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45" windowWidth="14565" windowHeight="7245" tabRatio="740"/>
  </bookViews>
  <sheets>
    <sheet name="Instructions" sheetId="10" r:id="rId1"/>
    <sheet name="Teams" sheetId="2" r:id="rId2"/>
    <sheet name="TeamSheets" sheetId="4" r:id="rId3"/>
    <sheet name="ResultsInput" sheetId="11" r:id="rId4"/>
    <sheet name="TeamResults" sheetId="6" r:id="rId5"/>
    <sheet name="TeamDeclarations" sheetId="8" r:id="rId6"/>
    <sheet name="PlayerDetails" sheetId="17" r:id="rId7"/>
    <sheet name="ResultSlips" sheetId="13" r:id="rId8"/>
    <sheet name="Pairings" sheetId="9" r:id="rId9"/>
    <sheet name="AllPairings" sheetId="1" r:id="rId10"/>
    <sheet name="UserSheet" sheetId="12" r:id="rId11"/>
    <sheet name="Header" sheetId="18" r:id="rId12"/>
    <sheet name="Player_List" sheetId="19" r:id="rId13"/>
    <sheet name="Results_List" sheetId="20" r:id="rId14"/>
    <sheet name="CountyCodes" sheetId="21" r:id="rId15"/>
  </sheets>
  <definedNames>
    <definedName name="_xlnm._FilterDatabase" localSheetId="9" hidden="1">AllPairings!$A$1:$K$213</definedName>
    <definedName name="_xlnm._FilterDatabase" localSheetId="1" hidden="1">Teams!$A$1:$E$27</definedName>
    <definedName name="a">Instructions!$A$4</definedName>
    <definedName name="b">Instructions!$A$5</definedName>
    <definedName name="gamesPerRound">Instructions!$A$3</definedName>
    <definedName name="playerDetails">PlayerDetails!$B$3:$J$626</definedName>
    <definedName name="players">Instructions!$A$2</definedName>
    <definedName name="_xlnm.Print_Area" localSheetId="7">ResultSlips!$A$1:$R$200</definedName>
    <definedName name="_xlnm.Print_Area" localSheetId="4">TeamResults!$A$2:$X$157</definedName>
    <definedName name="_xlnm.Print_Area" localSheetId="1">Teams!$B$1:$E$27</definedName>
    <definedName name="_xlnm.Print_Area" localSheetId="2">TeamSheets!$C$2:$W$295</definedName>
    <definedName name="rounds">Instructions!$A$4</definedName>
    <definedName name="startRow">Instructions!$A$5</definedName>
    <definedName name="Sub_Submission">Header!$A$1:$R$2</definedName>
    <definedName name="TeamLookup">Teams!$B$2:$C$27</definedName>
    <definedName name="teams">Instructions!$A$1</definedName>
  </definedNames>
  <calcPr calcId="145621"/>
</workbook>
</file>

<file path=xl/calcChain.xml><?xml version="1.0" encoding="utf-8"?>
<calcChain xmlns="http://schemas.openxmlformats.org/spreadsheetml/2006/main">
  <c r="D21" i="2" l="1"/>
  <c r="D22" i="2"/>
  <c r="D23" i="2"/>
  <c r="D24" i="2"/>
  <c r="D25" i="2"/>
  <c r="D26" i="2"/>
  <c r="D27" i="2"/>
  <c r="D506" i="8" l="1"/>
  <c r="I24" i="17"/>
  <c r="I22" i="17"/>
  <c r="I20" i="17"/>
  <c r="I19" i="17"/>
  <c r="I21" i="17"/>
  <c r="I23" i="17"/>
  <c r="I25" i="17"/>
  <c r="I26" i="17"/>
  <c r="E2" i="19" l="1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/>
  <c r="E267" i="19"/>
  <c r="E268" i="19"/>
  <c r="E269" i="19"/>
  <c r="E270" i="19"/>
  <c r="E271" i="19"/>
  <c r="E272" i="19"/>
  <c r="E273" i="19"/>
  <c r="E274" i="19"/>
  <c r="E275" i="19"/>
  <c r="E276" i="19"/>
  <c r="E277" i="19"/>
  <c r="E278" i="19"/>
  <c r="E279" i="19"/>
  <c r="E280" i="19"/>
  <c r="E281" i="19"/>
  <c r="E282" i="19"/>
  <c r="E283" i="19"/>
  <c r="E284" i="19"/>
  <c r="E285" i="19"/>
  <c r="E286" i="19"/>
  <c r="E287" i="19"/>
  <c r="E288" i="19"/>
  <c r="E289" i="19"/>
  <c r="E290" i="19"/>
  <c r="E291" i="19"/>
  <c r="E292" i="19"/>
  <c r="E293" i="19"/>
  <c r="E294" i="19"/>
  <c r="E295" i="19"/>
  <c r="E296" i="19"/>
  <c r="E297" i="19"/>
  <c r="E298" i="19"/>
  <c r="E299" i="19"/>
  <c r="E300" i="19"/>
  <c r="E301" i="19"/>
  <c r="E302" i="19"/>
  <c r="E303" i="19"/>
  <c r="E304" i="19"/>
  <c r="E305" i="19"/>
  <c r="E306" i="19"/>
  <c r="E307" i="19"/>
  <c r="E308" i="19"/>
  <c r="E309" i="19"/>
  <c r="E310" i="19"/>
  <c r="E311" i="19"/>
  <c r="E312" i="19"/>
  <c r="E313" i="19"/>
  <c r="E314" i="19"/>
  <c r="E315" i="19"/>
  <c r="E316" i="19"/>
  <c r="E317" i="19"/>
  <c r="E318" i="19"/>
  <c r="E319" i="19"/>
  <c r="E320" i="19"/>
  <c r="E321" i="19"/>
  <c r="E322" i="19"/>
  <c r="E323" i="19"/>
  <c r="E324" i="19"/>
  <c r="E325" i="19"/>
  <c r="E326" i="19"/>
  <c r="E327" i="19"/>
  <c r="E328" i="19"/>
  <c r="E329" i="19"/>
  <c r="E330" i="19"/>
  <c r="E331" i="19"/>
  <c r="E332" i="19"/>
  <c r="E333" i="19"/>
  <c r="E334" i="19"/>
  <c r="E335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7" i="19"/>
  <c r="E358" i="19"/>
  <c r="E359" i="19"/>
  <c r="E360" i="19"/>
  <c r="E361" i="19"/>
  <c r="E362" i="19"/>
  <c r="E363" i="19"/>
  <c r="E364" i="19"/>
  <c r="E365" i="19"/>
  <c r="E366" i="19"/>
  <c r="E367" i="19"/>
  <c r="E368" i="19"/>
  <c r="E369" i="19"/>
  <c r="E370" i="19"/>
  <c r="E371" i="19"/>
  <c r="E372" i="19"/>
  <c r="E373" i="19"/>
  <c r="E374" i="19"/>
  <c r="E375" i="19"/>
  <c r="E376" i="19"/>
  <c r="E377" i="19"/>
  <c r="E378" i="19"/>
  <c r="E379" i="19"/>
  <c r="E380" i="19"/>
  <c r="E381" i="19"/>
  <c r="E382" i="19"/>
  <c r="E383" i="19"/>
  <c r="E384" i="19"/>
  <c r="E385" i="19"/>
  <c r="E386" i="19"/>
  <c r="E387" i="19"/>
  <c r="E388" i="19"/>
  <c r="E389" i="19"/>
  <c r="E390" i="19"/>
  <c r="E391" i="19"/>
  <c r="E392" i="19"/>
  <c r="E393" i="19"/>
  <c r="E394" i="19"/>
  <c r="E395" i="19"/>
  <c r="E396" i="19"/>
  <c r="E397" i="19"/>
  <c r="E398" i="19"/>
  <c r="E399" i="19"/>
  <c r="E400" i="19"/>
  <c r="E401" i="19"/>
  <c r="E402" i="19"/>
  <c r="E403" i="19"/>
  <c r="E404" i="19"/>
  <c r="E405" i="19"/>
  <c r="E406" i="19"/>
  <c r="E407" i="19"/>
  <c r="E408" i="19"/>
  <c r="E409" i="19"/>
  <c r="E410" i="19"/>
  <c r="E411" i="19"/>
  <c r="E412" i="19"/>
  <c r="E413" i="19"/>
  <c r="E414" i="19"/>
  <c r="E415" i="19"/>
  <c r="E416" i="19"/>
  <c r="E417" i="19"/>
  <c r="E418" i="19"/>
  <c r="E419" i="19"/>
  <c r="E420" i="19"/>
  <c r="E421" i="19"/>
  <c r="E422" i="19"/>
  <c r="E423" i="19"/>
  <c r="E424" i="19"/>
  <c r="E425" i="19"/>
  <c r="E426" i="19"/>
  <c r="E427" i="19"/>
  <c r="E428" i="19"/>
  <c r="E429" i="19"/>
  <c r="E430" i="19"/>
  <c r="E431" i="19"/>
  <c r="E432" i="19"/>
  <c r="E433" i="19"/>
  <c r="E434" i="19"/>
  <c r="E435" i="19"/>
  <c r="E436" i="19"/>
  <c r="E437" i="19"/>
  <c r="E438" i="19"/>
  <c r="E439" i="19"/>
  <c r="E440" i="19"/>
  <c r="E441" i="19"/>
  <c r="E442" i="19"/>
  <c r="E443" i="19"/>
  <c r="E444" i="19"/>
  <c r="E445" i="19"/>
  <c r="E446" i="19"/>
  <c r="E447" i="19"/>
  <c r="E448" i="19"/>
  <c r="E449" i="19"/>
  <c r="E450" i="19"/>
  <c r="E451" i="19"/>
  <c r="E452" i="19"/>
  <c r="E453" i="19"/>
  <c r="E454" i="19"/>
  <c r="E455" i="19"/>
  <c r="E456" i="19"/>
  <c r="E457" i="19"/>
  <c r="E458" i="19"/>
  <c r="E459" i="19"/>
  <c r="E460" i="19"/>
  <c r="E461" i="19"/>
  <c r="E462" i="19"/>
  <c r="E463" i="19"/>
  <c r="E464" i="19"/>
  <c r="E465" i="19"/>
  <c r="E466" i="19"/>
  <c r="E467" i="19"/>
  <c r="E468" i="19"/>
  <c r="E469" i="19"/>
  <c r="E470" i="19"/>
  <c r="E471" i="19"/>
  <c r="E472" i="19"/>
  <c r="E473" i="19"/>
  <c r="E474" i="19"/>
  <c r="E475" i="19"/>
  <c r="E476" i="19"/>
  <c r="E477" i="19"/>
  <c r="E478" i="19"/>
  <c r="E479" i="19"/>
  <c r="E480" i="19"/>
  <c r="E481" i="19"/>
  <c r="E482" i="19"/>
  <c r="E483" i="19"/>
  <c r="E484" i="19"/>
  <c r="E485" i="19"/>
  <c r="E486" i="19"/>
  <c r="E487" i="19"/>
  <c r="E488" i="19"/>
  <c r="E489" i="19"/>
  <c r="E490" i="19"/>
  <c r="E491" i="19"/>
  <c r="E492" i="19"/>
  <c r="E493" i="19"/>
  <c r="E494" i="19"/>
  <c r="E495" i="19"/>
  <c r="E496" i="19"/>
  <c r="E497" i="19"/>
  <c r="E498" i="19"/>
  <c r="E499" i="19"/>
  <c r="E500" i="19"/>
  <c r="E501" i="19"/>
  <c r="E502" i="19"/>
  <c r="E503" i="19"/>
  <c r="E504" i="19"/>
  <c r="E505" i="19"/>
  <c r="E506" i="19"/>
  <c r="E507" i="19"/>
  <c r="E508" i="19"/>
  <c r="E509" i="19"/>
  <c r="E510" i="19"/>
  <c r="E511" i="19"/>
  <c r="E512" i="19"/>
  <c r="E513" i="19"/>
  <c r="E514" i="19"/>
  <c r="E515" i="19"/>
  <c r="E516" i="19"/>
  <c r="E517" i="19"/>
  <c r="E518" i="19"/>
  <c r="E519" i="19"/>
  <c r="E520" i="19"/>
  <c r="E521" i="19"/>
  <c r="E522" i="19"/>
  <c r="E523" i="19"/>
  <c r="E524" i="19"/>
  <c r="E525" i="19"/>
  <c r="E526" i="19"/>
  <c r="E527" i="19"/>
  <c r="E528" i="19"/>
  <c r="E529" i="19"/>
  <c r="E530" i="19"/>
  <c r="E531" i="19"/>
  <c r="E532" i="19"/>
  <c r="E533" i="19"/>
  <c r="E534" i="19"/>
  <c r="E535" i="19"/>
  <c r="E536" i="19"/>
  <c r="E537" i="19"/>
  <c r="E538" i="19"/>
  <c r="E539" i="19"/>
  <c r="E540" i="19"/>
  <c r="E541" i="19"/>
  <c r="E542" i="19"/>
  <c r="E543" i="19"/>
  <c r="E544" i="19"/>
  <c r="E545" i="19"/>
  <c r="E546" i="19"/>
  <c r="E547" i="19"/>
  <c r="E548" i="19"/>
  <c r="E549" i="19"/>
  <c r="E550" i="19"/>
  <c r="E551" i="19"/>
  <c r="E552" i="19"/>
  <c r="E553" i="19"/>
  <c r="E554" i="19"/>
  <c r="E555" i="19"/>
  <c r="E556" i="19"/>
  <c r="E557" i="19"/>
  <c r="E558" i="19"/>
  <c r="E559" i="19"/>
  <c r="E560" i="19"/>
  <c r="E561" i="19"/>
  <c r="E562" i="19"/>
  <c r="E563" i="19"/>
  <c r="E564" i="19"/>
  <c r="E565" i="19"/>
  <c r="E566" i="19"/>
  <c r="E567" i="19"/>
  <c r="E568" i="19"/>
  <c r="E569" i="19"/>
  <c r="E570" i="19"/>
  <c r="E571" i="19"/>
  <c r="E572" i="19"/>
  <c r="E573" i="19"/>
  <c r="E574" i="19"/>
  <c r="E575" i="19"/>
  <c r="E576" i="19"/>
  <c r="E577" i="19"/>
  <c r="E578" i="19"/>
  <c r="E579" i="19"/>
  <c r="E580" i="19"/>
  <c r="E581" i="19"/>
  <c r="E582" i="19"/>
  <c r="E583" i="19"/>
  <c r="E584" i="19"/>
  <c r="E585" i="19"/>
  <c r="E586" i="19"/>
  <c r="E587" i="19"/>
  <c r="E588" i="19"/>
  <c r="E589" i="19"/>
  <c r="E590" i="19"/>
  <c r="E591" i="19"/>
  <c r="E592" i="19"/>
  <c r="E593" i="19"/>
  <c r="E594" i="19"/>
  <c r="E595" i="19"/>
  <c r="E596" i="19"/>
  <c r="E597" i="19"/>
  <c r="E598" i="19"/>
  <c r="E599" i="19"/>
  <c r="E600" i="19"/>
  <c r="E601" i="19"/>
  <c r="E602" i="19"/>
  <c r="E603" i="19"/>
  <c r="E604" i="19"/>
  <c r="E605" i="19"/>
  <c r="E606" i="19"/>
  <c r="E607" i="19"/>
  <c r="E608" i="19"/>
  <c r="E609" i="19"/>
  <c r="E610" i="19"/>
  <c r="E611" i="19"/>
  <c r="E612" i="19"/>
  <c r="E613" i="19"/>
  <c r="E614" i="19"/>
  <c r="E615" i="19"/>
  <c r="E616" i="19"/>
  <c r="E617" i="19"/>
  <c r="E618" i="19"/>
  <c r="E619" i="19"/>
  <c r="E620" i="19"/>
  <c r="E621" i="19"/>
  <c r="E622" i="19"/>
  <c r="E623" i="19"/>
  <c r="E624" i="19"/>
  <c r="E625" i="19"/>
  <c r="D2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81" i="19"/>
  <c r="D382" i="19"/>
  <c r="D383" i="19"/>
  <c r="D384" i="19"/>
  <c r="D385" i="19"/>
  <c r="D386" i="19"/>
  <c r="D387" i="19"/>
  <c r="D388" i="19"/>
  <c r="D389" i="19"/>
  <c r="D390" i="19"/>
  <c r="D391" i="19"/>
  <c r="D392" i="19"/>
  <c r="D393" i="19"/>
  <c r="D394" i="19"/>
  <c r="D395" i="19"/>
  <c r="D396" i="19"/>
  <c r="D397" i="19"/>
  <c r="D398" i="19"/>
  <c r="D399" i="19"/>
  <c r="D400" i="19"/>
  <c r="D401" i="19"/>
  <c r="D402" i="19"/>
  <c r="D403" i="19"/>
  <c r="D404" i="19"/>
  <c r="D405" i="19"/>
  <c r="D406" i="19"/>
  <c r="D407" i="19"/>
  <c r="D408" i="19"/>
  <c r="D409" i="19"/>
  <c r="D410" i="19"/>
  <c r="D411" i="19"/>
  <c r="D412" i="19"/>
  <c r="D413" i="19"/>
  <c r="D414" i="19"/>
  <c r="D415" i="19"/>
  <c r="D416" i="19"/>
  <c r="D417" i="19"/>
  <c r="D418" i="19"/>
  <c r="D419" i="19"/>
  <c r="D420" i="19"/>
  <c r="D421" i="19"/>
  <c r="D422" i="19"/>
  <c r="D423" i="19"/>
  <c r="D424" i="19"/>
  <c r="D425" i="19"/>
  <c r="D426" i="19"/>
  <c r="D427" i="19"/>
  <c r="D428" i="19"/>
  <c r="D429" i="19"/>
  <c r="D430" i="19"/>
  <c r="D431" i="19"/>
  <c r="D432" i="19"/>
  <c r="D433" i="19"/>
  <c r="D434" i="19"/>
  <c r="D435" i="19"/>
  <c r="D436" i="19"/>
  <c r="D437" i="19"/>
  <c r="D438" i="19"/>
  <c r="D439" i="19"/>
  <c r="D440" i="19"/>
  <c r="D441" i="19"/>
  <c r="D442" i="19"/>
  <c r="D443" i="19"/>
  <c r="D444" i="19"/>
  <c r="D445" i="19"/>
  <c r="D446" i="19"/>
  <c r="D447" i="19"/>
  <c r="D448" i="19"/>
  <c r="D449" i="19"/>
  <c r="D450" i="19"/>
  <c r="D451" i="19"/>
  <c r="D452" i="19"/>
  <c r="D453" i="19"/>
  <c r="D454" i="19"/>
  <c r="D455" i="19"/>
  <c r="D456" i="19"/>
  <c r="D457" i="19"/>
  <c r="D458" i="19"/>
  <c r="D459" i="19"/>
  <c r="D460" i="19"/>
  <c r="D461" i="19"/>
  <c r="D462" i="19"/>
  <c r="D463" i="19"/>
  <c r="D464" i="19"/>
  <c r="D465" i="19"/>
  <c r="D466" i="19"/>
  <c r="D467" i="19"/>
  <c r="D468" i="19"/>
  <c r="D469" i="19"/>
  <c r="D470" i="19"/>
  <c r="D471" i="19"/>
  <c r="D472" i="19"/>
  <c r="D473" i="19"/>
  <c r="D474" i="19"/>
  <c r="D475" i="19"/>
  <c r="D476" i="19"/>
  <c r="D477" i="19"/>
  <c r="D478" i="19"/>
  <c r="D479" i="19"/>
  <c r="D480" i="19"/>
  <c r="D481" i="19"/>
  <c r="D482" i="19"/>
  <c r="D483" i="19"/>
  <c r="D484" i="19"/>
  <c r="D485" i="19"/>
  <c r="D486" i="19"/>
  <c r="D487" i="19"/>
  <c r="D488" i="19"/>
  <c r="D489" i="19"/>
  <c r="D490" i="19"/>
  <c r="D491" i="19"/>
  <c r="D492" i="19"/>
  <c r="D493" i="19"/>
  <c r="D494" i="19"/>
  <c r="D495" i="19"/>
  <c r="D496" i="19"/>
  <c r="D497" i="19"/>
  <c r="D498" i="19"/>
  <c r="D499" i="19"/>
  <c r="D500" i="19"/>
  <c r="D501" i="19"/>
  <c r="D502" i="19"/>
  <c r="D503" i="19"/>
  <c r="D504" i="19"/>
  <c r="D505" i="19"/>
  <c r="D506" i="19"/>
  <c r="D507" i="19"/>
  <c r="D508" i="19"/>
  <c r="D509" i="19"/>
  <c r="D510" i="19"/>
  <c r="D511" i="19"/>
  <c r="D512" i="19"/>
  <c r="D513" i="19"/>
  <c r="D514" i="19"/>
  <c r="D515" i="19"/>
  <c r="D516" i="19"/>
  <c r="D517" i="19"/>
  <c r="D518" i="19"/>
  <c r="D519" i="19"/>
  <c r="D520" i="19"/>
  <c r="D521" i="19"/>
  <c r="D522" i="19"/>
  <c r="D523" i="19"/>
  <c r="D524" i="19"/>
  <c r="D525" i="19"/>
  <c r="D526" i="19"/>
  <c r="D527" i="19"/>
  <c r="D528" i="19"/>
  <c r="D529" i="19"/>
  <c r="D530" i="19"/>
  <c r="D531" i="19"/>
  <c r="D532" i="19"/>
  <c r="D533" i="19"/>
  <c r="D534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H2" i="19" l="1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465" i="19"/>
  <c r="H466" i="19"/>
  <c r="H467" i="19"/>
  <c r="H468" i="19"/>
  <c r="H469" i="19"/>
  <c r="H470" i="19"/>
  <c r="H471" i="19"/>
  <c r="H472" i="19"/>
  <c r="H473" i="19"/>
  <c r="H474" i="19"/>
  <c r="H475" i="19"/>
  <c r="H476" i="19"/>
  <c r="H477" i="19"/>
  <c r="H478" i="19"/>
  <c r="H479" i="19"/>
  <c r="H480" i="19"/>
  <c r="H481" i="19"/>
  <c r="H482" i="19"/>
  <c r="H483" i="19"/>
  <c r="H484" i="19"/>
  <c r="H485" i="19"/>
  <c r="H486" i="19"/>
  <c r="H487" i="19"/>
  <c r="H488" i="19"/>
  <c r="H489" i="19"/>
  <c r="H490" i="19"/>
  <c r="H491" i="19"/>
  <c r="H492" i="19"/>
  <c r="H493" i="19"/>
  <c r="H494" i="19"/>
  <c r="H495" i="19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520" i="19"/>
  <c r="H521" i="19"/>
  <c r="H522" i="19"/>
  <c r="H523" i="19"/>
  <c r="H524" i="19"/>
  <c r="H525" i="19"/>
  <c r="H526" i="19"/>
  <c r="H527" i="19"/>
  <c r="H528" i="19"/>
  <c r="H529" i="19"/>
  <c r="H530" i="19"/>
  <c r="H531" i="19"/>
  <c r="H532" i="19"/>
  <c r="H533" i="19"/>
  <c r="H534" i="19"/>
  <c r="H535" i="19"/>
  <c r="H536" i="19"/>
  <c r="H537" i="19"/>
  <c r="H538" i="19"/>
  <c r="H539" i="19"/>
  <c r="H540" i="19"/>
  <c r="H541" i="19"/>
  <c r="H542" i="19"/>
  <c r="H543" i="19"/>
  <c r="H544" i="19"/>
  <c r="H545" i="19"/>
  <c r="H546" i="19"/>
  <c r="H547" i="19"/>
  <c r="H548" i="19"/>
  <c r="H549" i="19"/>
  <c r="H550" i="19"/>
  <c r="H551" i="19"/>
  <c r="H552" i="19"/>
  <c r="H553" i="19"/>
  <c r="H554" i="19"/>
  <c r="H555" i="19"/>
  <c r="H556" i="19"/>
  <c r="H557" i="19"/>
  <c r="H558" i="19"/>
  <c r="H559" i="19"/>
  <c r="H560" i="19"/>
  <c r="H561" i="19"/>
  <c r="H562" i="19"/>
  <c r="H563" i="19"/>
  <c r="H564" i="19"/>
  <c r="H565" i="19"/>
  <c r="H566" i="19"/>
  <c r="H567" i="19"/>
  <c r="H568" i="19"/>
  <c r="H569" i="19"/>
  <c r="H570" i="19"/>
  <c r="H571" i="19"/>
  <c r="H572" i="19"/>
  <c r="H573" i="19"/>
  <c r="H574" i="19"/>
  <c r="H575" i="19"/>
  <c r="H576" i="19"/>
  <c r="H577" i="19"/>
  <c r="H578" i="19"/>
  <c r="H579" i="19"/>
  <c r="H580" i="19"/>
  <c r="H581" i="19"/>
  <c r="H582" i="19"/>
  <c r="H583" i="19"/>
  <c r="H584" i="19"/>
  <c r="H585" i="19"/>
  <c r="H586" i="19"/>
  <c r="H587" i="19"/>
  <c r="H588" i="19"/>
  <c r="H589" i="19"/>
  <c r="H590" i="19"/>
  <c r="H591" i="19"/>
  <c r="H592" i="19"/>
  <c r="H593" i="19"/>
  <c r="H594" i="19"/>
  <c r="H595" i="19"/>
  <c r="H596" i="19"/>
  <c r="H597" i="19"/>
  <c r="H598" i="19"/>
  <c r="H599" i="19"/>
  <c r="H600" i="19"/>
  <c r="H601" i="19"/>
  <c r="H602" i="19"/>
  <c r="H603" i="19"/>
  <c r="H604" i="19"/>
  <c r="H605" i="19"/>
  <c r="H606" i="19"/>
  <c r="H607" i="19"/>
  <c r="H608" i="19"/>
  <c r="H609" i="19"/>
  <c r="H610" i="19"/>
  <c r="H611" i="19"/>
  <c r="H612" i="19"/>
  <c r="H613" i="19"/>
  <c r="H614" i="19"/>
  <c r="H615" i="19"/>
  <c r="H616" i="19"/>
  <c r="H617" i="19"/>
  <c r="H618" i="19"/>
  <c r="H619" i="19"/>
  <c r="H620" i="19"/>
  <c r="H621" i="19"/>
  <c r="H622" i="19"/>
  <c r="H623" i="19"/>
  <c r="H624" i="19"/>
  <c r="H625" i="19"/>
  <c r="B625" i="19" l="1"/>
  <c r="B624" i="19"/>
  <c r="B623" i="19"/>
  <c r="B622" i="19"/>
  <c r="B621" i="19"/>
  <c r="B620" i="19"/>
  <c r="B619" i="19"/>
  <c r="B618" i="19"/>
  <c r="B617" i="19"/>
  <c r="B616" i="19"/>
  <c r="B615" i="19"/>
  <c r="B614" i="19"/>
  <c r="B613" i="19"/>
  <c r="B612" i="19"/>
  <c r="B611" i="19"/>
  <c r="B610" i="19"/>
  <c r="B609" i="19"/>
  <c r="B608" i="19"/>
  <c r="B607" i="19"/>
  <c r="B606" i="19"/>
  <c r="B605" i="19"/>
  <c r="B604" i="19"/>
  <c r="B603" i="19"/>
  <c r="B602" i="19"/>
  <c r="B601" i="19"/>
  <c r="B600" i="19"/>
  <c r="B599" i="19"/>
  <c r="B598" i="19"/>
  <c r="B597" i="19"/>
  <c r="B596" i="19"/>
  <c r="B595" i="19"/>
  <c r="B594" i="19"/>
  <c r="B593" i="19"/>
  <c r="B592" i="19"/>
  <c r="B591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576" i="19"/>
  <c r="B575" i="19"/>
  <c r="B574" i="19"/>
  <c r="B573" i="19"/>
  <c r="B572" i="19"/>
  <c r="B571" i="19"/>
  <c r="B570" i="19"/>
  <c r="B569" i="19"/>
  <c r="B568" i="19"/>
  <c r="B567" i="19"/>
  <c r="B566" i="19"/>
  <c r="B565" i="19"/>
  <c r="B564" i="19"/>
  <c r="B563" i="19"/>
  <c r="B562" i="19"/>
  <c r="B561" i="19"/>
  <c r="B560" i="19"/>
  <c r="B559" i="19"/>
  <c r="B558" i="19"/>
  <c r="B557" i="19"/>
  <c r="B556" i="19"/>
  <c r="B555" i="19"/>
  <c r="B554" i="19"/>
  <c r="B553" i="19"/>
  <c r="B552" i="19"/>
  <c r="B551" i="19"/>
  <c r="B550" i="19"/>
  <c r="B549" i="19"/>
  <c r="B548" i="19"/>
  <c r="B547" i="19"/>
  <c r="B546" i="19"/>
  <c r="B545" i="19"/>
  <c r="B544" i="19"/>
  <c r="B543" i="19"/>
  <c r="B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626" i="17"/>
  <c r="B625" i="17"/>
  <c r="B624" i="17"/>
  <c r="B623" i="17"/>
  <c r="B602" i="17"/>
  <c r="B601" i="17"/>
  <c r="B600" i="17"/>
  <c r="B599" i="17"/>
  <c r="B578" i="17"/>
  <c r="B577" i="17"/>
  <c r="B576" i="17"/>
  <c r="B575" i="17"/>
  <c r="B554" i="17"/>
  <c r="B553" i="17"/>
  <c r="B552" i="17"/>
  <c r="B551" i="17"/>
  <c r="B530" i="17"/>
  <c r="B529" i="17"/>
  <c r="B528" i="17"/>
  <c r="B527" i="17"/>
  <c r="B506" i="17"/>
  <c r="B505" i="17"/>
  <c r="B504" i="17"/>
  <c r="B503" i="17"/>
  <c r="B482" i="17"/>
  <c r="B481" i="17"/>
  <c r="B480" i="17"/>
  <c r="B479" i="17"/>
  <c r="B458" i="17"/>
  <c r="B457" i="17"/>
  <c r="B456" i="17"/>
  <c r="B455" i="17"/>
  <c r="B434" i="17"/>
  <c r="B433" i="17"/>
  <c r="B432" i="17"/>
  <c r="B431" i="17"/>
  <c r="B410" i="17"/>
  <c r="B409" i="17"/>
  <c r="B408" i="17"/>
  <c r="B407" i="17"/>
  <c r="B386" i="17"/>
  <c r="B385" i="17"/>
  <c r="B384" i="17"/>
  <c r="B383" i="17"/>
  <c r="B362" i="17"/>
  <c r="B361" i="17"/>
  <c r="B360" i="17"/>
  <c r="B359" i="17"/>
  <c r="B338" i="17"/>
  <c r="B337" i="17"/>
  <c r="B336" i="17"/>
  <c r="B335" i="17"/>
  <c r="B314" i="17"/>
  <c r="B313" i="17"/>
  <c r="B312" i="17"/>
  <c r="B311" i="17"/>
  <c r="B290" i="17"/>
  <c r="B289" i="17"/>
  <c r="B288" i="17"/>
  <c r="B287" i="17"/>
  <c r="B266" i="17"/>
  <c r="B265" i="17"/>
  <c r="B264" i="17"/>
  <c r="B263" i="17"/>
  <c r="B242" i="17"/>
  <c r="B241" i="17"/>
  <c r="B240" i="17"/>
  <c r="B239" i="17"/>
  <c r="B218" i="17"/>
  <c r="B217" i="17"/>
  <c r="B216" i="17"/>
  <c r="B215" i="17"/>
  <c r="B194" i="17"/>
  <c r="B193" i="17"/>
  <c r="B192" i="17"/>
  <c r="B191" i="17"/>
  <c r="B170" i="17"/>
  <c r="B169" i="17"/>
  <c r="B168" i="17"/>
  <c r="B167" i="17"/>
  <c r="B146" i="17"/>
  <c r="B145" i="17"/>
  <c r="B144" i="17"/>
  <c r="B143" i="17"/>
  <c r="B122" i="17"/>
  <c r="B121" i="17"/>
  <c r="B120" i="17"/>
  <c r="B119" i="17"/>
  <c r="B98" i="17"/>
  <c r="B97" i="17"/>
  <c r="B96" i="17"/>
  <c r="B95" i="17"/>
  <c r="B74" i="17"/>
  <c r="B73" i="17"/>
  <c r="B72" i="17"/>
  <c r="B71" i="17"/>
  <c r="B50" i="17"/>
  <c r="B49" i="17"/>
  <c r="B48" i="17"/>
  <c r="B47" i="17"/>
  <c r="B51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513" i="17"/>
  <c r="B512" i="17"/>
  <c r="B511" i="17"/>
  <c r="B510" i="17"/>
  <c r="B509" i="17"/>
  <c r="B508" i="17"/>
  <c r="B507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J19" i="17"/>
  <c r="J20" i="17"/>
  <c r="J21" i="17"/>
  <c r="J22" i="17"/>
  <c r="J23" i="17"/>
  <c r="J24" i="17"/>
  <c r="J25" i="17"/>
  <c r="J26" i="17"/>
  <c r="H522" i="8" l="1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G1" i="20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287" i="19"/>
  <c r="B286" i="19"/>
  <c r="B285" i="19"/>
  <c r="B284" i="19"/>
  <c r="B283" i="19"/>
  <c r="B282" i="19"/>
  <c r="B281" i="19"/>
  <c r="B280" i="19"/>
  <c r="B279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J626" i="17"/>
  <c r="C625" i="19" s="1"/>
  <c r="I626" i="17"/>
  <c r="J625" i="17"/>
  <c r="C624" i="19" s="1"/>
  <c r="I625" i="17"/>
  <c r="J624" i="17"/>
  <c r="C623" i="19" s="1"/>
  <c r="I624" i="17"/>
  <c r="J623" i="17"/>
  <c r="C622" i="19" s="1"/>
  <c r="I623" i="17"/>
  <c r="J622" i="17"/>
  <c r="C621" i="19" s="1"/>
  <c r="I622" i="17"/>
  <c r="J621" i="17"/>
  <c r="C620" i="19" s="1"/>
  <c r="I621" i="17"/>
  <c r="J620" i="17"/>
  <c r="C619" i="19" s="1"/>
  <c r="I620" i="17"/>
  <c r="J619" i="17"/>
  <c r="C618" i="19" s="1"/>
  <c r="I619" i="17"/>
  <c r="J618" i="17"/>
  <c r="C617" i="19" s="1"/>
  <c r="I618" i="17"/>
  <c r="J617" i="17"/>
  <c r="C616" i="19" s="1"/>
  <c r="I617" i="17"/>
  <c r="J616" i="17"/>
  <c r="C615" i="19" s="1"/>
  <c r="I616" i="17"/>
  <c r="J615" i="17"/>
  <c r="C614" i="19" s="1"/>
  <c r="I615" i="17"/>
  <c r="J614" i="17"/>
  <c r="C613" i="19" s="1"/>
  <c r="I614" i="17"/>
  <c r="J613" i="17"/>
  <c r="C612" i="19" s="1"/>
  <c r="I613" i="17"/>
  <c r="J612" i="17"/>
  <c r="C611" i="19" s="1"/>
  <c r="I612" i="17"/>
  <c r="J611" i="17"/>
  <c r="C610" i="19" s="1"/>
  <c r="I611" i="17"/>
  <c r="J610" i="17"/>
  <c r="C609" i="19" s="1"/>
  <c r="I610" i="17"/>
  <c r="J609" i="17"/>
  <c r="C608" i="19" s="1"/>
  <c r="I609" i="17"/>
  <c r="J608" i="17"/>
  <c r="C607" i="19" s="1"/>
  <c r="I608" i="17"/>
  <c r="J607" i="17"/>
  <c r="C606" i="19" s="1"/>
  <c r="I607" i="17"/>
  <c r="J606" i="17"/>
  <c r="C605" i="19" s="1"/>
  <c r="I606" i="17"/>
  <c r="J605" i="17"/>
  <c r="C604" i="19" s="1"/>
  <c r="I605" i="17"/>
  <c r="J604" i="17"/>
  <c r="C603" i="19" s="1"/>
  <c r="I604" i="17"/>
  <c r="A604" i="17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J603" i="17"/>
  <c r="C602" i="19" s="1"/>
  <c r="I603" i="17"/>
  <c r="J602" i="17"/>
  <c r="C601" i="19" s="1"/>
  <c r="I602" i="17"/>
  <c r="J601" i="17"/>
  <c r="C600" i="19" s="1"/>
  <c r="I601" i="17"/>
  <c r="J600" i="17"/>
  <c r="C599" i="19" s="1"/>
  <c r="I600" i="17"/>
  <c r="J599" i="17"/>
  <c r="C598" i="19" s="1"/>
  <c r="I599" i="17"/>
  <c r="J598" i="17"/>
  <c r="C597" i="19" s="1"/>
  <c r="I598" i="17"/>
  <c r="J597" i="17"/>
  <c r="C596" i="19" s="1"/>
  <c r="I597" i="17"/>
  <c r="J596" i="17"/>
  <c r="C595" i="19" s="1"/>
  <c r="I596" i="17"/>
  <c r="J595" i="17"/>
  <c r="C594" i="19" s="1"/>
  <c r="I595" i="17"/>
  <c r="J594" i="17"/>
  <c r="C593" i="19" s="1"/>
  <c r="I594" i="17"/>
  <c r="J593" i="17"/>
  <c r="C592" i="19" s="1"/>
  <c r="I593" i="17"/>
  <c r="J592" i="17"/>
  <c r="C591" i="19" s="1"/>
  <c r="I592" i="17"/>
  <c r="J591" i="17"/>
  <c r="C590" i="19" s="1"/>
  <c r="I591" i="17"/>
  <c r="J590" i="17"/>
  <c r="C589" i="19" s="1"/>
  <c r="I590" i="17"/>
  <c r="J589" i="17"/>
  <c r="C588" i="19" s="1"/>
  <c r="I589" i="17"/>
  <c r="J588" i="17"/>
  <c r="C587" i="19" s="1"/>
  <c r="I588" i="17"/>
  <c r="J587" i="17"/>
  <c r="C586" i="19" s="1"/>
  <c r="I587" i="17"/>
  <c r="J586" i="17"/>
  <c r="C585" i="19" s="1"/>
  <c r="I586" i="17"/>
  <c r="J585" i="17"/>
  <c r="C584" i="19" s="1"/>
  <c r="I585" i="17"/>
  <c r="J584" i="17"/>
  <c r="C583" i="19" s="1"/>
  <c r="I584" i="17"/>
  <c r="J583" i="17"/>
  <c r="C582" i="19" s="1"/>
  <c r="I583" i="17"/>
  <c r="J582" i="17"/>
  <c r="C581" i="19" s="1"/>
  <c r="I582" i="17"/>
  <c r="J581" i="17"/>
  <c r="C580" i="19" s="1"/>
  <c r="I581" i="17"/>
  <c r="J580" i="17"/>
  <c r="C579" i="19" s="1"/>
  <c r="I580" i="17"/>
  <c r="A580" i="17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J579" i="17"/>
  <c r="C578" i="19" s="1"/>
  <c r="I579" i="17"/>
  <c r="J578" i="17"/>
  <c r="C577" i="19" s="1"/>
  <c r="I578" i="17"/>
  <c r="J577" i="17"/>
  <c r="C576" i="19" s="1"/>
  <c r="I577" i="17"/>
  <c r="J576" i="17"/>
  <c r="C575" i="19" s="1"/>
  <c r="I576" i="17"/>
  <c r="J575" i="17"/>
  <c r="C574" i="19" s="1"/>
  <c r="I575" i="17"/>
  <c r="J574" i="17"/>
  <c r="C573" i="19" s="1"/>
  <c r="I574" i="17"/>
  <c r="J573" i="17"/>
  <c r="C572" i="19" s="1"/>
  <c r="I573" i="17"/>
  <c r="J572" i="17"/>
  <c r="C571" i="19" s="1"/>
  <c r="I572" i="17"/>
  <c r="J571" i="17"/>
  <c r="C570" i="19" s="1"/>
  <c r="I571" i="17"/>
  <c r="J570" i="17"/>
  <c r="C569" i="19" s="1"/>
  <c r="I570" i="17"/>
  <c r="J569" i="17"/>
  <c r="C568" i="19" s="1"/>
  <c r="I569" i="17"/>
  <c r="J568" i="17"/>
  <c r="C567" i="19" s="1"/>
  <c r="I568" i="17"/>
  <c r="J567" i="17"/>
  <c r="C566" i="19" s="1"/>
  <c r="I567" i="17"/>
  <c r="J566" i="17"/>
  <c r="C565" i="19" s="1"/>
  <c r="I566" i="17"/>
  <c r="J565" i="17"/>
  <c r="C564" i="19" s="1"/>
  <c r="I565" i="17"/>
  <c r="J564" i="17"/>
  <c r="C563" i="19" s="1"/>
  <c r="I564" i="17"/>
  <c r="J563" i="17"/>
  <c r="C562" i="19" s="1"/>
  <c r="I563" i="17"/>
  <c r="J562" i="17"/>
  <c r="C561" i="19" s="1"/>
  <c r="I562" i="17"/>
  <c r="J561" i="17"/>
  <c r="C560" i="19" s="1"/>
  <c r="I561" i="17"/>
  <c r="J560" i="17"/>
  <c r="C559" i="19" s="1"/>
  <c r="I560" i="17"/>
  <c r="J559" i="17"/>
  <c r="C558" i="19" s="1"/>
  <c r="I559" i="17"/>
  <c r="J558" i="17"/>
  <c r="C557" i="19" s="1"/>
  <c r="I558" i="17"/>
  <c r="J557" i="17"/>
  <c r="C556" i="19" s="1"/>
  <c r="I557" i="17"/>
  <c r="J556" i="17"/>
  <c r="C555" i="19" s="1"/>
  <c r="I556" i="17"/>
  <c r="A556" i="17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J555" i="17"/>
  <c r="C554" i="19" s="1"/>
  <c r="I555" i="17"/>
  <c r="J554" i="17"/>
  <c r="C553" i="19" s="1"/>
  <c r="I554" i="17"/>
  <c r="J553" i="17"/>
  <c r="C552" i="19" s="1"/>
  <c r="I553" i="17"/>
  <c r="J552" i="17"/>
  <c r="C551" i="19" s="1"/>
  <c r="I552" i="17"/>
  <c r="J551" i="17"/>
  <c r="C550" i="19" s="1"/>
  <c r="I551" i="17"/>
  <c r="J550" i="17"/>
  <c r="C549" i="19" s="1"/>
  <c r="I550" i="17"/>
  <c r="J549" i="17"/>
  <c r="C548" i="19" s="1"/>
  <c r="I549" i="17"/>
  <c r="J548" i="17"/>
  <c r="C547" i="19" s="1"/>
  <c r="I548" i="17"/>
  <c r="J547" i="17"/>
  <c r="C546" i="19" s="1"/>
  <c r="I547" i="17"/>
  <c r="J546" i="17"/>
  <c r="C545" i="19" s="1"/>
  <c r="I546" i="17"/>
  <c r="J545" i="17"/>
  <c r="C544" i="19" s="1"/>
  <c r="I545" i="17"/>
  <c r="J544" i="17"/>
  <c r="C543" i="19" s="1"/>
  <c r="I544" i="17"/>
  <c r="J543" i="17"/>
  <c r="C542" i="19" s="1"/>
  <c r="I543" i="17"/>
  <c r="J542" i="17"/>
  <c r="C541" i="19" s="1"/>
  <c r="I542" i="17"/>
  <c r="J541" i="17"/>
  <c r="C540" i="19" s="1"/>
  <c r="I541" i="17"/>
  <c r="J540" i="17"/>
  <c r="C539" i="19" s="1"/>
  <c r="I540" i="17"/>
  <c r="J539" i="17"/>
  <c r="C538" i="19" s="1"/>
  <c r="I539" i="17"/>
  <c r="J538" i="17"/>
  <c r="C537" i="19" s="1"/>
  <c r="I538" i="17"/>
  <c r="J537" i="17"/>
  <c r="C536" i="19" s="1"/>
  <c r="I537" i="17"/>
  <c r="J536" i="17"/>
  <c r="C535" i="19" s="1"/>
  <c r="I536" i="17"/>
  <c r="J535" i="17"/>
  <c r="C534" i="19" s="1"/>
  <c r="I535" i="17"/>
  <c r="J534" i="17"/>
  <c r="C533" i="19" s="1"/>
  <c r="I534" i="17"/>
  <c r="J533" i="17"/>
  <c r="C532" i="19" s="1"/>
  <c r="I533" i="17"/>
  <c r="J532" i="17"/>
  <c r="C531" i="19" s="1"/>
  <c r="I532" i="17"/>
  <c r="A532" i="17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J531" i="17"/>
  <c r="C530" i="19" s="1"/>
  <c r="I531" i="17"/>
  <c r="J530" i="17"/>
  <c r="C529" i="19" s="1"/>
  <c r="I530" i="17"/>
  <c r="J529" i="17"/>
  <c r="C528" i="19" s="1"/>
  <c r="I529" i="17"/>
  <c r="J528" i="17"/>
  <c r="C527" i="19" s="1"/>
  <c r="I528" i="17"/>
  <c r="J527" i="17"/>
  <c r="C526" i="19" s="1"/>
  <c r="I527" i="17"/>
  <c r="J526" i="17"/>
  <c r="C525" i="19" s="1"/>
  <c r="I526" i="17"/>
  <c r="J525" i="17"/>
  <c r="C524" i="19" s="1"/>
  <c r="I525" i="17"/>
  <c r="J524" i="17"/>
  <c r="C523" i="19" s="1"/>
  <c r="I524" i="17"/>
  <c r="J523" i="17"/>
  <c r="C522" i="19" s="1"/>
  <c r="I523" i="17"/>
  <c r="J522" i="17"/>
  <c r="C521" i="19" s="1"/>
  <c r="I522" i="17"/>
  <c r="J521" i="17"/>
  <c r="C520" i="19" s="1"/>
  <c r="I521" i="17"/>
  <c r="J520" i="17"/>
  <c r="C519" i="19" s="1"/>
  <c r="I520" i="17"/>
  <c r="J519" i="17"/>
  <c r="C518" i="19" s="1"/>
  <c r="I519" i="17"/>
  <c r="J518" i="17"/>
  <c r="C517" i="19" s="1"/>
  <c r="I518" i="17"/>
  <c r="J517" i="17"/>
  <c r="C516" i="19" s="1"/>
  <c r="I517" i="17"/>
  <c r="J516" i="17"/>
  <c r="C515" i="19" s="1"/>
  <c r="I516" i="17"/>
  <c r="J515" i="17"/>
  <c r="C514" i="19" s="1"/>
  <c r="I515" i="17"/>
  <c r="J514" i="17"/>
  <c r="C513" i="19" s="1"/>
  <c r="I514" i="17"/>
  <c r="J513" i="17"/>
  <c r="C512" i="19" s="1"/>
  <c r="I513" i="17"/>
  <c r="J512" i="17"/>
  <c r="C511" i="19" s="1"/>
  <c r="I512" i="17"/>
  <c r="J511" i="17"/>
  <c r="C510" i="19" s="1"/>
  <c r="I511" i="17"/>
  <c r="J510" i="17"/>
  <c r="C509" i="19" s="1"/>
  <c r="I510" i="17"/>
  <c r="J509" i="17"/>
  <c r="C508" i="19" s="1"/>
  <c r="I509" i="17"/>
  <c r="J508" i="17"/>
  <c r="C507" i="19" s="1"/>
  <c r="I508" i="17"/>
  <c r="A508" i="17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J507" i="17"/>
  <c r="C506" i="19" s="1"/>
  <c r="I507" i="17"/>
  <c r="J506" i="17"/>
  <c r="C505" i="19" s="1"/>
  <c r="I506" i="17"/>
  <c r="J505" i="17"/>
  <c r="C504" i="19" s="1"/>
  <c r="I505" i="17"/>
  <c r="J504" i="17"/>
  <c r="C503" i="19" s="1"/>
  <c r="I504" i="17"/>
  <c r="J503" i="17"/>
  <c r="C502" i="19" s="1"/>
  <c r="I503" i="17"/>
  <c r="J502" i="17"/>
  <c r="C501" i="19" s="1"/>
  <c r="I502" i="17"/>
  <c r="J501" i="17"/>
  <c r="C500" i="19" s="1"/>
  <c r="I501" i="17"/>
  <c r="J500" i="17"/>
  <c r="C499" i="19" s="1"/>
  <c r="I500" i="17"/>
  <c r="J499" i="17"/>
  <c r="C498" i="19" s="1"/>
  <c r="I499" i="17"/>
  <c r="J498" i="17"/>
  <c r="C497" i="19" s="1"/>
  <c r="I498" i="17"/>
  <c r="J497" i="17"/>
  <c r="C496" i="19" s="1"/>
  <c r="I497" i="17"/>
  <c r="J496" i="17"/>
  <c r="C495" i="19" s="1"/>
  <c r="I496" i="17"/>
  <c r="J495" i="17"/>
  <c r="C494" i="19" s="1"/>
  <c r="I495" i="17"/>
  <c r="J494" i="17"/>
  <c r="C493" i="19" s="1"/>
  <c r="I494" i="17"/>
  <c r="J493" i="17"/>
  <c r="C492" i="19" s="1"/>
  <c r="I493" i="17"/>
  <c r="J492" i="17"/>
  <c r="C491" i="19" s="1"/>
  <c r="I492" i="17"/>
  <c r="J491" i="17"/>
  <c r="C490" i="19" s="1"/>
  <c r="I491" i="17"/>
  <c r="J490" i="17"/>
  <c r="C489" i="19" s="1"/>
  <c r="I490" i="17"/>
  <c r="J489" i="17"/>
  <c r="C488" i="19" s="1"/>
  <c r="I489" i="17"/>
  <c r="J488" i="17"/>
  <c r="C487" i="19" s="1"/>
  <c r="I488" i="17"/>
  <c r="J487" i="17"/>
  <c r="C486" i="19" s="1"/>
  <c r="I487" i="17"/>
  <c r="J486" i="17"/>
  <c r="C485" i="19" s="1"/>
  <c r="I486" i="17"/>
  <c r="J485" i="17"/>
  <c r="C484" i="19" s="1"/>
  <c r="I485" i="17"/>
  <c r="A485" i="17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J484" i="17"/>
  <c r="C483" i="19" s="1"/>
  <c r="I484" i="17"/>
  <c r="A484" i="17"/>
  <c r="J483" i="17"/>
  <c r="C482" i="19" s="1"/>
  <c r="I483" i="17"/>
  <c r="J482" i="17"/>
  <c r="C481" i="19" s="1"/>
  <c r="I482" i="17"/>
  <c r="J481" i="17"/>
  <c r="C480" i="19" s="1"/>
  <c r="I481" i="17"/>
  <c r="J480" i="17"/>
  <c r="C479" i="19" s="1"/>
  <c r="I480" i="17"/>
  <c r="J479" i="17"/>
  <c r="C478" i="19" s="1"/>
  <c r="I479" i="17"/>
  <c r="J478" i="17"/>
  <c r="C477" i="19" s="1"/>
  <c r="I478" i="17"/>
  <c r="J477" i="17"/>
  <c r="C476" i="19" s="1"/>
  <c r="I477" i="17"/>
  <c r="J476" i="17"/>
  <c r="C475" i="19" s="1"/>
  <c r="I476" i="17"/>
  <c r="J475" i="17"/>
  <c r="C474" i="19" s="1"/>
  <c r="I475" i="17"/>
  <c r="J474" i="17"/>
  <c r="C473" i="19" s="1"/>
  <c r="I474" i="17"/>
  <c r="J473" i="17"/>
  <c r="C472" i="19" s="1"/>
  <c r="I473" i="17"/>
  <c r="J472" i="17"/>
  <c r="C471" i="19" s="1"/>
  <c r="I472" i="17"/>
  <c r="J471" i="17"/>
  <c r="C470" i="19" s="1"/>
  <c r="I471" i="17"/>
  <c r="J470" i="17"/>
  <c r="C469" i="19" s="1"/>
  <c r="I470" i="17"/>
  <c r="J469" i="17"/>
  <c r="C468" i="19" s="1"/>
  <c r="I469" i="17"/>
  <c r="J468" i="17"/>
  <c r="C467" i="19" s="1"/>
  <c r="I468" i="17"/>
  <c r="J467" i="17"/>
  <c r="C466" i="19" s="1"/>
  <c r="I467" i="17"/>
  <c r="J466" i="17"/>
  <c r="C465" i="19" s="1"/>
  <c r="I466" i="17"/>
  <c r="J465" i="17"/>
  <c r="C464" i="19" s="1"/>
  <c r="I465" i="17"/>
  <c r="J464" i="17"/>
  <c r="C463" i="19" s="1"/>
  <c r="I464" i="17"/>
  <c r="J463" i="17"/>
  <c r="C462" i="19" s="1"/>
  <c r="I463" i="17"/>
  <c r="J462" i="17"/>
  <c r="C461" i="19" s="1"/>
  <c r="I462" i="17"/>
  <c r="J461" i="17"/>
  <c r="C460" i="19" s="1"/>
  <c r="I461" i="17"/>
  <c r="J460" i="17"/>
  <c r="C459" i="19" s="1"/>
  <c r="I460" i="17"/>
  <c r="A460" i="17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J459" i="17"/>
  <c r="C458" i="19" s="1"/>
  <c r="I459" i="17"/>
  <c r="J458" i="17"/>
  <c r="C457" i="19" s="1"/>
  <c r="I458" i="17"/>
  <c r="J457" i="17"/>
  <c r="C456" i="19" s="1"/>
  <c r="I457" i="17"/>
  <c r="J456" i="17"/>
  <c r="C455" i="19" s="1"/>
  <c r="I456" i="17"/>
  <c r="J455" i="17"/>
  <c r="C454" i="19" s="1"/>
  <c r="I455" i="17"/>
  <c r="J454" i="17"/>
  <c r="C453" i="19" s="1"/>
  <c r="I454" i="17"/>
  <c r="J453" i="17"/>
  <c r="C452" i="19" s="1"/>
  <c r="I453" i="17"/>
  <c r="J452" i="17"/>
  <c r="C451" i="19" s="1"/>
  <c r="I452" i="17"/>
  <c r="J451" i="17"/>
  <c r="C450" i="19" s="1"/>
  <c r="I451" i="17"/>
  <c r="J450" i="17"/>
  <c r="C449" i="19" s="1"/>
  <c r="I450" i="17"/>
  <c r="J449" i="17"/>
  <c r="C448" i="19" s="1"/>
  <c r="I449" i="17"/>
  <c r="J448" i="17"/>
  <c r="C447" i="19" s="1"/>
  <c r="I448" i="17"/>
  <c r="J447" i="17"/>
  <c r="C446" i="19" s="1"/>
  <c r="I447" i="17"/>
  <c r="J446" i="17"/>
  <c r="C445" i="19" s="1"/>
  <c r="I446" i="17"/>
  <c r="J445" i="17"/>
  <c r="C444" i="19" s="1"/>
  <c r="I445" i="17"/>
  <c r="J444" i="17"/>
  <c r="C443" i="19" s="1"/>
  <c r="I444" i="17"/>
  <c r="J443" i="17"/>
  <c r="C442" i="19" s="1"/>
  <c r="I443" i="17"/>
  <c r="J442" i="17"/>
  <c r="C441" i="19" s="1"/>
  <c r="I442" i="17"/>
  <c r="J441" i="17"/>
  <c r="C440" i="19" s="1"/>
  <c r="I441" i="17"/>
  <c r="J440" i="17"/>
  <c r="C439" i="19" s="1"/>
  <c r="I440" i="17"/>
  <c r="J439" i="17"/>
  <c r="C438" i="19" s="1"/>
  <c r="I439" i="17"/>
  <c r="J438" i="17"/>
  <c r="C437" i="19" s="1"/>
  <c r="I438" i="17"/>
  <c r="J437" i="17"/>
  <c r="C436" i="19" s="1"/>
  <c r="I437" i="17"/>
  <c r="J436" i="17"/>
  <c r="C435" i="19" s="1"/>
  <c r="I436" i="17"/>
  <c r="A436" i="17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J435" i="17"/>
  <c r="C434" i="19" s="1"/>
  <c r="I435" i="17"/>
  <c r="J434" i="17"/>
  <c r="C433" i="19" s="1"/>
  <c r="I434" i="17"/>
  <c r="J433" i="17"/>
  <c r="C432" i="19" s="1"/>
  <c r="I433" i="17"/>
  <c r="J432" i="17"/>
  <c r="C431" i="19" s="1"/>
  <c r="I432" i="17"/>
  <c r="J431" i="17"/>
  <c r="C430" i="19" s="1"/>
  <c r="I431" i="17"/>
  <c r="J430" i="17"/>
  <c r="C429" i="19" s="1"/>
  <c r="I430" i="17"/>
  <c r="J429" i="17"/>
  <c r="C428" i="19" s="1"/>
  <c r="I429" i="17"/>
  <c r="J428" i="17"/>
  <c r="C427" i="19" s="1"/>
  <c r="I428" i="17"/>
  <c r="J427" i="17"/>
  <c r="C426" i="19" s="1"/>
  <c r="I427" i="17"/>
  <c r="J426" i="17"/>
  <c r="C425" i="19" s="1"/>
  <c r="I426" i="17"/>
  <c r="J425" i="17"/>
  <c r="C424" i="19" s="1"/>
  <c r="I425" i="17"/>
  <c r="J424" i="17"/>
  <c r="C423" i="19" s="1"/>
  <c r="I424" i="17"/>
  <c r="J423" i="17"/>
  <c r="C422" i="19" s="1"/>
  <c r="I423" i="17"/>
  <c r="J422" i="17"/>
  <c r="C421" i="19" s="1"/>
  <c r="I422" i="17"/>
  <c r="J421" i="17"/>
  <c r="C420" i="19" s="1"/>
  <c r="I421" i="17"/>
  <c r="J420" i="17"/>
  <c r="C419" i="19" s="1"/>
  <c r="I420" i="17"/>
  <c r="J419" i="17"/>
  <c r="C418" i="19" s="1"/>
  <c r="I419" i="17"/>
  <c r="J418" i="17"/>
  <c r="C417" i="19" s="1"/>
  <c r="I418" i="17"/>
  <c r="J417" i="17"/>
  <c r="C416" i="19" s="1"/>
  <c r="I417" i="17"/>
  <c r="J416" i="17"/>
  <c r="C415" i="19" s="1"/>
  <c r="I416" i="17"/>
  <c r="J415" i="17"/>
  <c r="C414" i="19" s="1"/>
  <c r="I415" i="17"/>
  <c r="J414" i="17"/>
  <c r="C413" i="19" s="1"/>
  <c r="I414" i="17"/>
  <c r="J413" i="17"/>
  <c r="C412" i="19" s="1"/>
  <c r="I413" i="17"/>
  <c r="J412" i="17"/>
  <c r="C411" i="19" s="1"/>
  <c r="I412" i="17"/>
  <c r="A412" i="17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J411" i="17"/>
  <c r="C410" i="19" s="1"/>
  <c r="I411" i="17"/>
  <c r="J410" i="17"/>
  <c r="C409" i="19" s="1"/>
  <c r="I410" i="17"/>
  <c r="J409" i="17"/>
  <c r="C408" i="19" s="1"/>
  <c r="I409" i="17"/>
  <c r="J408" i="17"/>
  <c r="C407" i="19" s="1"/>
  <c r="I408" i="17"/>
  <c r="J407" i="17"/>
  <c r="C406" i="19" s="1"/>
  <c r="I407" i="17"/>
  <c r="J406" i="17"/>
  <c r="C405" i="19" s="1"/>
  <c r="I406" i="17"/>
  <c r="J405" i="17"/>
  <c r="C404" i="19" s="1"/>
  <c r="I405" i="17"/>
  <c r="J404" i="17"/>
  <c r="C403" i="19" s="1"/>
  <c r="I404" i="17"/>
  <c r="J403" i="17"/>
  <c r="C402" i="19" s="1"/>
  <c r="I403" i="17"/>
  <c r="J402" i="17"/>
  <c r="C401" i="19" s="1"/>
  <c r="I402" i="17"/>
  <c r="J401" i="17"/>
  <c r="C400" i="19" s="1"/>
  <c r="I401" i="17"/>
  <c r="J400" i="17"/>
  <c r="C399" i="19" s="1"/>
  <c r="I400" i="17"/>
  <c r="J399" i="17"/>
  <c r="C398" i="19" s="1"/>
  <c r="I399" i="17"/>
  <c r="J398" i="17"/>
  <c r="C397" i="19" s="1"/>
  <c r="I398" i="17"/>
  <c r="J397" i="17"/>
  <c r="C396" i="19" s="1"/>
  <c r="I397" i="17"/>
  <c r="J396" i="17"/>
  <c r="C395" i="19" s="1"/>
  <c r="I396" i="17"/>
  <c r="J395" i="17"/>
  <c r="C394" i="19" s="1"/>
  <c r="I395" i="17"/>
  <c r="J394" i="17"/>
  <c r="C393" i="19" s="1"/>
  <c r="I394" i="17"/>
  <c r="J393" i="17"/>
  <c r="C392" i="19" s="1"/>
  <c r="I393" i="17"/>
  <c r="J392" i="17"/>
  <c r="C391" i="19" s="1"/>
  <c r="I392" i="17"/>
  <c r="J391" i="17"/>
  <c r="C390" i="19" s="1"/>
  <c r="I391" i="17"/>
  <c r="J390" i="17"/>
  <c r="C389" i="19" s="1"/>
  <c r="I390" i="17"/>
  <c r="J389" i="17"/>
  <c r="C388" i="19" s="1"/>
  <c r="I389" i="17"/>
  <c r="J388" i="17"/>
  <c r="C387" i="19" s="1"/>
  <c r="I388" i="17"/>
  <c r="A388" i="17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J387" i="17"/>
  <c r="C386" i="19" s="1"/>
  <c r="I387" i="17"/>
  <c r="J386" i="17"/>
  <c r="C385" i="19" s="1"/>
  <c r="I386" i="17"/>
  <c r="J385" i="17"/>
  <c r="C384" i="19" s="1"/>
  <c r="I385" i="17"/>
  <c r="J384" i="17"/>
  <c r="C383" i="19" s="1"/>
  <c r="I384" i="17"/>
  <c r="J383" i="17"/>
  <c r="C382" i="19" s="1"/>
  <c r="I383" i="17"/>
  <c r="J382" i="17"/>
  <c r="C381" i="19" s="1"/>
  <c r="I382" i="17"/>
  <c r="J381" i="17"/>
  <c r="C380" i="19" s="1"/>
  <c r="I381" i="17"/>
  <c r="J380" i="17"/>
  <c r="C379" i="19" s="1"/>
  <c r="I380" i="17"/>
  <c r="J379" i="17"/>
  <c r="C378" i="19" s="1"/>
  <c r="I379" i="17"/>
  <c r="J378" i="17"/>
  <c r="C377" i="19" s="1"/>
  <c r="I378" i="17"/>
  <c r="J377" i="17"/>
  <c r="C376" i="19" s="1"/>
  <c r="I377" i="17"/>
  <c r="J376" i="17"/>
  <c r="C375" i="19" s="1"/>
  <c r="I376" i="17"/>
  <c r="J375" i="17"/>
  <c r="C374" i="19" s="1"/>
  <c r="I375" i="17"/>
  <c r="J374" i="17"/>
  <c r="C373" i="19" s="1"/>
  <c r="I374" i="17"/>
  <c r="J373" i="17"/>
  <c r="C372" i="19" s="1"/>
  <c r="I373" i="17"/>
  <c r="J372" i="17"/>
  <c r="C371" i="19" s="1"/>
  <c r="I372" i="17"/>
  <c r="J371" i="17"/>
  <c r="C370" i="19" s="1"/>
  <c r="I371" i="17"/>
  <c r="J370" i="17"/>
  <c r="C369" i="19" s="1"/>
  <c r="I370" i="17"/>
  <c r="J369" i="17"/>
  <c r="C368" i="19" s="1"/>
  <c r="I369" i="17"/>
  <c r="J368" i="17"/>
  <c r="C367" i="19" s="1"/>
  <c r="I368" i="17"/>
  <c r="J367" i="17"/>
  <c r="C366" i="19" s="1"/>
  <c r="I367" i="17"/>
  <c r="J366" i="17"/>
  <c r="C365" i="19" s="1"/>
  <c r="I366" i="17"/>
  <c r="J365" i="17"/>
  <c r="C364" i="19" s="1"/>
  <c r="I365" i="17"/>
  <c r="J364" i="17"/>
  <c r="C363" i="19" s="1"/>
  <c r="I364" i="17"/>
  <c r="A364" i="17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J363" i="17"/>
  <c r="C362" i="19" s="1"/>
  <c r="I363" i="17"/>
  <c r="J362" i="17"/>
  <c r="C361" i="19" s="1"/>
  <c r="I362" i="17"/>
  <c r="J361" i="17"/>
  <c r="C360" i="19" s="1"/>
  <c r="I361" i="17"/>
  <c r="J360" i="17"/>
  <c r="C359" i="19" s="1"/>
  <c r="I360" i="17"/>
  <c r="J359" i="17"/>
  <c r="C358" i="19" s="1"/>
  <c r="I359" i="17"/>
  <c r="J358" i="17"/>
  <c r="C357" i="19" s="1"/>
  <c r="I358" i="17"/>
  <c r="J357" i="17"/>
  <c r="C356" i="19" s="1"/>
  <c r="I357" i="17"/>
  <c r="J356" i="17"/>
  <c r="C355" i="19" s="1"/>
  <c r="I356" i="17"/>
  <c r="J355" i="17"/>
  <c r="C354" i="19" s="1"/>
  <c r="I355" i="17"/>
  <c r="J354" i="17"/>
  <c r="C353" i="19" s="1"/>
  <c r="I354" i="17"/>
  <c r="J353" i="17"/>
  <c r="C352" i="19" s="1"/>
  <c r="I353" i="17"/>
  <c r="J352" i="17"/>
  <c r="C351" i="19" s="1"/>
  <c r="I352" i="17"/>
  <c r="J351" i="17"/>
  <c r="C350" i="19" s="1"/>
  <c r="I351" i="17"/>
  <c r="J350" i="17"/>
  <c r="C349" i="19" s="1"/>
  <c r="I350" i="17"/>
  <c r="J349" i="17"/>
  <c r="C348" i="19" s="1"/>
  <c r="I349" i="17"/>
  <c r="J348" i="17"/>
  <c r="C347" i="19" s="1"/>
  <c r="I348" i="17"/>
  <c r="J347" i="17"/>
  <c r="C346" i="19" s="1"/>
  <c r="I347" i="17"/>
  <c r="J346" i="17"/>
  <c r="C345" i="19" s="1"/>
  <c r="I346" i="17"/>
  <c r="J345" i="17"/>
  <c r="C344" i="19" s="1"/>
  <c r="I345" i="17"/>
  <c r="J344" i="17"/>
  <c r="C343" i="19" s="1"/>
  <c r="I344" i="17"/>
  <c r="J343" i="17"/>
  <c r="C342" i="19" s="1"/>
  <c r="I343" i="17"/>
  <c r="J342" i="17"/>
  <c r="C341" i="19" s="1"/>
  <c r="I342" i="17"/>
  <c r="J341" i="17"/>
  <c r="C340" i="19" s="1"/>
  <c r="I341" i="17"/>
  <c r="J340" i="17"/>
  <c r="I340" i="17"/>
  <c r="A340" i="17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J339" i="17"/>
  <c r="C338" i="19" s="1"/>
  <c r="I339" i="17"/>
  <c r="J338" i="17"/>
  <c r="C337" i="19" s="1"/>
  <c r="I338" i="17"/>
  <c r="J337" i="17"/>
  <c r="C336" i="19" s="1"/>
  <c r="I337" i="17"/>
  <c r="J336" i="17"/>
  <c r="C335" i="19" s="1"/>
  <c r="I336" i="17"/>
  <c r="J335" i="17"/>
  <c r="C334" i="19" s="1"/>
  <c r="I335" i="17"/>
  <c r="J334" i="17"/>
  <c r="C333" i="19" s="1"/>
  <c r="I334" i="17"/>
  <c r="J333" i="17"/>
  <c r="C332" i="19" s="1"/>
  <c r="I333" i="17"/>
  <c r="J332" i="17"/>
  <c r="C331" i="19" s="1"/>
  <c r="I332" i="17"/>
  <c r="J331" i="17"/>
  <c r="C330" i="19" s="1"/>
  <c r="I331" i="17"/>
  <c r="A316" i="17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292" i="17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268" i="17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44" i="17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20" i="17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196" i="17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172" i="17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48" i="17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24" i="17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00" i="17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76" i="17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52" i="17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28" i="17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B26" i="17"/>
  <c r="B25" i="17"/>
  <c r="B24" i="17"/>
  <c r="B23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4" i="17"/>
  <c r="J330" i="17"/>
  <c r="C329" i="19" s="1"/>
  <c r="I330" i="17"/>
  <c r="J329" i="17"/>
  <c r="C328" i="19" s="1"/>
  <c r="I329" i="17"/>
  <c r="J328" i="17"/>
  <c r="C327" i="19" s="1"/>
  <c r="I328" i="17"/>
  <c r="J327" i="17"/>
  <c r="C326" i="19" s="1"/>
  <c r="I327" i="17"/>
  <c r="J326" i="17"/>
  <c r="C325" i="19" s="1"/>
  <c r="I326" i="17"/>
  <c r="J325" i="17"/>
  <c r="C324" i="19" s="1"/>
  <c r="I325" i="17"/>
  <c r="J324" i="17"/>
  <c r="C323" i="19" s="1"/>
  <c r="I324" i="17"/>
  <c r="J323" i="17"/>
  <c r="C322" i="19" s="1"/>
  <c r="I323" i="17"/>
  <c r="J322" i="17"/>
  <c r="C321" i="19" s="1"/>
  <c r="I322" i="17"/>
  <c r="J321" i="17"/>
  <c r="C320" i="19" s="1"/>
  <c r="I321" i="17"/>
  <c r="J320" i="17"/>
  <c r="C319" i="19" s="1"/>
  <c r="I320" i="17"/>
  <c r="J319" i="17"/>
  <c r="C318" i="19" s="1"/>
  <c r="I319" i="17"/>
  <c r="J318" i="17"/>
  <c r="C317" i="19" s="1"/>
  <c r="I318" i="17"/>
  <c r="J317" i="17"/>
  <c r="C316" i="19" s="1"/>
  <c r="I317" i="17"/>
  <c r="J316" i="17"/>
  <c r="C315" i="19" s="1"/>
  <c r="I316" i="17"/>
  <c r="J315" i="17"/>
  <c r="C314" i="19" s="1"/>
  <c r="I315" i="17"/>
  <c r="J314" i="17"/>
  <c r="C313" i="19" s="1"/>
  <c r="I314" i="17"/>
  <c r="J313" i="17"/>
  <c r="C312" i="19" s="1"/>
  <c r="I313" i="17"/>
  <c r="J312" i="17"/>
  <c r="C311" i="19" s="1"/>
  <c r="I312" i="17"/>
  <c r="J311" i="17"/>
  <c r="C310" i="19" s="1"/>
  <c r="I311" i="17"/>
  <c r="J310" i="17"/>
  <c r="C309" i="19" s="1"/>
  <c r="I310" i="17"/>
  <c r="J309" i="17"/>
  <c r="C308" i="19" s="1"/>
  <c r="I309" i="17"/>
  <c r="J308" i="17"/>
  <c r="C307" i="19" s="1"/>
  <c r="I308" i="17"/>
  <c r="J307" i="17"/>
  <c r="C306" i="19" s="1"/>
  <c r="I307" i="17"/>
  <c r="J306" i="17"/>
  <c r="C305" i="19" s="1"/>
  <c r="I306" i="17"/>
  <c r="J305" i="17"/>
  <c r="C304" i="19" s="1"/>
  <c r="I305" i="17"/>
  <c r="J304" i="17"/>
  <c r="C303" i="19" s="1"/>
  <c r="I304" i="17"/>
  <c r="J303" i="17"/>
  <c r="C302" i="19" s="1"/>
  <c r="I303" i="17"/>
  <c r="J302" i="17"/>
  <c r="C301" i="19" s="1"/>
  <c r="I302" i="17"/>
  <c r="J301" i="17"/>
  <c r="C300" i="19" s="1"/>
  <c r="I301" i="17"/>
  <c r="J300" i="17"/>
  <c r="C299" i="19" s="1"/>
  <c r="I300" i="17"/>
  <c r="J299" i="17"/>
  <c r="C298" i="19" s="1"/>
  <c r="I299" i="17"/>
  <c r="J298" i="17"/>
  <c r="C297" i="19" s="1"/>
  <c r="I298" i="17"/>
  <c r="J297" i="17"/>
  <c r="C296" i="19" s="1"/>
  <c r="I297" i="17"/>
  <c r="J296" i="17"/>
  <c r="C295" i="19" s="1"/>
  <c r="I296" i="17"/>
  <c r="J295" i="17"/>
  <c r="C294" i="19" s="1"/>
  <c r="I295" i="17"/>
  <c r="J294" i="17"/>
  <c r="C293" i="19" s="1"/>
  <c r="I294" i="17"/>
  <c r="J293" i="17"/>
  <c r="C292" i="19" s="1"/>
  <c r="I293" i="17"/>
  <c r="J292" i="17"/>
  <c r="C291" i="19" s="1"/>
  <c r="I292" i="17"/>
  <c r="J291" i="17"/>
  <c r="C290" i="19" s="1"/>
  <c r="I291" i="17"/>
  <c r="J290" i="17"/>
  <c r="C289" i="19" s="1"/>
  <c r="I290" i="17"/>
  <c r="J289" i="17"/>
  <c r="C288" i="19" s="1"/>
  <c r="I289" i="17"/>
  <c r="J288" i="17"/>
  <c r="C287" i="19" s="1"/>
  <c r="I288" i="17"/>
  <c r="J287" i="17"/>
  <c r="C286" i="19" s="1"/>
  <c r="I287" i="17"/>
  <c r="J286" i="17"/>
  <c r="C285" i="19" s="1"/>
  <c r="I286" i="17"/>
  <c r="J285" i="17"/>
  <c r="C284" i="19" s="1"/>
  <c r="I285" i="17"/>
  <c r="J284" i="17"/>
  <c r="C283" i="19" s="1"/>
  <c r="I284" i="17"/>
  <c r="J283" i="17"/>
  <c r="C282" i="19" s="1"/>
  <c r="I283" i="17"/>
  <c r="J282" i="17"/>
  <c r="C281" i="19" s="1"/>
  <c r="I282" i="17"/>
  <c r="J281" i="17"/>
  <c r="C280" i="19" s="1"/>
  <c r="I281" i="17"/>
  <c r="J280" i="17"/>
  <c r="C279" i="19" s="1"/>
  <c r="I280" i="17"/>
  <c r="J279" i="17"/>
  <c r="C278" i="19" s="1"/>
  <c r="I279" i="17"/>
  <c r="J278" i="17"/>
  <c r="C277" i="19" s="1"/>
  <c r="I278" i="17"/>
  <c r="J277" i="17"/>
  <c r="C276" i="19" s="1"/>
  <c r="I277" i="17"/>
  <c r="J276" i="17"/>
  <c r="C275" i="19" s="1"/>
  <c r="I276" i="17"/>
  <c r="J275" i="17"/>
  <c r="C274" i="19" s="1"/>
  <c r="I275" i="17"/>
  <c r="J274" i="17"/>
  <c r="C273" i="19" s="1"/>
  <c r="I274" i="17"/>
  <c r="J273" i="17"/>
  <c r="C272" i="19" s="1"/>
  <c r="I273" i="17"/>
  <c r="J272" i="17"/>
  <c r="C271" i="19" s="1"/>
  <c r="I272" i="17"/>
  <c r="J271" i="17"/>
  <c r="C270" i="19" s="1"/>
  <c r="I271" i="17"/>
  <c r="J270" i="17"/>
  <c r="C269" i="19" s="1"/>
  <c r="I270" i="17"/>
  <c r="J269" i="17"/>
  <c r="C268" i="19" s="1"/>
  <c r="I269" i="17"/>
  <c r="J268" i="17"/>
  <c r="C267" i="19" s="1"/>
  <c r="I268" i="17"/>
  <c r="J267" i="17"/>
  <c r="C266" i="19" s="1"/>
  <c r="I267" i="17"/>
  <c r="J266" i="17"/>
  <c r="C265" i="19" s="1"/>
  <c r="I266" i="17"/>
  <c r="J265" i="17"/>
  <c r="C264" i="19" s="1"/>
  <c r="I265" i="17"/>
  <c r="J264" i="17"/>
  <c r="C263" i="19" s="1"/>
  <c r="I264" i="17"/>
  <c r="J263" i="17"/>
  <c r="C262" i="19" s="1"/>
  <c r="I263" i="17"/>
  <c r="J262" i="17"/>
  <c r="C261" i="19" s="1"/>
  <c r="I262" i="17"/>
  <c r="J261" i="17"/>
  <c r="C260" i="19" s="1"/>
  <c r="I261" i="17"/>
  <c r="J260" i="17"/>
  <c r="C259" i="19" s="1"/>
  <c r="I260" i="17"/>
  <c r="J259" i="17"/>
  <c r="C258" i="19" s="1"/>
  <c r="I259" i="17"/>
  <c r="J258" i="17"/>
  <c r="C257" i="19" s="1"/>
  <c r="I258" i="17"/>
  <c r="J257" i="17"/>
  <c r="C256" i="19" s="1"/>
  <c r="I257" i="17"/>
  <c r="J256" i="17"/>
  <c r="C255" i="19" s="1"/>
  <c r="I256" i="17"/>
  <c r="J255" i="17"/>
  <c r="C254" i="19" s="1"/>
  <c r="I255" i="17"/>
  <c r="J254" i="17"/>
  <c r="C253" i="19" s="1"/>
  <c r="I254" i="17"/>
  <c r="J253" i="17"/>
  <c r="C252" i="19" s="1"/>
  <c r="I253" i="17"/>
  <c r="J252" i="17"/>
  <c r="C251" i="19" s="1"/>
  <c r="I252" i="17"/>
  <c r="J251" i="17"/>
  <c r="C250" i="19" s="1"/>
  <c r="I251" i="17"/>
  <c r="J250" i="17"/>
  <c r="C249" i="19" s="1"/>
  <c r="I250" i="17"/>
  <c r="J249" i="17"/>
  <c r="C248" i="19" s="1"/>
  <c r="I249" i="17"/>
  <c r="J248" i="17"/>
  <c r="C247" i="19" s="1"/>
  <c r="I248" i="17"/>
  <c r="J247" i="17"/>
  <c r="C246" i="19" s="1"/>
  <c r="I247" i="17"/>
  <c r="J246" i="17"/>
  <c r="C245" i="19" s="1"/>
  <c r="I246" i="17"/>
  <c r="J245" i="17"/>
  <c r="C244" i="19" s="1"/>
  <c r="I245" i="17"/>
  <c r="J244" i="17"/>
  <c r="C243" i="19" s="1"/>
  <c r="I244" i="17"/>
  <c r="J243" i="17"/>
  <c r="C242" i="19" s="1"/>
  <c r="I243" i="17"/>
  <c r="J242" i="17"/>
  <c r="C241" i="19" s="1"/>
  <c r="I242" i="17"/>
  <c r="J241" i="17"/>
  <c r="C240" i="19" s="1"/>
  <c r="I241" i="17"/>
  <c r="J240" i="17"/>
  <c r="C239" i="19" s="1"/>
  <c r="I240" i="17"/>
  <c r="J239" i="17"/>
  <c r="C238" i="19" s="1"/>
  <c r="I239" i="17"/>
  <c r="J238" i="17"/>
  <c r="C237" i="19" s="1"/>
  <c r="I238" i="17"/>
  <c r="J237" i="17"/>
  <c r="C236" i="19" s="1"/>
  <c r="I237" i="17"/>
  <c r="J236" i="17"/>
  <c r="C235" i="19" s="1"/>
  <c r="I236" i="17"/>
  <c r="J235" i="17"/>
  <c r="C234" i="19" s="1"/>
  <c r="I235" i="17"/>
  <c r="J234" i="17"/>
  <c r="C233" i="19" s="1"/>
  <c r="I234" i="17"/>
  <c r="J233" i="17"/>
  <c r="C232" i="19" s="1"/>
  <c r="I233" i="17"/>
  <c r="J232" i="17"/>
  <c r="C231" i="19" s="1"/>
  <c r="I232" i="17"/>
  <c r="J231" i="17"/>
  <c r="C230" i="19" s="1"/>
  <c r="I231" i="17"/>
  <c r="J230" i="17"/>
  <c r="C229" i="19" s="1"/>
  <c r="I230" i="17"/>
  <c r="J229" i="17"/>
  <c r="C228" i="19" s="1"/>
  <c r="I229" i="17"/>
  <c r="J228" i="17"/>
  <c r="I228" i="17"/>
  <c r="J227" i="17"/>
  <c r="C226" i="19" s="1"/>
  <c r="I227" i="17"/>
  <c r="J226" i="17"/>
  <c r="C225" i="19" s="1"/>
  <c r="I226" i="17"/>
  <c r="J225" i="17"/>
  <c r="C224" i="19" s="1"/>
  <c r="I225" i="17"/>
  <c r="J224" i="17"/>
  <c r="C223" i="19" s="1"/>
  <c r="I224" i="17"/>
  <c r="J223" i="17"/>
  <c r="C222" i="19" s="1"/>
  <c r="I223" i="17"/>
  <c r="J222" i="17"/>
  <c r="C221" i="19" s="1"/>
  <c r="I222" i="17"/>
  <c r="J221" i="17"/>
  <c r="C220" i="19" s="1"/>
  <c r="I221" i="17"/>
  <c r="J220" i="17"/>
  <c r="C219" i="19" s="1"/>
  <c r="I220" i="17"/>
  <c r="J219" i="17"/>
  <c r="C218" i="19" s="1"/>
  <c r="I219" i="17"/>
  <c r="J218" i="17"/>
  <c r="C217" i="19" s="1"/>
  <c r="I218" i="17"/>
  <c r="J217" i="17"/>
  <c r="C216" i="19" s="1"/>
  <c r="I217" i="17"/>
  <c r="J216" i="17"/>
  <c r="C215" i="19" s="1"/>
  <c r="I216" i="17"/>
  <c r="J215" i="17"/>
  <c r="C214" i="19" s="1"/>
  <c r="I215" i="17"/>
  <c r="J214" i="17"/>
  <c r="C213" i="19" s="1"/>
  <c r="I214" i="17"/>
  <c r="J213" i="17"/>
  <c r="C212" i="19" s="1"/>
  <c r="I213" i="17"/>
  <c r="J212" i="17"/>
  <c r="C211" i="19" s="1"/>
  <c r="I212" i="17"/>
  <c r="J211" i="17"/>
  <c r="C210" i="19" s="1"/>
  <c r="I211" i="17"/>
  <c r="J210" i="17"/>
  <c r="C209" i="19" s="1"/>
  <c r="I210" i="17"/>
  <c r="J209" i="17"/>
  <c r="C208" i="19" s="1"/>
  <c r="I209" i="17"/>
  <c r="J208" i="17"/>
  <c r="C207" i="19" s="1"/>
  <c r="I208" i="17"/>
  <c r="J207" i="17"/>
  <c r="C206" i="19" s="1"/>
  <c r="I207" i="17"/>
  <c r="J206" i="17"/>
  <c r="C205" i="19" s="1"/>
  <c r="I206" i="17"/>
  <c r="J205" i="17"/>
  <c r="C204" i="19" s="1"/>
  <c r="I205" i="17"/>
  <c r="J204" i="17"/>
  <c r="C203" i="19" s="1"/>
  <c r="I204" i="17"/>
  <c r="J203" i="17"/>
  <c r="C202" i="19" s="1"/>
  <c r="I203" i="17"/>
  <c r="J202" i="17"/>
  <c r="C201" i="19" s="1"/>
  <c r="I202" i="17"/>
  <c r="J201" i="17"/>
  <c r="C200" i="19" s="1"/>
  <c r="I201" i="17"/>
  <c r="J200" i="17"/>
  <c r="C199" i="19" s="1"/>
  <c r="I200" i="17"/>
  <c r="J199" i="17"/>
  <c r="C198" i="19" s="1"/>
  <c r="I199" i="17"/>
  <c r="J198" i="17"/>
  <c r="C197" i="19" s="1"/>
  <c r="I198" i="17"/>
  <c r="J197" i="17"/>
  <c r="C196" i="19" s="1"/>
  <c r="I197" i="17"/>
  <c r="J196" i="17"/>
  <c r="C195" i="19" s="1"/>
  <c r="I196" i="17"/>
  <c r="J195" i="17"/>
  <c r="C194" i="19" s="1"/>
  <c r="I195" i="17"/>
  <c r="J194" i="17"/>
  <c r="C193" i="19" s="1"/>
  <c r="I194" i="17"/>
  <c r="J193" i="17"/>
  <c r="C192" i="19" s="1"/>
  <c r="I193" i="17"/>
  <c r="J192" i="17"/>
  <c r="C191" i="19" s="1"/>
  <c r="I192" i="17"/>
  <c r="J191" i="17"/>
  <c r="C190" i="19" s="1"/>
  <c r="I191" i="17"/>
  <c r="J190" i="17"/>
  <c r="C189" i="19" s="1"/>
  <c r="I190" i="17"/>
  <c r="J189" i="17"/>
  <c r="C188" i="19" s="1"/>
  <c r="I189" i="17"/>
  <c r="J188" i="17"/>
  <c r="C187" i="19" s="1"/>
  <c r="I188" i="17"/>
  <c r="J187" i="17"/>
  <c r="C186" i="19" s="1"/>
  <c r="I187" i="17"/>
  <c r="J186" i="17"/>
  <c r="C185" i="19" s="1"/>
  <c r="I186" i="17"/>
  <c r="J185" i="17"/>
  <c r="C184" i="19" s="1"/>
  <c r="I185" i="17"/>
  <c r="J184" i="17"/>
  <c r="C183" i="19" s="1"/>
  <c r="I184" i="17"/>
  <c r="J183" i="17"/>
  <c r="C182" i="19" s="1"/>
  <c r="I183" i="17"/>
  <c r="J182" i="17"/>
  <c r="C181" i="19" s="1"/>
  <c r="I182" i="17"/>
  <c r="J181" i="17"/>
  <c r="C180" i="19" s="1"/>
  <c r="I181" i="17"/>
  <c r="J180" i="17"/>
  <c r="C179" i="19" s="1"/>
  <c r="I180" i="17"/>
  <c r="J179" i="17"/>
  <c r="C178" i="19" s="1"/>
  <c r="I179" i="17"/>
  <c r="J178" i="17"/>
  <c r="C177" i="19" s="1"/>
  <c r="I178" i="17"/>
  <c r="J177" i="17"/>
  <c r="C176" i="19" s="1"/>
  <c r="I177" i="17"/>
  <c r="J176" i="17"/>
  <c r="C175" i="19" s="1"/>
  <c r="I176" i="17"/>
  <c r="J175" i="17"/>
  <c r="C174" i="19" s="1"/>
  <c r="I175" i="17"/>
  <c r="J174" i="17"/>
  <c r="C173" i="19" s="1"/>
  <c r="I174" i="17"/>
  <c r="J173" i="17"/>
  <c r="C172" i="19" s="1"/>
  <c r="I173" i="17"/>
  <c r="J172" i="17"/>
  <c r="C171" i="19" s="1"/>
  <c r="I172" i="17"/>
  <c r="J171" i="17"/>
  <c r="C170" i="19" s="1"/>
  <c r="I171" i="17"/>
  <c r="J170" i="17"/>
  <c r="C169" i="19" s="1"/>
  <c r="I170" i="17"/>
  <c r="J169" i="17"/>
  <c r="C168" i="19" s="1"/>
  <c r="I169" i="17"/>
  <c r="J168" i="17"/>
  <c r="C167" i="19" s="1"/>
  <c r="I168" i="17"/>
  <c r="J167" i="17"/>
  <c r="C166" i="19" s="1"/>
  <c r="I167" i="17"/>
  <c r="J166" i="17"/>
  <c r="C165" i="19" s="1"/>
  <c r="I166" i="17"/>
  <c r="J165" i="17"/>
  <c r="C164" i="19" s="1"/>
  <c r="I165" i="17"/>
  <c r="J164" i="17"/>
  <c r="C163" i="19" s="1"/>
  <c r="I164" i="17"/>
  <c r="J163" i="17"/>
  <c r="C162" i="19" s="1"/>
  <c r="I163" i="17"/>
  <c r="J162" i="17"/>
  <c r="C161" i="19" s="1"/>
  <c r="I162" i="17"/>
  <c r="J161" i="17"/>
  <c r="C160" i="19" s="1"/>
  <c r="I161" i="17"/>
  <c r="J160" i="17"/>
  <c r="C159" i="19" s="1"/>
  <c r="I160" i="17"/>
  <c r="J159" i="17"/>
  <c r="C158" i="19" s="1"/>
  <c r="I159" i="17"/>
  <c r="J158" i="17"/>
  <c r="C157" i="19" s="1"/>
  <c r="I158" i="17"/>
  <c r="J157" i="17"/>
  <c r="C156" i="19" s="1"/>
  <c r="I157" i="17"/>
  <c r="J156" i="17"/>
  <c r="C155" i="19" s="1"/>
  <c r="I156" i="17"/>
  <c r="J155" i="17"/>
  <c r="C154" i="19" s="1"/>
  <c r="I155" i="17"/>
  <c r="J154" i="17"/>
  <c r="C153" i="19" s="1"/>
  <c r="I154" i="17"/>
  <c r="J153" i="17"/>
  <c r="C152" i="19" s="1"/>
  <c r="I153" i="17"/>
  <c r="J152" i="17"/>
  <c r="C151" i="19" s="1"/>
  <c r="I152" i="17"/>
  <c r="J151" i="17"/>
  <c r="C150" i="19" s="1"/>
  <c r="I151" i="17"/>
  <c r="J150" i="17"/>
  <c r="C149" i="19" s="1"/>
  <c r="I150" i="17"/>
  <c r="J149" i="17"/>
  <c r="C148" i="19" s="1"/>
  <c r="I149" i="17"/>
  <c r="J148" i="17"/>
  <c r="C147" i="19" s="1"/>
  <c r="I148" i="17"/>
  <c r="J147" i="17"/>
  <c r="C146" i="19" s="1"/>
  <c r="I147" i="17"/>
  <c r="J146" i="17"/>
  <c r="C145" i="19" s="1"/>
  <c r="I146" i="17"/>
  <c r="J145" i="17"/>
  <c r="C144" i="19" s="1"/>
  <c r="I145" i="17"/>
  <c r="J144" i="17"/>
  <c r="C143" i="19" s="1"/>
  <c r="I144" i="17"/>
  <c r="J143" i="17"/>
  <c r="C142" i="19" s="1"/>
  <c r="I143" i="17"/>
  <c r="J142" i="17"/>
  <c r="C141" i="19" s="1"/>
  <c r="I142" i="17"/>
  <c r="J141" i="17"/>
  <c r="C140" i="19" s="1"/>
  <c r="I141" i="17"/>
  <c r="J140" i="17"/>
  <c r="C139" i="19" s="1"/>
  <c r="I140" i="17"/>
  <c r="J139" i="17"/>
  <c r="C138" i="19" s="1"/>
  <c r="I139" i="17"/>
  <c r="J138" i="17"/>
  <c r="C137" i="19" s="1"/>
  <c r="I138" i="17"/>
  <c r="J137" i="17"/>
  <c r="C136" i="19" s="1"/>
  <c r="I137" i="17"/>
  <c r="J136" i="17"/>
  <c r="C135" i="19" s="1"/>
  <c r="I136" i="17"/>
  <c r="J135" i="17"/>
  <c r="C134" i="19" s="1"/>
  <c r="I135" i="17"/>
  <c r="J134" i="17"/>
  <c r="C133" i="19" s="1"/>
  <c r="I134" i="17"/>
  <c r="J133" i="17"/>
  <c r="C132" i="19" s="1"/>
  <c r="I133" i="17"/>
  <c r="J132" i="17"/>
  <c r="C131" i="19" s="1"/>
  <c r="I132" i="17"/>
  <c r="J131" i="17"/>
  <c r="C130" i="19" s="1"/>
  <c r="I131" i="17"/>
  <c r="J130" i="17"/>
  <c r="C129" i="19" s="1"/>
  <c r="I130" i="17"/>
  <c r="J129" i="17"/>
  <c r="C128" i="19" s="1"/>
  <c r="I129" i="17"/>
  <c r="J128" i="17"/>
  <c r="C127" i="19" s="1"/>
  <c r="I128" i="17"/>
  <c r="J127" i="17"/>
  <c r="C126" i="19" s="1"/>
  <c r="I127" i="17"/>
  <c r="J126" i="17"/>
  <c r="C125" i="19" s="1"/>
  <c r="I126" i="17"/>
  <c r="J125" i="17"/>
  <c r="C124" i="19" s="1"/>
  <c r="I125" i="17"/>
  <c r="J124" i="17"/>
  <c r="C123" i="19" s="1"/>
  <c r="I124" i="17"/>
  <c r="J123" i="17"/>
  <c r="C122" i="19" s="1"/>
  <c r="I123" i="17"/>
  <c r="J122" i="17"/>
  <c r="C121" i="19" s="1"/>
  <c r="I122" i="17"/>
  <c r="J121" i="17"/>
  <c r="C120" i="19" s="1"/>
  <c r="I121" i="17"/>
  <c r="J120" i="17"/>
  <c r="C119" i="19" s="1"/>
  <c r="I120" i="17"/>
  <c r="J119" i="17"/>
  <c r="C118" i="19" s="1"/>
  <c r="I119" i="17"/>
  <c r="J118" i="17"/>
  <c r="C117" i="19" s="1"/>
  <c r="I118" i="17"/>
  <c r="J117" i="17"/>
  <c r="C116" i="19" s="1"/>
  <c r="I117" i="17"/>
  <c r="J116" i="17"/>
  <c r="C115" i="19" s="1"/>
  <c r="I116" i="17"/>
  <c r="J115" i="17"/>
  <c r="C114" i="19" s="1"/>
  <c r="I115" i="17"/>
  <c r="J114" i="17"/>
  <c r="C113" i="19" s="1"/>
  <c r="I114" i="17"/>
  <c r="J113" i="17"/>
  <c r="C112" i="19" s="1"/>
  <c r="I113" i="17"/>
  <c r="J112" i="17"/>
  <c r="C111" i="19" s="1"/>
  <c r="I112" i="17"/>
  <c r="J111" i="17"/>
  <c r="C110" i="19" s="1"/>
  <c r="I111" i="17"/>
  <c r="J110" i="17"/>
  <c r="C109" i="19" s="1"/>
  <c r="I110" i="17"/>
  <c r="J109" i="17"/>
  <c r="C108" i="19" s="1"/>
  <c r="I109" i="17"/>
  <c r="J108" i="17"/>
  <c r="C107" i="19" s="1"/>
  <c r="I108" i="17"/>
  <c r="J107" i="17"/>
  <c r="C106" i="19" s="1"/>
  <c r="I107" i="17"/>
  <c r="J106" i="17"/>
  <c r="C105" i="19" s="1"/>
  <c r="I106" i="17"/>
  <c r="J105" i="17"/>
  <c r="C104" i="19" s="1"/>
  <c r="I105" i="17"/>
  <c r="J104" i="17"/>
  <c r="C103" i="19" s="1"/>
  <c r="I104" i="17"/>
  <c r="J103" i="17"/>
  <c r="C102" i="19" s="1"/>
  <c r="I103" i="17"/>
  <c r="J102" i="17"/>
  <c r="C101" i="19" s="1"/>
  <c r="I102" i="17"/>
  <c r="J101" i="17"/>
  <c r="C100" i="19" s="1"/>
  <c r="I101" i="17"/>
  <c r="J100" i="17"/>
  <c r="C99" i="19" s="1"/>
  <c r="I100" i="17"/>
  <c r="J99" i="17"/>
  <c r="C98" i="19" s="1"/>
  <c r="I99" i="17"/>
  <c r="J98" i="17"/>
  <c r="C97" i="19" s="1"/>
  <c r="I98" i="17"/>
  <c r="J97" i="17"/>
  <c r="C96" i="19" s="1"/>
  <c r="I97" i="17"/>
  <c r="J96" i="17"/>
  <c r="C95" i="19" s="1"/>
  <c r="I96" i="17"/>
  <c r="J95" i="17"/>
  <c r="C94" i="19" s="1"/>
  <c r="I95" i="17"/>
  <c r="J94" i="17"/>
  <c r="C93" i="19" s="1"/>
  <c r="I94" i="17"/>
  <c r="J93" i="17"/>
  <c r="C92" i="19" s="1"/>
  <c r="I93" i="17"/>
  <c r="J92" i="17"/>
  <c r="C91" i="19" s="1"/>
  <c r="I92" i="17"/>
  <c r="J91" i="17"/>
  <c r="C90" i="19" s="1"/>
  <c r="I91" i="17"/>
  <c r="J90" i="17"/>
  <c r="C89" i="19" s="1"/>
  <c r="I90" i="17"/>
  <c r="J89" i="17"/>
  <c r="C88" i="19" s="1"/>
  <c r="I89" i="17"/>
  <c r="J88" i="17"/>
  <c r="C87" i="19" s="1"/>
  <c r="I88" i="17"/>
  <c r="J87" i="17"/>
  <c r="C86" i="19" s="1"/>
  <c r="I87" i="17"/>
  <c r="J86" i="17"/>
  <c r="C85" i="19" s="1"/>
  <c r="I86" i="17"/>
  <c r="J85" i="17"/>
  <c r="C84" i="19" s="1"/>
  <c r="I85" i="17"/>
  <c r="J84" i="17"/>
  <c r="C83" i="19" s="1"/>
  <c r="I84" i="17"/>
  <c r="J83" i="17"/>
  <c r="C82" i="19" s="1"/>
  <c r="I83" i="17"/>
  <c r="J82" i="17"/>
  <c r="C81" i="19" s="1"/>
  <c r="I82" i="17"/>
  <c r="J81" i="17"/>
  <c r="C80" i="19" s="1"/>
  <c r="I81" i="17"/>
  <c r="J80" i="17"/>
  <c r="C79" i="19" s="1"/>
  <c r="I80" i="17"/>
  <c r="J79" i="17"/>
  <c r="C78" i="19" s="1"/>
  <c r="I79" i="17"/>
  <c r="J78" i="17"/>
  <c r="C77" i="19" s="1"/>
  <c r="I78" i="17"/>
  <c r="J77" i="17"/>
  <c r="C76" i="19" s="1"/>
  <c r="I77" i="17"/>
  <c r="J76" i="17"/>
  <c r="C75" i="19" s="1"/>
  <c r="I76" i="17"/>
  <c r="J75" i="17"/>
  <c r="C74" i="19" s="1"/>
  <c r="I75" i="17"/>
  <c r="J74" i="17"/>
  <c r="C73" i="19" s="1"/>
  <c r="I74" i="17"/>
  <c r="J73" i="17"/>
  <c r="C72" i="19" s="1"/>
  <c r="I73" i="17"/>
  <c r="J72" i="17"/>
  <c r="C71" i="19" s="1"/>
  <c r="I72" i="17"/>
  <c r="J71" i="17"/>
  <c r="C70" i="19" s="1"/>
  <c r="I71" i="17"/>
  <c r="J70" i="17"/>
  <c r="C69" i="19" s="1"/>
  <c r="I70" i="17"/>
  <c r="J69" i="17"/>
  <c r="C68" i="19" s="1"/>
  <c r="I69" i="17"/>
  <c r="J68" i="17"/>
  <c r="C67" i="19" s="1"/>
  <c r="I68" i="17"/>
  <c r="J67" i="17"/>
  <c r="C66" i="19" s="1"/>
  <c r="I67" i="17"/>
  <c r="J66" i="17"/>
  <c r="C65" i="19" s="1"/>
  <c r="I66" i="17"/>
  <c r="J65" i="17"/>
  <c r="C64" i="19" s="1"/>
  <c r="I65" i="17"/>
  <c r="J64" i="17"/>
  <c r="C63" i="19" s="1"/>
  <c r="I64" i="17"/>
  <c r="J63" i="17"/>
  <c r="C62" i="19" s="1"/>
  <c r="I63" i="17"/>
  <c r="J62" i="17"/>
  <c r="C61" i="19" s="1"/>
  <c r="I62" i="17"/>
  <c r="J61" i="17"/>
  <c r="C60" i="19" s="1"/>
  <c r="I61" i="17"/>
  <c r="J60" i="17"/>
  <c r="C59" i="19" s="1"/>
  <c r="I60" i="17"/>
  <c r="J59" i="17"/>
  <c r="C58" i="19" s="1"/>
  <c r="I59" i="17"/>
  <c r="J58" i="17"/>
  <c r="C57" i="19" s="1"/>
  <c r="I58" i="17"/>
  <c r="J57" i="17"/>
  <c r="C56" i="19" s="1"/>
  <c r="I57" i="17"/>
  <c r="J56" i="17"/>
  <c r="C55" i="19" s="1"/>
  <c r="I56" i="17"/>
  <c r="J55" i="17"/>
  <c r="C54" i="19" s="1"/>
  <c r="I55" i="17"/>
  <c r="J54" i="17"/>
  <c r="C53" i="19" s="1"/>
  <c r="I54" i="17"/>
  <c r="J53" i="17"/>
  <c r="C52" i="19" s="1"/>
  <c r="I53" i="17"/>
  <c r="J52" i="17"/>
  <c r="C51" i="19" s="1"/>
  <c r="I52" i="17"/>
  <c r="J51" i="17"/>
  <c r="C50" i="19" s="1"/>
  <c r="I51" i="17"/>
  <c r="J50" i="17"/>
  <c r="C49" i="19" s="1"/>
  <c r="I50" i="17"/>
  <c r="J49" i="17"/>
  <c r="C48" i="19" s="1"/>
  <c r="I49" i="17"/>
  <c r="J48" i="17"/>
  <c r="C47" i="19" s="1"/>
  <c r="I48" i="17"/>
  <c r="J47" i="17"/>
  <c r="C46" i="19" s="1"/>
  <c r="I47" i="17"/>
  <c r="J46" i="17"/>
  <c r="C45" i="19" s="1"/>
  <c r="I46" i="17"/>
  <c r="J45" i="17"/>
  <c r="C44" i="19" s="1"/>
  <c r="I45" i="17"/>
  <c r="J44" i="17"/>
  <c r="C43" i="19" s="1"/>
  <c r="I44" i="17"/>
  <c r="J43" i="17"/>
  <c r="C42" i="19" s="1"/>
  <c r="I43" i="17"/>
  <c r="J42" i="17"/>
  <c r="C41" i="19" s="1"/>
  <c r="I42" i="17"/>
  <c r="J41" i="17"/>
  <c r="C40" i="19" s="1"/>
  <c r="I41" i="17"/>
  <c r="J40" i="17"/>
  <c r="C39" i="19" s="1"/>
  <c r="I40" i="17"/>
  <c r="J39" i="17"/>
  <c r="C38" i="19" s="1"/>
  <c r="I39" i="17"/>
  <c r="J38" i="17"/>
  <c r="C37" i="19" s="1"/>
  <c r="I38" i="17"/>
  <c r="J37" i="17"/>
  <c r="C36" i="19" s="1"/>
  <c r="I37" i="17"/>
  <c r="J36" i="17"/>
  <c r="C35" i="19" s="1"/>
  <c r="I36" i="17"/>
  <c r="J35" i="17"/>
  <c r="C34" i="19" s="1"/>
  <c r="I35" i="17"/>
  <c r="J34" i="17"/>
  <c r="C33" i="19" s="1"/>
  <c r="I34" i="17"/>
  <c r="J33" i="17"/>
  <c r="C32" i="19" s="1"/>
  <c r="I33" i="17"/>
  <c r="J32" i="17"/>
  <c r="C31" i="19" s="1"/>
  <c r="I32" i="17"/>
  <c r="J31" i="17"/>
  <c r="C30" i="19" s="1"/>
  <c r="I31" i="17"/>
  <c r="J30" i="17"/>
  <c r="C29" i="19" s="1"/>
  <c r="I30" i="17"/>
  <c r="J29" i="17"/>
  <c r="C28" i="19" s="1"/>
  <c r="I29" i="17"/>
  <c r="J28" i="17"/>
  <c r="C27" i="19" s="1"/>
  <c r="I28" i="17"/>
  <c r="J27" i="17"/>
  <c r="C26" i="19" s="1"/>
  <c r="I27" i="17"/>
  <c r="J18" i="17"/>
  <c r="C17" i="19" s="1"/>
  <c r="I18" i="17"/>
  <c r="J17" i="17"/>
  <c r="C16" i="19" s="1"/>
  <c r="I17" i="17"/>
  <c r="J16" i="17"/>
  <c r="C15" i="19" s="1"/>
  <c r="I16" i="17"/>
  <c r="J15" i="17"/>
  <c r="C14" i="19" s="1"/>
  <c r="I15" i="17"/>
  <c r="J14" i="17"/>
  <c r="C13" i="19" s="1"/>
  <c r="I14" i="17"/>
  <c r="J13" i="17"/>
  <c r="C12" i="19" s="1"/>
  <c r="I13" i="17"/>
  <c r="J12" i="17"/>
  <c r="C11" i="19" s="1"/>
  <c r="I12" i="17"/>
  <c r="J11" i="17"/>
  <c r="C10" i="19" s="1"/>
  <c r="I11" i="17"/>
  <c r="J10" i="17"/>
  <c r="C9" i="19" s="1"/>
  <c r="I10" i="17"/>
  <c r="J9" i="17"/>
  <c r="C8" i="19" s="1"/>
  <c r="I9" i="17"/>
  <c r="J8" i="17"/>
  <c r="C7" i="19" s="1"/>
  <c r="I8" i="17"/>
  <c r="J7" i="17"/>
  <c r="C6" i="19" s="1"/>
  <c r="I7" i="17"/>
  <c r="J6" i="17"/>
  <c r="C5" i="19" s="1"/>
  <c r="I6" i="17"/>
  <c r="J5" i="17"/>
  <c r="C4" i="19" s="1"/>
  <c r="I5" i="17"/>
  <c r="J4" i="17"/>
  <c r="C3" i="19" s="1"/>
  <c r="I4" i="17"/>
  <c r="J3" i="17"/>
  <c r="C2" i="19" s="1"/>
  <c r="I3" i="17"/>
  <c r="H171" i="8" s="1"/>
  <c r="H3" i="8" l="1"/>
  <c r="H5" i="8"/>
  <c r="H7" i="8"/>
  <c r="H9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H39" i="8"/>
  <c r="H41" i="8"/>
  <c r="H43" i="8"/>
  <c r="H45" i="8"/>
  <c r="H47" i="8"/>
  <c r="H49" i="8"/>
  <c r="H51" i="8"/>
  <c r="H53" i="8"/>
  <c r="H55" i="8"/>
  <c r="H57" i="8"/>
  <c r="H59" i="8"/>
  <c r="H61" i="8"/>
  <c r="H63" i="8"/>
  <c r="H65" i="8"/>
  <c r="H67" i="8"/>
  <c r="H69" i="8"/>
  <c r="H71" i="8"/>
  <c r="H73" i="8"/>
  <c r="H75" i="8"/>
  <c r="H77" i="8"/>
  <c r="H79" i="8"/>
  <c r="H81" i="8"/>
  <c r="H83" i="8"/>
  <c r="H85" i="8"/>
  <c r="H87" i="8"/>
  <c r="H89" i="8"/>
  <c r="H91" i="8"/>
  <c r="H93" i="8"/>
  <c r="H95" i="8"/>
  <c r="H97" i="8"/>
  <c r="H99" i="8"/>
  <c r="H101" i="8"/>
  <c r="H103" i="8"/>
  <c r="H105" i="8"/>
  <c r="H107" i="8"/>
  <c r="H109" i="8"/>
  <c r="H111" i="8"/>
  <c r="H113" i="8"/>
  <c r="H115" i="8"/>
  <c r="H117" i="8"/>
  <c r="H119" i="8"/>
  <c r="H121" i="8"/>
  <c r="H123" i="8"/>
  <c r="H125" i="8"/>
  <c r="H127" i="8"/>
  <c r="H129" i="8"/>
  <c r="H131" i="8"/>
  <c r="H133" i="8"/>
  <c r="H135" i="8"/>
  <c r="H137" i="8"/>
  <c r="H139" i="8"/>
  <c r="H141" i="8"/>
  <c r="H143" i="8"/>
  <c r="H145" i="8"/>
  <c r="H147" i="8"/>
  <c r="H149" i="8"/>
  <c r="H151" i="8"/>
  <c r="H153" i="8"/>
  <c r="H155" i="8"/>
  <c r="H157" i="8"/>
  <c r="H159" i="8"/>
  <c r="H161" i="8"/>
  <c r="H163" i="8"/>
  <c r="H165" i="8"/>
  <c r="H167" i="8"/>
  <c r="H169" i="8"/>
  <c r="H4" i="8"/>
  <c r="H6" i="8"/>
  <c r="H8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6" i="8"/>
  <c r="H48" i="8"/>
  <c r="H50" i="8"/>
  <c r="H52" i="8"/>
  <c r="H54" i="8"/>
  <c r="H56" i="8"/>
  <c r="H58" i="8"/>
  <c r="H60" i="8"/>
  <c r="H62" i="8"/>
  <c r="H64" i="8"/>
  <c r="H66" i="8"/>
  <c r="H68" i="8"/>
  <c r="H70" i="8"/>
  <c r="H72" i="8"/>
  <c r="H74" i="8"/>
  <c r="H76" i="8"/>
  <c r="H78" i="8"/>
  <c r="H80" i="8"/>
  <c r="H82" i="8"/>
  <c r="H84" i="8"/>
  <c r="H86" i="8"/>
  <c r="H88" i="8"/>
  <c r="H90" i="8"/>
  <c r="H92" i="8"/>
  <c r="H94" i="8"/>
  <c r="H96" i="8"/>
  <c r="H98" i="8"/>
  <c r="H100" i="8"/>
  <c r="H102" i="8"/>
  <c r="H104" i="8"/>
  <c r="H106" i="8"/>
  <c r="H108" i="8"/>
  <c r="H110" i="8"/>
  <c r="H112" i="8"/>
  <c r="H114" i="8"/>
  <c r="H116" i="8"/>
  <c r="H118" i="8"/>
  <c r="H120" i="8"/>
  <c r="H122" i="8"/>
  <c r="H124" i="8"/>
  <c r="H126" i="8"/>
  <c r="H128" i="8"/>
  <c r="H130" i="8"/>
  <c r="H132" i="8"/>
  <c r="H134" i="8"/>
  <c r="H136" i="8"/>
  <c r="H138" i="8"/>
  <c r="H140" i="8"/>
  <c r="H142" i="8"/>
  <c r="H144" i="8"/>
  <c r="H146" i="8"/>
  <c r="H148" i="8"/>
  <c r="H150" i="8"/>
  <c r="H152" i="8"/>
  <c r="H154" i="8"/>
  <c r="H156" i="8"/>
  <c r="H158" i="8"/>
  <c r="H160" i="8"/>
  <c r="H162" i="8"/>
  <c r="H164" i="8"/>
  <c r="H166" i="8"/>
  <c r="H168" i="8"/>
  <c r="H170" i="8"/>
  <c r="H172" i="8"/>
  <c r="H173" i="8"/>
  <c r="H284" i="8"/>
  <c r="C227" i="19"/>
  <c r="C339" i="19"/>
  <c r="A616" i="17"/>
  <c r="A592" i="17"/>
  <c r="A568" i="17"/>
  <c r="A544" i="17"/>
  <c r="A520" i="17"/>
  <c r="A496" i="17"/>
  <c r="A472" i="17"/>
  <c r="A448" i="17"/>
  <c r="A424" i="17"/>
  <c r="A400" i="17"/>
  <c r="A376" i="17"/>
  <c r="A352" i="17"/>
  <c r="A328" i="17"/>
  <c r="A304" i="17"/>
  <c r="A280" i="17"/>
  <c r="A256" i="17"/>
  <c r="A232" i="17"/>
  <c r="A208" i="17"/>
  <c r="A184" i="17"/>
  <c r="A160" i="17"/>
  <c r="A136" i="17"/>
  <c r="A112" i="17"/>
  <c r="A88" i="17"/>
  <c r="A64" i="17"/>
  <c r="A40" i="17"/>
  <c r="A16" i="17"/>
  <c r="A17" i="17" s="1"/>
  <c r="A18" i="17" s="1"/>
  <c r="A19" i="17" s="1"/>
  <c r="D522" i="8"/>
  <c r="E522" i="8" s="1"/>
  <c r="J522" i="8" s="1"/>
  <c r="D521" i="8"/>
  <c r="I521" i="8" s="1"/>
  <c r="D520" i="8"/>
  <c r="I520" i="8" s="1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E506" i="8"/>
  <c r="J506" i="8" s="1"/>
  <c r="I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E466" i="8"/>
  <c r="J466" i="8" s="1"/>
  <c r="D466" i="8"/>
  <c r="I466" i="8" s="1"/>
  <c r="E465" i="8"/>
  <c r="J465" i="8" s="1"/>
  <c r="D465" i="8"/>
  <c r="I465" i="8" s="1"/>
  <c r="E464" i="8"/>
  <c r="J464" i="8" s="1"/>
  <c r="D464" i="8"/>
  <c r="I464" i="8" s="1"/>
  <c r="E463" i="8"/>
  <c r="J463" i="8" s="1"/>
  <c r="D463" i="8"/>
  <c r="I463" i="8" s="1"/>
  <c r="E462" i="8"/>
  <c r="J462" i="8" s="1"/>
  <c r="D462" i="8"/>
  <c r="I462" i="8" s="1"/>
  <c r="E461" i="8"/>
  <c r="J461" i="8" s="1"/>
  <c r="D461" i="8"/>
  <c r="I461" i="8" s="1"/>
  <c r="E460" i="8"/>
  <c r="J460" i="8" s="1"/>
  <c r="D460" i="8"/>
  <c r="I460" i="8" s="1"/>
  <c r="E459" i="8"/>
  <c r="J459" i="8" s="1"/>
  <c r="D459" i="8"/>
  <c r="I459" i="8" s="1"/>
  <c r="E458" i="8"/>
  <c r="J458" i="8" s="1"/>
  <c r="D458" i="8"/>
  <c r="I458" i="8" s="1"/>
  <c r="E457" i="8"/>
  <c r="J457" i="8" s="1"/>
  <c r="D457" i="8"/>
  <c r="I457" i="8" s="1"/>
  <c r="E456" i="8"/>
  <c r="J456" i="8" s="1"/>
  <c r="D456" i="8"/>
  <c r="I456" i="8" s="1"/>
  <c r="E455" i="8"/>
  <c r="J455" i="8" s="1"/>
  <c r="D455" i="8"/>
  <c r="I455" i="8" s="1"/>
  <c r="E454" i="8"/>
  <c r="J454" i="8" s="1"/>
  <c r="D454" i="8"/>
  <c r="I454" i="8" s="1"/>
  <c r="E453" i="8"/>
  <c r="J453" i="8" s="1"/>
  <c r="D453" i="8"/>
  <c r="I453" i="8" s="1"/>
  <c r="E452" i="8"/>
  <c r="J452" i="8" s="1"/>
  <c r="D452" i="8"/>
  <c r="I452" i="8" s="1"/>
  <c r="E451" i="8"/>
  <c r="J451" i="8" s="1"/>
  <c r="D451" i="8"/>
  <c r="I451" i="8" s="1"/>
  <c r="E450" i="8"/>
  <c r="J450" i="8" s="1"/>
  <c r="D450" i="8"/>
  <c r="I450" i="8" s="1"/>
  <c r="E449" i="8"/>
  <c r="J449" i="8" s="1"/>
  <c r="D449" i="8"/>
  <c r="I449" i="8" s="1"/>
  <c r="E448" i="8"/>
  <c r="J448" i="8" s="1"/>
  <c r="D448" i="8"/>
  <c r="I448" i="8" s="1"/>
  <c r="E447" i="8"/>
  <c r="J447" i="8" s="1"/>
  <c r="D447" i="8"/>
  <c r="I447" i="8" s="1"/>
  <c r="E446" i="8"/>
  <c r="J446" i="8" s="1"/>
  <c r="D446" i="8"/>
  <c r="I446" i="8" s="1"/>
  <c r="E445" i="8"/>
  <c r="J445" i="8" s="1"/>
  <c r="D445" i="8"/>
  <c r="I445" i="8" s="1"/>
  <c r="E444" i="8"/>
  <c r="J444" i="8" s="1"/>
  <c r="D444" i="8"/>
  <c r="I444" i="8" s="1"/>
  <c r="E443" i="8"/>
  <c r="J443" i="8" s="1"/>
  <c r="D443" i="8"/>
  <c r="I443" i="8" s="1"/>
  <c r="E442" i="8"/>
  <c r="J442" i="8" s="1"/>
  <c r="D442" i="8"/>
  <c r="I442" i="8" s="1"/>
  <c r="E441" i="8"/>
  <c r="J441" i="8" s="1"/>
  <c r="D441" i="8"/>
  <c r="I441" i="8" s="1"/>
  <c r="E440" i="8"/>
  <c r="J440" i="8" s="1"/>
  <c r="D440" i="8"/>
  <c r="I440" i="8" s="1"/>
  <c r="E439" i="8"/>
  <c r="J439" i="8" s="1"/>
  <c r="D439" i="8"/>
  <c r="I439" i="8" s="1"/>
  <c r="E438" i="8"/>
  <c r="J438" i="8" s="1"/>
  <c r="D438" i="8"/>
  <c r="I438" i="8" s="1"/>
  <c r="E437" i="8"/>
  <c r="J437" i="8" s="1"/>
  <c r="D437" i="8"/>
  <c r="I437" i="8" s="1"/>
  <c r="E436" i="8"/>
  <c r="J436" i="8" s="1"/>
  <c r="D436" i="8"/>
  <c r="I436" i="8" s="1"/>
  <c r="E435" i="8"/>
  <c r="J435" i="8" s="1"/>
  <c r="D435" i="8"/>
  <c r="I435" i="8" s="1"/>
  <c r="E434" i="8"/>
  <c r="J434" i="8" s="1"/>
  <c r="D434" i="8"/>
  <c r="I434" i="8" s="1"/>
  <c r="E433" i="8"/>
  <c r="J433" i="8" s="1"/>
  <c r="D433" i="8"/>
  <c r="I433" i="8" s="1"/>
  <c r="E432" i="8"/>
  <c r="J432" i="8" s="1"/>
  <c r="D432" i="8"/>
  <c r="I432" i="8" s="1"/>
  <c r="E431" i="8"/>
  <c r="J431" i="8" s="1"/>
  <c r="D431" i="8"/>
  <c r="I431" i="8" s="1"/>
  <c r="E430" i="8"/>
  <c r="J430" i="8" s="1"/>
  <c r="D430" i="8"/>
  <c r="I430" i="8" s="1"/>
  <c r="E429" i="8"/>
  <c r="J429" i="8" s="1"/>
  <c r="D429" i="8"/>
  <c r="I429" i="8" s="1"/>
  <c r="E428" i="8"/>
  <c r="J428" i="8" s="1"/>
  <c r="D428" i="8"/>
  <c r="I428" i="8" s="1"/>
  <c r="E427" i="8"/>
  <c r="J427" i="8" s="1"/>
  <c r="D427" i="8"/>
  <c r="I427" i="8" s="1"/>
  <c r="E426" i="8"/>
  <c r="J426" i="8" s="1"/>
  <c r="D426" i="8"/>
  <c r="I426" i="8" s="1"/>
  <c r="E425" i="8"/>
  <c r="J425" i="8" s="1"/>
  <c r="D425" i="8"/>
  <c r="I425" i="8" s="1"/>
  <c r="E424" i="8"/>
  <c r="J424" i="8" s="1"/>
  <c r="D424" i="8"/>
  <c r="I424" i="8" s="1"/>
  <c r="E423" i="8"/>
  <c r="J423" i="8" s="1"/>
  <c r="D423" i="8"/>
  <c r="I423" i="8" s="1"/>
  <c r="E422" i="8"/>
  <c r="J422" i="8" s="1"/>
  <c r="D422" i="8"/>
  <c r="I422" i="8" s="1"/>
  <c r="E421" i="8"/>
  <c r="J421" i="8" s="1"/>
  <c r="D421" i="8"/>
  <c r="I421" i="8" s="1"/>
  <c r="E420" i="8"/>
  <c r="J420" i="8" s="1"/>
  <c r="D420" i="8"/>
  <c r="I420" i="8" s="1"/>
  <c r="E419" i="8"/>
  <c r="J419" i="8" s="1"/>
  <c r="D419" i="8"/>
  <c r="I419" i="8" s="1"/>
  <c r="E418" i="8"/>
  <c r="J418" i="8" s="1"/>
  <c r="D418" i="8"/>
  <c r="I418" i="8" s="1"/>
  <c r="E417" i="8"/>
  <c r="J417" i="8" s="1"/>
  <c r="D417" i="8"/>
  <c r="I417" i="8" s="1"/>
  <c r="E416" i="8"/>
  <c r="J416" i="8" s="1"/>
  <c r="D416" i="8"/>
  <c r="I416" i="8" s="1"/>
  <c r="E415" i="8"/>
  <c r="J415" i="8" s="1"/>
  <c r="D415" i="8"/>
  <c r="I415" i="8" s="1"/>
  <c r="E414" i="8"/>
  <c r="J414" i="8" s="1"/>
  <c r="D414" i="8"/>
  <c r="I414" i="8" s="1"/>
  <c r="E413" i="8"/>
  <c r="J413" i="8" s="1"/>
  <c r="D413" i="8"/>
  <c r="I413" i="8" s="1"/>
  <c r="E412" i="8"/>
  <c r="J412" i="8" s="1"/>
  <c r="D412" i="8"/>
  <c r="I412" i="8" s="1"/>
  <c r="E411" i="8"/>
  <c r="J411" i="8" s="1"/>
  <c r="D411" i="8"/>
  <c r="I411" i="8" s="1"/>
  <c r="E410" i="8"/>
  <c r="J410" i="8" s="1"/>
  <c r="D410" i="8"/>
  <c r="I410" i="8" s="1"/>
  <c r="E409" i="8"/>
  <c r="J409" i="8" s="1"/>
  <c r="D409" i="8"/>
  <c r="I409" i="8" s="1"/>
  <c r="E408" i="8"/>
  <c r="J408" i="8" s="1"/>
  <c r="D408" i="8"/>
  <c r="I408" i="8" s="1"/>
  <c r="E407" i="8"/>
  <c r="J407" i="8" s="1"/>
  <c r="D407" i="8"/>
  <c r="I407" i="8" s="1"/>
  <c r="E406" i="8"/>
  <c r="J406" i="8" s="1"/>
  <c r="D406" i="8"/>
  <c r="I406" i="8" s="1"/>
  <c r="E405" i="8"/>
  <c r="J405" i="8" s="1"/>
  <c r="D405" i="8"/>
  <c r="I405" i="8" s="1"/>
  <c r="E404" i="8"/>
  <c r="J404" i="8" s="1"/>
  <c r="D404" i="8"/>
  <c r="I404" i="8" s="1"/>
  <c r="E403" i="8"/>
  <c r="J403" i="8" s="1"/>
  <c r="D403" i="8"/>
  <c r="I403" i="8" s="1"/>
  <c r="E402" i="8"/>
  <c r="J402" i="8" s="1"/>
  <c r="D402" i="8"/>
  <c r="I402" i="8" s="1"/>
  <c r="D401" i="8"/>
  <c r="D400" i="8"/>
  <c r="D399" i="8"/>
  <c r="D398" i="8"/>
  <c r="I398" i="8" s="1"/>
  <c r="D397" i="8"/>
  <c r="D396" i="8"/>
  <c r="D395" i="8"/>
  <c r="E394" i="8"/>
  <c r="J394" i="8" s="1"/>
  <c r="D394" i="8"/>
  <c r="I394" i="8" s="1"/>
  <c r="D393" i="8"/>
  <c r="D392" i="8"/>
  <c r="D391" i="8"/>
  <c r="D390" i="8"/>
  <c r="I390" i="8" s="1"/>
  <c r="D389" i="8"/>
  <c r="D388" i="8"/>
  <c r="D387" i="8"/>
  <c r="E386" i="8"/>
  <c r="J386" i="8" s="1"/>
  <c r="D386" i="8"/>
  <c r="I386" i="8" s="1"/>
  <c r="D385" i="8"/>
  <c r="D384" i="8"/>
  <c r="A384" i="8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D383" i="8"/>
  <c r="D382" i="8"/>
  <c r="D381" i="8"/>
  <c r="I381" i="8" s="1"/>
  <c r="D380" i="8"/>
  <c r="D379" i="8"/>
  <c r="D378" i="8"/>
  <c r="E377" i="8"/>
  <c r="J377" i="8" s="1"/>
  <c r="D377" i="8"/>
  <c r="I377" i="8" s="1"/>
  <c r="D376" i="8"/>
  <c r="D375" i="8"/>
  <c r="D374" i="8"/>
  <c r="D373" i="8"/>
  <c r="I373" i="8" s="1"/>
  <c r="D372" i="8"/>
  <c r="D371" i="8"/>
  <c r="D370" i="8"/>
  <c r="E369" i="8"/>
  <c r="J369" i="8" s="1"/>
  <c r="D369" i="8"/>
  <c r="I369" i="8" s="1"/>
  <c r="D368" i="8"/>
  <c r="D367" i="8"/>
  <c r="D366" i="8"/>
  <c r="D365" i="8"/>
  <c r="I365" i="8" s="1"/>
  <c r="A365" i="8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D364" i="8"/>
  <c r="E364" i="8" s="1"/>
  <c r="J364" i="8" s="1"/>
  <c r="A364" i="8"/>
  <c r="D363" i="8"/>
  <c r="D362" i="8"/>
  <c r="D361" i="8"/>
  <c r="D360" i="8"/>
  <c r="I360" i="8" s="1"/>
  <c r="D359" i="8"/>
  <c r="D358" i="8"/>
  <c r="E358" i="8" s="1"/>
  <c r="J358" i="8" s="1"/>
  <c r="D357" i="8"/>
  <c r="E356" i="8"/>
  <c r="J356" i="8" s="1"/>
  <c r="D356" i="8"/>
  <c r="I356" i="8" s="1"/>
  <c r="D355" i="8"/>
  <c r="D354" i="8"/>
  <c r="D353" i="8"/>
  <c r="D352" i="8"/>
  <c r="I352" i="8" s="1"/>
  <c r="D351" i="8"/>
  <c r="D350" i="8"/>
  <c r="D349" i="8"/>
  <c r="E348" i="8"/>
  <c r="J348" i="8" s="1"/>
  <c r="D348" i="8"/>
  <c r="I348" i="8" s="1"/>
  <c r="D347" i="8"/>
  <c r="D346" i="8"/>
  <c r="D345" i="8"/>
  <c r="D344" i="8"/>
  <c r="I344" i="8" s="1"/>
  <c r="A344" i="8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D343" i="8"/>
  <c r="D342" i="8"/>
  <c r="D341" i="8"/>
  <c r="D340" i="8"/>
  <c r="E340" i="8" s="1"/>
  <c r="J340" i="8" s="1"/>
  <c r="E339" i="8"/>
  <c r="J339" i="8" s="1"/>
  <c r="D339" i="8"/>
  <c r="I339" i="8" s="1"/>
  <c r="D338" i="8"/>
  <c r="D337" i="8"/>
  <c r="D336" i="8"/>
  <c r="E336" i="8" s="1"/>
  <c r="J336" i="8" s="1"/>
  <c r="D335" i="8"/>
  <c r="I335" i="8" s="1"/>
  <c r="D334" i="8"/>
  <c r="D333" i="8"/>
  <c r="D332" i="8"/>
  <c r="E332" i="8" s="1"/>
  <c r="J332" i="8" s="1"/>
  <c r="E331" i="8"/>
  <c r="J331" i="8" s="1"/>
  <c r="D331" i="8"/>
  <c r="I331" i="8" s="1"/>
  <c r="D330" i="8"/>
  <c r="D329" i="8"/>
  <c r="D328" i="8"/>
  <c r="E328" i="8" s="1"/>
  <c r="J328" i="8" s="1"/>
  <c r="D327" i="8"/>
  <c r="I327" i="8" s="1"/>
  <c r="D326" i="8"/>
  <c r="D325" i="8"/>
  <c r="A325" i="8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D324" i="8"/>
  <c r="A324" i="8"/>
  <c r="E323" i="8"/>
  <c r="J323" i="8" s="1"/>
  <c r="D323" i="8"/>
  <c r="I323" i="8" s="1"/>
  <c r="E322" i="8"/>
  <c r="J322" i="8" s="1"/>
  <c r="D322" i="8"/>
  <c r="I322" i="8" s="1"/>
  <c r="E321" i="8"/>
  <c r="J321" i="8" s="1"/>
  <c r="D321" i="8"/>
  <c r="I321" i="8" s="1"/>
  <c r="E320" i="8"/>
  <c r="J320" i="8" s="1"/>
  <c r="D320" i="8"/>
  <c r="I320" i="8" s="1"/>
  <c r="E319" i="8"/>
  <c r="J319" i="8" s="1"/>
  <c r="D319" i="8"/>
  <c r="I319" i="8" s="1"/>
  <c r="E318" i="8"/>
  <c r="J318" i="8" s="1"/>
  <c r="D318" i="8"/>
  <c r="I318" i="8" s="1"/>
  <c r="E317" i="8"/>
  <c r="J317" i="8" s="1"/>
  <c r="D317" i="8"/>
  <c r="I317" i="8" s="1"/>
  <c r="E316" i="8"/>
  <c r="J316" i="8" s="1"/>
  <c r="D316" i="8"/>
  <c r="I316" i="8" s="1"/>
  <c r="E315" i="8"/>
  <c r="J315" i="8" s="1"/>
  <c r="D315" i="8"/>
  <c r="I315" i="8" s="1"/>
  <c r="E314" i="8"/>
  <c r="J314" i="8" s="1"/>
  <c r="D314" i="8"/>
  <c r="I314" i="8" s="1"/>
  <c r="E313" i="8"/>
  <c r="J313" i="8" s="1"/>
  <c r="D313" i="8"/>
  <c r="I313" i="8" s="1"/>
  <c r="E312" i="8"/>
  <c r="J312" i="8" s="1"/>
  <c r="D312" i="8"/>
  <c r="I312" i="8" s="1"/>
  <c r="E311" i="8"/>
  <c r="J311" i="8" s="1"/>
  <c r="D311" i="8"/>
  <c r="I311" i="8" s="1"/>
  <c r="E310" i="8"/>
  <c r="J310" i="8" s="1"/>
  <c r="D310" i="8"/>
  <c r="I310" i="8" s="1"/>
  <c r="E309" i="8"/>
  <c r="J309" i="8" s="1"/>
  <c r="D309" i="8"/>
  <c r="I309" i="8" s="1"/>
  <c r="E308" i="8"/>
  <c r="J308" i="8" s="1"/>
  <c r="D308" i="8"/>
  <c r="I308" i="8" s="1"/>
  <c r="E307" i="8"/>
  <c r="J307" i="8" s="1"/>
  <c r="D307" i="8"/>
  <c r="I307" i="8" s="1"/>
  <c r="E306" i="8"/>
  <c r="J306" i="8" s="1"/>
  <c r="D306" i="8"/>
  <c r="I306" i="8" s="1"/>
  <c r="E305" i="8"/>
  <c r="J305" i="8" s="1"/>
  <c r="D305" i="8"/>
  <c r="I305" i="8" s="1"/>
  <c r="E304" i="8"/>
  <c r="J304" i="8" s="1"/>
  <c r="D304" i="8"/>
  <c r="I304" i="8" s="1"/>
  <c r="E303" i="8"/>
  <c r="J303" i="8" s="1"/>
  <c r="D303" i="8"/>
  <c r="I303" i="8" s="1"/>
  <c r="E302" i="8"/>
  <c r="J302" i="8" s="1"/>
  <c r="D302" i="8"/>
  <c r="I302" i="8" s="1"/>
  <c r="E301" i="8"/>
  <c r="J301" i="8" s="1"/>
  <c r="D301" i="8"/>
  <c r="I301" i="8" s="1"/>
  <c r="E300" i="8"/>
  <c r="J300" i="8" s="1"/>
  <c r="D300" i="8"/>
  <c r="I300" i="8" s="1"/>
  <c r="E299" i="8"/>
  <c r="J299" i="8" s="1"/>
  <c r="D299" i="8"/>
  <c r="I299" i="8" s="1"/>
  <c r="E298" i="8"/>
  <c r="J298" i="8" s="1"/>
  <c r="D298" i="8"/>
  <c r="I298" i="8" s="1"/>
  <c r="E297" i="8"/>
  <c r="J297" i="8" s="1"/>
  <c r="D297" i="8"/>
  <c r="I297" i="8" s="1"/>
  <c r="E296" i="8"/>
  <c r="J296" i="8" s="1"/>
  <c r="D296" i="8"/>
  <c r="I296" i="8" s="1"/>
  <c r="E295" i="8"/>
  <c r="J295" i="8" s="1"/>
  <c r="D295" i="8"/>
  <c r="I295" i="8" s="1"/>
  <c r="E294" i="8"/>
  <c r="J294" i="8" s="1"/>
  <c r="D294" i="8"/>
  <c r="I294" i="8" s="1"/>
  <c r="E293" i="8"/>
  <c r="J293" i="8" s="1"/>
  <c r="D293" i="8"/>
  <c r="I293" i="8" s="1"/>
  <c r="E292" i="8"/>
  <c r="J292" i="8" s="1"/>
  <c r="D292" i="8"/>
  <c r="I292" i="8" s="1"/>
  <c r="E291" i="8"/>
  <c r="J291" i="8" s="1"/>
  <c r="D291" i="8"/>
  <c r="I291" i="8" s="1"/>
  <c r="E290" i="8"/>
  <c r="J290" i="8" s="1"/>
  <c r="D290" i="8"/>
  <c r="I290" i="8" s="1"/>
  <c r="E289" i="8"/>
  <c r="J289" i="8" s="1"/>
  <c r="D289" i="8"/>
  <c r="I289" i="8" s="1"/>
  <c r="E288" i="8"/>
  <c r="J288" i="8" s="1"/>
  <c r="D288" i="8"/>
  <c r="I288" i="8" s="1"/>
  <c r="E287" i="8"/>
  <c r="J287" i="8" s="1"/>
  <c r="D287" i="8"/>
  <c r="I287" i="8" s="1"/>
  <c r="E286" i="8"/>
  <c r="J286" i="8" s="1"/>
  <c r="D286" i="8"/>
  <c r="I286" i="8" s="1"/>
  <c r="E285" i="8"/>
  <c r="J285" i="8" s="1"/>
  <c r="D285" i="8"/>
  <c r="I285" i="8" s="1"/>
  <c r="D284" i="8"/>
  <c r="I284" i="8" s="1"/>
  <c r="D283" i="8"/>
  <c r="D282" i="8"/>
  <c r="E282" i="8" s="1"/>
  <c r="J282" i="8" s="1"/>
  <c r="D281" i="8"/>
  <c r="E281" i="8" s="1"/>
  <c r="J281" i="8" s="1"/>
  <c r="D280" i="8"/>
  <c r="E280" i="8" s="1"/>
  <c r="J280" i="8" s="1"/>
  <c r="D279" i="8"/>
  <c r="D278" i="8"/>
  <c r="E278" i="8" s="1"/>
  <c r="J278" i="8" s="1"/>
  <c r="D277" i="8"/>
  <c r="D276" i="8"/>
  <c r="E276" i="8" s="1"/>
  <c r="J276" i="8" s="1"/>
  <c r="D275" i="8"/>
  <c r="D274" i="8"/>
  <c r="E274" i="8" s="1"/>
  <c r="J274" i="8" s="1"/>
  <c r="D273" i="8"/>
  <c r="E273" i="8" s="1"/>
  <c r="J273" i="8" s="1"/>
  <c r="D272" i="8"/>
  <c r="E272" i="8" s="1"/>
  <c r="J272" i="8" s="1"/>
  <c r="D271" i="8"/>
  <c r="D270" i="8"/>
  <c r="E270" i="8" s="1"/>
  <c r="J270" i="8" s="1"/>
  <c r="D269" i="8"/>
  <c r="D268" i="8"/>
  <c r="E268" i="8" s="1"/>
  <c r="J268" i="8" s="1"/>
  <c r="D267" i="8"/>
  <c r="D266" i="8"/>
  <c r="E266" i="8" s="1"/>
  <c r="J266" i="8" s="1"/>
  <c r="D265" i="8"/>
  <c r="E265" i="8" s="1"/>
  <c r="J265" i="8" s="1"/>
  <c r="D264" i="8"/>
  <c r="E264" i="8" s="1"/>
  <c r="J264" i="8" s="1"/>
  <c r="D263" i="8"/>
  <c r="D262" i="8"/>
  <c r="E262" i="8" s="1"/>
  <c r="J262" i="8" s="1"/>
  <c r="D261" i="8"/>
  <c r="E261" i="8" s="1"/>
  <c r="J261" i="8" s="1"/>
  <c r="D260" i="8"/>
  <c r="E260" i="8" s="1"/>
  <c r="J260" i="8" s="1"/>
  <c r="D259" i="8"/>
  <c r="D258" i="8"/>
  <c r="E258" i="8" s="1"/>
  <c r="J258" i="8" s="1"/>
  <c r="D257" i="8"/>
  <c r="E257" i="8" s="1"/>
  <c r="J257" i="8" s="1"/>
  <c r="D256" i="8"/>
  <c r="E256" i="8" s="1"/>
  <c r="J256" i="8" s="1"/>
  <c r="D255" i="8"/>
  <c r="D254" i="8"/>
  <c r="E254" i="8" s="1"/>
  <c r="J254" i="8" s="1"/>
  <c r="D253" i="8"/>
  <c r="E253" i="8" s="1"/>
  <c r="J253" i="8" s="1"/>
  <c r="D252" i="8"/>
  <c r="E252" i="8" s="1"/>
  <c r="J252" i="8" s="1"/>
  <c r="D251" i="8"/>
  <c r="D250" i="8"/>
  <c r="E250" i="8" s="1"/>
  <c r="J250" i="8" s="1"/>
  <c r="D249" i="8"/>
  <c r="E249" i="8" s="1"/>
  <c r="J249" i="8" s="1"/>
  <c r="D248" i="8"/>
  <c r="E248" i="8" s="1"/>
  <c r="J248" i="8" s="1"/>
  <c r="D247" i="8"/>
  <c r="D246" i="8"/>
  <c r="E246" i="8" s="1"/>
  <c r="J246" i="8" s="1"/>
  <c r="D245" i="8"/>
  <c r="E245" i="8" s="1"/>
  <c r="J245" i="8" s="1"/>
  <c r="D244" i="8"/>
  <c r="E244" i="8" s="1"/>
  <c r="J244" i="8" s="1"/>
  <c r="D243" i="8"/>
  <c r="D242" i="8"/>
  <c r="E242" i="8" s="1"/>
  <c r="J242" i="8" s="1"/>
  <c r="D241" i="8"/>
  <c r="D240" i="8"/>
  <c r="D239" i="8"/>
  <c r="D238" i="8"/>
  <c r="E238" i="8" s="1"/>
  <c r="J238" i="8" s="1"/>
  <c r="D237" i="8"/>
  <c r="E237" i="8" s="1"/>
  <c r="J237" i="8" s="1"/>
  <c r="D236" i="8"/>
  <c r="D235" i="8"/>
  <c r="D234" i="8"/>
  <c r="E234" i="8" s="1"/>
  <c r="J234" i="8" s="1"/>
  <c r="D233" i="8"/>
  <c r="D232" i="8"/>
  <c r="D231" i="8"/>
  <c r="D230" i="8"/>
  <c r="E230" i="8" s="1"/>
  <c r="J230" i="8" s="1"/>
  <c r="D229" i="8"/>
  <c r="E229" i="8" s="1"/>
  <c r="J229" i="8" s="1"/>
  <c r="D228" i="8"/>
  <c r="D227" i="8"/>
  <c r="D226" i="8"/>
  <c r="E226" i="8" s="1"/>
  <c r="J226" i="8" s="1"/>
  <c r="D225" i="8"/>
  <c r="D224" i="8"/>
  <c r="D223" i="8"/>
  <c r="D222" i="8"/>
  <c r="E222" i="8" s="1"/>
  <c r="J222" i="8" s="1"/>
  <c r="D221" i="8"/>
  <c r="E221" i="8" s="1"/>
  <c r="J221" i="8" s="1"/>
  <c r="D220" i="8"/>
  <c r="D219" i="8"/>
  <c r="D218" i="8"/>
  <c r="E218" i="8" s="1"/>
  <c r="J218" i="8" s="1"/>
  <c r="D217" i="8"/>
  <c r="D216" i="8"/>
  <c r="D215" i="8"/>
  <c r="D214" i="8"/>
  <c r="E214" i="8" s="1"/>
  <c r="J214" i="8" s="1"/>
  <c r="D213" i="8"/>
  <c r="E213" i="8" s="1"/>
  <c r="J213" i="8" s="1"/>
  <c r="D212" i="8"/>
  <c r="D211" i="8"/>
  <c r="D210" i="8"/>
  <c r="E210" i="8" s="1"/>
  <c r="J210" i="8" s="1"/>
  <c r="D209" i="8"/>
  <c r="D208" i="8"/>
  <c r="D207" i="8"/>
  <c r="D206" i="8"/>
  <c r="E206" i="8" s="1"/>
  <c r="J206" i="8" s="1"/>
  <c r="D205" i="8"/>
  <c r="E205" i="8" s="1"/>
  <c r="J205" i="8" s="1"/>
  <c r="D204" i="8"/>
  <c r="D203" i="8"/>
  <c r="D202" i="8"/>
  <c r="E202" i="8" s="1"/>
  <c r="J202" i="8" s="1"/>
  <c r="D201" i="8"/>
  <c r="D200" i="8"/>
  <c r="D199" i="8"/>
  <c r="D198" i="8"/>
  <c r="E198" i="8" s="1"/>
  <c r="J198" i="8" s="1"/>
  <c r="D197" i="8"/>
  <c r="E197" i="8" s="1"/>
  <c r="J197" i="8" s="1"/>
  <c r="D196" i="8"/>
  <c r="D195" i="8"/>
  <c r="D194" i="8"/>
  <c r="E194" i="8" s="1"/>
  <c r="J194" i="8" s="1"/>
  <c r="D193" i="8"/>
  <c r="D192" i="8"/>
  <c r="D191" i="8"/>
  <c r="D190" i="8"/>
  <c r="E190" i="8" s="1"/>
  <c r="J190" i="8" s="1"/>
  <c r="D189" i="8"/>
  <c r="E189" i="8" s="1"/>
  <c r="J189" i="8" s="1"/>
  <c r="D188" i="8"/>
  <c r="D187" i="8"/>
  <c r="D186" i="8"/>
  <c r="E186" i="8" s="1"/>
  <c r="J186" i="8" s="1"/>
  <c r="D185" i="8"/>
  <c r="E185" i="8" s="1"/>
  <c r="J185" i="8" s="1"/>
  <c r="D184" i="8"/>
  <c r="I184" i="8" s="1"/>
  <c r="D183" i="8"/>
  <c r="I183" i="8" s="1"/>
  <c r="D182" i="8"/>
  <c r="E182" i="8" s="1"/>
  <c r="J182" i="8" s="1"/>
  <c r="D181" i="8"/>
  <c r="I181" i="8" s="1"/>
  <c r="D180" i="8"/>
  <c r="I180" i="8" s="1"/>
  <c r="D179" i="8"/>
  <c r="I179" i="8" s="1"/>
  <c r="D178" i="8"/>
  <c r="I178" i="8" s="1"/>
  <c r="D177" i="8"/>
  <c r="E177" i="8" s="1"/>
  <c r="J177" i="8" s="1"/>
  <c r="D176" i="8"/>
  <c r="I176" i="8" s="1"/>
  <c r="D175" i="8"/>
  <c r="I175" i="8" s="1"/>
  <c r="D174" i="8"/>
  <c r="E174" i="8" s="1"/>
  <c r="J174" i="8" s="1"/>
  <c r="D173" i="8"/>
  <c r="I173" i="8" s="1"/>
  <c r="D172" i="8"/>
  <c r="I172" i="8" s="1"/>
  <c r="D171" i="8"/>
  <c r="I171" i="8" s="1"/>
  <c r="D170" i="8"/>
  <c r="I170" i="8" s="1"/>
  <c r="D169" i="8"/>
  <c r="I169" i="8" s="1"/>
  <c r="D168" i="8"/>
  <c r="I168" i="8" s="1"/>
  <c r="D167" i="8"/>
  <c r="I167" i="8" s="1"/>
  <c r="D166" i="8"/>
  <c r="I166" i="8" s="1"/>
  <c r="D165" i="8"/>
  <c r="I165" i="8" s="1"/>
  <c r="D164" i="8"/>
  <c r="I164" i="8" s="1"/>
  <c r="D163" i="8"/>
  <c r="I163" i="8" s="1"/>
  <c r="D162" i="8"/>
  <c r="I162" i="8" s="1"/>
  <c r="D161" i="8"/>
  <c r="I161" i="8" s="1"/>
  <c r="D160" i="8"/>
  <c r="I160" i="8" s="1"/>
  <c r="D159" i="8"/>
  <c r="I159" i="8" s="1"/>
  <c r="D158" i="8"/>
  <c r="I158" i="8" s="1"/>
  <c r="D157" i="8"/>
  <c r="I157" i="8" s="1"/>
  <c r="D156" i="8"/>
  <c r="I156" i="8" s="1"/>
  <c r="D155" i="8"/>
  <c r="I155" i="8" s="1"/>
  <c r="D154" i="8"/>
  <c r="I154" i="8" s="1"/>
  <c r="D153" i="8"/>
  <c r="I153" i="8" s="1"/>
  <c r="D152" i="8"/>
  <c r="I152" i="8" s="1"/>
  <c r="D151" i="8"/>
  <c r="I151" i="8" s="1"/>
  <c r="D150" i="8"/>
  <c r="I150" i="8" s="1"/>
  <c r="D149" i="8"/>
  <c r="I149" i="8" s="1"/>
  <c r="D148" i="8"/>
  <c r="I148" i="8" s="1"/>
  <c r="D147" i="8"/>
  <c r="I147" i="8" s="1"/>
  <c r="D146" i="8"/>
  <c r="I146" i="8" s="1"/>
  <c r="D145" i="8"/>
  <c r="I145" i="8" s="1"/>
  <c r="D144" i="8"/>
  <c r="I144" i="8" s="1"/>
  <c r="D143" i="8"/>
  <c r="I143" i="8" s="1"/>
  <c r="D142" i="8"/>
  <c r="I142" i="8" s="1"/>
  <c r="D141" i="8"/>
  <c r="I141" i="8" s="1"/>
  <c r="D140" i="8"/>
  <c r="I140" i="8" s="1"/>
  <c r="D139" i="8"/>
  <c r="I139" i="8" s="1"/>
  <c r="D138" i="8"/>
  <c r="I138" i="8" s="1"/>
  <c r="D137" i="8"/>
  <c r="I137" i="8" s="1"/>
  <c r="D136" i="8"/>
  <c r="I136" i="8" s="1"/>
  <c r="D135" i="8"/>
  <c r="I135" i="8" s="1"/>
  <c r="D134" i="8"/>
  <c r="I134" i="8" s="1"/>
  <c r="D133" i="8"/>
  <c r="I133" i="8" s="1"/>
  <c r="D132" i="8"/>
  <c r="I132" i="8" s="1"/>
  <c r="D131" i="8"/>
  <c r="I131" i="8" s="1"/>
  <c r="D130" i="8"/>
  <c r="I130" i="8" s="1"/>
  <c r="D129" i="8"/>
  <c r="I129" i="8" s="1"/>
  <c r="D128" i="8"/>
  <c r="I128" i="8" s="1"/>
  <c r="D127" i="8"/>
  <c r="I127" i="8" s="1"/>
  <c r="D126" i="8"/>
  <c r="I126" i="8" s="1"/>
  <c r="D125" i="8"/>
  <c r="I125" i="8" s="1"/>
  <c r="D124" i="8"/>
  <c r="I124" i="8" s="1"/>
  <c r="D123" i="8"/>
  <c r="I123" i="8" s="1"/>
  <c r="D122" i="8"/>
  <c r="I122" i="8" s="1"/>
  <c r="D121" i="8"/>
  <c r="I121" i="8" s="1"/>
  <c r="D120" i="8"/>
  <c r="I120" i="8" s="1"/>
  <c r="D119" i="8"/>
  <c r="I119" i="8" s="1"/>
  <c r="D118" i="8"/>
  <c r="I118" i="8" s="1"/>
  <c r="D117" i="8"/>
  <c r="I117" i="8" s="1"/>
  <c r="D116" i="8"/>
  <c r="I116" i="8" s="1"/>
  <c r="D115" i="8"/>
  <c r="I115" i="8" s="1"/>
  <c r="D114" i="8"/>
  <c r="I114" i="8" s="1"/>
  <c r="D113" i="8"/>
  <c r="I113" i="8" s="1"/>
  <c r="D112" i="8"/>
  <c r="I112" i="8" s="1"/>
  <c r="D111" i="8"/>
  <c r="I111" i="8" s="1"/>
  <c r="D110" i="8"/>
  <c r="I110" i="8" s="1"/>
  <c r="D109" i="8"/>
  <c r="I109" i="8" s="1"/>
  <c r="D108" i="8"/>
  <c r="I108" i="8" s="1"/>
  <c r="D107" i="8"/>
  <c r="I107" i="8" s="1"/>
  <c r="D106" i="8"/>
  <c r="I106" i="8" s="1"/>
  <c r="D105" i="8"/>
  <c r="I105" i="8" s="1"/>
  <c r="D104" i="8"/>
  <c r="I104" i="8" s="1"/>
  <c r="D103" i="8"/>
  <c r="I103" i="8" s="1"/>
  <c r="D102" i="8"/>
  <c r="I102" i="8" s="1"/>
  <c r="D101" i="8"/>
  <c r="I101" i="8" s="1"/>
  <c r="D100" i="8"/>
  <c r="I100" i="8" s="1"/>
  <c r="D99" i="8"/>
  <c r="I99" i="8" s="1"/>
  <c r="D98" i="8"/>
  <c r="I98" i="8" s="1"/>
  <c r="D97" i="8"/>
  <c r="I97" i="8" s="1"/>
  <c r="D96" i="8"/>
  <c r="I96" i="8" s="1"/>
  <c r="D95" i="8"/>
  <c r="I95" i="8" s="1"/>
  <c r="D94" i="8"/>
  <c r="I94" i="8" s="1"/>
  <c r="D93" i="8"/>
  <c r="I93" i="8" s="1"/>
  <c r="D92" i="8"/>
  <c r="I92" i="8" s="1"/>
  <c r="D91" i="8"/>
  <c r="I91" i="8" s="1"/>
  <c r="D90" i="8"/>
  <c r="I90" i="8" s="1"/>
  <c r="D89" i="8"/>
  <c r="I89" i="8" s="1"/>
  <c r="D88" i="8"/>
  <c r="I88" i="8" s="1"/>
  <c r="D87" i="8"/>
  <c r="I87" i="8" s="1"/>
  <c r="D86" i="8"/>
  <c r="I86" i="8" s="1"/>
  <c r="D85" i="8"/>
  <c r="I85" i="8" s="1"/>
  <c r="D84" i="8"/>
  <c r="I84" i="8" s="1"/>
  <c r="D83" i="8"/>
  <c r="I83" i="8" s="1"/>
  <c r="D82" i="8"/>
  <c r="I82" i="8" s="1"/>
  <c r="D81" i="8"/>
  <c r="I81" i="8" s="1"/>
  <c r="D80" i="8"/>
  <c r="I80" i="8" s="1"/>
  <c r="D79" i="8"/>
  <c r="I79" i="8" s="1"/>
  <c r="D78" i="8"/>
  <c r="I78" i="8" s="1"/>
  <c r="D77" i="8"/>
  <c r="I77" i="8" s="1"/>
  <c r="D76" i="8"/>
  <c r="I76" i="8" s="1"/>
  <c r="D75" i="8"/>
  <c r="I75" i="8" s="1"/>
  <c r="D74" i="8"/>
  <c r="I74" i="8" s="1"/>
  <c r="D73" i="8"/>
  <c r="I73" i="8" s="1"/>
  <c r="D72" i="8"/>
  <c r="I72" i="8" s="1"/>
  <c r="D71" i="8"/>
  <c r="I71" i="8" s="1"/>
  <c r="D70" i="8"/>
  <c r="I70" i="8" s="1"/>
  <c r="D69" i="8"/>
  <c r="I69" i="8" s="1"/>
  <c r="D68" i="8"/>
  <c r="I68" i="8" s="1"/>
  <c r="D67" i="8"/>
  <c r="I67" i="8" s="1"/>
  <c r="D66" i="8"/>
  <c r="I66" i="8" s="1"/>
  <c r="D65" i="8"/>
  <c r="I65" i="8" s="1"/>
  <c r="D64" i="8"/>
  <c r="I64" i="8" s="1"/>
  <c r="D63" i="8"/>
  <c r="I63" i="8" s="1"/>
  <c r="D62" i="8"/>
  <c r="I62" i="8" s="1"/>
  <c r="D61" i="8"/>
  <c r="I61" i="8" s="1"/>
  <c r="D60" i="8"/>
  <c r="I60" i="8" s="1"/>
  <c r="D59" i="8"/>
  <c r="I59" i="8" s="1"/>
  <c r="D58" i="8"/>
  <c r="I58" i="8" s="1"/>
  <c r="D57" i="8"/>
  <c r="I57" i="8" s="1"/>
  <c r="D56" i="8"/>
  <c r="I56" i="8" s="1"/>
  <c r="D55" i="8"/>
  <c r="I55" i="8" s="1"/>
  <c r="D54" i="8"/>
  <c r="I54" i="8" s="1"/>
  <c r="D53" i="8"/>
  <c r="I53" i="8" s="1"/>
  <c r="D52" i="8"/>
  <c r="I52" i="8" s="1"/>
  <c r="D51" i="8"/>
  <c r="I51" i="8" s="1"/>
  <c r="D50" i="8"/>
  <c r="I50" i="8" s="1"/>
  <c r="D49" i="8"/>
  <c r="I49" i="8" s="1"/>
  <c r="D48" i="8"/>
  <c r="I48" i="8" s="1"/>
  <c r="D47" i="8"/>
  <c r="I47" i="8" s="1"/>
  <c r="D46" i="8"/>
  <c r="I46" i="8" s="1"/>
  <c r="D45" i="8"/>
  <c r="I45" i="8" s="1"/>
  <c r="D44" i="8"/>
  <c r="I44" i="8" s="1"/>
  <c r="D43" i="8"/>
  <c r="I43" i="8" s="1"/>
  <c r="D42" i="8"/>
  <c r="I42" i="8" s="1"/>
  <c r="D41" i="8"/>
  <c r="I41" i="8" s="1"/>
  <c r="D40" i="8"/>
  <c r="I40" i="8" s="1"/>
  <c r="D39" i="8"/>
  <c r="I39" i="8" s="1"/>
  <c r="D38" i="8"/>
  <c r="I38" i="8" s="1"/>
  <c r="D37" i="8"/>
  <c r="I37" i="8" s="1"/>
  <c r="D36" i="8"/>
  <c r="I36" i="8" s="1"/>
  <c r="D35" i="8"/>
  <c r="I35" i="8" s="1"/>
  <c r="D34" i="8"/>
  <c r="I34" i="8" s="1"/>
  <c r="D33" i="8"/>
  <c r="I33" i="8" s="1"/>
  <c r="D32" i="8"/>
  <c r="I32" i="8" s="1"/>
  <c r="D31" i="8"/>
  <c r="I31" i="8" s="1"/>
  <c r="D30" i="8"/>
  <c r="I30" i="8" s="1"/>
  <c r="D29" i="8"/>
  <c r="I29" i="8" s="1"/>
  <c r="D28" i="8"/>
  <c r="I28" i="8" s="1"/>
  <c r="D27" i="8"/>
  <c r="I27" i="8" s="1"/>
  <c r="D26" i="8"/>
  <c r="I26" i="8" s="1"/>
  <c r="D25" i="8"/>
  <c r="I25" i="8" s="1"/>
  <c r="D24" i="8"/>
  <c r="I24" i="8" s="1"/>
  <c r="D23" i="8"/>
  <c r="I23" i="8" s="1"/>
  <c r="E22" i="8"/>
  <c r="J22" i="8" s="1"/>
  <c r="D22" i="8"/>
  <c r="I22" i="8" s="1"/>
  <c r="E21" i="8"/>
  <c r="J21" i="8" s="1"/>
  <c r="D21" i="8"/>
  <c r="I21" i="8" s="1"/>
  <c r="E20" i="8"/>
  <c r="J20" i="8" s="1"/>
  <c r="D20" i="8"/>
  <c r="I20" i="8" s="1"/>
  <c r="E19" i="8"/>
  <c r="J19" i="8" s="1"/>
  <c r="D19" i="8"/>
  <c r="I19" i="8" s="1"/>
  <c r="E18" i="8"/>
  <c r="J18" i="8" s="1"/>
  <c r="D18" i="8"/>
  <c r="I18" i="8" s="1"/>
  <c r="E17" i="8"/>
  <c r="J17" i="8" s="1"/>
  <c r="D17" i="8"/>
  <c r="I17" i="8" s="1"/>
  <c r="E16" i="8"/>
  <c r="J16" i="8" s="1"/>
  <c r="D16" i="8"/>
  <c r="I16" i="8" s="1"/>
  <c r="E15" i="8"/>
  <c r="J15" i="8" s="1"/>
  <c r="D15" i="8"/>
  <c r="I15" i="8" s="1"/>
  <c r="E14" i="8"/>
  <c r="J14" i="8" s="1"/>
  <c r="D14" i="8"/>
  <c r="I14" i="8" s="1"/>
  <c r="E13" i="8"/>
  <c r="J13" i="8" s="1"/>
  <c r="D13" i="8"/>
  <c r="I13" i="8" s="1"/>
  <c r="E12" i="8"/>
  <c r="J12" i="8" s="1"/>
  <c r="D12" i="8"/>
  <c r="I12" i="8" s="1"/>
  <c r="E11" i="8"/>
  <c r="J11" i="8" s="1"/>
  <c r="D11" i="8"/>
  <c r="I11" i="8" s="1"/>
  <c r="E10" i="8"/>
  <c r="J10" i="8" s="1"/>
  <c r="D10" i="8"/>
  <c r="I10" i="8" s="1"/>
  <c r="E9" i="8"/>
  <c r="J9" i="8" s="1"/>
  <c r="D9" i="8"/>
  <c r="I9" i="8" s="1"/>
  <c r="E8" i="8"/>
  <c r="J8" i="8" s="1"/>
  <c r="D8" i="8"/>
  <c r="I8" i="8" s="1"/>
  <c r="E7" i="8"/>
  <c r="J7" i="8" s="1"/>
  <c r="D7" i="8"/>
  <c r="I7" i="8" s="1"/>
  <c r="E6" i="8"/>
  <c r="J6" i="8" s="1"/>
  <c r="D6" i="8"/>
  <c r="I6" i="8" s="1"/>
  <c r="E5" i="8"/>
  <c r="J5" i="8" s="1"/>
  <c r="D5" i="8"/>
  <c r="I5" i="8" s="1"/>
  <c r="E4" i="8"/>
  <c r="J4" i="8" s="1"/>
  <c r="D4" i="8"/>
  <c r="I4" i="8" s="1"/>
  <c r="D3" i="8"/>
  <c r="I3" i="8" s="1"/>
  <c r="E193" i="8" l="1"/>
  <c r="J193" i="8" s="1"/>
  <c r="I193" i="8"/>
  <c r="E201" i="8"/>
  <c r="J201" i="8" s="1"/>
  <c r="I201" i="8"/>
  <c r="E209" i="8"/>
  <c r="J209" i="8" s="1"/>
  <c r="I209" i="8"/>
  <c r="E217" i="8"/>
  <c r="J217" i="8" s="1"/>
  <c r="I217" i="8"/>
  <c r="E225" i="8"/>
  <c r="J225" i="8" s="1"/>
  <c r="I225" i="8"/>
  <c r="E233" i="8"/>
  <c r="J233" i="8" s="1"/>
  <c r="I233" i="8"/>
  <c r="E241" i="8"/>
  <c r="J241" i="8" s="1"/>
  <c r="I241" i="8"/>
  <c r="E243" i="8"/>
  <c r="J243" i="8" s="1"/>
  <c r="I243" i="8"/>
  <c r="E247" i="8"/>
  <c r="J247" i="8" s="1"/>
  <c r="I247" i="8"/>
  <c r="E251" i="8"/>
  <c r="J251" i="8" s="1"/>
  <c r="I251" i="8"/>
  <c r="E255" i="8"/>
  <c r="J255" i="8" s="1"/>
  <c r="I255" i="8"/>
  <c r="E259" i="8"/>
  <c r="J259" i="8" s="1"/>
  <c r="I259" i="8"/>
  <c r="E263" i="8"/>
  <c r="J263" i="8" s="1"/>
  <c r="I263" i="8"/>
  <c r="E269" i="8"/>
  <c r="J269" i="8" s="1"/>
  <c r="I269" i="8"/>
  <c r="E277" i="8"/>
  <c r="J277" i="8" s="1"/>
  <c r="I277" i="8"/>
  <c r="E327" i="8"/>
  <c r="J327" i="8" s="1"/>
  <c r="E335" i="8"/>
  <c r="J335" i="8" s="1"/>
  <c r="E344" i="8"/>
  <c r="J344" i="8" s="1"/>
  <c r="E352" i="8"/>
  <c r="J352" i="8" s="1"/>
  <c r="E354" i="8"/>
  <c r="J354" i="8" s="1"/>
  <c r="I354" i="8"/>
  <c r="E360" i="8"/>
  <c r="J360" i="8" s="1"/>
  <c r="E362" i="8"/>
  <c r="J362" i="8" s="1"/>
  <c r="I362" i="8"/>
  <c r="E365" i="8"/>
  <c r="J365" i="8" s="1"/>
  <c r="E370" i="8"/>
  <c r="J370" i="8" s="1"/>
  <c r="I370" i="8"/>
  <c r="E373" i="8"/>
  <c r="J373" i="8" s="1"/>
  <c r="E378" i="8"/>
  <c r="J378" i="8" s="1"/>
  <c r="I378" i="8"/>
  <c r="E381" i="8"/>
  <c r="J381" i="8" s="1"/>
  <c r="E390" i="8"/>
  <c r="J390" i="8" s="1"/>
  <c r="E398" i="8"/>
  <c r="J398" i="8" s="1"/>
  <c r="I467" i="8"/>
  <c r="E467" i="8"/>
  <c r="J467" i="8" s="1"/>
  <c r="I469" i="8"/>
  <c r="E469" i="8"/>
  <c r="J469" i="8" s="1"/>
  <c r="I471" i="8"/>
  <c r="E471" i="8"/>
  <c r="J471" i="8" s="1"/>
  <c r="I473" i="8"/>
  <c r="E473" i="8"/>
  <c r="J473" i="8" s="1"/>
  <c r="I475" i="8"/>
  <c r="E475" i="8"/>
  <c r="J475" i="8" s="1"/>
  <c r="I477" i="8"/>
  <c r="E477" i="8"/>
  <c r="J477" i="8" s="1"/>
  <c r="I479" i="8"/>
  <c r="E479" i="8"/>
  <c r="J479" i="8" s="1"/>
  <c r="I481" i="8"/>
  <c r="E481" i="8"/>
  <c r="J481" i="8" s="1"/>
  <c r="I483" i="8"/>
  <c r="E483" i="8"/>
  <c r="J483" i="8" s="1"/>
  <c r="I485" i="8"/>
  <c r="E485" i="8"/>
  <c r="J485" i="8" s="1"/>
  <c r="I487" i="8"/>
  <c r="E487" i="8"/>
  <c r="J487" i="8" s="1"/>
  <c r="I489" i="8"/>
  <c r="E489" i="8"/>
  <c r="J489" i="8" s="1"/>
  <c r="I491" i="8"/>
  <c r="E491" i="8"/>
  <c r="J491" i="8" s="1"/>
  <c r="I493" i="8"/>
  <c r="E493" i="8"/>
  <c r="J493" i="8" s="1"/>
  <c r="I495" i="8"/>
  <c r="E495" i="8"/>
  <c r="J495" i="8" s="1"/>
  <c r="I497" i="8"/>
  <c r="E497" i="8"/>
  <c r="J497" i="8" s="1"/>
  <c r="I499" i="8"/>
  <c r="E499" i="8"/>
  <c r="J499" i="8" s="1"/>
  <c r="I501" i="8"/>
  <c r="E501" i="8"/>
  <c r="J501" i="8" s="1"/>
  <c r="I503" i="8"/>
  <c r="E503" i="8"/>
  <c r="J503" i="8" s="1"/>
  <c r="I505" i="8"/>
  <c r="E505" i="8"/>
  <c r="J505" i="8" s="1"/>
  <c r="I508" i="8"/>
  <c r="E508" i="8"/>
  <c r="J508" i="8" s="1"/>
  <c r="I510" i="8"/>
  <c r="E510" i="8"/>
  <c r="J510" i="8" s="1"/>
  <c r="I512" i="8"/>
  <c r="E512" i="8"/>
  <c r="J512" i="8" s="1"/>
  <c r="I514" i="8"/>
  <c r="E514" i="8"/>
  <c r="J514" i="8" s="1"/>
  <c r="I516" i="8"/>
  <c r="E516" i="8"/>
  <c r="J516" i="8" s="1"/>
  <c r="I518" i="8"/>
  <c r="E518" i="8"/>
  <c r="J518" i="8" s="1"/>
  <c r="E366" i="8"/>
  <c r="J366" i="8" s="1"/>
  <c r="I366" i="8"/>
  <c r="E374" i="8"/>
  <c r="J374" i="8" s="1"/>
  <c r="I374" i="8"/>
  <c r="E382" i="8"/>
  <c r="J382" i="8" s="1"/>
  <c r="I382" i="8"/>
  <c r="I468" i="8"/>
  <c r="E468" i="8"/>
  <c r="J468" i="8" s="1"/>
  <c r="I470" i="8"/>
  <c r="E470" i="8"/>
  <c r="J470" i="8" s="1"/>
  <c r="I472" i="8"/>
  <c r="E472" i="8"/>
  <c r="J472" i="8" s="1"/>
  <c r="I474" i="8"/>
  <c r="E474" i="8"/>
  <c r="J474" i="8" s="1"/>
  <c r="I476" i="8"/>
  <c r="E476" i="8"/>
  <c r="J476" i="8" s="1"/>
  <c r="I478" i="8"/>
  <c r="E478" i="8"/>
  <c r="J478" i="8" s="1"/>
  <c r="I480" i="8"/>
  <c r="E480" i="8"/>
  <c r="J480" i="8" s="1"/>
  <c r="I482" i="8"/>
  <c r="E482" i="8"/>
  <c r="J482" i="8" s="1"/>
  <c r="I484" i="8"/>
  <c r="E484" i="8"/>
  <c r="J484" i="8" s="1"/>
  <c r="I486" i="8"/>
  <c r="E486" i="8"/>
  <c r="J486" i="8" s="1"/>
  <c r="I488" i="8"/>
  <c r="E488" i="8"/>
  <c r="J488" i="8" s="1"/>
  <c r="I490" i="8"/>
  <c r="E490" i="8"/>
  <c r="J490" i="8" s="1"/>
  <c r="I492" i="8"/>
  <c r="E492" i="8"/>
  <c r="J492" i="8" s="1"/>
  <c r="I494" i="8"/>
  <c r="E494" i="8"/>
  <c r="J494" i="8" s="1"/>
  <c r="I496" i="8"/>
  <c r="E496" i="8"/>
  <c r="J496" i="8" s="1"/>
  <c r="I498" i="8"/>
  <c r="E498" i="8"/>
  <c r="J498" i="8" s="1"/>
  <c r="I500" i="8"/>
  <c r="E500" i="8"/>
  <c r="J500" i="8" s="1"/>
  <c r="I502" i="8"/>
  <c r="E502" i="8"/>
  <c r="J502" i="8" s="1"/>
  <c r="I504" i="8"/>
  <c r="E504" i="8"/>
  <c r="J504" i="8" s="1"/>
  <c r="I507" i="8"/>
  <c r="E507" i="8"/>
  <c r="J507" i="8" s="1"/>
  <c r="I509" i="8"/>
  <c r="E509" i="8"/>
  <c r="J509" i="8" s="1"/>
  <c r="I511" i="8"/>
  <c r="E511" i="8"/>
  <c r="J511" i="8" s="1"/>
  <c r="I513" i="8"/>
  <c r="E513" i="8"/>
  <c r="J513" i="8" s="1"/>
  <c r="I515" i="8"/>
  <c r="E515" i="8"/>
  <c r="J515" i="8" s="1"/>
  <c r="I517" i="8"/>
  <c r="E517" i="8"/>
  <c r="J517" i="8" s="1"/>
  <c r="I519" i="8"/>
  <c r="E519" i="8"/>
  <c r="J519" i="8" s="1"/>
  <c r="E520" i="8"/>
  <c r="J520" i="8" s="1"/>
  <c r="E521" i="8"/>
  <c r="J521" i="8" s="1"/>
  <c r="I192" i="8"/>
  <c r="E192" i="8"/>
  <c r="J192" i="8" s="1"/>
  <c r="I200" i="8"/>
  <c r="E200" i="8"/>
  <c r="J200" i="8" s="1"/>
  <c r="I204" i="8"/>
  <c r="E204" i="8"/>
  <c r="J204" i="8" s="1"/>
  <c r="I208" i="8"/>
  <c r="E208" i="8"/>
  <c r="J208" i="8" s="1"/>
  <c r="I212" i="8"/>
  <c r="E212" i="8"/>
  <c r="J212" i="8" s="1"/>
  <c r="I216" i="8"/>
  <c r="E216" i="8"/>
  <c r="J216" i="8" s="1"/>
  <c r="I224" i="8"/>
  <c r="E224" i="8"/>
  <c r="J224" i="8" s="1"/>
  <c r="I232" i="8"/>
  <c r="E232" i="8"/>
  <c r="J232" i="8" s="1"/>
  <c r="E330" i="8"/>
  <c r="J330" i="8" s="1"/>
  <c r="I330" i="8"/>
  <c r="I333" i="8"/>
  <c r="E333" i="8"/>
  <c r="J333" i="8" s="1"/>
  <c r="E338" i="8"/>
  <c r="J338" i="8" s="1"/>
  <c r="I338" i="8"/>
  <c r="E347" i="8"/>
  <c r="J347" i="8" s="1"/>
  <c r="I347" i="8"/>
  <c r="E355" i="8"/>
  <c r="J355" i="8" s="1"/>
  <c r="I355" i="8"/>
  <c r="I363" i="8"/>
  <c r="E363" i="8"/>
  <c r="J363" i="8" s="1"/>
  <c r="I371" i="8"/>
  <c r="E371" i="8"/>
  <c r="J371" i="8" s="1"/>
  <c r="E376" i="8"/>
  <c r="J376" i="8" s="1"/>
  <c r="I376" i="8"/>
  <c r="I379" i="8"/>
  <c r="E379" i="8"/>
  <c r="J379" i="8" s="1"/>
  <c r="I388" i="8"/>
  <c r="E388" i="8"/>
  <c r="J388" i="8" s="1"/>
  <c r="I396" i="8"/>
  <c r="E396" i="8"/>
  <c r="J396" i="8" s="1"/>
  <c r="E401" i="8"/>
  <c r="J401" i="8" s="1"/>
  <c r="I401" i="8"/>
  <c r="I188" i="8"/>
  <c r="E188" i="8"/>
  <c r="J188" i="8" s="1"/>
  <c r="I196" i="8"/>
  <c r="E196" i="8"/>
  <c r="J196" i="8" s="1"/>
  <c r="I220" i="8"/>
  <c r="E220" i="8"/>
  <c r="J220" i="8" s="1"/>
  <c r="I228" i="8"/>
  <c r="E228" i="8"/>
  <c r="J228" i="8" s="1"/>
  <c r="I236" i="8"/>
  <c r="E236" i="8"/>
  <c r="J236" i="8" s="1"/>
  <c r="I240" i="8"/>
  <c r="E240" i="8"/>
  <c r="J240" i="8" s="1"/>
  <c r="E324" i="8"/>
  <c r="J324" i="8" s="1"/>
  <c r="I324" i="8"/>
  <c r="I325" i="8"/>
  <c r="E325" i="8"/>
  <c r="J325" i="8" s="1"/>
  <c r="I341" i="8"/>
  <c r="E341" i="8"/>
  <c r="J341" i="8" s="1"/>
  <c r="I350" i="8"/>
  <c r="E350" i="8"/>
  <c r="J350" i="8" s="1"/>
  <c r="E368" i="8"/>
  <c r="J368" i="8" s="1"/>
  <c r="I368" i="8"/>
  <c r="E385" i="8"/>
  <c r="J385" i="8" s="1"/>
  <c r="I385" i="8"/>
  <c r="E393" i="8"/>
  <c r="J393" i="8" s="1"/>
  <c r="I393" i="8"/>
  <c r="I185" i="8"/>
  <c r="I177" i="8"/>
  <c r="I238" i="8"/>
  <c r="I230" i="8"/>
  <c r="I222" i="8"/>
  <c r="I214" i="8"/>
  <c r="I206" i="8"/>
  <c r="I198" i="8"/>
  <c r="I190" i="8"/>
  <c r="I182" i="8"/>
  <c r="I174" i="8"/>
  <c r="I244" i="8"/>
  <c r="I248" i="8"/>
  <c r="I252" i="8"/>
  <c r="I256" i="8"/>
  <c r="I260" i="8"/>
  <c r="I264" i="8"/>
  <c r="I268" i="8"/>
  <c r="I272" i="8"/>
  <c r="I276" i="8"/>
  <c r="I280" i="8"/>
  <c r="E24" i="8"/>
  <c r="J24" i="8" s="1"/>
  <c r="E25" i="8"/>
  <c r="J25" i="8" s="1"/>
  <c r="E26" i="8"/>
  <c r="J26" i="8" s="1"/>
  <c r="E27" i="8"/>
  <c r="J27" i="8" s="1"/>
  <c r="E28" i="8"/>
  <c r="J28" i="8" s="1"/>
  <c r="E29" i="8"/>
  <c r="J29" i="8" s="1"/>
  <c r="E30" i="8"/>
  <c r="J30" i="8" s="1"/>
  <c r="E31" i="8"/>
  <c r="J31" i="8" s="1"/>
  <c r="E32" i="8"/>
  <c r="J32" i="8" s="1"/>
  <c r="E33" i="8"/>
  <c r="J33" i="8" s="1"/>
  <c r="E34" i="8"/>
  <c r="J34" i="8" s="1"/>
  <c r="E35" i="8"/>
  <c r="J35" i="8" s="1"/>
  <c r="E36" i="8"/>
  <c r="J36" i="8" s="1"/>
  <c r="E37" i="8"/>
  <c r="J37" i="8" s="1"/>
  <c r="E38" i="8"/>
  <c r="J38" i="8" s="1"/>
  <c r="E39" i="8"/>
  <c r="J39" i="8" s="1"/>
  <c r="E40" i="8"/>
  <c r="J40" i="8" s="1"/>
  <c r="E41" i="8"/>
  <c r="J41" i="8" s="1"/>
  <c r="E42" i="8"/>
  <c r="J42" i="8" s="1"/>
  <c r="E43" i="8"/>
  <c r="J43" i="8" s="1"/>
  <c r="E44" i="8"/>
  <c r="J44" i="8" s="1"/>
  <c r="E45" i="8"/>
  <c r="J45" i="8" s="1"/>
  <c r="E46" i="8"/>
  <c r="J46" i="8" s="1"/>
  <c r="E47" i="8"/>
  <c r="J47" i="8" s="1"/>
  <c r="E48" i="8"/>
  <c r="J48" i="8" s="1"/>
  <c r="E49" i="8"/>
  <c r="J49" i="8" s="1"/>
  <c r="E50" i="8"/>
  <c r="J50" i="8" s="1"/>
  <c r="E51" i="8"/>
  <c r="J51" i="8" s="1"/>
  <c r="E52" i="8"/>
  <c r="J52" i="8" s="1"/>
  <c r="E53" i="8"/>
  <c r="J53" i="8" s="1"/>
  <c r="E54" i="8"/>
  <c r="J54" i="8" s="1"/>
  <c r="E55" i="8"/>
  <c r="J55" i="8" s="1"/>
  <c r="E56" i="8"/>
  <c r="J56" i="8" s="1"/>
  <c r="E57" i="8"/>
  <c r="J57" i="8" s="1"/>
  <c r="E58" i="8"/>
  <c r="J58" i="8" s="1"/>
  <c r="E59" i="8"/>
  <c r="J59" i="8" s="1"/>
  <c r="E60" i="8"/>
  <c r="J60" i="8" s="1"/>
  <c r="E61" i="8"/>
  <c r="J61" i="8" s="1"/>
  <c r="E62" i="8"/>
  <c r="J62" i="8" s="1"/>
  <c r="E63" i="8"/>
  <c r="J63" i="8" s="1"/>
  <c r="E64" i="8"/>
  <c r="J64" i="8" s="1"/>
  <c r="E65" i="8"/>
  <c r="J65" i="8" s="1"/>
  <c r="E66" i="8"/>
  <c r="J66" i="8" s="1"/>
  <c r="E67" i="8"/>
  <c r="J67" i="8" s="1"/>
  <c r="E68" i="8"/>
  <c r="J68" i="8" s="1"/>
  <c r="E69" i="8"/>
  <c r="J69" i="8" s="1"/>
  <c r="E70" i="8"/>
  <c r="J70" i="8" s="1"/>
  <c r="E71" i="8"/>
  <c r="J71" i="8" s="1"/>
  <c r="E72" i="8"/>
  <c r="J72" i="8" s="1"/>
  <c r="E73" i="8"/>
  <c r="J73" i="8" s="1"/>
  <c r="E74" i="8"/>
  <c r="J74" i="8" s="1"/>
  <c r="E75" i="8"/>
  <c r="J75" i="8" s="1"/>
  <c r="E76" i="8"/>
  <c r="J76" i="8" s="1"/>
  <c r="E77" i="8"/>
  <c r="J77" i="8" s="1"/>
  <c r="E78" i="8"/>
  <c r="J78" i="8" s="1"/>
  <c r="E79" i="8"/>
  <c r="J79" i="8" s="1"/>
  <c r="E80" i="8"/>
  <c r="J80" i="8" s="1"/>
  <c r="E81" i="8"/>
  <c r="J81" i="8" s="1"/>
  <c r="E82" i="8"/>
  <c r="J82" i="8" s="1"/>
  <c r="E83" i="8"/>
  <c r="J83" i="8" s="1"/>
  <c r="E84" i="8"/>
  <c r="J84" i="8" s="1"/>
  <c r="E85" i="8"/>
  <c r="J85" i="8" s="1"/>
  <c r="E86" i="8"/>
  <c r="J86" i="8" s="1"/>
  <c r="E87" i="8"/>
  <c r="J87" i="8" s="1"/>
  <c r="E88" i="8"/>
  <c r="J88" i="8" s="1"/>
  <c r="E89" i="8"/>
  <c r="J89" i="8" s="1"/>
  <c r="E90" i="8"/>
  <c r="J90" i="8" s="1"/>
  <c r="E91" i="8"/>
  <c r="J91" i="8" s="1"/>
  <c r="E92" i="8"/>
  <c r="J92" i="8" s="1"/>
  <c r="E93" i="8"/>
  <c r="J93" i="8" s="1"/>
  <c r="E94" i="8"/>
  <c r="J94" i="8" s="1"/>
  <c r="E95" i="8"/>
  <c r="J95" i="8" s="1"/>
  <c r="E96" i="8"/>
  <c r="J96" i="8" s="1"/>
  <c r="E97" i="8"/>
  <c r="J97" i="8" s="1"/>
  <c r="E98" i="8"/>
  <c r="J98" i="8" s="1"/>
  <c r="E99" i="8"/>
  <c r="J99" i="8" s="1"/>
  <c r="E100" i="8"/>
  <c r="J100" i="8" s="1"/>
  <c r="E101" i="8"/>
  <c r="J101" i="8" s="1"/>
  <c r="E102" i="8"/>
  <c r="J102" i="8" s="1"/>
  <c r="E103" i="8"/>
  <c r="J103" i="8" s="1"/>
  <c r="E104" i="8"/>
  <c r="J104" i="8" s="1"/>
  <c r="E105" i="8"/>
  <c r="J105" i="8" s="1"/>
  <c r="E106" i="8"/>
  <c r="J106" i="8" s="1"/>
  <c r="E107" i="8"/>
  <c r="J107" i="8" s="1"/>
  <c r="E108" i="8"/>
  <c r="J108" i="8" s="1"/>
  <c r="E109" i="8"/>
  <c r="J109" i="8" s="1"/>
  <c r="E110" i="8"/>
  <c r="J110" i="8" s="1"/>
  <c r="E111" i="8"/>
  <c r="J111" i="8" s="1"/>
  <c r="E112" i="8"/>
  <c r="J112" i="8" s="1"/>
  <c r="E113" i="8"/>
  <c r="J113" i="8" s="1"/>
  <c r="E114" i="8"/>
  <c r="J114" i="8" s="1"/>
  <c r="E115" i="8"/>
  <c r="J115" i="8" s="1"/>
  <c r="E116" i="8"/>
  <c r="J116" i="8" s="1"/>
  <c r="E117" i="8"/>
  <c r="J117" i="8" s="1"/>
  <c r="E118" i="8"/>
  <c r="J118" i="8" s="1"/>
  <c r="E119" i="8"/>
  <c r="J119" i="8" s="1"/>
  <c r="E120" i="8"/>
  <c r="J120" i="8" s="1"/>
  <c r="E121" i="8"/>
  <c r="J121" i="8" s="1"/>
  <c r="E122" i="8"/>
  <c r="J122" i="8" s="1"/>
  <c r="E123" i="8"/>
  <c r="J123" i="8" s="1"/>
  <c r="E124" i="8"/>
  <c r="J124" i="8" s="1"/>
  <c r="E125" i="8"/>
  <c r="J125" i="8" s="1"/>
  <c r="E126" i="8"/>
  <c r="J126" i="8" s="1"/>
  <c r="E127" i="8"/>
  <c r="J127" i="8" s="1"/>
  <c r="E128" i="8"/>
  <c r="J128" i="8" s="1"/>
  <c r="E129" i="8"/>
  <c r="J129" i="8" s="1"/>
  <c r="E130" i="8"/>
  <c r="J130" i="8" s="1"/>
  <c r="E131" i="8"/>
  <c r="J131" i="8" s="1"/>
  <c r="E132" i="8"/>
  <c r="J132" i="8" s="1"/>
  <c r="E133" i="8"/>
  <c r="J133" i="8" s="1"/>
  <c r="E134" i="8"/>
  <c r="J134" i="8" s="1"/>
  <c r="E135" i="8"/>
  <c r="J135" i="8" s="1"/>
  <c r="E136" i="8"/>
  <c r="J136" i="8" s="1"/>
  <c r="E137" i="8"/>
  <c r="J137" i="8" s="1"/>
  <c r="E138" i="8"/>
  <c r="J138" i="8" s="1"/>
  <c r="E139" i="8"/>
  <c r="J139" i="8" s="1"/>
  <c r="E140" i="8"/>
  <c r="J140" i="8" s="1"/>
  <c r="E141" i="8"/>
  <c r="J141" i="8" s="1"/>
  <c r="E142" i="8"/>
  <c r="J142" i="8" s="1"/>
  <c r="E143" i="8"/>
  <c r="J143" i="8" s="1"/>
  <c r="E144" i="8"/>
  <c r="J144" i="8" s="1"/>
  <c r="E145" i="8"/>
  <c r="J145" i="8" s="1"/>
  <c r="E146" i="8"/>
  <c r="J146" i="8" s="1"/>
  <c r="E147" i="8"/>
  <c r="J147" i="8" s="1"/>
  <c r="E148" i="8"/>
  <c r="J148" i="8" s="1"/>
  <c r="E149" i="8"/>
  <c r="J149" i="8" s="1"/>
  <c r="E150" i="8"/>
  <c r="J150" i="8" s="1"/>
  <c r="E151" i="8"/>
  <c r="J151" i="8" s="1"/>
  <c r="E152" i="8"/>
  <c r="J152" i="8" s="1"/>
  <c r="E153" i="8"/>
  <c r="J153" i="8" s="1"/>
  <c r="E154" i="8"/>
  <c r="J154" i="8" s="1"/>
  <c r="E155" i="8"/>
  <c r="J155" i="8" s="1"/>
  <c r="E156" i="8"/>
  <c r="J156" i="8" s="1"/>
  <c r="E157" i="8"/>
  <c r="J157" i="8" s="1"/>
  <c r="E158" i="8"/>
  <c r="J158" i="8" s="1"/>
  <c r="E159" i="8"/>
  <c r="J159" i="8" s="1"/>
  <c r="E160" i="8"/>
  <c r="J160" i="8" s="1"/>
  <c r="E161" i="8"/>
  <c r="J161" i="8" s="1"/>
  <c r="E162" i="8"/>
  <c r="J162" i="8" s="1"/>
  <c r="E163" i="8"/>
  <c r="J163" i="8" s="1"/>
  <c r="E164" i="8"/>
  <c r="J164" i="8" s="1"/>
  <c r="E165" i="8"/>
  <c r="J165" i="8" s="1"/>
  <c r="E166" i="8"/>
  <c r="J166" i="8" s="1"/>
  <c r="E167" i="8"/>
  <c r="J167" i="8" s="1"/>
  <c r="E168" i="8"/>
  <c r="J168" i="8" s="1"/>
  <c r="E169" i="8"/>
  <c r="J169" i="8" s="1"/>
  <c r="E170" i="8"/>
  <c r="J170" i="8" s="1"/>
  <c r="E171" i="8"/>
  <c r="J171" i="8" s="1"/>
  <c r="E172" i="8"/>
  <c r="J172" i="8" s="1"/>
  <c r="E173" i="8"/>
  <c r="J173" i="8" s="1"/>
  <c r="E175" i="8"/>
  <c r="J175" i="8" s="1"/>
  <c r="E176" i="8"/>
  <c r="J176" i="8" s="1"/>
  <c r="E178" i="8"/>
  <c r="J178" i="8" s="1"/>
  <c r="E179" i="8"/>
  <c r="J179" i="8" s="1"/>
  <c r="E180" i="8"/>
  <c r="J180" i="8" s="1"/>
  <c r="E181" i="8"/>
  <c r="J181" i="8" s="1"/>
  <c r="E183" i="8"/>
  <c r="J183" i="8" s="1"/>
  <c r="E184" i="8"/>
  <c r="J184" i="8" s="1"/>
  <c r="I187" i="8"/>
  <c r="E187" i="8"/>
  <c r="J187" i="8" s="1"/>
  <c r="I191" i="8"/>
  <c r="E191" i="8"/>
  <c r="J191" i="8" s="1"/>
  <c r="I195" i="8"/>
  <c r="E195" i="8"/>
  <c r="J195" i="8" s="1"/>
  <c r="I199" i="8"/>
  <c r="E199" i="8"/>
  <c r="J199" i="8" s="1"/>
  <c r="I203" i="8"/>
  <c r="E203" i="8"/>
  <c r="J203" i="8" s="1"/>
  <c r="I207" i="8"/>
  <c r="E207" i="8"/>
  <c r="J207" i="8" s="1"/>
  <c r="I211" i="8"/>
  <c r="E211" i="8"/>
  <c r="J211" i="8" s="1"/>
  <c r="I215" i="8"/>
  <c r="E215" i="8"/>
  <c r="J215" i="8" s="1"/>
  <c r="I219" i="8"/>
  <c r="E219" i="8"/>
  <c r="J219" i="8" s="1"/>
  <c r="I223" i="8"/>
  <c r="E223" i="8"/>
  <c r="J223" i="8" s="1"/>
  <c r="I227" i="8"/>
  <c r="E227" i="8"/>
  <c r="J227" i="8" s="1"/>
  <c r="I231" i="8"/>
  <c r="E231" i="8"/>
  <c r="J231" i="8" s="1"/>
  <c r="I235" i="8"/>
  <c r="E235" i="8"/>
  <c r="J235" i="8" s="1"/>
  <c r="I239" i="8"/>
  <c r="E239" i="8"/>
  <c r="J239" i="8" s="1"/>
  <c r="I267" i="8"/>
  <c r="E267" i="8"/>
  <c r="J267" i="8" s="1"/>
  <c r="I271" i="8"/>
  <c r="E271" i="8"/>
  <c r="J271" i="8" s="1"/>
  <c r="I275" i="8"/>
  <c r="E275" i="8"/>
  <c r="J275" i="8" s="1"/>
  <c r="I279" i="8"/>
  <c r="E279" i="8"/>
  <c r="J279" i="8" s="1"/>
  <c r="I283" i="8"/>
  <c r="E283" i="8"/>
  <c r="J283" i="8" s="1"/>
  <c r="E326" i="8"/>
  <c r="J326" i="8" s="1"/>
  <c r="I326" i="8"/>
  <c r="I329" i="8"/>
  <c r="E329" i="8"/>
  <c r="J329" i="8" s="1"/>
  <c r="E334" i="8"/>
  <c r="J334" i="8" s="1"/>
  <c r="I334" i="8"/>
  <c r="I337" i="8"/>
  <c r="E337" i="8"/>
  <c r="J337" i="8" s="1"/>
  <c r="E342" i="8"/>
  <c r="J342" i="8" s="1"/>
  <c r="I342" i="8"/>
  <c r="I346" i="8"/>
  <c r="E346" i="8"/>
  <c r="J346" i="8" s="1"/>
  <c r="E351" i="8"/>
  <c r="J351" i="8" s="1"/>
  <c r="I351" i="8"/>
  <c r="E359" i="8"/>
  <c r="J359" i="8" s="1"/>
  <c r="I359" i="8"/>
  <c r="I367" i="8"/>
  <c r="E367" i="8"/>
  <c r="J367" i="8" s="1"/>
  <c r="E372" i="8"/>
  <c r="J372" i="8" s="1"/>
  <c r="I372" i="8"/>
  <c r="I375" i="8"/>
  <c r="E375" i="8"/>
  <c r="J375" i="8" s="1"/>
  <c r="E380" i="8"/>
  <c r="J380" i="8" s="1"/>
  <c r="I380" i="8"/>
  <c r="E383" i="8"/>
  <c r="J383" i="8" s="1"/>
  <c r="I383" i="8"/>
  <c r="I384" i="8"/>
  <c r="E384" i="8"/>
  <c r="J384" i="8" s="1"/>
  <c r="E389" i="8"/>
  <c r="J389" i="8" s="1"/>
  <c r="I389" i="8"/>
  <c r="I392" i="8"/>
  <c r="E392" i="8"/>
  <c r="J392" i="8" s="1"/>
  <c r="E397" i="8"/>
  <c r="J397" i="8" s="1"/>
  <c r="I397" i="8"/>
  <c r="I400" i="8"/>
  <c r="E400" i="8"/>
  <c r="J400" i="8" s="1"/>
  <c r="I237" i="8"/>
  <c r="I229" i="8"/>
  <c r="I221" i="8"/>
  <c r="I213" i="8"/>
  <c r="I205" i="8"/>
  <c r="I197" i="8"/>
  <c r="I189" i="8"/>
  <c r="I242" i="8"/>
  <c r="I234" i="8"/>
  <c r="I226" i="8"/>
  <c r="I218" i="8"/>
  <c r="I210" i="8"/>
  <c r="I202" i="8"/>
  <c r="I194" i="8"/>
  <c r="I186" i="8"/>
  <c r="I246" i="8"/>
  <c r="I250" i="8"/>
  <c r="I254" i="8"/>
  <c r="I258" i="8"/>
  <c r="I262" i="8"/>
  <c r="I266" i="8"/>
  <c r="I270" i="8"/>
  <c r="I274" i="8"/>
  <c r="I278" i="8"/>
  <c r="I282" i="8"/>
  <c r="I245" i="8"/>
  <c r="I249" i="8"/>
  <c r="I253" i="8"/>
  <c r="I257" i="8"/>
  <c r="I261" i="8"/>
  <c r="I265" i="8"/>
  <c r="I273" i="8"/>
  <c r="I281" i="8"/>
  <c r="I358" i="8"/>
  <c r="E343" i="8"/>
  <c r="J343" i="8" s="1"/>
  <c r="I343" i="8"/>
  <c r="E345" i="8"/>
  <c r="J345" i="8" s="1"/>
  <c r="I345" i="8"/>
  <c r="E349" i="8"/>
  <c r="J349" i="8" s="1"/>
  <c r="I349" i="8"/>
  <c r="E353" i="8"/>
  <c r="J353" i="8" s="1"/>
  <c r="I353" i="8"/>
  <c r="E357" i="8"/>
  <c r="J357" i="8" s="1"/>
  <c r="I357" i="8"/>
  <c r="E361" i="8"/>
  <c r="J361" i="8" s="1"/>
  <c r="I361" i="8"/>
  <c r="E387" i="8"/>
  <c r="J387" i="8" s="1"/>
  <c r="I387" i="8"/>
  <c r="E391" i="8"/>
  <c r="J391" i="8" s="1"/>
  <c r="I391" i="8"/>
  <c r="E395" i="8"/>
  <c r="J395" i="8" s="1"/>
  <c r="I395" i="8"/>
  <c r="E399" i="8"/>
  <c r="J399" i="8" s="1"/>
  <c r="I399" i="8"/>
  <c r="I328" i="8"/>
  <c r="I332" i="8"/>
  <c r="I336" i="8"/>
  <c r="I340" i="8"/>
  <c r="I364" i="8"/>
  <c r="I522" i="8"/>
  <c r="E23" i="8"/>
  <c r="J23" i="8" s="1"/>
  <c r="E284" i="8"/>
  <c r="J284" i="8" s="1"/>
  <c r="E3" i="8"/>
  <c r="J3" i="8" s="1"/>
  <c r="A617" i="17"/>
  <c r="A593" i="17"/>
  <c r="A569" i="17"/>
  <c r="A545" i="17"/>
  <c r="A521" i="17"/>
  <c r="A497" i="17"/>
  <c r="A473" i="17"/>
  <c r="A449" i="17"/>
  <c r="A425" i="17"/>
  <c r="A401" i="17"/>
  <c r="A377" i="17"/>
  <c r="A353" i="17"/>
  <c r="A329" i="17"/>
  <c r="A305" i="17"/>
  <c r="A281" i="17"/>
  <c r="A257" i="17"/>
  <c r="A233" i="17"/>
  <c r="A209" i="17"/>
  <c r="A185" i="17"/>
  <c r="A161" i="17"/>
  <c r="A137" i="17"/>
  <c r="A113" i="17"/>
  <c r="A89" i="17"/>
  <c r="A65" i="17"/>
  <c r="A41" i="17"/>
  <c r="A20" i="17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AS141" i="6"/>
  <c r="AR141" i="6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A618" i="17" l="1"/>
  <c r="A594" i="17"/>
  <c r="A570" i="17"/>
  <c r="A546" i="17"/>
  <c r="A522" i="17"/>
  <c r="A498" i="17"/>
  <c r="A474" i="17"/>
  <c r="A450" i="17"/>
  <c r="A426" i="17"/>
  <c r="A402" i="17"/>
  <c r="A378" i="17"/>
  <c r="A354" i="17"/>
  <c r="A330" i="17"/>
  <c r="A306" i="17"/>
  <c r="A282" i="17"/>
  <c r="A258" i="17"/>
  <c r="A234" i="17"/>
  <c r="A210" i="17"/>
  <c r="A186" i="17"/>
  <c r="A162" i="17"/>
  <c r="A138" i="17"/>
  <c r="A114" i="17"/>
  <c r="A90" i="17"/>
  <c r="A66" i="17"/>
  <c r="A42" i="17"/>
  <c r="A21" i="17"/>
  <c r="G601" i="11"/>
  <c r="F601" i="11"/>
  <c r="G600" i="11"/>
  <c r="F600" i="11"/>
  <c r="F599" i="11"/>
  <c r="G599" i="11" s="1"/>
  <c r="F598" i="11"/>
  <c r="G598" i="11" s="1"/>
  <c r="G597" i="11"/>
  <c r="F597" i="11"/>
  <c r="G596" i="11"/>
  <c r="F596" i="11"/>
  <c r="G595" i="11"/>
  <c r="F595" i="11"/>
  <c r="G594" i="11"/>
  <c r="F594" i="11"/>
  <c r="G593" i="11"/>
  <c r="F593" i="11"/>
  <c r="G592" i="11"/>
  <c r="F592" i="11"/>
  <c r="G591" i="11"/>
  <c r="F591" i="11"/>
  <c r="G590" i="11"/>
  <c r="F590" i="11"/>
  <c r="G589" i="11"/>
  <c r="F589" i="11"/>
  <c r="G588" i="11"/>
  <c r="F588" i="11"/>
  <c r="G587" i="11"/>
  <c r="F587" i="11"/>
  <c r="G586" i="11"/>
  <c r="F586" i="11"/>
  <c r="G585" i="11"/>
  <c r="F585" i="11"/>
  <c r="G584" i="11"/>
  <c r="F584" i="11"/>
  <c r="G583" i="11"/>
  <c r="F583" i="11"/>
  <c r="G582" i="11"/>
  <c r="F582" i="11"/>
  <c r="G581" i="11"/>
  <c r="F581" i="11"/>
  <c r="G580" i="11"/>
  <c r="F580" i="11"/>
  <c r="G579" i="11"/>
  <c r="F579" i="11"/>
  <c r="G578" i="11"/>
  <c r="F578" i="11"/>
  <c r="G577" i="11"/>
  <c r="F577" i="11"/>
  <c r="G576" i="11"/>
  <c r="F576" i="11"/>
  <c r="G575" i="11"/>
  <c r="F575" i="11"/>
  <c r="G574" i="11"/>
  <c r="F574" i="11"/>
  <c r="G573" i="11"/>
  <c r="F573" i="11"/>
  <c r="G572" i="11"/>
  <c r="F572" i="11"/>
  <c r="G571" i="11"/>
  <c r="F571" i="11"/>
  <c r="G570" i="11"/>
  <c r="F570" i="11"/>
  <c r="G569" i="11"/>
  <c r="F569" i="11"/>
  <c r="G568" i="11"/>
  <c r="F568" i="11"/>
  <c r="G567" i="11"/>
  <c r="F567" i="11"/>
  <c r="G566" i="11"/>
  <c r="F566" i="11"/>
  <c r="G565" i="11"/>
  <c r="F565" i="11"/>
  <c r="G564" i="11"/>
  <c r="F564" i="11"/>
  <c r="G563" i="11"/>
  <c r="F563" i="11"/>
  <c r="G562" i="11"/>
  <c r="F562" i="11"/>
  <c r="G561" i="11"/>
  <c r="F561" i="11"/>
  <c r="G560" i="11"/>
  <c r="F560" i="11"/>
  <c r="G559" i="11"/>
  <c r="F559" i="11"/>
  <c r="G558" i="11"/>
  <c r="F558" i="11"/>
  <c r="G557" i="11"/>
  <c r="F557" i="11"/>
  <c r="G556" i="11"/>
  <c r="F556" i="11"/>
  <c r="G555" i="11"/>
  <c r="F555" i="11"/>
  <c r="G554" i="11"/>
  <c r="F554" i="11"/>
  <c r="G553" i="11"/>
  <c r="F553" i="11"/>
  <c r="G552" i="11"/>
  <c r="F552" i="11"/>
  <c r="G551" i="11"/>
  <c r="F551" i="11"/>
  <c r="G550" i="11"/>
  <c r="F550" i="11"/>
  <c r="G549" i="11"/>
  <c r="F549" i="11"/>
  <c r="G548" i="11"/>
  <c r="F548" i="11"/>
  <c r="G547" i="11"/>
  <c r="F547" i="11"/>
  <c r="G546" i="11"/>
  <c r="F546" i="11"/>
  <c r="G545" i="11"/>
  <c r="F545" i="11"/>
  <c r="G544" i="11"/>
  <c r="F544" i="11"/>
  <c r="G543" i="11"/>
  <c r="F543" i="11"/>
  <c r="G542" i="11"/>
  <c r="F542" i="11"/>
  <c r="G541" i="11"/>
  <c r="F541" i="11"/>
  <c r="G540" i="11"/>
  <c r="F540" i="11"/>
  <c r="G539" i="11"/>
  <c r="F539" i="11"/>
  <c r="G538" i="11"/>
  <c r="F538" i="11"/>
  <c r="G537" i="11"/>
  <c r="F537" i="11"/>
  <c r="G536" i="11"/>
  <c r="F536" i="11"/>
  <c r="G535" i="11"/>
  <c r="F535" i="11"/>
  <c r="G534" i="11"/>
  <c r="F534" i="11"/>
  <c r="G533" i="11"/>
  <c r="F533" i="11"/>
  <c r="G532" i="11"/>
  <c r="F532" i="11"/>
  <c r="G531" i="11"/>
  <c r="F531" i="11"/>
  <c r="G530" i="11"/>
  <c r="F530" i="11"/>
  <c r="G529" i="11"/>
  <c r="F529" i="11"/>
  <c r="G528" i="11"/>
  <c r="F528" i="11"/>
  <c r="G527" i="11"/>
  <c r="F527" i="11"/>
  <c r="G526" i="11"/>
  <c r="F526" i="11"/>
  <c r="G525" i="11"/>
  <c r="F525" i="11"/>
  <c r="G524" i="11"/>
  <c r="F524" i="11"/>
  <c r="G523" i="11"/>
  <c r="F523" i="11"/>
  <c r="G522" i="11"/>
  <c r="F522" i="11"/>
  <c r="G521" i="11"/>
  <c r="F521" i="11"/>
  <c r="G520" i="11"/>
  <c r="F520" i="11"/>
  <c r="G519" i="11"/>
  <c r="F519" i="11"/>
  <c r="G518" i="11"/>
  <c r="F518" i="11"/>
  <c r="G517" i="11"/>
  <c r="F517" i="11"/>
  <c r="G516" i="11"/>
  <c r="F516" i="11"/>
  <c r="G515" i="11"/>
  <c r="F515" i="11"/>
  <c r="G514" i="11"/>
  <c r="F514" i="11"/>
  <c r="G513" i="11"/>
  <c r="F513" i="11"/>
  <c r="G512" i="11"/>
  <c r="F512" i="11"/>
  <c r="G511" i="11"/>
  <c r="F511" i="11"/>
  <c r="G510" i="11"/>
  <c r="F510" i="11"/>
  <c r="G509" i="11"/>
  <c r="F509" i="11"/>
  <c r="G508" i="11"/>
  <c r="F508" i="11"/>
  <c r="G507" i="11"/>
  <c r="F507" i="11"/>
  <c r="G506" i="11"/>
  <c r="F506" i="11"/>
  <c r="G505" i="11"/>
  <c r="F505" i="11"/>
  <c r="G504" i="11"/>
  <c r="F504" i="11"/>
  <c r="G503" i="11"/>
  <c r="F503" i="11"/>
  <c r="G502" i="11"/>
  <c r="F502" i="11"/>
  <c r="G501" i="11"/>
  <c r="F501" i="11"/>
  <c r="G500" i="11"/>
  <c r="F500" i="11"/>
  <c r="G499" i="11"/>
  <c r="F499" i="11"/>
  <c r="G498" i="11"/>
  <c r="F498" i="11"/>
  <c r="G497" i="11"/>
  <c r="F497" i="11"/>
  <c r="G496" i="11"/>
  <c r="F496" i="11"/>
  <c r="G495" i="11"/>
  <c r="F495" i="11"/>
  <c r="G494" i="11"/>
  <c r="F494" i="11"/>
  <c r="G493" i="11"/>
  <c r="F493" i="11"/>
  <c r="G492" i="11"/>
  <c r="F492" i="11"/>
  <c r="G491" i="11"/>
  <c r="F491" i="11"/>
  <c r="G490" i="11"/>
  <c r="F490" i="11"/>
  <c r="G489" i="11"/>
  <c r="F489" i="11"/>
  <c r="G488" i="11"/>
  <c r="F488" i="11"/>
  <c r="G487" i="11"/>
  <c r="F487" i="11"/>
  <c r="G486" i="11"/>
  <c r="F486" i="11"/>
  <c r="G485" i="11"/>
  <c r="F485" i="11"/>
  <c r="G484" i="11"/>
  <c r="F484" i="11"/>
  <c r="G483" i="11"/>
  <c r="F483" i="11"/>
  <c r="G482" i="11"/>
  <c r="F482" i="11"/>
  <c r="G481" i="11"/>
  <c r="F481" i="11"/>
  <c r="G480" i="11"/>
  <c r="F480" i="11"/>
  <c r="G479" i="11"/>
  <c r="F479" i="11"/>
  <c r="G478" i="11"/>
  <c r="F478" i="11"/>
  <c r="G477" i="11"/>
  <c r="F477" i="11"/>
  <c r="G476" i="11"/>
  <c r="F476" i="11"/>
  <c r="G475" i="11"/>
  <c r="F475" i="11"/>
  <c r="G474" i="11"/>
  <c r="F474" i="11"/>
  <c r="G473" i="11"/>
  <c r="F473" i="11"/>
  <c r="G472" i="11"/>
  <c r="F472" i="11"/>
  <c r="G471" i="11"/>
  <c r="F471" i="11"/>
  <c r="G470" i="11"/>
  <c r="F470" i="11"/>
  <c r="G469" i="11"/>
  <c r="F469" i="11"/>
  <c r="G468" i="11"/>
  <c r="F468" i="11"/>
  <c r="G467" i="11"/>
  <c r="F467" i="11"/>
  <c r="G466" i="11"/>
  <c r="F466" i="11"/>
  <c r="G465" i="11"/>
  <c r="F465" i="11"/>
  <c r="G464" i="11"/>
  <c r="F464" i="11"/>
  <c r="G463" i="11"/>
  <c r="F463" i="11"/>
  <c r="G462" i="11"/>
  <c r="F462" i="11"/>
  <c r="G461" i="11"/>
  <c r="F461" i="11"/>
  <c r="G460" i="11"/>
  <c r="F460" i="11"/>
  <c r="G459" i="11"/>
  <c r="F459" i="11"/>
  <c r="G458" i="11"/>
  <c r="F458" i="11"/>
  <c r="G457" i="11"/>
  <c r="F457" i="11"/>
  <c r="G456" i="11"/>
  <c r="F456" i="11"/>
  <c r="G455" i="11"/>
  <c r="F455" i="11"/>
  <c r="G454" i="11"/>
  <c r="F454" i="11"/>
  <c r="G453" i="11"/>
  <c r="F453" i="11"/>
  <c r="G452" i="11"/>
  <c r="F452" i="11"/>
  <c r="G451" i="11"/>
  <c r="F451" i="11"/>
  <c r="G450" i="11"/>
  <c r="F450" i="11"/>
  <c r="G449" i="11"/>
  <c r="F449" i="11"/>
  <c r="G448" i="11"/>
  <c r="F448" i="11"/>
  <c r="G447" i="11"/>
  <c r="F447" i="11"/>
  <c r="G446" i="11"/>
  <c r="F446" i="11"/>
  <c r="G445" i="11"/>
  <c r="F445" i="11"/>
  <c r="G444" i="11"/>
  <c r="F444" i="11"/>
  <c r="G443" i="11"/>
  <c r="F443" i="11"/>
  <c r="G442" i="11"/>
  <c r="F442" i="11"/>
  <c r="G441" i="11"/>
  <c r="F441" i="11"/>
  <c r="G440" i="11"/>
  <c r="F440" i="11"/>
  <c r="G439" i="11"/>
  <c r="F439" i="11"/>
  <c r="G438" i="11"/>
  <c r="F438" i="11"/>
  <c r="G437" i="11"/>
  <c r="F437" i="11"/>
  <c r="G436" i="11"/>
  <c r="F436" i="11"/>
  <c r="G435" i="11"/>
  <c r="F435" i="11"/>
  <c r="G434" i="11"/>
  <c r="F434" i="11"/>
  <c r="G433" i="11"/>
  <c r="F433" i="11"/>
  <c r="G432" i="11"/>
  <c r="F432" i="11"/>
  <c r="G431" i="11"/>
  <c r="F431" i="11"/>
  <c r="G430" i="11"/>
  <c r="F430" i="11"/>
  <c r="G429" i="11"/>
  <c r="F429" i="11"/>
  <c r="G428" i="11"/>
  <c r="F428" i="11"/>
  <c r="G427" i="11"/>
  <c r="F427" i="11"/>
  <c r="G426" i="11"/>
  <c r="F426" i="11"/>
  <c r="G425" i="11"/>
  <c r="F425" i="11"/>
  <c r="G424" i="11"/>
  <c r="F424" i="11"/>
  <c r="G423" i="11"/>
  <c r="F423" i="11"/>
  <c r="G422" i="11"/>
  <c r="F422" i="11"/>
  <c r="G421" i="11"/>
  <c r="F421" i="11"/>
  <c r="G420" i="11"/>
  <c r="F420" i="11"/>
  <c r="G419" i="11"/>
  <c r="F419" i="11"/>
  <c r="G418" i="11"/>
  <c r="F418" i="11"/>
  <c r="G417" i="11"/>
  <c r="F417" i="11"/>
  <c r="G416" i="11"/>
  <c r="F416" i="11"/>
  <c r="G415" i="11"/>
  <c r="F415" i="11"/>
  <c r="G414" i="11"/>
  <c r="F414" i="11"/>
  <c r="G413" i="11"/>
  <c r="F413" i="11"/>
  <c r="G412" i="11"/>
  <c r="F412" i="11"/>
  <c r="G411" i="11"/>
  <c r="F411" i="11"/>
  <c r="G410" i="11"/>
  <c r="F410" i="11"/>
  <c r="G409" i="11"/>
  <c r="F409" i="11"/>
  <c r="G408" i="11"/>
  <c r="F408" i="11"/>
  <c r="G407" i="11"/>
  <c r="F407" i="11"/>
  <c r="G406" i="11"/>
  <c r="F406" i="11"/>
  <c r="G405" i="11"/>
  <c r="F405" i="11"/>
  <c r="G404" i="11"/>
  <c r="F404" i="11"/>
  <c r="G403" i="11"/>
  <c r="F403" i="11"/>
  <c r="G402" i="11"/>
  <c r="F402" i="11"/>
  <c r="G401" i="11"/>
  <c r="F401" i="11"/>
  <c r="G400" i="11"/>
  <c r="F400" i="11"/>
  <c r="G399" i="11"/>
  <c r="F399" i="11"/>
  <c r="G398" i="11"/>
  <c r="F398" i="11"/>
  <c r="G397" i="11"/>
  <c r="F397" i="11"/>
  <c r="G396" i="11"/>
  <c r="F396" i="11"/>
  <c r="G395" i="11"/>
  <c r="F395" i="11"/>
  <c r="G394" i="11"/>
  <c r="F394" i="11"/>
  <c r="G393" i="11"/>
  <c r="F393" i="11"/>
  <c r="G392" i="11"/>
  <c r="F392" i="11"/>
  <c r="G391" i="11"/>
  <c r="F391" i="11"/>
  <c r="G390" i="11"/>
  <c r="F390" i="11"/>
  <c r="G389" i="11"/>
  <c r="F389" i="11"/>
  <c r="G388" i="11"/>
  <c r="F388" i="11"/>
  <c r="G387" i="11"/>
  <c r="F387" i="11"/>
  <c r="G386" i="11"/>
  <c r="F386" i="11"/>
  <c r="G385" i="11"/>
  <c r="F385" i="11"/>
  <c r="G384" i="11"/>
  <c r="F384" i="11"/>
  <c r="G383" i="11"/>
  <c r="F383" i="11"/>
  <c r="G382" i="11"/>
  <c r="F382" i="11"/>
  <c r="G381" i="11"/>
  <c r="F381" i="11"/>
  <c r="G380" i="11"/>
  <c r="F380" i="11"/>
  <c r="G379" i="11"/>
  <c r="F379" i="11"/>
  <c r="G378" i="11"/>
  <c r="F378" i="11"/>
  <c r="G377" i="11"/>
  <c r="F377" i="11"/>
  <c r="G376" i="11"/>
  <c r="F376" i="11"/>
  <c r="G375" i="11"/>
  <c r="F375" i="11"/>
  <c r="G374" i="11"/>
  <c r="F374" i="11"/>
  <c r="G373" i="11"/>
  <c r="F373" i="11"/>
  <c r="G372" i="11"/>
  <c r="F372" i="11"/>
  <c r="G371" i="11"/>
  <c r="F371" i="11"/>
  <c r="G370" i="11"/>
  <c r="F370" i="11"/>
  <c r="G369" i="11"/>
  <c r="F369" i="11"/>
  <c r="G368" i="11"/>
  <c r="F368" i="11"/>
  <c r="G367" i="11"/>
  <c r="F367" i="11"/>
  <c r="G366" i="11"/>
  <c r="F366" i="11"/>
  <c r="G365" i="11"/>
  <c r="F365" i="11"/>
  <c r="G364" i="11"/>
  <c r="F364" i="11"/>
  <c r="G363" i="11"/>
  <c r="F363" i="11"/>
  <c r="G362" i="11"/>
  <c r="F362" i="11"/>
  <c r="G361" i="11"/>
  <c r="F361" i="11"/>
  <c r="G360" i="11"/>
  <c r="F360" i="11"/>
  <c r="G359" i="11"/>
  <c r="F359" i="11"/>
  <c r="G358" i="11"/>
  <c r="F358" i="11"/>
  <c r="G357" i="11"/>
  <c r="F357" i="11"/>
  <c r="G356" i="11"/>
  <c r="F356" i="11"/>
  <c r="G355" i="11"/>
  <c r="F355" i="11"/>
  <c r="G354" i="11"/>
  <c r="F354" i="11"/>
  <c r="G353" i="11"/>
  <c r="F353" i="11"/>
  <c r="G352" i="11"/>
  <c r="F352" i="11"/>
  <c r="G351" i="11"/>
  <c r="F351" i="11"/>
  <c r="G350" i="11"/>
  <c r="F350" i="11"/>
  <c r="G349" i="11"/>
  <c r="F349" i="11"/>
  <c r="G348" i="11"/>
  <c r="F348" i="11"/>
  <c r="G347" i="11"/>
  <c r="F347" i="11"/>
  <c r="G346" i="11"/>
  <c r="F346" i="11"/>
  <c r="G345" i="11"/>
  <c r="F345" i="11"/>
  <c r="G344" i="11"/>
  <c r="F344" i="11"/>
  <c r="G343" i="11"/>
  <c r="F343" i="11"/>
  <c r="G342" i="11"/>
  <c r="F342" i="11"/>
  <c r="G341" i="11"/>
  <c r="F341" i="11"/>
  <c r="G340" i="11"/>
  <c r="F340" i="11"/>
  <c r="G339" i="11"/>
  <c r="F339" i="11"/>
  <c r="G338" i="11"/>
  <c r="F338" i="11"/>
  <c r="G337" i="11"/>
  <c r="F337" i="11"/>
  <c r="G336" i="11"/>
  <c r="F336" i="11"/>
  <c r="G335" i="11"/>
  <c r="F335" i="11"/>
  <c r="G334" i="11"/>
  <c r="F334" i="11"/>
  <c r="G333" i="11"/>
  <c r="F333" i="11"/>
  <c r="G332" i="11"/>
  <c r="F332" i="11"/>
  <c r="G331" i="11"/>
  <c r="F331" i="11"/>
  <c r="G330" i="11"/>
  <c r="F330" i="11"/>
  <c r="G329" i="11"/>
  <c r="F329" i="11"/>
  <c r="G328" i="11"/>
  <c r="F328" i="11"/>
  <c r="G327" i="11"/>
  <c r="F327" i="11"/>
  <c r="G326" i="11"/>
  <c r="F326" i="11"/>
  <c r="G325" i="11"/>
  <c r="F325" i="11"/>
  <c r="G324" i="11"/>
  <c r="F324" i="11"/>
  <c r="G323" i="11"/>
  <c r="F323" i="11"/>
  <c r="G322" i="11"/>
  <c r="F322" i="11"/>
  <c r="G321" i="11"/>
  <c r="F321" i="11"/>
  <c r="G320" i="11"/>
  <c r="F320" i="11"/>
  <c r="G319" i="11"/>
  <c r="F319" i="11"/>
  <c r="G318" i="11"/>
  <c r="F318" i="11"/>
  <c r="G317" i="11"/>
  <c r="F317" i="11"/>
  <c r="G316" i="11"/>
  <c r="F316" i="11"/>
  <c r="G315" i="11"/>
  <c r="F315" i="11"/>
  <c r="G314" i="11"/>
  <c r="F314" i="11"/>
  <c r="G313" i="11"/>
  <c r="F313" i="11"/>
  <c r="G312" i="11"/>
  <c r="F312" i="11"/>
  <c r="G311" i="11"/>
  <c r="F311" i="11"/>
  <c r="G310" i="11"/>
  <c r="F310" i="11"/>
  <c r="G309" i="11"/>
  <c r="F309" i="11"/>
  <c r="G308" i="11"/>
  <c r="F308" i="11"/>
  <c r="G307" i="11"/>
  <c r="F307" i="11"/>
  <c r="G306" i="11"/>
  <c r="F306" i="11"/>
  <c r="G305" i="11"/>
  <c r="F305" i="11"/>
  <c r="G304" i="11"/>
  <c r="F304" i="11"/>
  <c r="G303" i="11"/>
  <c r="F303" i="11"/>
  <c r="G302" i="11"/>
  <c r="F302" i="11"/>
  <c r="F301" i="11"/>
  <c r="G301" i="11" s="1"/>
  <c r="F300" i="11"/>
  <c r="G300" i="11" s="1"/>
  <c r="F299" i="11"/>
  <c r="G299" i="11" s="1"/>
  <c r="F298" i="11"/>
  <c r="G298" i="11" s="1"/>
  <c r="F297" i="11"/>
  <c r="G297" i="11" s="1"/>
  <c r="F296" i="11"/>
  <c r="G296" i="11" s="1"/>
  <c r="F295" i="11"/>
  <c r="G295" i="11" s="1"/>
  <c r="F294" i="11"/>
  <c r="G294" i="11" s="1"/>
  <c r="F293" i="11"/>
  <c r="G293" i="11" s="1"/>
  <c r="F292" i="11"/>
  <c r="G292" i="11" s="1"/>
  <c r="F291" i="11"/>
  <c r="G291" i="11" s="1"/>
  <c r="F290" i="11"/>
  <c r="G290" i="11" s="1"/>
  <c r="F289" i="11"/>
  <c r="G289" i="11" s="1"/>
  <c r="F288" i="11"/>
  <c r="G288" i="11" s="1"/>
  <c r="F287" i="11"/>
  <c r="G287" i="11" s="1"/>
  <c r="F286" i="11"/>
  <c r="G286" i="11" s="1"/>
  <c r="F285" i="11"/>
  <c r="G285" i="11" s="1"/>
  <c r="F284" i="11"/>
  <c r="G284" i="11" s="1"/>
  <c r="F283" i="11"/>
  <c r="G283" i="11" s="1"/>
  <c r="F282" i="11"/>
  <c r="G282" i="11" s="1"/>
  <c r="F281" i="11"/>
  <c r="G281" i="11" s="1"/>
  <c r="F280" i="11"/>
  <c r="G280" i="11" s="1"/>
  <c r="F279" i="11"/>
  <c r="G279" i="11" s="1"/>
  <c r="F278" i="11"/>
  <c r="G278" i="11" s="1"/>
  <c r="F277" i="11"/>
  <c r="G277" i="11" s="1"/>
  <c r="F276" i="11"/>
  <c r="G276" i="11" s="1"/>
  <c r="F275" i="11"/>
  <c r="G275" i="11" s="1"/>
  <c r="F274" i="11"/>
  <c r="G274" i="11" s="1"/>
  <c r="F273" i="11"/>
  <c r="G273" i="11" s="1"/>
  <c r="F272" i="11"/>
  <c r="G272" i="11" s="1"/>
  <c r="F271" i="11"/>
  <c r="G271" i="11" s="1"/>
  <c r="F270" i="11"/>
  <c r="G270" i="11" s="1"/>
  <c r="F269" i="11"/>
  <c r="G269" i="11" s="1"/>
  <c r="F268" i="11"/>
  <c r="G268" i="11" s="1"/>
  <c r="F267" i="11"/>
  <c r="G267" i="11" s="1"/>
  <c r="F266" i="11"/>
  <c r="G266" i="11" s="1"/>
  <c r="F265" i="11"/>
  <c r="G265" i="11" s="1"/>
  <c r="F264" i="11"/>
  <c r="G264" i="11" s="1"/>
  <c r="F263" i="11"/>
  <c r="G263" i="11" s="1"/>
  <c r="F262" i="11"/>
  <c r="G262" i="11" s="1"/>
  <c r="F261" i="11"/>
  <c r="G261" i="11" s="1"/>
  <c r="F260" i="11"/>
  <c r="G260" i="11" s="1"/>
  <c r="F259" i="11"/>
  <c r="G259" i="11" s="1"/>
  <c r="F258" i="11"/>
  <c r="G258" i="11" s="1"/>
  <c r="F257" i="11"/>
  <c r="G257" i="11" s="1"/>
  <c r="F256" i="11"/>
  <c r="G256" i="11" s="1"/>
  <c r="F255" i="11"/>
  <c r="G255" i="11" s="1"/>
  <c r="F254" i="11"/>
  <c r="G254" i="11" s="1"/>
  <c r="F253" i="11"/>
  <c r="G253" i="11" s="1"/>
  <c r="F252" i="11"/>
  <c r="G252" i="11" s="1"/>
  <c r="F251" i="11"/>
  <c r="G251" i="11" s="1"/>
  <c r="F250" i="11"/>
  <c r="G250" i="11" s="1"/>
  <c r="F249" i="11"/>
  <c r="G249" i="11" s="1"/>
  <c r="F248" i="11"/>
  <c r="G248" i="11" s="1"/>
  <c r="F247" i="11"/>
  <c r="G247" i="11" s="1"/>
  <c r="F246" i="11"/>
  <c r="G246" i="11" s="1"/>
  <c r="F245" i="11"/>
  <c r="G245" i="11" s="1"/>
  <c r="F244" i="11"/>
  <c r="G244" i="11" s="1"/>
  <c r="F243" i="11"/>
  <c r="G243" i="11" s="1"/>
  <c r="F242" i="11"/>
  <c r="G242" i="11" s="1"/>
  <c r="F241" i="11"/>
  <c r="G241" i="11" s="1"/>
  <c r="F240" i="11"/>
  <c r="G240" i="11" s="1"/>
  <c r="F239" i="11"/>
  <c r="G239" i="11" s="1"/>
  <c r="F238" i="11"/>
  <c r="G238" i="11" s="1"/>
  <c r="F237" i="11"/>
  <c r="G237" i="11" s="1"/>
  <c r="F236" i="11"/>
  <c r="G236" i="11" s="1"/>
  <c r="F235" i="11"/>
  <c r="G235" i="11" s="1"/>
  <c r="F234" i="11"/>
  <c r="G234" i="11" s="1"/>
  <c r="F233" i="11"/>
  <c r="G233" i="11" s="1"/>
  <c r="F232" i="11"/>
  <c r="G232" i="11" s="1"/>
  <c r="F231" i="11"/>
  <c r="G231" i="11" s="1"/>
  <c r="F230" i="11"/>
  <c r="G230" i="11" s="1"/>
  <c r="F229" i="11"/>
  <c r="G229" i="11" s="1"/>
  <c r="F228" i="11"/>
  <c r="G228" i="11" s="1"/>
  <c r="F227" i="11"/>
  <c r="G227" i="11" s="1"/>
  <c r="F226" i="11"/>
  <c r="G226" i="11" s="1"/>
  <c r="F225" i="11"/>
  <c r="G225" i="11" s="1"/>
  <c r="F224" i="11"/>
  <c r="G224" i="11" s="1"/>
  <c r="F223" i="11"/>
  <c r="G223" i="11" s="1"/>
  <c r="F222" i="11"/>
  <c r="G222" i="11" s="1"/>
  <c r="F221" i="11"/>
  <c r="G221" i="11" s="1"/>
  <c r="F220" i="11"/>
  <c r="G220" i="11" s="1"/>
  <c r="F219" i="11"/>
  <c r="G219" i="11" s="1"/>
  <c r="F218" i="11"/>
  <c r="G218" i="11" s="1"/>
  <c r="F217" i="11"/>
  <c r="G217" i="11" s="1"/>
  <c r="F216" i="11"/>
  <c r="G216" i="11" s="1"/>
  <c r="F215" i="11"/>
  <c r="G215" i="11" s="1"/>
  <c r="F214" i="11"/>
  <c r="G214" i="11" s="1"/>
  <c r="F213" i="11"/>
  <c r="G213" i="11" s="1"/>
  <c r="F212" i="11"/>
  <c r="G212" i="11" s="1"/>
  <c r="F211" i="11"/>
  <c r="G211" i="11" s="1"/>
  <c r="F210" i="11"/>
  <c r="G210" i="11" s="1"/>
  <c r="F209" i="11"/>
  <c r="G209" i="11" s="1"/>
  <c r="F208" i="11"/>
  <c r="G208" i="11" s="1"/>
  <c r="F207" i="11"/>
  <c r="G207" i="11" s="1"/>
  <c r="F206" i="11"/>
  <c r="G206" i="11" s="1"/>
  <c r="F205" i="11"/>
  <c r="G205" i="11" s="1"/>
  <c r="F204" i="11"/>
  <c r="G204" i="11" s="1"/>
  <c r="F203" i="11"/>
  <c r="G203" i="11" s="1"/>
  <c r="F202" i="11"/>
  <c r="F201" i="11"/>
  <c r="G201" i="11" s="1"/>
  <c r="F200" i="11"/>
  <c r="G200" i="11" s="1"/>
  <c r="F199" i="11"/>
  <c r="G199" i="11" s="1"/>
  <c r="F198" i="11"/>
  <c r="G198" i="11" s="1"/>
  <c r="F197" i="11"/>
  <c r="G197" i="11" s="1"/>
  <c r="F196" i="11"/>
  <c r="G196" i="11" s="1"/>
  <c r="F195" i="11"/>
  <c r="G195" i="11" s="1"/>
  <c r="F194" i="11"/>
  <c r="G194" i="11" s="1"/>
  <c r="F193" i="11"/>
  <c r="G193" i="11" s="1"/>
  <c r="F192" i="11"/>
  <c r="G192" i="11" s="1"/>
  <c r="F191" i="11"/>
  <c r="G191" i="11" s="1"/>
  <c r="F190" i="11"/>
  <c r="G190" i="11" s="1"/>
  <c r="F189" i="11"/>
  <c r="G189" i="11" s="1"/>
  <c r="F188" i="11"/>
  <c r="G188" i="11" s="1"/>
  <c r="F187" i="11"/>
  <c r="G187" i="11" s="1"/>
  <c r="F186" i="11"/>
  <c r="G186" i="11" s="1"/>
  <c r="F185" i="11"/>
  <c r="G185" i="11" s="1"/>
  <c r="F184" i="11"/>
  <c r="G184" i="11" s="1"/>
  <c r="F183" i="11"/>
  <c r="G183" i="11" s="1"/>
  <c r="F182" i="11"/>
  <c r="G182" i="11" s="1"/>
  <c r="F181" i="11"/>
  <c r="G181" i="11" s="1"/>
  <c r="F180" i="11"/>
  <c r="G180" i="11" s="1"/>
  <c r="F179" i="11"/>
  <c r="G179" i="11" s="1"/>
  <c r="F178" i="11"/>
  <c r="G178" i="11" s="1"/>
  <c r="F177" i="11"/>
  <c r="G177" i="11" s="1"/>
  <c r="F176" i="11"/>
  <c r="G176" i="11" s="1"/>
  <c r="F175" i="11"/>
  <c r="G175" i="11" s="1"/>
  <c r="F174" i="11"/>
  <c r="G174" i="11" s="1"/>
  <c r="F173" i="11"/>
  <c r="G173" i="11" s="1"/>
  <c r="F172" i="11"/>
  <c r="G172" i="11" s="1"/>
  <c r="F171" i="11"/>
  <c r="G171" i="11" s="1"/>
  <c r="F170" i="11"/>
  <c r="G170" i="11" s="1"/>
  <c r="F169" i="11"/>
  <c r="G169" i="11" s="1"/>
  <c r="F168" i="11"/>
  <c r="G168" i="11" s="1"/>
  <c r="F167" i="11"/>
  <c r="G167" i="11" s="1"/>
  <c r="F166" i="11"/>
  <c r="G166" i="11" s="1"/>
  <c r="F165" i="11"/>
  <c r="G165" i="11" s="1"/>
  <c r="F164" i="11"/>
  <c r="G164" i="11" s="1"/>
  <c r="F163" i="11"/>
  <c r="G163" i="11" s="1"/>
  <c r="F162" i="11"/>
  <c r="G162" i="11" s="1"/>
  <c r="F161" i="11"/>
  <c r="G161" i="11" s="1"/>
  <c r="G160" i="11"/>
  <c r="F160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F102" i="11"/>
  <c r="F101" i="11"/>
  <c r="G101" i="11" s="1"/>
  <c r="F100" i="11"/>
  <c r="G100" i="11" s="1"/>
  <c r="F99" i="11"/>
  <c r="G99" i="11" s="1"/>
  <c r="F98" i="11"/>
  <c r="G98" i="11" s="1"/>
  <c r="F97" i="11"/>
  <c r="G97" i="11" s="1"/>
  <c r="F96" i="11"/>
  <c r="G96" i="11" s="1"/>
  <c r="F95" i="11"/>
  <c r="G95" i="11" s="1"/>
  <c r="F94" i="11"/>
  <c r="G94" i="11" s="1"/>
  <c r="F93" i="11"/>
  <c r="G93" i="11" s="1"/>
  <c r="F92" i="11"/>
  <c r="G92" i="11" s="1"/>
  <c r="F91" i="11"/>
  <c r="G91" i="11" s="1"/>
  <c r="F90" i="11"/>
  <c r="G90" i="11" s="1"/>
  <c r="F89" i="11"/>
  <c r="G89" i="11" s="1"/>
  <c r="F88" i="11"/>
  <c r="G88" i="11" s="1"/>
  <c r="F87" i="11"/>
  <c r="G87" i="11" s="1"/>
  <c r="F86" i="11"/>
  <c r="G86" i="11" s="1"/>
  <c r="F85" i="11"/>
  <c r="G85" i="11" s="1"/>
  <c r="F84" i="11"/>
  <c r="G84" i="11" s="1"/>
  <c r="F83" i="11"/>
  <c r="G83" i="11" s="1"/>
  <c r="F82" i="11"/>
  <c r="G82" i="11" s="1"/>
  <c r="F81" i="11"/>
  <c r="G81" i="11" s="1"/>
  <c r="F80" i="11"/>
  <c r="G80" i="11" s="1"/>
  <c r="F79" i="11"/>
  <c r="G79" i="11" s="1"/>
  <c r="F78" i="11"/>
  <c r="G78" i="11" s="1"/>
  <c r="F77" i="11"/>
  <c r="G77" i="11" s="1"/>
  <c r="F76" i="11"/>
  <c r="G76" i="11" s="1"/>
  <c r="F75" i="11"/>
  <c r="G75" i="11" s="1"/>
  <c r="F74" i="11"/>
  <c r="G74" i="11" s="1"/>
  <c r="F73" i="11"/>
  <c r="G73" i="11" s="1"/>
  <c r="F72" i="11"/>
  <c r="G72" i="11" s="1"/>
  <c r="F71" i="11"/>
  <c r="G71" i="11" s="1"/>
  <c r="F70" i="11"/>
  <c r="G70" i="11" s="1"/>
  <c r="F69" i="11"/>
  <c r="G69" i="11" s="1"/>
  <c r="F68" i="11"/>
  <c r="G68" i="11" s="1"/>
  <c r="F67" i="11"/>
  <c r="G67" i="11" s="1"/>
  <c r="F66" i="11"/>
  <c r="G66" i="11" s="1"/>
  <c r="F65" i="11"/>
  <c r="G65" i="11" s="1"/>
  <c r="F64" i="11"/>
  <c r="G64" i="11" s="1"/>
  <c r="F63" i="11"/>
  <c r="G63" i="11" s="1"/>
  <c r="F62" i="11"/>
  <c r="G62" i="11" s="1"/>
  <c r="F61" i="11"/>
  <c r="G61" i="11" s="1"/>
  <c r="F60" i="11"/>
  <c r="G60" i="11" s="1"/>
  <c r="F59" i="11"/>
  <c r="G59" i="11" s="1"/>
  <c r="F58" i="11"/>
  <c r="G58" i="11" s="1"/>
  <c r="F57" i="11"/>
  <c r="G57" i="11" s="1"/>
  <c r="F56" i="11"/>
  <c r="G56" i="11" s="1"/>
  <c r="F55" i="11"/>
  <c r="G55" i="11" s="1"/>
  <c r="F54" i="11"/>
  <c r="G54" i="11" s="1"/>
  <c r="F53" i="11"/>
  <c r="G53" i="11" s="1"/>
  <c r="F52" i="11"/>
  <c r="G52" i="11" s="1"/>
  <c r="F51" i="11"/>
  <c r="G51" i="11" s="1"/>
  <c r="F50" i="11"/>
  <c r="G50" i="11" s="1"/>
  <c r="F49" i="11"/>
  <c r="G49" i="11" s="1"/>
  <c r="F48" i="11"/>
  <c r="G48" i="11" s="1"/>
  <c r="F47" i="11"/>
  <c r="G47" i="11" s="1"/>
  <c r="F46" i="11"/>
  <c r="G46" i="11" s="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G6" i="11" s="1"/>
  <c r="F5" i="11"/>
  <c r="G5" i="11" s="1"/>
  <c r="F4" i="11"/>
  <c r="G4" i="11" s="1"/>
  <c r="F3" i="11"/>
  <c r="G3" i="11" s="1"/>
  <c r="F2" i="11"/>
  <c r="A619" i="17" l="1"/>
  <c r="A595" i="17"/>
  <c r="A571" i="17"/>
  <c r="A547" i="17"/>
  <c r="A523" i="17"/>
  <c r="A499" i="17"/>
  <c r="A475" i="17"/>
  <c r="A451" i="17"/>
  <c r="A427" i="17"/>
  <c r="A403" i="17"/>
  <c r="A379" i="17"/>
  <c r="A355" i="17"/>
  <c r="A331" i="17"/>
  <c r="A307" i="17"/>
  <c r="A283" i="17"/>
  <c r="A259" i="17"/>
  <c r="A235" i="17"/>
  <c r="A211" i="17"/>
  <c r="A187" i="17"/>
  <c r="A163" i="17"/>
  <c r="A139" i="17"/>
  <c r="A115" i="17"/>
  <c r="A91" i="17"/>
  <c r="A67" i="17"/>
  <c r="A43" i="17"/>
  <c r="A22" i="17"/>
  <c r="G202" i="11"/>
  <c r="G102" i="11"/>
  <c r="G2" i="11"/>
  <c r="A602" i="9"/>
  <c r="A603" i="9" s="1"/>
  <c r="A620" i="17" l="1"/>
  <c r="A596" i="17"/>
  <c r="A572" i="17"/>
  <c r="A548" i="17"/>
  <c r="A524" i="17"/>
  <c r="A500" i="17"/>
  <c r="A476" i="17"/>
  <c r="A452" i="17"/>
  <c r="A428" i="17"/>
  <c r="A404" i="17"/>
  <c r="A380" i="17"/>
  <c r="A356" i="17"/>
  <c r="A332" i="17"/>
  <c r="A308" i="17"/>
  <c r="A284" i="17"/>
  <c r="A260" i="17"/>
  <c r="A236" i="17"/>
  <c r="A212" i="17"/>
  <c r="A188" i="17"/>
  <c r="A164" i="17"/>
  <c r="A140" i="17"/>
  <c r="A116" i="17"/>
  <c r="A92" i="17"/>
  <c r="A68" i="17"/>
  <c r="A44" i="17"/>
  <c r="A23" i="17"/>
  <c r="B22" i="17"/>
  <c r="A604" i="9"/>
  <c r="A5" i="10"/>
  <c r="A621" i="17" l="1"/>
  <c r="A597" i="17"/>
  <c r="A573" i="17"/>
  <c r="A549" i="17"/>
  <c r="A525" i="17"/>
  <c r="A501" i="17"/>
  <c r="A477" i="17"/>
  <c r="A453" i="17"/>
  <c r="A429" i="17"/>
  <c r="A405" i="17"/>
  <c r="A381" i="17"/>
  <c r="A357" i="17"/>
  <c r="A333" i="17"/>
  <c r="A309" i="17"/>
  <c r="A285" i="17"/>
  <c r="A261" i="17"/>
  <c r="A237" i="17"/>
  <c r="A213" i="17"/>
  <c r="A189" i="17"/>
  <c r="A165" i="17"/>
  <c r="A141" i="17"/>
  <c r="A117" i="17"/>
  <c r="A93" i="17"/>
  <c r="A69" i="17"/>
  <c r="A45" i="17"/>
  <c r="A24" i="17"/>
  <c r="A605" i="9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A622" i="17" l="1"/>
  <c r="A598" i="17"/>
  <c r="A574" i="17"/>
  <c r="A550" i="17"/>
  <c r="A526" i="17"/>
  <c r="A502" i="17"/>
  <c r="A478" i="17"/>
  <c r="A454" i="17"/>
  <c r="A430" i="17"/>
  <c r="A406" i="17"/>
  <c r="A382" i="17"/>
  <c r="A358" i="17"/>
  <c r="A334" i="17"/>
  <c r="A310" i="17"/>
  <c r="A286" i="17"/>
  <c r="A262" i="17"/>
  <c r="A238" i="17"/>
  <c r="A214" i="17"/>
  <c r="A190" i="17"/>
  <c r="A166" i="17"/>
  <c r="A142" i="17"/>
  <c r="A118" i="17"/>
  <c r="A94" i="17"/>
  <c r="A70" i="17"/>
  <c r="A46" i="17"/>
  <c r="A25" i="17"/>
  <c r="A606" i="9"/>
  <c r="A3" i="10"/>
  <c r="B7" i="9"/>
  <c r="G7" i="20" s="1"/>
  <c r="C9" i="9"/>
  <c r="C11" i="9"/>
  <c r="C13" i="9"/>
  <c r="C15" i="9"/>
  <c r="C17" i="9"/>
  <c r="B19" i="9"/>
  <c r="C20" i="9"/>
  <c r="C22" i="9"/>
  <c r="B24" i="9"/>
  <c r="G24" i="20" s="1"/>
  <c r="B27" i="9"/>
  <c r="C28" i="9"/>
  <c r="B30" i="9"/>
  <c r="C31" i="9"/>
  <c r="B33" i="9"/>
  <c r="C34" i="9"/>
  <c r="C37" i="9"/>
  <c r="B40" i="9"/>
  <c r="G40" i="20" s="1"/>
  <c r="B43" i="9"/>
  <c r="C44" i="9"/>
  <c r="B46" i="9"/>
  <c r="C47" i="9"/>
  <c r="B49" i="9"/>
  <c r="C50" i="9"/>
  <c r="C53" i="9"/>
  <c r="B56" i="9"/>
  <c r="G56" i="20" s="1"/>
  <c r="B59" i="9"/>
  <c r="C60" i="9"/>
  <c r="B62" i="9"/>
  <c r="C63" i="9"/>
  <c r="B65" i="9"/>
  <c r="C66" i="9"/>
  <c r="B69" i="9"/>
  <c r="C70" i="9"/>
  <c r="C71" i="9"/>
  <c r="B72" i="9"/>
  <c r="G72" i="20" s="1"/>
  <c r="D72" i="9"/>
  <c r="H72" i="9" s="1"/>
  <c r="C73" i="9"/>
  <c r="B74" i="9"/>
  <c r="C75" i="9"/>
  <c r="B76" i="9"/>
  <c r="C77" i="9"/>
  <c r="B78" i="9"/>
  <c r="C79" i="9"/>
  <c r="B80" i="9"/>
  <c r="C81" i="9"/>
  <c r="B82" i="9"/>
  <c r="C83" i="9"/>
  <c r="B84" i="9"/>
  <c r="C85" i="9"/>
  <c r="B86" i="9"/>
  <c r="C87" i="9"/>
  <c r="B88" i="9"/>
  <c r="C89" i="9"/>
  <c r="B90" i="9"/>
  <c r="C91" i="9"/>
  <c r="B92" i="9"/>
  <c r="C93" i="9"/>
  <c r="B94" i="9"/>
  <c r="C95" i="9"/>
  <c r="B96" i="9"/>
  <c r="C97" i="9"/>
  <c r="B98" i="9"/>
  <c r="C99" i="9"/>
  <c r="B100" i="9"/>
  <c r="C101" i="9"/>
  <c r="B102" i="9"/>
  <c r="C103" i="9"/>
  <c r="B104" i="9"/>
  <c r="C105" i="9"/>
  <c r="B106" i="9"/>
  <c r="C107" i="9"/>
  <c r="B108" i="9"/>
  <c r="C109" i="9"/>
  <c r="B110" i="9"/>
  <c r="C111" i="9"/>
  <c r="B112" i="9"/>
  <c r="C113" i="9"/>
  <c r="B114" i="9"/>
  <c r="G114" i="20" s="1"/>
  <c r="C114" i="9"/>
  <c r="D114" i="9"/>
  <c r="H114" i="9" s="1"/>
  <c r="B115" i="9"/>
  <c r="C115" i="9"/>
  <c r="D115" i="9"/>
  <c r="H115" i="9" s="1"/>
  <c r="B116" i="9"/>
  <c r="G116" i="20" s="1"/>
  <c r="C116" i="9"/>
  <c r="D116" i="9"/>
  <c r="B117" i="9"/>
  <c r="C117" i="9"/>
  <c r="D117" i="9"/>
  <c r="H117" i="9" s="1"/>
  <c r="B118" i="9"/>
  <c r="G118" i="20" s="1"/>
  <c r="C118" i="9"/>
  <c r="D118" i="9"/>
  <c r="H118" i="9" s="1"/>
  <c r="B119" i="9"/>
  <c r="C119" i="9"/>
  <c r="D119" i="9"/>
  <c r="H119" i="9" s="1"/>
  <c r="B120" i="9"/>
  <c r="G120" i="20" s="1"/>
  <c r="C120" i="9"/>
  <c r="D120" i="9"/>
  <c r="B121" i="9"/>
  <c r="C121" i="9"/>
  <c r="D121" i="9"/>
  <c r="H121" i="9" s="1"/>
  <c r="B122" i="9"/>
  <c r="G122" i="20" s="1"/>
  <c r="C122" i="9"/>
  <c r="D122" i="9"/>
  <c r="H122" i="9" s="1"/>
  <c r="B123" i="9"/>
  <c r="C123" i="9"/>
  <c r="D123" i="9"/>
  <c r="H123" i="9" s="1"/>
  <c r="B124" i="9"/>
  <c r="G124" i="20" s="1"/>
  <c r="C124" i="9"/>
  <c r="D124" i="9"/>
  <c r="B125" i="9"/>
  <c r="C125" i="9"/>
  <c r="D125" i="9"/>
  <c r="H125" i="9" s="1"/>
  <c r="B126" i="9"/>
  <c r="G126" i="20" s="1"/>
  <c r="C126" i="9"/>
  <c r="D126" i="9"/>
  <c r="H126" i="9" s="1"/>
  <c r="B127" i="9"/>
  <c r="C127" i="9"/>
  <c r="D127" i="9"/>
  <c r="H127" i="9" s="1"/>
  <c r="B128" i="9"/>
  <c r="G128" i="20" s="1"/>
  <c r="C128" i="9"/>
  <c r="D128" i="9"/>
  <c r="B129" i="9"/>
  <c r="C129" i="9"/>
  <c r="D129" i="9"/>
  <c r="H129" i="9" s="1"/>
  <c r="B130" i="9"/>
  <c r="G130" i="20" s="1"/>
  <c r="C130" i="9"/>
  <c r="D130" i="9"/>
  <c r="H130" i="9" s="1"/>
  <c r="B131" i="9"/>
  <c r="C131" i="9"/>
  <c r="D131" i="9"/>
  <c r="H131" i="9" s="1"/>
  <c r="B132" i="9"/>
  <c r="G132" i="20" s="1"/>
  <c r="C132" i="9"/>
  <c r="D132" i="9"/>
  <c r="B133" i="9"/>
  <c r="C133" i="9"/>
  <c r="D133" i="9"/>
  <c r="H133" i="9" s="1"/>
  <c r="B134" i="9"/>
  <c r="G134" i="20" s="1"/>
  <c r="C134" i="9"/>
  <c r="D134" i="9"/>
  <c r="H134" i="9" s="1"/>
  <c r="B135" i="9"/>
  <c r="C135" i="9"/>
  <c r="D135" i="9"/>
  <c r="H135" i="9" s="1"/>
  <c r="B136" i="9"/>
  <c r="G136" i="20" s="1"/>
  <c r="C136" i="9"/>
  <c r="D136" i="9"/>
  <c r="B137" i="9"/>
  <c r="C137" i="9"/>
  <c r="D137" i="9"/>
  <c r="H137" i="9" s="1"/>
  <c r="B138" i="9"/>
  <c r="G138" i="20" s="1"/>
  <c r="C138" i="9"/>
  <c r="D138" i="9"/>
  <c r="H138" i="9" s="1"/>
  <c r="B139" i="9"/>
  <c r="C139" i="9"/>
  <c r="D139" i="9"/>
  <c r="H139" i="9" s="1"/>
  <c r="B140" i="9"/>
  <c r="G140" i="20" s="1"/>
  <c r="C140" i="9"/>
  <c r="D140" i="9"/>
  <c r="B141" i="9"/>
  <c r="C141" i="9"/>
  <c r="D141" i="9"/>
  <c r="H141" i="9" s="1"/>
  <c r="B142" i="9"/>
  <c r="G142" i="20" s="1"/>
  <c r="C142" i="9"/>
  <c r="D142" i="9"/>
  <c r="H142" i="9" s="1"/>
  <c r="B143" i="9"/>
  <c r="C143" i="9"/>
  <c r="D143" i="9"/>
  <c r="H143" i="9" s="1"/>
  <c r="B144" i="9"/>
  <c r="G144" i="20" s="1"/>
  <c r="C144" i="9"/>
  <c r="D144" i="9"/>
  <c r="B145" i="9"/>
  <c r="C145" i="9"/>
  <c r="D145" i="9"/>
  <c r="H145" i="9" s="1"/>
  <c r="B146" i="9"/>
  <c r="G146" i="20" s="1"/>
  <c r="C146" i="9"/>
  <c r="D146" i="9"/>
  <c r="H146" i="9" s="1"/>
  <c r="B147" i="9"/>
  <c r="C147" i="9"/>
  <c r="D147" i="9"/>
  <c r="H147" i="9" s="1"/>
  <c r="B148" i="9"/>
  <c r="G148" i="20" s="1"/>
  <c r="C148" i="9"/>
  <c r="D148" i="9"/>
  <c r="B149" i="9"/>
  <c r="C149" i="9"/>
  <c r="D149" i="9"/>
  <c r="H149" i="9" s="1"/>
  <c r="B150" i="9"/>
  <c r="G150" i="20" s="1"/>
  <c r="C150" i="9"/>
  <c r="D150" i="9"/>
  <c r="H150" i="9" s="1"/>
  <c r="B151" i="9"/>
  <c r="C151" i="9"/>
  <c r="D151" i="9"/>
  <c r="H151" i="9" s="1"/>
  <c r="B152" i="9"/>
  <c r="G152" i="20" s="1"/>
  <c r="C152" i="9"/>
  <c r="D152" i="9"/>
  <c r="B153" i="9"/>
  <c r="C153" i="9"/>
  <c r="D153" i="9"/>
  <c r="H153" i="9" s="1"/>
  <c r="B154" i="9"/>
  <c r="G154" i="20" s="1"/>
  <c r="C154" i="9"/>
  <c r="D154" i="9"/>
  <c r="B155" i="9"/>
  <c r="C155" i="9"/>
  <c r="D155" i="9"/>
  <c r="H155" i="9" s="1"/>
  <c r="B156" i="9"/>
  <c r="G156" i="20" s="1"/>
  <c r="C156" i="9"/>
  <c r="D156" i="9"/>
  <c r="B157" i="9"/>
  <c r="C157" i="9"/>
  <c r="D157" i="9"/>
  <c r="H157" i="9" s="1"/>
  <c r="B158" i="9"/>
  <c r="G158" i="20" s="1"/>
  <c r="C158" i="9"/>
  <c r="D158" i="9"/>
  <c r="B159" i="9"/>
  <c r="C159" i="9"/>
  <c r="D159" i="9"/>
  <c r="H159" i="9" s="1"/>
  <c r="B160" i="9"/>
  <c r="G160" i="20" s="1"/>
  <c r="C160" i="9"/>
  <c r="D160" i="9"/>
  <c r="B161" i="9"/>
  <c r="C161" i="9"/>
  <c r="D161" i="9"/>
  <c r="H161" i="9" s="1"/>
  <c r="B162" i="9"/>
  <c r="G162" i="20" s="1"/>
  <c r="C162" i="9"/>
  <c r="D162" i="9"/>
  <c r="B163" i="9"/>
  <c r="C163" i="9"/>
  <c r="D163" i="9"/>
  <c r="H163" i="9" s="1"/>
  <c r="B164" i="9"/>
  <c r="G164" i="20" s="1"/>
  <c r="C164" i="9"/>
  <c r="D164" i="9"/>
  <c r="B165" i="9"/>
  <c r="C165" i="9"/>
  <c r="D165" i="9"/>
  <c r="H165" i="9" s="1"/>
  <c r="B166" i="9"/>
  <c r="G166" i="20" s="1"/>
  <c r="C166" i="9"/>
  <c r="D166" i="9"/>
  <c r="B167" i="9"/>
  <c r="C167" i="9"/>
  <c r="D167" i="9"/>
  <c r="H167" i="9" s="1"/>
  <c r="B168" i="9"/>
  <c r="G168" i="20" s="1"/>
  <c r="C168" i="9"/>
  <c r="D168" i="9"/>
  <c r="B169" i="9"/>
  <c r="C169" i="9"/>
  <c r="D169" i="9"/>
  <c r="H169" i="9" s="1"/>
  <c r="B170" i="9"/>
  <c r="G170" i="20" s="1"/>
  <c r="C170" i="9"/>
  <c r="D170" i="9"/>
  <c r="B171" i="9"/>
  <c r="C171" i="9"/>
  <c r="D171" i="9"/>
  <c r="H171" i="9" s="1"/>
  <c r="B172" i="9"/>
  <c r="G172" i="20" s="1"/>
  <c r="C172" i="9"/>
  <c r="D172" i="9"/>
  <c r="B173" i="9"/>
  <c r="C173" i="9"/>
  <c r="D173" i="9"/>
  <c r="H173" i="9" s="1"/>
  <c r="B174" i="9"/>
  <c r="G174" i="20" s="1"/>
  <c r="C174" i="9"/>
  <c r="D174" i="9"/>
  <c r="B175" i="9"/>
  <c r="C175" i="9"/>
  <c r="D175" i="9"/>
  <c r="H175" i="9" s="1"/>
  <c r="B176" i="9"/>
  <c r="G176" i="20" s="1"/>
  <c r="C176" i="9"/>
  <c r="D176" i="9"/>
  <c r="B177" i="9"/>
  <c r="C177" i="9"/>
  <c r="D177" i="9"/>
  <c r="H177" i="9" s="1"/>
  <c r="B178" i="9"/>
  <c r="G178" i="20" s="1"/>
  <c r="C178" i="9"/>
  <c r="D178" i="9"/>
  <c r="B179" i="9"/>
  <c r="C179" i="9"/>
  <c r="D179" i="9"/>
  <c r="H179" i="9" s="1"/>
  <c r="B180" i="9"/>
  <c r="G180" i="20" s="1"/>
  <c r="C180" i="9"/>
  <c r="D180" i="9"/>
  <c r="B181" i="9"/>
  <c r="C181" i="9"/>
  <c r="D181" i="9"/>
  <c r="H181" i="9" s="1"/>
  <c r="B182" i="9"/>
  <c r="G182" i="20" s="1"/>
  <c r="C182" i="9"/>
  <c r="D182" i="9"/>
  <c r="B183" i="9"/>
  <c r="C183" i="9"/>
  <c r="D183" i="9"/>
  <c r="H183" i="9" s="1"/>
  <c r="B184" i="9"/>
  <c r="G184" i="20" s="1"/>
  <c r="C184" i="9"/>
  <c r="D184" i="9"/>
  <c r="B185" i="9"/>
  <c r="C185" i="9"/>
  <c r="D185" i="9"/>
  <c r="H185" i="9" s="1"/>
  <c r="B186" i="9"/>
  <c r="G186" i="20" s="1"/>
  <c r="C186" i="9"/>
  <c r="D186" i="9"/>
  <c r="B187" i="9"/>
  <c r="C187" i="9"/>
  <c r="D187" i="9"/>
  <c r="H187" i="9" s="1"/>
  <c r="B188" i="9"/>
  <c r="G188" i="20" s="1"/>
  <c r="C188" i="9"/>
  <c r="D188" i="9"/>
  <c r="B189" i="9"/>
  <c r="C189" i="9"/>
  <c r="D189" i="9"/>
  <c r="H189" i="9" s="1"/>
  <c r="B190" i="9"/>
  <c r="G190" i="20" s="1"/>
  <c r="C190" i="9"/>
  <c r="D190" i="9"/>
  <c r="B191" i="9"/>
  <c r="C191" i="9"/>
  <c r="D191" i="9"/>
  <c r="H191" i="9" s="1"/>
  <c r="B192" i="9"/>
  <c r="G192" i="20" s="1"/>
  <c r="C192" i="9"/>
  <c r="D192" i="9"/>
  <c r="B193" i="9"/>
  <c r="C193" i="9"/>
  <c r="D193" i="9"/>
  <c r="H193" i="9" s="1"/>
  <c r="B194" i="9"/>
  <c r="G194" i="20" s="1"/>
  <c r="C194" i="9"/>
  <c r="D194" i="9"/>
  <c r="B195" i="9"/>
  <c r="C195" i="9"/>
  <c r="D195" i="9"/>
  <c r="H195" i="9" s="1"/>
  <c r="B196" i="9"/>
  <c r="C196" i="9"/>
  <c r="D196" i="9"/>
  <c r="H196" i="9" s="1"/>
  <c r="B197" i="9"/>
  <c r="C197" i="9"/>
  <c r="D197" i="9"/>
  <c r="H197" i="9" s="1"/>
  <c r="B198" i="9"/>
  <c r="C198" i="9"/>
  <c r="D198" i="9"/>
  <c r="H198" i="9" s="1"/>
  <c r="B199" i="9"/>
  <c r="C199" i="9"/>
  <c r="D199" i="9"/>
  <c r="H199" i="9" s="1"/>
  <c r="B200" i="9"/>
  <c r="C200" i="9"/>
  <c r="D200" i="9"/>
  <c r="H200" i="9" s="1"/>
  <c r="B201" i="9"/>
  <c r="C201" i="9"/>
  <c r="D201" i="9"/>
  <c r="H201" i="9" s="1"/>
  <c r="B202" i="9"/>
  <c r="C202" i="9"/>
  <c r="D202" i="9"/>
  <c r="B203" i="9"/>
  <c r="C203" i="9"/>
  <c r="D203" i="9"/>
  <c r="H203" i="9" s="1"/>
  <c r="B204" i="9"/>
  <c r="C204" i="9"/>
  <c r="D204" i="9"/>
  <c r="H204" i="9" s="1"/>
  <c r="B205" i="9"/>
  <c r="C205" i="9"/>
  <c r="D205" i="9"/>
  <c r="H205" i="9" s="1"/>
  <c r="B206" i="9"/>
  <c r="C206" i="9"/>
  <c r="D206" i="9"/>
  <c r="H206" i="9" s="1"/>
  <c r="B207" i="9"/>
  <c r="C207" i="9"/>
  <c r="D207" i="9"/>
  <c r="H207" i="9" s="1"/>
  <c r="B208" i="9"/>
  <c r="C208" i="9"/>
  <c r="D208" i="9"/>
  <c r="H208" i="9" s="1"/>
  <c r="B209" i="9"/>
  <c r="C209" i="9"/>
  <c r="D209" i="9"/>
  <c r="H209" i="9" s="1"/>
  <c r="B210" i="9"/>
  <c r="C210" i="9"/>
  <c r="D210" i="9"/>
  <c r="H210" i="9" s="1"/>
  <c r="B211" i="9"/>
  <c r="C211" i="9"/>
  <c r="D211" i="9"/>
  <c r="H211" i="9" s="1"/>
  <c r="B212" i="9"/>
  <c r="C212" i="9"/>
  <c r="D212" i="9"/>
  <c r="H212" i="9" s="1"/>
  <c r="B213" i="9"/>
  <c r="C213" i="9"/>
  <c r="D213" i="9"/>
  <c r="H213" i="9" s="1"/>
  <c r="B214" i="9"/>
  <c r="C214" i="9"/>
  <c r="D214" i="9"/>
  <c r="H214" i="9" s="1"/>
  <c r="B215" i="9"/>
  <c r="C215" i="9"/>
  <c r="D215" i="9"/>
  <c r="H215" i="9" s="1"/>
  <c r="B216" i="9"/>
  <c r="C216" i="9"/>
  <c r="D216" i="9"/>
  <c r="H216" i="9" s="1"/>
  <c r="B217" i="9"/>
  <c r="C217" i="9"/>
  <c r="D217" i="9"/>
  <c r="H217" i="9" s="1"/>
  <c r="B218" i="9"/>
  <c r="C218" i="9"/>
  <c r="D218" i="9"/>
  <c r="H218" i="9" s="1"/>
  <c r="B219" i="9"/>
  <c r="C219" i="9"/>
  <c r="D219" i="9"/>
  <c r="H219" i="9" s="1"/>
  <c r="B220" i="9"/>
  <c r="C220" i="9"/>
  <c r="D220" i="9"/>
  <c r="H220" i="9" s="1"/>
  <c r="B221" i="9"/>
  <c r="C221" i="9"/>
  <c r="D221" i="9"/>
  <c r="H221" i="9" s="1"/>
  <c r="B222" i="9"/>
  <c r="C222" i="9"/>
  <c r="D222" i="9"/>
  <c r="B223" i="9"/>
  <c r="C223" i="9"/>
  <c r="D223" i="9"/>
  <c r="H223" i="9" s="1"/>
  <c r="B224" i="9"/>
  <c r="C224" i="9"/>
  <c r="D224" i="9"/>
  <c r="H224" i="9" s="1"/>
  <c r="B225" i="9"/>
  <c r="C225" i="9"/>
  <c r="D225" i="9"/>
  <c r="H225" i="9" s="1"/>
  <c r="B226" i="9"/>
  <c r="C226" i="9"/>
  <c r="D226" i="9"/>
  <c r="H226" i="9" s="1"/>
  <c r="B227" i="9"/>
  <c r="C227" i="9"/>
  <c r="D227" i="9"/>
  <c r="H227" i="9" s="1"/>
  <c r="B228" i="9"/>
  <c r="C228" i="9"/>
  <c r="D228" i="9"/>
  <c r="H228" i="9" s="1"/>
  <c r="B229" i="9"/>
  <c r="C229" i="9"/>
  <c r="D229" i="9"/>
  <c r="H229" i="9" s="1"/>
  <c r="B230" i="9"/>
  <c r="C230" i="9"/>
  <c r="D230" i="9"/>
  <c r="H230" i="9" s="1"/>
  <c r="B231" i="9"/>
  <c r="C231" i="9"/>
  <c r="D231" i="9"/>
  <c r="H231" i="9" s="1"/>
  <c r="B232" i="9"/>
  <c r="C232" i="9"/>
  <c r="D232" i="9"/>
  <c r="H232" i="9" s="1"/>
  <c r="B233" i="9"/>
  <c r="C233" i="9"/>
  <c r="D233" i="9"/>
  <c r="H233" i="9" s="1"/>
  <c r="B234" i="9"/>
  <c r="C234" i="9"/>
  <c r="D234" i="9"/>
  <c r="H234" i="9" s="1"/>
  <c r="B235" i="9"/>
  <c r="C235" i="9"/>
  <c r="D235" i="9"/>
  <c r="H235" i="9" s="1"/>
  <c r="B236" i="9"/>
  <c r="G236" i="20" s="1"/>
  <c r="C236" i="9"/>
  <c r="D236" i="9"/>
  <c r="H236" i="9" s="1"/>
  <c r="B237" i="9"/>
  <c r="C237" i="9"/>
  <c r="D237" i="9"/>
  <c r="H237" i="9" s="1"/>
  <c r="B238" i="9"/>
  <c r="G238" i="20" s="1"/>
  <c r="C238" i="9"/>
  <c r="D238" i="9"/>
  <c r="H238" i="9" s="1"/>
  <c r="B239" i="9"/>
  <c r="C239" i="9"/>
  <c r="D239" i="9"/>
  <c r="H239" i="9" s="1"/>
  <c r="B240" i="9"/>
  <c r="G240" i="20" s="1"/>
  <c r="C240" i="9"/>
  <c r="D240" i="9"/>
  <c r="H240" i="9" s="1"/>
  <c r="B241" i="9"/>
  <c r="C241" i="9"/>
  <c r="D241" i="9"/>
  <c r="H241" i="9" s="1"/>
  <c r="B242" i="9"/>
  <c r="G242" i="20" s="1"/>
  <c r="C242" i="9"/>
  <c r="D242" i="9"/>
  <c r="H242" i="9" s="1"/>
  <c r="B243" i="9"/>
  <c r="C243" i="9"/>
  <c r="D243" i="9"/>
  <c r="H243" i="9" s="1"/>
  <c r="B244" i="9"/>
  <c r="G244" i="20" s="1"/>
  <c r="C244" i="9"/>
  <c r="D244" i="9"/>
  <c r="H244" i="9" s="1"/>
  <c r="B245" i="9"/>
  <c r="C245" i="9"/>
  <c r="D245" i="9"/>
  <c r="H245" i="9" s="1"/>
  <c r="B246" i="9"/>
  <c r="G246" i="20" s="1"/>
  <c r="C246" i="9"/>
  <c r="D246" i="9"/>
  <c r="H246" i="9" s="1"/>
  <c r="B247" i="9"/>
  <c r="C247" i="9"/>
  <c r="D247" i="9"/>
  <c r="H247" i="9" s="1"/>
  <c r="B248" i="9"/>
  <c r="G248" i="20" s="1"/>
  <c r="C248" i="9"/>
  <c r="D248" i="9"/>
  <c r="B249" i="9"/>
  <c r="C249" i="9"/>
  <c r="D249" i="9"/>
  <c r="H249" i="9" s="1"/>
  <c r="B250" i="9"/>
  <c r="C250" i="9"/>
  <c r="D250" i="9"/>
  <c r="B251" i="9"/>
  <c r="C251" i="9"/>
  <c r="D251" i="9"/>
  <c r="H251" i="9" s="1"/>
  <c r="B252" i="9"/>
  <c r="C252" i="9"/>
  <c r="D252" i="9"/>
  <c r="B253" i="9"/>
  <c r="C253" i="9"/>
  <c r="D253" i="9"/>
  <c r="H253" i="9" s="1"/>
  <c r="B254" i="9"/>
  <c r="C254" i="9"/>
  <c r="D254" i="9"/>
  <c r="B255" i="9"/>
  <c r="C255" i="9"/>
  <c r="D255" i="9"/>
  <c r="H255" i="9" s="1"/>
  <c r="B256" i="9"/>
  <c r="C256" i="9"/>
  <c r="D256" i="9"/>
  <c r="H256" i="9" s="1"/>
  <c r="B257" i="9"/>
  <c r="C257" i="9"/>
  <c r="D257" i="9"/>
  <c r="H257" i="9" s="1"/>
  <c r="B258" i="9"/>
  <c r="C258" i="9"/>
  <c r="D258" i="9"/>
  <c r="B259" i="9"/>
  <c r="C259" i="9"/>
  <c r="D259" i="9"/>
  <c r="H259" i="9" s="1"/>
  <c r="B260" i="9"/>
  <c r="C260" i="9"/>
  <c r="D260" i="9"/>
  <c r="H260" i="9" s="1"/>
  <c r="B261" i="9"/>
  <c r="C261" i="9"/>
  <c r="D261" i="9"/>
  <c r="H261" i="9" s="1"/>
  <c r="B262" i="9"/>
  <c r="C262" i="9"/>
  <c r="D262" i="9"/>
  <c r="B263" i="9"/>
  <c r="C263" i="9"/>
  <c r="D263" i="9"/>
  <c r="H263" i="9" s="1"/>
  <c r="B264" i="9"/>
  <c r="C264" i="9"/>
  <c r="D264" i="9"/>
  <c r="H264" i="9" s="1"/>
  <c r="B265" i="9"/>
  <c r="C265" i="9"/>
  <c r="D265" i="9"/>
  <c r="H265" i="9" s="1"/>
  <c r="B266" i="9"/>
  <c r="C266" i="9"/>
  <c r="D266" i="9"/>
  <c r="B267" i="9"/>
  <c r="C267" i="9"/>
  <c r="D267" i="9"/>
  <c r="H267" i="9" s="1"/>
  <c r="B268" i="9"/>
  <c r="C268" i="9"/>
  <c r="D268" i="9"/>
  <c r="H268" i="9" s="1"/>
  <c r="B269" i="9"/>
  <c r="C269" i="9"/>
  <c r="D269" i="9"/>
  <c r="H269" i="9" s="1"/>
  <c r="B270" i="9"/>
  <c r="C270" i="9"/>
  <c r="D270" i="9"/>
  <c r="B271" i="9"/>
  <c r="C271" i="9"/>
  <c r="D271" i="9"/>
  <c r="H271" i="9" s="1"/>
  <c r="B272" i="9"/>
  <c r="C272" i="9"/>
  <c r="D272" i="9"/>
  <c r="H272" i="9" s="1"/>
  <c r="B273" i="9"/>
  <c r="C273" i="9"/>
  <c r="D273" i="9"/>
  <c r="H273" i="9" s="1"/>
  <c r="B274" i="9"/>
  <c r="C274" i="9"/>
  <c r="D274" i="9"/>
  <c r="H274" i="9" s="1"/>
  <c r="B275" i="9"/>
  <c r="C275" i="9"/>
  <c r="D275" i="9"/>
  <c r="H275" i="9" s="1"/>
  <c r="B276" i="9"/>
  <c r="C276" i="9"/>
  <c r="D276" i="9"/>
  <c r="H276" i="9" s="1"/>
  <c r="B277" i="9"/>
  <c r="C277" i="9"/>
  <c r="D277" i="9"/>
  <c r="H277" i="9" s="1"/>
  <c r="B278" i="9"/>
  <c r="C278" i="9"/>
  <c r="D278" i="9"/>
  <c r="H278" i="9" s="1"/>
  <c r="B279" i="9"/>
  <c r="C279" i="9"/>
  <c r="D279" i="9"/>
  <c r="H279" i="9" s="1"/>
  <c r="B280" i="9"/>
  <c r="C280" i="9"/>
  <c r="D280" i="9"/>
  <c r="H280" i="9" s="1"/>
  <c r="B281" i="9"/>
  <c r="C281" i="9"/>
  <c r="D281" i="9"/>
  <c r="H281" i="9" s="1"/>
  <c r="B282" i="9"/>
  <c r="C282" i="9"/>
  <c r="D282" i="9"/>
  <c r="H282" i="9" s="1"/>
  <c r="B283" i="9"/>
  <c r="C283" i="9"/>
  <c r="D283" i="9"/>
  <c r="H283" i="9" s="1"/>
  <c r="B284" i="9"/>
  <c r="C284" i="9"/>
  <c r="D284" i="9"/>
  <c r="H284" i="9" s="1"/>
  <c r="B285" i="9"/>
  <c r="C285" i="9"/>
  <c r="D285" i="9"/>
  <c r="H285" i="9" s="1"/>
  <c r="B286" i="9"/>
  <c r="C286" i="9"/>
  <c r="D286" i="9"/>
  <c r="H286" i="9" s="1"/>
  <c r="B287" i="9"/>
  <c r="C287" i="9"/>
  <c r="D287" i="9"/>
  <c r="H287" i="9" s="1"/>
  <c r="B288" i="9"/>
  <c r="C288" i="9"/>
  <c r="D288" i="9"/>
  <c r="H288" i="9" s="1"/>
  <c r="B289" i="9"/>
  <c r="C289" i="9"/>
  <c r="D289" i="9"/>
  <c r="H289" i="9" s="1"/>
  <c r="B290" i="9"/>
  <c r="C290" i="9"/>
  <c r="D290" i="9"/>
  <c r="H290" i="9" s="1"/>
  <c r="B291" i="9"/>
  <c r="C291" i="9"/>
  <c r="D291" i="9"/>
  <c r="H291" i="9" s="1"/>
  <c r="B292" i="9"/>
  <c r="C292" i="9"/>
  <c r="D292" i="9"/>
  <c r="H292" i="9" s="1"/>
  <c r="B293" i="9"/>
  <c r="C293" i="9"/>
  <c r="D293" i="9"/>
  <c r="H293" i="9" s="1"/>
  <c r="B294" i="9"/>
  <c r="C294" i="9"/>
  <c r="D294" i="9"/>
  <c r="H294" i="9" s="1"/>
  <c r="B295" i="9"/>
  <c r="C295" i="9"/>
  <c r="D295" i="9"/>
  <c r="H295" i="9" s="1"/>
  <c r="B296" i="9"/>
  <c r="C296" i="9"/>
  <c r="D296" i="9"/>
  <c r="H296" i="9" s="1"/>
  <c r="B297" i="9"/>
  <c r="C297" i="9"/>
  <c r="D297" i="9"/>
  <c r="H297" i="9" s="1"/>
  <c r="B298" i="9"/>
  <c r="C298" i="9"/>
  <c r="D298" i="9"/>
  <c r="H298" i="9" s="1"/>
  <c r="B299" i="9"/>
  <c r="C299" i="9"/>
  <c r="D299" i="9"/>
  <c r="H299" i="9" s="1"/>
  <c r="B300" i="9"/>
  <c r="C300" i="9"/>
  <c r="D300" i="9"/>
  <c r="H300" i="9" s="1"/>
  <c r="B301" i="9"/>
  <c r="C301" i="9"/>
  <c r="D301" i="9"/>
  <c r="H301" i="9" s="1"/>
  <c r="B302" i="9"/>
  <c r="C302" i="9"/>
  <c r="D302" i="9"/>
  <c r="H302" i="9" s="1"/>
  <c r="B303" i="9"/>
  <c r="C303" i="9"/>
  <c r="D303" i="9"/>
  <c r="H303" i="9" s="1"/>
  <c r="B304" i="9"/>
  <c r="C304" i="9"/>
  <c r="D304" i="9"/>
  <c r="H304" i="9" s="1"/>
  <c r="B305" i="9"/>
  <c r="C305" i="9"/>
  <c r="D305" i="9"/>
  <c r="H305" i="9" s="1"/>
  <c r="B306" i="9"/>
  <c r="C306" i="9"/>
  <c r="D306" i="9"/>
  <c r="H306" i="9" s="1"/>
  <c r="B307" i="9"/>
  <c r="C307" i="9"/>
  <c r="D307" i="9"/>
  <c r="H307" i="9" s="1"/>
  <c r="B308" i="9"/>
  <c r="C308" i="9"/>
  <c r="D308" i="9"/>
  <c r="H308" i="9" s="1"/>
  <c r="B309" i="9"/>
  <c r="C309" i="9"/>
  <c r="D309" i="9"/>
  <c r="H309" i="9" s="1"/>
  <c r="B310" i="9"/>
  <c r="C310" i="9"/>
  <c r="D310" i="9"/>
  <c r="H310" i="9" s="1"/>
  <c r="B311" i="9"/>
  <c r="C311" i="9"/>
  <c r="D311" i="9"/>
  <c r="H311" i="9" s="1"/>
  <c r="B312" i="9"/>
  <c r="C312" i="9"/>
  <c r="D312" i="9"/>
  <c r="H312" i="9" s="1"/>
  <c r="B313" i="9"/>
  <c r="C313" i="9"/>
  <c r="D313" i="9"/>
  <c r="H313" i="9" s="1"/>
  <c r="B314" i="9"/>
  <c r="C314" i="9"/>
  <c r="D314" i="9"/>
  <c r="H314" i="9" s="1"/>
  <c r="B315" i="9"/>
  <c r="C315" i="9"/>
  <c r="D315" i="9"/>
  <c r="H315" i="9" s="1"/>
  <c r="B316" i="9"/>
  <c r="C316" i="9"/>
  <c r="D316" i="9"/>
  <c r="H316" i="9" s="1"/>
  <c r="B317" i="9"/>
  <c r="C317" i="9"/>
  <c r="D317" i="9"/>
  <c r="H317" i="9" s="1"/>
  <c r="B318" i="9"/>
  <c r="C318" i="9"/>
  <c r="D318" i="9"/>
  <c r="H318" i="9" s="1"/>
  <c r="B319" i="9"/>
  <c r="C319" i="9"/>
  <c r="D319" i="9"/>
  <c r="H319" i="9" s="1"/>
  <c r="B320" i="9"/>
  <c r="C320" i="9"/>
  <c r="D320" i="9"/>
  <c r="H320" i="9" s="1"/>
  <c r="B321" i="9"/>
  <c r="C321" i="9"/>
  <c r="D321" i="9"/>
  <c r="H321" i="9" s="1"/>
  <c r="B322" i="9"/>
  <c r="C322" i="9"/>
  <c r="D322" i="9"/>
  <c r="H322" i="9" s="1"/>
  <c r="B323" i="9"/>
  <c r="C323" i="9"/>
  <c r="D323" i="9"/>
  <c r="H323" i="9" s="1"/>
  <c r="B324" i="9"/>
  <c r="C324" i="9"/>
  <c r="D324" i="9"/>
  <c r="H324" i="9" s="1"/>
  <c r="B325" i="9"/>
  <c r="C325" i="9"/>
  <c r="D325" i="9"/>
  <c r="H325" i="9" s="1"/>
  <c r="B326" i="9"/>
  <c r="C326" i="9"/>
  <c r="D326" i="9"/>
  <c r="H326" i="9" s="1"/>
  <c r="B327" i="9"/>
  <c r="C327" i="9"/>
  <c r="D327" i="9"/>
  <c r="H327" i="9" s="1"/>
  <c r="B328" i="9"/>
  <c r="C328" i="9"/>
  <c r="D328" i="9"/>
  <c r="H328" i="9" s="1"/>
  <c r="B329" i="9"/>
  <c r="C329" i="9"/>
  <c r="D329" i="9"/>
  <c r="H329" i="9" s="1"/>
  <c r="B330" i="9"/>
  <c r="C330" i="9"/>
  <c r="D330" i="9"/>
  <c r="H330" i="9" s="1"/>
  <c r="B331" i="9"/>
  <c r="C331" i="9"/>
  <c r="D331" i="9"/>
  <c r="H331" i="9" s="1"/>
  <c r="B332" i="9"/>
  <c r="C332" i="9"/>
  <c r="D332" i="9"/>
  <c r="H332" i="9" s="1"/>
  <c r="B333" i="9"/>
  <c r="C333" i="9"/>
  <c r="D333" i="9"/>
  <c r="H333" i="9" s="1"/>
  <c r="B334" i="9"/>
  <c r="C334" i="9"/>
  <c r="D334" i="9"/>
  <c r="H334" i="9" s="1"/>
  <c r="B335" i="9"/>
  <c r="C335" i="9"/>
  <c r="D335" i="9"/>
  <c r="H335" i="9" s="1"/>
  <c r="B336" i="9"/>
  <c r="C336" i="9"/>
  <c r="D336" i="9"/>
  <c r="H336" i="9" s="1"/>
  <c r="B337" i="9"/>
  <c r="C337" i="9"/>
  <c r="D337" i="9"/>
  <c r="H337" i="9" s="1"/>
  <c r="B338" i="9"/>
  <c r="C338" i="9"/>
  <c r="D338" i="9"/>
  <c r="H338" i="9" s="1"/>
  <c r="B339" i="9"/>
  <c r="C339" i="9"/>
  <c r="D339" i="9"/>
  <c r="H339" i="9" s="1"/>
  <c r="B340" i="9"/>
  <c r="C340" i="9"/>
  <c r="D340" i="9"/>
  <c r="H340" i="9" s="1"/>
  <c r="B341" i="9"/>
  <c r="C341" i="9"/>
  <c r="D341" i="9"/>
  <c r="H341" i="9" s="1"/>
  <c r="B342" i="9"/>
  <c r="C342" i="9"/>
  <c r="D342" i="9"/>
  <c r="H342" i="9" s="1"/>
  <c r="B343" i="9"/>
  <c r="C343" i="9"/>
  <c r="D343" i="9"/>
  <c r="H343" i="9" s="1"/>
  <c r="B344" i="9"/>
  <c r="C344" i="9"/>
  <c r="D344" i="9"/>
  <c r="H344" i="9" s="1"/>
  <c r="B345" i="9"/>
  <c r="C345" i="9"/>
  <c r="D345" i="9"/>
  <c r="H345" i="9" s="1"/>
  <c r="B346" i="9"/>
  <c r="C346" i="9"/>
  <c r="D346" i="9"/>
  <c r="H346" i="9" s="1"/>
  <c r="B347" i="9"/>
  <c r="C347" i="9"/>
  <c r="D347" i="9"/>
  <c r="H347" i="9" s="1"/>
  <c r="B348" i="9"/>
  <c r="C348" i="9"/>
  <c r="D348" i="9"/>
  <c r="H348" i="9" s="1"/>
  <c r="B349" i="9"/>
  <c r="C349" i="9"/>
  <c r="D349" i="9"/>
  <c r="H349" i="9" s="1"/>
  <c r="B350" i="9"/>
  <c r="C350" i="9"/>
  <c r="D350" i="9"/>
  <c r="H350" i="9" s="1"/>
  <c r="B351" i="9"/>
  <c r="C351" i="9"/>
  <c r="D351" i="9"/>
  <c r="H351" i="9" s="1"/>
  <c r="B352" i="9"/>
  <c r="C352" i="9"/>
  <c r="B353" i="9"/>
  <c r="C353" i="9"/>
  <c r="D353" i="9"/>
  <c r="H353" i="9" s="1"/>
  <c r="B354" i="9"/>
  <c r="C354" i="9"/>
  <c r="D354" i="9"/>
  <c r="H354" i="9" s="1"/>
  <c r="B355" i="9"/>
  <c r="A355" i="11" s="1"/>
  <c r="H355" i="11" s="1"/>
  <c r="C355" i="9"/>
  <c r="D355" i="9"/>
  <c r="H355" i="9" s="1"/>
  <c r="B356" i="9"/>
  <c r="C356" i="9"/>
  <c r="B357" i="9"/>
  <c r="C357" i="9"/>
  <c r="D357" i="9"/>
  <c r="H357" i="9" s="1"/>
  <c r="B358" i="9"/>
  <c r="C358" i="9"/>
  <c r="D358" i="9"/>
  <c r="H358" i="9" s="1"/>
  <c r="B359" i="9"/>
  <c r="C359" i="9"/>
  <c r="D359" i="9"/>
  <c r="H359" i="9" s="1"/>
  <c r="B360" i="9"/>
  <c r="C360" i="9"/>
  <c r="B361" i="9"/>
  <c r="C361" i="9"/>
  <c r="D361" i="9"/>
  <c r="H361" i="9" s="1"/>
  <c r="B362" i="9"/>
  <c r="C362" i="9"/>
  <c r="D362" i="9"/>
  <c r="H362" i="9" s="1"/>
  <c r="B363" i="9"/>
  <c r="A363" i="11" s="1"/>
  <c r="H363" i="11" s="1"/>
  <c r="C363" i="9"/>
  <c r="D363" i="9"/>
  <c r="H363" i="9" s="1"/>
  <c r="B364" i="9"/>
  <c r="C364" i="9"/>
  <c r="B365" i="9"/>
  <c r="C365" i="9"/>
  <c r="D365" i="9"/>
  <c r="H365" i="9" s="1"/>
  <c r="B366" i="9"/>
  <c r="C366" i="9"/>
  <c r="D366" i="9"/>
  <c r="H366" i="9" s="1"/>
  <c r="B367" i="9"/>
  <c r="C367" i="9"/>
  <c r="D367" i="9"/>
  <c r="H367" i="9" s="1"/>
  <c r="B368" i="9"/>
  <c r="C368" i="9"/>
  <c r="B369" i="9"/>
  <c r="C369" i="9"/>
  <c r="D369" i="9"/>
  <c r="H369" i="9" s="1"/>
  <c r="B370" i="9"/>
  <c r="C370" i="9"/>
  <c r="D370" i="9"/>
  <c r="H370" i="9" s="1"/>
  <c r="B371" i="9"/>
  <c r="A371" i="11" s="1"/>
  <c r="H371" i="11" s="1"/>
  <c r="C371" i="9"/>
  <c r="D371" i="9"/>
  <c r="H371" i="9" s="1"/>
  <c r="B372" i="9"/>
  <c r="C372" i="9"/>
  <c r="B373" i="9"/>
  <c r="C373" i="9"/>
  <c r="D373" i="9"/>
  <c r="H373" i="9" s="1"/>
  <c r="B374" i="9"/>
  <c r="C374" i="9"/>
  <c r="D374" i="9"/>
  <c r="H374" i="9" s="1"/>
  <c r="B375" i="9"/>
  <c r="C375" i="9"/>
  <c r="D375" i="9"/>
  <c r="H375" i="9" s="1"/>
  <c r="B376" i="9"/>
  <c r="C376" i="9"/>
  <c r="B377" i="9"/>
  <c r="C377" i="9"/>
  <c r="D377" i="9"/>
  <c r="H377" i="9" s="1"/>
  <c r="B378" i="9"/>
  <c r="C378" i="9"/>
  <c r="D378" i="9"/>
  <c r="H378" i="9" s="1"/>
  <c r="B379" i="9"/>
  <c r="A379" i="11" s="1"/>
  <c r="H379" i="11" s="1"/>
  <c r="C379" i="9"/>
  <c r="D379" i="9"/>
  <c r="H379" i="9" s="1"/>
  <c r="B380" i="9"/>
  <c r="C380" i="9"/>
  <c r="B381" i="9"/>
  <c r="C381" i="9"/>
  <c r="D381" i="9"/>
  <c r="H381" i="9" s="1"/>
  <c r="B382" i="9"/>
  <c r="C382" i="9"/>
  <c r="D382" i="9"/>
  <c r="H382" i="9" s="1"/>
  <c r="B383" i="9"/>
  <c r="C383" i="9"/>
  <c r="D383" i="9"/>
  <c r="H383" i="9" s="1"/>
  <c r="B384" i="9"/>
  <c r="C384" i="9"/>
  <c r="B385" i="9"/>
  <c r="C385" i="9"/>
  <c r="D385" i="9"/>
  <c r="H385" i="9" s="1"/>
  <c r="B386" i="9"/>
  <c r="C386" i="9"/>
  <c r="D386" i="9"/>
  <c r="H386" i="9" s="1"/>
  <c r="B387" i="9"/>
  <c r="A387" i="11" s="1"/>
  <c r="H387" i="11" s="1"/>
  <c r="C387" i="9"/>
  <c r="D387" i="9"/>
  <c r="H387" i="9" s="1"/>
  <c r="B388" i="9"/>
  <c r="C388" i="9"/>
  <c r="B389" i="9"/>
  <c r="C389" i="9"/>
  <c r="D389" i="9"/>
  <c r="H389" i="9" s="1"/>
  <c r="B390" i="9"/>
  <c r="C390" i="9"/>
  <c r="D390" i="9"/>
  <c r="H390" i="9" s="1"/>
  <c r="B391" i="9"/>
  <c r="C391" i="9"/>
  <c r="D391" i="9"/>
  <c r="H391" i="9" s="1"/>
  <c r="B392" i="9"/>
  <c r="C392" i="9"/>
  <c r="D392" i="9"/>
  <c r="H392" i="9" s="1"/>
  <c r="B393" i="9"/>
  <c r="C393" i="9"/>
  <c r="D393" i="9"/>
  <c r="H393" i="9" s="1"/>
  <c r="B394" i="9"/>
  <c r="C394" i="9"/>
  <c r="D394" i="9"/>
  <c r="H394" i="9" s="1"/>
  <c r="B395" i="9"/>
  <c r="C395" i="9"/>
  <c r="D395" i="9"/>
  <c r="H395" i="9" s="1"/>
  <c r="B396" i="9"/>
  <c r="C396" i="9"/>
  <c r="D396" i="9"/>
  <c r="H396" i="9" s="1"/>
  <c r="B397" i="9"/>
  <c r="C397" i="9"/>
  <c r="D397" i="9"/>
  <c r="H397" i="9" s="1"/>
  <c r="B398" i="9"/>
  <c r="C398" i="9"/>
  <c r="B399" i="9"/>
  <c r="A399" i="11" s="1"/>
  <c r="H399" i="11" s="1"/>
  <c r="C399" i="9"/>
  <c r="D399" i="9"/>
  <c r="H399" i="9" s="1"/>
  <c r="B400" i="9"/>
  <c r="C400" i="9"/>
  <c r="D400" i="9"/>
  <c r="H400" i="9" s="1"/>
  <c r="B401" i="9"/>
  <c r="C401" i="9"/>
  <c r="D401" i="9"/>
  <c r="H401" i="9" s="1"/>
  <c r="B402" i="9"/>
  <c r="C402" i="9"/>
  <c r="B403" i="9"/>
  <c r="C403" i="9"/>
  <c r="D403" i="9"/>
  <c r="H403" i="9" s="1"/>
  <c r="B404" i="9"/>
  <c r="C404" i="9"/>
  <c r="D404" i="9"/>
  <c r="H404" i="9" s="1"/>
  <c r="B405" i="9"/>
  <c r="C405" i="9"/>
  <c r="D405" i="9"/>
  <c r="H405" i="9" s="1"/>
  <c r="B406" i="9"/>
  <c r="G406" i="20" s="1"/>
  <c r="C406" i="9"/>
  <c r="D406" i="9"/>
  <c r="H406" i="9" s="1"/>
  <c r="B407" i="9"/>
  <c r="C407" i="9"/>
  <c r="D407" i="9"/>
  <c r="H407" i="9" s="1"/>
  <c r="B408" i="9"/>
  <c r="A408" i="11" s="1"/>
  <c r="H408" i="11" s="1"/>
  <c r="C408" i="9"/>
  <c r="B409" i="9"/>
  <c r="C409" i="9"/>
  <c r="D409" i="9"/>
  <c r="H409" i="9" s="1"/>
  <c r="B410" i="9"/>
  <c r="C410" i="9"/>
  <c r="B411" i="9"/>
  <c r="C411" i="9"/>
  <c r="D411" i="9"/>
  <c r="H411" i="9" s="1"/>
  <c r="B412" i="9"/>
  <c r="A412" i="11" s="1"/>
  <c r="H412" i="11" s="1"/>
  <c r="C412" i="9"/>
  <c r="B413" i="9"/>
  <c r="C413" i="9"/>
  <c r="D413" i="9"/>
  <c r="H413" i="9" s="1"/>
  <c r="B414" i="9"/>
  <c r="C414" i="9"/>
  <c r="B415" i="9"/>
  <c r="C415" i="9"/>
  <c r="D415" i="9"/>
  <c r="H415" i="9" s="1"/>
  <c r="B416" i="9"/>
  <c r="A416" i="11" s="1"/>
  <c r="H416" i="11" s="1"/>
  <c r="C416" i="9"/>
  <c r="B417" i="9"/>
  <c r="C417" i="9"/>
  <c r="D417" i="9"/>
  <c r="H417" i="9" s="1"/>
  <c r="B418" i="9"/>
  <c r="C418" i="9"/>
  <c r="B419" i="9"/>
  <c r="C419" i="9"/>
  <c r="D419" i="9"/>
  <c r="H419" i="9" s="1"/>
  <c r="B420" i="9"/>
  <c r="A420" i="11" s="1"/>
  <c r="H420" i="11" s="1"/>
  <c r="C420" i="9"/>
  <c r="B421" i="9"/>
  <c r="C421" i="9"/>
  <c r="D421" i="9"/>
  <c r="H421" i="9" s="1"/>
  <c r="B422" i="9"/>
  <c r="C422" i="9"/>
  <c r="B423" i="9"/>
  <c r="C423" i="9"/>
  <c r="D423" i="9"/>
  <c r="H423" i="9" s="1"/>
  <c r="B424" i="9"/>
  <c r="A424" i="11" s="1"/>
  <c r="H424" i="11" s="1"/>
  <c r="C424" i="9"/>
  <c r="B425" i="9"/>
  <c r="C425" i="9"/>
  <c r="D425" i="9"/>
  <c r="H425" i="9" s="1"/>
  <c r="B426" i="9"/>
  <c r="C426" i="9"/>
  <c r="B427" i="9"/>
  <c r="C427" i="9"/>
  <c r="D427" i="9"/>
  <c r="H427" i="9" s="1"/>
  <c r="B428" i="9"/>
  <c r="A428" i="11" s="1"/>
  <c r="H428" i="11" s="1"/>
  <c r="C428" i="9"/>
  <c r="B429" i="9"/>
  <c r="C429" i="9"/>
  <c r="D429" i="9"/>
  <c r="H429" i="9" s="1"/>
  <c r="B430" i="9"/>
  <c r="C430" i="9"/>
  <c r="B431" i="9"/>
  <c r="C431" i="9"/>
  <c r="D431" i="9"/>
  <c r="H431" i="9" s="1"/>
  <c r="B432" i="9"/>
  <c r="A432" i="11" s="1"/>
  <c r="H432" i="11" s="1"/>
  <c r="C432" i="9"/>
  <c r="B433" i="9"/>
  <c r="C433" i="9"/>
  <c r="D433" i="9"/>
  <c r="H433" i="9" s="1"/>
  <c r="B434" i="9"/>
  <c r="C434" i="9"/>
  <c r="B435" i="9"/>
  <c r="C435" i="9"/>
  <c r="D435" i="9"/>
  <c r="H435" i="9" s="1"/>
  <c r="B436" i="9"/>
  <c r="C436" i="9"/>
  <c r="B437" i="9"/>
  <c r="A437" i="11" s="1"/>
  <c r="H437" i="11" s="1"/>
  <c r="C437" i="9"/>
  <c r="D437" i="9"/>
  <c r="H437" i="9" s="1"/>
  <c r="B438" i="9"/>
  <c r="C438" i="9"/>
  <c r="B439" i="9"/>
  <c r="C439" i="9"/>
  <c r="D439" i="9"/>
  <c r="H439" i="9" s="1"/>
  <c r="B440" i="9"/>
  <c r="C440" i="9"/>
  <c r="B441" i="9"/>
  <c r="C441" i="9"/>
  <c r="D441" i="9"/>
  <c r="H441" i="9" s="1"/>
  <c r="B442" i="9"/>
  <c r="C442" i="9"/>
  <c r="B443" i="9"/>
  <c r="C443" i="9"/>
  <c r="D443" i="9"/>
  <c r="H443" i="9" s="1"/>
  <c r="B444" i="9"/>
  <c r="A444" i="11" s="1"/>
  <c r="H444" i="11" s="1"/>
  <c r="C444" i="9"/>
  <c r="B445" i="9"/>
  <c r="C445" i="9"/>
  <c r="D445" i="9"/>
  <c r="H445" i="9" s="1"/>
  <c r="B446" i="9"/>
  <c r="C446" i="9"/>
  <c r="B447" i="9"/>
  <c r="C447" i="9"/>
  <c r="D447" i="9"/>
  <c r="H447" i="9" s="1"/>
  <c r="B448" i="9"/>
  <c r="A448" i="11" s="1"/>
  <c r="H448" i="11" s="1"/>
  <c r="C448" i="9"/>
  <c r="B449" i="9"/>
  <c r="C449" i="9"/>
  <c r="D449" i="9"/>
  <c r="H449" i="9" s="1"/>
  <c r="B450" i="9"/>
  <c r="C450" i="9"/>
  <c r="B451" i="9"/>
  <c r="C451" i="9"/>
  <c r="D451" i="9"/>
  <c r="H451" i="9" s="1"/>
  <c r="B452" i="9"/>
  <c r="C452" i="9"/>
  <c r="B453" i="9"/>
  <c r="A453" i="11" s="1"/>
  <c r="H453" i="11" s="1"/>
  <c r="C453" i="9"/>
  <c r="D453" i="9"/>
  <c r="H453" i="9" s="1"/>
  <c r="B454" i="9"/>
  <c r="C454" i="9"/>
  <c r="B455" i="9"/>
  <c r="C455" i="9"/>
  <c r="D455" i="9"/>
  <c r="H455" i="9" s="1"/>
  <c r="B456" i="9"/>
  <c r="C456" i="9"/>
  <c r="B457" i="9"/>
  <c r="C457" i="9"/>
  <c r="D457" i="9"/>
  <c r="H457" i="9" s="1"/>
  <c r="B458" i="9"/>
  <c r="C458" i="9"/>
  <c r="B459" i="9"/>
  <c r="C459" i="9"/>
  <c r="D459" i="9"/>
  <c r="H459" i="9" s="1"/>
  <c r="B460" i="9"/>
  <c r="A460" i="11" s="1"/>
  <c r="H460" i="11" s="1"/>
  <c r="C460" i="9"/>
  <c r="B461" i="9"/>
  <c r="C461" i="9"/>
  <c r="D461" i="9"/>
  <c r="H461" i="9" s="1"/>
  <c r="B462" i="9"/>
  <c r="C462" i="9"/>
  <c r="B463" i="9"/>
  <c r="C463" i="9"/>
  <c r="D463" i="9"/>
  <c r="H463" i="9" s="1"/>
  <c r="B464" i="9"/>
  <c r="A464" i="11" s="1"/>
  <c r="H464" i="11" s="1"/>
  <c r="C464" i="9"/>
  <c r="B465" i="9"/>
  <c r="C465" i="9"/>
  <c r="D465" i="9"/>
  <c r="H465" i="9" s="1"/>
  <c r="B466" i="9"/>
  <c r="C466" i="9"/>
  <c r="B467" i="9"/>
  <c r="C467" i="9"/>
  <c r="D467" i="9"/>
  <c r="H467" i="9" s="1"/>
  <c r="B468" i="9"/>
  <c r="C468" i="9"/>
  <c r="B469" i="9"/>
  <c r="A469" i="11" s="1"/>
  <c r="H469" i="11" s="1"/>
  <c r="C469" i="9"/>
  <c r="D469" i="9"/>
  <c r="H469" i="9" s="1"/>
  <c r="B470" i="9"/>
  <c r="C470" i="9"/>
  <c r="B471" i="9"/>
  <c r="C471" i="9"/>
  <c r="D471" i="9"/>
  <c r="H471" i="9" s="1"/>
  <c r="B472" i="9"/>
  <c r="C472" i="9"/>
  <c r="B473" i="9"/>
  <c r="C473" i="9"/>
  <c r="D473" i="9"/>
  <c r="H473" i="9" s="1"/>
  <c r="B474" i="9"/>
  <c r="C474" i="9"/>
  <c r="B475" i="9"/>
  <c r="C475" i="9"/>
  <c r="D475" i="9"/>
  <c r="H475" i="9" s="1"/>
  <c r="B476" i="9"/>
  <c r="A476" i="11" s="1"/>
  <c r="H476" i="11" s="1"/>
  <c r="C476" i="9"/>
  <c r="B477" i="9"/>
  <c r="C477" i="9"/>
  <c r="D477" i="9"/>
  <c r="H477" i="9" s="1"/>
  <c r="B478" i="9"/>
  <c r="C478" i="9"/>
  <c r="B479" i="9"/>
  <c r="C479" i="9"/>
  <c r="D479" i="9"/>
  <c r="H479" i="9" s="1"/>
  <c r="B480" i="9"/>
  <c r="A480" i="11" s="1"/>
  <c r="H480" i="11" s="1"/>
  <c r="C480" i="9"/>
  <c r="B481" i="9"/>
  <c r="C481" i="9"/>
  <c r="D481" i="9"/>
  <c r="H481" i="9" s="1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1" i="11"/>
  <c r="A7" i="11"/>
  <c r="H7" i="11" s="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A19" i="11"/>
  <c r="H19" i="11" s="1"/>
  <c r="D19" i="11"/>
  <c r="E19" i="11"/>
  <c r="D20" i="11"/>
  <c r="E20" i="11"/>
  <c r="D21" i="11"/>
  <c r="E21" i="11"/>
  <c r="D22" i="11"/>
  <c r="E22" i="11"/>
  <c r="D23" i="11"/>
  <c r="E23" i="11"/>
  <c r="A24" i="11"/>
  <c r="H24" i="11" s="1"/>
  <c r="D24" i="11"/>
  <c r="A24" i="20" s="1"/>
  <c r="E24" i="11"/>
  <c r="B24" i="20" s="1"/>
  <c r="D25" i="11"/>
  <c r="E25" i="11"/>
  <c r="D26" i="11"/>
  <c r="E26" i="11"/>
  <c r="A27" i="11"/>
  <c r="H27" i="11" s="1"/>
  <c r="D27" i="11"/>
  <c r="E27" i="11"/>
  <c r="D28" i="11"/>
  <c r="E28" i="11"/>
  <c r="D29" i="11"/>
  <c r="E29" i="11"/>
  <c r="A30" i="11"/>
  <c r="H30" i="11" s="1"/>
  <c r="D30" i="11"/>
  <c r="E30" i="11"/>
  <c r="D31" i="11"/>
  <c r="E31" i="11"/>
  <c r="D32" i="11"/>
  <c r="E32" i="11"/>
  <c r="A33" i="11"/>
  <c r="H33" i="11" s="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A40" i="11"/>
  <c r="H40" i="11" s="1"/>
  <c r="D40" i="11"/>
  <c r="A40" i="20" s="1"/>
  <c r="E40" i="11"/>
  <c r="B40" i="20" s="1"/>
  <c r="D41" i="11"/>
  <c r="E41" i="11"/>
  <c r="D42" i="11"/>
  <c r="E42" i="11"/>
  <c r="A43" i="11"/>
  <c r="H43" i="11" s="1"/>
  <c r="D43" i="11"/>
  <c r="E43" i="11"/>
  <c r="D44" i="11"/>
  <c r="E44" i="11"/>
  <c r="D45" i="11"/>
  <c r="E45" i="11"/>
  <c r="A46" i="11"/>
  <c r="H46" i="11" s="1"/>
  <c r="D46" i="11"/>
  <c r="E46" i="11"/>
  <c r="D47" i="11"/>
  <c r="E47" i="11"/>
  <c r="D48" i="11"/>
  <c r="E48" i="11"/>
  <c r="A49" i="11"/>
  <c r="H49" i="11" s="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A56" i="11"/>
  <c r="H56" i="11" s="1"/>
  <c r="D56" i="11"/>
  <c r="A56" i="20" s="1"/>
  <c r="E56" i="11"/>
  <c r="B56" i="20" s="1"/>
  <c r="D57" i="11"/>
  <c r="E57" i="11"/>
  <c r="D58" i="11"/>
  <c r="E58" i="11"/>
  <c r="A59" i="11"/>
  <c r="H59" i="11" s="1"/>
  <c r="D59" i="11"/>
  <c r="E59" i="11"/>
  <c r="D60" i="11"/>
  <c r="E60" i="11"/>
  <c r="D61" i="11"/>
  <c r="E61" i="11"/>
  <c r="A62" i="11"/>
  <c r="H62" i="11" s="1"/>
  <c r="D62" i="11"/>
  <c r="E62" i="11"/>
  <c r="D63" i="11"/>
  <c r="E63" i="11"/>
  <c r="D64" i="11"/>
  <c r="E64" i="11"/>
  <c r="A65" i="11"/>
  <c r="H65" i="11" s="1"/>
  <c r="D65" i="11"/>
  <c r="E65" i="11"/>
  <c r="D66" i="11"/>
  <c r="E66" i="11"/>
  <c r="D67" i="11"/>
  <c r="E67" i="11"/>
  <c r="D68" i="11"/>
  <c r="E68" i="11"/>
  <c r="A69" i="11"/>
  <c r="H69" i="11" s="1"/>
  <c r="D69" i="11"/>
  <c r="E69" i="11"/>
  <c r="D70" i="11"/>
  <c r="E70" i="11"/>
  <c r="D71" i="11"/>
  <c r="E71" i="11"/>
  <c r="A72" i="11"/>
  <c r="H72" i="11" s="1"/>
  <c r="D72" i="11"/>
  <c r="A72" i="20" s="1"/>
  <c r="E72" i="11"/>
  <c r="B72" i="20" s="1"/>
  <c r="D73" i="11"/>
  <c r="E73" i="11"/>
  <c r="A74" i="11"/>
  <c r="H74" i="11" s="1"/>
  <c r="D74" i="11"/>
  <c r="E74" i="11"/>
  <c r="D75" i="11"/>
  <c r="E75" i="11"/>
  <c r="A76" i="11"/>
  <c r="H76" i="11" s="1"/>
  <c r="D76" i="11"/>
  <c r="E76" i="11"/>
  <c r="D77" i="11"/>
  <c r="E77" i="11"/>
  <c r="A78" i="11"/>
  <c r="H78" i="11" s="1"/>
  <c r="D78" i="11"/>
  <c r="E78" i="11"/>
  <c r="D79" i="11"/>
  <c r="E79" i="11"/>
  <c r="A80" i="11"/>
  <c r="H80" i="11" s="1"/>
  <c r="D80" i="11"/>
  <c r="E80" i="11"/>
  <c r="D81" i="11"/>
  <c r="E81" i="11"/>
  <c r="A82" i="11"/>
  <c r="H82" i="11" s="1"/>
  <c r="D82" i="11"/>
  <c r="E82" i="11"/>
  <c r="D83" i="11"/>
  <c r="E83" i="11"/>
  <c r="A84" i="11"/>
  <c r="H84" i="11" s="1"/>
  <c r="D84" i="11"/>
  <c r="E84" i="11"/>
  <c r="D85" i="11"/>
  <c r="E85" i="11"/>
  <c r="A86" i="11"/>
  <c r="H86" i="11" s="1"/>
  <c r="D86" i="11"/>
  <c r="E86" i="11"/>
  <c r="D87" i="11"/>
  <c r="E87" i="11"/>
  <c r="A88" i="11"/>
  <c r="H88" i="11" s="1"/>
  <c r="D88" i="11"/>
  <c r="E88" i="11"/>
  <c r="D89" i="11"/>
  <c r="E89" i="11"/>
  <c r="A90" i="11"/>
  <c r="H90" i="11" s="1"/>
  <c r="D90" i="11"/>
  <c r="E90" i="11"/>
  <c r="D91" i="11"/>
  <c r="E91" i="11"/>
  <c r="A92" i="11"/>
  <c r="H92" i="11" s="1"/>
  <c r="D92" i="11"/>
  <c r="D93" i="11"/>
  <c r="E93" i="11"/>
  <c r="A94" i="11"/>
  <c r="H94" i="11" s="1"/>
  <c r="D94" i="11"/>
  <c r="D95" i="11"/>
  <c r="A96" i="11"/>
  <c r="H96" i="11" s="1"/>
  <c r="D96" i="11"/>
  <c r="D97" i="11"/>
  <c r="A98" i="11"/>
  <c r="H98" i="11" s="1"/>
  <c r="D98" i="11"/>
  <c r="E98" i="11"/>
  <c r="D99" i="11"/>
  <c r="E99" i="11"/>
  <c r="A100" i="11"/>
  <c r="H100" i="11" s="1"/>
  <c r="D100" i="11"/>
  <c r="E100" i="11"/>
  <c r="D101" i="11"/>
  <c r="E101" i="11"/>
  <c r="A102" i="11"/>
  <c r="H102" i="11" s="1"/>
  <c r="D102" i="11"/>
  <c r="E102" i="11"/>
  <c r="D103" i="11"/>
  <c r="E103" i="11"/>
  <c r="A104" i="11"/>
  <c r="H104" i="11" s="1"/>
  <c r="D104" i="11"/>
  <c r="E104" i="11"/>
  <c r="D105" i="11"/>
  <c r="E105" i="11"/>
  <c r="A106" i="11"/>
  <c r="H106" i="11" s="1"/>
  <c r="D106" i="11"/>
  <c r="E106" i="11"/>
  <c r="D107" i="11"/>
  <c r="E107" i="11"/>
  <c r="A108" i="11"/>
  <c r="H108" i="11" s="1"/>
  <c r="D108" i="11"/>
  <c r="E108" i="11"/>
  <c r="D109" i="11"/>
  <c r="E109" i="11"/>
  <c r="A110" i="11"/>
  <c r="H110" i="11" s="1"/>
  <c r="D110" i="11"/>
  <c r="E110" i="11"/>
  <c r="D111" i="11"/>
  <c r="E111" i="11"/>
  <c r="A112" i="11"/>
  <c r="H112" i="11" s="1"/>
  <c r="D112" i="11"/>
  <c r="E112" i="11"/>
  <c r="D113" i="11"/>
  <c r="E113" i="11"/>
  <c r="A114" i="11"/>
  <c r="H114" i="11" s="1"/>
  <c r="D114" i="11"/>
  <c r="A114" i="20" s="1"/>
  <c r="E114" i="11"/>
  <c r="B114" i="20" s="1"/>
  <c r="A115" i="11"/>
  <c r="H115" i="11" s="1"/>
  <c r="D115" i="11"/>
  <c r="E115" i="11"/>
  <c r="A116" i="11"/>
  <c r="H116" i="11" s="1"/>
  <c r="D116" i="11"/>
  <c r="A116" i="20" s="1"/>
  <c r="E116" i="11"/>
  <c r="B116" i="20" s="1"/>
  <c r="A117" i="11"/>
  <c r="H117" i="11" s="1"/>
  <c r="D117" i="11"/>
  <c r="E117" i="11"/>
  <c r="A118" i="11"/>
  <c r="H118" i="11" s="1"/>
  <c r="D118" i="11"/>
  <c r="A118" i="20" s="1"/>
  <c r="E118" i="11"/>
  <c r="B118" i="20" s="1"/>
  <c r="A119" i="11"/>
  <c r="H119" i="11" s="1"/>
  <c r="D119" i="11"/>
  <c r="E119" i="11"/>
  <c r="A120" i="11"/>
  <c r="H120" i="11" s="1"/>
  <c r="D120" i="11"/>
  <c r="A120" i="20" s="1"/>
  <c r="E120" i="11"/>
  <c r="B120" i="20" s="1"/>
  <c r="A121" i="11"/>
  <c r="H121" i="11" s="1"/>
  <c r="D121" i="11"/>
  <c r="E121" i="11"/>
  <c r="A122" i="11"/>
  <c r="H122" i="11" s="1"/>
  <c r="D122" i="11"/>
  <c r="A122" i="20" s="1"/>
  <c r="E122" i="11"/>
  <c r="B122" i="20" s="1"/>
  <c r="A123" i="11"/>
  <c r="H123" i="11" s="1"/>
  <c r="D123" i="11"/>
  <c r="E123" i="11"/>
  <c r="A124" i="11"/>
  <c r="H124" i="11" s="1"/>
  <c r="D124" i="11"/>
  <c r="A124" i="20" s="1"/>
  <c r="E124" i="11"/>
  <c r="B124" i="20" s="1"/>
  <c r="A125" i="11"/>
  <c r="H125" i="11" s="1"/>
  <c r="D125" i="11"/>
  <c r="E125" i="11"/>
  <c r="A126" i="11"/>
  <c r="H126" i="11" s="1"/>
  <c r="D126" i="11"/>
  <c r="A126" i="20" s="1"/>
  <c r="E126" i="11"/>
  <c r="B126" i="20" s="1"/>
  <c r="A127" i="11"/>
  <c r="H127" i="11" s="1"/>
  <c r="D127" i="11"/>
  <c r="E127" i="11"/>
  <c r="A128" i="11"/>
  <c r="H128" i="11" s="1"/>
  <c r="D128" i="11"/>
  <c r="E128" i="11"/>
  <c r="B128" i="20" s="1"/>
  <c r="A129" i="11"/>
  <c r="H129" i="11" s="1"/>
  <c r="D129" i="11"/>
  <c r="E129" i="11"/>
  <c r="A130" i="11"/>
  <c r="H130" i="11" s="1"/>
  <c r="D130" i="11"/>
  <c r="E130" i="11"/>
  <c r="B130" i="20" s="1"/>
  <c r="A131" i="11"/>
  <c r="H131" i="11" s="1"/>
  <c r="D131" i="11"/>
  <c r="E131" i="11"/>
  <c r="A132" i="11"/>
  <c r="H132" i="11" s="1"/>
  <c r="D132" i="11"/>
  <c r="E132" i="11"/>
  <c r="B132" i="20" s="1"/>
  <c r="A133" i="11"/>
  <c r="H133" i="11" s="1"/>
  <c r="D133" i="11"/>
  <c r="E133" i="11"/>
  <c r="A134" i="11"/>
  <c r="H134" i="11" s="1"/>
  <c r="D134" i="11"/>
  <c r="E134" i="11"/>
  <c r="B134" i="20" s="1"/>
  <c r="A135" i="11"/>
  <c r="H135" i="11" s="1"/>
  <c r="D135" i="11"/>
  <c r="E135" i="11"/>
  <c r="A136" i="11"/>
  <c r="H136" i="11" s="1"/>
  <c r="D136" i="11"/>
  <c r="E136" i="11"/>
  <c r="B136" i="20" s="1"/>
  <c r="A137" i="11"/>
  <c r="H137" i="11" s="1"/>
  <c r="D137" i="11"/>
  <c r="E137" i="11"/>
  <c r="A138" i="11"/>
  <c r="H138" i="11" s="1"/>
  <c r="D138" i="11"/>
  <c r="E138" i="11"/>
  <c r="B138" i="20" s="1"/>
  <c r="A139" i="11"/>
  <c r="H139" i="11" s="1"/>
  <c r="D139" i="11"/>
  <c r="E139" i="11"/>
  <c r="A140" i="11"/>
  <c r="H140" i="11" s="1"/>
  <c r="D140" i="11"/>
  <c r="E140" i="11"/>
  <c r="B140" i="20" s="1"/>
  <c r="A141" i="11"/>
  <c r="H141" i="11" s="1"/>
  <c r="D141" i="11"/>
  <c r="E141" i="11"/>
  <c r="A142" i="11"/>
  <c r="H142" i="11" s="1"/>
  <c r="D142" i="11"/>
  <c r="E142" i="11"/>
  <c r="B142" i="20" s="1"/>
  <c r="A143" i="11"/>
  <c r="H143" i="11" s="1"/>
  <c r="D143" i="11"/>
  <c r="E143" i="11"/>
  <c r="A144" i="11"/>
  <c r="H144" i="11" s="1"/>
  <c r="D144" i="11"/>
  <c r="E144" i="11"/>
  <c r="B144" i="20" s="1"/>
  <c r="A145" i="11"/>
  <c r="H145" i="11" s="1"/>
  <c r="D145" i="11"/>
  <c r="E145" i="11"/>
  <c r="A146" i="11"/>
  <c r="H146" i="11" s="1"/>
  <c r="D146" i="11"/>
  <c r="E146" i="11"/>
  <c r="B146" i="20" s="1"/>
  <c r="A147" i="11"/>
  <c r="H147" i="11" s="1"/>
  <c r="D147" i="11"/>
  <c r="E147" i="11"/>
  <c r="A148" i="11"/>
  <c r="H148" i="11" s="1"/>
  <c r="D148" i="11"/>
  <c r="E148" i="11"/>
  <c r="B148" i="20" s="1"/>
  <c r="A149" i="11"/>
  <c r="H149" i="11" s="1"/>
  <c r="D149" i="11"/>
  <c r="E149" i="11"/>
  <c r="A150" i="11"/>
  <c r="H150" i="11" s="1"/>
  <c r="D150" i="11"/>
  <c r="E150" i="11"/>
  <c r="B150" i="20" s="1"/>
  <c r="A151" i="11"/>
  <c r="H151" i="11" s="1"/>
  <c r="D151" i="11"/>
  <c r="E151" i="11"/>
  <c r="A152" i="11"/>
  <c r="H152" i="11" s="1"/>
  <c r="D152" i="11"/>
  <c r="E152" i="11"/>
  <c r="B152" i="20" s="1"/>
  <c r="A153" i="11"/>
  <c r="H153" i="11" s="1"/>
  <c r="D153" i="11"/>
  <c r="E153" i="11"/>
  <c r="A154" i="11"/>
  <c r="H154" i="11" s="1"/>
  <c r="D154" i="11"/>
  <c r="E154" i="11"/>
  <c r="B154" i="20" s="1"/>
  <c r="A155" i="11"/>
  <c r="H155" i="11" s="1"/>
  <c r="D155" i="11"/>
  <c r="E155" i="11"/>
  <c r="A156" i="11"/>
  <c r="H156" i="11" s="1"/>
  <c r="D156" i="11"/>
  <c r="E156" i="11"/>
  <c r="B156" i="20" s="1"/>
  <c r="A157" i="11"/>
  <c r="H157" i="11" s="1"/>
  <c r="D157" i="11"/>
  <c r="E157" i="11"/>
  <c r="A158" i="11"/>
  <c r="H158" i="11" s="1"/>
  <c r="D158" i="11"/>
  <c r="E158" i="11"/>
  <c r="B158" i="20" s="1"/>
  <c r="A159" i="11"/>
  <c r="H159" i="11" s="1"/>
  <c r="D159" i="11"/>
  <c r="E159" i="11"/>
  <c r="A160" i="11"/>
  <c r="H160" i="11" s="1"/>
  <c r="D160" i="11"/>
  <c r="E160" i="11"/>
  <c r="B160" i="20" s="1"/>
  <c r="A161" i="11"/>
  <c r="H161" i="11" s="1"/>
  <c r="D161" i="11"/>
  <c r="E161" i="11"/>
  <c r="A162" i="11"/>
  <c r="H162" i="11" s="1"/>
  <c r="D162" i="11"/>
  <c r="E162" i="11"/>
  <c r="B162" i="20" s="1"/>
  <c r="A163" i="11"/>
  <c r="H163" i="11" s="1"/>
  <c r="D163" i="11"/>
  <c r="E163" i="11"/>
  <c r="A164" i="11"/>
  <c r="H164" i="11" s="1"/>
  <c r="D164" i="11"/>
  <c r="E164" i="11"/>
  <c r="B164" i="20" s="1"/>
  <c r="A165" i="11"/>
  <c r="H165" i="11" s="1"/>
  <c r="D165" i="11"/>
  <c r="E165" i="11"/>
  <c r="A166" i="11"/>
  <c r="H166" i="11" s="1"/>
  <c r="D166" i="11"/>
  <c r="E166" i="11"/>
  <c r="B166" i="20" s="1"/>
  <c r="A167" i="11"/>
  <c r="H167" i="11" s="1"/>
  <c r="D167" i="11"/>
  <c r="E167" i="11"/>
  <c r="A168" i="11"/>
  <c r="H168" i="11" s="1"/>
  <c r="D168" i="11"/>
  <c r="E168" i="11"/>
  <c r="B168" i="20" s="1"/>
  <c r="A169" i="11"/>
  <c r="H169" i="11" s="1"/>
  <c r="D169" i="11"/>
  <c r="E169" i="11"/>
  <c r="A170" i="11"/>
  <c r="H170" i="11" s="1"/>
  <c r="D170" i="11"/>
  <c r="E170" i="11"/>
  <c r="B170" i="20" s="1"/>
  <c r="A171" i="11"/>
  <c r="H171" i="11" s="1"/>
  <c r="D171" i="11"/>
  <c r="E171" i="11"/>
  <c r="A172" i="11"/>
  <c r="H172" i="11" s="1"/>
  <c r="D172" i="11"/>
  <c r="E172" i="11"/>
  <c r="B172" i="20" s="1"/>
  <c r="A173" i="11"/>
  <c r="H173" i="11" s="1"/>
  <c r="D173" i="11"/>
  <c r="E173" i="11"/>
  <c r="A174" i="11"/>
  <c r="H174" i="11" s="1"/>
  <c r="D174" i="11"/>
  <c r="E174" i="11"/>
  <c r="B174" i="20" s="1"/>
  <c r="A175" i="11"/>
  <c r="H175" i="11" s="1"/>
  <c r="D175" i="11"/>
  <c r="E175" i="11"/>
  <c r="A176" i="11"/>
  <c r="H176" i="11" s="1"/>
  <c r="D176" i="11"/>
  <c r="E176" i="11"/>
  <c r="B176" i="20" s="1"/>
  <c r="A177" i="11"/>
  <c r="H177" i="11" s="1"/>
  <c r="D177" i="11"/>
  <c r="E177" i="11"/>
  <c r="A178" i="11"/>
  <c r="H178" i="11" s="1"/>
  <c r="D178" i="11"/>
  <c r="E178" i="11"/>
  <c r="B178" i="20" s="1"/>
  <c r="A179" i="11"/>
  <c r="H179" i="11" s="1"/>
  <c r="D179" i="11"/>
  <c r="E179" i="11"/>
  <c r="A180" i="11"/>
  <c r="H180" i="11" s="1"/>
  <c r="D180" i="11"/>
  <c r="E180" i="11"/>
  <c r="B180" i="20" s="1"/>
  <c r="A181" i="11"/>
  <c r="H181" i="11" s="1"/>
  <c r="D181" i="11"/>
  <c r="E181" i="11"/>
  <c r="A182" i="11"/>
  <c r="H182" i="11" s="1"/>
  <c r="D182" i="11"/>
  <c r="E182" i="11"/>
  <c r="B182" i="20" s="1"/>
  <c r="A183" i="11"/>
  <c r="H183" i="11" s="1"/>
  <c r="D183" i="11"/>
  <c r="E183" i="11"/>
  <c r="A184" i="11"/>
  <c r="H184" i="11" s="1"/>
  <c r="D184" i="11"/>
  <c r="E184" i="11"/>
  <c r="B184" i="20" s="1"/>
  <c r="A185" i="11"/>
  <c r="H185" i="11" s="1"/>
  <c r="D185" i="11"/>
  <c r="E185" i="11"/>
  <c r="A186" i="11"/>
  <c r="H186" i="11" s="1"/>
  <c r="D186" i="11"/>
  <c r="E186" i="11"/>
  <c r="B186" i="20" s="1"/>
  <c r="A187" i="11"/>
  <c r="H187" i="11" s="1"/>
  <c r="D187" i="11"/>
  <c r="E187" i="11"/>
  <c r="A188" i="11"/>
  <c r="H188" i="11" s="1"/>
  <c r="D188" i="11"/>
  <c r="E188" i="11"/>
  <c r="B188" i="20" s="1"/>
  <c r="A189" i="11"/>
  <c r="H189" i="11" s="1"/>
  <c r="D189" i="11"/>
  <c r="E189" i="11"/>
  <c r="A190" i="11"/>
  <c r="H190" i="11" s="1"/>
  <c r="D190" i="11"/>
  <c r="E190" i="11"/>
  <c r="B190" i="20" s="1"/>
  <c r="A191" i="11"/>
  <c r="H191" i="11" s="1"/>
  <c r="D191" i="11"/>
  <c r="E191" i="11"/>
  <c r="A192" i="11"/>
  <c r="H192" i="11" s="1"/>
  <c r="D192" i="11"/>
  <c r="E192" i="11"/>
  <c r="B192" i="20" s="1"/>
  <c r="A193" i="11"/>
  <c r="H193" i="11" s="1"/>
  <c r="D193" i="11"/>
  <c r="E193" i="11"/>
  <c r="A194" i="11"/>
  <c r="H194" i="11" s="1"/>
  <c r="D194" i="11"/>
  <c r="E194" i="11"/>
  <c r="B194" i="20" s="1"/>
  <c r="A195" i="11"/>
  <c r="H195" i="11" s="1"/>
  <c r="D195" i="11"/>
  <c r="E195" i="11"/>
  <c r="A196" i="11"/>
  <c r="H196" i="11" s="1"/>
  <c r="D196" i="11"/>
  <c r="E196" i="11"/>
  <c r="A197" i="11"/>
  <c r="H197" i="11" s="1"/>
  <c r="D197" i="11"/>
  <c r="E197" i="11"/>
  <c r="A198" i="11"/>
  <c r="H198" i="11" s="1"/>
  <c r="D198" i="11"/>
  <c r="E198" i="11"/>
  <c r="A199" i="11"/>
  <c r="H199" i="11" s="1"/>
  <c r="D199" i="11"/>
  <c r="E199" i="11"/>
  <c r="A200" i="11"/>
  <c r="H200" i="11" s="1"/>
  <c r="D200" i="11"/>
  <c r="E200" i="11"/>
  <c r="A201" i="11"/>
  <c r="H201" i="11" s="1"/>
  <c r="D201" i="11"/>
  <c r="E201" i="11"/>
  <c r="A202" i="11"/>
  <c r="H202" i="11" s="1"/>
  <c r="D202" i="11"/>
  <c r="E202" i="11"/>
  <c r="A203" i="11"/>
  <c r="H203" i="11" s="1"/>
  <c r="D203" i="11"/>
  <c r="E203" i="11"/>
  <c r="A204" i="11"/>
  <c r="H204" i="11" s="1"/>
  <c r="D204" i="11"/>
  <c r="E204" i="11"/>
  <c r="A205" i="11"/>
  <c r="H205" i="11" s="1"/>
  <c r="D205" i="11"/>
  <c r="E205" i="11"/>
  <c r="A206" i="11"/>
  <c r="H206" i="11" s="1"/>
  <c r="D206" i="11"/>
  <c r="E206" i="11"/>
  <c r="A207" i="11"/>
  <c r="H207" i="11" s="1"/>
  <c r="D207" i="11"/>
  <c r="E207" i="11"/>
  <c r="A208" i="11"/>
  <c r="H208" i="11" s="1"/>
  <c r="D208" i="11"/>
  <c r="E208" i="11"/>
  <c r="A209" i="11"/>
  <c r="H209" i="11" s="1"/>
  <c r="D209" i="11"/>
  <c r="E209" i="11"/>
  <c r="A210" i="11"/>
  <c r="H210" i="11" s="1"/>
  <c r="D210" i="11"/>
  <c r="E210" i="11"/>
  <c r="A211" i="11"/>
  <c r="H211" i="11" s="1"/>
  <c r="D211" i="11"/>
  <c r="E211" i="11"/>
  <c r="A212" i="11"/>
  <c r="H212" i="11" s="1"/>
  <c r="D212" i="11"/>
  <c r="E212" i="11"/>
  <c r="A213" i="11"/>
  <c r="H213" i="11" s="1"/>
  <c r="D213" i="11"/>
  <c r="E213" i="11"/>
  <c r="A214" i="11"/>
  <c r="H214" i="11" s="1"/>
  <c r="D214" i="11"/>
  <c r="E214" i="11"/>
  <c r="A215" i="11"/>
  <c r="H215" i="11" s="1"/>
  <c r="D215" i="11"/>
  <c r="E215" i="11"/>
  <c r="A216" i="11"/>
  <c r="H216" i="11" s="1"/>
  <c r="D216" i="11"/>
  <c r="E216" i="11"/>
  <c r="A217" i="11"/>
  <c r="H217" i="11" s="1"/>
  <c r="D217" i="11"/>
  <c r="E217" i="11"/>
  <c r="A218" i="11"/>
  <c r="H218" i="11" s="1"/>
  <c r="D218" i="11"/>
  <c r="E218" i="11"/>
  <c r="A219" i="11"/>
  <c r="H219" i="11" s="1"/>
  <c r="D219" i="11"/>
  <c r="E219" i="11"/>
  <c r="A220" i="11"/>
  <c r="H220" i="11" s="1"/>
  <c r="D220" i="11"/>
  <c r="E220" i="11"/>
  <c r="A221" i="11"/>
  <c r="H221" i="11" s="1"/>
  <c r="D221" i="11"/>
  <c r="E221" i="11"/>
  <c r="A222" i="11"/>
  <c r="H222" i="11" s="1"/>
  <c r="D222" i="11"/>
  <c r="E222" i="11"/>
  <c r="A223" i="11"/>
  <c r="H223" i="11" s="1"/>
  <c r="D223" i="11"/>
  <c r="E223" i="11"/>
  <c r="A224" i="11"/>
  <c r="H224" i="11" s="1"/>
  <c r="D224" i="11"/>
  <c r="E224" i="11"/>
  <c r="A225" i="11"/>
  <c r="H225" i="11" s="1"/>
  <c r="D225" i="11"/>
  <c r="E225" i="11"/>
  <c r="A226" i="11"/>
  <c r="H226" i="11" s="1"/>
  <c r="D226" i="11"/>
  <c r="E226" i="11"/>
  <c r="A227" i="11"/>
  <c r="H227" i="11" s="1"/>
  <c r="D227" i="11"/>
  <c r="E227" i="11"/>
  <c r="A228" i="11"/>
  <c r="H228" i="11" s="1"/>
  <c r="D228" i="11"/>
  <c r="E228" i="11"/>
  <c r="A229" i="11"/>
  <c r="H229" i="11" s="1"/>
  <c r="D229" i="11"/>
  <c r="E229" i="11"/>
  <c r="A230" i="11"/>
  <c r="H230" i="11" s="1"/>
  <c r="D230" i="11"/>
  <c r="E230" i="11"/>
  <c r="A231" i="11"/>
  <c r="H231" i="11" s="1"/>
  <c r="D231" i="11"/>
  <c r="E231" i="11"/>
  <c r="A232" i="11"/>
  <c r="H232" i="11" s="1"/>
  <c r="D232" i="11"/>
  <c r="E232" i="11"/>
  <c r="A233" i="11"/>
  <c r="H233" i="11" s="1"/>
  <c r="D233" i="11"/>
  <c r="E233" i="11"/>
  <c r="A234" i="11"/>
  <c r="H234" i="11" s="1"/>
  <c r="D234" i="11"/>
  <c r="E234" i="11"/>
  <c r="A235" i="11"/>
  <c r="H235" i="11" s="1"/>
  <c r="D235" i="11"/>
  <c r="E235" i="11"/>
  <c r="D236" i="11"/>
  <c r="A236" i="20" s="1"/>
  <c r="E236" i="11"/>
  <c r="A237" i="11"/>
  <c r="H237" i="11" s="1"/>
  <c r="D237" i="11"/>
  <c r="E237" i="11"/>
  <c r="D238" i="11"/>
  <c r="E238" i="11"/>
  <c r="B238" i="20" s="1"/>
  <c r="A239" i="11"/>
  <c r="H239" i="11" s="1"/>
  <c r="D239" i="11"/>
  <c r="E239" i="11"/>
  <c r="D240" i="11"/>
  <c r="A240" i="20" s="1"/>
  <c r="E240" i="11"/>
  <c r="A241" i="11"/>
  <c r="H241" i="11" s="1"/>
  <c r="D241" i="11"/>
  <c r="E241" i="11"/>
  <c r="D242" i="11"/>
  <c r="E242" i="11"/>
  <c r="B242" i="20" s="1"/>
  <c r="A243" i="11"/>
  <c r="H243" i="11" s="1"/>
  <c r="D243" i="11"/>
  <c r="E243" i="11"/>
  <c r="D244" i="11"/>
  <c r="A244" i="20" s="1"/>
  <c r="E244" i="11"/>
  <c r="A245" i="11"/>
  <c r="H245" i="11" s="1"/>
  <c r="D245" i="11"/>
  <c r="E245" i="11"/>
  <c r="D246" i="11"/>
  <c r="E246" i="11"/>
  <c r="B246" i="20" s="1"/>
  <c r="A247" i="11"/>
  <c r="H247" i="11" s="1"/>
  <c r="D247" i="11"/>
  <c r="E247" i="11"/>
  <c r="D248" i="11"/>
  <c r="A248" i="20" s="1"/>
  <c r="E248" i="11"/>
  <c r="A249" i="11"/>
  <c r="H249" i="11" s="1"/>
  <c r="D249" i="11"/>
  <c r="E249" i="11"/>
  <c r="D250" i="11"/>
  <c r="E250" i="11"/>
  <c r="A251" i="11"/>
  <c r="H251" i="11" s="1"/>
  <c r="D251" i="11"/>
  <c r="E251" i="11"/>
  <c r="D252" i="11"/>
  <c r="E252" i="11"/>
  <c r="A253" i="11"/>
  <c r="H253" i="11" s="1"/>
  <c r="D253" i="11"/>
  <c r="E253" i="11"/>
  <c r="D254" i="11"/>
  <c r="E254" i="11"/>
  <c r="A255" i="11"/>
  <c r="H255" i="11" s="1"/>
  <c r="D255" i="11"/>
  <c r="E255" i="11"/>
  <c r="D256" i="11"/>
  <c r="E256" i="11"/>
  <c r="A257" i="11"/>
  <c r="H257" i="11" s="1"/>
  <c r="D257" i="11"/>
  <c r="E257" i="11"/>
  <c r="D258" i="11"/>
  <c r="E258" i="11"/>
  <c r="A259" i="11"/>
  <c r="H259" i="11" s="1"/>
  <c r="D259" i="11"/>
  <c r="E259" i="11"/>
  <c r="D260" i="11"/>
  <c r="E260" i="11"/>
  <c r="A261" i="11"/>
  <c r="H261" i="11" s="1"/>
  <c r="D261" i="11"/>
  <c r="E261" i="11"/>
  <c r="D262" i="11"/>
  <c r="E262" i="11"/>
  <c r="A263" i="11"/>
  <c r="H263" i="11" s="1"/>
  <c r="D263" i="11"/>
  <c r="E263" i="11"/>
  <c r="D264" i="11"/>
  <c r="E264" i="11"/>
  <c r="A265" i="11"/>
  <c r="H265" i="11" s="1"/>
  <c r="D265" i="11"/>
  <c r="E265" i="11"/>
  <c r="D266" i="11"/>
  <c r="E266" i="11"/>
  <c r="A267" i="11"/>
  <c r="H267" i="11" s="1"/>
  <c r="D267" i="11"/>
  <c r="E267" i="11"/>
  <c r="D268" i="11"/>
  <c r="E268" i="11"/>
  <c r="A269" i="11"/>
  <c r="H269" i="11" s="1"/>
  <c r="D269" i="11"/>
  <c r="E269" i="11"/>
  <c r="D270" i="11"/>
  <c r="E270" i="11"/>
  <c r="A271" i="11"/>
  <c r="H271" i="11" s="1"/>
  <c r="D271" i="11"/>
  <c r="E271" i="11"/>
  <c r="D272" i="11"/>
  <c r="E272" i="11"/>
  <c r="A273" i="11"/>
  <c r="H273" i="11" s="1"/>
  <c r="D273" i="11"/>
  <c r="E273" i="11"/>
  <c r="D274" i="11"/>
  <c r="E274" i="11"/>
  <c r="A275" i="11"/>
  <c r="H275" i="11" s="1"/>
  <c r="D275" i="11"/>
  <c r="E275" i="11"/>
  <c r="D276" i="11"/>
  <c r="E276" i="11"/>
  <c r="A277" i="11"/>
  <c r="H277" i="11" s="1"/>
  <c r="D277" i="11"/>
  <c r="E277" i="11"/>
  <c r="D278" i="11"/>
  <c r="E278" i="11"/>
  <c r="A279" i="11"/>
  <c r="H279" i="11" s="1"/>
  <c r="D279" i="11"/>
  <c r="E279" i="11"/>
  <c r="D280" i="11"/>
  <c r="E280" i="11"/>
  <c r="A281" i="11"/>
  <c r="H281" i="11" s="1"/>
  <c r="D281" i="11"/>
  <c r="E281" i="11"/>
  <c r="D282" i="11"/>
  <c r="E282" i="11"/>
  <c r="A283" i="11"/>
  <c r="H283" i="11" s="1"/>
  <c r="D283" i="11"/>
  <c r="E283" i="11"/>
  <c r="D284" i="11"/>
  <c r="E284" i="11"/>
  <c r="A285" i="11"/>
  <c r="H285" i="11" s="1"/>
  <c r="D285" i="11"/>
  <c r="E285" i="11"/>
  <c r="D286" i="11"/>
  <c r="E286" i="11"/>
  <c r="A287" i="11"/>
  <c r="H287" i="11" s="1"/>
  <c r="D287" i="11"/>
  <c r="E287" i="11"/>
  <c r="D288" i="11"/>
  <c r="E288" i="11"/>
  <c r="A289" i="11"/>
  <c r="H289" i="11" s="1"/>
  <c r="D289" i="11"/>
  <c r="E289" i="11"/>
  <c r="D290" i="11"/>
  <c r="E290" i="11"/>
  <c r="A291" i="11"/>
  <c r="H291" i="11" s="1"/>
  <c r="D291" i="11"/>
  <c r="E291" i="11"/>
  <c r="D292" i="11"/>
  <c r="E292" i="11"/>
  <c r="A293" i="11"/>
  <c r="H293" i="11" s="1"/>
  <c r="D293" i="11"/>
  <c r="E293" i="11"/>
  <c r="D294" i="11"/>
  <c r="E294" i="11"/>
  <c r="A295" i="11"/>
  <c r="H295" i="11" s="1"/>
  <c r="D295" i="11"/>
  <c r="E295" i="11"/>
  <c r="D296" i="11"/>
  <c r="E296" i="11"/>
  <c r="A297" i="11"/>
  <c r="H297" i="11" s="1"/>
  <c r="D297" i="11"/>
  <c r="E297" i="11"/>
  <c r="D298" i="11"/>
  <c r="E298" i="11"/>
  <c r="A299" i="11"/>
  <c r="H299" i="11" s="1"/>
  <c r="D299" i="11"/>
  <c r="E299" i="11"/>
  <c r="D300" i="11"/>
  <c r="E300" i="11"/>
  <c r="A301" i="11"/>
  <c r="H301" i="11" s="1"/>
  <c r="D301" i="11"/>
  <c r="E301" i="11"/>
  <c r="D302" i="11"/>
  <c r="E302" i="11"/>
  <c r="A303" i="11"/>
  <c r="H303" i="11" s="1"/>
  <c r="D303" i="11"/>
  <c r="E303" i="11"/>
  <c r="D304" i="11"/>
  <c r="E304" i="11"/>
  <c r="A305" i="11"/>
  <c r="H305" i="11" s="1"/>
  <c r="D305" i="11"/>
  <c r="E305" i="11"/>
  <c r="D306" i="11"/>
  <c r="E306" i="11"/>
  <c r="A307" i="11"/>
  <c r="H307" i="11" s="1"/>
  <c r="D307" i="11"/>
  <c r="E307" i="11"/>
  <c r="D308" i="11"/>
  <c r="E308" i="11"/>
  <c r="A309" i="11"/>
  <c r="H309" i="11" s="1"/>
  <c r="D309" i="11"/>
  <c r="E309" i="11"/>
  <c r="D310" i="11"/>
  <c r="E310" i="11"/>
  <c r="A311" i="11"/>
  <c r="H311" i="11" s="1"/>
  <c r="D311" i="11"/>
  <c r="E311" i="11"/>
  <c r="D312" i="11"/>
  <c r="E312" i="11"/>
  <c r="A313" i="11"/>
  <c r="H313" i="11" s="1"/>
  <c r="D313" i="11"/>
  <c r="E313" i="11"/>
  <c r="D314" i="11"/>
  <c r="E314" i="11"/>
  <c r="A315" i="11"/>
  <c r="H315" i="11" s="1"/>
  <c r="D315" i="11"/>
  <c r="E315" i="11"/>
  <c r="D316" i="11"/>
  <c r="E316" i="11"/>
  <c r="A317" i="11"/>
  <c r="H317" i="11" s="1"/>
  <c r="D317" i="11"/>
  <c r="E317" i="11"/>
  <c r="D318" i="11"/>
  <c r="E318" i="11"/>
  <c r="A319" i="11"/>
  <c r="H319" i="11" s="1"/>
  <c r="D319" i="11"/>
  <c r="E319" i="11"/>
  <c r="D320" i="11"/>
  <c r="E320" i="11"/>
  <c r="A321" i="11"/>
  <c r="H321" i="11" s="1"/>
  <c r="D321" i="11"/>
  <c r="E321" i="11"/>
  <c r="D322" i="11"/>
  <c r="E322" i="11"/>
  <c r="A323" i="11"/>
  <c r="H323" i="11" s="1"/>
  <c r="D323" i="11"/>
  <c r="E323" i="11"/>
  <c r="D324" i="11"/>
  <c r="E324" i="11"/>
  <c r="A325" i="11"/>
  <c r="H325" i="11" s="1"/>
  <c r="D325" i="11"/>
  <c r="E325" i="11"/>
  <c r="D326" i="11"/>
  <c r="E326" i="11"/>
  <c r="A327" i="11"/>
  <c r="H327" i="11" s="1"/>
  <c r="D327" i="11"/>
  <c r="E327" i="11"/>
  <c r="D328" i="11"/>
  <c r="E328" i="11"/>
  <c r="A329" i="11"/>
  <c r="H329" i="11" s="1"/>
  <c r="D329" i="11"/>
  <c r="E329" i="11"/>
  <c r="D330" i="11"/>
  <c r="E330" i="11"/>
  <c r="A331" i="11"/>
  <c r="H331" i="11" s="1"/>
  <c r="D331" i="11"/>
  <c r="E331" i="11"/>
  <c r="D332" i="11"/>
  <c r="E332" i="11"/>
  <c r="A333" i="11"/>
  <c r="H333" i="11" s="1"/>
  <c r="D333" i="11"/>
  <c r="E333" i="11"/>
  <c r="D334" i="11"/>
  <c r="E334" i="11"/>
  <c r="A335" i="11"/>
  <c r="H335" i="11" s="1"/>
  <c r="D335" i="11"/>
  <c r="E335" i="11"/>
  <c r="D336" i="11"/>
  <c r="E336" i="11"/>
  <c r="A337" i="11"/>
  <c r="H337" i="11" s="1"/>
  <c r="D337" i="11"/>
  <c r="E337" i="11"/>
  <c r="D338" i="11"/>
  <c r="E338" i="11"/>
  <c r="A339" i="11"/>
  <c r="H339" i="11" s="1"/>
  <c r="D339" i="11"/>
  <c r="E339" i="11"/>
  <c r="D340" i="11"/>
  <c r="E340" i="11"/>
  <c r="A341" i="11"/>
  <c r="H341" i="11" s="1"/>
  <c r="D341" i="11"/>
  <c r="E341" i="11"/>
  <c r="D342" i="11"/>
  <c r="E342" i="11"/>
  <c r="A343" i="11"/>
  <c r="H343" i="11" s="1"/>
  <c r="D343" i="11"/>
  <c r="E343" i="11"/>
  <c r="D344" i="11"/>
  <c r="E344" i="11"/>
  <c r="A345" i="11"/>
  <c r="H345" i="11" s="1"/>
  <c r="D345" i="11"/>
  <c r="E345" i="11"/>
  <c r="D346" i="11"/>
  <c r="E346" i="11"/>
  <c r="A347" i="11"/>
  <c r="H347" i="11" s="1"/>
  <c r="D347" i="11"/>
  <c r="E347" i="11"/>
  <c r="D348" i="11"/>
  <c r="E348" i="11"/>
  <c r="A349" i="11"/>
  <c r="H349" i="11" s="1"/>
  <c r="D349" i="11"/>
  <c r="E349" i="11"/>
  <c r="D350" i="11"/>
  <c r="E350" i="11"/>
  <c r="A351" i="11"/>
  <c r="H351" i="11" s="1"/>
  <c r="D351" i="11"/>
  <c r="E351" i="11"/>
  <c r="D352" i="11"/>
  <c r="E352" i="11"/>
  <c r="A353" i="11"/>
  <c r="H353" i="11" s="1"/>
  <c r="D353" i="11"/>
  <c r="E353" i="11"/>
  <c r="D354" i="11"/>
  <c r="E354" i="11"/>
  <c r="D355" i="11"/>
  <c r="E355" i="11"/>
  <c r="D356" i="11"/>
  <c r="E356" i="11"/>
  <c r="A357" i="11"/>
  <c r="H357" i="11" s="1"/>
  <c r="D357" i="11"/>
  <c r="E357" i="11"/>
  <c r="D358" i="11"/>
  <c r="E358" i="11"/>
  <c r="A359" i="11"/>
  <c r="H359" i="11" s="1"/>
  <c r="D359" i="11"/>
  <c r="E359" i="11"/>
  <c r="D360" i="11"/>
  <c r="E360" i="11"/>
  <c r="A361" i="11"/>
  <c r="H361" i="11" s="1"/>
  <c r="D361" i="11"/>
  <c r="E361" i="11"/>
  <c r="D362" i="11"/>
  <c r="E362" i="11"/>
  <c r="D363" i="11"/>
  <c r="E363" i="11"/>
  <c r="D364" i="11"/>
  <c r="E364" i="11"/>
  <c r="A365" i="11"/>
  <c r="H365" i="11" s="1"/>
  <c r="D365" i="11"/>
  <c r="E365" i="11"/>
  <c r="D366" i="11"/>
  <c r="E366" i="11"/>
  <c r="A367" i="11"/>
  <c r="H367" i="11" s="1"/>
  <c r="D367" i="11"/>
  <c r="E367" i="11"/>
  <c r="D368" i="11"/>
  <c r="E368" i="11"/>
  <c r="A369" i="11"/>
  <c r="H369" i="11" s="1"/>
  <c r="D369" i="11"/>
  <c r="E369" i="11"/>
  <c r="D370" i="11"/>
  <c r="E370" i="11"/>
  <c r="D371" i="11"/>
  <c r="E371" i="11"/>
  <c r="D372" i="11"/>
  <c r="E372" i="11"/>
  <c r="A373" i="11"/>
  <c r="H373" i="11" s="1"/>
  <c r="D373" i="11"/>
  <c r="E373" i="11"/>
  <c r="D374" i="11"/>
  <c r="E374" i="11"/>
  <c r="A375" i="11"/>
  <c r="H375" i="11" s="1"/>
  <c r="D375" i="11"/>
  <c r="E375" i="11"/>
  <c r="D376" i="11"/>
  <c r="E376" i="11"/>
  <c r="A377" i="11"/>
  <c r="H377" i="11" s="1"/>
  <c r="D377" i="11"/>
  <c r="E377" i="11"/>
  <c r="D378" i="11"/>
  <c r="E378" i="11"/>
  <c r="D379" i="11"/>
  <c r="E379" i="11"/>
  <c r="D380" i="11"/>
  <c r="E380" i="11"/>
  <c r="A381" i="11"/>
  <c r="H381" i="11" s="1"/>
  <c r="D381" i="11"/>
  <c r="E381" i="11"/>
  <c r="D382" i="11"/>
  <c r="E382" i="11"/>
  <c r="A383" i="11"/>
  <c r="H383" i="11" s="1"/>
  <c r="D383" i="11"/>
  <c r="E383" i="11"/>
  <c r="D384" i="11"/>
  <c r="E384" i="11"/>
  <c r="A385" i="11"/>
  <c r="H385" i="11" s="1"/>
  <c r="D385" i="11"/>
  <c r="E385" i="11"/>
  <c r="D386" i="11"/>
  <c r="E386" i="11"/>
  <c r="D387" i="11"/>
  <c r="E387" i="11"/>
  <c r="D388" i="11"/>
  <c r="E388" i="11"/>
  <c r="A389" i="11"/>
  <c r="H389" i="11" s="1"/>
  <c r="D389" i="11"/>
  <c r="E389" i="11"/>
  <c r="D390" i="11"/>
  <c r="E390" i="11"/>
  <c r="A391" i="11"/>
  <c r="H391" i="11" s="1"/>
  <c r="D391" i="11"/>
  <c r="E391" i="11"/>
  <c r="D392" i="11"/>
  <c r="E392" i="11"/>
  <c r="A393" i="11"/>
  <c r="H393" i="11" s="1"/>
  <c r="D393" i="11"/>
  <c r="E393" i="11"/>
  <c r="D394" i="11"/>
  <c r="E394" i="11"/>
  <c r="A395" i="11"/>
  <c r="H395" i="11" s="1"/>
  <c r="D395" i="11"/>
  <c r="E395" i="11"/>
  <c r="D396" i="11"/>
  <c r="E396" i="11"/>
  <c r="A397" i="11"/>
  <c r="H397" i="11" s="1"/>
  <c r="D397" i="11"/>
  <c r="E397" i="11"/>
  <c r="D398" i="11"/>
  <c r="E398" i="11"/>
  <c r="D399" i="11"/>
  <c r="E399" i="11"/>
  <c r="D400" i="11"/>
  <c r="E400" i="11"/>
  <c r="A401" i="11"/>
  <c r="H401" i="11" s="1"/>
  <c r="D401" i="11"/>
  <c r="E401" i="11"/>
  <c r="D402" i="11"/>
  <c r="E402" i="11"/>
  <c r="A403" i="11"/>
  <c r="H403" i="11" s="1"/>
  <c r="D403" i="11"/>
  <c r="E403" i="11"/>
  <c r="D404" i="11"/>
  <c r="E404" i="11"/>
  <c r="A405" i="11"/>
  <c r="H405" i="11" s="1"/>
  <c r="D405" i="11"/>
  <c r="E405" i="11"/>
  <c r="D406" i="11"/>
  <c r="A406" i="20" s="1"/>
  <c r="E406" i="11"/>
  <c r="A407" i="11"/>
  <c r="H407" i="11" s="1"/>
  <c r="D407" i="11"/>
  <c r="E407" i="11"/>
  <c r="D408" i="11"/>
  <c r="E408" i="11"/>
  <c r="A409" i="11"/>
  <c r="H409" i="11" s="1"/>
  <c r="D409" i="11"/>
  <c r="E409" i="11"/>
  <c r="A410" i="11"/>
  <c r="H410" i="11" s="1"/>
  <c r="D410" i="11"/>
  <c r="E410" i="11"/>
  <c r="A411" i="11"/>
  <c r="H411" i="11" s="1"/>
  <c r="D411" i="11"/>
  <c r="E411" i="11"/>
  <c r="D412" i="11"/>
  <c r="E412" i="11"/>
  <c r="A413" i="11"/>
  <c r="H413" i="11" s="1"/>
  <c r="D413" i="11"/>
  <c r="E413" i="11"/>
  <c r="A414" i="11"/>
  <c r="H414" i="11" s="1"/>
  <c r="D414" i="11"/>
  <c r="E414" i="11"/>
  <c r="A415" i="11"/>
  <c r="H415" i="11" s="1"/>
  <c r="D415" i="11"/>
  <c r="E415" i="11"/>
  <c r="D416" i="11"/>
  <c r="E416" i="11"/>
  <c r="A417" i="11"/>
  <c r="H417" i="11" s="1"/>
  <c r="D417" i="11"/>
  <c r="E417" i="11"/>
  <c r="A418" i="11"/>
  <c r="H418" i="11" s="1"/>
  <c r="D418" i="11"/>
  <c r="E418" i="11"/>
  <c r="A419" i="11"/>
  <c r="H419" i="11" s="1"/>
  <c r="D419" i="11"/>
  <c r="E419" i="11"/>
  <c r="D420" i="11"/>
  <c r="E420" i="11"/>
  <c r="A421" i="11"/>
  <c r="H421" i="11" s="1"/>
  <c r="D421" i="11"/>
  <c r="E421" i="11"/>
  <c r="A422" i="11"/>
  <c r="H422" i="11" s="1"/>
  <c r="D422" i="11"/>
  <c r="E422" i="11"/>
  <c r="A423" i="11"/>
  <c r="H423" i="11" s="1"/>
  <c r="D423" i="11"/>
  <c r="E423" i="11"/>
  <c r="D424" i="11"/>
  <c r="E424" i="11"/>
  <c r="A425" i="11"/>
  <c r="H425" i="11" s="1"/>
  <c r="D425" i="11"/>
  <c r="E425" i="11"/>
  <c r="A426" i="11"/>
  <c r="H426" i="11" s="1"/>
  <c r="D426" i="11"/>
  <c r="E426" i="11"/>
  <c r="A427" i="11"/>
  <c r="H427" i="11" s="1"/>
  <c r="D427" i="11"/>
  <c r="E427" i="11"/>
  <c r="D428" i="11"/>
  <c r="E428" i="11"/>
  <c r="A429" i="11"/>
  <c r="H429" i="11" s="1"/>
  <c r="D429" i="11"/>
  <c r="E429" i="11"/>
  <c r="A430" i="11"/>
  <c r="H430" i="11" s="1"/>
  <c r="D430" i="11"/>
  <c r="E430" i="11"/>
  <c r="A431" i="11"/>
  <c r="H431" i="11" s="1"/>
  <c r="D431" i="11"/>
  <c r="E431" i="11"/>
  <c r="D432" i="11"/>
  <c r="E432" i="11"/>
  <c r="D433" i="11"/>
  <c r="E433" i="11"/>
  <c r="D434" i="11"/>
  <c r="E434" i="11"/>
  <c r="D435" i="11"/>
  <c r="E435" i="11"/>
  <c r="A436" i="11"/>
  <c r="H436" i="11" s="1"/>
  <c r="D436" i="11"/>
  <c r="E436" i="11"/>
  <c r="D437" i="11"/>
  <c r="E437" i="11"/>
  <c r="A438" i="11"/>
  <c r="H438" i="11" s="1"/>
  <c r="D438" i="11"/>
  <c r="E438" i="11"/>
  <c r="A439" i="11"/>
  <c r="H439" i="11" s="1"/>
  <c r="D439" i="11"/>
  <c r="E439" i="11"/>
  <c r="A440" i="11"/>
  <c r="H440" i="11" s="1"/>
  <c r="D440" i="11"/>
  <c r="E440" i="11"/>
  <c r="D441" i="11"/>
  <c r="E441" i="11"/>
  <c r="D442" i="11"/>
  <c r="E442" i="11"/>
  <c r="D443" i="11"/>
  <c r="E443" i="11"/>
  <c r="D444" i="11"/>
  <c r="E444" i="11"/>
  <c r="A445" i="11"/>
  <c r="H445" i="11" s="1"/>
  <c r="D445" i="11"/>
  <c r="E445" i="11"/>
  <c r="A446" i="11"/>
  <c r="H446" i="11" s="1"/>
  <c r="D446" i="11"/>
  <c r="E446" i="11"/>
  <c r="A447" i="11"/>
  <c r="H447" i="11" s="1"/>
  <c r="D447" i="11"/>
  <c r="E447" i="11"/>
  <c r="D448" i="11"/>
  <c r="E448" i="11"/>
  <c r="D449" i="11"/>
  <c r="E449" i="11"/>
  <c r="D450" i="11"/>
  <c r="E450" i="11"/>
  <c r="D451" i="11"/>
  <c r="E451" i="11"/>
  <c r="A452" i="11"/>
  <c r="H452" i="11" s="1"/>
  <c r="D452" i="11"/>
  <c r="E452" i="11"/>
  <c r="D453" i="11"/>
  <c r="E453" i="11"/>
  <c r="A454" i="11"/>
  <c r="H454" i="11" s="1"/>
  <c r="D454" i="11"/>
  <c r="E454" i="11"/>
  <c r="A455" i="11"/>
  <c r="H455" i="11" s="1"/>
  <c r="D455" i="11"/>
  <c r="E455" i="11"/>
  <c r="A456" i="11"/>
  <c r="H456" i="11" s="1"/>
  <c r="D456" i="11"/>
  <c r="E456" i="11"/>
  <c r="D457" i="11"/>
  <c r="E457" i="11"/>
  <c r="D458" i="11"/>
  <c r="E458" i="11"/>
  <c r="D459" i="11"/>
  <c r="E459" i="11"/>
  <c r="D460" i="11"/>
  <c r="E460" i="11"/>
  <c r="A461" i="11"/>
  <c r="H461" i="11" s="1"/>
  <c r="D461" i="11"/>
  <c r="E461" i="11"/>
  <c r="A462" i="11"/>
  <c r="H462" i="11" s="1"/>
  <c r="D462" i="11"/>
  <c r="E462" i="11"/>
  <c r="A463" i="11"/>
  <c r="H463" i="11" s="1"/>
  <c r="D463" i="11"/>
  <c r="E463" i="11"/>
  <c r="D464" i="11"/>
  <c r="E464" i="11"/>
  <c r="D465" i="11"/>
  <c r="E465" i="11"/>
  <c r="D466" i="11"/>
  <c r="E466" i="11"/>
  <c r="D467" i="11"/>
  <c r="E467" i="11"/>
  <c r="A468" i="11"/>
  <c r="H468" i="11" s="1"/>
  <c r="D468" i="11"/>
  <c r="E468" i="11"/>
  <c r="D469" i="11"/>
  <c r="E469" i="11"/>
  <c r="A470" i="11"/>
  <c r="H470" i="11" s="1"/>
  <c r="D470" i="11"/>
  <c r="E470" i="11"/>
  <c r="A471" i="11"/>
  <c r="H471" i="11" s="1"/>
  <c r="D471" i="11"/>
  <c r="E471" i="11"/>
  <c r="A472" i="11"/>
  <c r="H472" i="11" s="1"/>
  <c r="D472" i="11"/>
  <c r="E472" i="11"/>
  <c r="D473" i="11"/>
  <c r="E473" i="11"/>
  <c r="D474" i="11"/>
  <c r="E474" i="11"/>
  <c r="D475" i="11"/>
  <c r="E475" i="11"/>
  <c r="D476" i="11"/>
  <c r="E476" i="11"/>
  <c r="A477" i="11"/>
  <c r="H477" i="11" s="1"/>
  <c r="D477" i="11"/>
  <c r="E477" i="11"/>
  <c r="A478" i="11"/>
  <c r="H478" i="11" s="1"/>
  <c r="D478" i="11"/>
  <c r="E478" i="11"/>
  <c r="A479" i="11"/>
  <c r="H479" i="11" s="1"/>
  <c r="D479" i="11"/>
  <c r="E479" i="11"/>
  <c r="D480" i="11"/>
  <c r="E480" i="11"/>
  <c r="D481" i="11"/>
  <c r="E481" i="11"/>
  <c r="D482" i="11"/>
  <c r="E482" i="11"/>
  <c r="D483" i="11"/>
  <c r="E483" i="11"/>
  <c r="D484" i="11"/>
  <c r="E484" i="11"/>
  <c r="D485" i="11"/>
  <c r="E485" i="11"/>
  <c r="D486" i="11"/>
  <c r="E486" i="11"/>
  <c r="D487" i="11"/>
  <c r="E487" i="11"/>
  <c r="D488" i="11"/>
  <c r="E488" i="11"/>
  <c r="D489" i="11"/>
  <c r="E489" i="11"/>
  <c r="D490" i="11"/>
  <c r="E490" i="11"/>
  <c r="D491" i="11"/>
  <c r="E491" i="11"/>
  <c r="D492" i="11"/>
  <c r="E492" i="11"/>
  <c r="D493" i="11"/>
  <c r="E493" i="11"/>
  <c r="D494" i="11"/>
  <c r="E494" i="11"/>
  <c r="D495" i="11"/>
  <c r="E495" i="11"/>
  <c r="D496" i="11"/>
  <c r="E496" i="11"/>
  <c r="D497" i="11"/>
  <c r="E497" i="11"/>
  <c r="D498" i="11"/>
  <c r="E498" i="11"/>
  <c r="D499" i="11"/>
  <c r="E499" i="11"/>
  <c r="D500" i="11"/>
  <c r="E500" i="11"/>
  <c r="D501" i="11"/>
  <c r="E501" i="11"/>
  <c r="D502" i="11"/>
  <c r="E502" i="11"/>
  <c r="D503" i="11"/>
  <c r="E503" i="11"/>
  <c r="D504" i="11"/>
  <c r="E504" i="11"/>
  <c r="D505" i="11"/>
  <c r="E505" i="11"/>
  <c r="D506" i="11"/>
  <c r="E506" i="11"/>
  <c r="D507" i="11"/>
  <c r="E507" i="11"/>
  <c r="D508" i="11"/>
  <c r="E508" i="11"/>
  <c r="D509" i="11"/>
  <c r="E509" i="11"/>
  <c r="D510" i="11"/>
  <c r="E510" i="11"/>
  <c r="D511" i="11"/>
  <c r="E511" i="11"/>
  <c r="D512" i="11"/>
  <c r="E512" i="11"/>
  <c r="D513" i="11"/>
  <c r="E513" i="11"/>
  <c r="D514" i="11"/>
  <c r="E514" i="11"/>
  <c r="D515" i="11"/>
  <c r="E515" i="11"/>
  <c r="D516" i="11"/>
  <c r="E516" i="11"/>
  <c r="D517" i="11"/>
  <c r="E517" i="11"/>
  <c r="D518" i="11"/>
  <c r="E518" i="11"/>
  <c r="D519" i="11"/>
  <c r="E519" i="11"/>
  <c r="D520" i="11"/>
  <c r="E520" i="11"/>
  <c r="D521" i="11"/>
  <c r="E521" i="11"/>
  <c r="D522" i="11"/>
  <c r="E522" i="11"/>
  <c r="D523" i="11"/>
  <c r="E523" i="11"/>
  <c r="D524" i="11"/>
  <c r="E524" i="11"/>
  <c r="D525" i="11"/>
  <c r="E525" i="11"/>
  <c r="D526" i="11"/>
  <c r="E526" i="11"/>
  <c r="D527" i="11"/>
  <c r="E527" i="11"/>
  <c r="D528" i="11"/>
  <c r="E528" i="11"/>
  <c r="D529" i="11"/>
  <c r="E529" i="11"/>
  <c r="D530" i="11"/>
  <c r="E530" i="11"/>
  <c r="D531" i="11"/>
  <c r="E531" i="11"/>
  <c r="D532" i="11"/>
  <c r="E532" i="11"/>
  <c r="D533" i="11"/>
  <c r="E533" i="11"/>
  <c r="D534" i="11"/>
  <c r="E534" i="11"/>
  <c r="D535" i="11"/>
  <c r="E535" i="11"/>
  <c r="D536" i="11"/>
  <c r="E536" i="11"/>
  <c r="D537" i="11"/>
  <c r="E537" i="11"/>
  <c r="D538" i="11"/>
  <c r="E538" i="11"/>
  <c r="D539" i="11"/>
  <c r="E539" i="11"/>
  <c r="D540" i="11"/>
  <c r="E540" i="11"/>
  <c r="D541" i="11"/>
  <c r="E541" i="11"/>
  <c r="D542" i="11"/>
  <c r="E542" i="11"/>
  <c r="D543" i="11"/>
  <c r="E543" i="11"/>
  <c r="D544" i="11"/>
  <c r="E544" i="11"/>
  <c r="D545" i="11"/>
  <c r="E545" i="11"/>
  <c r="D546" i="11"/>
  <c r="E546" i="11"/>
  <c r="D547" i="11"/>
  <c r="E547" i="11"/>
  <c r="D548" i="11"/>
  <c r="E548" i="11"/>
  <c r="D549" i="11"/>
  <c r="E549" i="11"/>
  <c r="D550" i="11"/>
  <c r="E550" i="11"/>
  <c r="D551" i="11"/>
  <c r="E551" i="11"/>
  <c r="D552" i="11"/>
  <c r="E552" i="11"/>
  <c r="D553" i="11"/>
  <c r="E553" i="11"/>
  <c r="D554" i="11"/>
  <c r="E554" i="11"/>
  <c r="D555" i="11"/>
  <c r="E555" i="11"/>
  <c r="D556" i="11"/>
  <c r="E556" i="11"/>
  <c r="D557" i="11"/>
  <c r="E557" i="11"/>
  <c r="D558" i="11"/>
  <c r="E558" i="11"/>
  <c r="D559" i="11"/>
  <c r="E559" i="11"/>
  <c r="D560" i="11"/>
  <c r="E560" i="11"/>
  <c r="D561" i="11"/>
  <c r="E561" i="11"/>
  <c r="D562" i="11"/>
  <c r="E562" i="11"/>
  <c r="D563" i="11"/>
  <c r="E563" i="11"/>
  <c r="D564" i="11"/>
  <c r="E564" i="11"/>
  <c r="D565" i="11"/>
  <c r="E565" i="11"/>
  <c r="D566" i="11"/>
  <c r="E566" i="11"/>
  <c r="D567" i="11"/>
  <c r="E567" i="11"/>
  <c r="D568" i="11"/>
  <c r="E568" i="11"/>
  <c r="D569" i="11"/>
  <c r="E569" i="11"/>
  <c r="D570" i="11"/>
  <c r="E570" i="11"/>
  <c r="D571" i="11"/>
  <c r="E571" i="11"/>
  <c r="D572" i="11"/>
  <c r="E572" i="11"/>
  <c r="D573" i="11"/>
  <c r="E573" i="11"/>
  <c r="D574" i="11"/>
  <c r="E574" i="11"/>
  <c r="D575" i="11"/>
  <c r="E575" i="11"/>
  <c r="D576" i="11"/>
  <c r="E576" i="11"/>
  <c r="D577" i="11"/>
  <c r="E577" i="11"/>
  <c r="D578" i="11"/>
  <c r="E578" i="11"/>
  <c r="D579" i="11"/>
  <c r="E579" i="11"/>
  <c r="D580" i="11"/>
  <c r="E580" i="11"/>
  <c r="D581" i="11"/>
  <c r="E581" i="11"/>
  <c r="D582" i="11"/>
  <c r="E582" i="11"/>
  <c r="D583" i="11"/>
  <c r="E583" i="11"/>
  <c r="D584" i="11"/>
  <c r="E584" i="11"/>
  <c r="D585" i="11"/>
  <c r="E585" i="11"/>
  <c r="D586" i="11"/>
  <c r="E586" i="11"/>
  <c r="D587" i="11"/>
  <c r="E587" i="11"/>
  <c r="D588" i="11"/>
  <c r="E588" i="11"/>
  <c r="D589" i="11"/>
  <c r="E589" i="11"/>
  <c r="D590" i="11"/>
  <c r="E590" i="11"/>
  <c r="D591" i="11"/>
  <c r="E591" i="11"/>
  <c r="D592" i="11"/>
  <c r="E592" i="11"/>
  <c r="D593" i="11"/>
  <c r="E593" i="11"/>
  <c r="D594" i="11"/>
  <c r="E594" i="11"/>
  <c r="D595" i="11"/>
  <c r="E595" i="11"/>
  <c r="D596" i="11"/>
  <c r="E596" i="11"/>
  <c r="D597" i="11"/>
  <c r="E597" i="11"/>
  <c r="D598" i="11"/>
  <c r="E598" i="11"/>
  <c r="D599" i="11"/>
  <c r="E599" i="11"/>
  <c r="D600" i="11"/>
  <c r="E600" i="11"/>
  <c r="D601" i="11"/>
  <c r="E601" i="11"/>
  <c r="B2" i="13"/>
  <c r="H2" i="13"/>
  <c r="N2" i="13"/>
  <c r="N3" i="13" s="1"/>
  <c r="H3" i="13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H170" i="13" s="1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H182" i="13" s="1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H194" i="13" s="1"/>
  <c r="H195" i="13" s="1"/>
  <c r="H196" i="13" s="1"/>
  <c r="H197" i="13" s="1"/>
  <c r="H198" i="13" s="1"/>
  <c r="H199" i="13" s="1"/>
  <c r="H200" i="13" s="1"/>
  <c r="N4" i="13"/>
  <c r="N5" i="13" s="1"/>
  <c r="N6" i="13" s="1"/>
  <c r="N7" i="13" s="1"/>
  <c r="N8" i="13" s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N46" i="13" s="1"/>
  <c r="N47" i="13" s="1"/>
  <c r="N48" i="13" s="1"/>
  <c r="N49" i="13" s="1"/>
  <c r="N50" i="13" s="1"/>
  <c r="N51" i="13" s="1"/>
  <c r="N52" i="13" s="1"/>
  <c r="N53" i="13" s="1"/>
  <c r="N54" i="13" s="1"/>
  <c r="N55" i="13" s="1"/>
  <c r="N56" i="13" s="1"/>
  <c r="N57" i="13" s="1"/>
  <c r="N58" i="13" s="1"/>
  <c r="N59" i="13" s="1"/>
  <c r="N60" i="13" s="1"/>
  <c r="N61" i="13" s="1"/>
  <c r="N62" i="13" s="1"/>
  <c r="N63" i="13" s="1"/>
  <c r="N64" i="13" s="1"/>
  <c r="N65" i="13" s="1"/>
  <c r="N66" i="13" s="1"/>
  <c r="N67" i="13" s="1"/>
  <c r="N68" i="13" s="1"/>
  <c r="N69" i="13" s="1"/>
  <c r="N70" i="13" s="1"/>
  <c r="N71" i="13" s="1"/>
  <c r="N72" i="13" s="1"/>
  <c r="N73" i="13" s="1"/>
  <c r="N74" i="13" s="1"/>
  <c r="N75" i="13" s="1"/>
  <c r="N76" i="13" s="1"/>
  <c r="N77" i="13" s="1"/>
  <c r="N78" i="13" s="1"/>
  <c r="N79" i="13" s="1"/>
  <c r="N80" i="13" s="1"/>
  <c r="N81" i="13" s="1"/>
  <c r="N82" i="13" s="1"/>
  <c r="N83" i="13" s="1"/>
  <c r="N84" i="13" s="1"/>
  <c r="N85" i="13" s="1"/>
  <c r="N86" i="13" s="1"/>
  <c r="N87" i="13" s="1"/>
  <c r="N88" i="13" s="1"/>
  <c r="N89" i="13" s="1"/>
  <c r="N90" i="13" s="1"/>
  <c r="N91" i="13" s="1"/>
  <c r="N92" i="13" s="1"/>
  <c r="N93" i="13" s="1"/>
  <c r="N94" i="13" s="1"/>
  <c r="N95" i="13" s="1"/>
  <c r="N96" i="13" s="1"/>
  <c r="N97" i="13" s="1"/>
  <c r="N98" i="13" s="1"/>
  <c r="N99" i="13" s="1"/>
  <c r="N100" i="13" s="1"/>
  <c r="N101" i="13" s="1"/>
  <c r="N102" i="13" s="1"/>
  <c r="N103" i="13" s="1"/>
  <c r="N104" i="13" s="1"/>
  <c r="N105" i="13" s="1"/>
  <c r="N106" i="13" s="1"/>
  <c r="N107" i="13" s="1"/>
  <c r="N108" i="13" s="1"/>
  <c r="N109" i="13" s="1"/>
  <c r="N110" i="13" s="1"/>
  <c r="N111" i="13" s="1"/>
  <c r="N112" i="13" s="1"/>
  <c r="N113" i="13" s="1"/>
  <c r="N114" i="13" s="1"/>
  <c r="N115" i="13" s="1"/>
  <c r="N116" i="13" s="1"/>
  <c r="N117" i="13" s="1"/>
  <c r="N118" i="13" s="1"/>
  <c r="N119" i="13" s="1"/>
  <c r="N120" i="13" s="1"/>
  <c r="N121" i="13" s="1"/>
  <c r="N122" i="13" s="1"/>
  <c r="N123" i="13" s="1"/>
  <c r="N124" i="13" s="1"/>
  <c r="N125" i="13" s="1"/>
  <c r="N126" i="13" s="1"/>
  <c r="N127" i="13" s="1"/>
  <c r="N128" i="13" s="1"/>
  <c r="N129" i="13" s="1"/>
  <c r="N130" i="13" s="1"/>
  <c r="N131" i="13" s="1"/>
  <c r="N132" i="13" s="1"/>
  <c r="N133" i="13" s="1"/>
  <c r="N134" i="13" s="1"/>
  <c r="N135" i="13" s="1"/>
  <c r="N136" i="13" s="1"/>
  <c r="N137" i="13" s="1"/>
  <c r="N138" i="13" s="1"/>
  <c r="N139" i="13" s="1"/>
  <c r="N140" i="13" s="1"/>
  <c r="N141" i="13" s="1"/>
  <c r="N142" i="13" s="1"/>
  <c r="N143" i="13" s="1"/>
  <c r="N144" i="13" s="1"/>
  <c r="N145" i="13" s="1"/>
  <c r="N146" i="13" s="1"/>
  <c r="N147" i="13" s="1"/>
  <c r="N148" i="13" s="1"/>
  <c r="N149" i="13" s="1"/>
  <c r="N150" i="13" s="1"/>
  <c r="N151" i="13" s="1"/>
  <c r="N152" i="13" s="1"/>
  <c r="N153" i="13" s="1"/>
  <c r="N154" i="13" s="1"/>
  <c r="N155" i="13" s="1"/>
  <c r="N156" i="13" s="1"/>
  <c r="N157" i="13" s="1"/>
  <c r="N158" i="13" s="1"/>
  <c r="N159" i="13" s="1"/>
  <c r="N160" i="13" s="1"/>
  <c r="N161" i="13" s="1"/>
  <c r="N162" i="13" s="1"/>
  <c r="N163" i="13" s="1"/>
  <c r="N164" i="13" s="1"/>
  <c r="N165" i="13" s="1"/>
  <c r="N166" i="13" s="1"/>
  <c r="N167" i="13" s="1"/>
  <c r="N168" i="13" s="1"/>
  <c r="N169" i="13" s="1"/>
  <c r="N170" i="13" s="1"/>
  <c r="N171" i="13" s="1"/>
  <c r="N172" i="13" s="1"/>
  <c r="N173" i="13" s="1"/>
  <c r="N174" i="13" s="1"/>
  <c r="N175" i="13" s="1"/>
  <c r="N176" i="13" s="1"/>
  <c r="N177" i="13" s="1"/>
  <c r="N178" i="13" s="1"/>
  <c r="N179" i="13" s="1"/>
  <c r="N180" i="13" s="1"/>
  <c r="N181" i="13" s="1"/>
  <c r="N182" i="13" s="1"/>
  <c r="N183" i="13" s="1"/>
  <c r="N184" i="13" s="1"/>
  <c r="N185" i="13" s="1"/>
  <c r="N186" i="13" s="1"/>
  <c r="N187" i="13" s="1"/>
  <c r="N188" i="13" s="1"/>
  <c r="N189" i="13" s="1"/>
  <c r="N190" i="13" s="1"/>
  <c r="N191" i="13" s="1"/>
  <c r="N192" i="13" s="1"/>
  <c r="N193" i="13" s="1"/>
  <c r="N194" i="13" s="1"/>
  <c r="N195" i="13" s="1"/>
  <c r="N196" i="13" s="1"/>
  <c r="N197" i="13" s="1"/>
  <c r="N198" i="13" s="1"/>
  <c r="N199" i="13" s="1"/>
  <c r="N200" i="13" s="1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AR99" i="6"/>
  <c r="AS99" i="6"/>
  <c r="B105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Z105" i="6"/>
  <c r="AA105" i="6"/>
  <c r="AB105" i="6"/>
  <c r="AC105" i="6"/>
  <c r="AD105" i="6"/>
  <c r="AE105" i="6"/>
  <c r="AF105" i="6"/>
  <c r="AG105" i="6"/>
  <c r="AH105" i="6"/>
  <c r="AI105" i="6"/>
  <c r="AJ105" i="6"/>
  <c r="AK105" i="6"/>
  <c r="AL105" i="6"/>
  <c r="AM105" i="6"/>
  <c r="AN105" i="6"/>
  <c r="AO105" i="6"/>
  <c r="AP105" i="6"/>
  <c r="AQ105" i="6"/>
  <c r="AR105" i="6"/>
  <c r="AS105" i="6"/>
  <c r="B111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AP111" i="6"/>
  <c r="AQ111" i="6"/>
  <c r="AR111" i="6"/>
  <c r="AS111" i="6"/>
  <c r="B11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Z117" i="6"/>
  <c r="AA117" i="6"/>
  <c r="AB117" i="6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AP117" i="6"/>
  <c r="AQ117" i="6"/>
  <c r="AR117" i="6"/>
  <c r="AS117" i="6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B406" i="20" l="1"/>
  <c r="A406" i="11"/>
  <c r="H406" i="11" s="1"/>
  <c r="B248" i="20"/>
  <c r="A246" i="20"/>
  <c r="B244" i="20"/>
  <c r="A242" i="20"/>
  <c r="B240" i="20"/>
  <c r="A238" i="20"/>
  <c r="B236" i="20"/>
  <c r="A194" i="20"/>
  <c r="A192" i="20"/>
  <c r="A190" i="20"/>
  <c r="A188" i="20"/>
  <c r="A186" i="20"/>
  <c r="A184" i="20"/>
  <c r="A182" i="20"/>
  <c r="A180" i="20"/>
  <c r="A178" i="20"/>
  <c r="A176" i="20"/>
  <c r="A174" i="20"/>
  <c r="A172" i="20"/>
  <c r="A170" i="20"/>
  <c r="A168" i="20"/>
  <c r="A166" i="20"/>
  <c r="A164" i="20"/>
  <c r="A162" i="20"/>
  <c r="A160" i="20"/>
  <c r="A158" i="20"/>
  <c r="A156" i="20"/>
  <c r="A154" i="20"/>
  <c r="A152" i="20"/>
  <c r="A150" i="20"/>
  <c r="A148" i="20"/>
  <c r="A146" i="20"/>
  <c r="A144" i="20"/>
  <c r="A142" i="20"/>
  <c r="A140" i="20"/>
  <c r="A138" i="20"/>
  <c r="A136" i="20"/>
  <c r="A134" i="20"/>
  <c r="A132" i="20"/>
  <c r="A130" i="20"/>
  <c r="A128" i="20"/>
  <c r="E479" i="9"/>
  <c r="G479" i="20"/>
  <c r="D478" i="9"/>
  <c r="H478" i="9" s="1"/>
  <c r="G478" i="20"/>
  <c r="E475" i="9"/>
  <c r="G475" i="20"/>
  <c r="D474" i="9"/>
  <c r="H474" i="9" s="1"/>
  <c r="G474" i="20"/>
  <c r="E471" i="9"/>
  <c r="G471" i="20"/>
  <c r="D470" i="9"/>
  <c r="H470" i="9" s="1"/>
  <c r="G470" i="20"/>
  <c r="E467" i="9"/>
  <c r="G467" i="20"/>
  <c r="A466" i="11"/>
  <c r="H466" i="11" s="1"/>
  <c r="G466" i="20"/>
  <c r="E463" i="9"/>
  <c r="G463" i="20"/>
  <c r="D462" i="9"/>
  <c r="H462" i="9" s="1"/>
  <c r="G462" i="20"/>
  <c r="E459" i="9"/>
  <c r="G459" i="20"/>
  <c r="A458" i="11"/>
  <c r="H458" i="11" s="1"/>
  <c r="G458" i="20"/>
  <c r="E455" i="9"/>
  <c r="G455" i="20"/>
  <c r="D454" i="9"/>
  <c r="H454" i="9" s="1"/>
  <c r="G454" i="20"/>
  <c r="E451" i="9"/>
  <c r="G451" i="20"/>
  <c r="D450" i="9"/>
  <c r="H450" i="9" s="1"/>
  <c r="G450" i="20"/>
  <c r="E447" i="9"/>
  <c r="G447" i="20"/>
  <c r="D446" i="9"/>
  <c r="H446" i="9" s="1"/>
  <c r="G446" i="20"/>
  <c r="E443" i="9"/>
  <c r="G443" i="20"/>
  <c r="D442" i="9"/>
  <c r="H442" i="9" s="1"/>
  <c r="G442" i="20"/>
  <c r="E439" i="9"/>
  <c r="G439" i="20"/>
  <c r="D438" i="9"/>
  <c r="H438" i="9" s="1"/>
  <c r="G438" i="20"/>
  <c r="E435" i="9"/>
  <c r="G435" i="20"/>
  <c r="A434" i="11"/>
  <c r="H434" i="11" s="1"/>
  <c r="G434" i="20"/>
  <c r="E431" i="9"/>
  <c r="G431" i="20"/>
  <c r="D430" i="9"/>
  <c r="H430" i="9" s="1"/>
  <c r="G430" i="20"/>
  <c r="E427" i="9"/>
  <c r="G427" i="20"/>
  <c r="D426" i="9"/>
  <c r="H426" i="9" s="1"/>
  <c r="G426" i="20"/>
  <c r="E423" i="9"/>
  <c r="G423" i="20"/>
  <c r="D422" i="9"/>
  <c r="H422" i="9" s="1"/>
  <c r="G422" i="20"/>
  <c r="E419" i="9"/>
  <c r="G419" i="20"/>
  <c r="D418" i="9"/>
  <c r="H418" i="9" s="1"/>
  <c r="G418" i="20"/>
  <c r="E415" i="9"/>
  <c r="G415" i="20"/>
  <c r="D414" i="9"/>
  <c r="H414" i="9" s="1"/>
  <c r="G414" i="20"/>
  <c r="E411" i="9"/>
  <c r="G411" i="20"/>
  <c r="D410" i="9"/>
  <c r="H410" i="9" s="1"/>
  <c r="G410" i="20"/>
  <c r="E407" i="9"/>
  <c r="G407" i="20"/>
  <c r="E405" i="9"/>
  <c r="G405" i="20"/>
  <c r="E403" i="9"/>
  <c r="G403" i="20"/>
  <c r="A402" i="11"/>
  <c r="H402" i="11" s="1"/>
  <c r="G402" i="20"/>
  <c r="A400" i="11"/>
  <c r="H400" i="11" s="1"/>
  <c r="G400" i="20"/>
  <c r="E397" i="9"/>
  <c r="G397" i="20"/>
  <c r="E395" i="9"/>
  <c r="G395" i="20"/>
  <c r="E393" i="9"/>
  <c r="G393" i="20"/>
  <c r="E391" i="9"/>
  <c r="G391" i="20"/>
  <c r="E389" i="9"/>
  <c r="G389" i="20"/>
  <c r="A388" i="11"/>
  <c r="H388" i="11" s="1"/>
  <c r="G388" i="20"/>
  <c r="A386" i="11"/>
  <c r="H386" i="11" s="1"/>
  <c r="G386" i="20"/>
  <c r="E383" i="9"/>
  <c r="G383" i="20"/>
  <c r="E381" i="9"/>
  <c r="G381" i="20"/>
  <c r="A380" i="11"/>
  <c r="H380" i="11" s="1"/>
  <c r="G380" i="20"/>
  <c r="A378" i="11"/>
  <c r="H378" i="11" s="1"/>
  <c r="G378" i="20"/>
  <c r="E375" i="9"/>
  <c r="G375" i="20"/>
  <c r="E373" i="9"/>
  <c r="G373" i="20"/>
  <c r="A372" i="11"/>
  <c r="H372" i="11" s="1"/>
  <c r="G372" i="20"/>
  <c r="A370" i="11"/>
  <c r="H370" i="11" s="1"/>
  <c r="G370" i="20"/>
  <c r="E367" i="9"/>
  <c r="G367" i="20"/>
  <c r="E365" i="9"/>
  <c r="G365" i="20"/>
  <c r="A364" i="11"/>
  <c r="H364" i="11" s="1"/>
  <c r="G364" i="20"/>
  <c r="A362" i="11"/>
  <c r="H362" i="11" s="1"/>
  <c r="G362" i="20"/>
  <c r="A383" i="20"/>
  <c r="B381" i="20"/>
  <c r="A380" i="20"/>
  <c r="B378" i="20"/>
  <c r="A375" i="20"/>
  <c r="B373" i="20"/>
  <c r="A372" i="20"/>
  <c r="B370" i="20"/>
  <c r="A367" i="20"/>
  <c r="B365" i="20"/>
  <c r="A364" i="20"/>
  <c r="B362" i="20"/>
  <c r="E481" i="9"/>
  <c r="G481" i="20"/>
  <c r="D480" i="9"/>
  <c r="H480" i="9" s="1"/>
  <c r="G480" i="20"/>
  <c r="E477" i="9"/>
  <c r="G477" i="20"/>
  <c r="D476" i="9"/>
  <c r="H476" i="9" s="1"/>
  <c r="G476" i="20"/>
  <c r="E473" i="9"/>
  <c r="G473" i="20"/>
  <c r="D472" i="9"/>
  <c r="H472" i="9" s="1"/>
  <c r="G472" i="20"/>
  <c r="E469" i="9"/>
  <c r="G469" i="20"/>
  <c r="D468" i="9"/>
  <c r="H468" i="9" s="1"/>
  <c r="G468" i="20"/>
  <c r="E465" i="9"/>
  <c r="G465" i="20"/>
  <c r="D464" i="9"/>
  <c r="H464" i="9" s="1"/>
  <c r="G464" i="20"/>
  <c r="E461" i="9"/>
  <c r="G461" i="20"/>
  <c r="D460" i="9"/>
  <c r="H460" i="9" s="1"/>
  <c r="G460" i="20"/>
  <c r="E457" i="9"/>
  <c r="G457" i="20"/>
  <c r="D456" i="9"/>
  <c r="H456" i="9" s="1"/>
  <c r="G456" i="20"/>
  <c r="E453" i="9"/>
  <c r="G453" i="20"/>
  <c r="D452" i="9"/>
  <c r="H452" i="9" s="1"/>
  <c r="G452" i="20"/>
  <c r="E449" i="9"/>
  <c r="G449" i="20"/>
  <c r="D448" i="9"/>
  <c r="H448" i="9" s="1"/>
  <c r="G448" i="20"/>
  <c r="E445" i="9"/>
  <c r="G445" i="20"/>
  <c r="D444" i="9"/>
  <c r="H444" i="9" s="1"/>
  <c r="G444" i="20"/>
  <c r="E441" i="9"/>
  <c r="G441" i="20"/>
  <c r="D440" i="9"/>
  <c r="H440" i="9" s="1"/>
  <c r="G440" i="20"/>
  <c r="E437" i="9"/>
  <c r="G437" i="20"/>
  <c r="D436" i="9"/>
  <c r="H436" i="9" s="1"/>
  <c r="G436" i="20"/>
  <c r="E433" i="9"/>
  <c r="G433" i="20"/>
  <c r="D432" i="9"/>
  <c r="H432" i="9" s="1"/>
  <c r="G432" i="20"/>
  <c r="E429" i="9"/>
  <c r="G429" i="20"/>
  <c r="D428" i="9"/>
  <c r="H428" i="9" s="1"/>
  <c r="G428" i="20"/>
  <c r="E425" i="9"/>
  <c r="G425" i="20"/>
  <c r="D424" i="9"/>
  <c r="H424" i="9" s="1"/>
  <c r="G424" i="20"/>
  <c r="E421" i="9"/>
  <c r="G421" i="20"/>
  <c r="D420" i="9"/>
  <c r="H420" i="9" s="1"/>
  <c r="G420" i="20"/>
  <c r="E417" i="9"/>
  <c r="G417" i="20"/>
  <c r="D416" i="9"/>
  <c r="H416" i="9" s="1"/>
  <c r="G416" i="20"/>
  <c r="E413" i="9"/>
  <c r="G413" i="20"/>
  <c r="D412" i="9"/>
  <c r="H412" i="9" s="1"/>
  <c r="G412" i="20"/>
  <c r="E409" i="9"/>
  <c r="G409" i="20"/>
  <c r="D408" i="9"/>
  <c r="H408" i="9" s="1"/>
  <c r="G408" i="20"/>
  <c r="C406" i="20"/>
  <c r="D406" i="20"/>
  <c r="A404" i="11"/>
  <c r="H404" i="11" s="1"/>
  <c r="G404" i="20"/>
  <c r="E401" i="9"/>
  <c r="G401" i="20"/>
  <c r="E399" i="9"/>
  <c r="G399" i="20"/>
  <c r="A398" i="11"/>
  <c r="H398" i="11" s="1"/>
  <c r="G398" i="20"/>
  <c r="A396" i="11"/>
  <c r="H396" i="11" s="1"/>
  <c r="G396" i="20"/>
  <c r="A394" i="11"/>
  <c r="H394" i="11" s="1"/>
  <c r="G394" i="20"/>
  <c r="A392" i="11"/>
  <c r="H392" i="11" s="1"/>
  <c r="G392" i="20"/>
  <c r="A390" i="11"/>
  <c r="H390" i="11" s="1"/>
  <c r="G390" i="20"/>
  <c r="E387" i="9"/>
  <c r="G387" i="20"/>
  <c r="E385" i="9"/>
  <c r="G385" i="20"/>
  <c r="A384" i="11"/>
  <c r="H384" i="11" s="1"/>
  <c r="G384" i="20"/>
  <c r="A382" i="11"/>
  <c r="H382" i="11" s="1"/>
  <c r="G382" i="20"/>
  <c r="E379" i="9"/>
  <c r="G379" i="20"/>
  <c r="E377" i="9"/>
  <c r="G377" i="20"/>
  <c r="A376" i="11"/>
  <c r="H376" i="11" s="1"/>
  <c r="G376" i="20"/>
  <c r="A374" i="11"/>
  <c r="H374" i="11" s="1"/>
  <c r="G374" i="20"/>
  <c r="E371" i="9"/>
  <c r="G371" i="20"/>
  <c r="E369" i="9"/>
  <c r="G369" i="20"/>
  <c r="A368" i="11"/>
  <c r="H368" i="11" s="1"/>
  <c r="G368" i="20"/>
  <c r="A366" i="11"/>
  <c r="H366" i="11" s="1"/>
  <c r="G366" i="20"/>
  <c r="E363" i="9"/>
  <c r="G363" i="20"/>
  <c r="E361" i="9"/>
  <c r="G361" i="20"/>
  <c r="A361" i="20" s="1"/>
  <c r="A360" i="11"/>
  <c r="H360" i="11" s="1"/>
  <c r="G360" i="20"/>
  <c r="A358" i="11"/>
  <c r="H358" i="11" s="1"/>
  <c r="G358" i="20"/>
  <c r="E355" i="9"/>
  <c r="G355" i="20"/>
  <c r="B355" i="20" s="1"/>
  <c r="E353" i="9"/>
  <c r="G353" i="20"/>
  <c r="A353" i="20" s="1"/>
  <c r="A352" i="11"/>
  <c r="H352" i="11" s="1"/>
  <c r="G352" i="20"/>
  <c r="A350" i="11"/>
  <c r="H350" i="11" s="1"/>
  <c r="G350" i="20"/>
  <c r="A348" i="11"/>
  <c r="H348" i="11" s="1"/>
  <c r="G348" i="20"/>
  <c r="A346" i="11"/>
  <c r="H346" i="11" s="1"/>
  <c r="G346" i="20"/>
  <c r="A344" i="11"/>
  <c r="H344" i="11" s="1"/>
  <c r="G344" i="20"/>
  <c r="A342" i="11"/>
  <c r="H342" i="11" s="1"/>
  <c r="G342" i="20"/>
  <c r="A340" i="11"/>
  <c r="H340" i="11" s="1"/>
  <c r="G340" i="20"/>
  <c r="A338" i="11"/>
  <c r="H338" i="11" s="1"/>
  <c r="G338" i="20"/>
  <c r="A336" i="11"/>
  <c r="H336" i="11" s="1"/>
  <c r="G336" i="20"/>
  <c r="A334" i="11"/>
  <c r="H334" i="11" s="1"/>
  <c r="G334" i="20"/>
  <c r="A332" i="11"/>
  <c r="H332" i="11" s="1"/>
  <c r="G332" i="20"/>
  <c r="A330" i="11"/>
  <c r="H330" i="11" s="1"/>
  <c r="G330" i="20"/>
  <c r="A328" i="11"/>
  <c r="H328" i="11" s="1"/>
  <c r="G328" i="20"/>
  <c r="A326" i="11"/>
  <c r="H326" i="11" s="1"/>
  <c r="G326" i="20"/>
  <c r="A324" i="11"/>
  <c r="H324" i="11" s="1"/>
  <c r="G324" i="20"/>
  <c r="A322" i="11"/>
  <c r="H322" i="11" s="1"/>
  <c r="G322" i="20"/>
  <c r="A320" i="11"/>
  <c r="H320" i="11" s="1"/>
  <c r="G320" i="20"/>
  <c r="A318" i="11"/>
  <c r="H318" i="11" s="1"/>
  <c r="G318" i="20"/>
  <c r="A316" i="11"/>
  <c r="H316" i="11" s="1"/>
  <c r="G316" i="20"/>
  <c r="A314" i="11"/>
  <c r="H314" i="11" s="1"/>
  <c r="G314" i="20"/>
  <c r="A312" i="11"/>
  <c r="H312" i="11" s="1"/>
  <c r="G312" i="20"/>
  <c r="A310" i="11"/>
  <c r="H310" i="11" s="1"/>
  <c r="G310" i="20"/>
  <c r="A308" i="11"/>
  <c r="H308" i="11" s="1"/>
  <c r="G308" i="20"/>
  <c r="A306" i="11"/>
  <c r="H306" i="11" s="1"/>
  <c r="G306" i="20"/>
  <c r="A304" i="11"/>
  <c r="H304" i="11" s="1"/>
  <c r="G304" i="20"/>
  <c r="A302" i="11"/>
  <c r="H302" i="11" s="1"/>
  <c r="G302" i="20"/>
  <c r="A300" i="11"/>
  <c r="H300" i="11" s="1"/>
  <c r="G300" i="20"/>
  <c r="A298" i="11"/>
  <c r="H298" i="11" s="1"/>
  <c r="G298" i="20"/>
  <c r="A296" i="11"/>
  <c r="H296" i="11" s="1"/>
  <c r="G296" i="20"/>
  <c r="A294" i="11"/>
  <c r="H294" i="11" s="1"/>
  <c r="G294" i="20"/>
  <c r="A292" i="11"/>
  <c r="H292" i="11" s="1"/>
  <c r="G292" i="20"/>
  <c r="A290" i="11"/>
  <c r="H290" i="11" s="1"/>
  <c r="G290" i="20"/>
  <c r="A288" i="11"/>
  <c r="H288" i="11" s="1"/>
  <c r="G288" i="20"/>
  <c r="A286" i="11"/>
  <c r="H286" i="11" s="1"/>
  <c r="G286" i="20"/>
  <c r="A284" i="11"/>
  <c r="H284" i="11" s="1"/>
  <c r="G284" i="20"/>
  <c r="A282" i="11"/>
  <c r="H282" i="11" s="1"/>
  <c r="G282" i="20"/>
  <c r="A280" i="11"/>
  <c r="H280" i="11" s="1"/>
  <c r="G280" i="20"/>
  <c r="A278" i="11"/>
  <c r="H278" i="11" s="1"/>
  <c r="G278" i="20"/>
  <c r="A276" i="11"/>
  <c r="H276" i="11" s="1"/>
  <c r="G276" i="20"/>
  <c r="A274" i="11"/>
  <c r="H274" i="11" s="1"/>
  <c r="G274" i="20"/>
  <c r="A272" i="11"/>
  <c r="H272" i="11" s="1"/>
  <c r="G272" i="20"/>
  <c r="A270" i="11"/>
  <c r="H270" i="11" s="1"/>
  <c r="G270" i="20"/>
  <c r="A268" i="11"/>
  <c r="H268" i="11" s="1"/>
  <c r="G268" i="20"/>
  <c r="A266" i="11"/>
  <c r="H266" i="11" s="1"/>
  <c r="G266" i="20"/>
  <c r="A264" i="11"/>
  <c r="H264" i="11" s="1"/>
  <c r="G264" i="20"/>
  <c r="A262" i="11"/>
  <c r="H262" i="11" s="1"/>
  <c r="G262" i="20"/>
  <c r="A260" i="11"/>
  <c r="H260" i="11" s="1"/>
  <c r="G260" i="20"/>
  <c r="A258" i="11"/>
  <c r="H258" i="11" s="1"/>
  <c r="G258" i="20"/>
  <c r="A256" i="11"/>
  <c r="H256" i="11" s="1"/>
  <c r="G256" i="20"/>
  <c r="A254" i="11"/>
  <c r="H254" i="11" s="1"/>
  <c r="G254" i="20"/>
  <c r="A252" i="11"/>
  <c r="H252" i="11" s="1"/>
  <c r="G252" i="20"/>
  <c r="A250" i="11"/>
  <c r="H250" i="11" s="1"/>
  <c r="G250" i="20"/>
  <c r="D248" i="20"/>
  <c r="C248" i="20"/>
  <c r="D246" i="20"/>
  <c r="C246" i="20"/>
  <c r="D244" i="20"/>
  <c r="C244" i="20"/>
  <c r="D242" i="20"/>
  <c r="C242" i="20"/>
  <c r="C240" i="20"/>
  <c r="D240" i="20"/>
  <c r="C238" i="20"/>
  <c r="D238" i="20"/>
  <c r="C236" i="20"/>
  <c r="D236" i="20"/>
  <c r="E234" i="9"/>
  <c r="G234" i="20"/>
  <c r="A234" i="20" s="1"/>
  <c r="E232" i="9"/>
  <c r="G232" i="20"/>
  <c r="A232" i="20" s="1"/>
  <c r="E230" i="9"/>
  <c r="G230" i="20"/>
  <c r="A230" i="20" s="1"/>
  <c r="E228" i="9"/>
  <c r="G228" i="20"/>
  <c r="A228" i="20" s="1"/>
  <c r="E226" i="9"/>
  <c r="G226" i="20"/>
  <c r="A226" i="20" s="1"/>
  <c r="E224" i="9"/>
  <c r="G224" i="20"/>
  <c r="A224" i="20" s="1"/>
  <c r="E222" i="9"/>
  <c r="G222" i="20"/>
  <c r="A222" i="20" s="1"/>
  <c r="E220" i="9"/>
  <c r="G220" i="20"/>
  <c r="A220" i="20" s="1"/>
  <c r="E218" i="9"/>
  <c r="G218" i="20"/>
  <c r="A218" i="20" s="1"/>
  <c r="E216" i="9"/>
  <c r="G216" i="20"/>
  <c r="A216" i="20" s="1"/>
  <c r="E214" i="9"/>
  <c r="G214" i="20"/>
  <c r="A214" i="20" s="1"/>
  <c r="E212" i="9"/>
  <c r="G212" i="20"/>
  <c r="A212" i="20" s="1"/>
  <c r="E210" i="9"/>
  <c r="G210" i="20"/>
  <c r="A210" i="20" s="1"/>
  <c r="E208" i="9"/>
  <c r="G208" i="20"/>
  <c r="A208" i="20" s="1"/>
  <c r="E206" i="9"/>
  <c r="G206" i="20"/>
  <c r="A206" i="20" s="1"/>
  <c r="E204" i="9"/>
  <c r="G204" i="20"/>
  <c r="A204" i="20" s="1"/>
  <c r="E202" i="9"/>
  <c r="G202" i="20"/>
  <c r="A202" i="20" s="1"/>
  <c r="E200" i="9"/>
  <c r="G200" i="20"/>
  <c r="A200" i="20" s="1"/>
  <c r="E198" i="9"/>
  <c r="G198" i="20"/>
  <c r="A198" i="20" s="1"/>
  <c r="E196" i="9"/>
  <c r="G196" i="20"/>
  <c r="A196" i="20" s="1"/>
  <c r="C194" i="20"/>
  <c r="D194" i="20"/>
  <c r="C192" i="20"/>
  <c r="D192" i="20"/>
  <c r="C190" i="20"/>
  <c r="D190" i="20"/>
  <c r="C188" i="20"/>
  <c r="D188" i="20"/>
  <c r="C186" i="20"/>
  <c r="D186" i="20"/>
  <c r="C184" i="20"/>
  <c r="D184" i="20"/>
  <c r="C182" i="20"/>
  <c r="D182" i="20"/>
  <c r="C180" i="20"/>
  <c r="D180" i="20"/>
  <c r="C178" i="20"/>
  <c r="D178" i="20"/>
  <c r="C176" i="20"/>
  <c r="D176" i="20"/>
  <c r="C174" i="20"/>
  <c r="D174" i="20"/>
  <c r="C172" i="20"/>
  <c r="D172" i="20"/>
  <c r="C170" i="20"/>
  <c r="D170" i="20"/>
  <c r="C168" i="20"/>
  <c r="D168" i="20"/>
  <c r="C166" i="20"/>
  <c r="D166" i="20"/>
  <c r="C164" i="20"/>
  <c r="D164" i="20"/>
  <c r="C162" i="20"/>
  <c r="D162" i="20"/>
  <c r="C160" i="20"/>
  <c r="D160" i="20"/>
  <c r="C158" i="20"/>
  <c r="D158" i="20"/>
  <c r="C156" i="20"/>
  <c r="D156" i="20"/>
  <c r="C154" i="20"/>
  <c r="D154" i="20"/>
  <c r="C152" i="20"/>
  <c r="D152" i="20"/>
  <c r="C150" i="20"/>
  <c r="D150" i="20"/>
  <c r="C148" i="20"/>
  <c r="D148" i="20"/>
  <c r="C146" i="20"/>
  <c r="D146" i="20"/>
  <c r="C144" i="20"/>
  <c r="D144" i="20"/>
  <c r="C142" i="20"/>
  <c r="D142" i="20"/>
  <c r="C140" i="20"/>
  <c r="D140" i="20"/>
  <c r="C138" i="20"/>
  <c r="D138" i="20"/>
  <c r="C136" i="20"/>
  <c r="D136" i="20"/>
  <c r="C134" i="20"/>
  <c r="D134" i="20"/>
  <c r="C132" i="20"/>
  <c r="D132" i="20"/>
  <c r="C130" i="20"/>
  <c r="D130" i="20"/>
  <c r="C128" i="20"/>
  <c r="D128" i="20"/>
  <c r="C126" i="20"/>
  <c r="D126" i="20"/>
  <c r="C124" i="20"/>
  <c r="D124" i="20"/>
  <c r="C122" i="20"/>
  <c r="D122" i="20"/>
  <c r="C120" i="20"/>
  <c r="D120" i="20"/>
  <c r="C118" i="20"/>
  <c r="D118" i="20"/>
  <c r="C116" i="20"/>
  <c r="D116" i="20"/>
  <c r="C114" i="20"/>
  <c r="D114" i="20"/>
  <c r="D112" i="9"/>
  <c r="G112" i="20"/>
  <c r="B112" i="20" s="1"/>
  <c r="D110" i="9"/>
  <c r="H110" i="9" s="1"/>
  <c r="G110" i="20"/>
  <c r="A110" i="20" s="1"/>
  <c r="D108" i="9"/>
  <c r="H108" i="9" s="1"/>
  <c r="G108" i="20"/>
  <c r="B108" i="20" s="1"/>
  <c r="D106" i="9"/>
  <c r="H106" i="9" s="1"/>
  <c r="G106" i="20"/>
  <c r="A106" i="20" s="1"/>
  <c r="D104" i="9"/>
  <c r="H104" i="9" s="1"/>
  <c r="G104" i="20"/>
  <c r="B104" i="20" s="1"/>
  <c r="D102" i="9"/>
  <c r="H102" i="9" s="1"/>
  <c r="G102" i="20"/>
  <c r="A102" i="20" s="1"/>
  <c r="D100" i="9"/>
  <c r="H100" i="9" s="1"/>
  <c r="G100" i="20"/>
  <c r="B100" i="20" s="1"/>
  <c r="D98" i="9"/>
  <c r="H98" i="9" s="1"/>
  <c r="G98" i="20"/>
  <c r="A98" i="20" s="1"/>
  <c r="D96" i="9"/>
  <c r="H96" i="9" s="1"/>
  <c r="G96" i="20"/>
  <c r="A96" i="20" s="1"/>
  <c r="D94" i="9"/>
  <c r="H94" i="9" s="1"/>
  <c r="G94" i="20"/>
  <c r="A94" i="20" s="1"/>
  <c r="D92" i="9"/>
  <c r="H92" i="9" s="1"/>
  <c r="G92" i="20"/>
  <c r="A92" i="20" s="1"/>
  <c r="D90" i="9"/>
  <c r="H90" i="9" s="1"/>
  <c r="G90" i="20"/>
  <c r="B90" i="20" s="1"/>
  <c r="D88" i="9"/>
  <c r="H88" i="9" s="1"/>
  <c r="G88" i="20"/>
  <c r="A88" i="20" s="1"/>
  <c r="D86" i="9"/>
  <c r="H86" i="9" s="1"/>
  <c r="G86" i="20"/>
  <c r="B86" i="20" s="1"/>
  <c r="D84" i="9"/>
  <c r="H84" i="9" s="1"/>
  <c r="G84" i="20"/>
  <c r="A84" i="20" s="1"/>
  <c r="D82" i="9"/>
  <c r="H82" i="9" s="1"/>
  <c r="G82" i="20"/>
  <c r="B82" i="20" s="1"/>
  <c r="D80" i="9"/>
  <c r="H80" i="9" s="1"/>
  <c r="G80" i="20"/>
  <c r="A80" i="20" s="1"/>
  <c r="D78" i="9"/>
  <c r="H78" i="9" s="1"/>
  <c r="G78" i="20"/>
  <c r="B78" i="20" s="1"/>
  <c r="D76" i="9"/>
  <c r="H76" i="9" s="1"/>
  <c r="G76" i="20"/>
  <c r="A76" i="20" s="1"/>
  <c r="D74" i="9"/>
  <c r="H74" i="9" s="1"/>
  <c r="G74" i="20"/>
  <c r="B74" i="20" s="1"/>
  <c r="E69" i="9"/>
  <c r="G69" i="20"/>
  <c r="B69" i="20" s="1"/>
  <c r="E65" i="9"/>
  <c r="G65" i="20"/>
  <c r="A65" i="20" s="1"/>
  <c r="E62" i="9"/>
  <c r="G62" i="20"/>
  <c r="B62" i="20" s="1"/>
  <c r="E59" i="9"/>
  <c r="G59" i="20"/>
  <c r="A59" i="20" s="1"/>
  <c r="E49" i="9"/>
  <c r="G49" i="20"/>
  <c r="A49" i="20" s="1"/>
  <c r="E46" i="9"/>
  <c r="G46" i="20"/>
  <c r="B46" i="20" s="1"/>
  <c r="E43" i="9"/>
  <c r="G43" i="20"/>
  <c r="B43" i="20" s="1"/>
  <c r="E33" i="9"/>
  <c r="G33" i="20"/>
  <c r="A33" i="20" s="1"/>
  <c r="E30" i="9"/>
  <c r="G30" i="20"/>
  <c r="A30" i="20" s="1"/>
  <c r="E27" i="9"/>
  <c r="G27" i="20"/>
  <c r="A27" i="20" s="1"/>
  <c r="E19" i="9"/>
  <c r="G19" i="20"/>
  <c r="A19" i="20" s="1"/>
  <c r="C7" i="20"/>
  <c r="D7" i="20"/>
  <c r="E359" i="9"/>
  <c r="G359" i="20"/>
  <c r="B359" i="20" s="1"/>
  <c r="E357" i="9"/>
  <c r="G357" i="20"/>
  <c r="A357" i="20" s="1"/>
  <c r="A356" i="11"/>
  <c r="H356" i="11" s="1"/>
  <c r="G356" i="20"/>
  <c r="A354" i="11"/>
  <c r="H354" i="11" s="1"/>
  <c r="G354" i="20"/>
  <c r="E351" i="9"/>
  <c r="G351" i="20"/>
  <c r="B351" i="20" s="1"/>
  <c r="E349" i="9"/>
  <c r="G349" i="20"/>
  <c r="A349" i="20" s="1"/>
  <c r="E347" i="9"/>
  <c r="G347" i="20"/>
  <c r="B347" i="20" s="1"/>
  <c r="E345" i="9"/>
  <c r="G345" i="20"/>
  <c r="A345" i="20" s="1"/>
  <c r="E343" i="9"/>
  <c r="G343" i="20"/>
  <c r="B343" i="20" s="1"/>
  <c r="E341" i="9"/>
  <c r="G341" i="20"/>
  <c r="A341" i="20" s="1"/>
  <c r="E339" i="9"/>
  <c r="G339" i="20"/>
  <c r="B339" i="20" s="1"/>
  <c r="E337" i="9"/>
  <c r="G337" i="20"/>
  <c r="A337" i="20" s="1"/>
  <c r="E335" i="9"/>
  <c r="G335" i="20"/>
  <c r="B335" i="20" s="1"/>
  <c r="E333" i="9"/>
  <c r="G333" i="20"/>
  <c r="A333" i="20" s="1"/>
  <c r="E331" i="9"/>
  <c r="G331" i="20"/>
  <c r="B331" i="20" s="1"/>
  <c r="E329" i="9"/>
  <c r="G329" i="20"/>
  <c r="A329" i="20" s="1"/>
  <c r="E327" i="9"/>
  <c r="G327" i="20"/>
  <c r="B327" i="20" s="1"/>
  <c r="E325" i="9"/>
  <c r="G325" i="20"/>
  <c r="A325" i="20" s="1"/>
  <c r="E323" i="9"/>
  <c r="G323" i="20"/>
  <c r="B323" i="20" s="1"/>
  <c r="E321" i="9"/>
  <c r="G321" i="20"/>
  <c r="A321" i="20" s="1"/>
  <c r="E319" i="9"/>
  <c r="G319" i="20"/>
  <c r="B319" i="20" s="1"/>
  <c r="E317" i="9"/>
  <c r="G317" i="20"/>
  <c r="A317" i="20" s="1"/>
  <c r="E315" i="9"/>
  <c r="G315" i="20"/>
  <c r="B315" i="20" s="1"/>
  <c r="E313" i="9"/>
  <c r="G313" i="20"/>
  <c r="A313" i="20" s="1"/>
  <c r="E311" i="9"/>
  <c r="G311" i="20"/>
  <c r="B311" i="20" s="1"/>
  <c r="E309" i="9"/>
  <c r="G309" i="20"/>
  <c r="A309" i="20" s="1"/>
  <c r="E307" i="9"/>
  <c r="G307" i="20"/>
  <c r="B307" i="20" s="1"/>
  <c r="E305" i="9"/>
  <c r="G305" i="20"/>
  <c r="A305" i="20" s="1"/>
  <c r="E303" i="9"/>
  <c r="G303" i="20"/>
  <c r="B303" i="20" s="1"/>
  <c r="E301" i="9"/>
  <c r="G301" i="20"/>
  <c r="A301" i="20" s="1"/>
  <c r="E299" i="9"/>
  <c r="G299" i="20"/>
  <c r="B299" i="20" s="1"/>
  <c r="E297" i="9"/>
  <c r="G297" i="20"/>
  <c r="A297" i="20" s="1"/>
  <c r="E295" i="9"/>
  <c r="G295" i="20"/>
  <c r="B295" i="20" s="1"/>
  <c r="E293" i="9"/>
  <c r="G293" i="20"/>
  <c r="A293" i="20" s="1"/>
  <c r="E291" i="9"/>
  <c r="G291" i="20"/>
  <c r="B291" i="20" s="1"/>
  <c r="E289" i="9"/>
  <c r="G289" i="20"/>
  <c r="A289" i="20" s="1"/>
  <c r="E287" i="9"/>
  <c r="G287" i="20"/>
  <c r="B287" i="20" s="1"/>
  <c r="E285" i="9"/>
  <c r="G285" i="20"/>
  <c r="A285" i="20" s="1"/>
  <c r="E283" i="9"/>
  <c r="G283" i="20"/>
  <c r="B283" i="20" s="1"/>
  <c r="E281" i="9"/>
  <c r="G281" i="20"/>
  <c r="A281" i="20" s="1"/>
  <c r="E279" i="9"/>
  <c r="G279" i="20"/>
  <c r="B279" i="20" s="1"/>
  <c r="E277" i="9"/>
  <c r="G277" i="20"/>
  <c r="A277" i="20" s="1"/>
  <c r="E275" i="9"/>
  <c r="G275" i="20"/>
  <c r="B275" i="20" s="1"/>
  <c r="E273" i="9"/>
  <c r="G273" i="20"/>
  <c r="A273" i="20" s="1"/>
  <c r="E271" i="9"/>
  <c r="G271" i="20"/>
  <c r="B271" i="20" s="1"/>
  <c r="E269" i="9"/>
  <c r="G269" i="20"/>
  <c r="A269" i="20" s="1"/>
  <c r="E267" i="9"/>
  <c r="G267" i="20"/>
  <c r="B267" i="20" s="1"/>
  <c r="E265" i="9"/>
  <c r="G265" i="20"/>
  <c r="A265" i="20" s="1"/>
  <c r="E263" i="9"/>
  <c r="G263" i="20"/>
  <c r="B263" i="20" s="1"/>
  <c r="E261" i="9"/>
  <c r="G261" i="20"/>
  <c r="A261" i="20" s="1"/>
  <c r="E259" i="9"/>
  <c r="G259" i="20"/>
  <c r="B259" i="20" s="1"/>
  <c r="E257" i="9"/>
  <c r="G257" i="20"/>
  <c r="A257" i="20" s="1"/>
  <c r="E255" i="9"/>
  <c r="G255" i="20"/>
  <c r="B255" i="20" s="1"/>
  <c r="E253" i="9"/>
  <c r="G253" i="20"/>
  <c r="A253" i="20" s="1"/>
  <c r="E251" i="9"/>
  <c r="G251" i="20"/>
  <c r="B251" i="20" s="1"/>
  <c r="E249" i="9"/>
  <c r="G249" i="20"/>
  <c r="A249" i="20" s="1"/>
  <c r="E247" i="9"/>
  <c r="G247" i="20"/>
  <c r="E245" i="9"/>
  <c r="G245" i="20"/>
  <c r="A245" i="20" s="1"/>
  <c r="E243" i="9"/>
  <c r="G243" i="20"/>
  <c r="E241" i="9"/>
  <c r="G241" i="20"/>
  <c r="A241" i="20" s="1"/>
  <c r="E239" i="9"/>
  <c r="G239" i="20"/>
  <c r="E237" i="9"/>
  <c r="G237" i="20"/>
  <c r="A237" i="20" s="1"/>
  <c r="E235" i="9"/>
  <c r="G235" i="20"/>
  <c r="E233" i="9"/>
  <c r="G233" i="20"/>
  <c r="E231" i="9"/>
  <c r="G231" i="20"/>
  <c r="E229" i="9"/>
  <c r="G229" i="20"/>
  <c r="E227" i="9"/>
  <c r="G227" i="20"/>
  <c r="E225" i="9"/>
  <c r="G225" i="20"/>
  <c r="E223" i="9"/>
  <c r="G223" i="20"/>
  <c r="E221" i="9"/>
  <c r="G221" i="20"/>
  <c r="E219" i="9"/>
  <c r="G219" i="20"/>
  <c r="E217" i="9"/>
  <c r="G217" i="20"/>
  <c r="E215" i="9"/>
  <c r="G215" i="20"/>
  <c r="E213" i="9"/>
  <c r="G213" i="20"/>
  <c r="E211" i="9"/>
  <c r="G211" i="20"/>
  <c r="E209" i="9"/>
  <c r="G209" i="20"/>
  <c r="E207" i="9"/>
  <c r="G207" i="20"/>
  <c r="E205" i="9"/>
  <c r="G205" i="20"/>
  <c r="E203" i="9"/>
  <c r="G203" i="20"/>
  <c r="E201" i="9"/>
  <c r="G201" i="20"/>
  <c r="E199" i="9"/>
  <c r="G199" i="20"/>
  <c r="E197" i="9"/>
  <c r="G197" i="20"/>
  <c r="E195" i="9"/>
  <c r="G195" i="20"/>
  <c r="E193" i="9"/>
  <c r="G193" i="20"/>
  <c r="B193" i="20" s="1"/>
  <c r="E191" i="9"/>
  <c r="G191" i="20"/>
  <c r="E189" i="9"/>
  <c r="G189" i="20"/>
  <c r="B189" i="20" s="1"/>
  <c r="E187" i="9"/>
  <c r="G187" i="20"/>
  <c r="E185" i="9"/>
  <c r="G185" i="20"/>
  <c r="B185" i="20" s="1"/>
  <c r="E183" i="9"/>
  <c r="G183" i="20"/>
  <c r="E181" i="9"/>
  <c r="G181" i="20"/>
  <c r="B181" i="20" s="1"/>
  <c r="E179" i="9"/>
  <c r="G179" i="20"/>
  <c r="E177" i="9"/>
  <c r="G177" i="20"/>
  <c r="B177" i="20" s="1"/>
  <c r="E175" i="9"/>
  <c r="G175" i="20"/>
  <c r="E173" i="9"/>
  <c r="G173" i="20"/>
  <c r="B173" i="20" s="1"/>
  <c r="E171" i="9"/>
  <c r="G171" i="20"/>
  <c r="E169" i="9"/>
  <c r="G169" i="20"/>
  <c r="B169" i="20" s="1"/>
  <c r="E167" i="9"/>
  <c r="G167" i="20"/>
  <c r="E165" i="9"/>
  <c r="G165" i="20"/>
  <c r="B165" i="20" s="1"/>
  <c r="E163" i="9"/>
  <c r="G163" i="20"/>
  <c r="E161" i="9"/>
  <c r="G161" i="20"/>
  <c r="B161" i="20" s="1"/>
  <c r="E159" i="9"/>
  <c r="G159" i="20"/>
  <c r="B159" i="20" s="1"/>
  <c r="E157" i="9"/>
  <c r="G157" i="20"/>
  <c r="B157" i="20" s="1"/>
  <c r="E155" i="9"/>
  <c r="G155" i="20"/>
  <c r="B155" i="20" s="1"/>
  <c r="E153" i="9"/>
  <c r="G153" i="20"/>
  <c r="B153" i="20" s="1"/>
  <c r="E151" i="9"/>
  <c r="G151" i="20"/>
  <c r="B151" i="20" s="1"/>
  <c r="E149" i="9"/>
  <c r="G149" i="20"/>
  <c r="B149" i="20" s="1"/>
  <c r="E147" i="9"/>
  <c r="G147" i="20"/>
  <c r="B147" i="20" s="1"/>
  <c r="E145" i="9"/>
  <c r="G145" i="20"/>
  <c r="B145" i="20" s="1"/>
  <c r="E143" i="9"/>
  <c r="G143" i="20"/>
  <c r="B143" i="20" s="1"/>
  <c r="E141" i="9"/>
  <c r="G141" i="20"/>
  <c r="B141" i="20" s="1"/>
  <c r="E139" i="9"/>
  <c r="G139" i="20"/>
  <c r="B139" i="20" s="1"/>
  <c r="E137" i="9"/>
  <c r="G137" i="20"/>
  <c r="B137" i="20" s="1"/>
  <c r="E135" i="9"/>
  <c r="G135" i="20"/>
  <c r="B135" i="20" s="1"/>
  <c r="E133" i="9"/>
  <c r="G133" i="20"/>
  <c r="B133" i="20" s="1"/>
  <c r="E131" i="9"/>
  <c r="G131" i="20"/>
  <c r="B131" i="20" s="1"/>
  <c r="E129" i="9"/>
  <c r="G129" i="20"/>
  <c r="B129" i="20" s="1"/>
  <c r="E127" i="9"/>
  <c r="G127" i="20"/>
  <c r="B127" i="20" s="1"/>
  <c r="E125" i="9"/>
  <c r="G125" i="20"/>
  <c r="B125" i="20" s="1"/>
  <c r="E123" i="9"/>
  <c r="G123" i="20"/>
  <c r="B123" i="20" s="1"/>
  <c r="E121" i="9"/>
  <c r="G121" i="20"/>
  <c r="B121" i="20" s="1"/>
  <c r="E119" i="9"/>
  <c r="G119" i="20"/>
  <c r="B119" i="20" s="1"/>
  <c r="E117" i="9"/>
  <c r="G117" i="20"/>
  <c r="B117" i="20" s="1"/>
  <c r="E115" i="9"/>
  <c r="G115" i="20"/>
  <c r="B115" i="20" s="1"/>
  <c r="D72" i="20"/>
  <c r="C72" i="20"/>
  <c r="C56" i="20"/>
  <c r="D56" i="20"/>
  <c r="C40" i="20"/>
  <c r="D40" i="20"/>
  <c r="C24" i="20"/>
  <c r="D24" i="20"/>
  <c r="A623" i="17"/>
  <c r="A599" i="17"/>
  <c r="A575" i="17"/>
  <c r="A551" i="17"/>
  <c r="A527" i="17"/>
  <c r="A503" i="17"/>
  <c r="A479" i="17"/>
  <c r="A455" i="17"/>
  <c r="A431" i="17"/>
  <c r="A407" i="17"/>
  <c r="A383" i="17"/>
  <c r="A359" i="17"/>
  <c r="A335" i="17"/>
  <c r="A311" i="17"/>
  <c r="A287" i="17"/>
  <c r="A263" i="17"/>
  <c r="A239" i="17"/>
  <c r="A215" i="17"/>
  <c r="A191" i="17"/>
  <c r="A167" i="17"/>
  <c r="A143" i="17"/>
  <c r="A119" i="17"/>
  <c r="A95" i="17"/>
  <c r="A71" i="17"/>
  <c r="A47" i="17"/>
  <c r="A26" i="17"/>
  <c r="H222" i="9"/>
  <c r="C3" i="9"/>
  <c r="B6" i="9"/>
  <c r="B8" i="9"/>
  <c r="B9" i="9"/>
  <c r="G9" i="9" s="1"/>
  <c r="B10" i="9"/>
  <c r="B11" i="9"/>
  <c r="B12" i="9"/>
  <c r="B13" i="9"/>
  <c r="G13" i="9" s="1"/>
  <c r="B14" i="9"/>
  <c r="B15" i="9"/>
  <c r="E15" i="9" s="1"/>
  <c r="B16" i="9"/>
  <c r="B17" i="9"/>
  <c r="G17" i="20" s="1"/>
  <c r="A17" i="20" s="1"/>
  <c r="C18" i="9"/>
  <c r="C19" i="9"/>
  <c r="F19" i="9" s="1"/>
  <c r="B20" i="9"/>
  <c r="B21" i="9"/>
  <c r="E21" i="9" s="1"/>
  <c r="B22" i="9"/>
  <c r="G22" i="20" s="1"/>
  <c r="A22" i="20" s="1"/>
  <c r="C23" i="9"/>
  <c r="C24" i="9"/>
  <c r="C25" i="9"/>
  <c r="B26" i="9"/>
  <c r="G26" i="20" s="1"/>
  <c r="A26" i="20" s="1"/>
  <c r="C27" i="9"/>
  <c r="F27" i="9" s="1"/>
  <c r="B28" i="9"/>
  <c r="B29" i="9"/>
  <c r="G29" i="20" s="1"/>
  <c r="A29" i="20" s="1"/>
  <c r="C30" i="9"/>
  <c r="B31" i="9"/>
  <c r="G31" i="20" s="1"/>
  <c r="B31" i="20" s="1"/>
  <c r="C32" i="9"/>
  <c r="C33" i="9"/>
  <c r="B34" i="9"/>
  <c r="G34" i="20" s="1"/>
  <c r="B34" i="20" s="1"/>
  <c r="C35" i="9"/>
  <c r="B36" i="9"/>
  <c r="B37" i="9"/>
  <c r="G37" i="20" s="1"/>
  <c r="A37" i="20" s="1"/>
  <c r="C38" i="9"/>
  <c r="B39" i="9"/>
  <c r="G39" i="20" s="1"/>
  <c r="A39" i="20" s="1"/>
  <c r="C40" i="9"/>
  <c r="C41" i="9"/>
  <c r="B42" i="9"/>
  <c r="G42" i="20" s="1"/>
  <c r="B42" i="20" s="1"/>
  <c r="C43" i="9"/>
  <c r="F43" i="9" s="1"/>
  <c r="B44" i="9"/>
  <c r="B45" i="9"/>
  <c r="G45" i="20" s="1"/>
  <c r="A45" i="20" s="1"/>
  <c r="C46" i="9"/>
  <c r="B47" i="9"/>
  <c r="G47" i="20" s="1"/>
  <c r="A47" i="20" s="1"/>
  <c r="C48" i="9"/>
  <c r="C49" i="9"/>
  <c r="B50" i="9"/>
  <c r="G50" i="20" s="1"/>
  <c r="A50" i="20" s="1"/>
  <c r="C51" i="9"/>
  <c r="B52" i="9"/>
  <c r="B53" i="9"/>
  <c r="G53" i="20" s="1"/>
  <c r="A53" i="20" s="1"/>
  <c r="C54" i="9"/>
  <c r="B55" i="9"/>
  <c r="D55" i="9" s="1"/>
  <c r="H55" i="9" s="1"/>
  <c r="C56" i="9"/>
  <c r="C57" i="9"/>
  <c r="B58" i="9"/>
  <c r="G58" i="20" s="1"/>
  <c r="B58" i="20" s="1"/>
  <c r="C59" i="9"/>
  <c r="F59" i="9" s="1"/>
  <c r="B60" i="9"/>
  <c r="B61" i="9"/>
  <c r="G61" i="20" s="1"/>
  <c r="A61" i="20" s="1"/>
  <c r="C62" i="9"/>
  <c r="B63" i="9"/>
  <c r="G63" i="20" s="1"/>
  <c r="B63" i="20" s="1"/>
  <c r="C64" i="9"/>
  <c r="C65" i="9"/>
  <c r="B66" i="9"/>
  <c r="G66" i="20" s="1"/>
  <c r="A66" i="20" s="1"/>
  <c r="C67" i="9"/>
  <c r="B68" i="9"/>
  <c r="G68" i="20" s="1"/>
  <c r="B68" i="20" s="1"/>
  <c r="C69" i="9"/>
  <c r="F69" i="9" s="1"/>
  <c r="B70" i="9"/>
  <c r="G70" i="20" s="1"/>
  <c r="B70" i="20" s="1"/>
  <c r="B113" i="9"/>
  <c r="G113" i="20" s="1"/>
  <c r="B113" i="20" s="1"/>
  <c r="C112" i="9"/>
  <c r="B111" i="9"/>
  <c r="G111" i="20" s="1"/>
  <c r="A111" i="20" s="1"/>
  <c r="C110" i="9"/>
  <c r="B109" i="9"/>
  <c r="G109" i="20" s="1"/>
  <c r="B109" i="20" s="1"/>
  <c r="C108" i="9"/>
  <c r="B107" i="9"/>
  <c r="G107" i="20" s="1"/>
  <c r="A107" i="20" s="1"/>
  <c r="C106" i="9"/>
  <c r="B105" i="9"/>
  <c r="G105" i="20" s="1"/>
  <c r="B105" i="20" s="1"/>
  <c r="C104" i="9"/>
  <c r="B103" i="9"/>
  <c r="G103" i="20" s="1"/>
  <c r="A103" i="20" s="1"/>
  <c r="C102" i="9"/>
  <c r="B101" i="9"/>
  <c r="G101" i="20" s="1"/>
  <c r="B101" i="20" s="1"/>
  <c r="C100" i="9"/>
  <c r="B99" i="9"/>
  <c r="G99" i="20" s="1"/>
  <c r="A99" i="20" s="1"/>
  <c r="C98" i="9"/>
  <c r="B97" i="9"/>
  <c r="G97" i="20" s="1"/>
  <c r="A97" i="20" s="1"/>
  <c r="C96" i="9"/>
  <c r="B95" i="9"/>
  <c r="G95" i="20" s="1"/>
  <c r="A95" i="20" s="1"/>
  <c r="C94" i="9"/>
  <c r="B93" i="9"/>
  <c r="G93" i="20" s="1"/>
  <c r="B93" i="20" s="1"/>
  <c r="C92" i="9"/>
  <c r="B91" i="9"/>
  <c r="G91" i="20" s="1"/>
  <c r="B91" i="20" s="1"/>
  <c r="C90" i="9"/>
  <c r="B89" i="9"/>
  <c r="G89" i="20" s="1"/>
  <c r="B89" i="20" s="1"/>
  <c r="C88" i="9"/>
  <c r="B87" i="9"/>
  <c r="G87" i="20" s="1"/>
  <c r="B87" i="20" s="1"/>
  <c r="C86" i="9"/>
  <c r="B85" i="9"/>
  <c r="G85" i="20" s="1"/>
  <c r="B85" i="20" s="1"/>
  <c r="C84" i="9"/>
  <c r="B83" i="9"/>
  <c r="G83" i="20" s="1"/>
  <c r="B83" i="20" s="1"/>
  <c r="C82" i="9"/>
  <c r="B81" i="9"/>
  <c r="G81" i="20" s="1"/>
  <c r="B81" i="20" s="1"/>
  <c r="C80" i="9"/>
  <c r="B79" i="9"/>
  <c r="G79" i="20" s="1"/>
  <c r="B79" i="20" s="1"/>
  <c r="C78" i="9"/>
  <c r="B77" i="9"/>
  <c r="G77" i="20" s="1"/>
  <c r="B77" i="20" s="1"/>
  <c r="C76" i="9"/>
  <c r="B75" i="9"/>
  <c r="G75" i="20" s="1"/>
  <c r="B75" i="20" s="1"/>
  <c r="C74" i="9"/>
  <c r="B73" i="9"/>
  <c r="G73" i="20" s="1"/>
  <c r="B73" i="20" s="1"/>
  <c r="C72" i="9"/>
  <c r="B71" i="9"/>
  <c r="G71" i="20" s="1"/>
  <c r="B71" i="20" s="1"/>
  <c r="C68" i="9"/>
  <c r="B67" i="9"/>
  <c r="G67" i="20" s="1"/>
  <c r="A67" i="20" s="1"/>
  <c r="D65" i="9"/>
  <c r="H65" i="9" s="1"/>
  <c r="B64" i="9"/>
  <c r="D64" i="9" s="1"/>
  <c r="H64" i="9" s="1"/>
  <c r="D62" i="9"/>
  <c r="H62" i="9" s="1"/>
  <c r="C61" i="9"/>
  <c r="C58" i="9"/>
  <c r="B57" i="9"/>
  <c r="G57" i="20" s="1"/>
  <c r="B57" i="20" s="1"/>
  <c r="C55" i="9"/>
  <c r="B54" i="9"/>
  <c r="G54" i="20" s="1"/>
  <c r="A54" i="20" s="1"/>
  <c r="C52" i="9"/>
  <c r="B51" i="9"/>
  <c r="G51" i="20" s="1"/>
  <c r="B51" i="20" s="1"/>
  <c r="D49" i="9"/>
  <c r="H49" i="9" s="1"/>
  <c r="B48" i="9"/>
  <c r="D48" i="9" s="1"/>
  <c r="H48" i="9" s="1"/>
  <c r="D46" i="9"/>
  <c r="H46" i="9" s="1"/>
  <c r="C45" i="9"/>
  <c r="C42" i="9"/>
  <c r="B41" i="9"/>
  <c r="G41" i="20" s="1"/>
  <c r="B41" i="20" s="1"/>
  <c r="C39" i="9"/>
  <c r="B38" i="9"/>
  <c r="G38" i="20" s="1"/>
  <c r="B38" i="20" s="1"/>
  <c r="C36" i="9"/>
  <c r="B35" i="9"/>
  <c r="G35" i="20" s="1"/>
  <c r="A35" i="20" s="1"/>
  <c r="D33" i="9"/>
  <c r="H33" i="9" s="1"/>
  <c r="B32" i="9"/>
  <c r="D32" i="9" s="1"/>
  <c r="H32" i="9" s="1"/>
  <c r="D30" i="9"/>
  <c r="H30" i="9" s="1"/>
  <c r="C29" i="9"/>
  <c r="C26" i="9"/>
  <c r="B25" i="9"/>
  <c r="G25" i="20" s="1"/>
  <c r="B25" i="20" s="1"/>
  <c r="B23" i="9"/>
  <c r="C21" i="9"/>
  <c r="B18" i="9"/>
  <c r="C16" i="9"/>
  <c r="C14" i="9"/>
  <c r="C12" i="9"/>
  <c r="F12" i="9" s="1"/>
  <c r="C10" i="9"/>
  <c r="C8" i="9"/>
  <c r="B5" i="9"/>
  <c r="D466" i="9"/>
  <c r="H466" i="9" s="1"/>
  <c r="D458" i="9"/>
  <c r="H458" i="9" s="1"/>
  <c r="D434" i="9"/>
  <c r="H434" i="9" s="1"/>
  <c r="D402" i="9"/>
  <c r="H402" i="9" s="1"/>
  <c r="D398" i="9"/>
  <c r="H398" i="9" s="1"/>
  <c r="D388" i="9"/>
  <c r="H388" i="9" s="1"/>
  <c r="D384" i="9"/>
  <c r="H384" i="9" s="1"/>
  <c r="D364" i="9"/>
  <c r="H364" i="9" s="1"/>
  <c r="A474" i="11"/>
  <c r="H474" i="11" s="1"/>
  <c r="A450" i="11"/>
  <c r="H450" i="11" s="1"/>
  <c r="A442" i="11"/>
  <c r="H442" i="11" s="1"/>
  <c r="D380" i="9"/>
  <c r="H380" i="9" s="1"/>
  <c r="D376" i="9"/>
  <c r="H376" i="9" s="1"/>
  <c r="D372" i="9"/>
  <c r="H372" i="9" s="1"/>
  <c r="D368" i="9"/>
  <c r="H368" i="9" s="1"/>
  <c r="D360" i="9"/>
  <c r="H360" i="9" s="1"/>
  <c r="D356" i="9"/>
  <c r="H356" i="9" s="1"/>
  <c r="D352" i="9"/>
  <c r="H352" i="9" s="1"/>
  <c r="E248" i="9"/>
  <c r="A248" i="11"/>
  <c r="H248" i="11" s="1"/>
  <c r="E246" i="9"/>
  <c r="A246" i="11"/>
  <c r="H246" i="11" s="1"/>
  <c r="E244" i="9"/>
  <c r="A244" i="11"/>
  <c r="H244" i="11" s="1"/>
  <c r="E242" i="9"/>
  <c r="A242" i="11"/>
  <c r="H242" i="11" s="1"/>
  <c r="E240" i="9"/>
  <c r="A240" i="11"/>
  <c r="H240" i="11" s="1"/>
  <c r="E238" i="9"/>
  <c r="A238" i="11"/>
  <c r="H238" i="11" s="1"/>
  <c r="E236" i="9"/>
  <c r="A236" i="11"/>
  <c r="H236" i="11" s="1"/>
  <c r="N1" i="11"/>
  <c r="L1" i="11"/>
  <c r="J1" i="11"/>
  <c r="C7" i="9"/>
  <c r="C6" i="9"/>
  <c r="F6" i="9" s="1"/>
  <c r="C5" i="9"/>
  <c r="C4" i="9"/>
  <c r="C2" i="9"/>
  <c r="H202" i="9"/>
  <c r="C603" i="9"/>
  <c r="B602" i="9"/>
  <c r="G602" i="20" s="1"/>
  <c r="C602" i="9"/>
  <c r="B603" i="9"/>
  <c r="G603" i="20" s="1"/>
  <c r="B604" i="9"/>
  <c r="G604" i="20" s="1"/>
  <c r="C604" i="9"/>
  <c r="C605" i="9"/>
  <c r="F215" i="9"/>
  <c r="B4" i="9"/>
  <c r="B3" i="9"/>
  <c r="G3" i="20" s="1"/>
  <c r="B2" i="9"/>
  <c r="B605" i="9"/>
  <c r="G605" i="20" s="1"/>
  <c r="A607" i="9"/>
  <c r="C606" i="9"/>
  <c r="B606" i="9"/>
  <c r="G606" i="20" s="1"/>
  <c r="F247" i="9"/>
  <c r="G5" i="9"/>
  <c r="F31" i="9"/>
  <c r="F10" i="9"/>
  <c r="F478" i="9"/>
  <c r="F477" i="9"/>
  <c r="F476" i="9"/>
  <c r="F462" i="9"/>
  <c r="F461" i="9"/>
  <c r="F460" i="9"/>
  <c r="F446" i="9"/>
  <c r="F445" i="9"/>
  <c r="F444" i="9"/>
  <c r="F430" i="9"/>
  <c r="F429" i="9"/>
  <c r="F428" i="9"/>
  <c r="F414" i="9"/>
  <c r="F413" i="9"/>
  <c r="F412" i="9"/>
  <c r="F398" i="9"/>
  <c r="F397" i="9"/>
  <c r="F396" i="9"/>
  <c r="F366" i="9"/>
  <c r="F365" i="9"/>
  <c r="F364" i="9"/>
  <c r="F334" i="9"/>
  <c r="F333" i="9"/>
  <c r="F332" i="9"/>
  <c r="F302" i="9"/>
  <c r="F278" i="9"/>
  <c r="F277" i="9"/>
  <c r="F276" i="9"/>
  <c r="F262" i="9"/>
  <c r="F261" i="9"/>
  <c r="F260" i="9"/>
  <c r="F231" i="9"/>
  <c r="F199" i="9"/>
  <c r="F470" i="9"/>
  <c r="F469" i="9"/>
  <c r="F468" i="9"/>
  <c r="F454" i="9"/>
  <c r="F453" i="9"/>
  <c r="F452" i="9"/>
  <c r="F438" i="9"/>
  <c r="F437" i="9"/>
  <c r="F436" i="9"/>
  <c r="F422" i="9"/>
  <c r="F421" i="9"/>
  <c r="F420" i="9"/>
  <c r="F406" i="9"/>
  <c r="F405" i="9"/>
  <c r="F404" i="9"/>
  <c r="F382" i="9"/>
  <c r="F381" i="9"/>
  <c r="F380" i="9"/>
  <c r="F350" i="9"/>
  <c r="F349" i="9"/>
  <c r="F348" i="9"/>
  <c r="F318" i="9"/>
  <c r="F317" i="9"/>
  <c r="F316" i="9"/>
  <c r="F294" i="9"/>
  <c r="F293" i="9"/>
  <c r="F292" i="9"/>
  <c r="F270" i="9"/>
  <c r="F269" i="9"/>
  <c r="F268" i="9"/>
  <c r="F254" i="9"/>
  <c r="F239" i="9"/>
  <c r="F223" i="9"/>
  <c r="F207" i="9"/>
  <c r="E23" i="9"/>
  <c r="D18" i="9"/>
  <c r="H18" i="9" s="1"/>
  <c r="E18" i="9"/>
  <c r="F15" i="9"/>
  <c r="F14" i="9"/>
  <c r="F8" i="9"/>
  <c r="F390" i="9"/>
  <c r="F389" i="9"/>
  <c r="F388" i="9"/>
  <c r="F374" i="9"/>
  <c r="F373" i="9"/>
  <c r="F372" i="9"/>
  <c r="F358" i="9"/>
  <c r="F357" i="9"/>
  <c r="F356" i="9"/>
  <c r="F342" i="9"/>
  <c r="F341" i="9"/>
  <c r="F340" i="9"/>
  <c r="F326" i="9"/>
  <c r="F325" i="9"/>
  <c r="F324" i="9"/>
  <c r="F310" i="9"/>
  <c r="F309" i="9"/>
  <c r="F308" i="9"/>
  <c r="F301" i="9"/>
  <c r="F300" i="9"/>
  <c r="F286" i="9"/>
  <c r="F285" i="9"/>
  <c r="F284" i="9"/>
  <c r="F243" i="9"/>
  <c r="F235" i="9"/>
  <c r="F227" i="9"/>
  <c r="F219" i="9"/>
  <c r="F211" i="9"/>
  <c r="F203" i="9"/>
  <c r="F148" i="9"/>
  <c r="F147" i="9"/>
  <c r="F140" i="9"/>
  <c r="F139" i="9"/>
  <c r="F132" i="9"/>
  <c r="F131" i="9"/>
  <c r="F124" i="9"/>
  <c r="F123" i="9"/>
  <c r="F116" i="9"/>
  <c r="F115" i="9"/>
  <c r="F108" i="9"/>
  <c r="F100" i="9"/>
  <c r="F92" i="9"/>
  <c r="F84" i="9"/>
  <c r="F76" i="9"/>
  <c r="F68" i="9"/>
  <c r="F51" i="9"/>
  <c r="A481" i="11"/>
  <c r="H481" i="11" s="1"/>
  <c r="A475" i="11"/>
  <c r="H475" i="11" s="1"/>
  <c r="A473" i="11"/>
  <c r="H473" i="11" s="1"/>
  <c r="A467" i="11"/>
  <c r="H467" i="11" s="1"/>
  <c r="A465" i="11"/>
  <c r="H465" i="11" s="1"/>
  <c r="A459" i="11"/>
  <c r="H459" i="11" s="1"/>
  <c r="A457" i="11"/>
  <c r="H457" i="11" s="1"/>
  <c r="A451" i="11"/>
  <c r="H451" i="11" s="1"/>
  <c r="A449" i="11"/>
  <c r="H449" i="11" s="1"/>
  <c r="A443" i="11"/>
  <c r="H443" i="11" s="1"/>
  <c r="A441" i="11"/>
  <c r="H441" i="11" s="1"/>
  <c r="A435" i="11"/>
  <c r="H435" i="11" s="1"/>
  <c r="A433" i="11"/>
  <c r="H433" i="11" s="1"/>
  <c r="F481" i="9"/>
  <c r="F480" i="9"/>
  <c r="F474" i="9"/>
  <c r="F473" i="9"/>
  <c r="F472" i="9"/>
  <c r="F466" i="9"/>
  <c r="F465" i="9"/>
  <c r="F464" i="9"/>
  <c r="F458" i="9"/>
  <c r="F457" i="9"/>
  <c r="F456" i="9"/>
  <c r="F450" i="9"/>
  <c r="F449" i="9"/>
  <c r="F448" i="9"/>
  <c r="F442" i="9"/>
  <c r="F441" i="9"/>
  <c r="F440" i="9"/>
  <c r="F434" i="9"/>
  <c r="F433" i="9"/>
  <c r="F432" i="9"/>
  <c r="F426" i="9"/>
  <c r="F425" i="9"/>
  <c r="F424" i="9"/>
  <c r="F418" i="9"/>
  <c r="F417" i="9"/>
  <c r="F416" i="9"/>
  <c r="F410" i="9"/>
  <c r="F409" i="9"/>
  <c r="F408" i="9"/>
  <c r="F402" i="9"/>
  <c r="F401" i="9"/>
  <c r="F400" i="9"/>
  <c r="F394" i="9"/>
  <c r="F393" i="9"/>
  <c r="F392" i="9"/>
  <c r="F386" i="9"/>
  <c r="F385" i="9"/>
  <c r="F384" i="9"/>
  <c r="F378" i="9"/>
  <c r="F377" i="9"/>
  <c r="F376" i="9"/>
  <c r="F370" i="9"/>
  <c r="F369" i="9"/>
  <c r="F368" i="9"/>
  <c r="F362" i="9"/>
  <c r="F361" i="9"/>
  <c r="F360" i="9"/>
  <c r="F354" i="9"/>
  <c r="F353" i="9"/>
  <c r="F352" i="9"/>
  <c r="F346" i="9"/>
  <c r="F345" i="9"/>
  <c r="F344" i="9"/>
  <c r="F338" i="9"/>
  <c r="F337" i="9"/>
  <c r="F336" i="9"/>
  <c r="F330" i="9"/>
  <c r="F329" i="9"/>
  <c r="F328" i="9"/>
  <c r="F322" i="9"/>
  <c r="F321" i="9"/>
  <c r="F320" i="9"/>
  <c r="F314" i="9"/>
  <c r="F313" i="9"/>
  <c r="F312" i="9"/>
  <c r="F306" i="9"/>
  <c r="F305" i="9"/>
  <c r="F304" i="9"/>
  <c r="F298" i="9"/>
  <c r="F297" i="9"/>
  <c r="F296" i="9"/>
  <c r="F290" i="9"/>
  <c r="F289" i="9"/>
  <c r="F288" i="9"/>
  <c r="F282" i="9"/>
  <c r="F281" i="9"/>
  <c r="F280" i="9"/>
  <c r="F274" i="9"/>
  <c r="F273" i="9"/>
  <c r="F272" i="9"/>
  <c r="F266" i="9"/>
  <c r="F265" i="9"/>
  <c r="F264" i="9"/>
  <c r="F258" i="9"/>
  <c r="F257" i="9"/>
  <c r="F256" i="9"/>
  <c r="F245" i="9"/>
  <c r="F241" i="9"/>
  <c r="F237" i="9"/>
  <c r="F233" i="9"/>
  <c r="F229" i="9"/>
  <c r="F225" i="9"/>
  <c r="F221" i="9"/>
  <c r="F217" i="9"/>
  <c r="F213" i="9"/>
  <c r="F209" i="9"/>
  <c r="F205" i="9"/>
  <c r="F201" i="9"/>
  <c r="F197" i="9"/>
  <c r="F152" i="9"/>
  <c r="F151" i="9"/>
  <c r="F144" i="9"/>
  <c r="F143" i="9"/>
  <c r="F136" i="9"/>
  <c r="F135" i="9"/>
  <c r="F128" i="9"/>
  <c r="F127" i="9"/>
  <c r="F120" i="9"/>
  <c r="F119" i="9"/>
  <c r="F112" i="9"/>
  <c r="F104" i="9"/>
  <c r="F96" i="9"/>
  <c r="F88" i="9"/>
  <c r="F80" i="9"/>
  <c r="F72" i="9"/>
  <c r="D69" i="9"/>
  <c r="H69" i="9" s="1"/>
  <c r="F65" i="9"/>
  <c r="F61" i="9"/>
  <c r="D60" i="9"/>
  <c r="H60" i="9" s="1"/>
  <c r="E60" i="9"/>
  <c r="D59" i="9"/>
  <c r="H59" i="9" s="1"/>
  <c r="F57" i="9"/>
  <c r="D56" i="9"/>
  <c r="H56" i="9" s="1"/>
  <c r="E56" i="9"/>
  <c r="F53" i="9"/>
  <c r="D52" i="9"/>
  <c r="H52" i="9" s="1"/>
  <c r="E52" i="9"/>
  <c r="F49" i="9"/>
  <c r="F45" i="9"/>
  <c r="D44" i="9"/>
  <c r="H44" i="9" s="1"/>
  <c r="E44" i="9"/>
  <c r="D43" i="9"/>
  <c r="H43" i="9" s="1"/>
  <c r="D40" i="9"/>
  <c r="H40" i="9" s="1"/>
  <c r="E40" i="9"/>
  <c r="F37" i="9"/>
  <c r="D36" i="9"/>
  <c r="H36" i="9" s="1"/>
  <c r="E36" i="9"/>
  <c r="F33" i="9"/>
  <c r="F29" i="9"/>
  <c r="D28" i="9"/>
  <c r="H28" i="9" s="1"/>
  <c r="E28" i="9"/>
  <c r="D27" i="9"/>
  <c r="H27" i="9" s="1"/>
  <c r="D24" i="9"/>
  <c r="H24" i="9" s="1"/>
  <c r="E24" i="9"/>
  <c r="D23" i="9"/>
  <c r="H23" i="9" s="1"/>
  <c r="F21" i="9"/>
  <c r="D20" i="9"/>
  <c r="H20" i="9" s="1"/>
  <c r="E20" i="9"/>
  <c r="D19" i="9"/>
  <c r="H19" i="9" s="1"/>
  <c r="F17" i="9"/>
  <c r="D16" i="9"/>
  <c r="H16" i="9" s="1"/>
  <c r="E16" i="9"/>
  <c r="D15" i="9"/>
  <c r="H15" i="9" s="1"/>
  <c r="D13" i="9"/>
  <c r="H13" i="9" s="1"/>
  <c r="E13" i="9"/>
  <c r="D11" i="9"/>
  <c r="H11" i="9" s="1"/>
  <c r="E11" i="9"/>
  <c r="D9" i="9"/>
  <c r="H9" i="9" s="1"/>
  <c r="E9" i="9"/>
  <c r="D7" i="9"/>
  <c r="H7" i="9" s="1"/>
  <c r="E7" i="9"/>
  <c r="D5" i="9"/>
  <c r="E5" i="9"/>
  <c r="I1" i="13"/>
  <c r="B516" i="9"/>
  <c r="G516" i="20" s="1"/>
  <c r="C516" i="9"/>
  <c r="A517" i="9"/>
  <c r="B515" i="9"/>
  <c r="G515" i="20" s="1"/>
  <c r="C515" i="9"/>
  <c r="B514" i="9"/>
  <c r="G514" i="20" s="1"/>
  <c r="C514" i="9"/>
  <c r="B513" i="9"/>
  <c r="G513" i="20" s="1"/>
  <c r="C513" i="9"/>
  <c r="B512" i="9"/>
  <c r="G512" i="20" s="1"/>
  <c r="C512" i="9"/>
  <c r="B511" i="9"/>
  <c r="G511" i="20" s="1"/>
  <c r="C511" i="9"/>
  <c r="B510" i="9"/>
  <c r="G510" i="20" s="1"/>
  <c r="C510" i="9"/>
  <c r="B509" i="9"/>
  <c r="G509" i="20" s="1"/>
  <c r="C509" i="9"/>
  <c r="B508" i="9"/>
  <c r="G508" i="20" s="1"/>
  <c r="C508" i="9"/>
  <c r="B507" i="9"/>
  <c r="G507" i="20" s="1"/>
  <c r="C507" i="9"/>
  <c r="B506" i="9"/>
  <c r="G506" i="20" s="1"/>
  <c r="C506" i="9"/>
  <c r="B505" i="9"/>
  <c r="G505" i="20" s="1"/>
  <c r="C505" i="9"/>
  <c r="B504" i="9"/>
  <c r="G504" i="20" s="1"/>
  <c r="C504" i="9"/>
  <c r="B503" i="9"/>
  <c r="G503" i="20" s="1"/>
  <c r="C503" i="9"/>
  <c r="B502" i="9"/>
  <c r="G502" i="20" s="1"/>
  <c r="C502" i="9"/>
  <c r="B501" i="9"/>
  <c r="G501" i="20" s="1"/>
  <c r="C501" i="9"/>
  <c r="B500" i="9"/>
  <c r="G500" i="20" s="1"/>
  <c r="C500" i="9"/>
  <c r="B499" i="9"/>
  <c r="G499" i="20" s="1"/>
  <c r="C499" i="9"/>
  <c r="B498" i="9"/>
  <c r="G498" i="20" s="1"/>
  <c r="C498" i="9"/>
  <c r="B497" i="9"/>
  <c r="G497" i="20" s="1"/>
  <c r="C497" i="9"/>
  <c r="B496" i="9"/>
  <c r="G496" i="20" s="1"/>
  <c r="C496" i="9"/>
  <c r="B495" i="9"/>
  <c r="G495" i="20" s="1"/>
  <c r="C495" i="9"/>
  <c r="B494" i="9"/>
  <c r="G494" i="20" s="1"/>
  <c r="C494" i="9"/>
  <c r="B493" i="9"/>
  <c r="G493" i="20" s="1"/>
  <c r="C493" i="9"/>
  <c r="B492" i="9"/>
  <c r="G492" i="20" s="1"/>
  <c r="C492" i="9"/>
  <c r="B491" i="9"/>
  <c r="G491" i="20" s="1"/>
  <c r="C491" i="9"/>
  <c r="B490" i="9"/>
  <c r="G490" i="20" s="1"/>
  <c r="C490" i="9"/>
  <c r="B489" i="9"/>
  <c r="G489" i="20" s="1"/>
  <c r="C489" i="9"/>
  <c r="B488" i="9"/>
  <c r="G488" i="20" s="1"/>
  <c r="C488" i="9"/>
  <c r="B487" i="9"/>
  <c r="G487" i="20" s="1"/>
  <c r="C487" i="9"/>
  <c r="B486" i="9"/>
  <c r="G486" i="20" s="1"/>
  <c r="C486" i="9"/>
  <c r="B485" i="9"/>
  <c r="G485" i="20" s="1"/>
  <c r="C485" i="9"/>
  <c r="B484" i="9"/>
  <c r="G484" i="20" s="1"/>
  <c r="C484" i="9"/>
  <c r="B483" i="9"/>
  <c r="G483" i="20" s="1"/>
  <c r="C483" i="9"/>
  <c r="B482" i="9"/>
  <c r="G482" i="20" s="1"/>
  <c r="C482" i="9"/>
  <c r="E252" i="9"/>
  <c r="F252" i="9"/>
  <c r="E250" i="9"/>
  <c r="F250" i="9"/>
  <c r="F479" i="9"/>
  <c r="G479" i="9"/>
  <c r="F475" i="9"/>
  <c r="G475" i="9"/>
  <c r="F471" i="9"/>
  <c r="G471" i="9"/>
  <c r="F467" i="9"/>
  <c r="G467" i="9"/>
  <c r="F463" i="9"/>
  <c r="G463" i="9"/>
  <c r="F459" i="9"/>
  <c r="G459" i="9"/>
  <c r="F455" i="9"/>
  <c r="G455" i="9"/>
  <c r="F451" i="9"/>
  <c r="G451" i="9"/>
  <c r="F447" i="9"/>
  <c r="G447" i="9"/>
  <c r="F443" i="9"/>
  <c r="G443" i="9"/>
  <c r="F439" i="9"/>
  <c r="G439" i="9"/>
  <c r="F435" i="9"/>
  <c r="G435" i="9"/>
  <c r="F431" i="9"/>
  <c r="G431" i="9"/>
  <c r="F427" i="9"/>
  <c r="G427" i="9"/>
  <c r="F423" i="9"/>
  <c r="G423" i="9"/>
  <c r="F419" i="9"/>
  <c r="G419" i="9"/>
  <c r="F415" i="9"/>
  <c r="G415" i="9"/>
  <c r="F411" i="9"/>
  <c r="G411" i="9"/>
  <c r="F407" i="9"/>
  <c r="G407" i="9"/>
  <c r="F403" i="9"/>
  <c r="G403" i="9"/>
  <c r="F399" i="9"/>
  <c r="G399" i="9"/>
  <c r="F395" i="9"/>
  <c r="G395" i="9"/>
  <c r="F391" i="9"/>
  <c r="G391" i="9"/>
  <c r="F387" i="9"/>
  <c r="G387" i="9"/>
  <c r="F383" i="9"/>
  <c r="G383" i="9"/>
  <c r="F379" i="9"/>
  <c r="G379" i="9"/>
  <c r="F375" i="9"/>
  <c r="G375" i="9"/>
  <c r="F371" i="9"/>
  <c r="G371" i="9"/>
  <c r="F367" i="9"/>
  <c r="G367" i="9"/>
  <c r="F363" i="9"/>
  <c r="G363" i="9"/>
  <c r="F359" i="9"/>
  <c r="G359" i="9"/>
  <c r="F355" i="9"/>
  <c r="G355" i="9"/>
  <c r="F351" i="9"/>
  <c r="G351" i="9"/>
  <c r="F347" i="9"/>
  <c r="G347" i="9"/>
  <c r="F343" i="9"/>
  <c r="G343" i="9"/>
  <c r="F339" i="9"/>
  <c r="G339" i="9"/>
  <c r="F335" i="9"/>
  <c r="G335" i="9"/>
  <c r="F331" i="9"/>
  <c r="G331" i="9"/>
  <c r="F327" i="9"/>
  <c r="G327" i="9"/>
  <c r="F323" i="9"/>
  <c r="G323" i="9"/>
  <c r="F319" i="9"/>
  <c r="G319" i="9"/>
  <c r="F315" i="9"/>
  <c r="G315" i="9"/>
  <c r="F311" i="9"/>
  <c r="G311" i="9"/>
  <c r="F307" i="9"/>
  <c r="G307" i="9"/>
  <c r="F303" i="9"/>
  <c r="G303" i="9"/>
  <c r="F299" i="9"/>
  <c r="G299" i="9"/>
  <c r="F295" i="9"/>
  <c r="G295" i="9"/>
  <c r="F291" i="9"/>
  <c r="G291" i="9"/>
  <c r="F287" i="9"/>
  <c r="G287" i="9"/>
  <c r="F283" i="9"/>
  <c r="G283" i="9"/>
  <c r="F279" i="9"/>
  <c r="G279" i="9"/>
  <c r="F275" i="9"/>
  <c r="G275" i="9"/>
  <c r="F271" i="9"/>
  <c r="G271" i="9"/>
  <c r="H270" i="9"/>
  <c r="F267" i="9"/>
  <c r="G267" i="9"/>
  <c r="H266" i="9"/>
  <c r="F263" i="9"/>
  <c r="G263" i="9"/>
  <c r="H262" i="9"/>
  <c r="F259" i="9"/>
  <c r="G259" i="9"/>
  <c r="H258" i="9"/>
  <c r="F255" i="9"/>
  <c r="G255" i="9"/>
  <c r="H254" i="9"/>
  <c r="F253" i="9"/>
  <c r="G253" i="9"/>
  <c r="H252" i="9"/>
  <c r="F251" i="9"/>
  <c r="G251" i="9"/>
  <c r="H250" i="9"/>
  <c r="F249" i="9"/>
  <c r="G249" i="9"/>
  <c r="H248" i="9"/>
  <c r="E194" i="9"/>
  <c r="F194" i="9"/>
  <c r="E192" i="9"/>
  <c r="F192" i="9"/>
  <c r="E190" i="9"/>
  <c r="F190" i="9"/>
  <c r="E188" i="9"/>
  <c r="F188" i="9"/>
  <c r="E186" i="9"/>
  <c r="F186" i="9"/>
  <c r="E184" i="9"/>
  <c r="F184" i="9"/>
  <c r="E182" i="9"/>
  <c r="F182" i="9"/>
  <c r="E180" i="9"/>
  <c r="F180" i="9"/>
  <c r="E178" i="9"/>
  <c r="F178" i="9"/>
  <c r="E176" i="9"/>
  <c r="F176" i="9"/>
  <c r="E174" i="9"/>
  <c r="F174" i="9"/>
  <c r="E172" i="9"/>
  <c r="F172" i="9"/>
  <c r="E170" i="9"/>
  <c r="F170" i="9"/>
  <c r="E168" i="9"/>
  <c r="F168" i="9"/>
  <c r="E166" i="9"/>
  <c r="F166" i="9"/>
  <c r="E164" i="9"/>
  <c r="F164" i="9"/>
  <c r="E162" i="9"/>
  <c r="F162" i="9"/>
  <c r="E160" i="9"/>
  <c r="F160" i="9"/>
  <c r="E158" i="9"/>
  <c r="F158" i="9"/>
  <c r="E156" i="9"/>
  <c r="F156" i="9"/>
  <c r="E154" i="9"/>
  <c r="F154" i="9"/>
  <c r="F248" i="9"/>
  <c r="G247" i="9"/>
  <c r="F246" i="9"/>
  <c r="G245" i="9"/>
  <c r="F244" i="9"/>
  <c r="G243" i="9"/>
  <c r="F242" i="9"/>
  <c r="G241" i="9"/>
  <c r="F240" i="9"/>
  <c r="G239" i="9"/>
  <c r="F238" i="9"/>
  <c r="G237" i="9"/>
  <c r="F236" i="9"/>
  <c r="G235" i="9"/>
  <c r="F234" i="9"/>
  <c r="G233" i="9"/>
  <c r="F232" i="9"/>
  <c r="G231" i="9"/>
  <c r="F230" i="9"/>
  <c r="G229" i="9"/>
  <c r="F228" i="9"/>
  <c r="G227" i="9"/>
  <c r="F226" i="9"/>
  <c r="G225" i="9"/>
  <c r="F224" i="9"/>
  <c r="G223" i="9"/>
  <c r="F222" i="9"/>
  <c r="G221" i="9"/>
  <c r="F220" i="9"/>
  <c r="G219" i="9"/>
  <c r="F218" i="9"/>
  <c r="G217" i="9"/>
  <c r="F216" i="9"/>
  <c r="G215" i="9"/>
  <c r="F214" i="9"/>
  <c r="G213" i="9"/>
  <c r="F212" i="9"/>
  <c r="G211" i="9"/>
  <c r="F210" i="9"/>
  <c r="G209" i="9"/>
  <c r="F208" i="9"/>
  <c r="G207" i="9"/>
  <c r="F206" i="9"/>
  <c r="G205" i="9"/>
  <c r="F204" i="9"/>
  <c r="G203" i="9"/>
  <c r="F202" i="9"/>
  <c r="G201" i="9"/>
  <c r="F200" i="9"/>
  <c r="G199" i="9"/>
  <c r="F198" i="9"/>
  <c r="G197" i="9"/>
  <c r="F196" i="9"/>
  <c r="F195" i="9"/>
  <c r="G195" i="9"/>
  <c r="H194" i="9"/>
  <c r="F193" i="9"/>
  <c r="G193" i="9"/>
  <c r="H192" i="9"/>
  <c r="F191" i="9"/>
  <c r="G191" i="9"/>
  <c r="H190" i="9"/>
  <c r="F189" i="9"/>
  <c r="G189" i="9"/>
  <c r="H188" i="9"/>
  <c r="F187" i="9"/>
  <c r="G187" i="9"/>
  <c r="H186" i="9"/>
  <c r="F185" i="9"/>
  <c r="G185" i="9"/>
  <c r="H184" i="9"/>
  <c r="F183" i="9"/>
  <c r="G183" i="9"/>
  <c r="H182" i="9"/>
  <c r="F181" i="9"/>
  <c r="G181" i="9"/>
  <c r="H180" i="9"/>
  <c r="F179" i="9"/>
  <c r="G179" i="9"/>
  <c r="H178" i="9"/>
  <c r="F177" i="9"/>
  <c r="G177" i="9"/>
  <c r="H176" i="9"/>
  <c r="F175" i="9"/>
  <c r="G175" i="9"/>
  <c r="H174" i="9"/>
  <c r="F173" i="9"/>
  <c r="G173" i="9"/>
  <c r="H172" i="9"/>
  <c r="F171" i="9"/>
  <c r="G171" i="9"/>
  <c r="H170" i="9"/>
  <c r="F169" i="9"/>
  <c r="G169" i="9"/>
  <c r="H168" i="9"/>
  <c r="F167" i="9"/>
  <c r="G167" i="9"/>
  <c r="H166" i="9"/>
  <c r="F165" i="9"/>
  <c r="G165" i="9"/>
  <c r="H164" i="9"/>
  <c r="F163" i="9"/>
  <c r="G163" i="9"/>
  <c r="H162" i="9"/>
  <c r="F161" i="9"/>
  <c r="G161" i="9"/>
  <c r="H160" i="9"/>
  <c r="F159" i="9"/>
  <c r="G159" i="9"/>
  <c r="H158" i="9"/>
  <c r="F157" i="9"/>
  <c r="G157" i="9"/>
  <c r="H156" i="9"/>
  <c r="F155" i="9"/>
  <c r="G155" i="9"/>
  <c r="H154" i="9"/>
  <c r="F153" i="9"/>
  <c r="G153" i="9"/>
  <c r="H152" i="9"/>
  <c r="F149" i="9"/>
  <c r="G149" i="9"/>
  <c r="H148" i="9"/>
  <c r="F145" i="9"/>
  <c r="G145" i="9"/>
  <c r="H144" i="9"/>
  <c r="F141" i="9"/>
  <c r="G141" i="9"/>
  <c r="H140" i="9"/>
  <c r="F137" i="9"/>
  <c r="G137" i="9"/>
  <c r="H136" i="9"/>
  <c r="F133" i="9"/>
  <c r="G133" i="9"/>
  <c r="H132" i="9"/>
  <c r="F129" i="9"/>
  <c r="G129" i="9"/>
  <c r="H128" i="9"/>
  <c r="F125" i="9"/>
  <c r="G125" i="9"/>
  <c r="H124" i="9"/>
  <c r="F121" i="9"/>
  <c r="G121" i="9"/>
  <c r="H120" i="9"/>
  <c r="F117" i="9"/>
  <c r="G117" i="9"/>
  <c r="H116" i="9"/>
  <c r="F113" i="9"/>
  <c r="G113" i="9"/>
  <c r="H112" i="9"/>
  <c r="F109" i="9"/>
  <c r="G109" i="9"/>
  <c r="F105" i="9"/>
  <c r="G105" i="9"/>
  <c r="F101" i="9"/>
  <c r="G101" i="9"/>
  <c r="F97" i="9"/>
  <c r="G97" i="9"/>
  <c r="F93" i="9"/>
  <c r="G93" i="9"/>
  <c r="F89" i="9"/>
  <c r="G89" i="9"/>
  <c r="D2" i="9"/>
  <c r="D4" i="9"/>
  <c r="D6" i="11" s="1"/>
  <c r="D6" i="9"/>
  <c r="D8" i="9"/>
  <c r="D10" i="9"/>
  <c r="D12" i="9"/>
  <c r="D14" i="9"/>
  <c r="G85" i="9"/>
  <c r="G81" i="9"/>
  <c r="G77" i="9"/>
  <c r="G73" i="9"/>
  <c r="G69" i="9"/>
  <c r="G65" i="9"/>
  <c r="F64" i="9"/>
  <c r="G63" i="9"/>
  <c r="F62" i="9"/>
  <c r="G61" i="9"/>
  <c r="F60" i="9"/>
  <c r="G59" i="9"/>
  <c r="F58" i="9"/>
  <c r="G57" i="9"/>
  <c r="F56" i="9"/>
  <c r="G55" i="9"/>
  <c r="F54" i="9"/>
  <c r="G53" i="9"/>
  <c r="F52" i="9"/>
  <c r="G51" i="9"/>
  <c r="F50" i="9"/>
  <c r="G49" i="9"/>
  <c r="F48" i="9"/>
  <c r="G47" i="9"/>
  <c r="F46" i="9"/>
  <c r="G45" i="9"/>
  <c r="F44" i="9"/>
  <c r="G43" i="9"/>
  <c r="F42" i="9"/>
  <c r="G41" i="9"/>
  <c r="F40" i="9"/>
  <c r="G39" i="9"/>
  <c r="F38" i="9"/>
  <c r="G37" i="9"/>
  <c r="F36" i="9"/>
  <c r="G35" i="9"/>
  <c r="F34" i="9"/>
  <c r="G33" i="9"/>
  <c r="F32" i="9"/>
  <c r="G31" i="9"/>
  <c r="F30" i="9"/>
  <c r="G29" i="9"/>
  <c r="F28" i="9"/>
  <c r="G27" i="9"/>
  <c r="F26" i="9"/>
  <c r="G25" i="9"/>
  <c r="F24" i="9"/>
  <c r="G23" i="9"/>
  <c r="F22" i="9"/>
  <c r="G21" i="9"/>
  <c r="F20" i="9"/>
  <c r="G19" i="9"/>
  <c r="F18" i="9"/>
  <c r="G17" i="9"/>
  <c r="F16" i="9"/>
  <c r="G15" i="9"/>
  <c r="G11" i="9"/>
  <c r="G7" i="9"/>
  <c r="G3" i="9"/>
  <c r="E14" i="9"/>
  <c r="F13" i="9"/>
  <c r="E12" i="9"/>
  <c r="F11" i="9"/>
  <c r="E10" i="9"/>
  <c r="F9" i="9"/>
  <c r="E8" i="9"/>
  <c r="F7" i="9"/>
  <c r="E6" i="9"/>
  <c r="F5" i="9"/>
  <c r="E4" i="9"/>
  <c r="E6" i="11" s="1"/>
  <c r="F3" i="9"/>
  <c r="E2" i="9"/>
  <c r="B3" i="13"/>
  <c r="G481" i="9"/>
  <c r="E478" i="9"/>
  <c r="G478" i="9"/>
  <c r="G477" i="9"/>
  <c r="E474" i="9"/>
  <c r="G474" i="9"/>
  <c r="G473" i="9"/>
  <c r="E470" i="9"/>
  <c r="G470" i="9"/>
  <c r="G469" i="9"/>
  <c r="E466" i="9"/>
  <c r="G466" i="9"/>
  <c r="G465" i="9"/>
  <c r="E462" i="9"/>
  <c r="G462" i="9"/>
  <c r="G461" i="9"/>
  <c r="E458" i="9"/>
  <c r="G458" i="9"/>
  <c r="G457" i="9"/>
  <c r="E454" i="9"/>
  <c r="G454" i="9"/>
  <c r="G453" i="9"/>
  <c r="E450" i="9"/>
  <c r="G450" i="9"/>
  <c r="G449" i="9"/>
  <c r="E446" i="9"/>
  <c r="G446" i="9"/>
  <c r="G445" i="9"/>
  <c r="E442" i="9"/>
  <c r="G442" i="9"/>
  <c r="G441" i="9"/>
  <c r="E438" i="9"/>
  <c r="G438" i="9"/>
  <c r="G437" i="9"/>
  <c r="E434" i="9"/>
  <c r="G434" i="9"/>
  <c r="G433" i="9"/>
  <c r="E430" i="9"/>
  <c r="G430" i="9"/>
  <c r="G429" i="9"/>
  <c r="E426" i="9"/>
  <c r="G426" i="9"/>
  <c r="G425" i="9"/>
  <c r="E422" i="9"/>
  <c r="G422" i="9"/>
  <c r="G421" i="9"/>
  <c r="E418" i="9"/>
  <c r="G418" i="9"/>
  <c r="G417" i="9"/>
  <c r="E414" i="9"/>
  <c r="G414" i="9"/>
  <c r="G413" i="9"/>
  <c r="E410" i="9"/>
  <c r="G410" i="9"/>
  <c r="G409" i="9"/>
  <c r="E406" i="9"/>
  <c r="G406" i="9"/>
  <c r="G405" i="9"/>
  <c r="E402" i="9"/>
  <c r="G402" i="9"/>
  <c r="G401" i="9"/>
  <c r="E398" i="9"/>
  <c r="G398" i="9"/>
  <c r="G397" i="9"/>
  <c r="E394" i="9"/>
  <c r="G394" i="9"/>
  <c r="G393" i="9"/>
  <c r="E390" i="9"/>
  <c r="G390" i="9"/>
  <c r="G389" i="9"/>
  <c r="E386" i="9"/>
  <c r="G386" i="9"/>
  <c r="G385" i="9"/>
  <c r="E382" i="9"/>
  <c r="G382" i="9"/>
  <c r="G381" i="9"/>
  <c r="E378" i="9"/>
  <c r="G378" i="9"/>
  <c r="G377" i="9"/>
  <c r="E374" i="9"/>
  <c r="G374" i="9"/>
  <c r="G373" i="9"/>
  <c r="E370" i="9"/>
  <c r="G370" i="9"/>
  <c r="G369" i="9"/>
  <c r="E366" i="9"/>
  <c r="G366" i="9"/>
  <c r="G365" i="9"/>
  <c r="E362" i="9"/>
  <c r="G362" i="9"/>
  <c r="G361" i="9"/>
  <c r="E358" i="9"/>
  <c r="G358" i="9"/>
  <c r="G357" i="9"/>
  <c r="E354" i="9"/>
  <c r="G354" i="9"/>
  <c r="G353" i="9"/>
  <c r="E350" i="9"/>
  <c r="G350" i="9"/>
  <c r="G349" i="9"/>
  <c r="E346" i="9"/>
  <c r="G346" i="9"/>
  <c r="G345" i="9"/>
  <c r="E342" i="9"/>
  <c r="G342" i="9"/>
  <c r="G341" i="9"/>
  <c r="E338" i="9"/>
  <c r="G338" i="9"/>
  <c r="G337" i="9"/>
  <c r="E334" i="9"/>
  <c r="G334" i="9"/>
  <c r="G333" i="9"/>
  <c r="E330" i="9"/>
  <c r="G330" i="9"/>
  <c r="G329" i="9"/>
  <c r="E326" i="9"/>
  <c r="G326" i="9"/>
  <c r="G325" i="9"/>
  <c r="E322" i="9"/>
  <c r="G322" i="9"/>
  <c r="G321" i="9"/>
  <c r="E318" i="9"/>
  <c r="G318" i="9"/>
  <c r="G317" i="9"/>
  <c r="E314" i="9"/>
  <c r="G314" i="9"/>
  <c r="G313" i="9"/>
  <c r="E310" i="9"/>
  <c r="G310" i="9"/>
  <c r="G309" i="9"/>
  <c r="E306" i="9"/>
  <c r="G306" i="9"/>
  <c r="G305" i="9"/>
  <c r="E302" i="9"/>
  <c r="G302" i="9"/>
  <c r="G301" i="9"/>
  <c r="E298" i="9"/>
  <c r="G298" i="9"/>
  <c r="G297" i="9"/>
  <c r="E294" i="9"/>
  <c r="G294" i="9"/>
  <c r="G293" i="9"/>
  <c r="E290" i="9"/>
  <c r="G290" i="9"/>
  <c r="G289" i="9"/>
  <c r="E286" i="9"/>
  <c r="G286" i="9"/>
  <c r="G285" i="9"/>
  <c r="E282" i="9"/>
  <c r="G282" i="9"/>
  <c r="G281" i="9"/>
  <c r="E278" i="9"/>
  <c r="G278" i="9"/>
  <c r="G277" i="9"/>
  <c r="E274" i="9"/>
  <c r="G274" i="9"/>
  <c r="G273" i="9"/>
  <c r="E270" i="9"/>
  <c r="G270" i="9"/>
  <c r="G269" i="9"/>
  <c r="E266" i="9"/>
  <c r="G266" i="9"/>
  <c r="G265" i="9"/>
  <c r="E262" i="9"/>
  <c r="G262" i="9"/>
  <c r="G261" i="9"/>
  <c r="E258" i="9"/>
  <c r="G258" i="9"/>
  <c r="G257" i="9"/>
  <c r="E254" i="9"/>
  <c r="G254" i="9"/>
  <c r="E480" i="9"/>
  <c r="G480" i="9"/>
  <c r="E476" i="9"/>
  <c r="G476" i="9"/>
  <c r="E472" i="9"/>
  <c r="G472" i="9"/>
  <c r="E468" i="9"/>
  <c r="G468" i="9"/>
  <c r="E464" i="9"/>
  <c r="G464" i="9"/>
  <c r="E460" i="9"/>
  <c r="G460" i="9"/>
  <c r="E456" i="9"/>
  <c r="G456" i="9"/>
  <c r="E452" i="9"/>
  <c r="G452" i="9"/>
  <c r="E448" i="9"/>
  <c r="G448" i="9"/>
  <c r="E444" i="9"/>
  <c r="G444" i="9"/>
  <c r="E440" i="9"/>
  <c r="G440" i="9"/>
  <c r="E436" i="9"/>
  <c r="G436" i="9"/>
  <c r="E432" i="9"/>
  <c r="G432" i="9"/>
  <c r="E428" i="9"/>
  <c r="G428" i="9"/>
  <c r="E424" i="9"/>
  <c r="G424" i="9"/>
  <c r="E420" i="9"/>
  <c r="G420" i="9"/>
  <c r="E416" i="9"/>
  <c r="G416" i="9"/>
  <c r="E412" i="9"/>
  <c r="G412" i="9"/>
  <c r="E408" i="9"/>
  <c r="G408" i="9"/>
  <c r="E404" i="9"/>
  <c r="G404" i="9"/>
  <c r="E400" i="9"/>
  <c r="G400" i="9"/>
  <c r="E396" i="9"/>
  <c r="G396" i="9"/>
  <c r="E392" i="9"/>
  <c r="G392" i="9"/>
  <c r="E388" i="9"/>
  <c r="G388" i="9"/>
  <c r="E384" i="9"/>
  <c r="G384" i="9"/>
  <c r="E380" i="9"/>
  <c r="G380" i="9"/>
  <c r="E376" i="9"/>
  <c r="G376" i="9"/>
  <c r="E372" i="9"/>
  <c r="G372" i="9"/>
  <c r="E368" i="9"/>
  <c r="G368" i="9"/>
  <c r="E364" i="9"/>
  <c r="G364" i="9"/>
  <c r="E360" i="9"/>
  <c r="G360" i="9"/>
  <c r="E356" i="9"/>
  <c r="G356" i="9"/>
  <c r="E352" i="9"/>
  <c r="G352" i="9"/>
  <c r="E348" i="9"/>
  <c r="G348" i="9"/>
  <c r="E344" i="9"/>
  <c r="G344" i="9"/>
  <c r="E340" i="9"/>
  <c r="G340" i="9"/>
  <c r="E336" i="9"/>
  <c r="G336" i="9"/>
  <c r="E332" i="9"/>
  <c r="G332" i="9"/>
  <c r="E328" i="9"/>
  <c r="G328" i="9"/>
  <c r="E324" i="9"/>
  <c r="G324" i="9"/>
  <c r="E320" i="9"/>
  <c r="G320" i="9"/>
  <c r="E316" i="9"/>
  <c r="G316" i="9"/>
  <c r="E312" i="9"/>
  <c r="G312" i="9"/>
  <c r="E308" i="9"/>
  <c r="G308" i="9"/>
  <c r="E304" i="9"/>
  <c r="G304" i="9"/>
  <c r="E300" i="9"/>
  <c r="G300" i="9"/>
  <c r="E296" i="9"/>
  <c r="G296" i="9"/>
  <c r="E292" i="9"/>
  <c r="G292" i="9"/>
  <c r="E288" i="9"/>
  <c r="G288" i="9"/>
  <c r="E284" i="9"/>
  <c r="G284" i="9"/>
  <c r="E280" i="9"/>
  <c r="G280" i="9"/>
  <c r="E276" i="9"/>
  <c r="G276" i="9"/>
  <c r="E272" i="9"/>
  <c r="G272" i="9"/>
  <c r="E268" i="9"/>
  <c r="G268" i="9"/>
  <c r="E264" i="9"/>
  <c r="G264" i="9"/>
  <c r="E260" i="9"/>
  <c r="G260" i="9"/>
  <c r="E256" i="9"/>
  <c r="G256" i="9"/>
  <c r="E150" i="9"/>
  <c r="G150" i="9"/>
  <c r="E146" i="9"/>
  <c r="G146" i="9"/>
  <c r="E142" i="9"/>
  <c r="G142" i="9"/>
  <c r="E138" i="9"/>
  <c r="G138" i="9"/>
  <c r="E134" i="9"/>
  <c r="G134" i="9"/>
  <c r="E130" i="9"/>
  <c r="G130" i="9"/>
  <c r="E126" i="9"/>
  <c r="G126" i="9"/>
  <c r="E122" i="9"/>
  <c r="G122" i="9"/>
  <c r="E118" i="9"/>
  <c r="G118" i="9"/>
  <c r="E114" i="9"/>
  <c r="G114" i="9"/>
  <c r="E110" i="9"/>
  <c r="G110" i="9"/>
  <c r="E106" i="9"/>
  <c r="G106" i="9"/>
  <c r="E102" i="9"/>
  <c r="G102" i="9"/>
  <c r="E98" i="9"/>
  <c r="G98" i="9"/>
  <c r="E94" i="9"/>
  <c r="E96" i="11" s="1"/>
  <c r="B96" i="20" s="1"/>
  <c r="G94" i="9"/>
  <c r="E90" i="9"/>
  <c r="G90" i="9"/>
  <c r="E86" i="9"/>
  <c r="G86" i="9"/>
  <c r="E82" i="9"/>
  <c r="G82" i="9"/>
  <c r="E78" i="9"/>
  <c r="G78" i="9"/>
  <c r="E74" i="9"/>
  <c r="G74" i="9"/>
  <c r="E70" i="9"/>
  <c r="G70" i="9"/>
  <c r="E66" i="9"/>
  <c r="G66" i="9"/>
  <c r="G252" i="9"/>
  <c r="G250" i="9"/>
  <c r="G248" i="9"/>
  <c r="G246" i="9"/>
  <c r="G244" i="9"/>
  <c r="G242" i="9"/>
  <c r="G240" i="9"/>
  <c r="G238" i="9"/>
  <c r="G236" i="9"/>
  <c r="G234" i="9"/>
  <c r="G232" i="9"/>
  <c r="G230" i="9"/>
  <c r="G228" i="9"/>
  <c r="G226" i="9"/>
  <c r="G224" i="9"/>
  <c r="G222" i="9"/>
  <c r="G220" i="9"/>
  <c r="G218" i="9"/>
  <c r="G216" i="9"/>
  <c r="G214" i="9"/>
  <c r="G212" i="9"/>
  <c r="G210" i="9"/>
  <c r="G208" i="9"/>
  <c r="G206" i="9"/>
  <c r="G204" i="9"/>
  <c r="G202" i="9"/>
  <c r="G200" i="9"/>
  <c r="G198" i="9"/>
  <c r="G196" i="9"/>
  <c r="G194" i="9"/>
  <c r="G192" i="9"/>
  <c r="G190" i="9"/>
  <c r="G188" i="9"/>
  <c r="G186" i="9"/>
  <c r="G184" i="9"/>
  <c r="G182" i="9"/>
  <c r="G180" i="9"/>
  <c r="G178" i="9"/>
  <c r="G176" i="9"/>
  <c r="G174" i="9"/>
  <c r="G172" i="9"/>
  <c r="G170" i="9"/>
  <c r="G168" i="9"/>
  <c r="G166" i="9"/>
  <c r="G164" i="9"/>
  <c r="G162" i="9"/>
  <c r="G160" i="9"/>
  <c r="G158" i="9"/>
  <c r="G156" i="9"/>
  <c r="G154" i="9"/>
  <c r="E152" i="9"/>
  <c r="G152" i="9"/>
  <c r="G151" i="9"/>
  <c r="F150" i="9"/>
  <c r="E148" i="9"/>
  <c r="G148" i="9"/>
  <c r="G147" i="9"/>
  <c r="F146" i="9"/>
  <c r="E144" i="9"/>
  <c r="G144" i="9"/>
  <c r="G143" i="9"/>
  <c r="F142" i="9"/>
  <c r="E140" i="9"/>
  <c r="G140" i="9"/>
  <c r="G139" i="9"/>
  <c r="F138" i="9"/>
  <c r="E136" i="9"/>
  <c r="G136" i="9"/>
  <c r="G135" i="9"/>
  <c r="F134" i="9"/>
  <c r="E132" i="9"/>
  <c r="G132" i="9"/>
  <c r="G131" i="9"/>
  <c r="F130" i="9"/>
  <c r="E128" i="9"/>
  <c r="G128" i="9"/>
  <c r="G127" i="9"/>
  <c r="F126" i="9"/>
  <c r="E124" i="9"/>
  <c r="G124" i="9"/>
  <c r="G123" i="9"/>
  <c r="F122" i="9"/>
  <c r="E120" i="9"/>
  <c r="G120" i="9"/>
  <c r="G119" i="9"/>
  <c r="F118" i="9"/>
  <c r="E116" i="9"/>
  <c r="G116" i="9"/>
  <c r="G115" i="9"/>
  <c r="F114" i="9"/>
  <c r="E112" i="9"/>
  <c r="G112" i="9"/>
  <c r="G111" i="9"/>
  <c r="F110" i="9"/>
  <c r="E108" i="9"/>
  <c r="G108" i="9"/>
  <c r="G107" i="9"/>
  <c r="F106" i="9"/>
  <c r="E104" i="9"/>
  <c r="G104" i="9"/>
  <c r="G103" i="9"/>
  <c r="F102" i="9"/>
  <c r="E100" i="9"/>
  <c r="G100" i="9"/>
  <c r="G99" i="9"/>
  <c r="F98" i="9"/>
  <c r="E96" i="9"/>
  <c r="G96" i="9"/>
  <c r="G95" i="9"/>
  <c r="F94" i="9"/>
  <c r="E92" i="9"/>
  <c r="G92" i="9"/>
  <c r="G91" i="9"/>
  <c r="F90" i="9"/>
  <c r="E88" i="9"/>
  <c r="G88" i="9"/>
  <c r="G87" i="9"/>
  <c r="F86" i="9"/>
  <c r="E84" i="9"/>
  <c r="G84" i="9"/>
  <c r="G83" i="9"/>
  <c r="F82" i="9"/>
  <c r="E80" i="9"/>
  <c r="G80" i="9"/>
  <c r="G79" i="9"/>
  <c r="F78" i="9"/>
  <c r="E76" i="9"/>
  <c r="G76" i="9"/>
  <c r="G75" i="9"/>
  <c r="F74" i="9"/>
  <c r="E72" i="9"/>
  <c r="G72" i="9"/>
  <c r="G71" i="9"/>
  <c r="F70" i="9"/>
  <c r="E68" i="9"/>
  <c r="G68" i="9"/>
  <c r="G67" i="9"/>
  <c r="F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G14" i="9"/>
  <c r="G12" i="9"/>
  <c r="G10" i="9"/>
  <c r="G8" i="9"/>
  <c r="G6" i="9"/>
  <c r="G4" i="9"/>
  <c r="G2" i="9"/>
  <c r="E3" i="9" l="1"/>
  <c r="E2" i="13" s="1"/>
  <c r="F25" i="9"/>
  <c r="F41" i="9"/>
  <c r="F67" i="9"/>
  <c r="F35" i="9"/>
  <c r="D482" i="20"/>
  <c r="B482" i="20"/>
  <c r="C482" i="20"/>
  <c r="A482" i="20"/>
  <c r="A483" i="20"/>
  <c r="D483" i="20"/>
  <c r="B483" i="20"/>
  <c r="C483" i="20"/>
  <c r="C484" i="20"/>
  <c r="A484" i="20"/>
  <c r="D484" i="20"/>
  <c r="B484" i="20"/>
  <c r="A485" i="20"/>
  <c r="D485" i="20"/>
  <c r="C485" i="20"/>
  <c r="B485" i="20"/>
  <c r="D486" i="20"/>
  <c r="B486" i="20"/>
  <c r="C486" i="20"/>
  <c r="A486" i="20"/>
  <c r="A487" i="20"/>
  <c r="D487" i="20"/>
  <c r="B487" i="20"/>
  <c r="C487" i="20"/>
  <c r="C488" i="20"/>
  <c r="A488" i="20"/>
  <c r="D488" i="20"/>
  <c r="B488" i="20"/>
  <c r="A489" i="20"/>
  <c r="D489" i="20"/>
  <c r="C489" i="20"/>
  <c r="B489" i="20"/>
  <c r="D490" i="20"/>
  <c r="B490" i="20"/>
  <c r="C490" i="20"/>
  <c r="A490" i="20"/>
  <c r="A491" i="20"/>
  <c r="D491" i="20"/>
  <c r="B491" i="20"/>
  <c r="C491" i="20"/>
  <c r="C492" i="20"/>
  <c r="A492" i="20"/>
  <c r="D492" i="20"/>
  <c r="B492" i="20"/>
  <c r="A493" i="20"/>
  <c r="D493" i="20"/>
  <c r="C493" i="20"/>
  <c r="B493" i="20"/>
  <c r="D494" i="20"/>
  <c r="B494" i="20"/>
  <c r="C494" i="20"/>
  <c r="A494" i="20"/>
  <c r="A495" i="20"/>
  <c r="D495" i="20"/>
  <c r="B495" i="20"/>
  <c r="C495" i="20"/>
  <c r="C496" i="20"/>
  <c r="A496" i="20"/>
  <c r="D496" i="20"/>
  <c r="B496" i="20"/>
  <c r="A497" i="20"/>
  <c r="D497" i="20"/>
  <c r="C497" i="20"/>
  <c r="B497" i="20"/>
  <c r="D498" i="20"/>
  <c r="B498" i="20"/>
  <c r="C498" i="20"/>
  <c r="A498" i="20"/>
  <c r="A499" i="20"/>
  <c r="D499" i="20"/>
  <c r="B499" i="20"/>
  <c r="C499" i="20"/>
  <c r="C500" i="20"/>
  <c r="A500" i="20"/>
  <c r="D500" i="20"/>
  <c r="B500" i="20"/>
  <c r="A501" i="20"/>
  <c r="D501" i="20"/>
  <c r="C501" i="20"/>
  <c r="B501" i="20"/>
  <c r="D502" i="20"/>
  <c r="B502" i="20"/>
  <c r="C502" i="20"/>
  <c r="A502" i="20"/>
  <c r="A503" i="20"/>
  <c r="D503" i="20"/>
  <c r="B503" i="20"/>
  <c r="C503" i="20"/>
  <c r="C504" i="20"/>
  <c r="A504" i="20"/>
  <c r="D504" i="20"/>
  <c r="B504" i="20"/>
  <c r="A505" i="20"/>
  <c r="D505" i="20"/>
  <c r="C505" i="20"/>
  <c r="B505" i="20"/>
  <c r="D506" i="20"/>
  <c r="B506" i="20"/>
  <c r="C506" i="20"/>
  <c r="A506" i="20"/>
  <c r="A507" i="20"/>
  <c r="D507" i="20"/>
  <c r="B507" i="20"/>
  <c r="C507" i="20"/>
  <c r="C508" i="20"/>
  <c r="A508" i="20"/>
  <c r="D508" i="20"/>
  <c r="B508" i="20"/>
  <c r="A509" i="20"/>
  <c r="D509" i="20"/>
  <c r="C509" i="20"/>
  <c r="B509" i="20"/>
  <c r="D510" i="20"/>
  <c r="B510" i="20"/>
  <c r="C510" i="20"/>
  <c r="A510" i="20"/>
  <c r="A511" i="20"/>
  <c r="D511" i="20"/>
  <c r="B511" i="20"/>
  <c r="C511" i="20"/>
  <c r="C512" i="20"/>
  <c r="A512" i="20"/>
  <c r="D512" i="20"/>
  <c r="B512" i="20"/>
  <c r="A513" i="20"/>
  <c r="D513" i="20"/>
  <c r="C513" i="20"/>
  <c r="B513" i="20"/>
  <c r="D514" i="20"/>
  <c r="B514" i="20"/>
  <c r="C514" i="20"/>
  <c r="A514" i="20"/>
  <c r="A515" i="20"/>
  <c r="D515" i="20"/>
  <c r="B515" i="20"/>
  <c r="C515" i="20"/>
  <c r="E32" i="9"/>
  <c r="E48" i="9"/>
  <c r="E64" i="9"/>
  <c r="F79" i="9"/>
  <c r="F81" i="9"/>
  <c r="F83" i="9"/>
  <c r="F85" i="9"/>
  <c r="D21" i="9"/>
  <c r="H21" i="9" s="1"/>
  <c r="F47" i="9"/>
  <c r="D605" i="9"/>
  <c r="H605" i="9" s="1"/>
  <c r="D604" i="20"/>
  <c r="C604" i="20"/>
  <c r="A604" i="20"/>
  <c r="B604" i="20"/>
  <c r="B163" i="20"/>
  <c r="A163" i="20"/>
  <c r="B167" i="20"/>
  <c r="A167" i="20"/>
  <c r="B171" i="20"/>
  <c r="A171" i="20"/>
  <c r="B175" i="20"/>
  <c r="A175" i="20"/>
  <c r="B179" i="20"/>
  <c r="A179" i="20"/>
  <c r="B183" i="20"/>
  <c r="A183" i="20"/>
  <c r="B187" i="20"/>
  <c r="A187" i="20"/>
  <c r="B191" i="20"/>
  <c r="A191" i="20"/>
  <c r="B195" i="20"/>
  <c r="A195" i="20"/>
  <c r="B197" i="20"/>
  <c r="A197" i="20"/>
  <c r="B199" i="20"/>
  <c r="A199" i="20"/>
  <c r="B201" i="20"/>
  <c r="A201" i="20"/>
  <c r="B203" i="20"/>
  <c r="A203" i="20"/>
  <c r="B205" i="20"/>
  <c r="A205" i="20"/>
  <c r="B207" i="20"/>
  <c r="A207" i="20"/>
  <c r="B209" i="20"/>
  <c r="A209" i="20"/>
  <c r="B211" i="20"/>
  <c r="A211" i="20"/>
  <c r="B213" i="20"/>
  <c r="A213" i="20"/>
  <c r="B215" i="20"/>
  <c r="A215" i="20"/>
  <c r="B217" i="20"/>
  <c r="A217" i="20"/>
  <c r="B219" i="20"/>
  <c r="A219" i="20"/>
  <c r="B221" i="20"/>
  <c r="A221" i="20"/>
  <c r="B223" i="20"/>
  <c r="A223" i="20"/>
  <c r="B225" i="20"/>
  <c r="A225" i="20"/>
  <c r="B227" i="20"/>
  <c r="A227" i="20"/>
  <c r="B229" i="20"/>
  <c r="A229" i="20"/>
  <c r="B231" i="20"/>
  <c r="A231" i="20"/>
  <c r="B233" i="20"/>
  <c r="A233" i="20"/>
  <c r="B235" i="20"/>
  <c r="A235" i="20"/>
  <c r="B239" i="20"/>
  <c r="A239" i="20"/>
  <c r="B243" i="20"/>
  <c r="A243" i="20"/>
  <c r="B247" i="20"/>
  <c r="A247" i="20"/>
  <c r="A354" i="20"/>
  <c r="B354" i="20"/>
  <c r="B356" i="20"/>
  <c r="A356" i="20"/>
  <c r="A250" i="20"/>
  <c r="B250" i="20"/>
  <c r="B252" i="20"/>
  <c r="A252" i="20"/>
  <c r="A254" i="20"/>
  <c r="B254" i="20"/>
  <c r="B256" i="20"/>
  <c r="A256" i="20"/>
  <c r="A258" i="20"/>
  <c r="B258" i="20"/>
  <c r="B260" i="20"/>
  <c r="A260" i="20"/>
  <c r="A262" i="20"/>
  <c r="B262" i="20"/>
  <c r="B264" i="20"/>
  <c r="A264" i="20"/>
  <c r="A266" i="20"/>
  <c r="B266" i="20"/>
  <c r="B268" i="20"/>
  <c r="A268" i="20"/>
  <c r="A270" i="20"/>
  <c r="B270" i="20"/>
  <c r="B272" i="20"/>
  <c r="A272" i="20"/>
  <c r="A274" i="20"/>
  <c r="B274" i="20"/>
  <c r="B276" i="20"/>
  <c r="A276" i="20"/>
  <c r="A278" i="20"/>
  <c r="B278" i="20"/>
  <c r="B280" i="20"/>
  <c r="A280" i="20"/>
  <c r="A282" i="20"/>
  <c r="B282" i="20"/>
  <c r="B284" i="20"/>
  <c r="A284" i="20"/>
  <c r="A286" i="20"/>
  <c r="B286" i="20"/>
  <c r="B288" i="20"/>
  <c r="A288" i="20"/>
  <c r="A290" i="20"/>
  <c r="B290" i="20"/>
  <c r="B292" i="20"/>
  <c r="A292" i="20"/>
  <c r="A294" i="20"/>
  <c r="B294" i="20"/>
  <c r="B296" i="20"/>
  <c r="A296" i="20"/>
  <c r="A298" i="20"/>
  <c r="B298" i="20"/>
  <c r="B300" i="20"/>
  <c r="A300" i="20"/>
  <c r="A302" i="20"/>
  <c r="B302" i="20"/>
  <c r="B304" i="20"/>
  <c r="A304" i="20"/>
  <c r="A306" i="20"/>
  <c r="B306" i="20"/>
  <c r="B308" i="20"/>
  <c r="A308" i="20"/>
  <c r="A310" i="20"/>
  <c r="B310" i="20"/>
  <c r="B312" i="20"/>
  <c r="A312" i="20"/>
  <c r="A314" i="20"/>
  <c r="B314" i="20"/>
  <c r="B316" i="20"/>
  <c r="A316" i="20"/>
  <c r="A318" i="20"/>
  <c r="B318" i="20"/>
  <c r="B320" i="20"/>
  <c r="A320" i="20"/>
  <c r="A322" i="20"/>
  <c r="B322" i="20"/>
  <c r="B324" i="20"/>
  <c r="A324" i="20"/>
  <c r="A326" i="20"/>
  <c r="B326" i="20"/>
  <c r="B328" i="20"/>
  <c r="A328" i="20"/>
  <c r="A330" i="20"/>
  <c r="B330" i="20"/>
  <c r="B332" i="20"/>
  <c r="A332" i="20"/>
  <c r="A334" i="20"/>
  <c r="B334" i="20"/>
  <c r="B336" i="20"/>
  <c r="A336" i="20"/>
  <c r="A338" i="20"/>
  <c r="B338" i="20"/>
  <c r="B340" i="20"/>
  <c r="A340" i="20"/>
  <c r="A342" i="20"/>
  <c r="B342" i="20"/>
  <c r="B344" i="20"/>
  <c r="A344" i="20"/>
  <c r="A346" i="20"/>
  <c r="B346" i="20"/>
  <c r="B348" i="20"/>
  <c r="A348" i="20"/>
  <c r="A350" i="20"/>
  <c r="B350" i="20"/>
  <c r="B352" i="20"/>
  <c r="A352" i="20"/>
  <c r="A358" i="20"/>
  <c r="B358" i="20"/>
  <c r="B360" i="20"/>
  <c r="A360" i="20"/>
  <c r="D363" i="20"/>
  <c r="C363" i="20"/>
  <c r="B363" i="20"/>
  <c r="D366" i="20"/>
  <c r="C366" i="20"/>
  <c r="A366" i="20"/>
  <c r="B366" i="20"/>
  <c r="D368" i="20"/>
  <c r="C368" i="20"/>
  <c r="B368" i="20"/>
  <c r="A368" i="20"/>
  <c r="C369" i="20"/>
  <c r="D369" i="20"/>
  <c r="A369" i="20"/>
  <c r="D371" i="20"/>
  <c r="C371" i="20"/>
  <c r="B371" i="20"/>
  <c r="D374" i="20"/>
  <c r="C374" i="20"/>
  <c r="A374" i="20"/>
  <c r="B374" i="20"/>
  <c r="D376" i="20"/>
  <c r="C376" i="20"/>
  <c r="B376" i="20"/>
  <c r="A376" i="20"/>
  <c r="D377" i="20"/>
  <c r="C377" i="20"/>
  <c r="A377" i="20"/>
  <c r="D379" i="20"/>
  <c r="C379" i="20"/>
  <c r="B379" i="20"/>
  <c r="C382" i="20"/>
  <c r="D382" i="20"/>
  <c r="A382" i="20"/>
  <c r="B382" i="20"/>
  <c r="C384" i="20"/>
  <c r="D384" i="20"/>
  <c r="A384" i="20"/>
  <c r="B384" i="20"/>
  <c r="D385" i="20"/>
  <c r="C385" i="20"/>
  <c r="A385" i="20"/>
  <c r="B385" i="20"/>
  <c r="D387" i="20"/>
  <c r="C387" i="20"/>
  <c r="B387" i="20"/>
  <c r="A387" i="20"/>
  <c r="C390" i="20"/>
  <c r="D390" i="20"/>
  <c r="B390" i="20"/>
  <c r="A390" i="20"/>
  <c r="C392" i="20"/>
  <c r="D392" i="20"/>
  <c r="A392" i="20"/>
  <c r="B392" i="20"/>
  <c r="C394" i="20"/>
  <c r="D394" i="20"/>
  <c r="B394" i="20"/>
  <c r="A394" i="20"/>
  <c r="C396" i="20"/>
  <c r="D396" i="20"/>
  <c r="A396" i="20"/>
  <c r="B396" i="20"/>
  <c r="C398" i="20"/>
  <c r="D398" i="20"/>
  <c r="B398" i="20"/>
  <c r="A398" i="20"/>
  <c r="C399" i="20"/>
  <c r="D399" i="20"/>
  <c r="B399" i="20"/>
  <c r="A399" i="20"/>
  <c r="D401" i="20"/>
  <c r="C401" i="20"/>
  <c r="A401" i="20"/>
  <c r="B401" i="20"/>
  <c r="C404" i="20"/>
  <c r="D404" i="20"/>
  <c r="A404" i="20"/>
  <c r="B404" i="20"/>
  <c r="C408" i="20"/>
  <c r="D408" i="20"/>
  <c r="B408" i="20"/>
  <c r="A408" i="20"/>
  <c r="D409" i="20"/>
  <c r="C409" i="20"/>
  <c r="B409" i="20"/>
  <c r="A409" i="20"/>
  <c r="C412" i="20"/>
  <c r="D412" i="20"/>
  <c r="B412" i="20"/>
  <c r="A412" i="20"/>
  <c r="C413" i="20"/>
  <c r="D413" i="20"/>
  <c r="B413" i="20"/>
  <c r="A413" i="20"/>
  <c r="C416" i="20"/>
  <c r="D416" i="20"/>
  <c r="B416" i="20"/>
  <c r="A416" i="20"/>
  <c r="D417" i="20"/>
  <c r="C417" i="20"/>
  <c r="B417" i="20"/>
  <c r="A417" i="20"/>
  <c r="C420" i="20"/>
  <c r="D420" i="20"/>
  <c r="B420" i="20"/>
  <c r="A420" i="20"/>
  <c r="C421" i="20"/>
  <c r="D421" i="20"/>
  <c r="B421" i="20"/>
  <c r="A421" i="20"/>
  <c r="D424" i="20"/>
  <c r="C424" i="20"/>
  <c r="B424" i="20"/>
  <c r="A424" i="20"/>
  <c r="C425" i="20"/>
  <c r="D425" i="20"/>
  <c r="B425" i="20"/>
  <c r="A425" i="20"/>
  <c r="D428" i="20"/>
  <c r="C428" i="20"/>
  <c r="B428" i="20"/>
  <c r="A428" i="20"/>
  <c r="C429" i="20"/>
  <c r="D429" i="20"/>
  <c r="B429" i="20"/>
  <c r="A429" i="20"/>
  <c r="D432" i="20"/>
  <c r="C432" i="20"/>
  <c r="B432" i="20"/>
  <c r="A432" i="20"/>
  <c r="C433" i="20"/>
  <c r="D433" i="20"/>
  <c r="A433" i="20"/>
  <c r="B433" i="20"/>
  <c r="D436" i="20"/>
  <c r="C436" i="20"/>
  <c r="A436" i="20"/>
  <c r="B436" i="20"/>
  <c r="C437" i="20"/>
  <c r="D437" i="20"/>
  <c r="A437" i="20"/>
  <c r="B437" i="20"/>
  <c r="D440" i="20"/>
  <c r="C440" i="20"/>
  <c r="A440" i="20"/>
  <c r="B440" i="20"/>
  <c r="C441" i="20"/>
  <c r="D441" i="20"/>
  <c r="A441" i="20"/>
  <c r="B441" i="20"/>
  <c r="D444" i="20"/>
  <c r="C444" i="20"/>
  <c r="B444" i="20"/>
  <c r="A444" i="20"/>
  <c r="C445" i="20"/>
  <c r="D445" i="20"/>
  <c r="B445" i="20"/>
  <c r="A445" i="20"/>
  <c r="D448" i="20"/>
  <c r="C448" i="20"/>
  <c r="A448" i="20"/>
  <c r="B448" i="20"/>
  <c r="C449" i="20"/>
  <c r="D449" i="20"/>
  <c r="A449" i="20"/>
  <c r="B449" i="20"/>
  <c r="D452" i="20"/>
  <c r="A452" i="20"/>
  <c r="C452" i="20"/>
  <c r="B452" i="20"/>
  <c r="D453" i="20"/>
  <c r="B453" i="20"/>
  <c r="C453" i="20"/>
  <c r="A453" i="20"/>
  <c r="D456" i="20"/>
  <c r="A456" i="20"/>
  <c r="C456" i="20"/>
  <c r="B456" i="20"/>
  <c r="D457" i="20"/>
  <c r="B457" i="20"/>
  <c r="C457" i="20"/>
  <c r="A457" i="20"/>
  <c r="D460" i="20"/>
  <c r="A460" i="20"/>
  <c r="C460" i="20"/>
  <c r="B460" i="20"/>
  <c r="D461" i="20"/>
  <c r="B461" i="20"/>
  <c r="C461" i="20"/>
  <c r="A461" i="20"/>
  <c r="D464" i="20"/>
  <c r="A464" i="20"/>
  <c r="C464" i="20"/>
  <c r="B464" i="20"/>
  <c r="D465" i="20"/>
  <c r="B465" i="20"/>
  <c r="C465" i="20"/>
  <c r="A465" i="20"/>
  <c r="D468" i="20"/>
  <c r="A468" i="20"/>
  <c r="C468" i="20"/>
  <c r="B468" i="20"/>
  <c r="D469" i="20"/>
  <c r="B469" i="20"/>
  <c r="C469" i="20"/>
  <c r="A469" i="20"/>
  <c r="D472" i="20"/>
  <c r="A472" i="20"/>
  <c r="C472" i="20"/>
  <c r="B472" i="20"/>
  <c r="D473" i="20"/>
  <c r="B473" i="20"/>
  <c r="C473" i="20"/>
  <c r="A473" i="20"/>
  <c r="C476" i="20"/>
  <c r="A476" i="20"/>
  <c r="D476" i="20"/>
  <c r="B476" i="20"/>
  <c r="A477" i="20"/>
  <c r="D477" i="20"/>
  <c r="C477" i="20"/>
  <c r="B477" i="20"/>
  <c r="C480" i="20"/>
  <c r="A480" i="20"/>
  <c r="D480" i="20"/>
  <c r="B480" i="20"/>
  <c r="A481" i="20"/>
  <c r="D481" i="20"/>
  <c r="C481" i="20"/>
  <c r="B481" i="20"/>
  <c r="B22" i="20"/>
  <c r="A25" i="20"/>
  <c r="B27" i="20"/>
  <c r="B29" i="20"/>
  <c r="A31" i="20"/>
  <c r="B33" i="20"/>
  <c r="B35" i="20"/>
  <c r="B37" i="20"/>
  <c r="B39" i="20"/>
  <c r="A42" i="20"/>
  <c r="A46" i="20"/>
  <c r="B50" i="20"/>
  <c r="B54" i="20"/>
  <c r="A57" i="20"/>
  <c r="B59" i="20"/>
  <c r="B61" i="20"/>
  <c r="A63" i="20"/>
  <c r="B65" i="20"/>
  <c r="B67" i="20"/>
  <c r="A69" i="20"/>
  <c r="A71" i="20"/>
  <c r="A74" i="20"/>
  <c r="B76" i="20"/>
  <c r="A78" i="20"/>
  <c r="B80" i="20"/>
  <c r="A82" i="20"/>
  <c r="B84" i="20"/>
  <c r="A86" i="20"/>
  <c r="B88" i="20"/>
  <c r="A90" i="20"/>
  <c r="A93" i="20"/>
  <c r="B99" i="20"/>
  <c r="A101" i="20"/>
  <c r="B103" i="20"/>
  <c r="A105" i="20"/>
  <c r="B107" i="20"/>
  <c r="A109" i="20"/>
  <c r="B111" i="20"/>
  <c r="A113" i="20"/>
  <c r="A117" i="20"/>
  <c r="A121" i="20"/>
  <c r="A125" i="20"/>
  <c r="A129" i="20"/>
  <c r="A133" i="20"/>
  <c r="A137" i="20"/>
  <c r="A141" i="20"/>
  <c r="A145" i="20"/>
  <c r="A149" i="20"/>
  <c r="A153" i="20"/>
  <c r="A157" i="20"/>
  <c r="A161" i="20"/>
  <c r="A169" i="20"/>
  <c r="A177" i="20"/>
  <c r="A185" i="20"/>
  <c r="A193" i="20"/>
  <c r="B198" i="20"/>
  <c r="B202" i="20"/>
  <c r="B206" i="20"/>
  <c r="B210" i="20"/>
  <c r="B214" i="20"/>
  <c r="B218" i="20"/>
  <c r="B222" i="20"/>
  <c r="B226" i="20"/>
  <c r="B230" i="20"/>
  <c r="B234" i="20"/>
  <c r="B241" i="20"/>
  <c r="B249" i="20"/>
  <c r="B253" i="20"/>
  <c r="B257" i="20"/>
  <c r="B261" i="20"/>
  <c r="B265" i="20"/>
  <c r="B269" i="20"/>
  <c r="B273" i="20"/>
  <c r="B277" i="20"/>
  <c r="B281" i="20"/>
  <c r="B285" i="20"/>
  <c r="B289" i="20"/>
  <c r="B293" i="20"/>
  <c r="B297" i="20"/>
  <c r="B301" i="20"/>
  <c r="B305" i="20"/>
  <c r="B309" i="20"/>
  <c r="B313" i="20"/>
  <c r="B317" i="20"/>
  <c r="B321" i="20"/>
  <c r="B325" i="20"/>
  <c r="B329" i="20"/>
  <c r="B333" i="20"/>
  <c r="B337" i="20"/>
  <c r="B341" i="20"/>
  <c r="B345" i="20"/>
  <c r="B349" i="20"/>
  <c r="B353" i="20"/>
  <c r="B357" i="20"/>
  <c r="B361" i="20"/>
  <c r="A363" i="20"/>
  <c r="B369" i="20"/>
  <c r="A371" i="20"/>
  <c r="B377" i="20"/>
  <c r="A379" i="20"/>
  <c r="B17" i="20"/>
  <c r="B26" i="20"/>
  <c r="B30" i="20"/>
  <c r="A34" i="20"/>
  <c r="A38" i="20"/>
  <c r="A43" i="20"/>
  <c r="B47" i="20"/>
  <c r="A51" i="20"/>
  <c r="A68" i="20"/>
  <c r="A73" i="20"/>
  <c r="A77" i="20"/>
  <c r="A81" i="20"/>
  <c r="A85" i="20"/>
  <c r="A89" i="20"/>
  <c r="C516" i="20"/>
  <c r="A516" i="20"/>
  <c r="D516" i="20"/>
  <c r="B516" i="20"/>
  <c r="D606" i="20"/>
  <c r="C606" i="20"/>
  <c r="A606" i="20"/>
  <c r="B606" i="20"/>
  <c r="C605" i="20"/>
  <c r="A605" i="20"/>
  <c r="D605" i="20"/>
  <c r="B605" i="20"/>
  <c r="C603" i="20"/>
  <c r="A603" i="20"/>
  <c r="D603" i="20"/>
  <c r="B603" i="20"/>
  <c r="D602" i="20"/>
  <c r="C602" i="20"/>
  <c r="A602" i="20"/>
  <c r="B602" i="20"/>
  <c r="B19" i="20"/>
  <c r="A41" i="20"/>
  <c r="B45" i="20"/>
  <c r="B49" i="20"/>
  <c r="B53" i="20"/>
  <c r="A58" i="20"/>
  <c r="A62" i="20"/>
  <c r="B66" i="20"/>
  <c r="A70" i="20"/>
  <c r="A75" i="20"/>
  <c r="A79" i="20"/>
  <c r="A83" i="20"/>
  <c r="A87" i="20"/>
  <c r="A91" i="20"/>
  <c r="B98" i="20"/>
  <c r="A100" i="20"/>
  <c r="B102" i="20"/>
  <c r="A104" i="20"/>
  <c r="B106" i="20"/>
  <c r="A108" i="20"/>
  <c r="B110" i="20"/>
  <c r="A112" i="20"/>
  <c r="A115" i="20"/>
  <c r="A119" i="20"/>
  <c r="A123" i="20"/>
  <c r="A127" i="20"/>
  <c r="A131" i="20"/>
  <c r="A135" i="20"/>
  <c r="A139" i="20"/>
  <c r="A143" i="20"/>
  <c r="A147" i="20"/>
  <c r="A151" i="20"/>
  <c r="A155" i="20"/>
  <c r="A159" i="20"/>
  <c r="A165" i="20"/>
  <c r="A173" i="20"/>
  <c r="A181" i="20"/>
  <c r="A189" i="20"/>
  <c r="B196" i="20"/>
  <c r="B200" i="20"/>
  <c r="B204" i="20"/>
  <c r="B208" i="20"/>
  <c r="B212" i="20"/>
  <c r="B216" i="20"/>
  <c r="B220" i="20"/>
  <c r="B224" i="20"/>
  <c r="B228" i="20"/>
  <c r="B232" i="20"/>
  <c r="B237" i="20"/>
  <c r="B245" i="20"/>
  <c r="A251" i="20"/>
  <c r="A255" i="20"/>
  <c r="A259" i="20"/>
  <c r="A263" i="20"/>
  <c r="A267" i="20"/>
  <c r="A271" i="20"/>
  <c r="A275" i="20"/>
  <c r="A279" i="20"/>
  <c r="A283" i="20"/>
  <c r="A287" i="20"/>
  <c r="A291" i="20"/>
  <c r="A295" i="20"/>
  <c r="A299" i="20"/>
  <c r="A303" i="20"/>
  <c r="A307" i="20"/>
  <c r="A311" i="20"/>
  <c r="A315" i="20"/>
  <c r="A319" i="20"/>
  <c r="A323" i="20"/>
  <c r="A327" i="20"/>
  <c r="A331" i="20"/>
  <c r="A335" i="20"/>
  <c r="A339" i="20"/>
  <c r="A343" i="20"/>
  <c r="A347" i="20"/>
  <c r="A351" i="20"/>
  <c r="A355" i="20"/>
  <c r="A359" i="20"/>
  <c r="D362" i="20"/>
  <c r="C362" i="20"/>
  <c r="D364" i="20"/>
  <c r="C364" i="20"/>
  <c r="C365" i="20"/>
  <c r="D365" i="20"/>
  <c r="D367" i="20"/>
  <c r="C367" i="20"/>
  <c r="D370" i="20"/>
  <c r="C370" i="20"/>
  <c r="C372" i="20"/>
  <c r="D372" i="20"/>
  <c r="D373" i="20"/>
  <c r="C373" i="20"/>
  <c r="C375" i="20"/>
  <c r="D375" i="20"/>
  <c r="C378" i="20"/>
  <c r="D378" i="20"/>
  <c r="C380" i="20"/>
  <c r="D380" i="20"/>
  <c r="C381" i="20"/>
  <c r="D381" i="20"/>
  <c r="C383" i="20"/>
  <c r="D383" i="20"/>
  <c r="C386" i="20"/>
  <c r="D386" i="20"/>
  <c r="C388" i="20"/>
  <c r="D388" i="20"/>
  <c r="C389" i="20"/>
  <c r="D389" i="20"/>
  <c r="C391" i="20"/>
  <c r="D391" i="20"/>
  <c r="D393" i="20"/>
  <c r="C393" i="20"/>
  <c r="D395" i="20"/>
  <c r="C395" i="20"/>
  <c r="C397" i="20"/>
  <c r="D397" i="20"/>
  <c r="C400" i="20"/>
  <c r="D400" i="20"/>
  <c r="C402" i="20"/>
  <c r="D402" i="20"/>
  <c r="D403" i="20"/>
  <c r="C403" i="20"/>
  <c r="C405" i="20"/>
  <c r="D405" i="20"/>
  <c r="C407" i="20"/>
  <c r="D407" i="20"/>
  <c r="C410" i="20"/>
  <c r="D410" i="20"/>
  <c r="D411" i="20"/>
  <c r="C411" i="20"/>
  <c r="C414" i="20"/>
  <c r="D414" i="20"/>
  <c r="C415" i="20"/>
  <c r="D415" i="20"/>
  <c r="C418" i="20"/>
  <c r="D418" i="20"/>
  <c r="D419" i="20"/>
  <c r="C419" i="20"/>
  <c r="C422" i="20"/>
  <c r="D422" i="20"/>
  <c r="D423" i="20"/>
  <c r="C423" i="20"/>
  <c r="D426" i="20"/>
  <c r="C426" i="20"/>
  <c r="D427" i="20"/>
  <c r="C427" i="20"/>
  <c r="D430" i="20"/>
  <c r="C430" i="20"/>
  <c r="D431" i="20"/>
  <c r="C431" i="20"/>
  <c r="D434" i="20"/>
  <c r="C434" i="20"/>
  <c r="D435" i="20"/>
  <c r="C435" i="20"/>
  <c r="D438" i="20"/>
  <c r="C438" i="20"/>
  <c r="D439" i="20"/>
  <c r="C439" i="20"/>
  <c r="D442" i="20"/>
  <c r="C442" i="20"/>
  <c r="D443" i="20"/>
  <c r="C443" i="20"/>
  <c r="D446" i="20"/>
  <c r="C446" i="20"/>
  <c r="D447" i="20"/>
  <c r="C447" i="20"/>
  <c r="D450" i="20"/>
  <c r="C450" i="20"/>
  <c r="D451" i="20"/>
  <c r="C451" i="20"/>
  <c r="D454" i="20"/>
  <c r="A454" i="20"/>
  <c r="C454" i="20"/>
  <c r="B454" i="20"/>
  <c r="D455" i="20"/>
  <c r="B455" i="20"/>
  <c r="C455" i="20"/>
  <c r="A455" i="20"/>
  <c r="D458" i="20"/>
  <c r="A458" i="20"/>
  <c r="C458" i="20"/>
  <c r="B458" i="20"/>
  <c r="D459" i="20"/>
  <c r="B459" i="20"/>
  <c r="C459" i="20"/>
  <c r="A459" i="20"/>
  <c r="D462" i="20"/>
  <c r="A462" i="20"/>
  <c r="C462" i="20"/>
  <c r="B462" i="20"/>
  <c r="D463" i="20"/>
  <c r="B463" i="20"/>
  <c r="C463" i="20"/>
  <c r="A463" i="20"/>
  <c r="D466" i="20"/>
  <c r="A466" i="20"/>
  <c r="C466" i="20"/>
  <c r="B466" i="20"/>
  <c r="D467" i="20"/>
  <c r="B467" i="20"/>
  <c r="C467" i="20"/>
  <c r="A467" i="20"/>
  <c r="D470" i="20"/>
  <c r="A470" i="20"/>
  <c r="C470" i="20"/>
  <c r="B470" i="20"/>
  <c r="D471" i="20"/>
  <c r="B471" i="20"/>
  <c r="C471" i="20"/>
  <c r="A471" i="20"/>
  <c r="D474" i="20"/>
  <c r="B474" i="20"/>
  <c r="C474" i="20"/>
  <c r="A474" i="20"/>
  <c r="A475" i="20"/>
  <c r="D475" i="20"/>
  <c r="B475" i="20"/>
  <c r="C475" i="20"/>
  <c r="D478" i="20"/>
  <c r="B478" i="20"/>
  <c r="C478" i="20"/>
  <c r="A478" i="20"/>
  <c r="A479" i="20"/>
  <c r="D479" i="20"/>
  <c r="B479" i="20"/>
  <c r="C479" i="20"/>
  <c r="A362" i="20"/>
  <c r="B364" i="20"/>
  <c r="A370" i="20"/>
  <c r="B372" i="20"/>
  <c r="A378" i="20"/>
  <c r="B389" i="20"/>
  <c r="A391" i="20"/>
  <c r="B393" i="20"/>
  <c r="A395" i="20"/>
  <c r="B397" i="20"/>
  <c r="A403" i="20"/>
  <c r="B405" i="20"/>
  <c r="A410" i="20"/>
  <c r="A414" i="20"/>
  <c r="A418" i="20"/>
  <c r="A422" i="20"/>
  <c r="A426" i="20"/>
  <c r="A430" i="20"/>
  <c r="A434" i="20"/>
  <c r="A439" i="20"/>
  <c r="B443" i="20"/>
  <c r="A451" i="20"/>
  <c r="B380" i="20"/>
  <c r="A386" i="20"/>
  <c r="B388" i="20"/>
  <c r="B400" i="20"/>
  <c r="A402" i="20"/>
  <c r="A407" i="20"/>
  <c r="A411" i="20"/>
  <c r="A415" i="20"/>
  <c r="A419" i="20"/>
  <c r="A423" i="20"/>
  <c r="A427" i="20"/>
  <c r="A431" i="20"/>
  <c r="B435" i="20"/>
  <c r="B439" i="20"/>
  <c r="A443" i="20"/>
  <c r="A447" i="20"/>
  <c r="B451" i="20"/>
  <c r="B447" i="20"/>
  <c r="A365" i="20"/>
  <c r="B367" i="20"/>
  <c r="A373" i="20"/>
  <c r="B375" i="20"/>
  <c r="B386" i="20"/>
  <c r="A388" i="20"/>
  <c r="A400" i="20"/>
  <c r="B402" i="20"/>
  <c r="B407" i="20"/>
  <c r="B411" i="20"/>
  <c r="B415" i="20"/>
  <c r="B419" i="20"/>
  <c r="B423" i="20"/>
  <c r="B427" i="20"/>
  <c r="B431" i="20"/>
  <c r="A435" i="20"/>
  <c r="B442" i="20"/>
  <c r="A381" i="20"/>
  <c r="B383" i="20"/>
  <c r="A389" i="20"/>
  <c r="B391" i="20"/>
  <c r="A393" i="20"/>
  <c r="B395" i="20"/>
  <c r="A397" i="20"/>
  <c r="B403" i="20"/>
  <c r="A405" i="20"/>
  <c r="B410" i="20"/>
  <c r="B414" i="20"/>
  <c r="B418" i="20"/>
  <c r="B422" i="20"/>
  <c r="B426" i="20"/>
  <c r="B430" i="20"/>
  <c r="B434" i="20"/>
  <c r="A438" i="20"/>
  <c r="A442" i="20"/>
  <c r="B446" i="20"/>
  <c r="B450" i="20"/>
  <c r="B438" i="20"/>
  <c r="A446" i="20"/>
  <c r="A450" i="20"/>
  <c r="D31" i="9"/>
  <c r="H31" i="9" s="1"/>
  <c r="D35" i="9"/>
  <c r="H35" i="9" s="1"/>
  <c r="D39" i="9"/>
  <c r="H39" i="9" s="1"/>
  <c r="D47" i="9"/>
  <c r="H47" i="9" s="1"/>
  <c r="D51" i="9"/>
  <c r="H51" i="9" s="1"/>
  <c r="D63" i="9"/>
  <c r="H63" i="9" s="1"/>
  <c r="D67" i="9"/>
  <c r="H67" i="9" s="1"/>
  <c r="F71" i="9"/>
  <c r="F73" i="9"/>
  <c r="F87" i="9"/>
  <c r="F95" i="9"/>
  <c r="F103" i="9"/>
  <c r="F111" i="9"/>
  <c r="F75" i="9"/>
  <c r="F77" i="9"/>
  <c r="F91" i="9"/>
  <c r="F99" i="9"/>
  <c r="F107" i="9"/>
  <c r="F39" i="9"/>
  <c r="F63" i="9"/>
  <c r="A2" i="11"/>
  <c r="H2" i="11" s="1"/>
  <c r="G2" i="20"/>
  <c r="A4" i="11"/>
  <c r="H4" i="11" s="1"/>
  <c r="G4" i="20"/>
  <c r="C25" i="20"/>
  <c r="D25" i="20"/>
  <c r="A32" i="11"/>
  <c r="H32" i="11" s="1"/>
  <c r="G32" i="20"/>
  <c r="C35" i="20"/>
  <c r="D35" i="20"/>
  <c r="C38" i="20"/>
  <c r="D38" i="20"/>
  <c r="C41" i="20"/>
  <c r="D41" i="20"/>
  <c r="A48" i="11"/>
  <c r="H48" i="11" s="1"/>
  <c r="G48" i="20"/>
  <c r="C51" i="20"/>
  <c r="D51" i="20"/>
  <c r="C54" i="20"/>
  <c r="D54" i="20"/>
  <c r="C57" i="20"/>
  <c r="D57" i="20"/>
  <c r="A64" i="11"/>
  <c r="H64" i="11" s="1"/>
  <c r="G64" i="20"/>
  <c r="C67" i="20"/>
  <c r="D67" i="20"/>
  <c r="C71" i="20"/>
  <c r="D71" i="20"/>
  <c r="D73" i="20"/>
  <c r="C73" i="20"/>
  <c r="D75" i="20"/>
  <c r="C75" i="20"/>
  <c r="D77" i="20"/>
  <c r="C77" i="20"/>
  <c r="D79" i="20"/>
  <c r="C79" i="20"/>
  <c r="D81" i="20"/>
  <c r="C81" i="20"/>
  <c r="D83" i="20"/>
  <c r="C83" i="20"/>
  <c r="D85" i="20"/>
  <c r="C85" i="20"/>
  <c r="D87" i="20"/>
  <c r="C87" i="20"/>
  <c r="D89" i="20"/>
  <c r="C89" i="20"/>
  <c r="D91" i="20"/>
  <c r="C91" i="20"/>
  <c r="D93" i="20"/>
  <c r="C93" i="20"/>
  <c r="D95" i="20"/>
  <c r="C95" i="20"/>
  <c r="D97" i="20"/>
  <c r="C97" i="20"/>
  <c r="D99" i="20"/>
  <c r="C99" i="20"/>
  <c r="D101" i="20"/>
  <c r="C101" i="20"/>
  <c r="D103" i="20"/>
  <c r="C103" i="20"/>
  <c r="D105" i="20"/>
  <c r="C105" i="20"/>
  <c r="C107" i="20"/>
  <c r="D107" i="20"/>
  <c r="C109" i="20"/>
  <c r="D109" i="20"/>
  <c r="C111" i="20"/>
  <c r="D111" i="20"/>
  <c r="C113" i="20"/>
  <c r="D113" i="20"/>
  <c r="C63" i="20"/>
  <c r="D63" i="20"/>
  <c r="C61" i="20"/>
  <c r="D61" i="20"/>
  <c r="G55" i="20"/>
  <c r="F55" i="9"/>
  <c r="C53" i="20"/>
  <c r="D53" i="20"/>
  <c r="C47" i="20"/>
  <c r="D47" i="20"/>
  <c r="C45" i="20"/>
  <c r="D45" i="20"/>
  <c r="C39" i="20"/>
  <c r="D39" i="20"/>
  <c r="C37" i="20"/>
  <c r="D37" i="20"/>
  <c r="C31" i="20"/>
  <c r="D31" i="20"/>
  <c r="C29" i="20"/>
  <c r="D29" i="20"/>
  <c r="A21" i="11"/>
  <c r="H21" i="11" s="1"/>
  <c r="G21" i="20"/>
  <c r="C17" i="20"/>
  <c r="D17" i="20"/>
  <c r="A15" i="11"/>
  <c r="H15" i="11" s="1"/>
  <c r="G15" i="20"/>
  <c r="A13" i="11"/>
  <c r="H13" i="11" s="1"/>
  <c r="G13" i="20"/>
  <c r="A11" i="11"/>
  <c r="H11" i="11" s="1"/>
  <c r="G11" i="20"/>
  <c r="A9" i="11"/>
  <c r="H9" i="11" s="1"/>
  <c r="G9" i="20"/>
  <c r="A6" i="11"/>
  <c r="H6" i="11" s="1"/>
  <c r="G6" i="20"/>
  <c r="B6" i="20" s="1"/>
  <c r="C115" i="20"/>
  <c r="D115" i="20"/>
  <c r="C117" i="20"/>
  <c r="D117" i="20"/>
  <c r="C119" i="20"/>
  <c r="D119" i="20"/>
  <c r="C121" i="20"/>
  <c r="D121" i="20"/>
  <c r="C123" i="20"/>
  <c r="D123" i="20"/>
  <c r="C125" i="20"/>
  <c r="D125" i="20"/>
  <c r="C127" i="20"/>
  <c r="D127" i="20"/>
  <c r="C129" i="20"/>
  <c r="D129" i="20"/>
  <c r="C131" i="20"/>
  <c r="D131" i="20"/>
  <c r="C133" i="20"/>
  <c r="D133" i="20"/>
  <c r="C135" i="20"/>
  <c r="D135" i="20"/>
  <c r="C137" i="20"/>
  <c r="D137" i="20"/>
  <c r="C139" i="20"/>
  <c r="D139" i="20"/>
  <c r="C141" i="20"/>
  <c r="D141" i="20"/>
  <c r="C143" i="20"/>
  <c r="D143" i="20"/>
  <c r="C145" i="20"/>
  <c r="D145" i="20"/>
  <c r="C147" i="20"/>
  <c r="D147" i="20"/>
  <c r="C149" i="20"/>
  <c r="D149" i="20"/>
  <c r="C151" i="20"/>
  <c r="D151" i="20"/>
  <c r="C153" i="20"/>
  <c r="D153" i="20"/>
  <c r="C155" i="20"/>
  <c r="D155" i="20"/>
  <c r="C157" i="20"/>
  <c r="D157" i="20"/>
  <c r="C159" i="20"/>
  <c r="D159" i="20"/>
  <c r="C161" i="20"/>
  <c r="D161" i="20"/>
  <c r="C163" i="20"/>
  <c r="D163" i="20"/>
  <c r="C165" i="20"/>
  <c r="D165" i="20"/>
  <c r="C167" i="20"/>
  <c r="D167" i="20"/>
  <c r="C169" i="20"/>
  <c r="D169" i="20"/>
  <c r="C171" i="20"/>
  <c r="D171" i="20"/>
  <c r="C173" i="20"/>
  <c r="D173" i="20"/>
  <c r="C175" i="20"/>
  <c r="D175" i="20"/>
  <c r="C177" i="20"/>
  <c r="D177" i="20"/>
  <c r="C179" i="20"/>
  <c r="D179" i="20"/>
  <c r="C181" i="20"/>
  <c r="D181" i="20"/>
  <c r="C183" i="20"/>
  <c r="D183" i="20"/>
  <c r="C185" i="20"/>
  <c r="D185" i="20"/>
  <c r="C187" i="20"/>
  <c r="D187" i="20"/>
  <c r="C189" i="20"/>
  <c r="D189" i="20"/>
  <c r="C191" i="20"/>
  <c r="D191" i="20"/>
  <c r="C193" i="20"/>
  <c r="D193" i="20"/>
  <c r="C195" i="20"/>
  <c r="D195" i="20"/>
  <c r="C197" i="20"/>
  <c r="D197" i="20"/>
  <c r="C199" i="20"/>
  <c r="D199" i="20"/>
  <c r="F605" i="9"/>
  <c r="C3" i="20"/>
  <c r="D3" i="20"/>
  <c r="A5" i="11"/>
  <c r="H5" i="11" s="1"/>
  <c r="G5" i="20"/>
  <c r="A18" i="11"/>
  <c r="H18" i="11" s="1"/>
  <c r="G18" i="20"/>
  <c r="A23" i="11"/>
  <c r="H23" i="11" s="1"/>
  <c r="G23" i="20"/>
  <c r="C70" i="20"/>
  <c r="D70" i="20"/>
  <c r="C68" i="20"/>
  <c r="D68" i="20"/>
  <c r="C66" i="20"/>
  <c r="D66" i="20"/>
  <c r="A60" i="11"/>
  <c r="H60" i="11" s="1"/>
  <c r="G60" i="20"/>
  <c r="C58" i="20"/>
  <c r="D58" i="20"/>
  <c r="A52" i="11"/>
  <c r="H52" i="11" s="1"/>
  <c r="G52" i="20"/>
  <c r="C50" i="20"/>
  <c r="D50" i="20"/>
  <c r="A44" i="11"/>
  <c r="H44" i="11" s="1"/>
  <c r="G44" i="20"/>
  <c r="C42" i="20"/>
  <c r="D42" i="20"/>
  <c r="A36" i="11"/>
  <c r="H36" i="11" s="1"/>
  <c r="G36" i="20"/>
  <c r="C34" i="20"/>
  <c r="D34" i="20"/>
  <c r="A28" i="11"/>
  <c r="H28" i="11" s="1"/>
  <c r="G28" i="20"/>
  <c r="C26" i="20"/>
  <c r="D26" i="20"/>
  <c r="C22" i="20"/>
  <c r="D22" i="20"/>
  <c r="A20" i="11"/>
  <c r="H20" i="11" s="1"/>
  <c r="G20" i="20"/>
  <c r="A16" i="11"/>
  <c r="H16" i="11" s="1"/>
  <c r="G16" i="20"/>
  <c r="A14" i="11"/>
  <c r="H14" i="11" s="1"/>
  <c r="G14" i="20"/>
  <c r="A12" i="11"/>
  <c r="H12" i="11" s="1"/>
  <c r="G12" i="20"/>
  <c r="A10" i="11"/>
  <c r="H10" i="11" s="1"/>
  <c r="G10" i="20"/>
  <c r="A8" i="11"/>
  <c r="H8" i="11" s="1"/>
  <c r="G8" i="20"/>
  <c r="C19" i="20"/>
  <c r="D19" i="20"/>
  <c r="C27" i="20"/>
  <c r="D27" i="20"/>
  <c r="C30" i="20"/>
  <c r="D30" i="20"/>
  <c r="C33" i="20"/>
  <c r="D33" i="20"/>
  <c r="C43" i="20"/>
  <c r="D43" i="20"/>
  <c r="C46" i="20"/>
  <c r="D46" i="20"/>
  <c r="C49" i="20"/>
  <c r="D49" i="20"/>
  <c r="C59" i="20"/>
  <c r="D59" i="20"/>
  <c r="C62" i="20"/>
  <c r="D62" i="20"/>
  <c r="C65" i="20"/>
  <c r="D65" i="20"/>
  <c r="C69" i="20"/>
  <c r="D69" i="20"/>
  <c r="D74" i="20"/>
  <c r="C74" i="20"/>
  <c r="D76" i="20"/>
  <c r="C76" i="20"/>
  <c r="D78" i="20"/>
  <c r="C78" i="20"/>
  <c r="D80" i="20"/>
  <c r="C80" i="20"/>
  <c r="D82" i="20"/>
  <c r="C82" i="20"/>
  <c r="D84" i="20"/>
  <c r="C84" i="20"/>
  <c r="D86" i="20"/>
  <c r="C86" i="20"/>
  <c r="D88" i="20"/>
  <c r="C88" i="20"/>
  <c r="D90" i="20"/>
  <c r="C90" i="20"/>
  <c r="D92" i="20"/>
  <c r="C92" i="20"/>
  <c r="D94" i="20"/>
  <c r="C94" i="20"/>
  <c r="D96" i="20"/>
  <c r="C96" i="20"/>
  <c r="D98" i="20"/>
  <c r="C98" i="20"/>
  <c r="D100" i="20"/>
  <c r="C100" i="20"/>
  <c r="D102" i="20"/>
  <c r="C102" i="20"/>
  <c r="D104" i="20"/>
  <c r="C104" i="20"/>
  <c r="D106" i="20"/>
  <c r="C106" i="20"/>
  <c r="C108" i="20"/>
  <c r="D108" i="20"/>
  <c r="C110" i="20"/>
  <c r="D110" i="20"/>
  <c r="C112" i="20"/>
  <c r="D112" i="20"/>
  <c r="C196" i="20"/>
  <c r="D196" i="20"/>
  <c r="C198" i="20"/>
  <c r="D198" i="20"/>
  <c r="C200" i="20"/>
  <c r="D200" i="20"/>
  <c r="C202" i="20"/>
  <c r="D202" i="20"/>
  <c r="C204" i="20"/>
  <c r="D204" i="20"/>
  <c r="C206" i="20"/>
  <c r="D206" i="20"/>
  <c r="C208" i="20"/>
  <c r="D208" i="20"/>
  <c r="C210" i="20"/>
  <c r="D210" i="20"/>
  <c r="C212" i="20"/>
  <c r="D212" i="20"/>
  <c r="C214" i="20"/>
  <c r="D214" i="20"/>
  <c r="C216" i="20"/>
  <c r="D216" i="20"/>
  <c r="C218" i="20"/>
  <c r="D218" i="20"/>
  <c r="C220" i="20"/>
  <c r="D220" i="20"/>
  <c r="C222" i="20"/>
  <c r="D222" i="20"/>
  <c r="C224" i="20"/>
  <c r="D224" i="20"/>
  <c r="C226" i="20"/>
  <c r="D226" i="20"/>
  <c r="C228" i="20"/>
  <c r="D228" i="20"/>
  <c r="C230" i="20"/>
  <c r="D230" i="20"/>
  <c r="C232" i="20"/>
  <c r="D232" i="20"/>
  <c r="C234" i="20"/>
  <c r="D234" i="20"/>
  <c r="D250" i="20"/>
  <c r="C250" i="20"/>
  <c r="D252" i="20"/>
  <c r="C252" i="20"/>
  <c r="D254" i="20"/>
  <c r="C254" i="20"/>
  <c r="D256" i="20"/>
  <c r="C256" i="20"/>
  <c r="D258" i="20"/>
  <c r="C258" i="20"/>
  <c r="D260" i="20"/>
  <c r="C260" i="20"/>
  <c r="D262" i="20"/>
  <c r="C262" i="20"/>
  <c r="D264" i="20"/>
  <c r="C264" i="20"/>
  <c r="D266" i="20"/>
  <c r="C266" i="20"/>
  <c r="D268" i="20"/>
  <c r="C268" i="20"/>
  <c r="D270" i="20"/>
  <c r="C270" i="20"/>
  <c r="D272" i="20"/>
  <c r="C272" i="20"/>
  <c r="D274" i="20"/>
  <c r="C274" i="20"/>
  <c r="D276" i="20"/>
  <c r="C276" i="20"/>
  <c r="D278" i="20"/>
  <c r="C278" i="20"/>
  <c r="D280" i="20"/>
  <c r="C280" i="20"/>
  <c r="D282" i="20"/>
  <c r="C282" i="20"/>
  <c r="D284" i="20"/>
  <c r="C284" i="20"/>
  <c r="D286" i="20"/>
  <c r="C286" i="20"/>
  <c r="D288" i="20"/>
  <c r="C288" i="20"/>
  <c r="D290" i="20"/>
  <c r="C290" i="20"/>
  <c r="D292" i="20"/>
  <c r="C292" i="20"/>
  <c r="D294" i="20"/>
  <c r="C294" i="20"/>
  <c r="D296" i="20"/>
  <c r="C296" i="20"/>
  <c r="D298" i="20"/>
  <c r="C298" i="20"/>
  <c r="D300" i="20"/>
  <c r="C300" i="20"/>
  <c r="D302" i="20"/>
  <c r="C302" i="20"/>
  <c r="D304" i="20"/>
  <c r="C304" i="20"/>
  <c r="D306" i="20"/>
  <c r="C306" i="20"/>
  <c r="D308" i="20"/>
  <c r="C308" i="20"/>
  <c r="D310" i="20"/>
  <c r="C310" i="20"/>
  <c r="C312" i="20"/>
  <c r="D312" i="20"/>
  <c r="C314" i="20"/>
  <c r="D314" i="20"/>
  <c r="C316" i="20"/>
  <c r="D316" i="20"/>
  <c r="C318" i="20"/>
  <c r="D318" i="20"/>
  <c r="D320" i="20"/>
  <c r="C320" i="20"/>
  <c r="D322" i="20"/>
  <c r="C322" i="20"/>
  <c r="D324" i="20"/>
  <c r="C324" i="20"/>
  <c r="D326" i="20"/>
  <c r="C326" i="20"/>
  <c r="D328" i="20"/>
  <c r="C328" i="20"/>
  <c r="D330" i="20"/>
  <c r="C330" i="20"/>
  <c r="D332" i="20"/>
  <c r="C332" i="20"/>
  <c r="D334" i="20"/>
  <c r="C334" i="20"/>
  <c r="D336" i="20"/>
  <c r="C336" i="20"/>
  <c r="D338" i="20"/>
  <c r="C338" i="20"/>
  <c r="D340" i="20"/>
  <c r="C340" i="20"/>
  <c r="D342" i="20"/>
  <c r="C342" i="20"/>
  <c r="D344" i="20"/>
  <c r="C344" i="20"/>
  <c r="D346" i="20"/>
  <c r="C346" i="20"/>
  <c r="D348" i="20"/>
  <c r="C348" i="20"/>
  <c r="D350" i="20"/>
  <c r="C350" i="20"/>
  <c r="D352" i="20"/>
  <c r="C352" i="20"/>
  <c r="D353" i="20"/>
  <c r="C353" i="20"/>
  <c r="D355" i="20"/>
  <c r="C355" i="20"/>
  <c r="C358" i="20"/>
  <c r="D358" i="20"/>
  <c r="C360" i="20"/>
  <c r="D360" i="20"/>
  <c r="C361" i="20"/>
  <c r="D361" i="20"/>
  <c r="C201" i="20"/>
  <c r="D201" i="20"/>
  <c r="C203" i="20"/>
  <c r="D203" i="20"/>
  <c r="C205" i="20"/>
  <c r="D205" i="20"/>
  <c r="C207" i="20"/>
  <c r="D207" i="20"/>
  <c r="C209" i="20"/>
  <c r="D209" i="20"/>
  <c r="C211" i="20"/>
  <c r="D211" i="20"/>
  <c r="C213" i="20"/>
  <c r="D213" i="20"/>
  <c r="C215" i="20"/>
  <c r="D215" i="20"/>
  <c r="C217" i="20"/>
  <c r="D217" i="20"/>
  <c r="C219" i="20"/>
  <c r="D219" i="20"/>
  <c r="C221" i="20"/>
  <c r="D221" i="20"/>
  <c r="C223" i="20"/>
  <c r="D223" i="20"/>
  <c r="C225" i="20"/>
  <c r="D225" i="20"/>
  <c r="C227" i="20"/>
  <c r="D227" i="20"/>
  <c r="C229" i="20"/>
  <c r="D229" i="20"/>
  <c r="C231" i="20"/>
  <c r="D231" i="20"/>
  <c r="C233" i="20"/>
  <c r="D233" i="20"/>
  <c r="C235" i="20"/>
  <c r="D235" i="20"/>
  <c r="C237" i="20"/>
  <c r="D237" i="20"/>
  <c r="C239" i="20"/>
  <c r="D239" i="20"/>
  <c r="D241" i="20"/>
  <c r="C241" i="20"/>
  <c r="D243" i="20"/>
  <c r="C243" i="20"/>
  <c r="D245" i="20"/>
  <c r="C245" i="20"/>
  <c r="D247" i="20"/>
  <c r="C247" i="20"/>
  <c r="D249" i="20"/>
  <c r="C249" i="20"/>
  <c r="D251" i="20"/>
  <c r="C251" i="20"/>
  <c r="D253" i="20"/>
  <c r="C253" i="20"/>
  <c r="D255" i="20"/>
  <c r="C255" i="20"/>
  <c r="D257" i="20"/>
  <c r="C257" i="20"/>
  <c r="D259" i="20"/>
  <c r="C259" i="20"/>
  <c r="D261" i="20"/>
  <c r="C261" i="20"/>
  <c r="D263" i="20"/>
  <c r="C263" i="20"/>
  <c r="D265" i="20"/>
  <c r="C265" i="20"/>
  <c r="D267" i="20"/>
  <c r="C267" i="20"/>
  <c r="D269" i="20"/>
  <c r="C269" i="20"/>
  <c r="D271" i="20"/>
  <c r="C271" i="20"/>
  <c r="D273" i="20"/>
  <c r="C273" i="20"/>
  <c r="D275" i="20"/>
  <c r="C275" i="20"/>
  <c r="D277" i="20"/>
  <c r="C277" i="20"/>
  <c r="C279" i="20"/>
  <c r="D279" i="20"/>
  <c r="D281" i="20"/>
  <c r="C281" i="20"/>
  <c r="C283" i="20"/>
  <c r="D283" i="20"/>
  <c r="D285" i="20"/>
  <c r="C285" i="20"/>
  <c r="C287" i="20"/>
  <c r="D287" i="20"/>
  <c r="D289" i="20"/>
  <c r="C289" i="20"/>
  <c r="C291" i="20"/>
  <c r="D291" i="20"/>
  <c r="D293" i="20"/>
  <c r="C293" i="20"/>
  <c r="C295" i="20"/>
  <c r="D295" i="20"/>
  <c r="D297" i="20"/>
  <c r="C297" i="20"/>
  <c r="C299" i="20"/>
  <c r="D299" i="20"/>
  <c r="D301" i="20"/>
  <c r="C301" i="20"/>
  <c r="D303" i="20"/>
  <c r="C303" i="20"/>
  <c r="D305" i="20"/>
  <c r="C305" i="20"/>
  <c r="D307" i="20"/>
  <c r="C307" i="20"/>
  <c r="D309" i="20"/>
  <c r="C309" i="20"/>
  <c r="C311" i="20"/>
  <c r="D311" i="20"/>
  <c r="C313" i="20"/>
  <c r="D313" i="20"/>
  <c r="C315" i="20"/>
  <c r="D315" i="20"/>
  <c r="C317" i="20"/>
  <c r="D317" i="20"/>
  <c r="C319" i="20"/>
  <c r="D319" i="20"/>
  <c r="D321" i="20"/>
  <c r="C321" i="20"/>
  <c r="D323" i="20"/>
  <c r="C323" i="20"/>
  <c r="D325" i="20"/>
  <c r="C325" i="20"/>
  <c r="D327" i="20"/>
  <c r="C327" i="20"/>
  <c r="D329" i="20"/>
  <c r="C329" i="20"/>
  <c r="D331" i="20"/>
  <c r="C331" i="20"/>
  <c r="D333" i="20"/>
  <c r="C333" i="20"/>
  <c r="D335" i="20"/>
  <c r="C335" i="20"/>
  <c r="D337" i="20"/>
  <c r="C337" i="20"/>
  <c r="D339" i="20"/>
  <c r="C339" i="20"/>
  <c r="D341" i="20"/>
  <c r="C341" i="20"/>
  <c r="D343" i="20"/>
  <c r="C343" i="20"/>
  <c r="D345" i="20"/>
  <c r="C345" i="20"/>
  <c r="D347" i="20"/>
  <c r="C347" i="20"/>
  <c r="D349" i="20"/>
  <c r="C349" i="20"/>
  <c r="D351" i="20"/>
  <c r="C351" i="20"/>
  <c r="D354" i="20"/>
  <c r="C354" i="20"/>
  <c r="D356" i="20"/>
  <c r="C356" i="20"/>
  <c r="D357" i="20"/>
  <c r="C357" i="20"/>
  <c r="C359" i="20"/>
  <c r="D359" i="20"/>
  <c r="F23" i="9"/>
  <c r="A624" i="17"/>
  <c r="A600" i="17"/>
  <c r="A576" i="17"/>
  <c r="A552" i="17"/>
  <c r="A528" i="17"/>
  <c r="A504" i="17"/>
  <c r="A480" i="17"/>
  <c r="A456" i="17"/>
  <c r="A432" i="17"/>
  <c r="A408" i="17"/>
  <c r="A384" i="17"/>
  <c r="A360" i="17"/>
  <c r="A336" i="17"/>
  <c r="A312" i="17"/>
  <c r="A288" i="17"/>
  <c r="A264" i="17"/>
  <c r="A240" i="17"/>
  <c r="A216" i="17"/>
  <c r="A192" i="17"/>
  <c r="A168" i="17"/>
  <c r="A144" i="17"/>
  <c r="A120" i="17"/>
  <c r="A96" i="17"/>
  <c r="A72" i="17"/>
  <c r="A48" i="17"/>
  <c r="E25" i="9"/>
  <c r="D25" i="9"/>
  <c r="H25" i="9" s="1"/>
  <c r="A25" i="11"/>
  <c r="H25" i="11" s="1"/>
  <c r="E35" i="9"/>
  <c r="A35" i="11"/>
  <c r="H35" i="11" s="1"/>
  <c r="E38" i="9"/>
  <c r="A38" i="11"/>
  <c r="H38" i="11" s="1"/>
  <c r="D38" i="9"/>
  <c r="H38" i="9" s="1"/>
  <c r="E41" i="9"/>
  <c r="D41" i="9"/>
  <c r="H41" i="9" s="1"/>
  <c r="A41" i="11"/>
  <c r="H41" i="11" s="1"/>
  <c r="E51" i="9"/>
  <c r="A51" i="11"/>
  <c r="H51" i="11" s="1"/>
  <c r="E54" i="9"/>
  <c r="A54" i="11"/>
  <c r="H54" i="11" s="1"/>
  <c r="D54" i="9"/>
  <c r="H54" i="9" s="1"/>
  <c r="E57" i="9"/>
  <c r="D57" i="9"/>
  <c r="H57" i="9" s="1"/>
  <c r="A57" i="11"/>
  <c r="H57" i="11" s="1"/>
  <c r="E67" i="9"/>
  <c r="A67" i="11"/>
  <c r="H67" i="11" s="1"/>
  <c r="E71" i="9"/>
  <c r="D71" i="9"/>
  <c r="H71" i="9" s="1"/>
  <c r="A71" i="11"/>
  <c r="H71" i="11" s="1"/>
  <c r="E73" i="9"/>
  <c r="D73" i="9"/>
  <c r="H73" i="9" s="1"/>
  <c r="A73" i="11"/>
  <c r="H73" i="11" s="1"/>
  <c r="E75" i="9"/>
  <c r="D75" i="9"/>
  <c r="H75" i="9" s="1"/>
  <c r="A75" i="11"/>
  <c r="H75" i="11" s="1"/>
  <c r="E77" i="9"/>
  <c r="D77" i="9"/>
  <c r="H77" i="9" s="1"/>
  <c r="A77" i="11"/>
  <c r="H77" i="11" s="1"/>
  <c r="E79" i="9"/>
  <c r="D79" i="9"/>
  <c r="H79" i="9" s="1"/>
  <c r="A79" i="11"/>
  <c r="H79" i="11" s="1"/>
  <c r="E81" i="9"/>
  <c r="D81" i="9"/>
  <c r="H81" i="9" s="1"/>
  <c r="A81" i="11"/>
  <c r="H81" i="11" s="1"/>
  <c r="E83" i="9"/>
  <c r="D83" i="9"/>
  <c r="H83" i="9" s="1"/>
  <c r="A83" i="11"/>
  <c r="H83" i="11" s="1"/>
  <c r="E85" i="9"/>
  <c r="D85" i="9"/>
  <c r="H85" i="9" s="1"/>
  <c r="A85" i="11"/>
  <c r="H85" i="11" s="1"/>
  <c r="E87" i="9"/>
  <c r="D87" i="9"/>
  <c r="H87" i="9" s="1"/>
  <c r="A87" i="11"/>
  <c r="H87" i="11" s="1"/>
  <c r="E89" i="9"/>
  <c r="D89" i="9"/>
  <c r="H89" i="9" s="1"/>
  <c r="A89" i="11"/>
  <c r="H89" i="11" s="1"/>
  <c r="E91" i="9"/>
  <c r="D91" i="9"/>
  <c r="H91" i="9" s="1"/>
  <c r="A91" i="11"/>
  <c r="H91" i="11" s="1"/>
  <c r="E93" i="9"/>
  <c r="D93" i="9"/>
  <c r="H93" i="9" s="1"/>
  <c r="A93" i="11"/>
  <c r="H93" i="11" s="1"/>
  <c r="E95" i="9"/>
  <c r="D95" i="9"/>
  <c r="H95" i="9" s="1"/>
  <c r="A95" i="11"/>
  <c r="H95" i="11" s="1"/>
  <c r="E97" i="9"/>
  <c r="D97" i="9"/>
  <c r="H97" i="9" s="1"/>
  <c r="A97" i="11"/>
  <c r="H97" i="11" s="1"/>
  <c r="E99" i="9"/>
  <c r="D99" i="9"/>
  <c r="H99" i="9" s="1"/>
  <c r="A99" i="11"/>
  <c r="H99" i="11" s="1"/>
  <c r="E101" i="9"/>
  <c r="D101" i="9"/>
  <c r="H101" i="9" s="1"/>
  <c r="A101" i="11"/>
  <c r="H101" i="11" s="1"/>
  <c r="E103" i="9"/>
  <c r="D103" i="9"/>
  <c r="H103" i="9" s="1"/>
  <c r="A103" i="11"/>
  <c r="H103" i="11" s="1"/>
  <c r="E105" i="9"/>
  <c r="D105" i="9"/>
  <c r="H105" i="9" s="1"/>
  <c r="A105" i="11"/>
  <c r="H105" i="11" s="1"/>
  <c r="E107" i="9"/>
  <c r="D107" i="9"/>
  <c r="H107" i="9" s="1"/>
  <c r="A107" i="11"/>
  <c r="H107" i="11" s="1"/>
  <c r="E109" i="9"/>
  <c r="D109" i="9"/>
  <c r="H109" i="9" s="1"/>
  <c r="A109" i="11"/>
  <c r="H109" i="11" s="1"/>
  <c r="E111" i="9"/>
  <c r="D111" i="9"/>
  <c r="H111" i="9" s="1"/>
  <c r="A111" i="11"/>
  <c r="H111" i="11" s="1"/>
  <c r="E113" i="9"/>
  <c r="D113" i="9"/>
  <c r="A113" i="11"/>
  <c r="H113" i="11" s="1"/>
  <c r="E63" i="9"/>
  <c r="A63" i="11"/>
  <c r="H63" i="11" s="1"/>
  <c r="E61" i="9"/>
  <c r="D61" i="9"/>
  <c r="H61" i="9" s="1"/>
  <c r="A61" i="11"/>
  <c r="H61" i="11" s="1"/>
  <c r="E55" i="9"/>
  <c r="A55" i="11"/>
  <c r="H55" i="11" s="1"/>
  <c r="E53" i="9"/>
  <c r="D53" i="9"/>
  <c r="H53" i="9" s="1"/>
  <c r="A53" i="11"/>
  <c r="H53" i="11" s="1"/>
  <c r="E47" i="9"/>
  <c r="A47" i="11"/>
  <c r="H47" i="11" s="1"/>
  <c r="E45" i="9"/>
  <c r="D45" i="9"/>
  <c r="H45" i="9" s="1"/>
  <c r="A45" i="11"/>
  <c r="H45" i="11" s="1"/>
  <c r="E39" i="9"/>
  <c r="A39" i="11"/>
  <c r="H39" i="11" s="1"/>
  <c r="E37" i="9"/>
  <c r="D37" i="9"/>
  <c r="H37" i="9" s="1"/>
  <c r="A37" i="11"/>
  <c r="H37" i="11" s="1"/>
  <c r="E31" i="9"/>
  <c r="A31" i="11"/>
  <c r="H31" i="11" s="1"/>
  <c r="E29" i="9"/>
  <c r="D29" i="9"/>
  <c r="H29" i="9" s="1"/>
  <c r="A29" i="11"/>
  <c r="H29" i="11" s="1"/>
  <c r="E17" i="9"/>
  <c r="D17" i="9"/>
  <c r="H17" i="9" s="1"/>
  <c r="A17" i="11"/>
  <c r="H17" i="11" s="1"/>
  <c r="D70" i="9"/>
  <c r="H70" i="9" s="1"/>
  <c r="A70" i="11"/>
  <c r="H70" i="11" s="1"/>
  <c r="D68" i="9"/>
  <c r="H68" i="9" s="1"/>
  <c r="A68" i="11"/>
  <c r="H68" i="11" s="1"/>
  <c r="D66" i="9"/>
  <c r="H66" i="9" s="1"/>
  <c r="A66" i="11"/>
  <c r="H66" i="11" s="1"/>
  <c r="E58" i="9"/>
  <c r="D58" i="9"/>
  <c r="H58" i="9" s="1"/>
  <c r="A58" i="11"/>
  <c r="H58" i="11" s="1"/>
  <c r="E50" i="9"/>
  <c r="D50" i="9"/>
  <c r="H50" i="9" s="1"/>
  <c r="A50" i="11"/>
  <c r="H50" i="11" s="1"/>
  <c r="E42" i="9"/>
  <c r="D42" i="9"/>
  <c r="H42" i="9" s="1"/>
  <c r="A42" i="11"/>
  <c r="H42" i="11" s="1"/>
  <c r="E34" i="9"/>
  <c r="D34" i="9"/>
  <c r="H34" i="9" s="1"/>
  <c r="A34" i="11"/>
  <c r="H34" i="11" s="1"/>
  <c r="E26" i="9"/>
  <c r="D26" i="9"/>
  <c r="H26" i="9" s="1"/>
  <c r="A26" i="11"/>
  <c r="H26" i="11" s="1"/>
  <c r="E22" i="9"/>
  <c r="D22" i="9"/>
  <c r="H22" i="9" s="1"/>
  <c r="A22" i="11"/>
  <c r="H22" i="11" s="1"/>
  <c r="F4" i="9"/>
  <c r="F2" i="9"/>
  <c r="G605" i="9"/>
  <c r="D3" i="9"/>
  <c r="A3" i="11"/>
  <c r="H3" i="11" s="1"/>
  <c r="F604" i="9"/>
  <c r="G604" i="9"/>
  <c r="E603" i="9"/>
  <c r="D603" i="9"/>
  <c r="H603" i="9" s="1"/>
  <c r="E602" i="9"/>
  <c r="D602" i="9"/>
  <c r="H602" i="9" s="1"/>
  <c r="E605" i="9"/>
  <c r="E604" i="9"/>
  <c r="D604" i="9"/>
  <c r="H604" i="9" s="1"/>
  <c r="F602" i="9"/>
  <c r="G602" i="9"/>
  <c r="G603" i="9"/>
  <c r="F603" i="9"/>
  <c r="G606" i="9"/>
  <c r="F606" i="9"/>
  <c r="E606" i="9"/>
  <c r="D606" i="9"/>
  <c r="H606" i="9" s="1"/>
  <c r="A608" i="9"/>
  <c r="C607" i="9"/>
  <c r="B607" i="9"/>
  <c r="G607" i="20" s="1"/>
  <c r="E3" i="11"/>
  <c r="B3" i="20" s="1"/>
  <c r="E92" i="11"/>
  <c r="B92" i="20" s="1"/>
  <c r="E95" i="11"/>
  <c r="B95" i="20" s="1"/>
  <c r="E94" i="11"/>
  <c r="B94" i="20" s="1"/>
  <c r="E97" i="11"/>
  <c r="B97" i="20" s="1"/>
  <c r="E4" i="11"/>
  <c r="B4" i="20" s="1"/>
  <c r="E7" i="11"/>
  <c r="B7" i="20" s="1"/>
  <c r="D4" i="11"/>
  <c r="A4" i="20" s="1"/>
  <c r="D7" i="11"/>
  <c r="A7" i="20" s="1"/>
  <c r="E2" i="11"/>
  <c r="B2" i="20" s="1"/>
  <c r="E5" i="11"/>
  <c r="D2" i="11"/>
  <c r="A2" i="20" s="1"/>
  <c r="D5" i="11"/>
  <c r="H5" i="9"/>
  <c r="D3" i="11"/>
  <c r="A3" i="20" s="1"/>
  <c r="K1" i="13"/>
  <c r="I3" i="13"/>
  <c r="H14" i="9"/>
  <c r="H10" i="9"/>
  <c r="H6" i="9"/>
  <c r="C1" i="13"/>
  <c r="H2" i="9"/>
  <c r="F482" i="9"/>
  <c r="G482" i="9"/>
  <c r="F483" i="9"/>
  <c r="G483" i="9"/>
  <c r="F484" i="9"/>
  <c r="G484" i="9"/>
  <c r="F485" i="9"/>
  <c r="G485" i="9"/>
  <c r="F486" i="9"/>
  <c r="G486" i="9"/>
  <c r="F487" i="9"/>
  <c r="G487" i="9"/>
  <c r="F488" i="9"/>
  <c r="G488" i="9"/>
  <c r="F489" i="9"/>
  <c r="G489" i="9"/>
  <c r="F490" i="9"/>
  <c r="G490" i="9"/>
  <c r="F491" i="9"/>
  <c r="G491" i="9"/>
  <c r="F492" i="9"/>
  <c r="G492" i="9"/>
  <c r="F493" i="9"/>
  <c r="G493" i="9"/>
  <c r="F494" i="9"/>
  <c r="G494" i="9"/>
  <c r="F495" i="9"/>
  <c r="G495" i="9"/>
  <c r="F496" i="9"/>
  <c r="G496" i="9"/>
  <c r="F497" i="9"/>
  <c r="G497" i="9"/>
  <c r="F498" i="9"/>
  <c r="G498" i="9"/>
  <c r="F499" i="9"/>
  <c r="G499" i="9"/>
  <c r="F500" i="9"/>
  <c r="G500" i="9"/>
  <c r="F501" i="9"/>
  <c r="G501" i="9"/>
  <c r="F502" i="9"/>
  <c r="G502" i="9"/>
  <c r="F503" i="9"/>
  <c r="G503" i="9"/>
  <c r="F504" i="9"/>
  <c r="G504" i="9"/>
  <c r="F505" i="9"/>
  <c r="G505" i="9"/>
  <c r="F506" i="9"/>
  <c r="G506" i="9"/>
  <c r="F507" i="9"/>
  <c r="G507" i="9"/>
  <c r="F508" i="9"/>
  <c r="G508" i="9"/>
  <c r="F509" i="9"/>
  <c r="G509" i="9"/>
  <c r="F510" i="9"/>
  <c r="G510" i="9"/>
  <c r="F511" i="9"/>
  <c r="G511" i="9"/>
  <c r="F512" i="9"/>
  <c r="G512" i="9"/>
  <c r="F513" i="9"/>
  <c r="G513" i="9"/>
  <c r="F514" i="9"/>
  <c r="G514" i="9"/>
  <c r="F515" i="9"/>
  <c r="G515" i="9"/>
  <c r="B517" i="9"/>
  <c r="G517" i="20" s="1"/>
  <c r="A518" i="9"/>
  <c r="C517" i="9"/>
  <c r="D516" i="9"/>
  <c r="H516" i="9" s="1"/>
  <c r="E516" i="9"/>
  <c r="A516" i="11"/>
  <c r="H516" i="11" s="1"/>
  <c r="E1" i="13"/>
  <c r="E3" i="13"/>
  <c r="H12" i="9"/>
  <c r="H8" i="9"/>
  <c r="C3" i="13"/>
  <c r="H4" i="9"/>
  <c r="D482" i="9"/>
  <c r="E482" i="9"/>
  <c r="A482" i="11"/>
  <c r="H482" i="11" s="1"/>
  <c r="D483" i="9"/>
  <c r="H483" i="9" s="1"/>
  <c r="E483" i="9"/>
  <c r="A483" i="11"/>
  <c r="H483" i="11" s="1"/>
  <c r="D484" i="9"/>
  <c r="H484" i="9" s="1"/>
  <c r="E484" i="9"/>
  <c r="A484" i="11"/>
  <c r="H484" i="11" s="1"/>
  <c r="D485" i="9"/>
  <c r="H485" i="9" s="1"/>
  <c r="E485" i="9"/>
  <c r="A485" i="11"/>
  <c r="H485" i="11" s="1"/>
  <c r="D486" i="9"/>
  <c r="H486" i="9" s="1"/>
  <c r="E486" i="9"/>
  <c r="A486" i="11"/>
  <c r="H486" i="11" s="1"/>
  <c r="D487" i="9"/>
  <c r="H487" i="9" s="1"/>
  <c r="E487" i="9"/>
  <c r="A487" i="11"/>
  <c r="H487" i="11" s="1"/>
  <c r="D488" i="9"/>
  <c r="H488" i="9" s="1"/>
  <c r="E488" i="9"/>
  <c r="A488" i="11"/>
  <c r="H488" i="11" s="1"/>
  <c r="D489" i="9"/>
  <c r="H489" i="9" s="1"/>
  <c r="E489" i="9"/>
  <c r="A489" i="11"/>
  <c r="H489" i="11" s="1"/>
  <c r="D490" i="9"/>
  <c r="H490" i="9" s="1"/>
  <c r="E490" i="9"/>
  <c r="A490" i="11"/>
  <c r="H490" i="11" s="1"/>
  <c r="D491" i="9"/>
  <c r="H491" i="9" s="1"/>
  <c r="E491" i="9"/>
  <c r="A491" i="11"/>
  <c r="H491" i="11" s="1"/>
  <c r="D492" i="9"/>
  <c r="H492" i="9" s="1"/>
  <c r="E492" i="9"/>
  <c r="A492" i="11"/>
  <c r="H492" i="11" s="1"/>
  <c r="D493" i="9"/>
  <c r="H493" i="9" s="1"/>
  <c r="E493" i="9"/>
  <c r="A493" i="11"/>
  <c r="H493" i="11" s="1"/>
  <c r="D494" i="9"/>
  <c r="H494" i="9" s="1"/>
  <c r="E494" i="9"/>
  <c r="A494" i="11"/>
  <c r="H494" i="11" s="1"/>
  <c r="D495" i="9"/>
  <c r="H495" i="9" s="1"/>
  <c r="E495" i="9"/>
  <c r="A495" i="11"/>
  <c r="H495" i="11" s="1"/>
  <c r="D496" i="9"/>
  <c r="H496" i="9" s="1"/>
  <c r="E496" i="9"/>
  <c r="A496" i="11"/>
  <c r="H496" i="11" s="1"/>
  <c r="D497" i="9"/>
  <c r="H497" i="9" s="1"/>
  <c r="E497" i="9"/>
  <c r="A497" i="11"/>
  <c r="H497" i="11" s="1"/>
  <c r="D498" i="9"/>
  <c r="H498" i="9" s="1"/>
  <c r="E498" i="9"/>
  <c r="A498" i="11"/>
  <c r="H498" i="11" s="1"/>
  <c r="D499" i="9"/>
  <c r="H499" i="9" s="1"/>
  <c r="E499" i="9"/>
  <c r="A499" i="11"/>
  <c r="H499" i="11" s="1"/>
  <c r="D500" i="9"/>
  <c r="H500" i="9" s="1"/>
  <c r="E500" i="9"/>
  <c r="A500" i="11"/>
  <c r="H500" i="11" s="1"/>
  <c r="D501" i="9"/>
  <c r="H501" i="9" s="1"/>
  <c r="E501" i="9"/>
  <c r="A501" i="11"/>
  <c r="H501" i="11" s="1"/>
  <c r="D502" i="9"/>
  <c r="H502" i="9" s="1"/>
  <c r="E502" i="9"/>
  <c r="A502" i="11"/>
  <c r="H502" i="11" s="1"/>
  <c r="D503" i="9"/>
  <c r="H503" i="9" s="1"/>
  <c r="E503" i="9"/>
  <c r="A503" i="11"/>
  <c r="H503" i="11" s="1"/>
  <c r="D504" i="9"/>
  <c r="H504" i="9" s="1"/>
  <c r="E504" i="9"/>
  <c r="A504" i="11"/>
  <c r="H504" i="11" s="1"/>
  <c r="D505" i="9"/>
  <c r="H505" i="9" s="1"/>
  <c r="E505" i="9"/>
  <c r="A505" i="11"/>
  <c r="H505" i="11" s="1"/>
  <c r="D506" i="9"/>
  <c r="H506" i="9" s="1"/>
  <c r="E506" i="9"/>
  <c r="A506" i="11"/>
  <c r="H506" i="11" s="1"/>
  <c r="D507" i="9"/>
  <c r="H507" i="9" s="1"/>
  <c r="E507" i="9"/>
  <c r="A507" i="11"/>
  <c r="H507" i="11" s="1"/>
  <c r="D508" i="9"/>
  <c r="H508" i="9" s="1"/>
  <c r="E508" i="9"/>
  <c r="A508" i="11"/>
  <c r="H508" i="11" s="1"/>
  <c r="D509" i="9"/>
  <c r="H509" i="9" s="1"/>
  <c r="E509" i="9"/>
  <c r="A509" i="11"/>
  <c r="H509" i="11" s="1"/>
  <c r="D510" i="9"/>
  <c r="H510" i="9" s="1"/>
  <c r="E510" i="9"/>
  <c r="A510" i="11"/>
  <c r="H510" i="11" s="1"/>
  <c r="D511" i="9"/>
  <c r="H511" i="9" s="1"/>
  <c r="E511" i="9"/>
  <c r="A511" i="11"/>
  <c r="H511" i="11" s="1"/>
  <c r="D512" i="9"/>
  <c r="H512" i="9" s="1"/>
  <c r="E512" i="9"/>
  <c r="A512" i="11"/>
  <c r="H512" i="11" s="1"/>
  <c r="D513" i="9"/>
  <c r="H513" i="9" s="1"/>
  <c r="E513" i="9"/>
  <c r="A513" i="11"/>
  <c r="H513" i="11" s="1"/>
  <c r="D514" i="9"/>
  <c r="H514" i="9" s="1"/>
  <c r="E514" i="9"/>
  <c r="A514" i="11"/>
  <c r="H514" i="11" s="1"/>
  <c r="D515" i="9"/>
  <c r="H515" i="9" s="1"/>
  <c r="E515" i="9"/>
  <c r="A515" i="11"/>
  <c r="H515" i="11" s="1"/>
  <c r="F516" i="9"/>
  <c r="G516" i="9"/>
  <c r="K3" i="13"/>
  <c r="C14" i="4"/>
  <c r="B4" i="13"/>
  <c r="D147" i="4" l="1"/>
  <c r="D12" i="4"/>
  <c r="D102" i="4"/>
  <c r="E57" i="4"/>
  <c r="J14" i="4"/>
  <c r="D119" i="4"/>
  <c r="M14" i="4"/>
  <c r="E194" i="4"/>
  <c r="K269" i="4"/>
  <c r="E149" i="4"/>
  <c r="N13" i="4"/>
  <c r="N6" i="4" s="1"/>
  <c r="K13" i="4"/>
  <c r="K6" i="4" s="1"/>
  <c r="K299" i="4"/>
  <c r="I224" i="4"/>
  <c r="S134" i="4"/>
  <c r="N194" i="4"/>
  <c r="L74" i="4"/>
  <c r="L59" i="4"/>
  <c r="I284" i="4"/>
  <c r="F299" i="4"/>
  <c r="T269" i="4"/>
  <c r="O194" i="4"/>
  <c r="C194" i="4"/>
  <c r="H224" i="4"/>
  <c r="G179" i="4"/>
  <c r="N104" i="4"/>
  <c r="J44" i="4"/>
  <c r="D89" i="4"/>
  <c r="C44" i="4"/>
  <c r="Q103" i="4"/>
  <c r="N299" i="4"/>
  <c r="N269" i="4"/>
  <c r="I194" i="4"/>
  <c r="P239" i="4"/>
  <c r="F239" i="4"/>
  <c r="G164" i="4"/>
  <c r="I269" i="4"/>
  <c r="I134" i="4"/>
  <c r="Q239" i="4"/>
  <c r="G209" i="4"/>
  <c r="D194" i="4"/>
  <c r="D164" i="4"/>
  <c r="G119" i="4"/>
  <c r="K89" i="4"/>
  <c r="I59" i="4"/>
  <c r="K29" i="4"/>
  <c r="C104" i="4"/>
  <c r="E74" i="4"/>
  <c r="S44" i="4"/>
  <c r="H29" i="4"/>
  <c r="F118" i="4"/>
  <c r="F111" i="4" s="1"/>
  <c r="O43" i="4"/>
  <c r="O36" i="4" s="1"/>
  <c r="E103" i="4"/>
  <c r="E96" i="4" s="1"/>
  <c r="H284" i="4"/>
  <c r="E13" i="4"/>
  <c r="E6" i="4" s="1"/>
  <c r="C207" i="4"/>
  <c r="R299" i="4"/>
  <c r="F269" i="4"/>
  <c r="L209" i="4"/>
  <c r="Q164" i="4"/>
  <c r="D269" i="4"/>
  <c r="P209" i="4"/>
  <c r="S269" i="4"/>
  <c r="O254" i="4"/>
  <c r="N209" i="4"/>
  <c r="N179" i="4"/>
  <c r="R149" i="4"/>
  <c r="N119" i="4"/>
  <c r="S254" i="4"/>
  <c r="Q134" i="4"/>
  <c r="L119" i="4"/>
  <c r="L254" i="4"/>
  <c r="M239" i="4"/>
  <c r="O209" i="4"/>
  <c r="R194" i="4"/>
  <c r="H194" i="4"/>
  <c r="K179" i="4"/>
  <c r="J164" i="4"/>
  <c r="I149" i="4"/>
  <c r="H134" i="4"/>
  <c r="R104" i="4"/>
  <c r="Q89" i="4"/>
  <c r="R74" i="4"/>
  <c r="F74" i="4"/>
  <c r="P44" i="4"/>
  <c r="Q29" i="4"/>
  <c r="P14" i="4"/>
  <c r="K104" i="4"/>
  <c r="H89" i="4"/>
  <c r="M74" i="4"/>
  <c r="P59" i="4"/>
  <c r="H59" i="4"/>
  <c r="K44" i="4"/>
  <c r="N29" i="4"/>
  <c r="Q14" i="4"/>
  <c r="I103" i="4"/>
  <c r="I96" i="4" s="1"/>
  <c r="L103" i="4"/>
  <c r="L96" i="4" s="1"/>
  <c r="G43" i="4"/>
  <c r="G36" i="4" s="1"/>
  <c r="S118" i="4"/>
  <c r="S111" i="4" s="1"/>
  <c r="R284" i="4"/>
  <c r="Q284" i="4"/>
  <c r="E299" i="4"/>
  <c r="J299" i="4"/>
  <c r="P178" i="4"/>
  <c r="P171" i="4" s="1"/>
  <c r="L223" i="4"/>
  <c r="L216" i="4" s="1"/>
  <c r="C58" i="4"/>
  <c r="C51" i="4" s="1"/>
  <c r="Q268" i="4"/>
  <c r="Q261" i="4" s="1"/>
  <c r="M208" i="4"/>
  <c r="M201" i="4" s="1"/>
  <c r="D177" i="4"/>
  <c r="P299" i="4"/>
  <c r="A517" i="20"/>
  <c r="D517" i="20"/>
  <c r="C517" i="20"/>
  <c r="B517" i="20"/>
  <c r="B55" i="20"/>
  <c r="A55" i="20"/>
  <c r="B8" i="20"/>
  <c r="A8" i="20"/>
  <c r="B10" i="20"/>
  <c r="A10" i="20"/>
  <c r="B12" i="20"/>
  <c r="A12" i="20"/>
  <c r="B14" i="20"/>
  <c r="A14" i="20"/>
  <c r="B16" i="20"/>
  <c r="A16" i="20"/>
  <c r="A20" i="20"/>
  <c r="B20" i="20"/>
  <c r="A28" i="20"/>
  <c r="B28" i="20"/>
  <c r="A36" i="20"/>
  <c r="B36" i="20"/>
  <c r="A44" i="20"/>
  <c r="B44" i="20"/>
  <c r="A52" i="20"/>
  <c r="B52" i="20"/>
  <c r="B60" i="20"/>
  <c r="A60" i="20"/>
  <c r="A23" i="20"/>
  <c r="B23" i="20"/>
  <c r="B18" i="20"/>
  <c r="A18" i="20"/>
  <c r="J269" i="4"/>
  <c r="Q254" i="4"/>
  <c r="T209" i="4"/>
  <c r="D209" i="4"/>
  <c r="T179" i="4"/>
  <c r="I164" i="4"/>
  <c r="L269" i="4"/>
  <c r="M254" i="4"/>
  <c r="M224" i="4"/>
  <c r="M194" i="4"/>
  <c r="E164" i="4"/>
  <c r="O269" i="4"/>
  <c r="G269" i="4"/>
  <c r="J239" i="4"/>
  <c r="O224" i="4"/>
  <c r="F209" i="4"/>
  <c r="R179" i="4"/>
  <c r="J179" i="4"/>
  <c r="C164" i="4"/>
  <c r="F149" i="4"/>
  <c r="G134" i="4"/>
  <c r="J119" i="4"/>
  <c r="C269" i="4"/>
  <c r="K194" i="4"/>
  <c r="D149" i="4"/>
  <c r="M134" i="4"/>
  <c r="P119" i="4"/>
  <c r="H119" i="4"/>
  <c r="R254" i="4"/>
  <c r="J254" i="4"/>
  <c r="O239" i="4"/>
  <c r="E239" i="4"/>
  <c r="D224" i="4"/>
  <c r="I209" i="4"/>
  <c r="E209" i="4"/>
  <c r="P194" i="4"/>
  <c r="L194" i="4"/>
  <c r="F194" i="4"/>
  <c r="O179" i="4"/>
  <c r="I179" i="4"/>
  <c r="C179" i="4"/>
  <c r="H164" i="4"/>
  <c r="S149" i="4"/>
  <c r="G149" i="4"/>
  <c r="N134" i="4"/>
  <c r="O119" i="4"/>
  <c r="E119" i="4"/>
  <c r="P104" i="4"/>
  <c r="D104" i="4"/>
  <c r="O89" i="4"/>
  <c r="C89" i="4"/>
  <c r="N74" i="4"/>
  <c r="J74" i="4"/>
  <c r="M59" i="4"/>
  <c r="G59" i="4"/>
  <c r="N44" i="4"/>
  <c r="H44" i="4"/>
  <c r="O29" i="4"/>
  <c r="L14" i="4"/>
  <c r="F14" i="4"/>
  <c r="G104" i="4"/>
  <c r="L89" i="4"/>
  <c r="F89" i="4"/>
  <c r="S74" i="4"/>
  <c r="K74" i="4"/>
  <c r="C74" i="4"/>
  <c r="N59" i="4"/>
  <c r="J59" i="4"/>
  <c r="F59" i="4"/>
  <c r="M44" i="4"/>
  <c r="E44" i="4"/>
  <c r="R29" i="4"/>
  <c r="L29" i="4"/>
  <c r="F29" i="4"/>
  <c r="O14" i="4"/>
  <c r="G14" i="4"/>
  <c r="O73" i="4"/>
  <c r="O66" i="4" s="1"/>
  <c r="L43" i="4"/>
  <c r="L36" i="4" s="1"/>
  <c r="H73" i="4"/>
  <c r="H66" i="4" s="1"/>
  <c r="M118" i="4"/>
  <c r="M111" i="4" s="1"/>
  <c r="K118" i="4"/>
  <c r="K111" i="4" s="1"/>
  <c r="I28" i="4"/>
  <c r="I21" i="4" s="1"/>
  <c r="F43" i="4"/>
  <c r="F36" i="4" s="1"/>
  <c r="D73" i="4"/>
  <c r="D66" i="4" s="1"/>
  <c r="R88" i="4"/>
  <c r="R81" i="4" s="1"/>
  <c r="Q58" i="4"/>
  <c r="L284" i="4"/>
  <c r="D284" i="4"/>
  <c r="K284" i="4"/>
  <c r="C284" i="4"/>
  <c r="C299" i="4"/>
  <c r="S299" i="4"/>
  <c r="M299" i="4"/>
  <c r="H299" i="4"/>
  <c r="L299" i="4"/>
  <c r="A5" i="20"/>
  <c r="B5" i="20"/>
  <c r="C607" i="20"/>
  <c r="A607" i="20"/>
  <c r="D607" i="20"/>
  <c r="B607" i="20"/>
  <c r="J88" i="4"/>
  <c r="J81" i="4" s="1"/>
  <c r="S13" i="4"/>
  <c r="S6" i="4" s="1"/>
  <c r="S103" i="4"/>
  <c r="S96" i="4" s="1"/>
  <c r="I73" i="4"/>
  <c r="I66" i="4" s="1"/>
  <c r="M163" i="4"/>
  <c r="M156" i="4" s="1"/>
  <c r="R58" i="4"/>
  <c r="R51" i="4" s="1"/>
  <c r="K2" i="13"/>
  <c r="A9" i="20"/>
  <c r="B9" i="20"/>
  <c r="B11" i="20"/>
  <c r="A11" i="20"/>
  <c r="A13" i="20"/>
  <c r="B13" i="20"/>
  <c r="B15" i="20"/>
  <c r="A15" i="20"/>
  <c r="B21" i="20"/>
  <c r="A21" i="20"/>
  <c r="A64" i="20"/>
  <c r="B64" i="20"/>
  <c r="B48" i="20"/>
  <c r="A48" i="20"/>
  <c r="B32" i="20"/>
  <c r="A32" i="20"/>
  <c r="A6" i="20"/>
  <c r="AP64" i="6"/>
  <c r="S64" i="6" s="1"/>
  <c r="AR106" i="6"/>
  <c r="U106" i="6" s="1"/>
  <c r="H192" i="4"/>
  <c r="AR94" i="6"/>
  <c r="AR97" i="6" s="1"/>
  <c r="O162" i="4"/>
  <c r="U207" i="4"/>
  <c r="AF70" i="6"/>
  <c r="I70" i="6" s="1"/>
  <c r="S42" i="4"/>
  <c r="E222" i="4"/>
  <c r="I252" i="4"/>
  <c r="Q252" i="4"/>
  <c r="N207" i="4"/>
  <c r="R252" i="4"/>
  <c r="N132" i="4"/>
  <c r="T207" i="4"/>
  <c r="AR82" i="6"/>
  <c r="AR85" i="6" s="1"/>
  <c r="Z106" i="6"/>
  <c r="AQ34" i="6"/>
  <c r="T34" i="6" s="1"/>
  <c r="Z82" i="6"/>
  <c r="C82" i="6" s="1"/>
  <c r="AI28" i="6"/>
  <c r="L28" i="6" s="1"/>
  <c r="G252" i="4"/>
  <c r="H117" i="4"/>
  <c r="I237" i="4"/>
  <c r="J87" i="4"/>
  <c r="P237" i="4"/>
  <c r="Q192" i="4"/>
  <c r="I162" i="4"/>
  <c r="H237" i="4"/>
  <c r="M192" i="4"/>
  <c r="AJ94" i="6"/>
  <c r="AJ97" i="6" s="1"/>
  <c r="AB82" i="6"/>
  <c r="E82" i="6" s="1"/>
  <c r="AL112" i="6"/>
  <c r="AL115" i="6" s="1"/>
  <c r="AH88" i="6"/>
  <c r="K88" i="6" s="1"/>
  <c r="AC28" i="6"/>
  <c r="F28" i="6" s="1"/>
  <c r="D237" i="4"/>
  <c r="AL94" i="6"/>
  <c r="O94" i="6" s="1"/>
  <c r="AH58" i="6"/>
  <c r="K58" i="6" s="1"/>
  <c r="L267" i="4"/>
  <c r="AJ118" i="6"/>
  <c r="AJ121" i="6" s="1"/>
  <c r="AR76" i="6"/>
  <c r="U76" i="6" s="1"/>
  <c r="K192" i="4"/>
  <c r="F147" i="4"/>
  <c r="S252" i="4"/>
  <c r="D252" i="4"/>
  <c r="R222" i="4"/>
  <c r="K177" i="4"/>
  <c r="T72" i="4"/>
  <c r="H42" i="4"/>
  <c r="AP10" i="6"/>
  <c r="AP13" i="6" s="1"/>
  <c r="AI16" i="6"/>
  <c r="L16" i="6" s="1"/>
  <c r="AO46" i="6"/>
  <c r="R46" i="6" s="1"/>
  <c r="AK40" i="6"/>
  <c r="N40" i="6" s="1"/>
  <c r="AB76" i="6"/>
  <c r="AB79" i="6" s="1"/>
  <c r="AN88" i="6"/>
  <c r="Q88" i="6" s="1"/>
  <c r="AF106" i="6"/>
  <c r="I106" i="6" s="1"/>
  <c r="AF112" i="6"/>
  <c r="I112" i="6" s="1"/>
  <c r="AB118" i="6"/>
  <c r="AB121" i="6" s="1"/>
  <c r="AR118" i="6"/>
  <c r="U118" i="6" s="1"/>
  <c r="Z58" i="6"/>
  <c r="C58" i="6" s="1"/>
  <c r="AP58" i="6"/>
  <c r="S58" i="6" s="1"/>
  <c r="AL70" i="6"/>
  <c r="O70" i="6" s="1"/>
  <c r="AH82" i="6"/>
  <c r="K82" i="6" s="1"/>
  <c r="AD94" i="6"/>
  <c r="G94" i="6" s="1"/>
  <c r="AG16" i="6"/>
  <c r="J16" i="6" s="1"/>
  <c r="AA34" i="6"/>
  <c r="AA37" i="6" s="1"/>
  <c r="AM46" i="6"/>
  <c r="P46" i="6" s="1"/>
  <c r="AM22" i="6"/>
  <c r="P22" i="6" s="1"/>
  <c r="AS28" i="6"/>
  <c r="V28" i="6" s="1"/>
  <c r="AH64" i="6"/>
  <c r="K64" i="6" s="1"/>
  <c r="AD76" i="6"/>
  <c r="G76" i="6" s="1"/>
  <c r="Z88" i="6"/>
  <c r="C88" i="6" s="1"/>
  <c r="AP88" i="6"/>
  <c r="S88" i="6" s="1"/>
  <c r="AL100" i="6"/>
  <c r="O100" i="6" s="1"/>
  <c r="AH106" i="6"/>
  <c r="AH109" i="6" s="1"/>
  <c r="AD112" i="6"/>
  <c r="G112" i="6" s="1"/>
  <c r="Z118" i="6"/>
  <c r="C118" i="6" s="1"/>
  <c r="AP118" i="6"/>
  <c r="AP121" i="6" s="1"/>
  <c r="AB58" i="6"/>
  <c r="E58" i="6" s="1"/>
  <c r="AR58" i="6"/>
  <c r="AR61" i="6" s="1"/>
  <c r="AJ70" i="6"/>
  <c r="AJ73" i="6" s="1"/>
  <c r="AR70" i="6"/>
  <c r="U70" i="6" s="1"/>
  <c r="AF82" i="6"/>
  <c r="AF85" i="6" s="1"/>
  <c r="AN82" i="6"/>
  <c r="Q82" i="6" s="1"/>
  <c r="AB94" i="6"/>
  <c r="AB97" i="6" s="1"/>
  <c r="H27" i="4"/>
  <c r="T57" i="4"/>
  <c r="D87" i="4"/>
  <c r="O102" i="4"/>
  <c r="R12" i="4"/>
  <c r="F102" i="4"/>
  <c r="D132" i="4"/>
  <c r="K147" i="4"/>
  <c r="C177" i="4"/>
  <c r="O177" i="4"/>
  <c r="D192" i="4"/>
  <c r="L192" i="4"/>
  <c r="T192" i="4"/>
  <c r="G207" i="4"/>
  <c r="Q207" i="4"/>
  <c r="F222" i="4"/>
  <c r="V222" i="4"/>
  <c r="E237" i="4"/>
  <c r="M237" i="4"/>
  <c r="U237" i="4"/>
  <c r="F252" i="4"/>
  <c r="N252" i="4"/>
  <c r="V252" i="4"/>
  <c r="I132" i="4"/>
  <c r="L147" i="4"/>
  <c r="O192" i="4"/>
  <c r="K222" i="4"/>
  <c r="V237" i="4"/>
  <c r="C267" i="4"/>
  <c r="O267" i="4"/>
  <c r="T117" i="4"/>
  <c r="O132" i="4"/>
  <c r="N147" i="4"/>
  <c r="G162" i="4"/>
  <c r="F177" i="4"/>
  <c r="V177" i="4"/>
  <c r="J207" i="4"/>
  <c r="J237" i="4"/>
  <c r="E267" i="4"/>
  <c r="U267" i="4"/>
  <c r="D267" i="4"/>
  <c r="T267" i="4"/>
  <c r="H177" i="4"/>
  <c r="Q222" i="4"/>
  <c r="M162" i="4"/>
  <c r="P207" i="4"/>
  <c r="F267" i="4"/>
  <c r="V267" i="4"/>
  <c r="M252" i="4"/>
  <c r="U222" i="4"/>
  <c r="H207" i="4"/>
  <c r="P177" i="4"/>
  <c r="Q162" i="4"/>
  <c r="U252" i="4"/>
  <c r="T237" i="4"/>
  <c r="I222" i="4"/>
  <c r="D207" i="4"/>
  <c r="T177" i="4"/>
  <c r="AN94" i="6"/>
  <c r="AF94" i="6"/>
  <c r="I94" i="6" s="1"/>
  <c r="AJ82" i="6"/>
  <c r="AN70" i="6"/>
  <c r="Q70" i="6" s="1"/>
  <c r="AJ58" i="6"/>
  <c r="N267" i="4"/>
  <c r="AH118" i="6"/>
  <c r="AP106" i="6"/>
  <c r="S106" i="6" s="1"/>
  <c r="AD100" i="6"/>
  <c r="AL76" i="6"/>
  <c r="O76" i="6" s="1"/>
  <c r="Z64" i="6"/>
  <c r="AE22" i="6"/>
  <c r="AE25" i="6" s="1"/>
  <c r="AO16" i="6"/>
  <c r="L177" i="4"/>
  <c r="U192" i="4"/>
  <c r="AP82" i="6"/>
  <c r="AP85" i="6" s="1"/>
  <c r="AD70" i="6"/>
  <c r="AN112" i="6"/>
  <c r="Q112" i="6" s="1"/>
  <c r="AJ100" i="6"/>
  <c r="AF64" i="6"/>
  <c r="AF67" i="6" s="1"/>
  <c r="AO34" i="6"/>
  <c r="M267" i="4"/>
  <c r="G222" i="4"/>
  <c r="N177" i="4"/>
  <c r="V147" i="4"/>
  <c r="G132" i="4"/>
  <c r="G267" i="4"/>
  <c r="F237" i="4"/>
  <c r="T147" i="4"/>
  <c r="V117" i="4"/>
  <c r="J252" i="4"/>
  <c r="Q237" i="4"/>
  <c r="C237" i="4"/>
  <c r="J222" i="4"/>
  <c r="M207" i="4"/>
  <c r="P192" i="4"/>
  <c r="S177" i="4"/>
  <c r="H162" i="4"/>
  <c r="I117" i="4"/>
  <c r="S72" i="4"/>
  <c r="AQ112" i="6"/>
  <c r="C6" i="20"/>
  <c r="D6" i="20"/>
  <c r="C9" i="20"/>
  <c r="D9" i="20"/>
  <c r="C11" i="20"/>
  <c r="D11" i="20"/>
  <c r="C13" i="20"/>
  <c r="D13" i="20"/>
  <c r="C15" i="20"/>
  <c r="D15" i="20"/>
  <c r="C21" i="20"/>
  <c r="D21" i="20"/>
  <c r="C64" i="20"/>
  <c r="D64" i="20"/>
  <c r="C48" i="20"/>
  <c r="D48" i="20"/>
  <c r="C32" i="20"/>
  <c r="D32" i="20"/>
  <c r="C4" i="20"/>
  <c r="D4" i="20"/>
  <c r="C2" i="20"/>
  <c r="D2" i="20"/>
  <c r="C8" i="20"/>
  <c r="D8" i="20"/>
  <c r="C10" i="20"/>
  <c r="D10" i="20"/>
  <c r="C12" i="20"/>
  <c r="D12" i="20"/>
  <c r="C14" i="20"/>
  <c r="D14" i="20"/>
  <c r="C16" i="20"/>
  <c r="D16" i="20"/>
  <c r="C20" i="20"/>
  <c r="D20" i="20"/>
  <c r="C28" i="20"/>
  <c r="D28" i="20"/>
  <c r="C36" i="20"/>
  <c r="D36" i="20"/>
  <c r="C44" i="20"/>
  <c r="D44" i="20"/>
  <c r="C52" i="20"/>
  <c r="D52" i="20"/>
  <c r="C60" i="20"/>
  <c r="D60" i="20"/>
  <c r="C23" i="20"/>
  <c r="D23" i="20"/>
  <c r="C18" i="20"/>
  <c r="D18" i="20"/>
  <c r="C5" i="20"/>
  <c r="D5" i="20"/>
  <c r="C55" i="20"/>
  <c r="D55" i="20"/>
  <c r="O57" i="4"/>
  <c r="M117" i="4"/>
  <c r="H72" i="4"/>
  <c r="C132" i="4"/>
  <c r="AR136" i="6"/>
  <c r="AR139" i="6" s="1"/>
  <c r="A625" i="17"/>
  <c r="A601" i="17"/>
  <c r="A577" i="17"/>
  <c r="A553" i="17"/>
  <c r="A529" i="17"/>
  <c r="A505" i="17"/>
  <c r="A481" i="17"/>
  <c r="A457" i="17"/>
  <c r="A433" i="17"/>
  <c r="A409" i="17"/>
  <c r="A385" i="17"/>
  <c r="A361" i="17"/>
  <c r="A337" i="17"/>
  <c r="A313" i="17"/>
  <c r="A289" i="17"/>
  <c r="A265" i="17"/>
  <c r="A241" i="17"/>
  <c r="A217" i="17"/>
  <c r="A193" i="17"/>
  <c r="A169" i="17"/>
  <c r="C147" i="4"/>
  <c r="A145" i="17"/>
  <c r="A121" i="17"/>
  <c r="A97" i="17"/>
  <c r="A73" i="17"/>
  <c r="A49" i="17"/>
  <c r="Z76" i="6"/>
  <c r="C76" i="6" s="1"/>
  <c r="AS154" i="6"/>
  <c r="AK154" i="6"/>
  <c r="AC154" i="6"/>
  <c r="AN154" i="6"/>
  <c r="AF154" i="6"/>
  <c r="AR148" i="6"/>
  <c r="AJ148" i="6"/>
  <c r="AB148" i="6"/>
  <c r="AK148" i="6"/>
  <c r="AN142" i="6"/>
  <c r="AS142" i="6"/>
  <c r="AK142" i="6"/>
  <c r="AC142" i="6"/>
  <c r="AH142" i="6"/>
  <c r="AM148" i="6"/>
  <c r="AQ154" i="6"/>
  <c r="AI154" i="6"/>
  <c r="AA154" i="6"/>
  <c r="AL154" i="6"/>
  <c r="AD154" i="6"/>
  <c r="AP148" i="6"/>
  <c r="AH148" i="6"/>
  <c r="Z148" i="6"/>
  <c r="AG148" i="6"/>
  <c r="AL142" i="6"/>
  <c r="AQ142" i="6"/>
  <c r="AI142" i="6"/>
  <c r="AA142" i="6"/>
  <c r="AD142" i="6"/>
  <c r="AI148" i="6"/>
  <c r="AO154" i="6"/>
  <c r="AG154" i="6"/>
  <c r="AR154" i="6"/>
  <c r="AJ154" i="6"/>
  <c r="AB154" i="6"/>
  <c r="AN148" i="6"/>
  <c r="AF148" i="6"/>
  <c r="AS148" i="6"/>
  <c r="AC148" i="6"/>
  <c r="AF142" i="6"/>
  <c r="AO142" i="6"/>
  <c r="AG142" i="6"/>
  <c r="AP142" i="6"/>
  <c r="Z142" i="6"/>
  <c r="AE148" i="6"/>
  <c r="AM154" i="6"/>
  <c r="AE154" i="6"/>
  <c r="AP154" i="6"/>
  <c r="AH154" i="6"/>
  <c r="Z154" i="6"/>
  <c r="AL148" i="6"/>
  <c r="AD148" i="6"/>
  <c r="AO148" i="6"/>
  <c r="AR142" i="6"/>
  <c r="AB142" i="6"/>
  <c r="AM142" i="6"/>
  <c r="AE142" i="6"/>
  <c r="AJ142" i="6"/>
  <c r="AQ148" i="6"/>
  <c r="AA148" i="6"/>
  <c r="AO136" i="6"/>
  <c r="AS130" i="6"/>
  <c r="AC130" i="6"/>
  <c r="AM136" i="6"/>
  <c r="AE136" i="6"/>
  <c r="AQ130" i="6"/>
  <c r="AI130" i="6"/>
  <c r="AA130" i="6"/>
  <c r="AJ130" i="6"/>
  <c r="AP136" i="6"/>
  <c r="Z136" i="6"/>
  <c r="AH130" i="6"/>
  <c r="AS124" i="6"/>
  <c r="AK124" i="6"/>
  <c r="AA124" i="6"/>
  <c r="AJ124" i="6"/>
  <c r="AB124" i="6"/>
  <c r="AK136" i="6"/>
  <c r="AO130" i="6"/>
  <c r="AJ136" i="6"/>
  <c r="AN130" i="6"/>
  <c r="AR124" i="6"/>
  <c r="AD136" i="6"/>
  <c r="AD130" i="6"/>
  <c r="AM124" i="6"/>
  <c r="AE124" i="6"/>
  <c r="AL124" i="6"/>
  <c r="AD124" i="6"/>
  <c r="AC124" i="6"/>
  <c r="AN136" i="6"/>
  <c r="AG136" i="6"/>
  <c r="AK130" i="6"/>
  <c r="AQ136" i="6"/>
  <c r="AI136" i="6"/>
  <c r="AA136" i="6"/>
  <c r="AM130" i="6"/>
  <c r="AE130" i="6"/>
  <c r="AF136" i="6"/>
  <c r="AB130" i="6"/>
  <c r="AH136" i="6"/>
  <c r="AP130" i="6"/>
  <c r="Z130" i="6"/>
  <c r="AO124" i="6"/>
  <c r="AG124" i="6"/>
  <c r="AN124" i="6"/>
  <c r="AF124" i="6"/>
  <c r="AS136" i="6"/>
  <c r="AC136" i="6"/>
  <c r="AG130" i="6"/>
  <c r="AB136" i="6"/>
  <c r="AF130" i="6"/>
  <c r="AL136" i="6"/>
  <c r="AL130" i="6"/>
  <c r="AQ124" i="6"/>
  <c r="AI124" i="6"/>
  <c r="AP124" i="6"/>
  <c r="AH124" i="6"/>
  <c r="Z124" i="6"/>
  <c r="AR130" i="6"/>
  <c r="F311" i="4"/>
  <c r="AE10" i="6"/>
  <c r="AE13" i="6" s="1"/>
  <c r="AJ34" i="6"/>
  <c r="M34" i="6" s="1"/>
  <c r="AQ64" i="6"/>
  <c r="T64" i="6" s="1"/>
  <c r="AA88" i="6"/>
  <c r="AE106" i="6"/>
  <c r="AE109" i="6" s="1"/>
  <c r="AE58" i="6"/>
  <c r="AE61" i="6" s="1"/>
  <c r="AM94" i="6"/>
  <c r="P94" i="6" s="1"/>
  <c r="AC34" i="6"/>
  <c r="F34" i="6" s="1"/>
  <c r="AG46" i="6"/>
  <c r="J46" i="6" s="1"/>
  <c r="AK22" i="6"/>
  <c r="N22" i="6" s="1"/>
  <c r="AC40" i="6"/>
  <c r="F40" i="6" s="1"/>
  <c r="AS40" i="6"/>
  <c r="AS43" i="6" s="1"/>
  <c r="AN64" i="6"/>
  <c r="AN67" i="6" s="1"/>
  <c r="AJ76" i="6"/>
  <c r="AJ79" i="6" s="1"/>
  <c r="AF88" i="6"/>
  <c r="AF91" i="6" s="1"/>
  <c r="AB100" i="6"/>
  <c r="E100" i="6" s="1"/>
  <c r="AR100" i="6"/>
  <c r="AR103" i="6" s="1"/>
  <c r="AN106" i="6"/>
  <c r="AN109" i="6" s="1"/>
  <c r="AB112" i="6"/>
  <c r="AB115" i="6" s="1"/>
  <c r="AJ112" i="6"/>
  <c r="M112" i="6" s="1"/>
  <c r="AR112" i="6"/>
  <c r="AR115" i="6" s="1"/>
  <c r="AF118" i="6"/>
  <c r="AF121" i="6" s="1"/>
  <c r="AN118" i="6"/>
  <c r="AN121" i="6" s="1"/>
  <c r="AD58" i="6"/>
  <c r="G58" i="6" s="1"/>
  <c r="AL58" i="6"/>
  <c r="O58" i="6" s="1"/>
  <c r="Z70" i="6"/>
  <c r="AT70" i="6" s="1"/>
  <c r="AT73" i="6" s="1"/>
  <c r="AH70" i="6"/>
  <c r="AH73" i="6" s="1"/>
  <c r="AP70" i="6"/>
  <c r="S70" i="6" s="1"/>
  <c r="AD82" i="6"/>
  <c r="AD85" i="6" s="1"/>
  <c r="AL82" i="6"/>
  <c r="AL85" i="6" s="1"/>
  <c r="Z94" i="6"/>
  <c r="C94" i="6" s="1"/>
  <c r="AH94" i="6"/>
  <c r="K94" i="6" s="1"/>
  <c r="AP94" i="6"/>
  <c r="S94" i="6" s="1"/>
  <c r="AK16" i="6"/>
  <c r="AK19" i="6" s="1"/>
  <c r="AS16" i="6"/>
  <c r="AS19" i="6" s="1"/>
  <c r="AM34" i="6"/>
  <c r="P34" i="6" s="1"/>
  <c r="AA46" i="6"/>
  <c r="AA49" i="6" s="1"/>
  <c r="AA22" i="6"/>
  <c r="AA25" i="6" s="1"/>
  <c r="AI22" i="6"/>
  <c r="L22" i="6" s="1"/>
  <c r="AQ22" i="6"/>
  <c r="T22" i="6" s="1"/>
  <c r="AO28" i="6"/>
  <c r="R28" i="6" s="1"/>
  <c r="AQ40" i="6"/>
  <c r="T40" i="6" s="1"/>
  <c r="AD64" i="6"/>
  <c r="G64" i="6" s="1"/>
  <c r="AL64" i="6"/>
  <c r="AL67" i="6" s="1"/>
  <c r="AH76" i="6"/>
  <c r="AH79" i="6" s="1"/>
  <c r="AP76" i="6"/>
  <c r="S76" i="6" s="1"/>
  <c r="AD88" i="6"/>
  <c r="AD91" i="6" s="1"/>
  <c r="AL88" i="6"/>
  <c r="O88" i="6" s="1"/>
  <c r="Z100" i="6"/>
  <c r="C100" i="6" s="1"/>
  <c r="AH100" i="6"/>
  <c r="K100" i="6" s="1"/>
  <c r="AP100" i="6"/>
  <c r="S100" i="6" s="1"/>
  <c r="AD106" i="6"/>
  <c r="G106" i="6" s="1"/>
  <c r="AL106" i="6"/>
  <c r="O106" i="6" s="1"/>
  <c r="Z112" i="6"/>
  <c r="Z115" i="6" s="1"/>
  <c r="AH112" i="6"/>
  <c r="K112" i="6" s="1"/>
  <c r="AP112" i="6"/>
  <c r="AP115" i="6" s="1"/>
  <c r="AD118" i="6"/>
  <c r="G118" i="6" s="1"/>
  <c r="AL118" i="6"/>
  <c r="AL121" i="6" s="1"/>
  <c r="AF58" i="6"/>
  <c r="AF61" i="6" s="1"/>
  <c r="AN58" i="6"/>
  <c r="Q58" i="6" s="1"/>
  <c r="AB70" i="6"/>
  <c r="AB73" i="6" s="1"/>
  <c r="V297" i="4"/>
  <c r="F297" i="4"/>
  <c r="G297" i="4"/>
  <c r="I282" i="4"/>
  <c r="F282" i="4"/>
  <c r="V282" i="4"/>
  <c r="E72" i="4"/>
  <c r="J117" i="4"/>
  <c r="O12" i="4"/>
  <c r="F57" i="4"/>
  <c r="P102" i="4"/>
  <c r="N12" i="4"/>
  <c r="I42" i="4"/>
  <c r="J57" i="4"/>
  <c r="J72" i="4"/>
  <c r="N87" i="4"/>
  <c r="F117" i="4"/>
  <c r="I12" i="4"/>
  <c r="Q12" i="4"/>
  <c r="U12" i="4"/>
  <c r="F27" i="4"/>
  <c r="J27" i="4"/>
  <c r="R27" i="4"/>
  <c r="V27" i="4"/>
  <c r="Q42" i="4"/>
  <c r="U42" i="4"/>
  <c r="H57" i="4"/>
  <c r="N57" i="4"/>
  <c r="R57" i="4"/>
  <c r="V57" i="4"/>
  <c r="G72" i="4"/>
  <c r="M72" i="4"/>
  <c r="Q72" i="4"/>
  <c r="U72" i="4"/>
  <c r="F87" i="4"/>
  <c r="P87" i="4"/>
  <c r="T87" i="4"/>
  <c r="C102" i="4"/>
  <c r="K102" i="4"/>
  <c r="Q102" i="4"/>
  <c r="U102" i="4"/>
  <c r="H12" i="4"/>
  <c r="P12" i="4"/>
  <c r="T12" i="4"/>
  <c r="M27" i="4"/>
  <c r="Q27" i="4"/>
  <c r="U27" i="4"/>
  <c r="J42" i="4"/>
  <c r="N42" i="4"/>
  <c r="R42" i="4"/>
  <c r="V42" i="4"/>
  <c r="I57" i="4"/>
  <c r="S57" i="4"/>
  <c r="F72" i="4"/>
  <c r="R72" i="4"/>
  <c r="V72" i="4"/>
  <c r="K87" i="4"/>
  <c r="Q87" i="4"/>
  <c r="U87" i="4"/>
  <c r="J102" i="4"/>
  <c r="R102" i="4"/>
  <c r="V102" i="4"/>
  <c r="E117" i="4"/>
  <c r="K117" i="4"/>
  <c r="S117" i="4"/>
  <c r="H132" i="4"/>
  <c r="L132" i="4"/>
  <c r="P132" i="4"/>
  <c r="T132" i="4"/>
  <c r="E147" i="4"/>
  <c r="I147" i="4"/>
  <c r="M147" i="4"/>
  <c r="Q147" i="4"/>
  <c r="U147" i="4"/>
  <c r="F162" i="4"/>
  <c r="J162" i="4"/>
  <c r="N162" i="4"/>
  <c r="R162" i="4"/>
  <c r="V162" i="4"/>
  <c r="N297" i="4"/>
  <c r="M57" i="4"/>
  <c r="G57" i="4"/>
  <c r="N282" i="4"/>
  <c r="L102" i="4"/>
  <c r="G42" i="4"/>
  <c r="E12" i="4"/>
  <c r="O42" i="4"/>
  <c r="H87" i="4"/>
  <c r="L117" i="4"/>
  <c r="M12" i="4"/>
  <c r="D27" i="4"/>
  <c r="L27" i="4"/>
  <c r="E42" i="4"/>
  <c r="D57" i="4"/>
  <c r="P57" i="4"/>
  <c r="C72" i="4"/>
  <c r="O72" i="4"/>
  <c r="R87" i="4"/>
  <c r="G102" i="4"/>
  <c r="S102" i="4"/>
  <c r="L12" i="4"/>
  <c r="V12" i="4"/>
  <c r="S27" i="4"/>
  <c r="L42" i="4"/>
  <c r="T42" i="4"/>
  <c r="Q57" i="4"/>
  <c r="L72" i="4"/>
  <c r="G87" i="4"/>
  <c r="S87" i="4"/>
  <c r="N102" i="4"/>
  <c r="C117" i="4"/>
  <c r="O117" i="4"/>
  <c r="J132" i="4"/>
  <c r="R132" i="4"/>
  <c r="G147" i="4"/>
  <c r="O147" i="4"/>
  <c r="D162" i="4"/>
  <c r="L162" i="4"/>
  <c r="T162" i="4"/>
  <c r="E177" i="4"/>
  <c r="I177" i="4"/>
  <c r="M177" i="4"/>
  <c r="Q177" i="4"/>
  <c r="U177" i="4"/>
  <c r="F192" i="4"/>
  <c r="J192" i="4"/>
  <c r="N192" i="4"/>
  <c r="R192" i="4"/>
  <c r="V192" i="4"/>
  <c r="E207" i="4"/>
  <c r="I207" i="4"/>
  <c r="O207" i="4"/>
  <c r="S207" i="4"/>
  <c r="D222" i="4"/>
  <c r="H222" i="4"/>
  <c r="L222" i="4"/>
  <c r="P222" i="4"/>
  <c r="T222" i="4"/>
  <c r="G237" i="4"/>
  <c r="K237" i="4"/>
  <c r="O237" i="4"/>
  <c r="S237" i="4"/>
  <c r="H252" i="4"/>
  <c r="L252" i="4"/>
  <c r="P252" i="4"/>
  <c r="T252" i="4"/>
  <c r="R117" i="4"/>
  <c r="E132" i="4"/>
  <c r="M132" i="4"/>
  <c r="U132" i="4"/>
  <c r="H147" i="4"/>
  <c r="P147" i="4"/>
  <c r="G192" i="4"/>
  <c r="F207" i="4"/>
  <c r="V207" i="4"/>
  <c r="S222" i="4"/>
  <c r="N237" i="4"/>
  <c r="K252" i="4"/>
  <c r="K267" i="4"/>
  <c r="S267" i="4"/>
  <c r="N117" i="4"/>
  <c r="K132" i="4"/>
  <c r="S132" i="4"/>
  <c r="J147" i="4"/>
  <c r="R147" i="4"/>
  <c r="K162" i="4"/>
  <c r="S162" i="4"/>
  <c r="J177" i="4"/>
  <c r="R177" i="4"/>
  <c r="C192" i="4"/>
  <c r="S192" i="4"/>
  <c r="R207" i="4"/>
  <c r="O222" i="4"/>
  <c r="R237" i="4"/>
  <c r="O252" i="4"/>
  <c r="I267" i="4"/>
  <c r="Q267" i="4"/>
  <c r="H267" i="4"/>
  <c r="P267" i="4"/>
  <c r="I192" i="4"/>
  <c r="L207" i="4"/>
  <c r="L237" i="4"/>
  <c r="E162" i="4"/>
  <c r="U162" i="4"/>
  <c r="E192" i="4"/>
  <c r="M222" i="4"/>
  <c r="E252" i="4"/>
  <c r="J267" i="4"/>
  <c r="R267" i="4"/>
  <c r="G177" i="4"/>
  <c r="P162" i="4"/>
  <c r="S147" i="4"/>
  <c r="V132" i="4"/>
  <c r="F132" i="4"/>
  <c r="U117" i="4"/>
  <c r="T102" i="4"/>
  <c r="M87" i="4"/>
  <c r="U57" i="4"/>
  <c r="P42" i="4"/>
  <c r="O27" i="4"/>
  <c r="F12" i="4"/>
  <c r="AH46" i="6"/>
  <c r="K46" i="6" s="1"/>
  <c r="V87" i="4"/>
  <c r="I72" i="4"/>
  <c r="L57" i="4"/>
  <c r="T27" i="4"/>
  <c r="S12" i="4"/>
  <c r="AI76" i="6"/>
  <c r="AI79" i="6" s="1"/>
  <c r="I102" i="4"/>
  <c r="P27" i="4"/>
  <c r="G12" i="4"/>
  <c r="D117" i="4"/>
  <c r="C162" i="4"/>
  <c r="Q282" i="4"/>
  <c r="I297" i="4"/>
  <c r="E27" i="4"/>
  <c r="D42" i="4"/>
  <c r="N327" i="4"/>
  <c r="F304" i="4"/>
  <c r="I27" i="4"/>
  <c r="V386" i="4"/>
  <c r="R386" i="4"/>
  <c r="N386" i="4"/>
  <c r="J386" i="4"/>
  <c r="D386" i="4"/>
  <c r="O386" i="4"/>
  <c r="U386" i="4"/>
  <c r="M386" i="4"/>
  <c r="I386" i="4"/>
  <c r="E386" i="4"/>
  <c r="V371" i="4"/>
  <c r="K371" i="4"/>
  <c r="T356" i="4"/>
  <c r="L356" i="4"/>
  <c r="D356" i="4"/>
  <c r="I371" i="4"/>
  <c r="O356" i="4"/>
  <c r="G356" i="4"/>
  <c r="P341" i="4"/>
  <c r="H341" i="4"/>
  <c r="C356" i="4"/>
  <c r="Q341" i="4"/>
  <c r="I341" i="4"/>
  <c r="P326" i="4"/>
  <c r="S311" i="4"/>
  <c r="K311" i="4"/>
  <c r="C311" i="4"/>
  <c r="N326" i="4"/>
  <c r="T311" i="4"/>
  <c r="L311" i="4"/>
  <c r="D311" i="4"/>
  <c r="G371" i="4"/>
  <c r="R356" i="4"/>
  <c r="J356" i="4"/>
  <c r="U371" i="4"/>
  <c r="E371" i="4"/>
  <c r="R371" i="4"/>
  <c r="N371" i="4"/>
  <c r="J371" i="4"/>
  <c r="F371" i="4"/>
  <c r="U356" i="4"/>
  <c r="M356" i="4"/>
  <c r="E356" i="4"/>
  <c r="R341" i="4"/>
  <c r="J341" i="4"/>
  <c r="S341" i="4"/>
  <c r="K341" i="4"/>
  <c r="C341" i="4"/>
  <c r="L326" i="4"/>
  <c r="U311" i="4"/>
  <c r="M311" i="4"/>
  <c r="E311" i="4"/>
  <c r="J326" i="4"/>
  <c r="S326" i="4"/>
  <c r="O326" i="4"/>
  <c r="K326" i="4"/>
  <c r="G326" i="4"/>
  <c r="C326" i="4"/>
  <c r="R311" i="4"/>
  <c r="J311" i="4"/>
  <c r="V387" i="4"/>
  <c r="R387" i="4"/>
  <c r="N387" i="4"/>
  <c r="J387" i="4"/>
  <c r="G372" i="4"/>
  <c r="P357" i="4"/>
  <c r="H357" i="4"/>
  <c r="T372" i="4"/>
  <c r="P372" i="4"/>
  <c r="L372" i="4"/>
  <c r="H372" i="4"/>
  <c r="D372" i="4"/>
  <c r="Q357" i="4"/>
  <c r="I357" i="4"/>
  <c r="U372" i="4"/>
  <c r="E372" i="4"/>
  <c r="P342" i="4"/>
  <c r="H342" i="4"/>
  <c r="U342" i="4"/>
  <c r="M342" i="4"/>
  <c r="E342" i="4"/>
  <c r="L327" i="4"/>
  <c r="S312" i="4"/>
  <c r="K312" i="4"/>
  <c r="C312" i="4"/>
  <c r="S327" i="4"/>
  <c r="O327" i="4"/>
  <c r="K327" i="4"/>
  <c r="G327" i="4"/>
  <c r="C327" i="4"/>
  <c r="P312" i="4"/>
  <c r="H312" i="4"/>
  <c r="R327" i="4"/>
  <c r="H387" i="4"/>
  <c r="D387" i="4"/>
  <c r="S387" i="4"/>
  <c r="O387" i="4"/>
  <c r="K387" i="4"/>
  <c r="G387" i="4"/>
  <c r="C387" i="4"/>
  <c r="S372" i="4"/>
  <c r="C372" i="4"/>
  <c r="R357" i="4"/>
  <c r="J357" i="4"/>
  <c r="S357" i="4"/>
  <c r="K357" i="4"/>
  <c r="Q372" i="4"/>
  <c r="V342" i="4"/>
  <c r="N342" i="4"/>
  <c r="F342" i="4"/>
  <c r="S342" i="4"/>
  <c r="K342" i="4"/>
  <c r="C342" i="4"/>
  <c r="H327" i="4"/>
  <c r="Q312" i="4"/>
  <c r="I312" i="4"/>
  <c r="F327" i="4"/>
  <c r="R312" i="4"/>
  <c r="J312" i="4"/>
  <c r="V327" i="4"/>
  <c r="V389" i="4"/>
  <c r="U374" i="4"/>
  <c r="Q374" i="4"/>
  <c r="I374" i="4"/>
  <c r="E374" i="4"/>
  <c r="T359" i="4"/>
  <c r="D359" i="4"/>
  <c r="R374" i="4"/>
  <c r="N374" i="4"/>
  <c r="J374" i="4"/>
  <c r="F374" i="4"/>
  <c r="U359" i="4"/>
  <c r="E359" i="4"/>
  <c r="P344" i="4"/>
  <c r="H344" i="4"/>
  <c r="U344" i="4"/>
  <c r="M344" i="4"/>
  <c r="O314" i="4"/>
  <c r="G314" i="4"/>
  <c r="U329" i="4"/>
  <c r="Q329" i="4"/>
  <c r="M329" i="4"/>
  <c r="I329" i="4"/>
  <c r="D314" i="4"/>
  <c r="S389" i="4"/>
  <c r="K389" i="4"/>
  <c r="G389" i="4"/>
  <c r="R344" i="4"/>
  <c r="J344" i="4"/>
  <c r="R329" i="4"/>
  <c r="M314" i="4"/>
  <c r="Q43" i="4"/>
  <c r="Q36" i="4" s="1"/>
  <c r="F313" i="4"/>
  <c r="N313" i="4"/>
  <c r="E328" i="4"/>
  <c r="D328" i="4"/>
  <c r="G343" i="4"/>
  <c r="O343" i="4"/>
  <c r="F343" i="4"/>
  <c r="N343" i="4"/>
  <c r="I358" i="4"/>
  <c r="P373" i="4"/>
  <c r="J358" i="4"/>
  <c r="G373" i="4"/>
  <c r="K373" i="4"/>
  <c r="O373" i="4"/>
  <c r="L313" i="4"/>
  <c r="T313" i="4"/>
  <c r="J328" i="4"/>
  <c r="N328" i="4"/>
  <c r="E343" i="4"/>
  <c r="D343" i="4"/>
  <c r="L343" i="4"/>
  <c r="T343" i="4"/>
  <c r="K358" i="4"/>
  <c r="H358" i="4"/>
  <c r="V373" i="4"/>
  <c r="I388" i="4"/>
  <c r="O388" i="4"/>
  <c r="D388" i="4"/>
  <c r="M388" i="4"/>
  <c r="J388" i="4"/>
  <c r="N388" i="4"/>
  <c r="R388" i="4"/>
  <c r="J313" i="4"/>
  <c r="R313" i="4"/>
  <c r="K328" i="4"/>
  <c r="E313" i="4"/>
  <c r="U313" i="4"/>
  <c r="C343" i="4"/>
  <c r="M358" i="4"/>
  <c r="F358" i="4"/>
  <c r="N358" i="4"/>
  <c r="M373" i="4"/>
  <c r="H313" i="4"/>
  <c r="C313" i="4"/>
  <c r="S313" i="4"/>
  <c r="L328" i="4"/>
  <c r="H328" i="4"/>
  <c r="I343" i="4"/>
  <c r="C358" i="4"/>
  <c r="G358" i="4"/>
  <c r="O358" i="4"/>
  <c r="L358" i="4"/>
  <c r="C388" i="4"/>
  <c r="H388" i="4"/>
  <c r="Q388" i="4"/>
  <c r="F388" i="4"/>
  <c r="L388" i="4"/>
  <c r="P388" i="4"/>
  <c r="T388" i="4"/>
  <c r="T386" i="4"/>
  <c r="P386" i="4"/>
  <c r="L386" i="4"/>
  <c r="H386" i="4"/>
  <c r="S386" i="4"/>
  <c r="F386" i="4"/>
  <c r="Q386" i="4"/>
  <c r="K386" i="4"/>
  <c r="G386" i="4"/>
  <c r="C386" i="4"/>
  <c r="S371" i="4"/>
  <c r="C371" i="4"/>
  <c r="P356" i="4"/>
  <c r="H356" i="4"/>
  <c r="Q371" i="4"/>
  <c r="S356" i="4"/>
  <c r="K356" i="4"/>
  <c r="T341" i="4"/>
  <c r="L341" i="4"/>
  <c r="D341" i="4"/>
  <c r="U341" i="4"/>
  <c r="M341" i="4"/>
  <c r="E341" i="4"/>
  <c r="H326" i="4"/>
  <c r="O311" i="4"/>
  <c r="G311" i="4"/>
  <c r="V326" i="4"/>
  <c r="F326" i="4"/>
  <c r="P311" i="4"/>
  <c r="H311" i="4"/>
  <c r="O371" i="4"/>
  <c r="V356" i="4"/>
  <c r="N356" i="4"/>
  <c r="F356" i="4"/>
  <c r="M371" i="4"/>
  <c r="T371" i="4"/>
  <c r="P371" i="4"/>
  <c r="L371" i="4"/>
  <c r="H371" i="4"/>
  <c r="D371" i="4"/>
  <c r="Q356" i="4"/>
  <c r="I356" i="4"/>
  <c r="V341" i="4"/>
  <c r="N341" i="4"/>
  <c r="F341" i="4"/>
  <c r="O341" i="4"/>
  <c r="G341" i="4"/>
  <c r="T326" i="4"/>
  <c r="D326" i="4"/>
  <c r="Q311" i="4"/>
  <c r="I311" i="4"/>
  <c r="R326" i="4"/>
  <c r="U326" i="4"/>
  <c r="Q326" i="4"/>
  <c r="M326" i="4"/>
  <c r="I326" i="4"/>
  <c r="E326" i="4"/>
  <c r="V311" i="4"/>
  <c r="N311" i="4"/>
  <c r="T387" i="4"/>
  <c r="P387" i="4"/>
  <c r="L387" i="4"/>
  <c r="O372" i="4"/>
  <c r="T357" i="4"/>
  <c r="L357" i="4"/>
  <c r="D357" i="4"/>
  <c r="R372" i="4"/>
  <c r="N372" i="4"/>
  <c r="J372" i="4"/>
  <c r="F372" i="4"/>
  <c r="U357" i="4"/>
  <c r="M357" i="4"/>
  <c r="E357" i="4"/>
  <c r="M372" i="4"/>
  <c r="T342" i="4"/>
  <c r="L342" i="4"/>
  <c r="D342" i="4"/>
  <c r="Q342" i="4"/>
  <c r="I342" i="4"/>
  <c r="T327" i="4"/>
  <c r="D327" i="4"/>
  <c r="O312" i="4"/>
  <c r="G312" i="4"/>
  <c r="U327" i="4"/>
  <c r="Q327" i="4"/>
  <c r="M327" i="4"/>
  <c r="I327" i="4"/>
  <c r="E327" i="4"/>
  <c r="T312" i="4"/>
  <c r="L312" i="4"/>
  <c r="D312" i="4"/>
  <c r="J327" i="4"/>
  <c r="F387" i="4"/>
  <c r="U387" i="4"/>
  <c r="Q387" i="4"/>
  <c r="M387" i="4"/>
  <c r="I387" i="4"/>
  <c r="E387" i="4"/>
  <c r="V372" i="4"/>
  <c r="K372" i="4"/>
  <c r="V357" i="4"/>
  <c r="N357" i="4"/>
  <c r="F357" i="4"/>
  <c r="O357" i="4"/>
  <c r="G357" i="4"/>
  <c r="I372" i="4"/>
  <c r="R342" i="4"/>
  <c r="J342" i="4"/>
  <c r="C357" i="4"/>
  <c r="O342" i="4"/>
  <c r="G342" i="4"/>
  <c r="P327" i="4"/>
  <c r="U312" i="4"/>
  <c r="M312" i="4"/>
  <c r="E312" i="4"/>
  <c r="V312" i="4"/>
  <c r="N312" i="4"/>
  <c r="F312" i="4"/>
  <c r="F305" i="4" s="1"/>
  <c r="S374" i="4"/>
  <c r="C374" i="4"/>
  <c r="P359" i="4"/>
  <c r="T374" i="4"/>
  <c r="L374" i="4"/>
  <c r="H374" i="4"/>
  <c r="D374" i="4"/>
  <c r="Q359" i="4"/>
  <c r="Q344" i="4"/>
  <c r="K314" i="4"/>
  <c r="S329" i="4"/>
  <c r="O329" i="4"/>
  <c r="G329" i="4"/>
  <c r="C329" i="4"/>
  <c r="P314" i="4"/>
  <c r="U389" i="4"/>
  <c r="E389" i="4"/>
  <c r="R359" i="4"/>
  <c r="S359" i="4"/>
  <c r="S344" i="4"/>
  <c r="K344" i="4"/>
  <c r="T329" i="4"/>
  <c r="P329" i="4"/>
  <c r="F329" i="4"/>
  <c r="Q314" i="4"/>
  <c r="I314" i="4"/>
  <c r="V314" i="4"/>
  <c r="G27" i="4"/>
  <c r="Q223" i="4"/>
  <c r="Q216" i="4" s="1"/>
  <c r="H103" i="4"/>
  <c r="H96" i="4" s="1"/>
  <c r="Q118" i="4"/>
  <c r="Q111" i="4" s="1"/>
  <c r="K238" i="4"/>
  <c r="K231" i="4" s="1"/>
  <c r="G28" i="4"/>
  <c r="G21" i="4" s="1"/>
  <c r="R133" i="4"/>
  <c r="R126" i="4" s="1"/>
  <c r="G253" i="4"/>
  <c r="G246" i="4" s="1"/>
  <c r="N253" i="4"/>
  <c r="N246" i="4" s="1"/>
  <c r="G298" i="4"/>
  <c r="G291" i="4" s="1"/>
  <c r="R297" i="4"/>
  <c r="F103" i="4"/>
  <c r="F96" i="4" s="1"/>
  <c r="D28" i="4"/>
  <c r="D21" i="4" s="1"/>
  <c r="K133" i="4"/>
  <c r="K126" i="4" s="1"/>
  <c r="R268" i="4"/>
  <c r="R261" i="4" s="1"/>
  <c r="E283" i="4"/>
  <c r="E276" i="4" s="1"/>
  <c r="M283" i="4"/>
  <c r="M276" i="4" s="1"/>
  <c r="R118" i="4"/>
  <c r="R111" i="4" s="1"/>
  <c r="L163" i="4"/>
  <c r="L156" i="4" s="1"/>
  <c r="S223" i="4"/>
  <c r="S216" i="4" s="1"/>
  <c r="O103" i="4"/>
  <c r="O96" i="4" s="1"/>
  <c r="J193" i="4"/>
  <c r="J186" i="4" s="1"/>
  <c r="C253" i="4"/>
  <c r="C246" i="4" s="1"/>
  <c r="F178" i="4"/>
  <c r="F171" i="4" s="1"/>
  <c r="H13" i="4"/>
  <c r="H6" i="4" s="1"/>
  <c r="J208" i="4"/>
  <c r="J201" i="4" s="1"/>
  <c r="N238" i="4"/>
  <c r="N231" i="4" s="1"/>
  <c r="P268" i="4"/>
  <c r="P261" i="4" s="1"/>
  <c r="C223" i="4"/>
  <c r="C216" i="4" s="1"/>
  <c r="E253" i="4"/>
  <c r="E246" i="4" s="1"/>
  <c r="E58" i="4"/>
  <c r="E51" i="4" s="1"/>
  <c r="G238" i="4"/>
  <c r="G231" i="4" s="1"/>
  <c r="H253" i="4"/>
  <c r="H246" i="4" s="1"/>
  <c r="I238" i="4"/>
  <c r="I231" i="4" s="1"/>
  <c r="J103" i="4"/>
  <c r="J96" i="4" s="1"/>
  <c r="K208" i="4"/>
  <c r="K201" i="4" s="1"/>
  <c r="L148" i="4"/>
  <c r="L141" i="4" s="1"/>
  <c r="M103" i="4"/>
  <c r="M96" i="4" s="1"/>
  <c r="N223" i="4"/>
  <c r="N216" i="4" s="1"/>
  <c r="Q148" i="4"/>
  <c r="Q141" i="4" s="1"/>
  <c r="Q178" i="4"/>
  <c r="Q171" i="4" s="1"/>
  <c r="S238" i="4"/>
  <c r="S231" i="4" s="1"/>
  <c r="C238" i="4"/>
  <c r="C231" i="4" s="1"/>
  <c r="G88" i="4"/>
  <c r="G81" i="4" s="1"/>
  <c r="I43" i="4"/>
  <c r="I36" i="4" s="1"/>
  <c r="K253" i="4"/>
  <c r="K246" i="4" s="1"/>
  <c r="N283" i="4"/>
  <c r="N276" i="4" s="1"/>
  <c r="P223" i="4"/>
  <c r="P216" i="4" s="1"/>
  <c r="R238" i="4"/>
  <c r="R231" i="4" s="1"/>
  <c r="O133" i="4"/>
  <c r="O126" i="4" s="1"/>
  <c r="P28" i="4"/>
  <c r="P21" i="4" s="1"/>
  <c r="S178" i="4"/>
  <c r="S171" i="4" s="1"/>
  <c r="D178" i="4"/>
  <c r="D171" i="4" s="1"/>
  <c r="D13" i="4"/>
  <c r="D6" i="4" s="1"/>
  <c r="J148" i="4"/>
  <c r="J141" i="4" s="1"/>
  <c r="M148" i="4"/>
  <c r="M141" i="4" s="1"/>
  <c r="Q73" i="4"/>
  <c r="Q66" i="4" s="1"/>
  <c r="P88" i="4"/>
  <c r="P81" i="4" s="1"/>
  <c r="R43" i="4"/>
  <c r="R36" i="4" s="1"/>
  <c r="C252" i="4"/>
  <c r="P117" i="4"/>
  <c r="K42" i="4"/>
  <c r="F42" i="4"/>
  <c r="R282" i="4"/>
  <c r="J282" i="4"/>
  <c r="U282" i="4"/>
  <c r="M282" i="4"/>
  <c r="E282" i="4"/>
  <c r="O87" i="4"/>
  <c r="M297" i="4"/>
  <c r="O297" i="4"/>
  <c r="U297" i="4"/>
  <c r="J297" i="4"/>
  <c r="P133" i="4"/>
  <c r="P126" i="4" s="1"/>
  <c r="P148" i="4"/>
  <c r="P141" i="4" s="1"/>
  <c r="R208" i="4"/>
  <c r="R201" i="4" s="1"/>
  <c r="E11" i="4"/>
  <c r="E4" i="4" s="1"/>
  <c r="F281" i="4"/>
  <c r="S193" i="4"/>
  <c r="S186" i="4" s="1"/>
  <c r="O283" i="4"/>
  <c r="O276" i="4" s="1"/>
  <c r="J223" i="4"/>
  <c r="J216" i="4" s="1"/>
  <c r="F223" i="4"/>
  <c r="F216" i="4" s="1"/>
  <c r="S163" i="4"/>
  <c r="S156" i="4" s="1"/>
  <c r="O58" i="4"/>
  <c r="O51" i="4" s="1"/>
  <c r="L178" i="4"/>
  <c r="L171" i="4" s="1"/>
  <c r="J133" i="4"/>
  <c r="J126" i="4" s="1"/>
  <c r="I253" i="4"/>
  <c r="I246" i="4" s="1"/>
  <c r="F283" i="4"/>
  <c r="F276" i="4" s="1"/>
  <c r="C208" i="4"/>
  <c r="C201" i="4" s="1"/>
  <c r="O163" i="4"/>
  <c r="O156" i="4" s="1"/>
  <c r="H178" i="4"/>
  <c r="H171" i="4" s="1"/>
  <c r="E88" i="4"/>
  <c r="E81" i="4" s="1"/>
  <c r="O148" i="4"/>
  <c r="O141" i="4" s="1"/>
  <c r="Q208" i="4"/>
  <c r="Q201" i="4" s="1"/>
  <c r="K148" i="4"/>
  <c r="K141" i="4" s="1"/>
  <c r="J28" i="4"/>
  <c r="J21" i="4" s="1"/>
  <c r="D43" i="4"/>
  <c r="D36" i="4" s="1"/>
  <c r="N72" i="4"/>
  <c r="K72" i="4"/>
  <c r="M102" i="4"/>
  <c r="T297" i="4"/>
  <c r="P297" i="4"/>
  <c r="L297" i="4"/>
  <c r="H297" i="4"/>
  <c r="D297" i="4"/>
  <c r="Q297" i="4"/>
  <c r="S297" i="4"/>
  <c r="K297" i="4"/>
  <c r="C297" i="4"/>
  <c r="E297" i="4"/>
  <c r="H102" i="4"/>
  <c r="E102" i="4"/>
  <c r="C282" i="4"/>
  <c r="G282" i="4"/>
  <c r="K282" i="4"/>
  <c r="O282" i="4"/>
  <c r="S282" i="4"/>
  <c r="D282" i="4"/>
  <c r="H282" i="4"/>
  <c r="L282" i="4"/>
  <c r="P282" i="4"/>
  <c r="T282" i="4"/>
  <c r="I87" i="4"/>
  <c r="P72" i="4"/>
  <c r="N27" i="4"/>
  <c r="Q117" i="4"/>
  <c r="C12" i="4"/>
  <c r="K12" i="4"/>
  <c r="K27" i="4"/>
  <c r="M42" i="4"/>
  <c r="K57" i="4"/>
  <c r="L87" i="4"/>
  <c r="G117" i="4"/>
  <c r="J12" i="4"/>
  <c r="D298" i="4"/>
  <c r="D291" i="4" s="1"/>
  <c r="E133" i="4"/>
  <c r="E126" i="4" s="1"/>
  <c r="S88" i="4"/>
  <c r="S81" i="4" s="1"/>
  <c r="I88" i="4"/>
  <c r="I81" i="4" s="1"/>
  <c r="M268" i="4"/>
  <c r="M261" i="4" s="1"/>
  <c r="I118" i="4"/>
  <c r="I111" i="4" s="1"/>
  <c r="F133" i="4"/>
  <c r="F126" i="4" s="1"/>
  <c r="G73" i="4"/>
  <c r="G66" i="4" s="1"/>
  <c r="H113" i="9"/>
  <c r="E29" i="4" s="1"/>
  <c r="F163" i="4"/>
  <c r="F156" i="4" s="1"/>
  <c r="H148" i="4"/>
  <c r="H141" i="4" s="1"/>
  <c r="R223" i="4"/>
  <c r="R216" i="4" s="1"/>
  <c r="C148" i="4"/>
  <c r="C141" i="4" s="1"/>
  <c r="P253" i="4"/>
  <c r="P246" i="4" s="1"/>
  <c r="D253" i="4"/>
  <c r="D246" i="4" s="1"/>
  <c r="H238" i="4"/>
  <c r="H231" i="4" s="1"/>
  <c r="K223" i="4"/>
  <c r="K216" i="4" s="1"/>
  <c r="E178" i="4"/>
  <c r="E171" i="4" s="1"/>
  <c r="K58" i="4"/>
  <c r="K51" i="4" s="1"/>
  <c r="C28" i="4"/>
  <c r="C21" i="4" s="1"/>
  <c r="K163" i="4"/>
  <c r="K156" i="4" s="1"/>
  <c r="Q193" i="4"/>
  <c r="Q186" i="4" s="1"/>
  <c r="E223" i="4"/>
  <c r="E216" i="4" s="1"/>
  <c r="P73" i="4"/>
  <c r="P66" i="4" s="1"/>
  <c r="I13" i="4"/>
  <c r="I6" i="4" s="1"/>
  <c r="O298" i="4"/>
  <c r="O291" i="4" s="1"/>
  <c r="G283" i="4"/>
  <c r="G276" i="4" s="1"/>
  <c r="J283" i="4"/>
  <c r="J276" i="4" s="1"/>
  <c r="I2" i="13"/>
  <c r="E268" i="4"/>
  <c r="E261" i="4" s="1"/>
  <c r="L133" i="4"/>
  <c r="L126" i="4" s="1"/>
  <c r="R163" i="4"/>
  <c r="R156" i="4" s="1"/>
  <c r="M28" i="4"/>
  <c r="M21" i="4" s="1"/>
  <c r="F253" i="4"/>
  <c r="F246" i="4" s="1"/>
  <c r="L238" i="4"/>
  <c r="L231" i="4" s="1"/>
  <c r="D238" i="4"/>
  <c r="D231" i="4" s="1"/>
  <c r="M178" i="4"/>
  <c r="M171" i="4" s="1"/>
  <c r="P163" i="4"/>
  <c r="P156" i="4" s="1"/>
  <c r="D58" i="4"/>
  <c r="D51" i="4" s="1"/>
  <c r="C133" i="4"/>
  <c r="C126" i="4" s="1"/>
  <c r="G193" i="4"/>
  <c r="G186" i="4" s="1"/>
  <c r="H208" i="4"/>
  <c r="H201" i="4" s="1"/>
  <c r="G223" i="4"/>
  <c r="G216" i="4" s="1"/>
  <c r="S58" i="4"/>
  <c r="S51" i="4" s="1"/>
  <c r="Q298" i="4"/>
  <c r="Q291" i="4" s="1"/>
  <c r="S283" i="4"/>
  <c r="S276" i="4" s="1"/>
  <c r="P283" i="4"/>
  <c r="P276" i="4" s="1"/>
  <c r="H268" i="4"/>
  <c r="H261" i="4" s="1"/>
  <c r="N163" i="4"/>
  <c r="N156" i="4" s="1"/>
  <c r="C118" i="4"/>
  <c r="C111" i="4" s="1"/>
  <c r="M88" i="4"/>
  <c r="M81" i="4" s="1"/>
  <c r="I298" i="4"/>
  <c r="I291" i="4" s="1"/>
  <c r="D133" i="4"/>
  <c r="D126" i="4" s="1"/>
  <c r="N148" i="4"/>
  <c r="N141" i="4" s="1"/>
  <c r="R13" i="4"/>
  <c r="R6" i="4" s="1"/>
  <c r="N88" i="4"/>
  <c r="N81" i="4" s="1"/>
  <c r="U164" i="4"/>
  <c r="V224" i="4"/>
  <c r="O191" i="4"/>
  <c r="O184" i="4" s="1"/>
  <c r="AR52" i="6"/>
  <c r="U52" i="6" s="1"/>
  <c r="AN28" i="6"/>
  <c r="Q28" i="6" s="1"/>
  <c r="AM118" i="6"/>
  <c r="AM121" i="6" s="1"/>
  <c r="AA112" i="6"/>
  <c r="D112" i="6" s="1"/>
  <c r="AI100" i="6"/>
  <c r="AI103" i="6" s="1"/>
  <c r="AQ88" i="6"/>
  <c r="T88" i="6" s="1"/>
  <c r="AE82" i="6"/>
  <c r="H82" i="6" s="1"/>
  <c r="AM70" i="6"/>
  <c r="P70" i="6" s="1"/>
  <c r="AA64" i="6"/>
  <c r="AA67" i="6" s="1"/>
  <c r="AR46" i="6"/>
  <c r="U46" i="6" s="1"/>
  <c r="AF22" i="6"/>
  <c r="I22" i="6" s="1"/>
  <c r="AE4" i="6"/>
  <c r="AE7" i="6" s="1"/>
  <c r="T254" i="4"/>
  <c r="U116" i="4"/>
  <c r="U109" i="4" s="1"/>
  <c r="V266" i="4"/>
  <c r="V259" i="4" s="1"/>
  <c r="AN52" i="6"/>
  <c r="Q52" i="6" s="1"/>
  <c r="O251" i="4"/>
  <c r="O244" i="4" s="1"/>
  <c r="V14" i="4"/>
  <c r="U119" i="4"/>
  <c r="T164" i="4"/>
  <c r="U179" i="4"/>
  <c r="T194" i="4"/>
  <c r="G71" i="4"/>
  <c r="G65" i="4" s="1"/>
  <c r="V191" i="4"/>
  <c r="V184" i="4" s="1"/>
  <c r="M56" i="4"/>
  <c r="M49" i="4" s="1"/>
  <c r="G161" i="4"/>
  <c r="G154" i="4" s="1"/>
  <c r="G221" i="4"/>
  <c r="G214" i="4" s="1"/>
  <c r="G236" i="4"/>
  <c r="G229" i="4" s="1"/>
  <c r="AO4" i="6"/>
  <c r="AO7" i="6" s="1"/>
  <c r="AF4" i="6"/>
  <c r="AF7" i="6" s="1"/>
  <c r="AA10" i="6"/>
  <c r="AA13" i="6" s="1"/>
  <c r="AI10" i="6"/>
  <c r="L10" i="6" s="1"/>
  <c r="AA4" i="6"/>
  <c r="AA7" i="6" s="1"/>
  <c r="AM4" i="6"/>
  <c r="P4" i="6" s="1"/>
  <c r="AL10" i="6"/>
  <c r="AL13" i="6" s="1"/>
  <c r="Z16" i="6"/>
  <c r="AR16" i="6"/>
  <c r="U16" i="6" s="1"/>
  <c r="AP22" i="6"/>
  <c r="S22" i="6" s="1"/>
  <c r="AL28" i="6"/>
  <c r="O28" i="6" s="1"/>
  <c r="Z40" i="6"/>
  <c r="AP40" i="6"/>
  <c r="S40" i="6" s="1"/>
  <c r="AK52" i="6"/>
  <c r="AK55" i="6" s="1"/>
  <c r="AA58" i="6"/>
  <c r="D58" i="6" s="1"/>
  <c r="AI58" i="6"/>
  <c r="L58" i="6" s="1"/>
  <c r="AQ58" i="6"/>
  <c r="T58" i="6" s="1"/>
  <c r="AE64" i="6"/>
  <c r="AE67" i="6" s="1"/>
  <c r="AM64" i="6"/>
  <c r="P64" i="6" s="1"/>
  <c r="AA70" i="6"/>
  <c r="AA73" i="6" s="1"/>
  <c r="AI70" i="6"/>
  <c r="L70" i="6" s="1"/>
  <c r="AQ70" i="6"/>
  <c r="T70" i="6" s="1"/>
  <c r="AE76" i="6"/>
  <c r="H76" i="6" s="1"/>
  <c r="AM76" i="6"/>
  <c r="AM79" i="6" s="1"/>
  <c r="AA82" i="6"/>
  <c r="D82" i="6" s="1"/>
  <c r="AI82" i="6"/>
  <c r="L82" i="6" s="1"/>
  <c r="AQ82" i="6"/>
  <c r="T82" i="6" s="1"/>
  <c r="AE88" i="6"/>
  <c r="H88" i="6" s="1"/>
  <c r="AM88" i="6"/>
  <c r="P88" i="6" s="1"/>
  <c r="AA94" i="6"/>
  <c r="AA97" i="6" s="1"/>
  <c r="AI94" i="6"/>
  <c r="L94" i="6" s="1"/>
  <c r="AQ94" i="6"/>
  <c r="T94" i="6" s="1"/>
  <c r="AE100" i="6"/>
  <c r="H100" i="6" s="1"/>
  <c r="AM100" i="6"/>
  <c r="P100" i="6" s="1"/>
  <c r="AA106" i="6"/>
  <c r="D106" i="6" s="1"/>
  <c r="AI106" i="6"/>
  <c r="AI109" i="6" s="1"/>
  <c r="AQ106" i="6"/>
  <c r="T106" i="6" s="1"/>
  <c r="AE112" i="6"/>
  <c r="H112" i="6" s="1"/>
  <c r="AM112" i="6"/>
  <c r="P112" i="6" s="1"/>
  <c r="AA118" i="6"/>
  <c r="AA121" i="6" s="1"/>
  <c r="AI118" i="6"/>
  <c r="L118" i="6" s="1"/>
  <c r="AQ118" i="6"/>
  <c r="AQ121" i="6" s="1"/>
  <c r="AF28" i="6"/>
  <c r="I28" i="6" s="1"/>
  <c r="AD34" i="6"/>
  <c r="AD37" i="6" s="1"/>
  <c r="AR40" i="6"/>
  <c r="U40" i="6" s="1"/>
  <c r="Z52" i="6"/>
  <c r="AL52" i="6"/>
  <c r="AL55" i="6" s="1"/>
  <c r="AE16" i="6"/>
  <c r="AE19" i="6" s="1"/>
  <c r="AM16" i="6"/>
  <c r="AM19" i="6" s="1"/>
  <c r="AG34" i="6"/>
  <c r="J34" i="6" s="1"/>
  <c r="AS34" i="6"/>
  <c r="AS37" i="6" s="1"/>
  <c r="AK46" i="6"/>
  <c r="N46" i="6" s="1"/>
  <c r="AS46" i="6"/>
  <c r="AS49" i="6" s="1"/>
  <c r="AO22" i="6"/>
  <c r="R22" i="6" s="1"/>
  <c r="AQ28" i="6"/>
  <c r="AQ31" i="6" s="1"/>
  <c r="AG40" i="6"/>
  <c r="AG43" i="6" s="1"/>
  <c r="AO40" i="6"/>
  <c r="AO43" i="6" s="1"/>
  <c r="AB64" i="6"/>
  <c r="AB67" i="6" s="1"/>
  <c r="AJ64" i="6"/>
  <c r="AJ67" i="6" s="1"/>
  <c r="AR64" i="6"/>
  <c r="U64" i="6" s="1"/>
  <c r="AF76" i="6"/>
  <c r="AF79" i="6" s="1"/>
  <c r="AN76" i="6"/>
  <c r="AN79" i="6" s="1"/>
  <c r="AB88" i="6"/>
  <c r="AB91" i="6" s="1"/>
  <c r="AJ88" i="6"/>
  <c r="M88" i="6" s="1"/>
  <c r="AR88" i="6"/>
  <c r="AR91" i="6" s="1"/>
  <c r="AF100" i="6"/>
  <c r="AF103" i="6" s="1"/>
  <c r="AN100" i="6"/>
  <c r="AN103" i="6" s="1"/>
  <c r="AB106" i="6"/>
  <c r="E106" i="6" s="1"/>
  <c r="AJ106" i="6"/>
  <c r="AJ109" i="6" s="1"/>
  <c r="AF52" i="6"/>
  <c r="AF55" i="6" s="1"/>
  <c r="AP34" i="6"/>
  <c r="S34" i="6" s="1"/>
  <c r="AE118" i="6"/>
  <c r="H118" i="6" s="1"/>
  <c r="AI112" i="6"/>
  <c r="AI115" i="6" s="1"/>
  <c r="AM106" i="6"/>
  <c r="P106" i="6" s="1"/>
  <c r="AQ100" i="6"/>
  <c r="T100" i="6" s="1"/>
  <c r="AA100" i="6"/>
  <c r="D100" i="6" s="1"/>
  <c r="AE94" i="6"/>
  <c r="AE97" i="6" s="1"/>
  <c r="AI88" i="6"/>
  <c r="L88" i="6" s="1"/>
  <c r="AM82" i="6"/>
  <c r="AM85" i="6" s="1"/>
  <c r="AQ76" i="6"/>
  <c r="T76" i="6" s="1"/>
  <c r="AA76" i="6"/>
  <c r="AA79" i="6" s="1"/>
  <c r="AE70" i="6"/>
  <c r="H70" i="6" s="1"/>
  <c r="AI64" i="6"/>
  <c r="L64" i="6" s="1"/>
  <c r="AM58" i="6"/>
  <c r="P58" i="6" s="1"/>
  <c r="AQ52" i="6"/>
  <c r="AQ55" i="6" s="1"/>
  <c r="AH40" i="6"/>
  <c r="K40" i="6" s="1"/>
  <c r="Z28" i="6"/>
  <c r="AN16" i="6"/>
  <c r="Q16" i="6" s="1"/>
  <c r="AS4" i="6"/>
  <c r="V4" i="6" s="1"/>
  <c r="AQ10" i="6"/>
  <c r="AQ13" i="6" s="1"/>
  <c r="AN4" i="6"/>
  <c r="AN7" i="6" s="1"/>
  <c r="N251" i="4"/>
  <c r="N244" i="4" s="1"/>
  <c r="U101" i="4"/>
  <c r="U94" i="4" s="1"/>
  <c r="Q146" i="4"/>
  <c r="Q139" i="4" s="1"/>
  <c r="E87" i="4"/>
  <c r="AG22" i="6"/>
  <c r="J22" i="6" s="1"/>
  <c r="D72" i="4"/>
  <c r="G37" i="4"/>
  <c r="AR34" i="6"/>
  <c r="T41" i="4"/>
  <c r="Q71" i="4"/>
  <c r="Q64" i="4" s="1"/>
  <c r="S236" i="4"/>
  <c r="S229" i="4" s="1"/>
  <c r="P266" i="4"/>
  <c r="P259" i="4" s="1"/>
  <c r="Q236" i="4"/>
  <c r="Q229" i="4" s="1"/>
  <c r="AC16" i="6"/>
  <c r="AC19" i="6" s="1"/>
  <c r="M266" i="4"/>
  <c r="M259" i="4" s="1"/>
  <c r="C251" i="4"/>
  <c r="C244" i="4" s="1"/>
  <c r="O266" i="4"/>
  <c r="O259" i="4" s="1"/>
  <c r="D236" i="4"/>
  <c r="D229" i="4" s="1"/>
  <c r="L206" i="4"/>
  <c r="L199" i="4" s="1"/>
  <c r="T176" i="4"/>
  <c r="T169" i="4" s="1"/>
  <c r="O131" i="4"/>
  <c r="O124" i="4" s="1"/>
  <c r="I86" i="4"/>
  <c r="S26" i="4"/>
  <c r="S19" i="4" s="1"/>
  <c r="N221" i="4"/>
  <c r="N214" i="4" s="1"/>
  <c r="I176" i="4"/>
  <c r="I169" i="4" s="1"/>
  <c r="N116" i="4"/>
  <c r="N110" i="4" s="1"/>
  <c r="P11" i="4"/>
  <c r="P4" i="4" s="1"/>
  <c r="C296" i="4"/>
  <c r="C289" i="4" s="1"/>
  <c r="AM40" i="6"/>
  <c r="AQ16" i="6"/>
  <c r="T16" i="6" s="1"/>
  <c r="V56" i="4"/>
  <c r="R11" i="4"/>
  <c r="R4" i="4" s="1"/>
  <c r="S56" i="4"/>
  <c r="S49" i="4" s="1"/>
  <c r="U236" i="4"/>
  <c r="U229" i="4" s="1"/>
  <c r="F266" i="4"/>
  <c r="F259" i="4" s="1"/>
  <c r="AL46" i="6"/>
  <c r="O46" i="6" s="1"/>
  <c r="O236" i="4"/>
  <c r="O229" i="4" s="1"/>
  <c r="R266" i="4"/>
  <c r="R259" i="4" s="1"/>
  <c r="L266" i="4"/>
  <c r="S251" i="4"/>
  <c r="S244" i="4" s="1"/>
  <c r="K251" i="4"/>
  <c r="P236" i="4"/>
  <c r="P229" i="4" s="1"/>
  <c r="I266" i="4"/>
  <c r="I259" i="4" s="1"/>
  <c r="V251" i="4"/>
  <c r="V244" i="4" s="1"/>
  <c r="F251" i="4"/>
  <c r="F244" i="4" s="1"/>
  <c r="O221" i="4"/>
  <c r="O214" i="4" s="1"/>
  <c r="T206" i="4"/>
  <c r="T199" i="4" s="1"/>
  <c r="D206" i="4"/>
  <c r="D199" i="4" s="1"/>
  <c r="G191" i="4"/>
  <c r="G184" i="4" s="1"/>
  <c r="D176" i="4"/>
  <c r="D169" i="4" s="1"/>
  <c r="L146" i="4"/>
  <c r="L139" i="4" s="1"/>
  <c r="Q116" i="4"/>
  <c r="E101" i="4"/>
  <c r="E94" i="4" s="1"/>
  <c r="L71" i="4"/>
  <c r="L65" i="4" s="1"/>
  <c r="P41" i="4"/>
  <c r="P34" i="4" s="1"/>
  <c r="C26" i="4"/>
  <c r="C19" i="4" s="1"/>
  <c r="AH16" i="6"/>
  <c r="AH19" i="6" s="1"/>
  <c r="Q206" i="4"/>
  <c r="Q199" i="4" s="1"/>
  <c r="F191" i="4"/>
  <c r="F184" i="4" s="1"/>
  <c r="N161" i="4"/>
  <c r="N154" i="4" s="1"/>
  <c r="V131" i="4"/>
  <c r="V124" i="4" s="1"/>
  <c r="T86" i="4"/>
  <c r="T80" i="4" s="1"/>
  <c r="M41" i="4"/>
  <c r="AF10" i="6"/>
  <c r="AF13" i="6" s="1"/>
  <c r="K296" i="4"/>
  <c r="AA28" i="6"/>
  <c r="AG25" i="6"/>
  <c r="C191" i="4"/>
  <c r="C184" i="4" s="1"/>
  <c r="L176" i="4"/>
  <c r="L169" i="4" s="1"/>
  <c r="O161" i="4"/>
  <c r="O154" i="4" s="1"/>
  <c r="T146" i="4"/>
  <c r="T139" i="4" s="1"/>
  <c r="D146" i="4"/>
  <c r="D139" i="4" s="1"/>
  <c r="G131" i="4"/>
  <c r="G124" i="4" s="1"/>
  <c r="I116" i="4"/>
  <c r="I109" i="4" s="1"/>
  <c r="M101" i="4"/>
  <c r="Q86" i="4"/>
  <c r="U71" i="4"/>
  <c r="U64" i="4" s="1"/>
  <c r="D71" i="4"/>
  <c r="D65" i="4" s="1"/>
  <c r="E56" i="4"/>
  <c r="E49" i="4" s="1"/>
  <c r="H41" i="4"/>
  <c r="K26" i="4"/>
  <c r="M11" i="4"/>
  <c r="M4" i="4" s="1"/>
  <c r="AL34" i="6"/>
  <c r="AL37" i="6" s="1"/>
  <c r="V221" i="4"/>
  <c r="V214" i="4" s="1"/>
  <c r="F221" i="4"/>
  <c r="F214" i="4" s="1"/>
  <c r="I206" i="4"/>
  <c r="I199" i="4" s="1"/>
  <c r="N191" i="4"/>
  <c r="N184" i="4" s="1"/>
  <c r="Q176" i="4"/>
  <c r="Q169" i="4" s="1"/>
  <c r="V161" i="4"/>
  <c r="V154" i="4" s="1"/>
  <c r="F161" i="4"/>
  <c r="F154" i="4" s="1"/>
  <c r="I146" i="4"/>
  <c r="I139" i="4" s="1"/>
  <c r="L131" i="4"/>
  <c r="L124" i="4" s="1"/>
  <c r="R101" i="4"/>
  <c r="R95" i="4" s="1"/>
  <c r="D86" i="4"/>
  <c r="D79" i="4" s="1"/>
  <c r="J56" i="4"/>
  <c r="P26" i="4"/>
  <c r="AI52" i="6"/>
  <c r="AI55" i="6" s="1"/>
  <c r="V281" i="4"/>
  <c r="I281" i="4"/>
  <c r="I274" i="4" s="1"/>
  <c r="H296" i="4"/>
  <c r="H289" i="4" s="1"/>
  <c r="AH4" i="6"/>
  <c r="V104" i="4"/>
  <c r="T44" i="4"/>
  <c r="Z46" i="6"/>
  <c r="C46" i="6" s="1"/>
  <c r="AB10" i="6"/>
  <c r="AD4" i="6"/>
  <c r="AE46" i="6"/>
  <c r="AH22" i="6"/>
  <c r="AJ16" i="6"/>
  <c r="AL22" i="6"/>
  <c r="Z10" i="6"/>
  <c r="AB34" i="6"/>
  <c r="AD16" i="6"/>
  <c r="AF16" i="6"/>
  <c r="AH10" i="6"/>
  <c r="AI34" i="6"/>
  <c r="AK34" i="6"/>
  <c r="AM10" i="6"/>
  <c r="AL4" i="6"/>
  <c r="V296" i="4"/>
  <c r="V289" i="4" s="1"/>
  <c r="R296" i="4"/>
  <c r="R289" i="4" s="1"/>
  <c r="N296" i="4"/>
  <c r="J296" i="4"/>
  <c r="J289" i="4" s="1"/>
  <c r="F296" i="4"/>
  <c r="F289" i="4" s="1"/>
  <c r="U296" i="4"/>
  <c r="U289" i="4" s="1"/>
  <c r="E296" i="4"/>
  <c r="O296" i="4"/>
  <c r="O289" i="4" s="1"/>
  <c r="G296" i="4"/>
  <c r="G289" i="4" s="1"/>
  <c r="I296" i="4"/>
  <c r="I289" i="4" s="1"/>
  <c r="C281" i="4"/>
  <c r="G281" i="4"/>
  <c r="K281" i="4"/>
  <c r="O281" i="4"/>
  <c r="S281" i="4"/>
  <c r="D281" i="4"/>
  <c r="D274" i="4" s="1"/>
  <c r="H281" i="4"/>
  <c r="L281" i="4"/>
  <c r="L274" i="4" s="1"/>
  <c r="P281" i="4"/>
  <c r="T281" i="4"/>
  <c r="T274" i="4" s="1"/>
  <c r="AI40" i="6"/>
  <c r="AA40" i="6"/>
  <c r="AE28" i="6"/>
  <c r="AK28" i="6"/>
  <c r="Z22" i="6"/>
  <c r="AT22" i="6" s="1"/>
  <c r="AT25" i="6" s="1"/>
  <c r="AB28" i="6"/>
  <c r="E28" i="6" s="1"/>
  <c r="AB40" i="6"/>
  <c r="AB43" i="6" s="1"/>
  <c r="AA52" i="6"/>
  <c r="AA55" i="6" s="1"/>
  <c r="AM52" i="6"/>
  <c r="P52" i="6" s="1"/>
  <c r="F11" i="4"/>
  <c r="J11" i="4"/>
  <c r="N11" i="4"/>
  <c r="T11" i="4"/>
  <c r="T4" i="4" s="1"/>
  <c r="F26" i="4"/>
  <c r="F20" i="4" s="1"/>
  <c r="J26" i="4"/>
  <c r="N26" i="4"/>
  <c r="N19" i="4" s="1"/>
  <c r="R26" i="4"/>
  <c r="R19" i="4" s="1"/>
  <c r="C41" i="4"/>
  <c r="C34" i="4" s="1"/>
  <c r="G41" i="4"/>
  <c r="G34" i="4" s="1"/>
  <c r="K41" i="4"/>
  <c r="K34" i="4" s="1"/>
  <c r="O41" i="4"/>
  <c r="O35" i="4" s="1"/>
  <c r="S41" i="4"/>
  <c r="S34" i="4" s="1"/>
  <c r="D56" i="4"/>
  <c r="H56" i="4"/>
  <c r="H49" i="4" s="1"/>
  <c r="L56" i="4"/>
  <c r="L49" i="4" s="1"/>
  <c r="P56" i="4"/>
  <c r="P49" i="4" s="1"/>
  <c r="U56" i="4"/>
  <c r="U49" i="4" s="1"/>
  <c r="E71" i="4"/>
  <c r="E64" i="4" s="1"/>
  <c r="I71" i="4"/>
  <c r="I64" i="4" s="1"/>
  <c r="M71" i="4"/>
  <c r="M64" i="4" s="1"/>
  <c r="R71" i="4"/>
  <c r="R64" i="4" s="1"/>
  <c r="V71" i="4"/>
  <c r="V64" i="4" s="1"/>
  <c r="F86" i="4"/>
  <c r="F80" i="4" s="1"/>
  <c r="J86" i="4"/>
  <c r="J79" i="4" s="1"/>
  <c r="N86" i="4"/>
  <c r="N79" i="4" s="1"/>
  <c r="R86" i="4"/>
  <c r="R79" i="4" s="1"/>
  <c r="D101" i="4"/>
  <c r="D95" i="4" s="1"/>
  <c r="H101" i="4"/>
  <c r="H94" i="4" s="1"/>
  <c r="L101" i="4"/>
  <c r="L94" i="4" s="1"/>
  <c r="P101" i="4"/>
  <c r="P94" i="4" s="1"/>
  <c r="T101" i="4"/>
  <c r="T94" i="4" s="1"/>
  <c r="D116" i="4"/>
  <c r="D109" i="4" s="1"/>
  <c r="H116" i="4"/>
  <c r="H109" i="4" s="1"/>
  <c r="L116" i="4"/>
  <c r="L109" i="4" s="1"/>
  <c r="P116" i="4"/>
  <c r="P110" i="4" s="1"/>
  <c r="V116" i="4"/>
  <c r="V109" i="4" s="1"/>
  <c r="F131" i="4"/>
  <c r="F124" i="4" s="1"/>
  <c r="J131" i="4"/>
  <c r="J124" i="4" s="1"/>
  <c r="N131" i="4"/>
  <c r="N124" i="4" s="1"/>
  <c r="AA16" i="6"/>
  <c r="D16" i="6" s="1"/>
  <c r="AD52" i="6"/>
  <c r="AI46" i="6"/>
  <c r="Z4" i="6"/>
  <c r="AC52" i="6"/>
  <c r="AG4" i="6"/>
  <c r="AJ46" i="6"/>
  <c r="AF40" i="6"/>
  <c r="T296" i="4"/>
  <c r="T289" i="4" s="1"/>
  <c r="L296" i="4"/>
  <c r="L289" i="4" s="1"/>
  <c r="D296" i="4"/>
  <c r="D289" i="4" s="1"/>
  <c r="S296" i="4"/>
  <c r="Q296" i="4"/>
  <c r="E281" i="4"/>
  <c r="M281" i="4"/>
  <c r="U281" i="4"/>
  <c r="J281" i="4"/>
  <c r="J274" i="4" s="1"/>
  <c r="R281" i="4"/>
  <c r="AE40" i="6"/>
  <c r="AG28" i="6"/>
  <c r="AJ22" i="6"/>
  <c r="AJ25" i="6" s="1"/>
  <c r="AF46" i="6"/>
  <c r="I46" i="6" s="1"/>
  <c r="D11" i="4"/>
  <c r="D5" i="4" s="1"/>
  <c r="L11" i="4"/>
  <c r="L4" i="4" s="1"/>
  <c r="D26" i="4"/>
  <c r="D20" i="4" s="1"/>
  <c r="L26" i="4"/>
  <c r="U26" i="4"/>
  <c r="U19" i="4" s="1"/>
  <c r="I41" i="4"/>
  <c r="I35" i="4" s="1"/>
  <c r="Q41" i="4"/>
  <c r="Q34" i="4" s="1"/>
  <c r="F56" i="4"/>
  <c r="N56" i="4"/>
  <c r="N50" i="4" s="1"/>
  <c r="C71" i="4"/>
  <c r="K71" i="4"/>
  <c r="T71" i="4"/>
  <c r="T64" i="4" s="1"/>
  <c r="H86" i="4"/>
  <c r="P86" i="4"/>
  <c r="F101" i="4"/>
  <c r="N101" i="4"/>
  <c r="N94" i="4" s="1"/>
  <c r="V101" i="4"/>
  <c r="J116" i="4"/>
  <c r="J109" i="4" s="1"/>
  <c r="S116" i="4"/>
  <c r="S110" i="4" s="1"/>
  <c r="H131" i="4"/>
  <c r="H124" i="4" s="1"/>
  <c r="P131" i="4"/>
  <c r="P124" i="4" s="1"/>
  <c r="T131" i="4"/>
  <c r="T124" i="4" s="1"/>
  <c r="C146" i="4"/>
  <c r="C139" i="4" s="1"/>
  <c r="G146" i="4"/>
  <c r="G139" i="4" s="1"/>
  <c r="K146" i="4"/>
  <c r="K139" i="4" s="1"/>
  <c r="O146" i="4"/>
  <c r="O139" i="4" s="1"/>
  <c r="S146" i="4"/>
  <c r="S139" i="4" s="1"/>
  <c r="D161" i="4"/>
  <c r="D154" i="4" s="1"/>
  <c r="H161" i="4"/>
  <c r="H154" i="4" s="1"/>
  <c r="L161" i="4"/>
  <c r="L154" i="4" s="1"/>
  <c r="P161" i="4"/>
  <c r="P154" i="4" s="1"/>
  <c r="T161" i="4"/>
  <c r="C176" i="4"/>
  <c r="C169" i="4" s="1"/>
  <c r="G176" i="4"/>
  <c r="G169" i="4" s="1"/>
  <c r="K176" i="4"/>
  <c r="K169" i="4" s="1"/>
  <c r="O176" i="4"/>
  <c r="O169" i="4" s="1"/>
  <c r="S176" i="4"/>
  <c r="S169" i="4" s="1"/>
  <c r="D191" i="4"/>
  <c r="D184" i="4" s="1"/>
  <c r="H191" i="4"/>
  <c r="H184" i="4" s="1"/>
  <c r="L191" i="4"/>
  <c r="L184" i="4" s="1"/>
  <c r="P191" i="4"/>
  <c r="P184" i="4" s="1"/>
  <c r="T191" i="4"/>
  <c r="T184" i="4" s="1"/>
  <c r="C206" i="4"/>
  <c r="C199" i="4" s="1"/>
  <c r="G206" i="4"/>
  <c r="G199" i="4" s="1"/>
  <c r="K206" i="4"/>
  <c r="K199" i="4" s="1"/>
  <c r="O206" i="4"/>
  <c r="O199" i="4" s="1"/>
  <c r="S206" i="4"/>
  <c r="S199" i="4" s="1"/>
  <c r="D221" i="4"/>
  <c r="D214" i="4" s="1"/>
  <c r="H221" i="4"/>
  <c r="H214" i="4" s="1"/>
  <c r="L221" i="4"/>
  <c r="L214" i="4" s="1"/>
  <c r="P221" i="4"/>
  <c r="P214" i="4" s="1"/>
  <c r="T221" i="4"/>
  <c r="T214" i="4" s="1"/>
  <c r="AB4" i="6"/>
  <c r="AB7" i="6" s="1"/>
  <c r="AK10" i="6"/>
  <c r="N10" i="6" s="1"/>
  <c r="AD22" i="6"/>
  <c r="AD25" i="6" s="1"/>
  <c r="Z34" i="6"/>
  <c r="C34" i="6" s="1"/>
  <c r="AJ40" i="6"/>
  <c r="AJ43" i="6" s="1"/>
  <c r="C11" i="4"/>
  <c r="C4" i="4" s="1"/>
  <c r="G11" i="4"/>
  <c r="G5" i="4" s="1"/>
  <c r="K11" i="4"/>
  <c r="O11" i="4"/>
  <c r="U11" i="4"/>
  <c r="U4" i="4" s="1"/>
  <c r="E26" i="4"/>
  <c r="E20" i="4" s="1"/>
  <c r="I26" i="4"/>
  <c r="M26" i="4"/>
  <c r="Q26" i="4"/>
  <c r="V26" i="4"/>
  <c r="V20" i="4" s="1"/>
  <c r="F41" i="4"/>
  <c r="F34" i="4" s="1"/>
  <c r="J41" i="4"/>
  <c r="J35" i="4" s="1"/>
  <c r="N41" i="4"/>
  <c r="N34" i="4" s="1"/>
  <c r="R41" i="4"/>
  <c r="C56" i="4"/>
  <c r="G56" i="4"/>
  <c r="K56" i="4"/>
  <c r="O56" i="4"/>
  <c r="T56" i="4"/>
  <c r="F71" i="4"/>
  <c r="F65" i="4" s="1"/>
  <c r="J71" i="4"/>
  <c r="J64" i="4" s="1"/>
  <c r="N71" i="4"/>
  <c r="S71" i="4"/>
  <c r="S64" i="4" s="1"/>
  <c r="C86" i="4"/>
  <c r="C79" i="4" s="1"/>
  <c r="G86" i="4"/>
  <c r="G80" i="4" s="1"/>
  <c r="K86" i="4"/>
  <c r="K80" i="4" s="1"/>
  <c r="O86" i="4"/>
  <c r="O79" i="4" s="1"/>
  <c r="S86" i="4"/>
  <c r="C101" i="4"/>
  <c r="C94" i="4" s="1"/>
  <c r="G101" i="4"/>
  <c r="G95" i="4" s="1"/>
  <c r="K101" i="4"/>
  <c r="K94" i="4" s="1"/>
  <c r="O101" i="4"/>
  <c r="S101" i="4"/>
  <c r="C116" i="4"/>
  <c r="C110" i="4" s="1"/>
  <c r="G116" i="4"/>
  <c r="K116" i="4"/>
  <c r="O116" i="4"/>
  <c r="O110" i="4" s="1"/>
  <c r="T116" i="4"/>
  <c r="E131" i="4"/>
  <c r="E124" i="4" s="1"/>
  <c r="I131" i="4"/>
  <c r="I124" i="4" s="1"/>
  <c r="M131" i="4"/>
  <c r="M124" i="4" s="1"/>
  <c r="Q131" i="4"/>
  <c r="U131" i="4"/>
  <c r="U124" i="4" s="1"/>
  <c r="F146" i="4"/>
  <c r="F139" i="4" s="1"/>
  <c r="J146" i="4"/>
  <c r="J139" i="4" s="1"/>
  <c r="N146" i="4"/>
  <c r="R146" i="4"/>
  <c r="R139" i="4" s="1"/>
  <c r="V146" i="4"/>
  <c r="V139" i="4" s="1"/>
  <c r="E161" i="4"/>
  <c r="E154" i="4" s="1"/>
  <c r="I161" i="4"/>
  <c r="M161" i="4"/>
  <c r="M154" i="4" s="1"/>
  <c r="Q161" i="4"/>
  <c r="Q154" i="4" s="1"/>
  <c r="U161" i="4"/>
  <c r="U154" i="4" s="1"/>
  <c r="F176" i="4"/>
  <c r="J176" i="4"/>
  <c r="N176" i="4"/>
  <c r="N169" i="4" s="1"/>
  <c r="R176" i="4"/>
  <c r="R169" i="4" s="1"/>
  <c r="V176" i="4"/>
  <c r="E191" i="4"/>
  <c r="E184" i="4" s="1"/>
  <c r="I191" i="4"/>
  <c r="M191" i="4"/>
  <c r="Q191" i="4"/>
  <c r="Q184" i="4" s="1"/>
  <c r="U191" i="4"/>
  <c r="U184" i="4" s="1"/>
  <c r="F206" i="4"/>
  <c r="F199" i="4" s="1"/>
  <c r="J206" i="4"/>
  <c r="J199" i="4" s="1"/>
  <c r="N206" i="4"/>
  <c r="N199" i="4" s="1"/>
  <c r="R206" i="4"/>
  <c r="R199" i="4" s="1"/>
  <c r="V206" i="4"/>
  <c r="V199" i="4" s="1"/>
  <c r="E221" i="4"/>
  <c r="I221" i="4"/>
  <c r="I214" i="4" s="1"/>
  <c r="M221" i="4"/>
  <c r="Q221" i="4"/>
  <c r="Q214" i="4" s="1"/>
  <c r="U221" i="4"/>
  <c r="U214" i="4" s="1"/>
  <c r="F236" i="4"/>
  <c r="F229" i="4" s="1"/>
  <c r="D251" i="4"/>
  <c r="D244" i="4" s="1"/>
  <c r="H251" i="4"/>
  <c r="H244" i="4" s="1"/>
  <c r="L251" i="4"/>
  <c r="L244" i="4" s="1"/>
  <c r="P251" i="4"/>
  <c r="P244" i="4" s="1"/>
  <c r="T251" i="4"/>
  <c r="T244" i="4" s="1"/>
  <c r="C266" i="4"/>
  <c r="C259" i="4" s="1"/>
  <c r="K266" i="4"/>
  <c r="K259" i="4" s="1"/>
  <c r="S266" i="4"/>
  <c r="S259" i="4" s="1"/>
  <c r="E266" i="4"/>
  <c r="E259" i="4" s="1"/>
  <c r="Q266" i="4"/>
  <c r="Q259" i="4" s="1"/>
  <c r="C236" i="4"/>
  <c r="C229" i="4" s="1"/>
  <c r="J236" i="4"/>
  <c r="J229" i="4" s="1"/>
  <c r="N236" i="4"/>
  <c r="N229" i="4" s="1"/>
  <c r="R236" i="4"/>
  <c r="V236" i="4"/>
  <c r="V229" i="4" s="1"/>
  <c r="E251" i="4"/>
  <c r="E244" i="4" s="1"/>
  <c r="I251" i="4"/>
  <c r="I244" i="4" s="1"/>
  <c r="AP52" i="6"/>
  <c r="AP55" i="6" s="1"/>
  <c r="AH52" i="6"/>
  <c r="AH55" i="6" s="1"/>
  <c r="AB52" i="6"/>
  <c r="E52" i="6" s="1"/>
  <c r="AP46" i="6"/>
  <c r="AP49" i="6" s="1"/>
  <c r="AD46" i="6"/>
  <c r="AD49" i="6" s="1"/>
  <c r="AN40" i="6"/>
  <c r="AN43" i="6" s="1"/>
  <c r="AH34" i="6"/>
  <c r="K34" i="6" s="1"/>
  <c r="AR28" i="6"/>
  <c r="AR31" i="6" s="1"/>
  <c r="AJ28" i="6"/>
  <c r="AJ31" i="6" s="1"/>
  <c r="AS118" i="6"/>
  <c r="AO118" i="6"/>
  <c r="R118" i="6" s="1"/>
  <c r="AK118" i="6"/>
  <c r="AG118" i="6"/>
  <c r="AG121" i="6" s="1"/>
  <c r="AC118" i="6"/>
  <c r="AS112" i="6"/>
  <c r="V112" i="6" s="1"/>
  <c r="AO112" i="6"/>
  <c r="AK112" i="6"/>
  <c r="AK115" i="6" s="1"/>
  <c r="AG112" i="6"/>
  <c r="AC112" i="6"/>
  <c r="F112" i="6" s="1"/>
  <c r="AS106" i="6"/>
  <c r="AO106" i="6"/>
  <c r="AO109" i="6" s="1"/>
  <c r="AK106" i="6"/>
  <c r="AG106" i="6"/>
  <c r="J106" i="6" s="1"/>
  <c r="AC106" i="6"/>
  <c r="AS100" i="6"/>
  <c r="AS103" i="6" s="1"/>
  <c r="AO100" i="6"/>
  <c r="AK100" i="6"/>
  <c r="N100" i="6" s="1"/>
  <c r="AG100" i="6"/>
  <c r="AC100" i="6"/>
  <c r="AC103" i="6" s="1"/>
  <c r="AS94" i="6"/>
  <c r="AS97" i="6" s="1"/>
  <c r="AO94" i="6"/>
  <c r="R94" i="6" s="1"/>
  <c r="AK94" i="6"/>
  <c r="AK97" i="6" s="1"/>
  <c r="AG94" i="6"/>
  <c r="AG97" i="6" s="1"/>
  <c r="AC94" i="6"/>
  <c r="AC97" i="6" s="1"/>
  <c r="AS88" i="6"/>
  <c r="V88" i="6" s="1"/>
  <c r="AO88" i="6"/>
  <c r="AO91" i="6" s="1"/>
  <c r="AK88" i="6"/>
  <c r="AK91" i="6" s="1"/>
  <c r="AG88" i="6"/>
  <c r="AG91" i="6" s="1"/>
  <c r="AC88" i="6"/>
  <c r="F88" i="6" s="1"/>
  <c r="AS82" i="6"/>
  <c r="AS85" i="6" s="1"/>
  <c r="AO82" i="6"/>
  <c r="AO85" i="6" s="1"/>
  <c r="AK82" i="6"/>
  <c r="AK85" i="6" s="1"/>
  <c r="AG82" i="6"/>
  <c r="J82" i="6" s="1"/>
  <c r="AC82" i="6"/>
  <c r="AC85" i="6" s="1"/>
  <c r="AS76" i="6"/>
  <c r="AS79" i="6" s="1"/>
  <c r="AO76" i="6"/>
  <c r="AO79" i="6" s="1"/>
  <c r="AK76" i="6"/>
  <c r="N76" i="6" s="1"/>
  <c r="AG76" i="6"/>
  <c r="AG79" i="6" s="1"/>
  <c r="AC76" i="6"/>
  <c r="AC79" i="6" s="1"/>
  <c r="AS70" i="6"/>
  <c r="AS73" i="6" s="1"/>
  <c r="AO70" i="6"/>
  <c r="R70" i="6" s="1"/>
  <c r="AK70" i="6"/>
  <c r="AK73" i="6" s="1"/>
  <c r="AG70" i="6"/>
  <c r="AG73" i="6" s="1"/>
  <c r="AC70" i="6"/>
  <c r="AC73" i="6" s="1"/>
  <c r="AS64" i="6"/>
  <c r="V64" i="6" s="1"/>
  <c r="AO64" i="6"/>
  <c r="AO67" i="6" s="1"/>
  <c r="AK64" i="6"/>
  <c r="AK67" i="6" s="1"/>
  <c r="AG64" i="6"/>
  <c r="AG67" i="6" s="1"/>
  <c r="AC64" i="6"/>
  <c r="F64" i="6" s="1"/>
  <c r="AS58" i="6"/>
  <c r="AS61" i="6" s="1"/>
  <c r="AO58" i="6"/>
  <c r="AO61" i="6" s="1"/>
  <c r="AK58" i="6"/>
  <c r="AK61" i="6" s="1"/>
  <c r="AG58" i="6"/>
  <c r="J58" i="6" s="1"/>
  <c r="AC58" i="6"/>
  <c r="AC61" i="6" s="1"/>
  <c r="AS52" i="6"/>
  <c r="AS55" i="6" s="1"/>
  <c r="AO52" i="6"/>
  <c r="AO55" i="6" s="1"/>
  <c r="AE52" i="6"/>
  <c r="H52" i="6" s="1"/>
  <c r="AB46" i="6"/>
  <c r="AB49" i="6" s="1"/>
  <c r="AL40" i="6"/>
  <c r="AL43" i="6" s="1"/>
  <c r="AD40" i="6"/>
  <c r="AD43" i="6" s="1"/>
  <c r="AN34" i="6"/>
  <c r="Q34" i="6" s="1"/>
  <c r="AP28" i="6"/>
  <c r="AP31" i="6" s="1"/>
  <c r="AD28" i="6"/>
  <c r="AD31" i="6" s="1"/>
  <c r="AR22" i="6"/>
  <c r="AR25" i="6" s="1"/>
  <c r="AN22" i="6"/>
  <c r="Q22" i="6" s="1"/>
  <c r="AB22" i="6"/>
  <c r="AB25" i="6" s="1"/>
  <c r="AP16" i="6"/>
  <c r="AP19" i="6" s="1"/>
  <c r="AB16" i="6"/>
  <c r="AB19" i="6" s="1"/>
  <c r="AR10" i="6"/>
  <c r="U10" i="6" s="1"/>
  <c r="AN10" i="6"/>
  <c r="AN13" i="6" s="1"/>
  <c r="AJ10" i="6"/>
  <c r="AJ13" i="6" s="1"/>
  <c r="AQ4" i="6"/>
  <c r="AQ7" i="6" s="1"/>
  <c r="AI4" i="6"/>
  <c r="L4" i="6" s="1"/>
  <c r="AC4" i="6"/>
  <c r="AC7" i="6" s="1"/>
  <c r="AS10" i="6"/>
  <c r="V10" i="6" s="1"/>
  <c r="AO10" i="6"/>
  <c r="AO13" i="6" s="1"/>
  <c r="AG10" i="6"/>
  <c r="AG13" i="6" s="1"/>
  <c r="AC10" i="6"/>
  <c r="AC13" i="6" s="1"/>
  <c r="AR4" i="6"/>
  <c r="AR7" i="6" s="1"/>
  <c r="AJ4" i="6"/>
  <c r="M4" i="6" s="1"/>
  <c r="U269" i="4"/>
  <c r="T149" i="4"/>
  <c r="U209" i="4"/>
  <c r="AS22" i="6"/>
  <c r="AQ46" i="6"/>
  <c r="AQ49" i="6" s="1"/>
  <c r="AP4" i="6"/>
  <c r="AN46" i="6"/>
  <c r="U86" i="4"/>
  <c r="U79" i="4" s="1"/>
  <c r="S11" i="4"/>
  <c r="S4" i="4" s="1"/>
  <c r="V11" i="4"/>
  <c r="V4" i="4" s="1"/>
  <c r="T26" i="4"/>
  <c r="T19" i="4" s="1"/>
  <c r="R116" i="4"/>
  <c r="R109" i="4" s="1"/>
  <c r="K236" i="4"/>
  <c r="K229" i="4" s="1"/>
  <c r="M236" i="4"/>
  <c r="N266" i="4"/>
  <c r="N259" i="4" s="1"/>
  <c r="AJ52" i="6"/>
  <c r="AJ55" i="6" s="1"/>
  <c r="H266" i="4"/>
  <c r="H259" i="4" s="1"/>
  <c r="I236" i="4"/>
  <c r="I229" i="4" s="1"/>
  <c r="E236" i="4"/>
  <c r="E229" i="4" s="1"/>
  <c r="J266" i="4"/>
  <c r="J259" i="4" s="1"/>
  <c r="T266" i="4"/>
  <c r="T259" i="4" s="1"/>
  <c r="D266" i="4"/>
  <c r="D259" i="4" s="1"/>
  <c r="U266" i="4"/>
  <c r="U259" i="4" s="1"/>
  <c r="U251" i="4"/>
  <c r="U244" i="4" s="1"/>
  <c r="Q251" i="4"/>
  <c r="Q244" i="4" s="1"/>
  <c r="M251" i="4"/>
  <c r="M244" i="4" s="1"/>
  <c r="G251" i="4"/>
  <c r="G244" i="4" s="1"/>
  <c r="T236" i="4"/>
  <c r="T229" i="4" s="1"/>
  <c r="L236" i="4"/>
  <c r="L229" i="4" s="1"/>
  <c r="G266" i="4"/>
  <c r="G259" i="4" s="1"/>
  <c r="R251" i="4"/>
  <c r="R244" i="4" s="1"/>
  <c r="J251" i="4"/>
  <c r="J244" i="4" s="1"/>
  <c r="H236" i="4"/>
  <c r="H229" i="4" s="1"/>
  <c r="S221" i="4"/>
  <c r="S214" i="4" s="1"/>
  <c r="K221" i="4"/>
  <c r="K214" i="4" s="1"/>
  <c r="C221" i="4"/>
  <c r="C214" i="4" s="1"/>
  <c r="P206" i="4"/>
  <c r="P199" i="4" s="1"/>
  <c r="H206" i="4"/>
  <c r="H199" i="4" s="1"/>
  <c r="S191" i="4"/>
  <c r="S184" i="4" s="1"/>
  <c r="K191" i="4"/>
  <c r="K184" i="4" s="1"/>
  <c r="P176" i="4"/>
  <c r="P169" i="4" s="1"/>
  <c r="H176" i="4"/>
  <c r="H169" i="4" s="1"/>
  <c r="S161" i="4"/>
  <c r="S154" i="4" s="1"/>
  <c r="K161" i="4"/>
  <c r="K154" i="4" s="1"/>
  <c r="C161" i="4"/>
  <c r="C154" i="4" s="1"/>
  <c r="P146" i="4"/>
  <c r="P139" i="4" s="1"/>
  <c r="H146" i="4"/>
  <c r="H139" i="4" s="1"/>
  <c r="S131" i="4"/>
  <c r="S124" i="4" s="1"/>
  <c r="K131" i="4"/>
  <c r="K124" i="4" s="1"/>
  <c r="C131" i="4"/>
  <c r="C124" i="4" s="1"/>
  <c r="M116" i="4"/>
  <c r="M109" i="4" s="1"/>
  <c r="E116" i="4"/>
  <c r="E110" i="4" s="1"/>
  <c r="Q101" i="4"/>
  <c r="Q94" i="4" s="1"/>
  <c r="I101" i="4"/>
  <c r="V86" i="4"/>
  <c r="V79" i="4" s="1"/>
  <c r="M86" i="4"/>
  <c r="M80" i="4" s="1"/>
  <c r="E86" i="4"/>
  <c r="E79" i="4" s="1"/>
  <c r="P71" i="4"/>
  <c r="P64" i="4" s="1"/>
  <c r="H71" i="4"/>
  <c r="H64" i="4" s="1"/>
  <c r="Q56" i="4"/>
  <c r="I56" i="4"/>
  <c r="I49" i="4" s="1"/>
  <c r="U41" i="4"/>
  <c r="U34" i="4" s="1"/>
  <c r="L41" i="4"/>
  <c r="L34" i="4" s="1"/>
  <c r="D41" i="4"/>
  <c r="D35" i="4" s="1"/>
  <c r="O26" i="4"/>
  <c r="O19" i="4" s="1"/>
  <c r="G26" i="4"/>
  <c r="G19" i="4" s="1"/>
  <c r="Q11" i="4"/>
  <c r="Q4" i="4" s="1"/>
  <c r="I11" i="4"/>
  <c r="I4" i="4" s="1"/>
  <c r="AG52" i="6"/>
  <c r="J52" i="6" s="1"/>
  <c r="AH28" i="6"/>
  <c r="AH31" i="6" s="1"/>
  <c r="AD10" i="6"/>
  <c r="G10" i="6" s="1"/>
  <c r="R221" i="4"/>
  <c r="R214" i="4" s="1"/>
  <c r="J221" i="4"/>
  <c r="J214" i="4" s="1"/>
  <c r="U206" i="4"/>
  <c r="U199" i="4" s="1"/>
  <c r="M206" i="4"/>
  <c r="M199" i="4" s="1"/>
  <c r="E206" i="4"/>
  <c r="E199" i="4" s="1"/>
  <c r="R191" i="4"/>
  <c r="R184" i="4" s="1"/>
  <c r="J191" i="4"/>
  <c r="J184" i="4" s="1"/>
  <c r="U176" i="4"/>
  <c r="U169" i="4" s="1"/>
  <c r="M176" i="4"/>
  <c r="M169" i="4" s="1"/>
  <c r="E176" i="4"/>
  <c r="E169" i="4" s="1"/>
  <c r="R161" i="4"/>
  <c r="R154" i="4" s="1"/>
  <c r="J161" i="4"/>
  <c r="J154" i="4" s="1"/>
  <c r="U146" i="4"/>
  <c r="U139" i="4" s="1"/>
  <c r="M146" i="4"/>
  <c r="M139" i="4" s="1"/>
  <c r="E146" i="4"/>
  <c r="E139" i="4" s="1"/>
  <c r="R131" i="4"/>
  <c r="R124" i="4" s="1"/>
  <c r="D131" i="4"/>
  <c r="D124" i="4" s="1"/>
  <c r="F116" i="4"/>
  <c r="J101" i="4"/>
  <c r="J94" i="4" s="1"/>
  <c r="L86" i="4"/>
  <c r="L80" i="4" s="1"/>
  <c r="O71" i="4"/>
  <c r="R56" i="4"/>
  <c r="R49" i="4" s="1"/>
  <c r="V41" i="4"/>
  <c r="V34" i="4" s="1"/>
  <c r="E41" i="4"/>
  <c r="H26" i="4"/>
  <c r="H19" i="4" s="1"/>
  <c r="H11" i="4"/>
  <c r="AF34" i="6"/>
  <c r="I34" i="6" s="1"/>
  <c r="AC46" i="6"/>
  <c r="F46" i="6" s="1"/>
  <c r="N281" i="4"/>
  <c r="Q281" i="4"/>
  <c r="Q274" i="4" s="1"/>
  <c r="AM28" i="6"/>
  <c r="M296" i="4"/>
  <c r="P296" i="4"/>
  <c r="AL16" i="6"/>
  <c r="AE34" i="6"/>
  <c r="AK4" i="6"/>
  <c r="AC22" i="6"/>
  <c r="U149" i="4"/>
  <c r="V29" i="4"/>
  <c r="V44" i="4"/>
  <c r="U29" i="4"/>
  <c r="T14" i="4"/>
  <c r="V299" i="4"/>
  <c r="T46" i="6"/>
  <c r="T118" i="4"/>
  <c r="T88" i="4"/>
  <c r="T284" i="4"/>
  <c r="U43" i="4"/>
  <c r="U36" i="4" s="1"/>
  <c r="V148" i="4"/>
  <c r="V141" i="4" s="1"/>
  <c r="U13" i="4"/>
  <c r="U6" i="4" s="1"/>
  <c r="V163" i="4"/>
  <c r="V156" i="4" s="1"/>
  <c r="V193" i="4"/>
  <c r="V186" i="4" s="1"/>
  <c r="U253" i="4"/>
  <c r="U246" i="4" s="1"/>
  <c r="T223" i="4"/>
  <c r="T216" i="4" s="1"/>
  <c r="V133" i="4"/>
  <c r="V126" i="4" s="1"/>
  <c r="V253" i="4"/>
  <c r="V246" i="4" s="1"/>
  <c r="T238" i="4"/>
  <c r="T231" i="4" s="1"/>
  <c r="T73" i="4"/>
  <c r="T66" i="4" s="1"/>
  <c r="T58" i="4"/>
  <c r="T51" i="4" s="1"/>
  <c r="S28" i="4"/>
  <c r="S21" i="4" s="1"/>
  <c r="U193" i="4"/>
  <c r="U186" i="4" s="1"/>
  <c r="U103" i="4"/>
  <c r="U96" i="4" s="1"/>
  <c r="V238" i="4"/>
  <c r="V231" i="4" s="1"/>
  <c r="V58" i="4"/>
  <c r="V51" i="4" s="1"/>
  <c r="U133" i="4"/>
  <c r="U126" i="4" s="1"/>
  <c r="U58" i="4"/>
  <c r="U51" i="4" s="1"/>
  <c r="U88" i="4"/>
  <c r="U81" i="4" s="1"/>
  <c r="T28" i="4"/>
  <c r="T21" i="4" s="1"/>
  <c r="T298" i="4"/>
  <c r="T291" i="4" s="1"/>
  <c r="U283" i="4"/>
  <c r="U238" i="4"/>
  <c r="U231" i="4" s="1"/>
  <c r="U299" i="4"/>
  <c r="T133" i="4"/>
  <c r="T126" i="4" s="1"/>
  <c r="H3" i="9"/>
  <c r="C57" i="4" s="1"/>
  <c r="C2" i="13"/>
  <c r="T103" i="4"/>
  <c r="T96" i="4" s="1"/>
  <c r="U223" i="4"/>
  <c r="U216" i="4" s="1"/>
  <c r="U73" i="4"/>
  <c r="U66" i="4" s="1"/>
  <c r="G607" i="9"/>
  <c r="F607" i="9"/>
  <c r="E607" i="9"/>
  <c r="D607" i="9"/>
  <c r="H607" i="9" s="1"/>
  <c r="A609" i="9"/>
  <c r="C608" i="9"/>
  <c r="B608" i="9"/>
  <c r="G608" i="20" s="1"/>
  <c r="C87" i="4"/>
  <c r="H482" i="9"/>
  <c r="S209" i="4" s="1"/>
  <c r="K4" i="13"/>
  <c r="I4" i="13"/>
  <c r="E4" i="13"/>
  <c r="C4" i="13"/>
  <c r="Q96" i="4"/>
  <c r="B518" i="9"/>
  <c r="G518" i="20" s="1"/>
  <c r="A519" i="9"/>
  <c r="C518" i="9"/>
  <c r="Q51" i="4"/>
  <c r="G517" i="9"/>
  <c r="F517" i="9"/>
  <c r="A517" i="11"/>
  <c r="H517" i="11" s="1"/>
  <c r="E517" i="9"/>
  <c r="D517" i="9"/>
  <c r="AF97" i="6"/>
  <c r="M82" i="6"/>
  <c r="AJ85" i="6"/>
  <c r="O64" i="6"/>
  <c r="M94" i="6"/>
  <c r="I82" i="6"/>
  <c r="AN61" i="6"/>
  <c r="K118" i="6"/>
  <c r="AH121" i="6"/>
  <c r="O112" i="6"/>
  <c r="G100" i="6"/>
  <c r="AD103" i="6"/>
  <c r="AD79" i="6"/>
  <c r="C64" i="6"/>
  <c r="AT64" i="6"/>
  <c r="AT67" i="6" s="1"/>
  <c r="AM37" i="6"/>
  <c r="N16" i="6"/>
  <c r="AL97" i="6"/>
  <c r="G70" i="6"/>
  <c r="AD73" i="6"/>
  <c r="AP61" i="6"/>
  <c r="M100" i="6"/>
  <c r="AJ103" i="6"/>
  <c r="AR79" i="6"/>
  <c r="R34" i="6"/>
  <c r="AO37" i="6"/>
  <c r="T112" i="6"/>
  <c r="AQ115" i="6"/>
  <c r="AJ37" i="6"/>
  <c r="Q94" i="6"/>
  <c r="AN97" i="6"/>
  <c r="M58" i="6"/>
  <c r="AJ61" i="6"/>
  <c r="O118" i="6"/>
  <c r="C112" i="6"/>
  <c r="AD109" i="6"/>
  <c r="AL91" i="6"/>
  <c r="AT76" i="6"/>
  <c r="AT79" i="6" s="1"/>
  <c r="AM49" i="6"/>
  <c r="R16" i="6"/>
  <c r="AO19" i="6"/>
  <c r="AG19" i="6"/>
  <c r="AF115" i="6"/>
  <c r="AI31" i="6"/>
  <c r="B5" i="13"/>
  <c r="AT106" i="6" l="1"/>
  <c r="AT109" i="6" s="1"/>
  <c r="AI19" i="6"/>
  <c r="AR109" i="6"/>
  <c r="AR121" i="6"/>
  <c r="AQ37" i="6"/>
  <c r="AC31" i="6"/>
  <c r="U82" i="6"/>
  <c r="AK43" i="6"/>
  <c r="AN91" i="6"/>
  <c r="AH85" i="6"/>
  <c r="AS31" i="6"/>
  <c r="AP91" i="6"/>
  <c r="K106" i="6"/>
  <c r="Z121" i="6"/>
  <c r="M70" i="6"/>
  <c r="E94" i="6"/>
  <c r="U94" i="6"/>
  <c r="AB61" i="6"/>
  <c r="K110" i="4"/>
  <c r="N65" i="4"/>
  <c r="O50" i="4"/>
  <c r="G50" i="4"/>
  <c r="R35" i="4"/>
  <c r="V95" i="4"/>
  <c r="H80" i="4"/>
  <c r="N5" i="4"/>
  <c r="J50" i="4"/>
  <c r="M35" i="4"/>
  <c r="AT118" i="6"/>
  <c r="AT121" i="6" s="1"/>
  <c r="Q50" i="4"/>
  <c r="I20" i="4"/>
  <c r="H35" i="4"/>
  <c r="Q110" i="4"/>
  <c r="N222" i="4"/>
  <c r="N215" i="4" s="1"/>
  <c r="M118" i="6"/>
  <c r="H10" i="6"/>
  <c r="H106" i="6"/>
  <c r="AL73" i="6"/>
  <c r="AF109" i="6"/>
  <c r="AP67" i="6"/>
  <c r="AN115" i="6"/>
  <c r="AD67" i="6"/>
  <c r="AF73" i="6"/>
  <c r="I64" i="6"/>
  <c r="AT58" i="6"/>
  <c r="AT61" i="6" s="1"/>
  <c r="AD97" i="6"/>
  <c r="D34" i="6"/>
  <c r="AM25" i="6"/>
  <c r="AH91" i="6"/>
  <c r="AD115" i="6"/>
  <c r="S118" i="6"/>
  <c r="AR73" i="6"/>
  <c r="AD121" i="6"/>
  <c r="E118" i="6"/>
  <c r="Z97" i="6"/>
  <c r="AB85" i="6"/>
  <c r="S10" i="6"/>
  <c r="AQ67" i="6"/>
  <c r="AO49" i="6"/>
  <c r="E76" i="6"/>
  <c r="E112" i="6"/>
  <c r="AH61" i="6"/>
  <c r="AT82" i="6"/>
  <c r="AT85" i="6" s="1"/>
  <c r="AH67" i="6"/>
  <c r="AL79" i="6"/>
  <c r="AL103" i="6"/>
  <c r="C106" i="6"/>
  <c r="AN85" i="6"/>
  <c r="Z103" i="6"/>
  <c r="U58" i="6"/>
  <c r="K70" i="6"/>
  <c r="AI25" i="6"/>
  <c r="AM97" i="6"/>
  <c r="AH49" i="6"/>
  <c r="I88" i="6"/>
  <c r="Q118" i="6"/>
  <c r="AP109" i="6"/>
  <c r="I58" i="6"/>
  <c r="E70" i="6"/>
  <c r="K76" i="6"/>
  <c r="AL109" i="6"/>
  <c r="AN73" i="6"/>
  <c r="H22" i="6"/>
  <c r="AC43" i="6"/>
  <c r="AL61" i="6"/>
  <c r="G82" i="6"/>
  <c r="AP97" i="6"/>
  <c r="AO31" i="6"/>
  <c r="L76" i="6"/>
  <c r="L100" i="6"/>
  <c r="D118" i="6"/>
  <c r="AG49" i="6"/>
  <c r="Q64" i="6"/>
  <c r="U100" i="6"/>
  <c r="U112" i="6"/>
  <c r="S82" i="6"/>
  <c r="V16" i="6"/>
  <c r="D46" i="6"/>
  <c r="G88" i="6"/>
  <c r="AP103" i="6"/>
  <c r="AH115" i="6"/>
  <c r="S95" i="4"/>
  <c r="K5" i="4"/>
  <c r="P80" i="4"/>
  <c r="C65" i="4"/>
  <c r="P20" i="4"/>
  <c r="J5" i="4"/>
  <c r="D518" i="20"/>
  <c r="B518" i="20"/>
  <c r="C518" i="20"/>
  <c r="A518" i="20"/>
  <c r="D608" i="20"/>
  <c r="C608" i="20"/>
  <c r="A608" i="20"/>
  <c r="B608" i="20"/>
  <c r="AK25" i="6"/>
  <c r="V40" i="6"/>
  <c r="AD61" i="6"/>
  <c r="C70" i="6"/>
  <c r="AP73" i="6"/>
  <c r="O82" i="6"/>
  <c r="AH97" i="6"/>
  <c r="D22" i="6"/>
  <c r="AQ25" i="6"/>
  <c r="AP79" i="6"/>
  <c r="AH103" i="6"/>
  <c r="AT112" i="6"/>
  <c r="AT115" i="6" s="1"/>
  <c r="S112" i="6"/>
  <c r="H58" i="6"/>
  <c r="AC37" i="6"/>
  <c r="M76" i="6"/>
  <c r="AB103" i="6"/>
  <c r="Q106" i="6"/>
  <c r="AJ115" i="6"/>
  <c r="I118" i="6"/>
  <c r="AQ43" i="6"/>
  <c r="E35" i="4"/>
  <c r="F110" i="4"/>
  <c r="AM73" i="6"/>
  <c r="AM91" i="6"/>
  <c r="AR49" i="6"/>
  <c r="AN55" i="6"/>
  <c r="U110" i="4"/>
  <c r="AA19" i="6"/>
  <c r="AT88" i="6"/>
  <c r="AT91" i="6" s="1"/>
  <c r="G230" i="4"/>
  <c r="S50" i="4"/>
  <c r="AT28" i="6"/>
  <c r="AT31" i="6" s="1"/>
  <c r="D88" i="6"/>
  <c r="O65" i="4"/>
  <c r="I95" i="4"/>
  <c r="O95" i="4"/>
  <c r="M20" i="4"/>
  <c r="O5" i="4"/>
  <c r="F95" i="4"/>
  <c r="O10" i="6"/>
  <c r="F5" i="4"/>
  <c r="AQ97" i="6"/>
  <c r="N49" i="4"/>
  <c r="AT40" i="6"/>
  <c r="AT43" i="6" s="1"/>
  <c r="D10" i="6"/>
  <c r="D4" i="6"/>
  <c r="AR19" i="6"/>
  <c r="AE103" i="6"/>
  <c r="AN31" i="6"/>
  <c r="E64" i="6"/>
  <c r="AT16" i="6"/>
  <c r="AT19" i="6" s="1"/>
  <c r="AP25" i="6"/>
  <c r="AI61" i="6"/>
  <c r="AI85" i="6"/>
  <c r="AT52" i="6"/>
  <c r="AT55" i="6" s="1"/>
  <c r="J40" i="6"/>
  <c r="J80" i="4"/>
  <c r="K4" i="4"/>
  <c r="C245" i="4"/>
  <c r="E5" i="4"/>
  <c r="I100" i="6"/>
  <c r="AT94" i="6"/>
  <c r="AT97" i="6" s="1"/>
  <c r="AI13" i="6"/>
  <c r="D64" i="6"/>
  <c r="P76" i="6"/>
  <c r="AI91" i="6"/>
  <c r="D94" i="6"/>
  <c r="L106" i="6"/>
  <c r="H16" i="6"/>
  <c r="AT100" i="6"/>
  <c r="AT103" i="6" s="1"/>
  <c r="M290" i="4"/>
  <c r="H5" i="4"/>
  <c r="Q20" i="4"/>
  <c r="F50" i="4"/>
  <c r="L20" i="4"/>
  <c r="D50" i="4"/>
  <c r="J20" i="4"/>
  <c r="N290" i="4"/>
  <c r="U136" i="6"/>
  <c r="Q4" i="6"/>
  <c r="AS7" i="6"/>
  <c r="AI67" i="6"/>
  <c r="P82" i="6"/>
  <c r="H94" i="6"/>
  <c r="AQ103" i="6"/>
  <c r="AR43" i="6"/>
  <c r="N109" i="4"/>
  <c r="D290" i="4"/>
  <c r="E290" i="4"/>
  <c r="N4" i="4"/>
  <c r="E50" i="4"/>
  <c r="L52" i="6"/>
  <c r="R94" i="4"/>
  <c r="J290" i="4"/>
  <c r="A626" i="17"/>
  <c r="A602" i="17"/>
  <c r="A578" i="17"/>
  <c r="A554" i="17"/>
  <c r="A530" i="17"/>
  <c r="A506" i="17"/>
  <c r="Q76" i="6"/>
  <c r="I4" i="6"/>
  <c r="T10" i="6"/>
  <c r="AM7" i="6"/>
  <c r="C16" i="6"/>
  <c r="AF25" i="6"/>
  <c r="C40" i="6"/>
  <c r="N52" i="6"/>
  <c r="AM61" i="6"/>
  <c r="H64" i="6"/>
  <c r="D70" i="6"/>
  <c r="AQ73" i="6"/>
  <c r="AE85" i="6"/>
  <c r="AE115" i="6"/>
  <c r="P118" i="6"/>
  <c r="AR55" i="6"/>
  <c r="AK49" i="6"/>
  <c r="H50" i="4"/>
  <c r="D110" i="4"/>
  <c r="P5" i="4"/>
  <c r="H79" i="4"/>
  <c r="K79" i="4"/>
  <c r="Q230" i="4"/>
  <c r="O245" i="4"/>
  <c r="I290" i="4"/>
  <c r="O290" i="4"/>
  <c r="A482" i="17"/>
  <c r="A458" i="17"/>
  <c r="A434" i="17"/>
  <c r="A410" i="17"/>
  <c r="A386" i="17"/>
  <c r="A362" i="17"/>
  <c r="V34" i="6"/>
  <c r="C28" i="6"/>
  <c r="T52" i="6"/>
  <c r="AM67" i="6"/>
  <c r="D76" i="6"/>
  <c r="AA85" i="6"/>
  <c r="AA109" i="6"/>
  <c r="AQ109" i="6"/>
  <c r="L112" i="6"/>
  <c r="AP37" i="6"/>
  <c r="AT34" i="6"/>
  <c r="AT37" i="6" s="1"/>
  <c r="Q65" i="4"/>
  <c r="U95" i="4"/>
  <c r="D275" i="4"/>
  <c r="J118" i="6"/>
  <c r="AR67" i="6"/>
  <c r="AJ91" i="6"/>
  <c r="AB109" i="6"/>
  <c r="AH43" i="6"/>
  <c r="AE91" i="6"/>
  <c r="AA103" i="6"/>
  <c r="AM103" i="6"/>
  <c r="T118" i="6"/>
  <c r="G34" i="6"/>
  <c r="C52" i="6"/>
  <c r="AG37" i="6"/>
  <c r="AO25" i="6"/>
  <c r="L64" i="4"/>
  <c r="AK13" i="6"/>
  <c r="C5" i="4"/>
  <c r="P290" i="4"/>
  <c r="V260" i="4"/>
  <c r="Q290" i="4"/>
  <c r="M95" i="4"/>
  <c r="K290" i="4"/>
  <c r="G155" i="4"/>
  <c r="F100" i="6"/>
  <c r="V46" i="6"/>
  <c r="M64" i="6"/>
  <c r="I76" i="6"/>
  <c r="E88" i="6"/>
  <c r="U88" i="6"/>
  <c r="Q100" i="6"/>
  <c r="M106" i="6"/>
  <c r="H4" i="6"/>
  <c r="AL31" i="6"/>
  <c r="AP43" i="6"/>
  <c r="AA61" i="6"/>
  <c r="AQ61" i="6"/>
  <c r="AI73" i="6"/>
  <c r="AE79" i="6"/>
  <c r="AQ85" i="6"/>
  <c r="AQ91" i="6"/>
  <c r="AI97" i="6"/>
  <c r="AA115" i="6"/>
  <c r="AM115" i="6"/>
  <c r="AI121" i="6"/>
  <c r="AF31" i="6"/>
  <c r="O52" i="6"/>
  <c r="P16" i="6"/>
  <c r="T28" i="6"/>
  <c r="R40" i="6"/>
  <c r="AB31" i="6"/>
  <c r="E65" i="4"/>
  <c r="H95" i="4"/>
  <c r="O34" i="6"/>
  <c r="M50" i="4"/>
  <c r="M94" i="4"/>
  <c r="M22" i="6"/>
  <c r="D4" i="4"/>
  <c r="D19" i="4"/>
  <c r="G64" i="4"/>
  <c r="F94" i="4"/>
  <c r="V94" i="4"/>
  <c r="E4" i="6"/>
  <c r="G22" i="6"/>
  <c r="M40" i="6"/>
  <c r="G4" i="4"/>
  <c r="V19" i="4"/>
  <c r="K109" i="4"/>
  <c r="R4" i="6"/>
  <c r="T275" i="4"/>
  <c r="T290" i="4"/>
  <c r="R290" i="4"/>
  <c r="U290" i="4"/>
  <c r="N170" i="4"/>
  <c r="O185" i="4"/>
  <c r="G110" i="4"/>
  <c r="K50" i="4"/>
  <c r="S290" i="4"/>
  <c r="C290" i="4"/>
  <c r="I80" i="4"/>
  <c r="AN19" i="6"/>
  <c r="AE73" i="6"/>
  <c r="AQ79" i="6"/>
  <c r="AM109" i="6"/>
  <c r="AE121" i="6"/>
  <c r="I52" i="6"/>
  <c r="F16" i="6"/>
  <c r="A338" i="17"/>
  <c r="A314" i="17"/>
  <c r="A290" i="17"/>
  <c r="A266" i="17"/>
  <c r="A242" i="17"/>
  <c r="A218" i="17"/>
  <c r="A194" i="17"/>
  <c r="I79" i="4"/>
  <c r="I110" i="4"/>
  <c r="A170" i="17"/>
  <c r="A146" i="17"/>
  <c r="A122" i="17"/>
  <c r="A98" i="17"/>
  <c r="A74" i="17"/>
  <c r="A50" i="17"/>
  <c r="V185" i="4"/>
  <c r="F82" i="6"/>
  <c r="Q109" i="4"/>
  <c r="I10" i="6"/>
  <c r="I34" i="4"/>
  <c r="AL49" i="6"/>
  <c r="AQ19" i="6"/>
  <c r="U230" i="4"/>
  <c r="S245" i="4"/>
  <c r="K65" i="4"/>
  <c r="N20" i="4"/>
  <c r="K20" i="4"/>
  <c r="Q215" i="4"/>
  <c r="U185" i="4"/>
  <c r="J94" i="6"/>
  <c r="R106" i="6"/>
  <c r="S46" i="6"/>
  <c r="O4" i="4"/>
  <c r="O49" i="4"/>
  <c r="O94" i="4"/>
  <c r="I125" i="4"/>
  <c r="Q185" i="4"/>
  <c r="O230" i="4"/>
  <c r="F260" i="4"/>
  <c r="T79" i="4"/>
  <c r="K95" i="4"/>
  <c r="S94" i="4"/>
  <c r="H290" i="4"/>
  <c r="S289" i="4"/>
  <c r="E46" i="6"/>
  <c r="C27" i="4"/>
  <c r="C20" i="4" s="1"/>
  <c r="K207" i="4"/>
  <c r="K200" i="4" s="1"/>
  <c r="Q132" i="4"/>
  <c r="Q125" i="4" s="1"/>
  <c r="D52" i="6"/>
  <c r="AS91" i="6"/>
  <c r="AO97" i="6"/>
  <c r="V100" i="6"/>
  <c r="N112" i="6"/>
  <c r="U28" i="6"/>
  <c r="F4" i="4"/>
  <c r="F19" i="4"/>
  <c r="K35" i="4"/>
  <c r="P50" i="4"/>
  <c r="M65" i="4"/>
  <c r="R80" i="4"/>
  <c r="P95" i="4"/>
  <c r="L110" i="4"/>
  <c r="K64" i="4"/>
  <c r="S109" i="4"/>
  <c r="E19" i="4"/>
  <c r="R34" i="4"/>
  <c r="N64" i="4"/>
  <c r="Q289" i="4"/>
  <c r="F140" i="4"/>
  <c r="J275" i="4"/>
  <c r="AA151" i="6"/>
  <c r="D148" i="6"/>
  <c r="AJ145" i="6"/>
  <c r="M142" i="6"/>
  <c r="AM145" i="6"/>
  <c r="P142" i="6"/>
  <c r="AR145" i="6"/>
  <c r="U142" i="6"/>
  <c r="AD151" i="6"/>
  <c r="G148" i="6"/>
  <c r="Z157" i="6"/>
  <c r="AT154" i="6"/>
  <c r="AT157" i="6" s="1"/>
  <c r="C154" i="6"/>
  <c r="AP157" i="6"/>
  <c r="S154" i="6"/>
  <c r="AM157" i="6"/>
  <c r="P154" i="6"/>
  <c r="Z145" i="6"/>
  <c r="AT142" i="6"/>
  <c r="AT145" i="6" s="1"/>
  <c r="C142" i="6"/>
  <c r="AG145" i="6"/>
  <c r="J142" i="6"/>
  <c r="AF145" i="6"/>
  <c r="I142" i="6"/>
  <c r="AS151" i="6"/>
  <c r="V148" i="6"/>
  <c r="AN151" i="6"/>
  <c r="Q148" i="6"/>
  <c r="AJ157" i="6"/>
  <c r="M154" i="6"/>
  <c r="AG157" i="6"/>
  <c r="J154" i="6"/>
  <c r="AD145" i="6"/>
  <c r="G142" i="6"/>
  <c r="AI145" i="6"/>
  <c r="L142" i="6"/>
  <c r="AL145" i="6"/>
  <c r="O142" i="6"/>
  <c r="Z151" i="6"/>
  <c r="AT148" i="6"/>
  <c r="AT151" i="6" s="1"/>
  <c r="C148" i="6"/>
  <c r="AP151" i="6"/>
  <c r="S148" i="6"/>
  <c r="AL157" i="6"/>
  <c r="O154" i="6"/>
  <c r="AI157" i="6"/>
  <c r="L154" i="6"/>
  <c r="AM151" i="6"/>
  <c r="P148" i="6"/>
  <c r="AC145" i="6"/>
  <c r="F142" i="6"/>
  <c r="AS145" i="6"/>
  <c r="V142" i="6"/>
  <c r="AK151" i="6"/>
  <c r="N148" i="6"/>
  <c r="AJ151" i="6"/>
  <c r="M148" i="6"/>
  <c r="AF157" i="6"/>
  <c r="I154" i="6"/>
  <c r="AC157" i="6"/>
  <c r="F154" i="6"/>
  <c r="AS157" i="6"/>
  <c r="V154" i="6"/>
  <c r="AQ151" i="6"/>
  <c r="T148" i="6"/>
  <c r="AE145" i="6"/>
  <c r="H142" i="6"/>
  <c r="AB145" i="6"/>
  <c r="E142" i="6"/>
  <c r="AO151" i="6"/>
  <c r="R148" i="6"/>
  <c r="AL151" i="6"/>
  <c r="O148" i="6"/>
  <c r="AH157" i="6"/>
  <c r="K154" i="6"/>
  <c r="AE157" i="6"/>
  <c r="H154" i="6"/>
  <c r="AE151" i="6"/>
  <c r="H148" i="6"/>
  <c r="AP145" i="6"/>
  <c r="S142" i="6"/>
  <c r="AO145" i="6"/>
  <c r="R142" i="6"/>
  <c r="AC151" i="6"/>
  <c r="F148" i="6"/>
  <c r="AF151" i="6"/>
  <c r="I148" i="6"/>
  <c r="AB157" i="6"/>
  <c r="E154" i="6"/>
  <c r="AR157" i="6"/>
  <c r="U154" i="6"/>
  <c r="AO157" i="6"/>
  <c r="R154" i="6"/>
  <c r="AI151" i="6"/>
  <c r="L148" i="6"/>
  <c r="AA145" i="6"/>
  <c r="D142" i="6"/>
  <c r="AQ145" i="6"/>
  <c r="T142" i="6"/>
  <c r="AG151" i="6"/>
  <c r="J148" i="6"/>
  <c r="AH151" i="6"/>
  <c r="K148" i="6"/>
  <c r="AD157" i="6"/>
  <c r="G154" i="6"/>
  <c r="AA157" i="6"/>
  <c r="D154" i="6"/>
  <c r="AQ157" i="6"/>
  <c r="T154" i="6"/>
  <c r="AH145" i="6"/>
  <c r="K142" i="6"/>
  <c r="AK145" i="6"/>
  <c r="N142" i="6"/>
  <c r="AN145" i="6"/>
  <c r="Q142" i="6"/>
  <c r="AB151" i="6"/>
  <c r="E148" i="6"/>
  <c r="AR151" i="6"/>
  <c r="U148" i="6"/>
  <c r="AN157" i="6"/>
  <c r="Q154" i="6"/>
  <c r="AK157" i="6"/>
  <c r="N154" i="6"/>
  <c r="AT124" i="6"/>
  <c r="AT127" i="6" s="1"/>
  <c r="Z127" i="6"/>
  <c r="C124" i="6"/>
  <c r="AP127" i="6"/>
  <c r="S124" i="6"/>
  <c r="AQ127" i="6"/>
  <c r="T124" i="6"/>
  <c r="AL139" i="6"/>
  <c r="O136" i="6"/>
  <c r="AB139" i="6"/>
  <c r="E136" i="6"/>
  <c r="AC139" i="6"/>
  <c r="F136" i="6"/>
  <c r="AF127" i="6"/>
  <c r="I124" i="6"/>
  <c r="AG127" i="6"/>
  <c r="J124" i="6"/>
  <c r="Z133" i="6"/>
  <c r="AT130" i="6"/>
  <c r="AT133" i="6" s="1"/>
  <c r="C130" i="6"/>
  <c r="AH139" i="6"/>
  <c r="K136" i="6"/>
  <c r="AF139" i="6"/>
  <c r="I136" i="6"/>
  <c r="AM133" i="6"/>
  <c r="P130" i="6"/>
  <c r="AI139" i="6"/>
  <c r="L136" i="6"/>
  <c r="AK133" i="6"/>
  <c r="N130" i="6"/>
  <c r="AN139" i="6"/>
  <c r="Q136" i="6"/>
  <c r="AD127" i="6"/>
  <c r="G124" i="6"/>
  <c r="AE127" i="6"/>
  <c r="H124" i="6"/>
  <c r="AD133" i="6"/>
  <c r="G130" i="6"/>
  <c r="AR127" i="6"/>
  <c r="U124" i="6"/>
  <c r="AJ139" i="6"/>
  <c r="M136" i="6"/>
  <c r="AK139" i="6"/>
  <c r="N136" i="6"/>
  <c r="AJ127" i="6"/>
  <c r="M124" i="6"/>
  <c r="AK127" i="6"/>
  <c r="N124" i="6"/>
  <c r="AH133" i="6"/>
  <c r="K130" i="6"/>
  <c r="AP139" i="6"/>
  <c r="S136" i="6"/>
  <c r="AA133" i="6"/>
  <c r="D130" i="6"/>
  <c r="AQ133" i="6"/>
  <c r="T130" i="6"/>
  <c r="AM139" i="6"/>
  <c r="P136" i="6"/>
  <c r="AS133" i="6"/>
  <c r="V130" i="6"/>
  <c r="AR133" i="6"/>
  <c r="U130" i="6"/>
  <c r="AH127" i="6"/>
  <c r="K124" i="6"/>
  <c r="AI127" i="6"/>
  <c r="L124" i="6"/>
  <c r="AL133" i="6"/>
  <c r="O130" i="6"/>
  <c r="AF133" i="6"/>
  <c r="I130" i="6"/>
  <c r="AG133" i="6"/>
  <c r="J130" i="6"/>
  <c r="AS139" i="6"/>
  <c r="V136" i="6"/>
  <c r="AN127" i="6"/>
  <c r="Q124" i="6"/>
  <c r="AO127" i="6"/>
  <c r="R124" i="6"/>
  <c r="AP133" i="6"/>
  <c r="S130" i="6"/>
  <c r="AB133" i="6"/>
  <c r="E130" i="6"/>
  <c r="AE133" i="6"/>
  <c r="H130" i="6"/>
  <c r="AA139" i="6"/>
  <c r="D136" i="6"/>
  <c r="AQ139" i="6"/>
  <c r="T136" i="6"/>
  <c r="AG139" i="6"/>
  <c r="J136" i="6"/>
  <c r="AC127" i="6"/>
  <c r="F124" i="6"/>
  <c r="AL127" i="6"/>
  <c r="O124" i="6"/>
  <c r="AM127" i="6"/>
  <c r="P124" i="6"/>
  <c r="AD139" i="6"/>
  <c r="G136" i="6"/>
  <c r="AN133" i="6"/>
  <c r="Q130" i="6"/>
  <c r="AO133" i="6"/>
  <c r="R130" i="6"/>
  <c r="AB127" i="6"/>
  <c r="E124" i="6"/>
  <c r="AA127" i="6"/>
  <c r="D124" i="6"/>
  <c r="AS127" i="6"/>
  <c r="V124" i="6"/>
  <c r="Z139" i="6"/>
  <c r="AT136" i="6"/>
  <c r="AT139" i="6" s="1"/>
  <c r="C136" i="6"/>
  <c r="AJ133" i="6"/>
  <c r="M130" i="6"/>
  <c r="AI133" i="6"/>
  <c r="L130" i="6"/>
  <c r="AE139" i="6"/>
  <c r="H136" i="6"/>
  <c r="AC133" i="6"/>
  <c r="F130" i="6"/>
  <c r="AO139" i="6"/>
  <c r="R136" i="6"/>
  <c r="P125" i="4"/>
  <c r="V305" i="4"/>
  <c r="V304" i="4"/>
  <c r="I320" i="4"/>
  <c r="I319" i="4"/>
  <c r="Q320" i="4"/>
  <c r="Q319" i="4"/>
  <c r="R319" i="4"/>
  <c r="R320" i="4"/>
  <c r="Q305" i="4"/>
  <c r="Q304" i="4"/>
  <c r="T320" i="4"/>
  <c r="T319" i="4"/>
  <c r="O335" i="4"/>
  <c r="O334" i="4"/>
  <c r="N335" i="4"/>
  <c r="N334" i="4"/>
  <c r="I350" i="4"/>
  <c r="I349" i="4"/>
  <c r="D365" i="4"/>
  <c r="D364" i="4"/>
  <c r="L365" i="4"/>
  <c r="L364" i="4"/>
  <c r="T365" i="4"/>
  <c r="T364" i="4"/>
  <c r="F350" i="4"/>
  <c r="F349" i="4"/>
  <c r="V350" i="4"/>
  <c r="V349" i="4"/>
  <c r="H305" i="4"/>
  <c r="H304" i="4"/>
  <c r="F320" i="4"/>
  <c r="F319" i="4"/>
  <c r="G305" i="4"/>
  <c r="G304" i="4"/>
  <c r="H320" i="4"/>
  <c r="H319" i="4"/>
  <c r="M335" i="4"/>
  <c r="M334" i="4"/>
  <c r="D335" i="4"/>
  <c r="D334" i="4"/>
  <c r="T335" i="4"/>
  <c r="T334" i="4"/>
  <c r="S350" i="4"/>
  <c r="S349" i="4"/>
  <c r="H350" i="4"/>
  <c r="H349" i="4"/>
  <c r="C365" i="4"/>
  <c r="C364" i="4"/>
  <c r="C380" i="4"/>
  <c r="C379" i="4"/>
  <c r="K380" i="4"/>
  <c r="K379" i="4"/>
  <c r="F380" i="4"/>
  <c r="F379" i="4"/>
  <c r="H380" i="4"/>
  <c r="H379" i="4"/>
  <c r="P380" i="4"/>
  <c r="P379" i="4"/>
  <c r="T381" i="4"/>
  <c r="L381" i="4"/>
  <c r="Q381" i="4"/>
  <c r="G351" i="4"/>
  <c r="H321" i="4"/>
  <c r="S306" i="4"/>
  <c r="C306" i="4"/>
  <c r="H306" i="4"/>
  <c r="F351" i="4"/>
  <c r="M351" i="4"/>
  <c r="C336" i="4"/>
  <c r="K321" i="4"/>
  <c r="J306" i="4"/>
  <c r="N381" i="4"/>
  <c r="D381" i="4"/>
  <c r="I381" i="4"/>
  <c r="V366" i="4"/>
  <c r="H351" i="4"/>
  <c r="K351" i="4"/>
  <c r="L336" i="4"/>
  <c r="E336" i="4"/>
  <c r="J321" i="4"/>
  <c r="L306" i="4"/>
  <c r="K366" i="4"/>
  <c r="J351" i="4"/>
  <c r="P366" i="4"/>
  <c r="F336" i="4"/>
  <c r="G336" i="4"/>
  <c r="E321" i="4"/>
  <c r="N306" i="4"/>
  <c r="R305" i="4"/>
  <c r="R304" i="4"/>
  <c r="G320" i="4"/>
  <c r="G319" i="4"/>
  <c r="O320" i="4"/>
  <c r="O319" i="4"/>
  <c r="J320" i="4"/>
  <c r="J319" i="4"/>
  <c r="M305" i="4"/>
  <c r="M304" i="4"/>
  <c r="L320" i="4"/>
  <c r="L319" i="4"/>
  <c r="K335" i="4"/>
  <c r="K334" i="4"/>
  <c r="J335" i="4"/>
  <c r="J334" i="4"/>
  <c r="E350" i="4"/>
  <c r="E349" i="4"/>
  <c r="U350" i="4"/>
  <c r="U349" i="4"/>
  <c r="J365" i="4"/>
  <c r="J364" i="4"/>
  <c r="R365" i="4"/>
  <c r="R364" i="4"/>
  <c r="U365" i="4"/>
  <c r="U364" i="4"/>
  <c r="R350" i="4"/>
  <c r="R349" i="4"/>
  <c r="D305" i="4"/>
  <c r="D304" i="4"/>
  <c r="T305" i="4"/>
  <c r="T304" i="4"/>
  <c r="C305" i="4"/>
  <c r="C304" i="4"/>
  <c r="S305" i="4"/>
  <c r="S304" i="4"/>
  <c r="I335" i="4"/>
  <c r="I334" i="4"/>
  <c r="C350" i="4"/>
  <c r="C349" i="4"/>
  <c r="P335" i="4"/>
  <c r="P334" i="4"/>
  <c r="O350" i="4"/>
  <c r="O349" i="4"/>
  <c r="D350" i="4"/>
  <c r="D349" i="4"/>
  <c r="T350" i="4"/>
  <c r="T349" i="4"/>
  <c r="V365" i="4"/>
  <c r="V364" i="4"/>
  <c r="I380" i="4"/>
  <c r="I379" i="4"/>
  <c r="U380" i="4"/>
  <c r="U379" i="4"/>
  <c r="D380" i="4"/>
  <c r="D379" i="4"/>
  <c r="N380" i="4"/>
  <c r="N379" i="4"/>
  <c r="V380" i="4"/>
  <c r="V379" i="4"/>
  <c r="N305" i="4"/>
  <c r="N304" i="4"/>
  <c r="E320" i="4"/>
  <c r="E319" i="4"/>
  <c r="M320" i="4"/>
  <c r="M319" i="4"/>
  <c r="U320" i="4"/>
  <c r="U319" i="4"/>
  <c r="I305" i="4"/>
  <c r="I304" i="4"/>
  <c r="D320" i="4"/>
  <c r="D319" i="4"/>
  <c r="G335" i="4"/>
  <c r="G334" i="4"/>
  <c r="F335" i="4"/>
  <c r="F334" i="4"/>
  <c r="V335" i="4"/>
  <c r="V334" i="4"/>
  <c r="Q350" i="4"/>
  <c r="Q349" i="4"/>
  <c r="H365" i="4"/>
  <c r="H364" i="4"/>
  <c r="P365" i="4"/>
  <c r="P364" i="4"/>
  <c r="M365" i="4"/>
  <c r="M364" i="4"/>
  <c r="N350" i="4"/>
  <c r="N349" i="4"/>
  <c r="O365" i="4"/>
  <c r="O364" i="4"/>
  <c r="P305" i="4"/>
  <c r="P304" i="4"/>
  <c r="V319" i="4"/>
  <c r="V320" i="4"/>
  <c r="O305" i="4"/>
  <c r="O304" i="4"/>
  <c r="E335" i="4"/>
  <c r="E334" i="4"/>
  <c r="U335" i="4"/>
  <c r="U334" i="4"/>
  <c r="L335" i="4"/>
  <c r="L334" i="4"/>
  <c r="K350" i="4"/>
  <c r="K349" i="4"/>
  <c r="Q365" i="4"/>
  <c r="Q364" i="4"/>
  <c r="P350" i="4"/>
  <c r="P349" i="4"/>
  <c r="S365" i="4"/>
  <c r="S364" i="4"/>
  <c r="G380" i="4"/>
  <c r="G379" i="4"/>
  <c r="Q380" i="4"/>
  <c r="Q379" i="4"/>
  <c r="S380" i="4"/>
  <c r="S379" i="4"/>
  <c r="L380" i="4"/>
  <c r="L379" i="4"/>
  <c r="T380" i="4"/>
  <c r="T379" i="4"/>
  <c r="P381" i="4"/>
  <c r="F381" i="4"/>
  <c r="H381" i="4"/>
  <c r="C381" i="4"/>
  <c r="L351" i="4"/>
  <c r="O351" i="4"/>
  <c r="C351" i="4"/>
  <c r="I336" i="4"/>
  <c r="L321" i="4"/>
  <c r="M366" i="4"/>
  <c r="N351" i="4"/>
  <c r="U306" i="4"/>
  <c r="E306" i="4"/>
  <c r="R306" i="4"/>
  <c r="R381" i="4"/>
  <c r="J381" i="4"/>
  <c r="M381" i="4"/>
  <c r="O381" i="4"/>
  <c r="T336" i="4"/>
  <c r="D336" i="4"/>
  <c r="N321" i="4"/>
  <c r="T306" i="4"/>
  <c r="O366" i="4"/>
  <c r="G366" i="4"/>
  <c r="I351" i="4"/>
  <c r="N336" i="4"/>
  <c r="O336" i="4"/>
  <c r="D321" i="4"/>
  <c r="F306" i="4"/>
  <c r="J305" i="4"/>
  <c r="J304" i="4"/>
  <c r="C320" i="4"/>
  <c r="C319" i="4"/>
  <c r="K320" i="4"/>
  <c r="K319" i="4"/>
  <c r="S320" i="4"/>
  <c r="S319" i="4"/>
  <c r="E305" i="4"/>
  <c r="E304" i="4"/>
  <c r="U305" i="4"/>
  <c r="U304" i="4"/>
  <c r="C335" i="4"/>
  <c r="C334" i="4"/>
  <c r="S335" i="4"/>
  <c r="S334" i="4"/>
  <c r="R335" i="4"/>
  <c r="R334" i="4"/>
  <c r="M350" i="4"/>
  <c r="M349" i="4"/>
  <c r="F365" i="4"/>
  <c r="F364" i="4"/>
  <c r="N365" i="4"/>
  <c r="N364" i="4"/>
  <c r="E365" i="4"/>
  <c r="E364" i="4"/>
  <c r="J350" i="4"/>
  <c r="J349" i="4"/>
  <c r="G365" i="4"/>
  <c r="G364" i="4"/>
  <c r="L305" i="4"/>
  <c r="L304" i="4"/>
  <c r="N319" i="4"/>
  <c r="N320" i="4"/>
  <c r="K305" i="4"/>
  <c r="K304" i="4"/>
  <c r="P320" i="4"/>
  <c r="P319" i="4"/>
  <c r="Q335" i="4"/>
  <c r="Q334" i="4"/>
  <c r="H335" i="4"/>
  <c r="H334" i="4"/>
  <c r="G350" i="4"/>
  <c r="G349" i="4"/>
  <c r="I365" i="4"/>
  <c r="I364" i="4"/>
  <c r="L350" i="4"/>
  <c r="L349" i="4"/>
  <c r="K365" i="4"/>
  <c r="K364" i="4"/>
  <c r="E380" i="4"/>
  <c r="E379" i="4"/>
  <c r="M380" i="4"/>
  <c r="M379" i="4"/>
  <c r="O380" i="4"/>
  <c r="O379" i="4"/>
  <c r="J380" i="4"/>
  <c r="J379" i="4"/>
  <c r="R380" i="4"/>
  <c r="R379" i="4"/>
  <c r="F274" i="4"/>
  <c r="F275" i="4"/>
  <c r="G215" i="4"/>
  <c r="C50" i="4"/>
  <c r="Q140" i="4"/>
  <c r="N245" i="4"/>
  <c r="N70" i="6"/>
  <c r="R88" i="6"/>
  <c r="F94" i="6"/>
  <c r="N94" i="6"/>
  <c r="V94" i="6"/>
  <c r="E40" i="6"/>
  <c r="AM55" i="6"/>
  <c r="J4" i="4"/>
  <c r="H110" i="4"/>
  <c r="P109" i="4"/>
  <c r="K19" i="4"/>
  <c r="U65" i="4"/>
  <c r="J49" i="4"/>
  <c r="I275" i="4"/>
  <c r="O215" i="4"/>
  <c r="D215" i="4"/>
  <c r="C140" i="4"/>
  <c r="E22" i="6"/>
  <c r="V58" i="6"/>
  <c r="I94" i="4"/>
  <c r="R5" i="4"/>
  <c r="AM43" i="6"/>
  <c r="P40" i="6"/>
  <c r="T35" i="4"/>
  <c r="T34" i="4"/>
  <c r="S20" i="4"/>
  <c r="L200" i="4"/>
  <c r="O260" i="4"/>
  <c r="M260" i="4"/>
  <c r="AK103" i="6"/>
  <c r="AG109" i="6"/>
  <c r="AC115" i="6"/>
  <c r="AS115" i="6"/>
  <c r="AO121" i="6"/>
  <c r="Q40" i="6"/>
  <c r="K52" i="6"/>
  <c r="D49" i="4"/>
  <c r="L50" i="4"/>
  <c r="L35" i="4"/>
  <c r="L5" i="4"/>
  <c r="L19" i="4"/>
  <c r="F49" i="4"/>
  <c r="D80" i="4"/>
  <c r="P79" i="4"/>
  <c r="N95" i="4"/>
  <c r="Q19" i="4"/>
  <c r="F35" i="4"/>
  <c r="K49" i="4"/>
  <c r="J65" i="4"/>
  <c r="G79" i="4"/>
  <c r="O80" i="4"/>
  <c r="S65" i="4"/>
  <c r="J140" i="4"/>
  <c r="AT46" i="6"/>
  <c r="AT49" i="6" s="1"/>
  <c r="S230" i="4"/>
  <c r="U34" i="6"/>
  <c r="AR37" i="6"/>
  <c r="I170" i="4"/>
  <c r="P260" i="4"/>
  <c r="T170" i="4"/>
  <c r="O125" i="4"/>
  <c r="D230" i="4"/>
  <c r="AO103" i="6"/>
  <c r="R100" i="6"/>
  <c r="AK109" i="6"/>
  <c r="N106" i="6"/>
  <c r="AG115" i="6"/>
  <c r="J112" i="6"/>
  <c r="AC121" i="6"/>
  <c r="F118" i="6"/>
  <c r="AG103" i="6"/>
  <c r="J100" i="6"/>
  <c r="AC109" i="6"/>
  <c r="F106" i="6"/>
  <c r="AS109" i="6"/>
  <c r="V106" i="6"/>
  <c r="AO115" i="6"/>
  <c r="R112" i="6"/>
  <c r="AK121" i="6"/>
  <c r="N118" i="6"/>
  <c r="AS121" i="6"/>
  <c r="V118" i="6"/>
  <c r="M214" i="4"/>
  <c r="M215" i="4"/>
  <c r="E214" i="4"/>
  <c r="E215" i="4"/>
  <c r="M184" i="4"/>
  <c r="M185" i="4"/>
  <c r="J169" i="4"/>
  <c r="J170" i="4"/>
  <c r="T49" i="4"/>
  <c r="T50" i="4"/>
  <c r="T154" i="4"/>
  <c r="T155" i="4"/>
  <c r="R274" i="4"/>
  <c r="R275" i="4"/>
  <c r="U274" i="4"/>
  <c r="U275" i="4"/>
  <c r="E274" i="4"/>
  <c r="E275" i="4"/>
  <c r="C22" i="6"/>
  <c r="Q79" i="4"/>
  <c r="Q80" i="4"/>
  <c r="K244" i="4"/>
  <c r="K245" i="4"/>
  <c r="L259" i="4"/>
  <c r="L260" i="4"/>
  <c r="F4" i="6"/>
  <c r="S28" i="6"/>
  <c r="F58" i="6"/>
  <c r="R64" i="6"/>
  <c r="J76" i="6"/>
  <c r="V82" i="6"/>
  <c r="M28" i="6"/>
  <c r="AH37" i="6"/>
  <c r="G46" i="6"/>
  <c r="AB55" i="6"/>
  <c r="S52" i="6"/>
  <c r="J19" i="4"/>
  <c r="G35" i="4"/>
  <c r="O34" i="4"/>
  <c r="I65" i="4"/>
  <c r="F79" i="4"/>
  <c r="N80" i="4"/>
  <c r="D94" i="4"/>
  <c r="L95" i="4"/>
  <c r="K16" i="6"/>
  <c r="M5" i="4"/>
  <c r="H34" i="4"/>
  <c r="P35" i="4"/>
  <c r="D64" i="4"/>
  <c r="E95" i="4"/>
  <c r="AF49" i="6"/>
  <c r="P19" i="4"/>
  <c r="M34" i="4"/>
  <c r="C64" i="4"/>
  <c r="T65" i="4"/>
  <c r="J110" i="4"/>
  <c r="I19" i="4"/>
  <c r="N35" i="4"/>
  <c r="C49" i="4"/>
  <c r="C95" i="4"/>
  <c r="G109" i="4"/>
  <c r="U5" i="4"/>
  <c r="R200" i="4"/>
  <c r="I260" i="4"/>
  <c r="L290" i="4"/>
  <c r="K289" i="4"/>
  <c r="V290" i="4"/>
  <c r="N289" i="4"/>
  <c r="F290" i="4"/>
  <c r="E289" i="4"/>
  <c r="G290" i="4"/>
  <c r="U155" i="4"/>
  <c r="L125" i="4"/>
  <c r="R65" i="4"/>
  <c r="T125" i="4"/>
  <c r="G140" i="4"/>
  <c r="L185" i="4"/>
  <c r="F10" i="6"/>
  <c r="Q10" i="6"/>
  <c r="I5" i="4"/>
  <c r="M52" i="6"/>
  <c r="D260" i="4"/>
  <c r="T5" i="4"/>
  <c r="D155" i="4"/>
  <c r="O170" i="4"/>
  <c r="G200" i="4"/>
  <c r="T215" i="4"/>
  <c r="D245" i="4"/>
  <c r="E230" i="4"/>
  <c r="U260" i="4"/>
  <c r="AA31" i="6"/>
  <c r="D28" i="6"/>
  <c r="N155" i="4"/>
  <c r="Q200" i="4"/>
  <c r="V245" i="4"/>
  <c r="T200" i="4"/>
  <c r="P230" i="4"/>
  <c r="R260" i="4"/>
  <c r="V49" i="4"/>
  <c r="V50" i="4"/>
  <c r="V125" i="4"/>
  <c r="F185" i="4"/>
  <c r="F245" i="4"/>
  <c r="L140" i="4"/>
  <c r="D170" i="4"/>
  <c r="G185" i="4"/>
  <c r="D200" i="4"/>
  <c r="AJ7" i="6"/>
  <c r="R10" i="6"/>
  <c r="T4" i="6"/>
  <c r="E16" i="6"/>
  <c r="U22" i="6"/>
  <c r="G40" i="6"/>
  <c r="R52" i="6"/>
  <c r="N58" i="6"/>
  <c r="J64" i="6"/>
  <c r="F70" i="6"/>
  <c r="V70" i="6"/>
  <c r="R76" i="6"/>
  <c r="N82" i="6"/>
  <c r="J88" i="6"/>
  <c r="M19" i="4"/>
  <c r="J34" i="4"/>
  <c r="G49" i="4"/>
  <c r="F64" i="4"/>
  <c r="G94" i="4"/>
  <c r="C109" i="4"/>
  <c r="N200" i="4"/>
  <c r="L275" i="4"/>
  <c r="V140" i="4"/>
  <c r="E245" i="4"/>
  <c r="Q35" i="4"/>
  <c r="U20" i="4"/>
  <c r="V65" i="4"/>
  <c r="K4" i="6"/>
  <c r="AH7" i="6"/>
  <c r="I140" i="4"/>
  <c r="V155" i="4"/>
  <c r="N185" i="4"/>
  <c r="F215" i="4"/>
  <c r="D140" i="4"/>
  <c r="C185" i="4"/>
  <c r="G125" i="4"/>
  <c r="V274" i="4"/>
  <c r="V275" i="4"/>
  <c r="F155" i="4"/>
  <c r="Q170" i="4"/>
  <c r="I200" i="4"/>
  <c r="V215" i="4"/>
  <c r="T140" i="4"/>
  <c r="L170" i="4"/>
  <c r="O155" i="4"/>
  <c r="T245" i="4"/>
  <c r="H125" i="4"/>
  <c r="O140" i="4"/>
  <c r="L155" i="4"/>
  <c r="G170" i="4"/>
  <c r="D185" i="4"/>
  <c r="T185" i="4"/>
  <c r="O200" i="4"/>
  <c r="L215" i="4"/>
  <c r="L245" i="4"/>
  <c r="M125" i="4"/>
  <c r="T20" i="4"/>
  <c r="J230" i="4"/>
  <c r="K28" i="6"/>
  <c r="L79" i="4"/>
  <c r="U4" i="6"/>
  <c r="J10" i="6"/>
  <c r="AS13" i="6"/>
  <c r="AC67" i="6"/>
  <c r="N64" i="6"/>
  <c r="AS67" i="6"/>
  <c r="J70" i="6"/>
  <c r="AO73" i="6"/>
  <c r="F76" i="6"/>
  <c r="AK79" i="6"/>
  <c r="V76" i="6"/>
  <c r="AG85" i="6"/>
  <c r="R82" i="6"/>
  <c r="AC91" i="6"/>
  <c r="N88" i="6"/>
  <c r="H65" i="4"/>
  <c r="H4" i="4"/>
  <c r="T81" i="4"/>
  <c r="M289" i="4"/>
  <c r="S5" i="4"/>
  <c r="C222" i="4"/>
  <c r="C215" i="4" s="1"/>
  <c r="C42" i="4"/>
  <c r="C35" i="4" s="1"/>
  <c r="K260" i="4"/>
  <c r="AD13" i="6"/>
  <c r="AG55" i="6"/>
  <c r="O20" i="4"/>
  <c r="I50" i="4"/>
  <c r="E80" i="4"/>
  <c r="M110" i="4"/>
  <c r="E34" i="4"/>
  <c r="F109" i="4"/>
  <c r="K140" i="4"/>
  <c r="S140" i="4"/>
  <c r="H155" i="4"/>
  <c r="P155" i="4"/>
  <c r="C170" i="4"/>
  <c r="K170" i="4"/>
  <c r="S170" i="4"/>
  <c r="H185" i="4"/>
  <c r="P185" i="4"/>
  <c r="C200" i="4"/>
  <c r="S200" i="4"/>
  <c r="H215" i="4"/>
  <c r="P215" i="4"/>
  <c r="M229" i="4"/>
  <c r="M230" i="4"/>
  <c r="AS25" i="6"/>
  <c r="V22" i="6"/>
  <c r="AI7" i="6"/>
  <c r="M10" i="6"/>
  <c r="AR13" i="6"/>
  <c r="S16" i="6"/>
  <c r="AN25" i="6"/>
  <c r="G28" i="6"/>
  <c r="AN37" i="6"/>
  <c r="O40" i="6"/>
  <c r="AE55" i="6"/>
  <c r="V52" i="6"/>
  <c r="AG61" i="6"/>
  <c r="R58" i="6"/>
  <c r="G20" i="4"/>
  <c r="D34" i="4"/>
  <c r="U35" i="4"/>
  <c r="Q49" i="4"/>
  <c r="P65" i="4"/>
  <c r="M79" i="4"/>
  <c r="E109" i="4"/>
  <c r="AF37" i="6"/>
  <c r="H20" i="4"/>
  <c r="O64" i="4"/>
  <c r="J95" i="4"/>
  <c r="T111" i="4"/>
  <c r="R110" i="4"/>
  <c r="P289" i="4"/>
  <c r="V5" i="4"/>
  <c r="U80" i="4"/>
  <c r="I230" i="4"/>
  <c r="R229" i="4"/>
  <c r="R230" i="4"/>
  <c r="I184" i="4"/>
  <c r="I185" i="4"/>
  <c r="V169" i="4"/>
  <c r="V170" i="4"/>
  <c r="F169" i="4"/>
  <c r="F170" i="4"/>
  <c r="I154" i="4"/>
  <c r="I155" i="4"/>
  <c r="N139" i="4"/>
  <c r="N140" i="4"/>
  <c r="Q124" i="4"/>
  <c r="T109" i="4"/>
  <c r="T110" i="4"/>
  <c r="S79" i="4"/>
  <c r="S80" i="4"/>
  <c r="C80" i="4"/>
  <c r="H245" i="4"/>
  <c r="P245" i="4"/>
  <c r="F230" i="4"/>
  <c r="C260" i="4"/>
  <c r="V35" i="4"/>
  <c r="D125" i="4"/>
  <c r="C125" i="4"/>
  <c r="K155" i="4"/>
  <c r="S260" i="4"/>
  <c r="S125" i="4"/>
  <c r="Q260" i="4"/>
  <c r="J28" i="6"/>
  <c r="AG31" i="6"/>
  <c r="I40" i="6"/>
  <c r="AF43" i="6"/>
  <c r="AG7" i="6"/>
  <c r="J4" i="6"/>
  <c r="AT4" i="6"/>
  <c r="AT7" i="6" s="1"/>
  <c r="C4" i="6"/>
  <c r="G52" i="6"/>
  <c r="AD55" i="6"/>
  <c r="AE31" i="6"/>
  <c r="H28" i="6"/>
  <c r="AI43" i="6"/>
  <c r="L40" i="6"/>
  <c r="P274" i="4"/>
  <c r="P275" i="4"/>
  <c r="H274" i="4"/>
  <c r="H275" i="4"/>
  <c r="S275" i="4"/>
  <c r="S274" i="4"/>
  <c r="K274" i="4"/>
  <c r="K275" i="4"/>
  <c r="C275" i="4"/>
  <c r="C274" i="4"/>
  <c r="P10" i="6"/>
  <c r="AM13" i="6"/>
  <c r="AI37" i="6"/>
  <c r="L34" i="6"/>
  <c r="AF19" i="6"/>
  <c r="I16" i="6"/>
  <c r="AB37" i="6"/>
  <c r="E34" i="6"/>
  <c r="AL25" i="6"/>
  <c r="O22" i="6"/>
  <c r="AH25" i="6"/>
  <c r="K22" i="6"/>
  <c r="G4" i="6"/>
  <c r="AD7" i="6"/>
  <c r="T95" i="4"/>
  <c r="J125" i="4"/>
  <c r="R125" i="4"/>
  <c r="M140" i="4"/>
  <c r="J155" i="4"/>
  <c r="E170" i="4"/>
  <c r="U170" i="4"/>
  <c r="R185" i="4"/>
  <c r="M200" i="4"/>
  <c r="J215" i="4"/>
  <c r="J245" i="4"/>
  <c r="V110" i="4"/>
  <c r="G245" i="4"/>
  <c r="L230" i="4"/>
  <c r="I215" i="4"/>
  <c r="U245" i="4"/>
  <c r="P170" i="4"/>
  <c r="U215" i="4"/>
  <c r="S35" i="4"/>
  <c r="Q5" i="4"/>
  <c r="V80" i="4"/>
  <c r="S215" i="4"/>
  <c r="O109" i="4"/>
  <c r="N4" i="6"/>
  <c r="AK7" i="6"/>
  <c r="O16" i="6"/>
  <c r="AL19" i="6"/>
  <c r="AN49" i="6"/>
  <c r="Q46" i="6"/>
  <c r="R50" i="4"/>
  <c r="H140" i="4"/>
  <c r="S185" i="4"/>
  <c r="Q245" i="4"/>
  <c r="P200" i="4"/>
  <c r="R140" i="4"/>
  <c r="R170" i="4"/>
  <c r="Q275" i="4"/>
  <c r="N230" i="4"/>
  <c r="J200" i="4"/>
  <c r="E260" i="4"/>
  <c r="AC49" i="6"/>
  <c r="T260" i="4"/>
  <c r="E155" i="4"/>
  <c r="E185" i="4"/>
  <c r="N260" i="4"/>
  <c r="I245" i="4"/>
  <c r="F22" i="6"/>
  <c r="AC25" i="6"/>
  <c r="AE37" i="6"/>
  <c r="H34" i="6"/>
  <c r="P28" i="6"/>
  <c r="AM31" i="6"/>
  <c r="N274" i="4"/>
  <c r="N275" i="4"/>
  <c r="S4" i="6"/>
  <c r="AP7" i="6"/>
  <c r="Q95" i="4"/>
  <c r="C230" i="4"/>
  <c r="K230" i="4"/>
  <c r="E125" i="4"/>
  <c r="U125" i="4"/>
  <c r="P140" i="4"/>
  <c r="K215" i="4"/>
  <c r="V230" i="4"/>
  <c r="K125" i="4"/>
  <c r="C155" i="4"/>
  <c r="S155" i="4"/>
  <c r="H170" i="4"/>
  <c r="M155" i="4"/>
  <c r="H230" i="4"/>
  <c r="H40" i="6"/>
  <c r="AE43" i="6"/>
  <c r="M275" i="4"/>
  <c r="M274" i="4"/>
  <c r="AJ49" i="6"/>
  <c r="M46" i="6"/>
  <c r="AC55" i="6"/>
  <c r="F52" i="6"/>
  <c r="AI49" i="6"/>
  <c r="L46" i="6"/>
  <c r="N28" i="6"/>
  <c r="AK31" i="6"/>
  <c r="D40" i="6"/>
  <c r="AA43" i="6"/>
  <c r="O274" i="4"/>
  <c r="O275" i="4"/>
  <c r="G274" i="4"/>
  <c r="G275" i="4"/>
  <c r="O4" i="6"/>
  <c r="AL7" i="6"/>
  <c r="AK37" i="6"/>
  <c r="N34" i="6"/>
  <c r="AH13" i="6"/>
  <c r="K10" i="6"/>
  <c r="AD19" i="6"/>
  <c r="G16" i="6"/>
  <c r="AT10" i="6"/>
  <c r="AT13" i="6" s="1"/>
  <c r="C10" i="6"/>
  <c r="AJ19" i="6"/>
  <c r="M16" i="6"/>
  <c r="AE49" i="6"/>
  <c r="H46" i="6"/>
  <c r="AB13" i="6"/>
  <c r="E10" i="6"/>
  <c r="U50" i="4"/>
  <c r="F125" i="4"/>
  <c r="N125" i="4"/>
  <c r="E140" i="4"/>
  <c r="U140" i="4"/>
  <c r="R155" i="4"/>
  <c r="M170" i="4"/>
  <c r="J185" i="4"/>
  <c r="E200" i="4"/>
  <c r="U200" i="4"/>
  <c r="R215" i="4"/>
  <c r="R245" i="4"/>
  <c r="K185" i="4"/>
  <c r="H260" i="4"/>
  <c r="J260" i="4"/>
  <c r="T230" i="4"/>
  <c r="Q155" i="4"/>
  <c r="H200" i="4"/>
  <c r="M245" i="4"/>
  <c r="V200" i="4"/>
  <c r="R20" i="4"/>
  <c r="F200" i="4"/>
  <c r="G260" i="4"/>
  <c r="V178" i="4"/>
  <c r="V171" i="4" s="1"/>
  <c r="U276" i="4"/>
  <c r="G608" i="9"/>
  <c r="F608" i="9"/>
  <c r="E608" i="9"/>
  <c r="D608" i="9"/>
  <c r="H608" i="9" s="1"/>
  <c r="A610" i="9"/>
  <c r="C609" i="9"/>
  <c r="B609" i="9"/>
  <c r="G609" i="20" s="1"/>
  <c r="H517" i="9"/>
  <c r="V359" i="4" s="1"/>
  <c r="B519" i="9"/>
  <c r="G519" i="20" s="1"/>
  <c r="A520" i="9"/>
  <c r="C519" i="9"/>
  <c r="I5" i="13"/>
  <c r="C5" i="13"/>
  <c r="E5" i="13"/>
  <c r="K5" i="13"/>
  <c r="F518" i="9"/>
  <c r="G518" i="9"/>
  <c r="A518" i="11"/>
  <c r="H518" i="11" s="1"/>
  <c r="E518" i="9"/>
  <c r="D518" i="9"/>
  <c r="B6" i="13"/>
  <c r="A519" i="20" l="1"/>
  <c r="D519" i="20"/>
  <c r="B519" i="20"/>
  <c r="C519" i="20"/>
  <c r="C609" i="20"/>
  <c r="A609" i="20"/>
  <c r="D609" i="20"/>
  <c r="B609" i="20"/>
  <c r="W118" i="6"/>
  <c r="W100" i="6"/>
  <c r="W154" i="6"/>
  <c r="W148" i="6"/>
  <c r="W142" i="6"/>
  <c r="W136" i="6"/>
  <c r="W130" i="6"/>
  <c r="W124" i="6"/>
  <c r="W112" i="6"/>
  <c r="W94" i="6"/>
  <c r="W106" i="6"/>
  <c r="W82" i="6"/>
  <c r="W64" i="6"/>
  <c r="W58" i="6"/>
  <c r="W88" i="6"/>
  <c r="W70" i="6"/>
  <c r="W52" i="6"/>
  <c r="W34" i="6"/>
  <c r="W16" i="6"/>
  <c r="W10" i="6"/>
  <c r="W76" i="6"/>
  <c r="W46" i="6"/>
  <c r="W22" i="6"/>
  <c r="W40" i="6"/>
  <c r="W28" i="6"/>
  <c r="W4" i="6"/>
  <c r="V73" i="4"/>
  <c r="V66" i="4" s="1"/>
  <c r="E609" i="9"/>
  <c r="D609" i="9"/>
  <c r="H609" i="9" s="1"/>
  <c r="A611" i="9"/>
  <c r="C610" i="9"/>
  <c r="B610" i="9"/>
  <c r="G610" i="20" s="1"/>
  <c r="G609" i="9"/>
  <c r="F609" i="9"/>
  <c r="H518" i="9"/>
  <c r="V329" i="4" s="1"/>
  <c r="B520" i="9"/>
  <c r="G520" i="20" s="1"/>
  <c r="A521" i="9"/>
  <c r="C520" i="9"/>
  <c r="C6" i="13"/>
  <c r="K6" i="13"/>
  <c r="E6" i="13"/>
  <c r="I6" i="13"/>
  <c r="F519" i="9"/>
  <c r="G519" i="9"/>
  <c r="E519" i="9"/>
  <c r="D519" i="9"/>
  <c r="A519" i="11"/>
  <c r="H519" i="11" s="1"/>
  <c r="B7" i="13"/>
  <c r="C520" i="20" l="1"/>
  <c r="A520" i="20"/>
  <c r="D520" i="20"/>
  <c r="B520" i="20"/>
  <c r="D610" i="20"/>
  <c r="C610" i="20"/>
  <c r="A610" i="20"/>
  <c r="B610" i="20"/>
  <c r="V268" i="4"/>
  <c r="V261" i="4" s="1"/>
  <c r="E610" i="9"/>
  <c r="D610" i="9"/>
  <c r="H610" i="9" s="1"/>
  <c r="A612" i="9"/>
  <c r="C611" i="9"/>
  <c r="B611" i="9"/>
  <c r="G611" i="20" s="1"/>
  <c r="G610" i="9"/>
  <c r="F610" i="9"/>
  <c r="H519" i="9"/>
  <c r="V119" i="4" s="1"/>
  <c r="I7" i="13"/>
  <c r="E7" i="13"/>
  <c r="C7" i="13"/>
  <c r="K7" i="13"/>
  <c r="B521" i="9"/>
  <c r="G521" i="20" s="1"/>
  <c r="A522" i="9"/>
  <c r="C521" i="9"/>
  <c r="F520" i="9"/>
  <c r="G520" i="9"/>
  <c r="A520" i="11"/>
  <c r="H520" i="11" s="1"/>
  <c r="E520" i="9"/>
  <c r="D520" i="9"/>
  <c r="B8" i="13"/>
  <c r="A521" i="20" l="1"/>
  <c r="D521" i="20"/>
  <c r="C521" i="20"/>
  <c r="B521" i="20"/>
  <c r="C611" i="20"/>
  <c r="A611" i="20"/>
  <c r="D611" i="20"/>
  <c r="B611" i="20"/>
  <c r="V283" i="4"/>
  <c r="E611" i="9"/>
  <c r="D611" i="9"/>
  <c r="H611" i="9" s="1"/>
  <c r="A613" i="9"/>
  <c r="C612" i="9"/>
  <c r="B612" i="9"/>
  <c r="G612" i="20" s="1"/>
  <c r="G611" i="9"/>
  <c r="F611" i="9"/>
  <c r="H520" i="9"/>
  <c r="V89" i="4" s="1"/>
  <c r="K8" i="13"/>
  <c r="E8" i="13"/>
  <c r="I8" i="13"/>
  <c r="C8" i="13"/>
  <c r="B522" i="9"/>
  <c r="G522" i="20" s="1"/>
  <c r="A523" i="9"/>
  <c r="C522" i="9"/>
  <c r="G521" i="9"/>
  <c r="F521" i="9"/>
  <c r="A521" i="11"/>
  <c r="H521" i="11" s="1"/>
  <c r="E521" i="9"/>
  <c r="D521" i="9"/>
  <c r="AF83" i="6" s="1"/>
  <c r="I83" i="6" s="1"/>
  <c r="B9" i="13"/>
  <c r="D522" i="20" l="1"/>
  <c r="B522" i="20"/>
  <c r="C522" i="20"/>
  <c r="A522" i="20"/>
  <c r="D612" i="20"/>
  <c r="C612" i="20"/>
  <c r="A612" i="20"/>
  <c r="B612" i="20"/>
  <c r="Z155" i="6"/>
  <c r="AF155" i="6"/>
  <c r="I155" i="6" s="1"/>
  <c r="AC143" i="6"/>
  <c r="F143" i="6" s="1"/>
  <c r="AL155" i="6"/>
  <c r="O155" i="6" s="1"/>
  <c r="AD143" i="6"/>
  <c r="G143" i="6" s="1"/>
  <c r="AC155" i="6"/>
  <c r="F155" i="6" s="1"/>
  <c r="AJ155" i="6"/>
  <c r="M155" i="6" s="1"/>
  <c r="AN155" i="6"/>
  <c r="Q155" i="6" s="1"/>
  <c r="AE155" i="6"/>
  <c r="H155" i="6" s="1"/>
  <c r="AA155" i="6"/>
  <c r="D155" i="6" s="1"/>
  <c r="Z143" i="6"/>
  <c r="AF143" i="6"/>
  <c r="I143" i="6" s="1"/>
  <c r="AK155" i="6"/>
  <c r="N155" i="6" s="1"/>
  <c r="AH143" i="6"/>
  <c r="K143" i="6" s="1"/>
  <c r="AD149" i="6"/>
  <c r="G149" i="6" s="1"/>
  <c r="AM149" i="6"/>
  <c r="P149" i="6" s="1"/>
  <c r="AS149" i="6"/>
  <c r="V149" i="6" s="1"/>
  <c r="AO155" i="6"/>
  <c r="R155" i="6" s="1"/>
  <c r="AM155" i="6"/>
  <c r="P155" i="6" s="1"/>
  <c r="AL143" i="6"/>
  <c r="O143" i="6" s="1"/>
  <c r="AI155" i="6"/>
  <c r="L155" i="6" s="1"/>
  <c r="AQ155" i="6"/>
  <c r="T155" i="6" s="1"/>
  <c r="AE143" i="6"/>
  <c r="H143" i="6" s="1"/>
  <c r="AJ143" i="6"/>
  <c r="M143" i="6" s="1"/>
  <c r="AG155" i="6"/>
  <c r="J155" i="6" s="1"/>
  <c r="AI143" i="6"/>
  <c r="L143" i="6" s="1"/>
  <c r="AJ149" i="6"/>
  <c r="M149" i="6" s="1"/>
  <c r="AH149" i="6"/>
  <c r="K149" i="6" s="1"/>
  <c r="AL149" i="6"/>
  <c r="O149" i="6" s="1"/>
  <c r="AG143" i="6"/>
  <c r="J143" i="6" s="1"/>
  <c r="AK143" i="6"/>
  <c r="N143" i="6" s="1"/>
  <c r="AP155" i="6"/>
  <c r="S155" i="6" s="1"/>
  <c r="AD155" i="6"/>
  <c r="G155" i="6" s="1"/>
  <c r="AR155" i="6"/>
  <c r="U155" i="6" s="1"/>
  <c r="AH155" i="6"/>
  <c r="K155" i="6" s="1"/>
  <c r="AR143" i="6"/>
  <c r="U143" i="6" s="1"/>
  <c r="AB155" i="6"/>
  <c r="E155" i="6" s="1"/>
  <c r="AR149" i="6"/>
  <c r="U149" i="6" s="1"/>
  <c r="AC149" i="6"/>
  <c r="F149" i="6" s="1"/>
  <c r="AQ149" i="6"/>
  <c r="T149" i="6" s="1"/>
  <c r="AG149" i="6"/>
  <c r="J149" i="6" s="1"/>
  <c r="AE149" i="6"/>
  <c r="H149" i="6" s="1"/>
  <c r="AK149" i="6"/>
  <c r="N149" i="6" s="1"/>
  <c r="AI149" i="6"/>
  <c r="L149" i="6" s="1"/>
  <c r="AS155" i="6"/>
  <c r="V155" i="6" s="1"/>
  <c r="AO149" i="6"/>
  <c r="R149" i="6" s="1"/>
  <c r="AN143" i="6"/>
  <c r="Q143" i="6" s="1"/>
  <c r="AA149" i="6"/>
  <c r="D149" i="6" s="1"/>
  <c r="AP143" i="6"/>
  <c r="S143" i="6" s="1"/>
  <c r="AB143" i="6"/>
  <c r="E143" i="6" s="1"/>
  <c r="AS143" i="6"/>
  <c r="V143" i="6" s="1"/>
  <c r="Z149" i="6"/>
  <c r="AP149" i="6"/>
  <c r="S149" i="6" s="1"/>
  <c r="AA143" i="6"/>
  <c r="D143" i="6" s="1"/>
  <c r="AM143" i="6"/>
  <c r="P143" i="6" s="1"/>
  <c r="AN149" i="6"/>
  <c r="Q149" i="6" s="1"/>
  <c r="AQ143" i="6"/>
  <c r="T143" i="6" s="1"/>
  <c r="AB149" i="6"/>
  <c r="E149" i="6" s="1"/>
  <c r="AF149" i="6"/>
  <c r="I149" i="6" s="1"/>
  <c r="AO143" i="6"/>
  <c r="R143" i="6" s="1"/>
  <c r="AB131" i="6"/>
  <c r="E131" i="6" s="1"/>
  <c r="AB125" i="6"/>
  <c r="E125" i="6" s="1"/>
  <c r="Z125" i="6"/>
  <c r="AC125" i="6"/>
  <c r="F125" i="6" s="1"/>
  <c r="AD137" i="6"/>
  <c r="G137" i="6" s="1"/>
  <c r="AF137" i="6"/>
  <c r="I137" i="6" s="1"/>
  <c r="AH131" i="6"/>
  <c r="K131" i="6" s="1"/>
  <c r="AE125" i="6"/>
  <c r="H125" i="6" s="1"/>
  <c r="Z137" i="6"/>
  <c r="AB137" i="6"/>
  <c r="E137" i="6" s="1"/>
  <c r="AC137" i="6"/>
  <c r="F137" i="6" s="1"/>
  <c r="AQ125" i="6"/>
  <c r="T125" i="6" s="1"/>
  <c r="AR125" i="6"/>
  <c r="U125" i="6" s="1"/>
  <c r="AI125" i="6"/>
  <c r="L125" i="6" s="1"/>
  <c r="AI131" i="6"/>
  <c r="L131" i="6" s="1"/>
  <c r="AA131" i="6"/>
  <c r="D131" i="6" s="1"/>
  <c r="AA137" i="6"/>
  <c r="D137" i="6" s="1"/>
  <c r="AP125" i="6"/>
  <c r="S125" i="6" s="1"/>
  <c r="AL137" i="6"/>
  <c r="O137" i="6" s="1"/>
  <c r="AG125" i="6"/>
  <c r="J125" i="6" s="1"/>
  <c r="AK125" i="6"/>
  <c r="N125" i="6" s="1"/>
  <c r="AE131" i="6"/>
  <c r="H131" i="6" s="1"/>
  <c r="AO125" i="6"/>
  <c r="R125" i="6" s="1"/>
  <c r="AQ137" i="6"/>
  <c r="T137" i="6" s="1"/>
  <c r="AK137" i="6"/>
  <c r="N137" i="6" s="1"/>
  <c r="AK131" i="6"/>
  <c r="N131" i="6" s="1"/>
  <c r="AG131" i="6"/>
  <c r="J131" i="6" s="1"/>
  <c r="AI137" i="6"/>
  <c r="L137" i="6" s="1"/>
  <c r="AJ131" i="6"/>
  <c r="M131" i="6" s="1"/>
  <c r="AL131" i="6"/>
  <c r="O131" i="6" s="1"/>
  <c r="AN131" i="6"/>
  <c r="Q131" i="6" s="1"/>
  <c r="AR131" i="6"/>
  <c r="U131" i="6" s="1"/>
  <c r="AF131" i="6"/>
  <c r="I131" i="6" s="1"/>
  <c r="AP131" i="6"/>
  <c r="S131" i="6" s="1"/>
  <c r="AN137" i="6"/>
  <c r="Q137" i="6" s="1"/>
  <c r="AD131" i="6"/>
  <c r="G131" i="6" s="1"/>
  <c r="Z131" i="6"/>
  <c r="AS137" i="6"/>
  <c r="V137" i="6" s="1"/>
  <c r="AH125" i="6"/>
  <c r="K125" i="6" s="1"/>
  <c r="AP137" i="6"/>
  <c r="S137" i="6" s="1"/>
  <c r="AR137" i="6"/>
  <c r="U137" i="6" s="1"/>
  <c r="AS125" i="6"/>
  <c r="V125" i="6" s="1"/>
  <c r="AH137" i="6"/>
  <c r="K137" i="6" s="1"/>
  <c r="AN125" i="6"/>
  <c r="Q125" i="6" s="1"/>
  <c r="AJ137" i="6"/>
  <c r="M137" i="6" s="1"/>
  <c r="AJ125" i="6"/>
  <c r="M125" i="6" s="1"/>
  <c r="AA125" i="6"/>
  <c r="D125" i="6" s="1"/>
  <c r="AM125" i="6"/>
  <c r="P125" i="6" s="1"/>
  <c r="AL125" i="6"/>
  <c r="O125" i="6" s="1"/>
  <c r="AD125" i="6"/>
  <c r="G125" i="6" s="1"/>
  <c r="AF125" i="6"/>
  <c r="I125" i="6" s="1"/>
  <c r="AO137" i="6"/>
  <c r="R137" i="6" s="1"/>
  <c r="AC131" i="6"/>
  <c r="F131" i="6" s="1"/>
  <c r="AQ131" i="6"/>
  <c r="T131" i="6" s="1"/>
  <c r="AS131" i="6"/>
  <c r="V131" i="6" s="1"/>
  <c r="AG137" i="6"/>
  <c r="J137" i="6" s="1"/>
  <c r="AO131" i="6"/>
  <c r="R131" i="6" s="1"/>
  <c r="AM137" i="6"/>
  <c r="P137" i="6" s="1"/>
  <c r="AE137" i="6"/>
  <c r="H137" i="6" s="1"/>
  <c r="AM131" i="6"/>
  <c r="P131" i="6" s="1"/>
  <c r="E314" i="4"/>
  <c r="E307" i="4" s="1"/>
  <c r="K359" i="4"/>
  <c r="K352" i="4" s="1"/>
  <c r="R314" i="4"/>
  <c r="R307" i="4" s="1"/>
  <c r="M374" i="4"/>
  <c r="M367" i="4" s="1"/>
  <c r="K329" i="4"/>
  <c r="K322" i="4" s="1"/>
  <c r="H389" i="4"/>
  <c r="H382" i="4" s="1"/>
  <c r="C314" i="4"/>
  <c r="C307" i="4" s="1"/>
  <c r="O389" i="4"/>
  <c r="O382" i="4" s="1"/>
  <c r="H329" i="4"/>
  <c r="H322" i="4" s="1"/>
  <c r="L314" i="4"/>
  <c r="L307" i="4" s="1"/>
  <c r="S314" i="4"/>
  <c r="S307" i="4" s="1"/>
  <c r="J314" i="4"/>
  <c r="J307" i="4" s="1"/>
  <c r="N344" i="4"/>
  <c r="N337" i="4" s="1"/>
  <c r="P389" i="4"/>
  <c r="P382" i="4" s="1"/>
  <c r="I328" i="4"/>
  <c r="O328" i="4"/>
  <c r="V343" i="4"/>
  <c r="N373" i="4"/>
  <c r="D373" i="4"/>
  <c r="E358" i="4"/>
  <c r="Q358" i="4"/>
  <c r="V358" i="4"/>
  <c r="T389" i="4"/>
  <c r="T382" i="4" s="1"/>
  <c r="C344" i="4"/>
  <c r="C337" i="4" s="1"/>
  <c r="K374" i="4"/>
  <c r="K367" i="4" s="1"/>
  <c r="D329" i="4"/>
  <c r="D322" i="4" s="1"/>
  <c r="L344" i="4"/>
  <c r="L337" i="4" s="1"/>
  <c r="E329" i="4"/>
  <c r="E322" i="4" s="1"/>
  <c r="I344" i="4"/>
  <c r="I337" i="4" s="1"/>
  <c r="R358" i="4"/>
  <c r="R373" i="4"/>
  <c r="R328" i="4"/>
  <c r="H343" i="4"/>
  <c r="V328" i="4"/>
  <c r="P313" i="4"/>
  <c r="U343" i="4"/>
  <c r="L359" i="4"/>
  <c r="L352" i="4" s="1"/>
  <c r="O374" i="4"/>
  <c r="O367" i="4" s="1"/>
  <c r="N389" i="4"/>
  <c r="N382" i="4" s="1"/>
  <c r="P374" i="4"/>
  <c r="P367" i="4" s="1"/>
  <c r="D389" i="4"/>
  <c r="D382" i="4" s="1"/>
  <c r="I389" i="4"/>
  <c r="I382" i="4" s="1"/>
  <c r="C359" i="4"/>
  <c r="C352" i="4" s="1"/>
  <c r="F344" i="4"/>
  <c r="F337" i="4" s="1"/>
  <c r="H373" i="4"/>
  <c r="T373" i="4"/>
  <c r="C373" i="4"/>
  <c r="L373" i="4"/>
  <c r="U358" i="4"/>
  <c r="S373" i="4"/>
  <c r="P328" i="4"/>
  <c r="D313" i="4"/>
  <c r="E373" i="4"/>
  <c r="G313" i="4"/>
  <c r="Q343" i="4"/>
  <c r="N329" i="4"/>
  <c r="N322" i="4" s="1"/>
  <c r="V374" i="4"/>
  <c r="V367" i="4" s="1"/>
  <c r="G344" i="4"/>
  <c r="G337" i="4" s="1"/>
  <c r="L329" i="4"/>
  <c r="L322" i="4" s="1"/>
  <c r="L389" i="4"/>
  <c r="L382" i="4" s="1"/>
  <c r="N314" i="4"/>
  <c r="N307" i="4" s="1"/>
  <c r="H359" i="4"/>
  <c r="H352" i="4" s="1"/>
  <c r="I313" i="4"/>
  <c r="K313" i="4"/>
  <c r="S388" i="4"/>
  <c r="K388" i="4"/>
  <c r="D358" i="4"/>
  <c r="O313" i="4"/>
  <c r="U373" i="4"/>
  <c r="U388" i="4"/>
  <c r="T358" i="4"/>
  <c r="S358" i="4"/>
  <c r="T328" i="4"/>
  <c r="V388" i="4"/>
  <c r="G388" i="4"/>
  <c r="H314" i="4"/>
  <c r="H307" i="4" s="1"/>
  <c r="C389" i="4"/>
  <c r="C382" i="4" s="1"/>
  <c r="J389" i="4"/>
  <c r="J382" i="4" s="1"/>
  <c r="U314" i="4"/>
  <c r="U307" i="4" s="1"/>
  <c r="J359" i="4"/>
  <c r="J352" i="4" s="1"/>
  <c r="J329" i="4"/>
  <c r="J322" i="4" s="1"/>
  <c r="F314" i="4"/>
  <c r="F307" i="4" s="1"/>
  <c r="F328" i="4"/>
  <c r="U328" i="4"/>
  <c r="R343" i="4"/>
  <c r="Q328" i="4"/>
  <c r="K343" i="4"/>
  <c r="Q313" i="4"/>
  <c r="F373" i="4"/>
  <c r="O344" i="4"/>
  <c r="O337" i="4" s="1"/>
  <c r="Q389" i="4"/>
  <c r="Q382" i="4" s="1"/>
  <c r="O359" i="4"/>
  <c r="O352" i="4" s="1"/>
  <c r="V344" i="4"/>
  <c r="G374" i="4"/>
  <c r="G367" i="4" s="1"/>
  <c r="M359" i="4"/>
  <c r="M352" i="4" s="1"/>
  <c r="T344" i="4"/>
  <c r="T337" i="4" s="1"/>
  <c r="J343" i="4"/>
  <c r="I373" i="4"/>
  <c r="J373" i="4"/>
  <c r="Q373" i="4"/>
  <c r="P358" i="4"/>
  <c r="P343" i="4"/>
  <c r="M313" i="4"/>
  <c r="V313" i="4"/>
  <c r="G328" i="4"/>
  <c r="M328" i="4"/>
  <c r="S343" i="4"/>
  <c r="T314" i="4"/>
  <c r="T307" i="4" s="1"/>
  <c r="I359" i="4"/>
  <c r="I352" i="4" s="1"/>
  <c r="E344" i="4"/>
  <c r="E337" i="4" s="1"/>
  <c r="D344" i="4"/>
  <c r="D337" i="4" s="1"/>
  <c r="G359" i="4"/>
  <c r="G352" i="4" s="1"/>
  <c r="F389" i="4"/>
  <c r="F382" i="4" s="1"/>
  <c r="N359" i="4"/>
  <c r="N352" i="4" s="1"/>
  <c r="M389" i="4"/>
  <c r="M382" i="4" s="1"/>
  <c r="M343" i="4"/>
  <c r="C328" i="4"/>
  <c r="E388" i="4"/>
  <c r="S328" i="4"/>
  <c r="AK95" i="6"/>
  <c r="N95" i="6" s="1"/>
  <c r="AG11" i="6"/>
  <c r="J11" i="6" s="1"/>
  <c r="AP11" i="6"/>
  <c r="S11" i="6" s="1"/>
  <c r="AL41" i="6"/>
  <c r="O41" i="6" s="1"/>
  <c r="U28" i="4"/>
  <c r="U22" i="4" s="1"/>
  <c r="AQ95" i="6"/>
  <c r="T95" i="6" s="1"/>
  <c r="AF17" i="6"/>
  <c r="I17" i="6" s="1"/>
  <c r="AH53" i="6"/>
  <c r="K53" i="6" s="1"/>
  <c r="K209" i="4"/>
  <c r="K202" i="4" s="1"/>
  <c r="AL65" i="6"/>
  <c r="O65" i="6" s="1"/>
  <c r="M149" i="4"/>
  <c r="M142" i="4" s="1"/>
  <c r="M269" i="4"/>
  <c r="M262" i="4" s="1"/>
  <c r="U194" i="4"/>
  <c r="U187" i="4" s="1"/>
  <c r="AR101" i="6"/>
  <c r="U101" i="6" s="1"/>
  <c r="Q13" i="4"/>
  <c r="L28" i="4"/>
  <c r="L179" i="4"/>
  <c r="L172" i="4" s="1"/>
  <c r="AN77" i="6"/>
  <c r="Q77" i="6" s="1"/>
  <c r="AQ23" i="6"/>
  <c r="T23" i="6" s="1"/>
  <c r="J224" i="4"/>
  <c r="J217" i="4" s="1"/>
  <c r="E224" i="4"/>
  <c r="E217" i="4" s="1"/>
  <c r="K224" i="4"/>
  <c r="K217" i="4" s="1"/>
  <c r="M89" i="4"/>
  <c r="M82" i="4" s="1"/>
  <c r="T29" i="4"/>
  <c r="T22" i="4" s="1"/>
  <c r="AO53" i="6"/>
  <c r="R53" i="6" s="1"/>
  <c r="D74" i="4"/>
  <c r="D67" i="4" s="1"/>
  <c r="Q44" i="4"/>
  <c r="Q37" i="4" s="1"/>
  <c r="AM53" i="6"/>
  <c r="P53" i="6" s="1"/>
  <c r="AE5" i="6"/>
  <c r="H5" i="6" s="1"/>
  <c r="AO5" i="6"/>
  <c r="R5" i="6" s="1"/>
  <c r="AR5" i="6"/>
  <c r="U5" i="6" s="1"/>
  <c r="AQ53" i="6"/>
  <c r="T53" i="6" s="1"/>
  <c r="AI95" i="6"/>
  <c r="L95" i="6" s="1"/>
  <c r="U44" i="4"/>
  <c r="U37" i="4" s="1"/>
  <c r="AF35" i="6"/>
  <c r="I35" i="6" s="1"/>
  <c r="H74" i="4"/>
  <c r="H67" i="4" s="1"/>
  <c r="AJ11" i="6"/>
  <c r="M11" i="6" s="1"/>
  <c r="AS53" i="6"/>
  <c r="V53" i="6" s="1"/>
  <c r="AO89" i="6"/>
  <c r="R89" i="6" s="1"/>
  <c r="G44" i="4"/>
  <c r="Z53" i="6"/>
  <c r="Z55" i="6" s="1"/>
  <c r="U89" i="4"/>
  <c r="U82" i="4" s="1"/>
  <c r="C209" i="4"/>
  <c r="C202" i="4" s="1"/>
  <c r="N239" i="4"/>
  <c r="N232" i="4" s="1"/>
  <c r="AH59" i="6"/>
  <c r="K59" i="6" s="1"/>
  <c r="U224" i="4"/>
  <c r="U217" i="4" s="1"/>
  <c r="T134" i="4"/>
  <c r="T127" i="4" s="1"/>
  <c r="N224" i="4"/>
  <c r="N217" i="4" s="1"/>
  <c r="E269" i="4"/>
  <c r="E262" i="4" s="1"/>
  <c r="AM35" i="6"/>
  <c r="P35" i="6" s="1"/>
  <c r="H179" i="4"/>
  <c r="H172" i="4" s="1"/>
  <c r="AJ83" i="6"/>
  <c r="M83" i="6" s="1"/>
  <c r="L239" i="4"/>
  <c r="L232" i="4" s="1"/>
  <c r="AF101" i="6"/>
  <c r="I101" i="6" s="1"/>
  <c r="AH65" i="6"/>
  <c r="K65" i="6" s="1"/>
  <c r="F164" i="4"/>
  <c r="F157" i="4" s="1"/>
  <c r="AD77" i="6"/>
  <c r="G77" i="6" s="1"/>
  <c r="P224" i="4"/>
  <c r="P217" i="4" s="1"/>
  <c r="N14" i="4"/>
  <c r="N7" i="4" s="1"/>
  <c r="AS95" i="6"/>
  <c r="V95" i="6" s="1"/>
  <c r="AR17" i="6"/>
  <c r="U17" i="6" s="1"/>
  <c r="AB53" i="6"/>
  <c r="E53" i="6" s="1"/>
  <c r="AE101" i="6"/>
  <c r="H101" i="6" s="1"/>
  <c r="AL17" i="6"/>
  <c r="O17" i="6" s="1"/>
  <c r="AF11" i="6"/>
  <c r="I11" i="6" s="1"/>
  <c r="AR23" i="6"/>
  <c r="U23" i="6" s="1"/>
  <c r="AA71" i="6"/>
  <c r="D71" i="6" s="1"/>
  <c r="AM107" i="6"/>
  <c r="P107" i="6" s="1"/>
  <c r="J89" i="4"/>
  <c r="J82" i="4" s="1"/>
  <c r="C29" i="4"/>
  <c r="C22" i="4" s="1"/>
  <c r="L104" i="4"/>
  <c r="L97" i="4" s="1"/>
  <c r="AL23" i="6"/>
  <c r="O23" i="6" s="1"/>
  <c r="AO65" i="6"/>
  <c r="R65" i="6" s="1"/>
  <c r="AS101" i="6"/>
  <c r="V101" i="6" s="1"/>
  <c r="P89" i="4"/>
  <c r="P82" i="4" s="1"/>
  <c r="M29" i="4"/>
  <c r="M22" i="4" s="1"/>
  <c r="F134" i="4"/>
  <c r="F127" i="4" s="1"/>
  <c r="G239" i="4"/>
  <c r="G232" i="4" s="1"/>
  <c r="J149" i="4"/>
  <c r="J142" i="4" s="1"/>
  <c r="AD89" i="6"/>
  <c r="G89" i="6" s="1"/>
  <c r="AC41" i="6"/>
  <c r="F41" i="6" s="1"/>
  <c r="V164" i="4"/>
  <c r="V157" i="4" s="1"/>
  <c r="V254" i="4"/>
  <c r="V247" i="4" s="1"/>
  <c r="V149" i="4"/>
  <c r="V142" i="4" s="1"/>
  <c r="Z89" i="6"/>
  <c r="Z91" i="6" s="1"/>
  <c r="P269" i="4"/>
  <c r="P262" i="4" s="1"/>
  <c r="D179" i="4"/>
  <c r="D172" i="4" s="1"/>
  <c r="M73" i="4"/>
  <c r="AD5" i="6"/>
  <c r="G5" i="6" s="1"/>
  <c r="AE11" i="6"/>
  <c r="H11" i="6" s="1"/>
  <c r="AA65" i="6"/>
  <c r="D65" i="6" s="1"/>
  <c r="AI101" i="6"/>
  <c r="L101" i="6" s="1"/>
  <c r="AB47" i="6"/>
  <c r="E47" i="6" s="1"/>
  <c r="AO59" i="6"/>
  <c r="R59" i="6" s="1"/>
  <c r="AO101" i="6"/>
  <c r="R101" i="6" s="1"/>
  <c r="AN53" i="6"/>
  <c r="Q53" i="6" s="1"/>
  <c r="AL89" i="6"/>
  <c r="O89" i="6" s="1"/>
  <c r="AF71" i="6"/>
  <c r="I71" i="6" s="1"/>
  <c r="AP101" i="6"/>
  <c r="S101" i="6" s="1"/>
  <c r="AR71" i="6"/>
  <c r="U71" i="6" s="1"/>
  <c r="AF107" i="6"/>
  <c r="I107" i="6" s="1"/>
  <c r="M298" i="4"/>
  <c r="P13" i="4"/>
  <c r="F73" i="4"/>
  <c r="M193" i="4"/>
  <c r="R193" i="4"/>
  <c r="AS5" i="6"/>
  <c r="V5" i="6" s="1"/>
  <c r="J73" i="4"/>
  <c r="Z17" i="6"/>
  <c r="Z19" i="6" s="1"/>
  <c r="AM77" i="6"/>
  <c r="P77" i="6" s="1"/>
  <c r="AI113" i="6"/>
  <c r="L113" i="6" s="1"/>
  <c r="AN11" i="6"/>
  <c r="Q11" i="6" s="1"/>
  <c r="AC83" i="6"/>
  <c r="F83" i="6" s="1"/>
  <c r="AK119" i="6"/>
  <c r="N119" i="6" s="1"/>
  <c r="AC29" i="6"/>
  <c r="F29" i="6" s="1"/>
  <c r="Z119" i="6"/>
  <c r="AI23" i="6"/>
  <c r="L23" i="6" s="1"/>
  <c r="AC23" i="6"/>
  <c r="F23" i="6" s="1"/>
  <c r="AB95" i="6"/>
  <c r="E95" i="6" s="1"/>
  <c r="N58" i="4"/>
  <c r="I223" i="4"/>
  <c r="N178" i="4"/>
  <c r="J238" i="4"/>
  <c r="C73" i="4"/>
  <c r="Q28" i="4"/>
  <c r="S268" i="4"/>
  <c r="T148" i="4"/>
  <c r="J268" i="4"/>
  <c r="D268" i="4"/>
  <c r="R178" i="4"/>
  <c r="U208" i="4"/>
  <c r="M13" i="4"/>
  <c r="O28" i="4"/>
  <c r="G58" i="4"/>
  <c r="AQ17" i="6"/>
  <c r="T17" i="6" s="1"/>
  <c r="AM5" i="6"/>
  <c r="P5" i="6" s="1"/>
  <c r="AA59" i="6"/>
  <c r="D59" i="6" s="1"/>
  <c r="AE89" i="6"/>
  <c r="H89" i="6" s="1"/>
  <c r="AN35" i="6"/>
  <c r="Q35" i="6" s="1"/>
  <c r="AK53" i="6"/>
  <c r="N53" i="6" s="1"/>
  <c r="AG95" i="6"/>
  <c r="J95" i="6" s="1"/>
  <c r="AH41" i="6"/>
  <c r="K41" i="6" s="1"/>
  <c r="AP59" i="6"/>
  <c r="S59" i="6" s="1"/>
  <c r="AS47" i="6"/>
  <c r="V47" i="6" s="1"/>
  <c r="AL71" i="6"/>
  <c r="O71" i="6" s="1"/>
  <c r="AI29" i="6"/>
  <c r="L29" i="6" s="1"/>
  <c r="AR107" i="6"/>
  <c r="U107" i="6" s="1"/>
  <c r="N298" i="4"/>
  <c r="L58" i="4"/>
  <c r="F148" i="4"/>
  <c r="G163" i="4"/>
  <c r="K178" i="4"/>
  <c r="AK11" i="6"/>
  <c r="N11" i="6" s="1"/>
  <c r="AD23" i="6"/>
  <c r="G23" i="6" s="1"/>
  <c r="AP17" i="6"/>
  <c r="S17" i="6" s="1"/>
  <c r="AA83" i="6"/>
  <c r="D83" i="6" s="1"/>
  <c r="AE119" i="6"/>
  <c r="H119" i="6" s="1"/>
  <c r="AB17" i="6"/>
  <c r="E17" i="6" s="1"/>
  <c r="AS83" i="6"/>
  <c r="V83" i="6" s="1"/>
  <c r="AS119" i="6"/>
  <c r="V119" i="6" s="1"/>
  <c r="AO29" i="6"/>
  <c r="R29" i="6" s="1"/>
  <c r="AP119" i="6"/>
  <c r="S119" i="6" s="1"/>
  <c r="AD59" i="6"/>
  <c r="G59" i="6" s="1"/>
  <c r="AC35" i="6"/>
  <c r="F35" i="6" s="1"/>
  <c r="AN101" i="6"/>
  <c r="Q101" i="6" s="1"/>
  <c r="S73" i="4"/>
  <c r="N268" i="4"/>
  <c r="E163" i="4"/>
  <c r="K268" i="4"/>
  <c r="O208" i="4"/>
  <c r="M223" i="4"/>
  <c r="M253" i="4"/>
  <c r="V28" i="4"/>
  <c r="O238" i="4"/>
  <c r="L13" i="4"/>
  <c r="M133" i="4"/>
  <c r="J253" i="4"/>
  <c r="S148" i="4"/>
  <c r="C103" i="4"/>
  <c r="L298" i="4"/>
  <c r="S208" i="4"/>
  <c r="AN23" i="6"/>
  <c r="Q23" i="6" s="1"/>
  <c r="AE107" i="6"/>
  <c r="H107" i="6" s="1"/>
  <c r="H14" i="4"/>
  <c r="H7" i="4" s="1"/>
  <c r="AH23" i="6"/>
  <c r="K23" i="6" s="1"/>
  <c r="AK101" i="6"/>
  <c r="N101" i="6" s="1"/>
  <c r="I29" i="4"/>
  <c r="I22" i="4" s="1"/>
  <c r="C239" i="4"/>
  <c r="C232" i="4" s="1"/>
  <c r="AH83" i="6"/>
  <c r="K83" i="6" s="1"/>
  <c r="R164" i="4"/>
  <c r="R157" i="4" s="1"/>
  <c r="N149" i="4"/>
  <c r="N142" i="4" s="1"/>
  <c r="H269" i="4"/>
  <c r="H262" i="4" s="1"/>
  <c r="AB113" i="6"/>
  <c r="E113" i="6" s="1"/>
  <c r="R73" i="4"/>
  <c r="J298" i="4"/>
  <c r="AL29" i="6"/>
  <c r="O29" i="6" s="1"/>
  <c r="AP47" i="6"/>
  <c r="S47" i="6" s="1"/>
  <c r="J29" i="4"/>
  <c r="J22" i="4" s="1"/>
  <c r="O59" i="4"/>
  <c r="O52" i="4" s="1"/>
  <c r="AA53" i="6"/>
  <c r="D53" i="6" s="1"/>
  <c r="D29" i="4"/>
  <c r="D22" i="4" s="1"/>
  <c r="E89" i="4"/>
  <c r="E82" i="4" s="1"/>
  <c r="L149" i="4"/>
  <c r="L142" i="4" s="1"/>
  <c r="P179" i="4"/>
  <c r="P172" i="4" s="1"/>
  <c r="Q209" i="4"/>
  <c r="Q202" i="4" s="1"/>
  <c r="G254" i="4"/>
  <c r="G247" i="4" s="1"/>
  <c r="AB71" i="6"/>
  <c r="E71" i="6" s="1"/>
  <c r="AN119" i="6"/>
  <c r="Q119" i="6" s="1"/>
  <c r="AB41" i="6"/>
  <c r="E41" i="6" s="1"/>
  <c r="AQ119" i="6"/>
  <c r="T119" i="6" s="1"/>
  <c r="D44" i="4"/>
  <c r="D37" i="4" s="1"/>
  <c r="AD35" i="6"/>
  <c r="G35" i="6" s="1"/>
  <c r="AG113" i="6"/>
  <c r="J113" i="6" s="1"/>
  <c r="E59" i="4"/>
  <c r="E52" i="4" s="1"/>
  <c r="D254" i="4"/>
  <c r="D247" i="4" s="1"/>
  <c r="AP95" i="6"/>
  <c r="S95" i="6" s="1"/>
  <c r="Q179" i="4"/>
  <c r="Q172" i="4" s="1"/>
  <c r="V179" i="4"/>
  <c r="V172" i="4" s="1"/>
  <c r="AO35" i="6"/>
  <c r="R35" i="6" s="1"/>
  <c r="AR113" i="6"/>
  <c r="U113" i="6" s="1"/>
  <c r="P208" i="4"/>
  <c r="AJ113" i="6"/>
  <c r="M113" i="6" s="1"/>
  <c r="AS23" i="6"/>
  <c r="V23" i="6" s="1"/>
  <c r="O164" i="4"/>
  <c r="O157" i="4" s="1"/>
  <c r="E179" i="4"/>
  <c r="E172" i="4" s="1"/>
  <c r="Z95" i="6"/>
  <c r="K239" i="4"/>
  <c r="K232" i="4" s="1"/>
  <c r="F44" i="4"/>
  <c r="F37" i="4" s="1"/>
  <c r="AO107" i="6"/>
  <c r="R107" i="6" s="1"/>
  <c r="AP23" i="6"/>
  <c r="S23" i="6" s="1"/>
  <c r="G29" i="4"/>
  <c r="G22" i="4" s="1"/>
  <c r="AM113" i="6"/>
  <c r="P113" i="6" s="1"/>
  <c r="AF29" i="6"/>
  <c r="I29" i="6" s="1"/>
  <c r="AP5" i="6"/>
  <c r="S5" i="6" s="1"/>
  <c r="Z23" i="6"/>
  <c r="Z25" i="6" s="1"/>
  <c r="AI65" i="6"/>
  <c r="L65" i="6" s="1"/>
  <c r="AM101" i="6"/>
  <c r="P101" i="6" s="1"/>
  <c r="Q74" i="4"/>
  <c r="Q67" i="4" s="1"/>
  <c r="D14" i="4"/>
  <c r="D7" i="4" s="1"/>
  <c r="S89" i="4"/>
  <c r="S82" i="4" s="1"/>
  <c r="AB23" i="6"/>
  <c r="E23" i="6" s="1"/>
  <c r="AC65" i="6"/>
  <c r="F65" i="6" s="1"/>
  <c r="AC101" i="6"/>
  <c r="F101" i="6" s="1"/>
  <c r="G74" i="4"/>
  <c r="G67" i="4" s="1"/>
  <c r="R14" i="4"/>
  <c r="R7" i="4" s="1"/>
  <c r="M119" i="4"/>
  <c r="M112" i="4" s="1"/>
  <c r="T224" i="4"/>
  <c r="T217" i="4" s="1"/>
  <c r="C134" i="4"/>
  <c r="C127" i="4" s="1"/>
  <c r="Z83" i="6"/>
  <c r="Z85" i="6" s="1"/>
  <c r="AM29" i="6"/>
  <c r="P29" i="6" s="1"/>
  <c r="N164" i="4"/>
  <c r="N157" i="4" s="1"/>
  <c r="F254" i="4"/>
  <c r="F247" i="4" s="1"/>
  <c r="O134" i="4"/>
  <c r="O127" i="4" s="1"/>
  <c r="AP65" i="6"/>
  <c r="S65" i="6" s="1"/>
  <c r="U254" i="4"/>
  <c r="U247" i="4" s="1"/>
  <c r="AB107" i="6"/>
  <c r="E107" i="6" s="1"/>
  <c r="AF119" i="6"/>
  <c r="I119" i="6" s="1"/>
  <c r="AO47" i="6"/>
  <c r="R47" i="6" s="1"/>
  <c r="G224" i="4"/>
  <c r="G217" i="4" s="1"/>
  <c r="V194" i="4"/>
  <c r="V187" i="4" s="1"/>
  <c r="AD113" i="6"/>
  <c r="G113" i="6" s="1"/>
  <c r="P254" i="4"/>
  <c r="P247" i="4" s="1"/>
  <c r="U59" i="4"/>
  <c r="U52" i="4" s="1"/>
  <c r="K14" i="4"/>
  <c r="K7" i="4" s="1"/>
  <c r="AJ41" i="6"/>
  <c r="M41" i="6" s="1"/>
  <c r="C59" i="4"/>
  <c r="C52" i="4" s="1"/>
  <c r="I14" i="4"/>
  <c r="I7" i="4" s="1"/>
  <c r="Z47" i="6"/>
  <c r="AE29" i="6"/>
  <c r="H29" i="6" s="1"/>
  <c r="AA11" i="6"/>
  <c r="D11" i="6" s="1"/>
  <c r="AN41" i="6"/>
  <c r="Q41" i="6" s="1"/>
  <c r="AE83" i="6"/>
  <c r="H83" i="6" s="1"/>
  <c r="E14" i="4"/>
  <c r="E7" i="4" s="1"/>
  <c r="E104" i="4"/>
  <c r="E97" i="4" s="1"/>
  <c r="L44" i="4"/>
  <c r="L37" i="4" s="1"/>
  <c r="S119" i="4"/>
  <c r="S112" i="4" s="1"/>
  <c r="AP35" i="6"/>
  <c r="S35" i="6" s="1"/>
  <c r="AS77" i="6"/>
  <c r="V77" i="6" s="1"/>
  <c r="AK113" i="6"/>
  <c r="N113" i="6" s="1"/>
  <c r="AB35" i="6"/>
  <c r="E35" i="6" s="1"/>
  <c r="Q59" i="4"/>
  <c r="Q52" i="4" s="1"/>
  <c r="C149" i="4"/>
  <c r="C142" i="4" s="1"/>
  <c r="H254" i="4"/>
  <c r="H247" i="4" s="1"/>
  <c r="C254" i="4"/>
  <c r="C247" i="4" s="1"/>
  <c r="AD101" i="6"/>
  <c r="G101" i="6" s="1"/>
  <c r="AN71" i="6"/>
  <c r="Q71" i="6" s="1"/>
  <c r="J194" i="4"/>
  <c r="J187" i="4" s="1"/>
  <c r="P149" i="4"/>
  <c r="P142" i="4" s="1"/>
  <c r="R209" i="4"/>
  <c r="R202" i="4" s="1"/>
  <c r="Z101" i="6"/>
  <c r="AC47" i="6"/>
  <c r="F47" i="6" s="1"/>
  <c r="AD41" i="6"/>
  <c r="G41" i="6" s="1"/>
  <c r="P118" i="4"/>
  <c r="AJ5" i="6"/>
  <c r="M5" i="6" s="1"/>
  <c r="AA77" i="6"/>
  <c r="D77" i="6" s="1"/>
  <c r="AQ107" i="6"/>
  <c r="T107" i="6" s="1"/>
  <c r="AP53" i="6"/>
  <c r="S53" i="6" s="1"/>
  <c r="AO71" i="6"/>
  <c r="R71" i="6" s="1"/>
  <c r="AS107" i="6"/>
  <c r="V107" i="6" s="1"/>
  <c r="AE35" i="6"/>
  <c r="H35" i="6" s="1"/>
  <c r="AP107" i="6"/>
  <c r="S107" i="6" s="1"/>
  <c r="AJ89" i="6"/>
  <c r="M89" i="6" s="1"/>
  <c r="AH113" i="6"/>
  <c r="K113" i="6" s="1"/>
  <c r="AF89" i="6"/>
  <c r="I89" i="6" s="1"/>
  <c r="M238" i="4"/>
  <c r="I283" i="4"/>
  <c r="F88" i="4"/>
  <c r="G208" i="4"/>
  <c r="E208" i="4"/>
  <c r="T193" i="4"/>
  <c r="AS11" i="6"/>
  <c r="V11" i="6" s="1"/>
  <c r="AJ29" i="6"/>
  <c r="M29" i="6" s="1"/>
  <c r="AJ23" i="6"/>
  <c r="M23" i="6" s="1"/>
  <c r="AM83" i="6"/>
  <c r="P83" i="6" s="1"/>
  <c r="AM119" i="6"/>
  <c r="P119" i="6" s="1"/>
  <c r="AB29" i="6"/>
  <c r="E29" i="6" s="1"/>
  <c r="AC95" i="6"/>
  <c r="F95" i="6" s="1"/>
  <c r="AH29" i="6"/>
  <c r="K29" i="6" s="1"/>
  <c r="AM41" i="6"/>
  <c r="P41" i="6" s="1"/>
  <c r="AG47" i="6"/>
  <c r="J47" i="6" s="1"/>
  <c r="AD71" i="6"/>
  <c r="G71" i="6" s="1"/>
  <c r="AK47" i="6"/>
  <c r="N47" i="6" s="1"/>
  <c r="AJ101" i="6"/>
  <c r="M101" i="6" s="1"/>
  <c r="V298" i="4"/>
  <c r="V208" i="4"/>
  <c r="V201" i="4" s="1"/>
  <c r="T163" i="4"/>
  <c r="D148" i="4"/>
  <c r="H193" i="4"/>
  <c r="O253" i="4"/>
  <c r="E43" i="4"/>
  <c r="Q283" i="4"/>
  <c r="T283" i="4"/>
  <c r="V88" i="4"/>
  <c r="V81" i="4" s="1"/>
  <c r="F28" i="4"/>
  <c r="G133" i="4"/>
  <c r="N103" i="4"/>
  <c r="Z35" i="6"/>
  <c r="C43" i="4"/>
  <c r="AE17" i="6"/>
  <c r="H17" i="6" s="1"/>
  <c r="AQ65" i="6"/>
  <c r="T65" i="6" s="1"/>
  <c r="AA107" i="6"/>
  <c r="D107" i="6" s="1"/>
  <c r="AF53" i="6"/>
  <c r="I53" i="6" s="1"/>
  <c r="AG71" i="6"/>
  <c r="J71" i="6" s="1"/>
  <c r="AG107" i="6"/>
  <c r="J107" i="6" s="1"/>
  <c r="AM23" i="6"/>
  <c r="P23" i="6" s="1"/>
  <c r="AL77" i="6"/>
  <c r="O77" i="6" s="1"/>
  <c r="AB65" i="6"/>
  <c r="E65" i="6" s="1"/>
  <c r="AL83" i="6"/>
  <c r="O83" i="6" s="1"/>
  <c r="AF65" i="6"/>
  <c r="I65" i="6" s="1"/>
  <c r="AJ119" i="6"/>
  <c r="M119" i="6" s="1"/>
  <c r="D283" i="4"/>
  <c r="H298" i="4"/>
  <c r="K28" i="4"/>
  <c r="N193" i="4"/>
  <c r="R253" i="4"/>
  <c r="AG29" i="6"/>
  <c r="J29" i="6" s="1"/>
  <c r="E28" i="4"/>
  <c r="AH11" i="6"/>
  <c r="K11" i="6" s="1"/>
  <c r="AE77" i="6"/>
  <c r="H77" i="6" s="1"/>
  <c r="AA113" i="6"/>
  <c r="D113" i="6" s="1"/>
  <c r="AS17" i="6"/>
  <c r="V17" i="6" s="1"/>
  <c r="AK77" i="6"/>
  <c r="N77" i="6" s="1"/>
  <c r="AC119" i="6"/>
  <c r="F119" i="6" s="1"/>
  <c r="AI47" i="6"/>
  <c r="L47" i="6" s="1"/>
  <c r="AH107" i="6"/>
  <c r="K107" i="6" s="1"/>
  <c r="Z113" i="6"/>
  <c r="AK41" i="6"/>
  <c r="N41" i="6" s="1"/>
  <c r="AR83" i="6"/>
  <c r="U83" i="6" s="1"/>
  <c r="AF113" i="6"/>
  <c r="I113" i="6" s="1"/>
  <c r="L283" i="4"/>
  <c r="V43" i="4"/>
  <c r="K298" i="4"/>
  <c r="F208" i="4"/>
  <c r="F58" i="4"/>
  <c r="I208" i="4"/>
  <c r="I268" i="4"/>
  <c r="P103" i="4"/>
  <c r="F238" i="4"/>
  <c r="H118" i="4"/>
  <c r="C163" i="4"/>
  <c r="G178" i="4"/>
  <c r="I178" i="4"/>
  <c r="J178" i="4"/>
  <c r="S298" i="4"/>
  <c r="E73" i="4"/>
  <c r="K283" i="4"/>
  <c r="U118" i="4"/>
  <c r="H223" i="4"/>
  <c r="D118" i="4"/>
  <c r="H163" i="4"/>
  <c r="Q133" i="4"/>
  <c r="V223" i="4"/>
  <c r="L193" i="4"/>
  <c r="M58" i="4"/>
  <c r="N208" i="4"/>
  <c r="R283" i="4"/>
  <c r="K73" i="4"/>
  <c r="H283" i="4"/>
  <c r="J58" i="4"/>
  <c r="Z77" i="6"/>
  <c r="Z79" i="6" s="1"/>
  <c r="E148" i="4"/>
  <c r="H88" i="4"/>
  <c r="L118" i="4"/>
  <c r="P193" i="4"/>
  <c r="G118" i="4"/>
  <c r="G13" i="4"/>
  <c r="D208" i="4"/>
  <c r="O13" i="4"/>
  <c r="T13" i="4"/>
  <c r="N28" i="4"/>
  <c r="R28" i="4"/>
  <c r="O88" i="4"/>
  <c r="N133" i="4"/>
  <c r="C298" i="4"/>
  <c r="L88" i="4"/>
  <c r="S133" i="4"/>
  <c r="H28" i="4"/>
  <c r="V118" i="4"/>
  <c r="V103" i="4"/>
  <c r="N118" i="4"/>
  <c r="I148" i="4"/>
  <c r="AE59" i="6"/>
  <c r="H59" i="6" s="1"/>
  <c r="R59" i="4"/>
  <c r="R52" i="4" s="1"/>
  <c r="P74" i="4"/>
  <c r="P67" i="4" s="1"/>
  <c r="AG59" i="6"/>
  <c r="J59" i="6" s="1"/>
  <c r="O44" i="4"/>
  <c r="O37" i="4" s="1"/>
  <c r="F104" i="4"/>
  <c r="F97" i="4" s="1"/>
  <c r="K254" i="4"/>
  <c r="K247" i="4" s="1"/>
  <c r="AO23" i="6"/>
  <c r="R23" i="6" s="1"/>
  <c r="R224" i="4"/>
  <c r="R217" i="4" s="1"/>
  <c r="AQ35" i="6"/>
  <c r="T35" i="6" s="1"/>
  <c r="AN89" i="6"/>
  <c r="Q89" i="6" s="1"/>
  <c r="Q224" i="4"/>
  <c r="Q217" i="4" s="1"/>
  <c r="Q238" i="4"/>
  <c r="AI17" i="6"/>
  <c r="L17" i="6" s="1"/>
  <c r="AB101" i="6"/>
  <c r="E101" i="6" s="1"/>
  <c r="M164" i="4"/>
  <c r="M157" i="4" s="1"/>
  <c r="V239" i="4"/>
  <c r="V232" i="4" s="1"/>
  <c r="AF95" i="6"/>
  <c r="I95" i="6" s="1"/>
  <c r="Z59" i="6"/>
  <c r="Z61" i="6" s="1"/>
  <c r="S179" i="4"/>
  <c r="S172" i="4" s="1"/>
  <c r="AN47" i="6"/>
  <c r="Q47" i="6" s="1"/>
  <c r="AK89" i="6"/>
  <c r="N89" i="6" s="1"/>
  <c r="AD11" i="6"/>
  <c r="G11" i="6" s="1"/>
  <c r="AD29" i="6"/>
  <c r="G29" i="6" s="1"/>
  <c r="AE95" i="6"/>
  <c r="H95" i="6" s="1"/>
  <c r="AB5" i="6"/>
  <c r="E5" i="6" s="1"/>
  <c r="AF41" i="6"/>
  <c r="I41" i="6" s="1"/>
  <c r="AR29" i="6"/>
  <c r="U29" i="6" s="1"/>
  <c r="AI71" i="6"/>
  <c r="L71" i="6" s="1"/>
  <c r="AA119" i="6"/>
  <c r="D119" i="6" s="1"/>
  <c r="R89" i="4"/>
  <c r="R82" i="4" s="1"/>
  <c r="S29" i="4"/>
  <c r="S22" i="4" s="1"/>
  <c r="C119" i="4"/>
  <c r="C112" i="4" s="1"/>
  <c r="AN29" i="6"/>
  <c r="Q29" i="6" s="1"/>
  <c r="AC71" i="6"/>
  <c r="F71" i="6" s="1"/>
  <c r="AC113" i="6"/>
  <c r="F113" i="6" s="1"/>
  <c r="O104" i="4"/>
  <c r="O97" i="4" s="1"/>
  <c r="R44" i="4"/>
  <c r="R37" i="4" s="1"/>
  <c r="R134" i="4"/>
  <c r="R127" i="4" s="1"/>
  <c r="S239" i="4"/>
  <c r="S232" i="4" s="1"/>
  <c r="S164" i="4"/>
  <c r="S157" i="4" s="1"/>
  <c r="AH95" i="6"/>
  <c r="K95" i="6" s="1"/>
  <c r="AN59" i="6"/>
  <c r="Q59" i="6" s="1"/>
  <c r="M179" i="4"/>
  <c r="M172" i="4" s="1"/>
  <c r="U134" i="4"/>
  <c r="U127" i="4" s="1"/>
  <c r="F179" i="4"/>
  <c r="F172" i="4" s="1"/>
  <c r="AP89" i="6"/>
  <c r="S89" i="6" s="1"/>
  <c r="AK35" i="6"/>
  <c r="N35" i="6" s="1"/>
  <c r="AS71" i="6"/>
  <c r="V71" i="6" s="1"/>
  <c r="AN107" i="6"/>
  <c r="Q107" i="6" s="1"/>
  <c r="E254" i="4"/>
  <c r="E247" i="4" s="1"/>
  <c r="U239" i="4"/>
  <c r="U232" i="4" s="1"/>
  <c r="AA29" i="6"/>
  <c r="D29" i="6" s="1"/>
  <c r="R119" i="4"/>
  <c r="R112" i="4" s="1"/>
  <c r="I119" i="4"/>
  <c r="I112" i="4" s="1"/>
  <c r="T59" i="4"/>
  <c r="T52" i="4" s="1"/>
  <c r="AS59" i="6"/>
  <c r="V59" i="6" s="1"/>
  <c r="G89" i="4"/>
  <c r="G82" i="4" s="1"/>
  <c r="I74" i="4"/>
  <c r="I67" i="4" s="1"/>
  <c r="AM59" i="6"/>
  <c r="P59" i="6" s="1"/>
  <c r="AH5" i="6"/>
  <c r="K5" i="6" s="1"/>
  <c r="AA5" i="6"/>
  <c r="D5" i="6" s="1"/>
  <c r="AO17" i="6"/>
  <c r="R17" i="6" s="1"/>
  <c r="AI53" i="6"/>
  <c r="L53" i="6" s="1"/>
  <c r="AA95" i="6"/>
  <c r="D95" i="6" s="1"/>
  <c r="I44" i="4"/>
  <c r="I37" i="4" s="1"/>
  <c r="U104" i="4"/>
  <c r="U97" i="4" s="1"/>
  <c r="S59" i="4"/>
  <c r="S52" i="4" s="1"/>
  <c r="AF5" i="6"/>
  <c r="I5" i="6" s="1"/>
  <c r="AG53" i="6"/>
  <c r="J53" i="6" s="1"/>
  <c r="AG89" i="6"/>
  <c r="J89" i="6" s="1"/>
  <c r="P29" i="4"/>
  <c r="P22" i="4" s="1"/>
  <c r="AF47" i="6"/>
  <c r="I47" i="6" s="1"/>
  <c r="I89" i="4"/>
  <c r="I82" i="4" s="1"/>
  <c r="P164" i="4"/>
  <c r="P157" i="4" s="1"/>
  <c r="J209" i="4"/>
  <c r="J202" i="4" s="1"/>
  <c r="AQ41" i="6"/>
  <c r="T41" i="6" s="1"/>
  <c r="H209" i="4"/>
  <c r="H202" i="4" s="1"/>
  <c r="AR89" i="6"/>
  <c r="U89" i="6" s="1"/>
  <c r="F224" i="4"/>
  <c r="F217" i="4" s="1"/>
  <c r="S224" i="4"/>
  <c r="S217" i="4" s="1"/>
  <c r="AA23" i="6"/>
  <c r="D23" i="6" s="1"/>
  <c r="AL119" i="6"/>
  <c r="O119" i="6" s="1"/>
  <c r="AJ71" i="6"/>
  <c r="M71" i="6" s="1"/>
  <c r="AC11" i="6"/>
  <c r="F11" i="6" s="1"/>
  <c r="AA41" i="6"/>
  <c r="D41" i="6" s="1"/>
  <c r="AH17" i="6"/>
  <c r="K17" i="6" s="1"/>
  <c r="AQ77" i="6"/>
  <c r="T77" i="6" s="1"/>
  <c r="AQ113" i="6"/>
  <c r="T113" i="6" s="1"/>
  <c r="AR11" i="6"/>
  <c r="U11" i="6" s="1"/>
  <c r="AO77" i="6"/>
  <c r="R77" i="6" s="1"/>
  <c r="AG119" i="6"/>
  <c r="J119" i="6" s="1"/>
  <c r="AM47" i="6"/>
  <c r="P47" i="6" s="1"/>
  <c r="AG23" i="6"/>
  <c r="J23" i="6" s="1"/>
  <c r="Z65" i="6"/>
  <c r="Z67" i="6" s="1"/>
  <c r="AS35" i="6"/>
  <c r="V35" i="6" s="1"/>
  <c r="AN95" i="6"/>
  <c r="Q95" i="6" s="1"/>
  <c r="S43" i="4"/>
  <c r="F268" i="4"/>
  <c r="Q163" i="4"/>
  <c r="T253" i="4"/>
  <c r="N43" i="4"/>
  <c r="K88" i="4"/>
  <c r="Z5" i="6"/>
  <c r="AQ5" i="6"/>
  <c r="T5" i="6" s="1"/>
  <c r="AQ59" i="6"/>
  <c r="T59" i="6" s="1"/>
  <c r="AM95" i="6"/>
  <c r="P95" i="6" s="1"/>
  <c r="Z41" i="6"/>
  <c r="AC59" i="6"/>
  <c r="F59" i="6" s="1"/>
  <c r="AC107" i="6"/>
  <c r="F107" i="6" s="1"/>
  <c r="AE23" i="6"/>
  <c r="H23" i="6" s="1"/>
  <c r="AH71" i="6"/>
  <c r="K71" i="6" s="1"/>
  <c r="AF59" i="6"/>
  <c r="I59" i="6" s="1"/>
  <c r="AD83" i="6"/>
  <c r="G83" i="6" s="1"/>
  <c r="AR59" i="6"/>
  <c r="U59" i="6" s="1"/>
  <c r="AB119" i="6"/>
  <c r="E119" i="6" s="1"/>
  <c r="C283" i="4"/>
  <c r="P298" i="4"/>
  <c r="K43" i="4"/>
  <c r="F193" i="4"/>
  <c r="O268" i="4"/>
  <c r="I193" i="4"/>
  <c r="I133" i="4"/>
  <c r="T43" i="4"/>
  <c r="U298" i="4"/>
  <c r="S253" i="4"/>
  <c r="Q253" i="4"/>
  <c r="K103" i="4"/>
  <c r="P238" i="4"/>
  <c r="C193" i="4"/>
  <c r="AI5" i="6"/>
  <c r="L5" i="6" s="1"/>
  <c r="G103" i="4"/>
  <c r="AL11" i="6"/>
  <c r="O11" i="6" s="1"/>
  <c r="AI77" i="6"/>
  <c r="L77" i="6" s="1"/>
  <c r="AE113" i="6"/>
  <c r="H113" i="6" s="1"/>
  <c r="AN5" i="6"/>
  <c r="Q5" i="6" s="1"/>
  <c r="AC77" i="6"/>
  <c r="F77" i="6" s="1"/>
  <c r="AS113" i="6"/>
  <c r="V113" i="6" s="1"/>
  <c r="AE47" i="6"/>
  <c r="H47" i="6" s="1"/>
  <c r="Z107" i="6"/>
  <c r="Z109" i="6" s="1"/>
  <c r="AJ77" i="6"/>
  <c r="M77" i="6" s="1"/>
  <c r="AL107" i="6"/>
  <c r="O107" i="6" s="1"/>
  <c r="AB83" i="6"/>
  <c r="E83" i="6" s="1"/>
  <c r="L268" i="4"/>
  <c r="E238" i="4"/>
  <c r="G148" i="4"/>
  <c r="H58" i="4"/>
  <c r="U148" i="4"/>
  <c r="O118" i="4"/>
  <c r="AL5" i="6"/>
  <c r="O5" i="6" s="1"/>
  <c r="AI11" i="6"/>
  <c r="L11" i="6" s="1"/>
  <c r="AE65" i="6"/>
  <c r="H65" i="6" s="1"/>
  <c r="AQ101" i="6"/>
  <c r="T101" i="6" s="1"/>
  <c r="AR47" i="6"/>
  <c r="U47" i="6" s="1"/>
  <c r="AG65" i="6"/>
  <c r="J65" i="6" s="1"/>
  <c r="AK107" i="6"/>
  <c r="N107" i="6" s="1"/>
  <c r="AA35" i="6"/>
  <c r="D35" i="6" s="1"/>
  <c r="AP83" i="6"/>
  <c r="S83" i="6" s="1"/>
  <c r="AR65" i="6"/>
  <c r="U65" i="6" s="1"/>
  <c r="AL95" i="6"/>
  <c r="O95" i="6" s="1"/>
  <c r="AN65" i="6"/>
  <c r="Q65" i="6" s="1"/>
  <c r="AR119" i="6"/>
  <c r="U119" i="6" s="1"/>
  <c r="F298" i="4"/>
  <c r="M43" i="4"/>
  <c r="R103" i="4"/>
  <c r="E193" i="4"/>
  <c r="H43" i="4"/>
  <c r="L73" i="4"/>
  <c r="L253" i="4"/>
  <c r="Q88" i="4"/>
  <c r="R298" i="4"/>
  <c r="J13" i="4"/>
  <c r="C88" i="4"/>
  <c r="I58" i="4"/>
  <c r="C268" i="4"/>
  <c r="I163" i="4"/>
  <c r="U178" i="4"/>
  <c r="Z11" i="6"/>
  <c r="Z13" i="6" s="1"/>
  <c r="AM65" i="6"/>
  <c r="P65" i="6" s="1"/>
  <c r="U74" i="4"/>
  <c r="U67" i="4" s="1"/>
  <c r="H104" i="4"/>
  <c r="H97" i="4" s="1"/>
  <c r="AK65" i="6"/>
  <c r="N65" i="6" s="1"/>
  <c r="O74" i="4"/>
  <c r="O67" i="4" s="1"/>
  <c r="Q119" i="4"/>
  <c r="Q112" i="4" s="1"/>
  <c r="K134" i="4"/>
  <c r="K127" i="4" s="1"/>
  <c r="AQ29" i="6"/>
  <c r="T29" i="6" s="1"/>
  <c r="N254" i="4"/>
  <c r="N247" i="4" s="1"/>
  <c r="AP77" i="6"/>
  <c r="S77" i="6" s="1"/>
  <c r="AJ107" i="6"/>
  <c r="M107" i="6" s="1"/>
  <c r="I254" i="4"/>
  <c r="I247" i="4" s="1"/>
  <c r="T268" i="4"/>
  <c r="G268" i="4"/>
  <c r="AA17" i="6"/>
  <c r="D17" i="6" s="1"/>
  <c r="AQ89" i="6"/>
  <c r="T89" i="6" s="1"/>
  <c r="Q104" i="4"/>
  <c r="Q97" i="4" s="1"/>
  <c r="P134" i="4"/>
  <c r="P127" i="4" s="1"/>
  <c r="AC89" i="6"/>
  <c r="F89" i="6" s="1"/>
  <c r="AP41" i="6"/>
  <c r="S41" i="6" s="1"/>
  <c r="L164" i="4"/>
  <c r="L157" i="4" s="1"/>
  <c r="AI41" i="6"/>
  <c r="L41" i="6" s="1"/>
  <c r="AB89" i="6"/>
  <c r="E89" i="6" s="1"/>
  <c r="AD119" i="6"/>
  <c r="G119" i="6" s="1"/>
  <c r="R269" i="4"/>
  <c r="R262" i="4" s="1"/>
  <c r="AL53" i="6"/>
  <c r="O53" i="6" s="1"/>
  <c r="AM71" i="6"/>
  <c r="P71" i="6" s="1"/>
  <c r="K119" i="4"/>
  <c r="K112" i="4" s="1"/>
  <c r="AG77" i="6"/>
  <c r="J77" i="6" s="1"/>
  <c r="S104" i="4"/>
  <c r="S97" i="4" s="1"/>
  <c r="V134" i="4"/>
  <c r="V127" i="4" s="1"/>
  <c r="C224" i="4"/>
  <c r="C217" i="4" s="1"/>
  <c r="AJ65" i="6"/>
  <c r="M65" i="6" s="1"/>
  <c r="H149" i="4"/>
  <c r="H142" i="4" s="1"/>
  <c r="AD95" i="6"/>
  <c r="G95" i="6" s="1"/>
  <c r="D239" i="4"/>
  <c r="D232" i="4" s="1"/>
  <c r="E298" i="4"/>
  <c r="AS29" i="6"/>
  <c r="V29" i="6" s="1"/>
  <c r="V269" i="4"/>
  <c r="V262" i="4" s="1"/>
  <c r="Q194" i="4"/>
  <c r="Q187" i="4" s="1"/>
  <c r="AH89" i="6"/>
  <c r="K89" i="6" s="1"/>
  <c r="E134" i="4"/>
  <c r="E127" i="4" s="1"/>
  <c r="AG41" i="6"/>
  <c r="J41" i="6" s="1"/>
  <c r="K164" i="4"/>
  <c r="K157" i="4" s="1"/>
  <c r="J134" i="4"/>
  <c r="J127" i="4" s="1"/>
  <c r="T89" i="4"/>
  <c r="T82" i="4" s="1"/>
  <c r="AS65" i="6"/>
  <c r="V65" i="6" s="1"/>
  <c r="T104" i="4"/>
  <c r="T97" i="4" s="1"/>
  <c r="N89" i="4"/>
  <c r="N82" i="4" s="1"/>
  <c r="AE71" i="6"/>
  <c r="H71" i="6" s="1"/>
  <c r="AC53" i="6"/>
  <c r="F53" i="6" s="1"/>
  <c r="AK5" i="6"/>
  <c r="N5" i="6" s="1"/>
  <c r="AQ11" i="6"/>
  <c r="T11" i="6" s="1"/>
  <c r="AH47" i="6"/>
  <c r="K47" i="6" s="1"/>
  <c r="AM89" i="6"/>
  <c r="P89" i="6" s="1"/>
  <c r="U14" i="4"/>
  <c r="U7" i="4" s="1"/>
  <c r="M104" i="4"/>
  <c r="M97" i="4" s="1"/>
  <c r="K59" i="4"/>
  <c r="K52" i="4" s="1"/>
  <c r="L134" i="4"/>
  <c r="L127" i="4" s="1"/>
  <c r="AR41" i="6"/>
  <c r="U41" i="6" s="1"/>
  <c r="AO83" i="6"/>
  <c r="R83" i="6" s="1"/>
  <c r="S14" i="4"/>
  <c r="S7" i="4" s="1"/>
  <c r="AR35" i="6"/>
  <c r="U35" i="6" s="1"/>
  <c r="V74" i="4"/>
  <c r="V67" i="4" s="1"/>
  <c r="O149" i="4"/>
  <c r="O142" i="4" s="1"/>
  <c r="T119" i="4"/>
  <c r="T112" i="4" s="1"/>
  <c r="AE41" i="6"/>
  <c r="H41" i="6" s="1"/>
  <c r="AL113" i="6"/>
  <c r="O113" i="6" s="1"/>
  <c r="AN83" i="6"/>
  <c r="Q83" i="6" s="1"/>
  <c r="M209" i="4"/>
  <c r="M202" i="4" s="1"/>
  <c r="S194" i="4"/>
  <c r="S187" i="4" s="1"/>
  <c r="R239" i="4"/>
  <c r="R232" i="4" s="1"/>
  <c r="AP113" i="6"/>
  <c r="S113" i="6" s="1"/>
  <c r="AJ59" i="6"/>
  <c r="M59" i="6" s="1"/>
  <c r="T239" i="4"/>
  <c r="T232" i="4" s="1"/>
  <c r="AH101" i="6"/>
  <c r="K101" i="6" s="1"/>
  <c r="G194" i="4"/>
  <c r="G187" i="4" s="1"/>
  <c r="AR77" i="6"/>
  <c r="U77" i="6" s="1"/>
  <c r="AQ47" i="6"/>
  <c r="T47" i="6" s="1"/>
  <c r="K149" i="4"/>
  <c r="K142" i="4" s="1"/>
  <c r="AJ35" i="6"/>
  <c r="M35" i="6" s="1"/>
  <c r="AG83" i="6"/>
  <c r="J83" i="6" s="1"/>
  <c r="D134" i="4"/>
  <c r="D127" i="4" s="1"/>
  <c r="I104" i="4"/>
  <c r="I97" i="4" s="1"/>
  <c r="AI89" i="6"/>
  <c r="L89" i="6" s="1"/>
  <c r="AM11" i="6"/>
  <c r="P11" i="6" s="1"/>
  <c r="AC17" i="6"/>
  <c r="F17" i="6" s="1"/>
  <c r="AD17" i="6"/>
  <c r="G17" i="6" s="1"/>
  <c r="AI59" i="6"/>
  <c r="L59" i="6" s="1"/>
  <c r="AA101" i="6"/>
  <c r="D101" i="6" s="1"/>
  <c r="V59" i="4"/>
  <c r="V52" i="4" s="1"/>
  <c r="AJ47" i="6"/>
  <c r="M47" i="6" s="1"/>
  <c r="T74" i="4"/>
  <c r="T67" i="4" s="1"/>
  <c r="AN17" i="6"/>
  <c r="Q17" i="6" s="1"/>
  <c r="AK59" i="6"/>
  <c r="N59" i="6" s="1"/>
  <c r="AO95" i="6"/>
  <c r="R95" i="6" s="1"/>
  <c r="D59" i="4"/>
  <c r="D52" i="4" s="1"/>
  <c r="AR53" i="6"/>
  <c r="U53" i="6" s="1"/>
  <c r="J104" i="4"/>
  <c r="J97" i="4" s="1"/>
  <c r="L224" i="4"/>
  <c r="L217" i="4" s="1"/>
  <c r="Q269" i="4"/>
  <c r="Q262" i="4" s="1"/>
  <c r="AP71" i="6"/>
  <c r="S71" i="6" s="1"/>
  <c r="AG35" i="6"/>
  <c r="J35" i="6" s="1"/>
  <c r="Q149" i="4"/>
  <c r="Q142" i="4" s="1"/>
  <c r="I239" i="4"/>
  <c r="I232" i="4" s="1"/>
  <c r="F119" i="4"/>
  <c r="F112" i="4" s="1"/>
  <c r="AL59" i="6"/>
  <c r="O59" i="6" s="1"/>
  <c r="H239" i="4"/>
  <c r="H232" i="4" s="1"/>
  <c r="AR95" i="6"/>
  <c r="U95" i="6" s="1"/>
  <c r="V13" i="4"/>
  <c r="AG17" i="6"/>
  <c r="J17" i="6" s="1"/>
  <c r="AC5" i="6"/>
  <c r="F5" i="6" s="1"/>
  <c r="AL35" i="6"/>
  <c r="O35" i="6" s="1"/>
  <c r="AQ83" i="6"/>
  <c r="T83" i="6" s="1"/>
  <c r="C13" i="4"/>
  <c r="AD47" i="6"/>
  <c r="G47" i="6" s="1"/>
  <c r="AS89" i="6"/>
  <c r="V89" i="6" s="1"/>
  <c r="Z29" i="6"/>
  <c r="Z71" i="6"/>
  <c r="Z73" i="6" s="1"/>
  <c r="AS41" i="6"/>
  <c r="V41" i="6" s="1"/>
  <c r="AH77" i="6"/>
  <c r="K77" i="6" s="1"/>
  <c r="AB59" i="6"/>
  <c r="E59" i="6" s="1"/>
  <c r="AN113" i="6"/>
  <c r="Q113" i="6" s="1"/>
  <c r="J43" i="4"/>
  <c r="T208" i="4"/>
  <c r="D193" i="4"/>
  <c r="H133" i="4"/>
  <c r="C178" i="4"/>
  <c r="AB11" i="6"/>
  <c r="E11" i="6" s="1"/>
  <c r="N73" i="4"/>
  <c r="AK17" i="6"/>
  <c r="N17" i="6" s="1"/>
  <c r="AQ71" i="6"/>
  <c r="T71" i="6" s="1"/>
  <c r="AI107" i="6"/>
  <c r="L107" i="6" s="1"/>
  <c r="AJ53" i="6"/>
  <c r="M53" i="6" s="1"/>
  <c r="AK71" i="6"/>
  <c r="N71" i="6" s="1"/>
  <c r="AO113" i="6"/>
  <c r="R113" i="6" s="1"/>
  <c r="AI35" i="6"/>
  <c r="L35" i="6" s="1"/>
  <c r="AL101" i="6"/>
  <c r="O101" i="6" s="1"/>
  <c r="AB77" i="6"/>
  <c r="E77" i="6" s="1"/>
  <c r="AD107" i="6"/>
  <c r="G107" i="6" s="1"/>
  <c r="AF77" i="6"/>
  <c r="I77" i="6" s="1"/>
  <c r="F13" i="4"/>
  <c r="V276" i="4"/>
  <c r="J118" i="4"/>
  <c r="J163" i="4"/>
  <c r="U268" i="4"/>
  <c r="E118" i="4"/>
  <c r="D223" i="4"/>
  <c r="O193" i="4"/>
  <c r="P43" i="4"/>
  <c r="U163" i="4"/>
  <c r="O178" i="4"/>
  <c r="T178" i="4"/>
  <c r="D163" i="4"/>
  <c r="L208" i="4"/>
  <c r="AO11" i="6"/>
  <c r="R11" i="6" s="1"/>
  <c r="AH35" i="6"/>
  <c r="K35" i="6" s="1"/>
  <c r="AF23" i="6"/>
  <c r="I23" i="6" s="1"/>
  <c r="AI83" i="6"/>
  <c r="L83" i="6" s="1"/>
  <c r="AI119" i="6"/>
  <c r="L119" i="6" s="1"/>
  <c r="AJ17" i="6"/>
  <c r="M17" i="6" s="1"/>
  <c r="AK83" i="6"/>
  <c r="N83" i="6" s="1"/>
  <c r="AO119" i="6"/>
  <c r="R119" i="6" s="1"/>
  <c r="AK29" i="6"/>
  <c r="N29" i="6" s="1"/>
  <c r="AH119" i="6"/>
  <c r="K119" i="6" s="1"/>
  <c r="AA47" i="6"/>
  <c r="D47" i="6" s="1"/>
  <c r="AK23" i="6"/>
  <c r="N23" i="6" s="1"/>
  <c r="AJ95" i="6"/>
  <c r="M95" i="6" s="1"/>
  <c r="R148" i="4"/>
  <c r="P58" i="4"/>
  <c r="K193" i="4"/>
  <c r="O223" i="4"/>
  <c r="D88" i="4"/>
  <c r="D103" i="4"/>
  <c r="AM17" i="6"/>
  <c r="P17" i="6" s="1"/>
  <c r="AG5" i="6"/>
  <c r="J5" i="6" s="1"/>
  <c r="AE53" i="6"/>
  <c r="H53" i="6" s="1"/>
  <c r="AA89" i="6"/>
  <c r="AP29" i="6"/>
  <c r="S29" i="6" s="1"/>
  <c r="AL47" i="6"/>
  <c r="O47" i="6" s="1"/>
  <c r="AG101" i="6"/>
  <c r="J101" i="6" s="1"/>
  <c r="AD53" i="6"/>
  <c r="G53" i="6" s="1"/>
  <c r="AD65" i="6"/>
  <c r="G65" i="6" s="1"/>
  <c r="AO41" i="6"/>
  <c r="R41" i="6" s="1"/>
  <c r="E612" i="9"/>
  <c r="D612" i="9"/>
  <c r="H612" i="9" s="1"/>
  <c r="A614" i="9"/>
  <c r="C613" i="9"/>
  <c r="B613" i="9"/>
  <c r="G613" i="20" s="1"/>
  <c r="G612" i="9"/>
  <c r="F612" i="9"/>
  <c r="H521" i="9"/>
  <c r="B523" i="9"/>
  <c r="G523" i="20" s="1"/>
  <c r="A524" i="9"/>
  <c r="C523" i="9"/>
  <c r="I9" i="13"/>
  <c r="C9" i="13"/>
  <c r="E9" i="13"/>
  <c r="K9" i="13"/>
  <c r="F522" i="9"/>
  <c r="G522" i="9"/>
  <c r="A522" i="11"/>
  <c r="H522" i="11" s="1"/>
  <c r="E522" i="9"/>
  <c r="D522" i="9"/>
  <c r="B10" i="13"/>
  <c r="A523" i="20" l="1"/>
  <c r="D523" i="20"/>
  <c r="B523" i="20"/>
  <c r="C523" i="20"/>
  <c r="C613" i="20"/>
  <c r="A613" i="20"/>
  <c r="D613" i="20"/>
  <c r="B613" i="20"/>
  <c r="D89" i="6"/>
  <c r="AA91" i="6"/>
  <c r="AT149" i="6"/>
  <c r="C149" i="6"/>
  <c r="AT143" i="6"/>
  <c r="C143" i="6"/>
  <c r="AT155" i="6"/>
  <c r="C155" i="6"/>
  <c r="AT131" i="6"/>
  <c r="C131" i="6"/>
  <c r="AT137" i="6"/>
  <c r="C137" i="6"/>
  <c r="AT125" i="6"/>
  <c r="C125" i="6"/>
  <c r="E382" i="4"/>
  <c r="E381" i="4"/>
  <c r="M337" i="4"/>
  <c r="M336" i="4"/>
  <c r="M322" i="4"/>
  <c r="M321" i="4"/>
  <c r="V307" i="4"/>
  <c r="V306" i="4"/>
  <c r="P337" i="4"/>
  <c r="P336" i="4"/>
  <c r="Q366" i="4"/>
  <c r="Q367" i="4"/>
  <c r="I366" i="4"/>
  <c r="I367" i="4"/>
  <c r="Q307" i="4"/>
  <c r="Q306" i="4"/>
  <c r="Q322" i="4"/>
  <c r="Q321" i="4"/>
  <c r="U322" i="4"/>
  <c r="U321" i="4"/>
  <c r="V382" i="4"/>
  <c r="V381" i="4"/>
  <c r="S352" i="4"/>
  <c r="S351" i="4"/>
  <c r="U381" i="4"/>
  <c r="U382" i="4"/>
  <c r="O307" i="4"/>
  <c r="O306" i="4"/>
  <c r="K382" i="4"/>
  <c r="K381" i="4"/>
  <c r="K307" i="4"/>
  <c r="K306" i="4"/>
  <c r="G306" i="4"/>
  <c r="G307" i="4"/>
  <c r="D307" i="4"/>
  <c r="D306" i="4"/>
  <c r="S366" i="4"/>
  <c r="S367" i="4"/>
  <c r="L367" i="4"/>
  <c r="L366" i="4"/>
  <c r="T367" i="4"/>
  <c r="T366" i="4"/>
  <c r="U336" i="4"/>
  <c r="U337" i="4"/>
  <c r="V322" i="4"/>
  <c r="V321" i="4"/>
  <c r="R321" i="4"/>
  <c r="R322" i="4"/>
  <c r="R352" i="4"/>
  <c r="R351" i="4"/>
  <c r="V351" i="4"/>
  <c r="V352" i="4"/>
  <c r="E352" i="4"/>
  <c r="E351" i="4"/>
  <c r="N366" i="4"/>
  <c r="N367" i="4"/>
  <c r="O322" i="4"/>
  <c r="O321" i="4"/>
  <c r="R389" i="4"/>
  <c r="R382" i="4" s="1"/>
  <c r="F359" i="4"/>
  <c r="F352" i="4" s="1"/>
  <c r="S321" i="4"/>
  <c r="S322" i="4"/>
  <c r="C321" i="4"/>
  <c r="C322" i="4"/>
  <c r="S336" i="4"/>
  <c r="S337" i="4"/>
  <c r="G322" i="4"/>
  <c r="G321" i="4"/>
  <c r="M306" i="4"/>
  <c r="M307" i="4"/>
  <c r="P352" i="4"/>
  <c r="P351" i="4"/>
  <c r="J367" i="4"/>
  <c r="J366" i="4"/>
  <c r="J337" i="4"/>
  <c r="J336" i="4"/>
  <c r="F366" i="4"/>
  <c r="F367" i="4"/>
  <c r="K337" i="4"/>
  <c r="K336" i="4"/>
  <c r="R336" i="4"/>
  <c r="R337" i="4"/>
  <c r="F322" i="4"/>
  <c r="F321" i="4"/>
  <c r="G381" i="4"/>
  <c r="G382" i="4"/>
  <c r="T322" i="4"/>
  <c r="T321" i="4"/>
  <c r="T351" i="4"/>
  <c r="T352" i="4"/>
  <c r="U367" i="4"/>
  <c r="U366" i="4"/>
  <c r="D351" i="4"/>
  <c r="D352" i="4"/>
  <c r="S381" i="4"/>
  <c r="S382" i="4"/>
  <c r="I307" i="4"/>
  <c r="I306" i="4"/>
  <c r="Q336" i="4"/>
  <c r="Q337" i="4"/>
  <c r="E367" i="4"/>
  <c r="E366" i="4"/>
  <c r="P321" i="4"/>
  <c r="P322" i="4"/>
  <c r="U352" i="4"/>
  <c r="U351" i="4"/>
  <c r="C366" i="4"/>
  <c r="C367" i="4"/>
  <c r="H367" i="4"/>
  <c r="H366" i="4"/>
  <c r="P307" i="4"/>
  <c r="P306" i="4"/>
  <c r="H336" i="4"/>
  <c r="H337" i="4"/>
  <c r="R367" i="4"/>
  <c r="R366" i="4"/>
  <c r="Q352" i="4"/>
  <c r="Q351" i="4"/>
  <c r="D367" i="4"/>
  <c r="D366" i="4"/>
  <c r="V337" i="4"/>
  <c r="V336" i="4"/>
  <c r="I322" i="4"/>
  <c r="I321" i="4"/>
  <c r="Q1" i="13"/>
  <c r="U21" i="4"/>
  <c r="D81" i="4"/>
  <c r="D82" i="4"/>
  <c r="K186" i="4"/>
  <c r="K187" i="4"/>
  <c r="R141" i="4"/>
  <c r="R142" i="4"/>
  <c r="L201" i="4"/>
  <c r="L202" i="4"/>
  <c r="T171" i="4"/>
  <c r="T172" i="4"/>
  <c r="U156" i="4"/>
  <c r="U157" i="4"/>
  <c r="O186" i="4"/>
  <c r="O187" i="4"/>
  <c r="E111" i="4"/>
  <c r="E112" i="4"/>
  <c r="J156" i="4"/>
  <c r="J157" i="4"/>
  <c r="F6" i="4"/>
  <c r="F7" i="4"/>
  <c r="N66" i="4"/>
  <c r="N67" i="4"/>
  <c r="C171" i="4"/>
  <c r="C172" i="4"/>
  <c r="D186" i="4"/>
  <c r="D187" i="4"/>
  <c r="J36" i="4"/>
  <c r="J37" i="4"/>
  <c r="C29" i="6"/>
  <c r="W29" i="6" s="1"/>
  <c r="AT29" i="6"/>
  <c r="V7" i="4"/>
  <c r="V6" i="4"/>
  <c r="T261" i="4"/>
  <c r="T262" i="4"/>
  <c r="U171" i="4"/>
  <c r="U172" i="4"/>
  <c r="C261" i="4"/>
  <c r="C262" i="4"/>
  <c r="C81" i="4"/>
  <c r="C82" i="4"/>
  <c r="R292" i="4"/>
  <c r="R291" i="4"/>
  <c r="L246" i="4"/>
  <c r="L247" i="4"/>
  <c r="H36" i="4"/>
  <c r="H37" i="4"/>
  <c r="R96" i="4"/>
  <c r="R97" i="4"/>
  <c r="F292" i="4"/>
  <c r="F291" i="4"/>
  <c r="O112" i="4"/>
  <c r="O111" i="4"/>
  <c r="H51" i="4"/>
  <c r="H52" i="4"/>
  <c r="E231" i="4"/>
  <c r="E232" i="4"/>
  <c r="P231" i="4"/>
  <c r="P232" i="4"/>
  <c r="Q246" i="4"/>
  <c r="Q247" i="4"/>
  <c r="U292" i="4"/>
  <c r="U291" i="4"/>
  <c r="I126" i="4"/>
  <c r="I127" i="4"/>
  <c r="O261" i="4"/>
  <c r="O262" i="4"/>
  <c r="K36" i="4"/>
  <c r="K37" i="4"/>
  <c r="C276" i="4"/>
  <c r="C277" i="4"/>
  <c r="K81" i="4"/>
  <c r="K82" i="4"/>
  <c r="T246" i="4"/>
  <c r="T247" i="4"/>
  <c r="F261" i="4"/>
  <c r="F262" i="4"/>
  <c r="C65" i="6"/>
  <c r="W65" i="6" s="1"/>
  <c r="AT65" i="6"/>
  <c r="AT59" i="6"/>
  <c r="C59" i="6"/>
  <c r="W59" i="6" s="1"/>
  <c r="Q231" i="4"/>
  <c r="Q232" i="4"/>
  <c r="N111" i="4"/>
  <c r="N112" i="4"/>
  <c r="V111" i="4"/>
  <c r="V112" i="4"/>
  <c r="S126" i="4"/>
  <c r="S127" i="4"/>
  <c r="C291" i="4"/>
  <c r="C292" i="4"/>
  <c r="O81" i="4"/>
  <c r="O82" i="4"/>
  <c r="N21" i="4"/>
  <c r="N22" i="4"/>
  <c r="O6" i="4"/>
  <c r="O7" i="4"/>
  <c r="G6" i="4"/>
  <c r="G7" i="4"/>
  <c r="P186" i="4"/>
  <c r="P187" i="4"/>
  <c r="H81" i="4"/>
  <c r="H82" i="4"/>
  <c r="AT77" i="6"/>
  <c r="C77" i="6"/>
  <c r="W77" i="6" s="1"/>
  <c r="H276" i="4"/>
  <c r="H277" i="4"/>
  <c r="R276" i="4"/>
  <c r="R277" i="4"/>
  <c r="M51" i="4"/>
  <c r="M52" i="4"/>
  <c r="V216" i="4"/>
  <c r="V217" i="4"/>
  <c r="H156" i="4"/>
  <c r="H157" i="4"/>
  <c r="H216" i="4"/>
  <c r="H217" i="4"/>
  <c r="K276" i="4"/>
  <c r="K277" i="4"/>
  <c r="S291" i="4"/>
  <c r="S292" i="4"/>
  <c r="I171" i="4"/>
  <c r="I172" i="4"/>
  <c r="C156" i="4"/>
  <c r="C157" i="4"/>
  <c r="F231" i="4"/>
  <c r="F232" i="4"/>
  <c r="I261" i="4"/>
  <c r="I262" i="4"/>
  <c r="F51" i="4"/>
  <c r="F52" i="4"/>
  <c r="K291" i="4"/>
  <c r="K292" i="4"/>
  <c r="L276" i="4"/>
  <c r="L277" i="4"/>
  <c r="C113" i="6"/>
  <c r="W113" i="6" s="1"/>
  <c r="AT113" i="6"/>
  <c r="N186" i="4"/>
  <c r="N187" i="4"/>
  <c r="H291" i="4"/>
  <c r="H292" i="4"/>
  <c r="C36" i="4"/>
  <c r="C37" i="4"/>
  <c r="N96" i="4"/>
  <c r="N97" i="4"/>
  <c r="F21" i="4"/>
  <c r="F22" i="4"/>
  <c r="T276" i="4"/>
  <c r="T277" i="4"/>
  <c r="E36" i="4"/>
  <c r="E37" i="4"/>
  <c r="H186" i="4"/>
  <c r="H187" i="4"/>
  <c r="T156" i="4"/>
  <c r="T157" i="4"/>
  <c r="V292" i="4"/>
  <c r="V291" i="4"/>
  <c r="T186" i="4"/>
  <c r="T187" i="4"/>
  <c r="G201" i="4"/>
  <c r="G202" i="4"/>
  <c r="I276" i="4"/>
  <c r="I277" i="4"/>
  <c r="AT101" i="6"/>
  <c r="C101" i="6"/>
  <c r="W101" i="6" s="1"/>
  <c r="C47" i="6"/>
  <c r="W47" i="6" s="1"/>
  <c r="AT47" i="6"/>
  <c r="C95" i="6"/>
  <c r="W95" i="6" s="1"/>
  <c r="AT95" i="6"/>
  <c r="R66" i="4"/>
  <c r="R67" i="4"/>
  <c r="L291" i="4"/>
  <c r="L292" i="4"/>
  <c r="S141" i="4"/>
  <c r="S142" i="4"/>
  <c r="M126" i="4"/>
  <c r="M127" i="4"/>
  <c r="O231" i="4"/>
  <c r="O232" i="4"/>
  <c r="M246" i="4"/>
  <c r="M247" i="4"/>
  <c r="O201" i="4"/>
  <c r="O202" i="4"/>
  <c r="E156" i="4"/>
  <c r="E157" i="4"/>
  <c r="S66" i="4"/>
  <c r="S67" i="4"/>
  <c r="K171" i="4"/>
  <c r="K172" i="4"/>
  <c r="F141" i="4"/>
  <c r="F142" i="4"/>
  <c r="N292" i="4"/>
  <c r="N291" i="4"/>
  <c r="G52" i="4"/>
  <c r="G51" i="4"/>
  <c r="M6" i="4"/>
  <c r="M7" i="4"/>
  <c r="R171" i="4"/>
  <c r="R172" i="4"/>
  <c r="J261" i="4"/>
  <c r="J262" i="4"/>
  <c r="S261" i="4"/>
  <c r="S262" i="4"/>
  <c r="C66" i="4"/>
  <c r="C67" i="4"/>
  <c r="N171" i="4"/>
  <c r="N172" i="4"/>
  <c r="N51" i="4"/>
  <c r="N52" i="4"/>
  <c r="AT119" i="6"/>
  <c r="C119" i="6"/>
  <c r="W119" i="6" s="1"/>
  <c r="J66" i="4"/>
  <c r="J67" i="4"/>
  <c r="R186" i="4"/>
  <c r="R187" i="4"/>
  <c r="F66" i="4"/>
  <c r="F67" i="4"/>
  <c r="M292" i="4"/>
  <c r="M291" i="4"/>
  <c r="M66" i="4"/>
  <c r="M67" i="4"/>
  <c r="L21" i="4"/>
  <c r="L22" i="4"/>
  <c r="H522" i="9"/>
  <c r="O1" i="13"/>
  <c r="E284" i="4"/>
  <c r="E277" i="4" s="1"/>
  <c r="P284" i="4"/>
  <c r="P277" i="4" s="1"/>
  <c r="O299" i="4"/>
  <c r="O292" i="4" s="1"/>
  <c r="N284" i="4"/>
  <c r="N277" i="4" s="1"/>
  <c r="J284" i="4"/>
  <c r="J277" i="4" s="1"/>
  <c r="G284" i="4"/>
  <c r="G277" i="4" s="1"/>
  <c r="V284" i="4"/>
  <c r="V277" i="4" s="1"/>
  <c r="Q299" i="4"/>
  <c r="Q292" i="4" s="1"/>
  <c r="U284" i="4"/>
  <c r="U277" i="4" s="1"/>
  <c r="M284" i="4"/>
  <c r="M277" i="4" s="1"/>
  <c r="I299" i="4"/>
  <c r="I292" i="4" s="1"/>
  <c r="G299" i="4"/>
  <c r="G292" i="4" s="1"/>
  <c r="T299" i="4"/>
  <c r="T292" i="4" s="1"/>
  <c r="S284" i="4"/>
  <c r="S277" i="4" s="1"/>
  <c r="F284" i="4"/>
  <c r="F277" i="4" s="1"/>
  <c r="D299" i="4"/>
  <c r="D292" i="4" s="1"/>
  <c r="O284" i="4"/>
  <c r="O277" i="4" s="1"/>
  <c r="D96" i="4"/>
  <c r="D97" i="4"/>
  <c r="O216" i="4"/>
  <c r="O217" i="4"/>
  <c r="P51" i="4"/>
  <c r="P52" i="4"/>
  <c r="D156" i="4"/>
  <c r="D157" i="4"/>
  <c r="O171" i="4"/>
  <c r="O172" i="4"/>
  <c r="P36" i="4"/>
  <c r="P37" i="4"/>
  <c r="D216" i="4"/>
  <c r="D217" i="4"/>
  <c r="U261" i="4"/>
  <c r="U262" i="4"/>
  <c r="J111" i="4"/>
  <c r="J112" i="4"/>
  <c r="H126" i="4"/>
  <c r="H127" i="4"/>
  <c r="T201" i="4"/>
  <c r="T202" i="4"/>
  <c r="C71" i="6"/>
  <c r="W71" i="6" s="1"/>
  <c r="AT71" i="6"/>
  <c r="C7" i="4"/>
  <c r="C6" i="4"/>
  <c r="E292" i="4"/>
  <c r="E291" i="4"/>
  <c r="V209" i="4"/>
  <c r="V202" i="4" s="1"/>
  <c r="G261" i="4"/>
  <c r="G262" i="4"/>
  <c r="AT11" i="6"/>
  <c r="C11" i="6"/>
  <c r="W11" i="6" s="1"/>
  <c r="I156" i="4"/>
  <c r="I157" i="4"/>
  <c r="I51" i="4"/>
  <c r="I52" i="4"/>
  <c r="J6" i="4"/>
  <c r="J7" i="4"/>
  <c r="Q81" i="4"/>
  <c r="Q82" i="4"/>
  <c r="L66" i="4"/>
  <c r="L67" i="4"/>
  <c r="E186" i="4"/>
  <c r="E187" i="4"/>
  <c r="M36" i="4"/>
  <c r="M37" i="4"/>
  <c r="U141" i="4"/>
  <c r="U142" i="4"/>
  <c r="G141" i="4"/>
  <c r="G142" i="4"/>
  <c r="L261" i="4"/>
  <c r="L262" i="4"/>
  <c r="C107" i="6"/>
  <c r="W107" i="6" s="1"/>
  <c r="AT107" i="6"/>
  <c r="G96" i="4"/>
  <c r="G97" i="4"/>
  <c r="C186" i="4"/>
  <c r="C187" i="4"/>
  <c r="K96" i="4"/>
  <c r="K97" i="4"/>
  <c r="S246" i="4"/>
  <c r="S247" i="4"/>
  <c r="T36" i="4"/>
  <c r="T37" i="4"/>
  <c r="I186" i="4"/>
  <c r="I187" i="4"/>
  <c r="F186" i="4"/>
  <c r="F187" i="4"/>
  <c r="P291" i="4"/>
  <c r="P292" i="4"/>
  <c r="C41" i="6"/>
  <c r="W41" i="6" s="1"/>
  <c r="AT41" i="6"/>
  <c r="C5" i="6"/>
  <c r="W5" i="6" s="1"/>
  <c r="AT5" i="6"/>
  <c r="N36" i="4"/>
  <c r="N37" i="4"/>
  <c r="Q156" i="4"/>
  <c r="Q157" i="4"/>
  <c r="S37" i="4"/>
  <c r="S36" i="4"/>
  <c r="I141" i="4"/>
  <c r="I142" i="4"/>
  <c r="V96" i="4"/>
  <c r="V97" i="4"/>
  <c r="H21" i="4"/>
  <c r="H22" i="4"/>
  <c r="L81" i="4"/>
  <c r="L82" i="4"/>
  <c r="N126" i="4"/>
  <c r="N127" i="4"/>
  <c r="R21" i="4"/>
  <c r="R22" i="4"/>
  <c r="T6" i="4"/>
  <c r="T7" i="4"/>
  <c r="D201" i="4"/>
  <c r="D202" i="4"/>
  <c r="G111" i="4"/>
  <c r="G112" i="4"/>
  <c r="L111" i="4"/>
  <c r="L112" i="4"/>
  <c r="E141" i="4"/>
  <c r="E142" i="4"/>
  <c r="J51" i="4"/>
  <c r="J52" i="4"/>
  <c r="K66" i="4"/>
  <c r="K67" i="4"/>
  <c r="N201" i="4"/>
  <c r="N202" i="4"/>
  <c r="L186" i="4"/>
  <c r="L187" i="4"/>
  <c r="Q126" i="4"/>
  <c r="Q127" i="4"/>
  <c r="D111" i="4"/>
  <c r="D112" i="4"/>
  <c r="U111" i="4"/>
  <c r="U112" i="4"/>
  <c r="E66" i="4"/>
  <c r="E67" i="4"/>
  <c r="J171" i="4"/>
  <c r="J172" i="4"/>
  <c r="G171" i="4"/>
  <c r="G172" i="4"/>
  <c r="H111" i="4"/>
  <c r="H112" i="4"/>
  <c r="P96" i="4"/>
  <c r="P97" i="4"/>
  <c r="I201" i="4"/>
  <c r="I202" i="4"/>
  <c r="F201" i="4"/>
  <c r="F202" i="4"/>
  <c r="V36" i="4"/>
  <c r="V37" i="4"/>
  <c r="E21" i="4"/>
  <c r="E22" i="4"/>
  <c r="R246" i="4"/>
  <c r="R247" i="4"/>
  <c r="K21" i="4"/>
  <c r="K22" i="4"/>
  <c r="D276" i="4"/>
  <c r="D277" i="4"/>
  <c r="AT35" i="6"/>
  <c r="C35" i="6"/>
  <c r="W35" i="6" s="1"/>
  <c r="G126" i="4"/>
  <c r="G127" i="4"/>
  <c r="Q276" i="4"/>
  <c r="Q277" i="4"/>
  <c r="O246" i="4"/>
  <c r="O247" i="4"/>
  <c r="D141" i="4"/>
  <c r="D142" i="4"/>
  <c r="E201" i="4"/>
  <c r="E202" i="4"/>
  <c r="F81" i="4"/>
  <c r="F82" i="4"/>
  <c r="M231" i="4"/>
  <c r="M232" i="4"/>
  <c r="P111" i="4"/>
  <c r="P112" i="4"/>
  <c r="C83" i="6"/>
  <c r="W83" i="6" s="1"/>
  <c r="AT83" i="6"/>
  <c r="AT23" i="6"/>
  <c r="C23" i="6"/>
  <c r="W23" i="6" s="1"/>
  <c r="P201" i="4"/>
  <c r="P202" i="4"/>
  <c r="J292" i="4"/>
  <c r="J291" i="4"/>
  <c r="S201" i="4"/>
  <c r="S202" i="4"/>
  <c r="C96" i="4"/>
  <c r="C97" i="4"/>
  <c r="J246" i="4"/>
  <c r="J247" i="4"/>
  <c r="L6" i="4"/>
  <c r="L7" i="4"/>
  <c r="V21" i="4"/>
  <c r="V22" i="4"/>
  <c r="M216" i="4"/>
  <c r="M217" i="4"/>
  <c r="K261" i="4"/>
  <c r="K262" i="4"/>
  <c r="N261" i="4"/>
  <c r="N262" i="4"/>
  <c r="G156" i="4"/>
  <c r="G157" i="4"/>
  <c r="L51" i="4"/>
  <c r="L52" i="4"/>
  <c r="O21" i="4"/>
  <c r="O22" i="4"/>
  <c r="U201" i="4"/>
  <c r="U202" i="4"/>
  <c r="D261" i="4"/>
  <c r="D262" i="4"/>
  <c r="T141" i="4"/>
  <c r="T142" i="4"/>
  <c r="Q21" i="4"/>
  <c r="Q22" i="4"/>
  <c r="J231" i="4"/>
  <c r="J232" i="4"/>
  <c r="I216" i="4"/>
  <c r="I217" i="4"/>
  <c r="C17" i="6"/>
  <c r="W17" i="6" s="1"/>
  <c r="AT17" i="6"/>
  <c r="M186" i="4"/>
  <c r="M187" i="4"/>
  <c r="P6" i="4"/>
  <c r="P7" i="4"/>
  <c r="AT89" i="6"/>
  <c r="C89" i="6"/>
  <c r="AT53" i="6"/>
  <c r="C53" i="6"/>
  <c r="W53" i="6" s="1"/>
  <c r="Q6" i="4"/>
  <c r="Q7" i="4"/>
  <c r="V82" i="4"/>
  <c r="G613" i="9"/>
  <c r="F613" i="9"/>
  <c r="E613" i="9"/>
  <c r="D613" i="9"/>
  <c r="H613" i="9" s="1"/>
  <c r="A615" i="9"/>
  <c r="C614" i="9"/>
  <c r="B614" i="9"/>
  <c r="G614" i="20" s="1"/>
  <c r="B524" i="9"/>
  <c r="G524" i="20" s="1"/>
  <c r="A525" i="9"/>
  <c r="C524" i="9"/>
  <c r="E10" i="13"/>
  <c r="I10" i="13"/>
  <c r="C10" i="13"/>
  <c r="K10" i="13"/>
  <c r="F523" i="9"/>
  <c r="G523" i="9"/>
  <c r="E523" i="9"/>
  <c r="Q2" i="13" s="1"/>
  <c r="D523" i="9"/>
  <c r="A523" i="11"/>
  <c r="H523" i="11" s="1"/>
  <c r="B11" i="13"/>
  <c r="D614" i="20" l="1"/>
  <c r="C614" i="20"/>
  <c r="A614" i="20"/>
  <c r="B614" i="20"/>
  <c r="C524" i="20"/>
  <c r="A524" i="20"/>
  <c r="D524" i="20"/>
  <c r="B524" i="20"/>
  <c r="W89" i="6"/>
  <c r="W149" i="6"/>
  <c r="W155" i="6"/>
  <c r="W143" i="6"/>
  <c r="W125" i="6"/>
  <c r="W137" i="6"/>
  <c r="W131" i="6"/>
  <c r="H523" i="9"/>
  <c r="O2" i="13"/>
  <c r="E614" i="9"/>
  <c r="D614" i="9"/>
  <c r="H614" i="9" s="1"/>
  <c r="A616" i="9"/>
  <c r="C615" i="9"/>
  <c r="B615" i="9"/>
  <c r="G615" i="20" s="1"/>
  <c r="G614" i="9"/>
  <c r="F614" i="9"/>
  <c r="I11" i="13"/>
  <c r="E11" i="13"/>
  <c r="C11" i="13"/>
  <c r="K11" i="13"/>
  <c r="B525" i="9"/>
  <c r="G525" i="20" s="1"/>
  <c r="A526" i="9"/>
  <c r="C525" i="9"/>
  <c r="F524" i="9"/>
  <c r="G524" i="9"/>
  <c r="A524" i="11"/>
  <c r="H524" i="11" s="1"/>
  <c r="E524" i="9"/>
  <c r="Q3" i="13" s="1"/>
  <c r="D524" i="9"/>
  <c r="B12" i="13"/>
  <c r="C615" i="20" l="1"/>
  <c r="A615" i="20"/>
  <c r="D615" i="20"/>
  <c r="B615" i="20"/>
  <c r="A525" i="20"/>
  <c r="D525" i="20"/>
  <c r="C525" i="20"/>
  <c r="B525" i="20"/>
  <c r="H524" i="9"/>
  <c r="O3" i="13"/>
  <c r="E615" i="9"/>
  <c r="D615" i="9"/>
  <c r="H615" i="9" s="1"/>
  <c r="A617" i="9"/>
  <c r="C616" i="9"/>
  <c r="B616" i="9"/>
  <c r="G616" i="20" s="1"/>
  <c r="G615" i="9"/>
  <c r="F615" i="9"/>
  <c r="B526" i="9"/>
  <c r="G526" i="20" s="1"/>
  <c r="A527" i="9"/>
  <c r="C526" i="9"/>
  <c r="K12" i="13"/>
  <c r="I12" i="13"/>
  <c r="E12" i="13"/>
  <c r="C12" i="13"/>
  <c r="G525" i="9"/>
  <c r="F525" i="9"/>
  <c r="A525" i="11"/>
  <c r="H525" i="11" s="1"/>
  <c r="E525" i="9"/>
  <c r="Q4" i="13" s="1"/>
  <c r="D525" i="9"/>
  <c r="B13" i="13"/>
  <c r="C526" i="20" l="1"/>
  <c r="A526" i="20"/>
  <c r="D526" i="20"/>
  <c r="B526" i="20"/>
  <c r="D616" i="20"/>
  <c r="C616" i="20"/>
  <c r="A616" i="20"/>
  <c r="B616" i="20"/>
  <c r="H525" i="9"/>
  <c r="O4" i="13"/>
  <c r="E616" i="9"/>
  <c r="D616" i="9"/>
  <c r="H616" i="9" s="1"/>
  <c r="A618" i="9"/>
  <c r="C617" i="9"/>
  <c r="B617" i="9"/>
  <c r="G617" i="20" s="1"/>
  <c r="G616" i="9"/>
  <c r="F616" i="9"/>
  <c r="B527" i="9"/>
  <c r="G527" i="20" s="1"/>
  <c r="A528" i="9"/>
  <c r="C527" i="9"/>
  <c r="I13" i="13"/>
  <c r="C13" i="13"/>
  <c r="E13" i="13"/>
  <c r="K13" i="13"/>
  <c r="F526" i="9"/>
  <c r="G526" i="9"/>
  <c r="A526" i="11"/>
  <c r="H526" i="11" s="1"/>
  <c r="E526" i="9"/>
  <c r="Q5" i="13" s="1"/>
  <c r="D526" i="9"/>
  <c r="B14" i="13"/>
  <c r="A527" i="20" l="1"/>
  <c r="D527" i="20"/>
  <c r="B527" i="20"/>
  <c r="C527" i="20"/>
  <c r="C617" i="20"/>
  <c r="A617" i="20"/>
  <c r="B617" i="20"/>
  <c r="D617" i="20"/>
  <c r="H526" i="9"/>
  <c r="O5" i="13"/>
  <c r="E617" i="9"/>
  <c r="D617" i="9"/>
  <c r="H617" i="9" s="1"/>
  <c r="A619" i="9"/>
  <c r="C618" i="9"/>
  <c r="B618" i="9"/>
  <c r="G618" i="20" s="1"/>
  <c r="G617" i="9"/>
  <c r="F617" i="9"/>
  <c r="B528" i="9"/>
  <c r="G528" i="20" s="1"/>
  <c r="A529" i="9"/>
  <c r="C528" i="9"/>
  <c r="C14" i="13"/>
  <c r="K14" i="13"/>
  <c r="E14" i="13"/>
  <c r="I14" i="13"/>
  <c r="F527" i="9"/>
  <c r="G527" i="9"/>
  <c r="E527" i="9"/>
  <c r="Q6" i="13" s="1"/>
  <c r="D527" i="9"/>
  <c r="A527" i="11"/>
  <c r="H527" i="11" s="1"/>
  <c r="B15" i="13"/>
  <c r="D618" i="20" l="1"/>
  <c r="C618" i="20"/>
  <c r="A618" i="20"/>
  <c r="B618" i="20"/>
  <c r="D528" i="20"/>
  <c r="B528" i="20"/>
  <c r="C528" i="20"/>
  <c r="A528" i="20"/>
  <c r="H527" i="9"/>
  <c r="O6" i="13"/>
  <c r="E618" i="9"/>
  <c r="D618" i="9"/>
  <c r="H618" i="9" s="1"/>
  <c r="A620" i="9"/>
  <c r="C619" i="9"/>
  <c r="B619" i="9"/>
  <c r="G619" i="20" s="1"/>
  <c r="G618" i="9"/>
  <c r="F618" i="9"/>
  <c r="B529" i="9"/>
  <c r="G529" i="20" s="1"/>
  <c r="A530" i="9"/>
  <c r="C529" i="9"/>
  <c r="E15" i="13"/>
  <c r="I15" i="13"/>
  <c r="C15" i="13"/>
  <c r="K15" i="13"/>
  <c r="F528" i="9"/>
  <c r="G528" i="9"/>
  <c r="A528" i="11"/>
  <c r="H528" i="11" s="1"/>
  <c r="E528" i="9"/>
  <c r="Q7" i="13" s="1"/>
  <c r="D528" i="9"/>
  <c r="B16" i="13"/>
  <c r="D619" i="20" l="1"/>
  <c r="B619" i="20"/>
  <c r="C619" i="20"/>
  <c r="A619" i="20"/>
  <c r="A529" i="20"/>
  <c r="D529" i="20"/>
  <c r="C529" i="20"/>
  <c r="B529" i="20"/>
  <c r="H528" i="9"/>
  <c r="O7" i="13"/>
  <c r="E619" i="9"/>
  <c r="D619" i="9"/>
  <c r="H619" i="9" s="1"/>
  <c r="A621" i="9"/>
  <c r="C620" i="9"/>
  <c r="B620" i="9"/>
  <c r="G620" i="20" s="1"/>
  <c r="G619" i="9"/>
  <c r="F619" i="9"/>
  <c r="K16" i="13"/>
  <c r="E16" i="13"/>
  <c r="I16" i="13"/>
  <c r="C16" i="13"/>
  <c r="B530" i="9"/>
  <c r="G530" i="20" s="1"/>
  <c r="A531" i="9"/>
  <c r="C530" i="9"/>
  <c r="G529" i="9"/>
  <c r="F529" i="9"/>
  <c r="A529" i="11"/>
  <c r="H529" i="11" s="1"/>
  <c r="E529" i="9"/>
  <c r="Q8" i="13" s="1"/>
  <c r="D529" i="9"/>
  <c r="B17" i="13"/>
  <c r="C530" i="20" l="1"/>
  <c r="A530" i="20"/>
  <c r="D530" i="20"/>
  <c r="B530" i="20"/>
  <c r="D620" i="20"/>
  <c r="A620" i="20"/>
  <c r="C620" i="20"/>
  <c r="B620" i="20"/>
  <c r="H529" i="9"/>
  <c r="O8" i="13"/>
  <c r="E620" i="9"/>
  <c r="D620" i="9"/>
  <c r="H620" i="9" s="1"/>
  <c r="A622" i="9"/>
  <c r="C621" i="9"/>
  <c r="B621" i="9"/>
  <c r="G621" i="20" s="1"/>
  <c r="G620" i="9"/>
  <c r="F620" i="9"/>
  <c r="B531" i="9"/>
  <c r="G531" i="20" s="1"/>
  <c r="A532" i="9"/>
  <c r="C531" i="9"/>
  <c r="C17" i="13"/>
  <c r="I17" i="13"/>
  <c r="E17" i="13"/>
  <c r="K17" i="13"/>
  <c r="F530" i="9"/>
  <c r="G530" i="9"/>
  <c r="A530" i="11"/>
  <c r="H530" i="11" s="1"/>
  <c r="E530" i="9"/>
  <c r="Q9" i="13" s="1"/>
  <c r="D530" i="9"/>
  <c r="B18" i="13"/>
  <c r="A531" i="20" l="1"/>
  <c r="D531" i="20"/>
  <c r="B531" i="20"/>
  <c r="C531" i="20"/>
  <c r="D621" i="20"/>
  <c r="B621" i="20"/>
  <c r="C621" i="20"/>
  <c r="A621" i="20"/>
  <c r="H530" i="9"/>
  <c r="O9" i="13"/>
  <c r="E621" i="9"/>
  <c r="D621" i="9"/>
  <c r="H621" i="9" s="1"/>
  <c r="A623" i="9"/>
  <c r="C622" i="9"/>
  <c r="B622" i="9"/>
  <c r="G622" i="20" s="1"/>
  <c r="G621" i="9"/>
  <c r="F621" i="9"/>
  <c r="B532" i="9"/>
  <c r="G532" i="20" s="1"/>
  <c r="A533" i="9"/>
  <c r="C532" i="9"/>
  <c r="I18" i="13"/>
  <c r="C18" i="13"/>
  <c r="K18" i="13"/>
  <c r="E18" i="13"/>
  <c r="F531" i="9"/>
  <c r="G531" i="9"/>
  <c r="E531" i="9"/>
  <c r="Q10" i="13" s="1"/>
  <c r="D531" i="9"/>
  <c r="A531" i="11"/>
  <c r="H531" i="11" s="1"/>
  <c r="B19" i="13"/>
  <c r="D532" i="20" l="1"/>
  <c r="B532" i="20"/>
  <c r="C532" i="20"/>
  <c r="A532" i="20"/>
  <c r="D622" i="20"/>
  <c r="A622" i="20"/>
  <c r="C622" i="20"/>
  <c r="B622" i="20"/>
  <c r="H531" i="9"/>
  <c r="O10" i="13"/>
  <c r="E622" i="9"/>
  <c r="D622" i="9"/>
  <c r="H622" i="9" s="1"/>
  <c r="A624" i="9"/>
  <c r="C623" i="9"/>
  <c r="B623" i="9"/>
  <c r="G623" i="20" s="1"/>
  <c r="G622" i="9"/>
  <c r="F622" i="9"/>
  <c r="E19" i="13"/>
  <c r="C19" i="13"/>
  <c r="I19" i="13"/>
  <c r="K19" i="13"/>
  <c r="B533" i="9"/>
  <c r="G533" i="20" s="1"/>
  <c r="A534" i="9"/>
  <c r="C533" i="9"/>
  <c r="F532" i="9"/>
  <c r="G532" i="9"/>
  <c r="A532" i="11"/>
  <c r="H532" i="11" s="1"/>
  <c r="E532" i="9"/>
  <c r="Q11" i="13" s="1"/>
  <c r="D532" i="9"/>
  <c r="B20" i="13"/>
  <c r="A533" i="20" l="1"/>
  <c r="D533" i="20"/>
  <c r="C533" i="20"/>
  <c r="B533" i="20"/>
  <c r="D623" i="20"/>
  <c r="B623" i="20"/>
  <c r="C623" i="20"/>
  <c r="A623" i="20"/>
  <c r="H532" i="9"/>
  <c r="O11" i="13"/>
  <c r="G623" i="9"/>
  <c r="F623" i="9"/>
  <c r="E623" i="9"/>
  <c r="D623" i="9"/>
  <c r="H623" i="9" s="1"/>
  <c r="A625" i="9"/>
  <c r="C624" i="9"/>
  <c r="B624" i="9"/>
  <c r="G624" i="20" s="1"/>
  <c r="B534" i="9"/>
  <c r="G534" i="20" s="1"/>
  <c r="A535" i="9"/>
  <c r="C534" i="9"/>
  <c r="K20" i="13"/>
  <c r="E20" i="13"/>
  <c r="I20" i="13"/>
  <c r="C20" i="13"/>
  <c r="G533" i="9"/>
  <c r="F533" i="9"/>
  <c r="A533" i="11"/>
  <c r="H533" i="11" s="1"/>
  <c r="E533" i="9"/>
  <c r="Q12" i="13" s="1"/>
  <c r="D533" i="9"/>
  <c r="B21" i="13"/>
  <c r="C534" i="20" l="1"/>
  <c r="A534" i="20"/>
  <c r="D534" i="20"/>
  <c r="B534" i="20"/>
  <c r="D624" i="20"/>
  <c r="A624" i="20"/>
  <c r="C624" i="20"/>
  <c r="B624" i="20"/>
  <c r="H533" i="9"/>
  <c r="O12" i="13"/>
  <c r="G624" i="9"/>
  <c r="F624" i="9"/>
  <c r="E624" i="9"/>
  <c r="D624" i="9"/>
  <c r="H624" i="9" s="1"/>
  <c r="A626" i="9"/>
  <c r="C625" i="9"/>
  <c r="B625" i="9"/>
  <c r="G625" i="20" s="1"/>
  <c r="B535" i="9"/>
  <c r="G535" i="20" s="1"/>
  <c r="A536" i="9"/>
  <c r="C535" i="9"/>
  <c r="C21" i="13"/>
  <c r="I21" i="13"/>
  <c r="E21" i="13"/>
  <c r="K21" i="13"/>
  <c r="F534" i="9"/>
  <c r="G534" i="9"/>
  <c r="A534" i="11"/>
  <c r="H534" i="11" s="1"/>
  <c r="E534" i="9"/>
  <c r="Q13" i="13" s="1"/>
  <c r="D534" i="9"/>
  <c r="B22" i="13"/>
  <c r="A535" i="20" l="1"/>
  <c r="D535" i="20"/>
  <c r="B535" i="20"/>
  <c r="C535" i="20"/>
  <c r="D625" i="20"/>
  <c r="B625" i="20"/>
  <c r="C625" i="20"/>
  <c r="A625" i="20"/>
  <c r="H534" i="9"/>
  <c r="O13" i="13"/>
  <c r="G625" i="9"/>
  <c r="F625" i="9"/>
  <c r="E625" i="9"/>
  <c r="D625" i="9"/>
  <c r="H625" i="9" s="1"/>
  <c r="A627" i="9"/>
  <c r="C626" i="9"/>
  <c r="B626" i="9"/>
  <c r="G626" i="20" s="1"/>
  <c r="B536" i="9"/>
  <c r="G536" i="20" s="1"/>
  <c r="A537" i="9"/>
  <c r="C536" i="9"/>
  <c r="C22" i="13"/>
  <c r="K22" i="13"/>
  <c r="E22" i="13"/>
  <c r="I22" i="13"/>
  <c r="F535" i="9"/>
  <c r="G535" i="9"/>
  <c r="E535" i="9"/>
  <c r="Q14" i="13" s="1"/>
  <c r="D535" i="9"/>
  <c r="A535" i="11"/>
  <c r="H535" i="11" s="1"/>
  <c r="B23" i="13"/>
  <c r="D536" i="20" l="1"/>
  <c r="A536" i="20"/>
  <c r="B536" i="20"/>
  <c r="C536" i="20"/>
  <c r="D626" i="20"/>
  <c r="A626" i="20"/>
  <c r="C626" i="20"/>
  <c r="B626" i="20"/>
  <c r="H535" i="9"/>
  <c r="O14" i="13"/>
  <c r="G626" i="9"/>
  <c r="F626" i="9"/>
  <c r="E626" i="9"/>
  <c r="D626" i="9"/>
  <c r="H626" i="9" s="1"/>
  <c r="A628" i="9"/>
  <c r="C627" i="9"/>
  <c r="B627" i="9"/>
  <c r="G627" i="20" s="1"/>
  <c r="B537" i="9"/>
  <c r="G537" i="20" s="1"/>
  <c r="A538" i="9"/>
  <c r="C537" i="9"/>
  <c r="E23" i="13"/>
  <c r="I23" i="13"/>
  <c r="C23" i="13"/>
  <c r="K23" i="13"/>
  <c r="F536" i="9"/>
  <c r="G536" i="9"/>
  <c r="A536" i="11"/>
  <c r="H536" i="11" s="1"/>
  <c r="E536" i="9"/>
  <c r="Q15" i="13" s="1"/>
  <c r="D536" i="9"/>
  <c r="B24" i="13"/>
  <c r="C537" i="20" l="1"/>
  <c r="A537" i="20"/>
  <c r="D537" i="20"/>
  <c r="B537" i="20"/>
  <c r="D627" i="20"/>
  <c r="B627" i="20"/>
  <c r="C627" i="20"/>
  <c r="A627" i="20"/>
  <c r="H536" i="9"/>
  <c r="O15" i="13"/>
  <c r="G627" i="9"/>
  <c r="F627" i="9"/>
  <c r="E627" i="9"/>
  <c r="D627" i="9"/>
  <c r="H627" i="9" s="1"/>
  <c r="A629" i="9"/>
  <c r="C628" i="9"/>
  <c r="B628" i="9"/>
  <c r="G628" i="20" s="1"/>
  <c r="B538" i="9"/>
  <c r="G538" i="20" s="1"/>
  <c r="A539" i="9"/>
  <c r="C538" i="9"/>
  <c r="K24" i="13"/>
  <c r="E24" i="13"/>
  <c r="I24" i="13"/>
  <c r="C24" i="13"/>
  <c r="G537" i="9"/>
  <c r="F537" i="9"/>
  <c r="A537" i="11"/>
  <c r="H537" i="11" s="1"/>
  <c r="E537" i="9"/>
  <c r="Q16" i="13" s="1"/>
  <c r="D537" i="9"/>
  <c r="B25" i="13"/>
  <c r="A538" i="20" l="1"/>
  <c r="B538" i="20"/>
  <c r="D538" i="20"/>
  <c r="C538" i="20"/>
  <c r="D628" i="20"/>
  <c r="A628" i="20"/>
  <c r="C628" i="20"/>
  <c r="B628" i="20"/>
  <c r="H537" i="9"/>
  <c r="O16" i="13"/>
  <c r="G628" i="9"/>
  <c r="F628" i="9"/>
  <c r="E628" i="9"/>
  <c r="D628" i="9"/>
  <c r="H628" i="9" s="1"/>
  <c r="A630" i="9"/>
  <c r="C629" i="9"/>
  <c r="B629" i="9"/>
  <c r="G629" i="20" s="1"/>
  <c r="C25" i="13"/>
  <c r="I25" i="13"/>
  <c r="E25" i="13"/>
  <c r="K25" i="13"/>
  <c r="B539" i="9"/>
  <c r="G539" i="20" s="1"/>
  <c r="A540" i="9"/>
  <c r="C539" i="9"/>
  <c r="F538" i="9"/>
  <c r="G538" i="9"/>
  <c r="A538" i="11"/>
  <c r="H538" i="11" s="1"/>
  <c r="E538" i="9"/>
  <c r="Q17" i="13" s="1"/>
  <c r="D538" i="9"/>
  <c r="B26" i="13"/>
  <c r="D539" i="20" l="1"/>
  <c r="B539" i="20"/>
  <c r="C539" i="20"/>
  <c r="A539" i="20"/>
  <c r="D629" i="20"/>
  <c r="B629" i="20"/>
  <c r="C629" i="20"/>
  <c r="A629" i="20"/>
  <c r="H538" i="9"/>
  <c r="O17" i="13"/>
  <c r="G629" i="9"/>
  <c r="F629" i="9"/>
  <c r="E629" i="9"/>
  <c r="D629" i="9"/>
  <c r="H629" i="9" s="1"/>
  <c r="A631" i="9"/>
  <c r="C630" i="9"/>
  <c r="B630" i="9"/>
  <c r="G630" i="20" s="1"/>
  <c r="B540" i="9"/>
  <c r="G540" i="20" s="1"/>
  <c r="A541" i="9"/>
  <c r="C540" i="9"/>
  <c r="I26" i="13"/>
  <c r="C26" i="13"/>
  <c r="K26" i="13"/>
  <c r="E26" i="13"/>
  <c r="F539" i="9"/>
  <c r="G539" i="9"/>
  <c r="E539" i="9"/>
  <c r="Q18" i="13" s="1"/>
  <c r="D539" i="9"/>
  <c r="A539" i="11"/>
  <c r="H539" i="11" s="1"/>
  <c r="B27" i="13"/>
  <c r="B540" i="20" l="1"/>
  <c r="A540" i="20"/>
  <c r="D540" i="20"/>
  <c r="C540" i="20"/>
  <c r="D630" i="20"/>
  <c r="A630" i="20"/>
  <c r="C630" i="20"/>
  <c r="B630" i="20"/>
  <c r="H539" i="9"/>
  <c r="O18" i="13"/>
  <c r="G630" i="9"/>
  <c r="F630" i="9"/>
  <c r="E630" i="9"/>
  <c r="D630" i="9"/>
  <c r="H630" i="9" s="1"/>
  <c r="A632" i="9"/>
  <c r="C631" i="9"/>
  <c r="B631" i="9"/>
  <c r="G631" i="20" s="1"/>
  <c r="E27" i="13"/>
  <c r="C27" i="13"/>
  <c r="I27" i="13"/>
  <c r="K27" i="13"/>
  <c r="B541" i="9"/>
  <c r="G541" i="20" s="1"/>
  <c r="A542" i="9"/>
  <c r="C541" i="9"/>
  <c r="F540" i="9"/>
  <c r="G540" i="9"/>
  <c r="A540" i="11"/>
  <c r="H540" i="11" s="1"/>
  <c r="E540" i="9"/>
  <c r="Q19" i="13" s="1"/>
  <c r="D540" i="9"/>
  <c r="B28" i="13"/>
  <c r="D541" i="20" l="1"/>
  <c r="B541" i="20"/>
  <c r="C541" i="20"/>
  <c r="A541" i="20"/>
  <c r="D631" i="20"/>
  <c r="B631" i="20"/>
  <c r="C631" i="20"/>
  <c r="A631" i="20"/>
  <c r="H540" i="9"/>
  <c r="O19" i="13"/>
  <c r="G631" i="9"/>
  <c r="F631" i="9"/>
  <c r="E631" i="9"/>
  <c r="D631" i="9"/>
  <c r="H631" i="9" s="1"/>
  <c r="A633" i="9"/>
  <c r="C632" i="9"/>
  <c r="B632" i="9"/>
  <c r="G632" i="20" s="1"/>
  <c r="B542" i="9"/>
  <c r="G542" i="20" s="1"/>
  <c r="A543" i="9"/>
  <c r="C542" i="9"/>
  <c r="K28" i="13"/>
  <c r="E28" i="13"/>
  <c r="I28" i="13"/>
  <c r="C28" i="13"/>
  <c r="G541" i="9"/>
  <c r="F541" i="9"/>
  <c r="A541" i="11"/>
  <c r="H541" i="11" s="1"/>
  <c r="E541" i="9"/>
  <c r="Q20" i="13" s="1"/>
  <c r="D541" i="9"/>
  <c r="B29" i="13"/>
  <c r="A542" i="20" l="1"/>
  <c r="B542" i="20"/>
  <c r="D542" i="20"/>
  <c r="C542" i="20"/>
  <c r="D632" i="20"/>
  <c r="A632" i="20"/>
  <c r="C632" i="20"/>
  <c r="B632" i="20"/>
  <c r="H541" i="9"/>
  <c r="O20" i="13"/>
  <c r="G632" i="9"/>
  <c r="F632" i="9"/>
  <c r="E632" i="9"/>
  <c r="D632" i="9"/>
  <c r="H632" i="9" s="1"/>
  <c r="A634" i="9"/>
  <c r="C633" i="9"/>
  <c r="B633" i="9"/>
  <c r="G633" i="20" s="1"/>
  <c r="B543" i="9"/>
  <c r="G543" i="20" s="1"/>
  <c r="A544" i="9"/>
  <c r="C543" i="9"/>
  <c r="C29" i="13"/>
  <c r="I29" i="13"/>
  <c r="E29" i="13"/>
  <c r="K29" i="13"/>
  <c r="F542" i="9"/>
  <c r="G542" i="9"/>
  <c r="A542" i="11"/>
  <c r="H542" i="11" s="1"/>
  <c r="E542" i="9"/>
  <c r="Q21" i="13" s="1"/>
  <c r="D542" i="9"/>
  <c r="B30" i="13"/>
  <c r="D543" i="20" l="1"/>
  <c r="B543" i="20"/>
  <c r="C543" i="20"/>
  <c r="A543" i="20"/>
  <c r="D633" i="20"/>
  <c r="B633" i="20"/>
  <c r="C633" i="20"/>
  <c r="A633" i="20"/>
  <c r="H542" i="9"/>
  <c r="O21" i="13"/>
  <c r="G633" i="9"/>
  <c r="F633" i="9"/>
  <c r="E633" i="9"/>
  <c r="D633" i="9"/>
  <c r="H633" i="9" s="1"/>
  <c r="A635" i="9"/>
  <c r="C634" i="9"/>
  <c r="B634" i="9"/>
  <c r="G634" i="20" s="1"/>
  <c r="B544" i="9"/>
  <c r="G544" i="20" s="1"/>
  <c r="A545" i="9"/>
  <c r="C544" i="9"/>
  <c r="C30" i="13"/>
  <c r="K30" i="13"/>
  <c r="E30" i="13"/>
  <c r="I30" i="13"/>
  <c r="F543" i="9"/>
  <c r="G543" i="9"/>
  <c r="E543" i="9"/>
  <c r="Q22" i="13" s="1"/>
  <c r="D543" i="9"/>
  <c r="A543" i="11"/>
  <c r="H543" i="11" s="1"/>
  <c r="B31" i="13"/>
  <c r="A544" i="20" l="1"/>
  <c r="D544" i="20"/>
  <c r="C544" i="20"/>
  <c r="B544" i="20"/>
  <c r="D634" i="20"/>
  <c r="A634" i="20"/>
  <c r="C634" i="20"/>
  <c r="B634" i="20"/>
  <c r="H543" i="9"/>
  <c r="O22" i="13"/>
  <c r="G634" i="9"/>
  <c r="F634" i="9"/>
  <c r="E634" i="9"/>
  <c r="D634" i="9"/>
  <c r="H634" i="9" s="1"/>
  <c r="A636" i="9"/>
  <c r="C635" i="9"/>
  <c r="B635" i="9"/>
  <c r="G635" i="20" s="1"/>
  <c r="B545" i="9"/>
  <c r="G545" i="20" s="1"/>
  <c r="A546" i="9"/>
  <c r="C545" i="9"/>
  <c r="E31" i="13"/>
  <c r="I31" i="13"/>
  <c r="C31" i="13"/>
  <c r="K31" i="13"/>
  <c r="F544" i="9"/>
  <c r="G544" i="9"/>
  <c r="A544" i="11"/>
  <c r="H544" i="11" s="1"/>
  <c r="E544" i="9"/>
  <c r="Q23" i="13" s="1"/>
  <c r="D544" i="9"/>
  <c r="B32" i="13"/>
  <c r="C545" i="20" l="1"/>
  <c r="A545" i="20"/>
  <c r="D545" i="20"/>
  <c r="B545" i="20"/>
  <c r="D635" i="20"/>
  <c r="B635" i="20"/>
  <c r="C635" i="20"/>
  <c r="A635" i="20"/>
  <c r="H544" i="9"/>
  <c r="O23" i="13"/>
  <c r="G635" i="9"/>
  <c r="F635" i="9"/>
  <c r="E635" i="9"/>
  <c r="D635" i="9"/>
  <c r="H635" i="9" s="1"/>
  <c r="A637" i="9"/>
  <c r="C636" i="9"/>
  <c r="B636" i="9"/>
  <c r="G636" i="20" s="1"/>
  <c r="B546" i="9"/>
  <c r="G546" i="20" s="1"/>
  <c r="A547" i="9"/>
  <c r="C546" i="9"/>
  <c r="K32" i="13"/>
  <c r="E32" i="13"/>
  <c r="I32" i="13"/>
  <c r="C32" i="13"/>
  <c r="G545" i="9"/>
  <c r="F545" i="9"/>
  <c r="A545" i="11"/>
  <c r="H545" i="11" s="1"/>
  <c r="E545" i="9"/>
  <c r="Q24" i="13" s="1"/>
  <c r="D545" i="9"/>
  <c r="B33" i="13"/>
  <c r="A546" i="20" l="1"/>
  <c r="D546" i="20"/>
  <c r="B546" i="20"/>
  <c r="C546" i="20"/>
  <c r="D636" i="20"/>
  <c r="A636" i="20"/>
  <c r="C636" i="20"/>
  <c r="B636" i="20"/>
  <c r="H545" i="9"/>
  <c r="O24" i="13"/>
  <c r="G636" i="9"/>
  <c r="F636" i="9"/>
  <c r="E636" i="9"/>
  <c r="D636" i="9"/>
  <c r="H636" i="9" s="1"/>
  <c r="A638" i="9"/>
  <c r="C637" i="9"/>
  <c r="B637" i="9"/>
  <c r="G637" i="20" s="1"/>
  <c r="C33" i="13"/>
  <c r="I33" i="13"/>
  <c r="E33" i="13"/>
  <c r="K33" i="13"/>
  <c r="B547" i="9"/>
  <c r="G547" i="20" s="1"/>
  <c r="A548" i="9"/>
  <c r="C547" i="9"/>
  <c r="F546" i="9"/>
  <c r="G546" i="9"/>
  <c r="A546" i="11"/>
  <c r="H546" i="11" s="1"/>
  <c r="E546" i="9"/>
  <c r="Q25" i="13" s="1"/>
  <c r="D546" i="9"/>
  <c r="B34" i="13"/>
  <c r="D547" i="20" l="1"/>
  <c r="B547" i="20"/>
  <c r="C547" i="20"/>
  <c r="A547" i="20"/>
  <c r="D637" i="20"/>
  <c r="B637" i="20"/>
  <c r="C637" i="20"/>
  <c r="A637" i="20"/>
  <c r="H546" i="9"/>
  <c r="O25" i="13"/>
  <c r="G637" i="9"/>
  <c r="F637" i="9"/>
  <c r="E637" i="9"/>
  <c r="D637" i="9"/>
  <c r="H637" i="9" s="1"/>
  <c r="A639" i="9"/>
  <c r="C638" i="9"/>
  <c r="B638" i="9"/>
  <c r="G638" i="20" s="1"/>
  <c r="B548" i="9"/>
  <c r="G548" i="20" s="1"/>
  <c r="A549" i="9"/>
  <c r="C548" i="9"/>
  <c r="I34" i="13"/>
  <c r="C34" i="13"/>
  <c r="K34" i="13"/>
  <c r="E34" i="13"/>
  <c r="F547" i="9"/>
  <c r="G547" i="9"/>
  <c r="E547" i="9"/>
  <c r="Q26" i="13" s="1"/>
  <c r="D547" i="9"/>
  <c r="A547" i="11"/>
  <c r="H547" i="11" s="1"/>
  <c r="B35" i="13"/>
  <c r="A548" i="20" l="1"/>
  <c r="D548" i="20"/>
  <c r="C548" i="20"/>
  <c r="B548" i="20"/>
  <c r="D638" i="20"/>
  <c r="A638" i="20"/>
  <c r="C638" i="20"/>
  <c r="B638" i="20"/>
  <c r="H547" i="9"/>
  <c r="O26" i="13"/>
  <c r="G638" i="9"/>
  <c r="F638" i="9"/>
  <c r="E638" i="9"/>
  <c r="D638" i="9"/>
  <c r="H638" i="9" s="1"/>
  <c r="A640" i="9"/>
  <c r="C639" i="9"/>
  <c r="B639" i="9"/>
  <c r="G639" i="20" s="1"/>
  <c r="E35" i="13"/>
  <c r="C35" i="13"/>
  <c r="I35" i="13"/>
  <c r="K35" i="13"/>
  <c r="B549" i="9"/>
  <c r="G549" i="20" s="1"/>
  <c r="A550" i="9"/>
  <c r="C549" i="9"/>
  <c r="F548" i="9"/>
  <c r="G548" i="9"/>
  <c r="A548" i="11"/>
  <c r="H548" i="11" s="1"/>
  <c r="E548" i="9"/>
  <c r="Q27" i="13" s="1"/>
  <c r="D548" i="9"/>
  <c r="B36" i="13"/>
  <c r="C549" i="20" l="1"/>
  <c r="A549" i="20"/>
  <c r="D549" i="20"/>
  <c r="B549" i="20"/>
  <c r="D639" i="20"/>
  <c r="B639" i="20"/>
  <c r="C639" i="20"/>
  <c r="A639" i="20"/>
  <c r="H548" i="9"/>
  <c r="O27" i="13"/>
  <c r="G639" i="9"/>
  <c r="F639" i="9"/>
  <c r="E639" i="9"/>
  <c r="D639" i="9"/>
  <c r="H639" i="9" s="1"/>
  <c r="A641" i="9"/>
  <c r="C640" i="9"/>
  <c r="B640" i="9"/>
  <c r="G640" i="20" s="1"/>
  <c r="B550" i="9"/>
  <c r="G550" i="20" s="1"/>
  <c r="A551" i="9"/>
  <c r="C550" i="9"/>
  <c r="K36" i="13"/>
  <c r="E36" i="13"/>
  <c r="I36" i="13"/>
  <c r="C36" i="13"/>
  <c r="G549" i="9"/>
  <c r="F549" i="9"/>
  <c r="A549" i="11"/>
  <c r="H549" i="11" s="1"/>
  <c r="E549" i="9"/>
  <c r="Q28" i="13" s="1"/>
  <c r="D549" i="9"/>
  <c r="B37" i="13"/>
  <c r="A550" i="20" l="1"/>
  <c r="D550" i="20"/>
  <c r="B550" i="20"/>
  <c r="C550" i="20"/>
  <c r="D640" i="20"/>
  <c r="A640" i="20"/>
  <c r="C640" i="20"/>
  <c r="B640" i="20"/>
  <c r="H549" i="9"/>
  <c r="O28" i="13"/>
  <c r="G640" i="9"/>
  <c r="F640" i="9"/>
  <c r="E640" i="9"/>
  <c r="D640" i="9"/>
  <c r="H640" i="9" s="1"/>
  <c r="A642" i="9"/>
  <c r="C641" i="9"/>
  <c r="B641" i="9"/>
  <c r="G641" i="20" s="1"/>
  <c r="B551" i="9"/>
  <c r="G551" i="20" s="1"/>
  <c r="A552" i="9"/>
  <c r="C551" i="9"/>
  <c r="C37" i="13"/>
  <c r="I37" i="13"/>
  <c r="E37" i="13"/>
  <c r="K37" i="13"/>
  <c r="F550" i="9"/>
  <c r="G550" i="9"/>
  <c r="A550" i="11"/>
  <c r="H550" i="11" s="1"/>
  <c r="E550" i="9"/>
  <c r="Q29" i="13" s="1"/>
  <c r="D550" i="9"/>
  <c r="B38" i="13"/>
  <c r="D551" i="20" l="1"/>
  <c r="B551" i="20"/>
  <c r="C551" i="20"/>
  <c r="A551" i="20"/>
  <c r="D641" i="20"/>
  <c r="B641" i="20"/>
  <c r="C641" i="20"/>
  <c r="A641" i="20"/>
  <c r="H550" i="9"/>
  <c r="O29" i="13"/>
  <c r="G641" i="9"/>
  <c r="F641" i="9"/>
  <c r="E641" i="9"/>
  <c r="D641" i="9"/>
  <c r="H641" i="9" s="1"/>
  <c r="A643" i="9"/>
  <c r="C642" i="9"/>
  <c r="B642" i="9"/>
  <c r="G642" i="20" s="1"/>
  <c r="C38" i="13"/>
  <c r="K38" i="13"/>
  <c r="E38" i="13"/>
  <c r="I38" i="13"/>
  <c r="B552" i="9"/>
  <c r="G552" i="20" s="1"/>
  <c r="A553" i="9"/>
  <c r="C552" i="9"/>
  <c r="F551" i="9"/>
  <c r="G551" i="9"/>
  <c r="E551" i="9"/>
  <c r="Q30" i="13" s="1"/>
  <c r="D551" i="9"/>
  <c r="A551" i="11"/>
  <c r="H551" i="11" s="1"/>
  <c r="B39" i="13"/>
  <c r="A552" i="20" l="1"/>
  <c r="D552" i="20"/>
  <c r="C552" i="20"/>
  <c r="B552" i="20"/>
  <c r="D642" i="20"/>
  <c r="A642" i="20"/>
  <c r="C642" i="20"/>
  <c r="B642" i="20"/>
  <c r="H551" i="9"/>
  <c r="O30" i="13"/>
  <c r="G642" i="9"/>
  <c r="F642" i="9"/>
  <c r="E642" i="9"/>
  <c r="D642" i="9"/>
  <c r="H642" i="9" s="1"/>
  <c r="A644" i="9"/>
  <c r="C643" i="9"/>
  <c r="B643" i="9"/>
  <c r="G643" i="20" s="1"/>
  <c r="E39" i="13"/>
  <c r="I39" i="13"/>
  <c r="C39" i="13"/>
  <c r="K39" i="13"/>
  <c r="B553" i="9"/>
  <c r="G553" i="20" s="1"/>
  <c r="A554" i="9"/>
  <c r="C553" i="9"/>
  <c r="F552" i="9"/>
  <c r="G552" i="9"/>
  <c r="A552" i="11"/>
  <c r="H552" i="11" s="1"/>
  <c r="E552" i="9"/>
  <c r="Q31" i="13" s="1"/>
  <c r="D552" i="9"/>
  <c r="B40" i="13"/>
  <c r="C553" i="20" l="1"/>
  <c r="A553" i="20"/>
  <c r="D553" i="20"/>
  <c r="B553" i="20"/>
  <c r="D643" i="20"/>
  <c r="B643" i="20"/>
  <c r="C643" i="20"/>
  <c r="A643" i="20"/>
  <c r="H552" i="9"/>
  <c r="O31" i="13"/>
  <c r="G643" i="9"/>
  <c r="F643" i="9"/>
  <c r="E643" i="9"/>
  <c r="D643" i="9"/>
  <c r="H643" i="9" s="1"/>
  <c r="A645" i="9"/>
  <c r="C644" i="9"/>
  <c r="B644" i="9"/>
  <c r="G644" i="20" s="1"/>
  <c r="B554" i="9"/>
  <c r="G554" i="20" s="1"/>
  <c r="A555" i="9"/>
  <c r="C554" i="9"/>
  <c r="K40" i="13"/>
  <c r="E40" i="13"/>
  <c r="I40" i="13"/>
  <c r="C40" i="13"/>
  <c r="G553" i="9"/>
  <c r="F553" i="9"/>
  <c r="A553" i="11"/>
  <c r="H553" i="11" s="1"/>
  <c r="E553" i="9"/>
  <c r="Q32" i="13" s="1"/>
  <c r="D553" i="9"/>
  <c r="B41" i="13"/>
  <c r="A554" i="20" l="1"/>
  <c r="D554" i="20"/>
  <c r="B554" i="20"/>
  <c r="C554" i="20"/>
  <c r="D644" i="20"/>
  <c r="A644" i="20"/>
  <c r="C644" i="20"/>
  <c r="B644" i="20"/>
  <c r="H553" i="9"/>
  <c r="O32" i="13"/>
  <c r="G644" i="9"/>
  <c r="F644" i="9"/>
  <c r="E644" i="9"/>
  <c r="D644" i="9"/>
  <c r="H644" i="9" s="1"/>
  <c r="A646" i="9"/>
  <c r="C645" i="9"/>
  <c r="B645" i="9"/>
  <c r="G645" i="20" s="1"/>
  <c r="B555" i="9"/>
  <c r="G555" i="20" s="1"/>
  <c r="A556" i="9"/>
  <c r="C555" i="9"/>
  <c r="C41" i="13"/>
  <c r="I41" i="13"/>
  <c r="E41" i="13"/>
  <c r="K41" i="13"/>
  <c r="F554" i="9"/>
  <c r="G554" i="9"/>
  <c r="A554" i="11"/>
  <c r="H554" i="11" s="1"/>
  <c r="E554" i="9"/>
  <c r="Q33" i="13" s="1"/>
  <c r="D554" i="9"/>
  <c r="B42" i="13"/>
  <c r="D555" i="20" l="1"/>
  <c r="B555" i="20"/>
  <c r="C555" i="20"/>
  <c r="A555" i="20"/>
  <c r="D645" i="20"/>
  <c r="B645" i="20"/>
  <c r="C645" i="20"/>
  <c r="A645" i="20"/>
  <c r="H554" i="9"/>
  <c r="O33" i="13"/>
  <c r="G645" i="9"/>
  <c r="F645" i="9"/>
  <c r="E645" i="9"/>
  <c r="D645" i="9"/>
  <c r="H645" i="9" s="1"/>
  <c r="A647" i="9"/>
  <c r="C646" i="9"/>
  <c r="B646" i="9"/>
  <c r="G646" i="20" s="1"/>
  <c r="B556" i="9"/>
  <c r="G556" i="20" s="1"/>
  <c r="A557" i="9"/>
  <c r="C556" i="9"/>
  <c r="I42" i="13"/>
  <c r="C42" i="13"/>
  <c r="K42" i="13"/>
  <c r="E42" i="13"/>
  <c r="F555" i="9"/>
  <c r="G555" i="9"/>
  <c r="E555" i="9"/>
  <c r="Q34" i="13" s="1"/>
  <c r="D555" i="9"/>
  <c r="A555" i="11"/>
  <c r="H555" i="11" s="1"/>
  <c r="B43" i="13"/>
  <c r="A556" i="20" l="1"/>
  <c r="D556" i="20"/>
  <c r="C556" i="20"/>
  <c r="B556" i="20"/>
  <c r="D646" i="20"/>
  <c r="A646" i="20"/>
  <c r="C646" i="20"/>
  <c r="B646" i="20"/>
  <c r="H555" i="9"/>
  <c r="O34" i="13"/>
  <c r="G646" i="9"/>
  <c r="F646" i="9"/>
  <c r="E646" i="9"/>
  <c r="D646" i="9"/>
  <c r="H646" i="9" s="1"/>
  <c r="A648" i="9"/>
  <c r="C647" i="9"/>
  <c r="B647" i="9"/>
  <c r="G647" i="20" s="1"/>
  <c r="B557" i="9"/>
  <c r="G557" i="20" s="1"/>
  <c r="A558" i="9"/>
  <c r="C557" i="9"/>
  <c r="E43" i="13"/>
  <c r="C43" i="13"/>
  <c r="I43" i="13"/>
  <c r="K43" i="13"/>
  <c r="F556" i="9"/>
  <c r="G556" i="9"/>
  <c r="A556" i="11"/>
  <c r="H556" i="11" s="1"/>
  <c r="E556" i="9"/>
  <c r="Q35" i="13" s="1"/>
  <c r="D556" i="9"/>
  <c r="B44" i="13"/>
  <c r="C557" i="20" l="1"/>
  <c r="A557" i="20"/>
  <c r="D557" i="20"/>
  <c r="B557" i="20"/>
  <c r="D647" i="20"/>
  <c r="B647" i="20"/>
  <c r="C647" i="20"/>
  <c r="A647" i="20"/>
  <c r="H556" i="9"/>
  <c r="O35" i="13"/>
  <c r="G647" i="9"/>
  <c r="F647" i="9"/>
  <c r="E647" i="9"/>
  <c r="D647" i="9"/>
  <c r="H647" i="9" s="1"/>
  <c r="A649" i="9"/>
  <c r="C648" i="9"/>
  <c r="B648" i="9"/>
  <c r="G648" i="20" s="1"/>
  <c r="B558" i="9"/>
  <c r="G558" i="20" s="1"/>
  <c r="A559" i="9"/>
  <c r="C558" i="9"/>
  <c r="K44" i="13"/>
  <c r="E44" i="13"/>
  <c r="I44" i="13"/>
  <c r="C44" i="13"/>
  <c r="G557" i="9"/>
  <c r="F557" i="9"/>
  <c r="A557" i="11"/>
  <c r="H557" i="11" s="1"/>
  <c r="E557" i="9"/>
  <c r="Q36" i="13" s="1"/>
  <c r="D557" i="9"/>
  <c r="B45" i="13"/>
  <c r="A558" i="20" l="1"/>
  <c r="D558" i="20"/>
  <c r="B558" i="20"/>
  <c r="C558" i="20"/>
  <c r="D648" i="20"/>
  <c r="A648" i="20"/>
  <c r="C648" i="20"/>
  <c r="B648" i="20"/>
  <c r="H557" i="9"/>
  <c r="O36" i="13"/>
  <c r="G648" i="9"/>
  <c r="F648" i="9"/>
  <c r="E648" i="9"/>
  <c r="D648" i="9"/>
  <c r="H648" i="9" s="1"/>
  <c r="A650" i="9"/>
  <c r="C649" i="9"/>
  <c r="B649" i="9"/>
  <c r="G649" i="20" s="1"/>
  <c r="C45" i="13"/>
  <c r="I45" i="13"/>
  <c r="E45" i="13"/>
  <c r="K45" i="13"/>
  <c r="B559" i="9"/>
  <c r="G559" i="20" s="1"/>
  <c r="A560" i="9"/>
  <c r="C559" i="9"/>
  <c r="F558" i="9"/>
  <c r="G558" i="9"/>
  <c r="A558" i="11"/>
  <c r="H558" i="11" s="1"/>
  <c r="E558" i="9"/>
  <c r="Q37" i="13" s="1"/>
  <c r="D558" i="9"/>
  <c r="B46" i="13"/>
  <c r="D559" i="20" l="1"/>
  <c r="B559" i="20"/>
  <c r="C559" i="20"/>
  <c r="A559" i="20"/>
  <c r="D649" i="20"/>
  <c r="B649" i="20"/>
  <c r="C649" i="20"/>
  <c r="A649" i="20"/>
  <c r="H558" i="9"/>
  <c r="O37" i="13"/>
  <c r="G649" i="9"/>
  <c r="F649" i="9"/>
  <c r="E649" i="9"/>
  <c r="D649" i="9"/>
  <c r="H649" i="9" s="1"/>
  <c r="A651" i="9"/>
  <c r="C650" i="9"/>
  <c r="B650" i="9"/>
  <c r="G650" i="20" s="1"/>
  <c r="B560" i="9"/>
  <c r="G560" i="20" s="1"/>
  <c r="A561" i="9"/>
  <c r="C560" i="9"/>
  <c r="C46" i="13"/>
  <c r="K46" i="13"/>
  <c r="E46" i="13"/>
  <c r="I46" i="13"/>
  <c r="F559" i="9"/>
  <c r="G559" i="9"/>
  <c r="E559" i="9"/>
  <c r="Q38" i="13" s="1"/>
  <c r="D559" i="9"/>
  <c r="A559" i="11"/>
  <c r="H559" i="11" s="1"/>
  <c r="B47" i="13"/>
  <c r="A560" i="20" l="1"/>
  <c r="D560" i="20"/>
  <c r="C560" i="20"/>
  <c r="B560" i="20"/>
  <c r="D650" i="20"/>
  <c r="A650" i="20"/>
  <c r="C650" i="20"/>
  <c r="B650" i="20"/>
  <c r="H559" i="9"/>
  <c r="O38" i="13"/>
  <c r="G650" i="9"/>
  <c r="F650" i="9"/>
  <c r="E650" i="9"/>
  <c r="D650" i="9"/>
  <c r="H650" i="9" s="1"/>
  <c r="A652" i="9"/>
  <c r="C651" i="9"/>
  <c r="B651" i="9"/>
  <c r="G651" i="20" s="1"/>
  <c r="E47" i="13"/>
  <c r="I47" i="13"/>
  <c r="C47" i="13"/>
  <c r="K47" i="13"/>
  <c r="B561" i="9"/>
  <c r="G561" i="20" s="1"/>
  <c r="A562" i="9"/>
  <c r="C561" i="9"/>
  <c r="F560" i="9"/>
  <c r="G560" i="9"/>
  <c r="A560" i="11"/>
  <c r="H560" i="11" s="1"/>
  <c r="E560" i="9"/>
  <c r="Q39" i="13" s="1"/>
  <c r="D560" i="9"/>
  <c r="B48" i="13"/>
  <c r="C561" i="20" l="1"/>
  <c r="A561" i="20"/>
  <c r="D561" i="20"/>
  <c r="B561" i="20"/>
  <c r="D651" i="20"/>
  <c r="B651" i="20"/>
  <c r="C651" i="20"/>
  <c r="A651" i="20"/>
  <c r="H560" i="9"/>
  <c r="O39" i="13"/>
  <c r="G651" i="9"/>
  <c r="F651" i="9"/>
  <c r="E651" i="9"/>
  <c r="D651" i="9"/>
  <c r="H651" i="9" s="1"/>
  <c r="A653" i="9"/>
  <c r="C652" i="9"/>
  <c r="B652" i="9"/>
  <c r="G652" i="20" s="1"/>
  <c r="K48" i="13"/>
  <c r="E48" i="13"/>
  <c r="I48" i="13"/>
  <c r="C48" i="13"/>
  <c r="B562" i="9"/>
  <c r="G562" i="20" s="1"/>
  <c r="A563" i="9"/>
  <c r="C562" i="9"/>
  <c r="G561" i="9"/>
  <c r="F561" i="9"/>
  <c r="A561" i="11"/>
  <c r="H561" i="11" s="1"/>
  <c r="E561" i="9"/>
  <c r="Q40" i="13" s="1"/>
  <c r="D561" i="9"/>
  <c r="B49" i="13"/>
  <c r="A562" i="20" l="1"/>
  <c r="D562" i="20"/>
  <c r="B562" i="20"/>
  <c r="C562" i="20"/>
  <c r="D652" i="20"/>
  <c r="A652" i="20"/>
  <c r="C652" i="20"/>
  <c r="B652" i="20"/>
  <c r="H561" i="9"/>
  <c r="O40" i="13"/>
  <c r="G652" i="9"/>
  <c r="F652" i="9"/>
  <c r="E652" i="9"/>
  <c r="D652" i="9"/>
  <c r="H652" i="9" s="1"/>
  <c r="A654" i="9"/>
  <c r="C653" i="9"/>
  <c r="B653" i="9"/>
  <c r="G653" i="20" s="1"/>
  <c r="B563" i="9"/>
  <c r="G563" i="20" s="1"/>
  <c r="A564" i="9"/>
  <c r="C563" i="9"/>
  <c r="C49" i="13"/>
  <c r="I49" i="13"/>
  <c r="E49" i="13"/>
  <c r="K49" i="13"/>
  <c r="F562" i="9"/>
  <c r="G562" i="9"/>
  <c r="A562" i="11"/>
  <c r="H562" i="11" s="1"/>
  <c r="E562" i="9"/>
  <c r="Q41" i="13" s="1"/>
  <c r="D562" i="9"/>
  <c r="B50" i="13"/>
  <c r="D563" i="20" l="1"/>
  <c r="B563" i="20"/>
  <c r="C563" i="20"/>
  <c r="A563" i="20"/>
  <c r="D653" i="20"/>
  <c r="B653" i="20"/>
  <c r="C653" i="20"/>
  <c r="A653" i="20"/>
  <c r="H562" i="9"/>
  <c r="O41" i="13"/>
  <c r="G653" i="9"/>
  <c r="F653" i="9"/>
  <c r="E653" i="9"/>
  <c r="D653" i="9"/>
  <c r="H653" i="9" s="1"/>
  <c r="A655" i="9"/>
  <c r="C654" i="9"/>
  <c r="B654" i="9"/>
  <c r="G654" i="20" s="1"/>
  <c r="I50" i="13"/>
  <c r="C50" i="13"/>
  <c r="K50" i="13"/>
  <c r="E50" i="13"/>
  <c r="B564" i="9"/>
  <c r="G564" i="20" s="1"/>
  <c r="A565" i="9"/>
  <c r="C564" i="9"/>
  <c r="F563" i="9"/>
  <c r="G563" i="9"/>
  <c r="E563" i="9"/>
  <c r="Q42" i="13" s="1"/>
  <c r="D563" i="9"/>
  <c r="A563" i="11"/>
  <c r="H563" i="11" s="1"/>
  <c r="B51" i="13"/>
  <c r="A564" i="20" l="1"/>
  <c r="D564" i="20"/>
  <c r="C564" i="20"/>
  <c r="B564" i="20"/>
  <c r="D654" i="20"/>
  <c r="A654" i="20"/>
  <c r="C654" i="20"/>
  <c r="B654" i="20"/>
  <c r="H563" i="9"/>
  <c r="O42" i="13"/>
  <c r="G654" i="9"/>
  <c r="F654" i="9"/>
  <c r="E654" i="9"/>
  <c r="D654" i="9"/>
  <c r="H654" i="9" s="1"/>
  <c r="A656" i="9"/>
  <c r="C655" i="9"/>
  <c r="B655" i="9"/>
  <c r="G655" i="20" s="1"/>
  <c r="B565" i="9"/>
  <c r="G565" i="20" s="1"/>
  <c r="A566" i="9"/>
  <c r="C565" i="9"/>
  <c r="E51" i="13"/>
  <c r="C51" i="13"/>
  <c r="I51" i="13"/>
  <c r="K51" i="13"/>
  <c r="F564" i="9"/>
  <c r="G564" i="9"/>
  <c r="A564" i="11"/>
  <c r="H564" i="11" s="1"/>
  <c r="E564" i="9"/>
  <c r="Q43" i="13" s="1"/>
  <c r="D564" i="9"/>
  <c r="B52" i="13"/>
  <c r="C565" i="20" l="1"/>
  <c r="A565" i="20"/>
  <c r="D565" i="20"/>
  <c r="B565" i="20"/>
  <c r="D655" i="20"/>
  <c r="B655" i="20"/>
  <c r="C655" i="20"/>
  <c r="A655" i="20"/>
  <c r="H564" i="9"/>
  <c r="O43" i="13"/>
  <c r="G655" i="9"/>
  <c r="F655" i="9"/>
  <c r="E655" i="9"/>
  <c r="D655" i="9"/>
  <c r="H655" i="9" s="1"/>
  <c r="A657" i="9"/>
  <c r="C656" i="9"/>
  <c r="B656" i="9"/>
  <c r="G656" i="20" s="1"/>
  <c r="B566" i="9"/>
  <c r="G566" i="20" s="1"/>
  <c r="A567" i="9"/>
  <c r="C566" i="9"/>
  <c r="K52" i="13"/>
  <c r="E52" i="13"/>
  <c r="I52" i="13"/>
  <c r="C52" i="13"/>
  <c r="G565" i="9"/>
  <c r="F565" i="9"/>
  <c r="A565" i="11"/>
  <c r="H565" i="11" s="1"/>
  <c r="E565" i="9"/>
  <c r="Q44" i="13" s="1"/>
  <c r="D565" i="9"/>
  <c r="B53" i="13"/>
  <c r="A566" i="20" l="1"/>
  <c r="D566" i="20"/>
  <c r="B566" i="20"/>
  <c r="C566" i="20"/>
  <c r="D656" i="20"/>
  <c r="A656" i="20"/>
  <c r="C656" i="20"/>
  <c r="B656" i="20"/>
  <c r="H565" i="9"/>
  <c r="O44" i="13"/>
  <c r="G656" i="9"/>
  <c r="F656" i="9"/>
  <c r="E656" i="9"/>
  <c r="D656" i="9"/>
  <c r="H656" i="9" s="1"/>
  <c r="A658" i="9"/>
  <c r="C657" i="9"/>
  <c r="B657" i="9"/>
  <c r="G657" i="20" s="1"/>
  <c r="B567" i="9"/>
  <c r="G567" i="20" s="1"/>
  <c r="A568" i="9"/>
  <c r="C567" i="9"/>
  <c r="C53" i="13"/>
  <c r="I53" i="13"/>
  <c r="E53" i="13"/>
  <c r="K53" i="13"/>
  <c r="F566" i="9"/>
  <c r="G566" i="9"/>
  <c r="A566" i="11"/>
  <c r="H566" i="11" s="1"/>
  <c r="E566" i="9"/>
  <c r="Q45" i="13" s="1"/>
  <c r="D566" i="9"/>
  <c r="B54" i="13"/>
  <c r="D567" i="20" l="1"/>
  <c r="B567" i="20"/>
  <c r="C567" i="20"/>
  <c r="A567" i="20"/>
  <c r="D657" i="20"/>
  <c r="B657" i="20"/>
  <c r="C657" i="20"/>
  <c r="A657" i="20"/>
  <c r="H566" i="9"/>
  <c r="O45" i="13"/>
  <c r="G657" i="9"/>
  <c r="F657" i="9"/>
  <c r="E657" i="9"/>
  <c r="D657" i="9"/>
  <c r="H657" i="9" s="1"/>
  <c r="A659" i="9"/>
  <c r="C658" i="9"/>
  <c r="B658" i="9"/>
  <c r="G658" i="20" s="1"/>
  <c r="C54" i="13"/>
  <c r="K54" i="13"/>
  <c r="E54" i="13"/>
  <c r="I54" i="13"/>
  <c r="B568" i="9"/>
  <c r="G568" i="20" s="1"/>
  <c r="A569" i="9"/>
  <c r="C568" i="9"/>
  <c r="F567" i="9"/>
  <c r="G567" i="9"/>
  <c r="E567" i="9"/>
  <c r="Q46" i="13" s="1"/>
  <c r="D567" i="9"/>
  <c r="A567" i="11"/>
  <c r="H567" i="11" s="1"/>
  <c r="B55" i="13"/>
  <c r="A568" i="20" l="1"/>
  <c r="D568" i="20"/>
  <c r="C568" i="20"/>
  <c r="B568" i="20"/>
  <c r="D658" i="20"/>
  <c r="A658" i="20"/>
  <c r="C658" i="20"/>
  <c r="B658" i="20"/>
  <c r="H567" i="9"/>
  <c r="O46" i="13"/>
  <c r="G658" i="9"/>
  <c r="F658" i="9"/>
  <c r="E658" i="9"/>
  <c r="D658" i="9"/>
  <c r="H658" i="9" s="1"/>
  <c r="A660" i="9"/>
  <c r="C659" i="9"/>
  <c r="B659" i="9"/>
  <c r="G659" i="20" s="1"/>
  <c r="B569" i="9"/>
  <c r="G569" i="20" s="1"/>
  <c r="A570" i="9"/>
  <c r="C569" i="9"/>
  <c r="E55" i="13"/>
  <c r="I55" i="13"/>
  <c r="C55" i="13"/>
  <c r="K55" i="13"/>
  <c r="F568" i="9"/>
  <c r="G568" i="9"/>
  <c r="A568" i="11"/>
  <c r="H568" i="11" s="1"/>
  <c r="E568" i="9"/>
  <c r="Q47" i="13" s="1"/>
  <c r="D568" i="9"/>
  <c r="B56" i="13"/>
  <c r="C569" i="20" l="1"/>
  <c r="A569" i="20"/>
  <c r="D569" i="20"/>
  <c r="B569" i="20"/>
  <c r="D659" i="20"/>
  <c r="B659" i="20"/>
  <c r="C659" i="20"/>
  <c r="A659" i="20"/>
  <c r="H568" i="9"/>
  <c r="O47" i="13"/>
  <c r="G659" i="9"/>
  <c r="F659" i="9"/>
  <c r="E659" i="9"/>
  <c r="D659" i="9"/>
  <c r="H659" i="9" s="1"/>
  <c r="A661" i="9"/>
  <c r="C660" i="9"/>
  <c r="B660" i="9"/>
  <c r="G660" i="20" s="1"/>
  <c r="K56" i="13"/>
  <c r="E56" i="13"/>
  <c r="I56" i="13"/>
  <c r="C56" i="13"/>
  <c r="B570" i="9"/>
  <c r="G570" i="20" s="1"/>
  <c r="A571" i="9"/>
  <c r="C570" i="9"/>
  <c r="G569" i="9"/>
  <c r="F569" i="9"/>
  <c r="A569" i="11"/>
  <c r="H569" i="11" s="1"/>
  <c r="E569" i="9"/>
  <c r="Q48" i="13" s="1"/>
  <c r="D569" i="9"/>
  <c r="B57" i="13"/>
  <c r="A570" i="20" l="1"/>
  <c r="D570" i="20"/>
  <c r="B570" i="20"/>
  <c r="C570" i="20"/>
  <c r="D660" i="20"/>
  <c r="A660" i="20"/>
  <c r="C660" i="20"/>
  <c r="B660" i="20"/>
  <c r="H569" i="9"/>
  <c r="O48" i="13"/>
  <c r="G660" i="9"/>
  <c r="F660" i="9"/>
  <c r="E660" i="9"/>
  <c r="D660" i="9"/>
  <c r="H660" i="9" s="1"/>
  <c r="A662" i="9"/>
  <c r="C661" i="9"/>
  <c r="B661" i="9"/>
  <c r="G661" i="20" s="1"/>
  <c r="B571" i="9"/>
  <c r="G571" i="20" s="1"/>
  <c r="A572" i="9"/>
  <c r="C571" i="9"/>
  <c r="C57" i="13"/>
  <c r="I57" i="13"/>
  <c r="E57" i="13"/>
  <c r="K57" i="13"/>
  <c r="F570" i="9"/>
  <c r="G570" i="9"/>
  <c r="A570" i="11"/>
  <c r="H570" i="11" s="1"/>
  <c r="E570" i="9"/>
  <c r="Q49" i="13" s="1"/>
  <c r="D570" i="9"/>
  <c r="B58" i="13"/>
  <c r="D571" i="20" l="1"/>
  <c r="B571" i="20"/>
  <c r="C571" i="20"/>
  <c r="A571" i="20"/>
  <c r="D661" i="20"/>
  <c r="B661" i="20"/>
  <c r="C661" i="20"/>
  <c r="A661" i="20"/>
  <c r="H570" i="9"/>
  <c r="O49" i="13"/>
  <c r="G661" i="9"/>
  <c r="F661" i="9"/>
  <c r="E661" i="9"/>
  <c r="D661" i="9"/>
  <c r="H661" i="9" s="1"/>
  <c r="A663" i="9"/>
  <c r="C662" i="9"/>
  <c r="B662" i="9"/>
  <c r="G662" i="20" s="1"/>
  <c r="I58" i="13"/>
  <c r="C58" i="13"/>
  <c r="K58" i="13"/>
  <c r="E58" i="13"/>
  <c r="B572" i="9"/>
  <c r="G572" i="20" s="1"/>
  <c r="A573" i="9"/>
  <c r="C572" i="9"/>
  <c r="F571" i="9"/>
  <c r="G571" i="9"/>
  <c r="E571" i="9"/>
  <c r="D571" i="9"/>
  <c r="A571" i="11"/>
  <c r="H571" i="11" s="1"/>
  <c r="B59" i="13"/>
  <c r="Q50" i="13" l="1"/>
  <c r="C375" i="4"/>
  <c r="C368" i="4" s="1"/>
  <c r="A572" i="20"/>
  <c r="D572" i="20"/>
  <c r="C572" i="20"/>
  <c r="B572" i="20"/>
  <c r="D662" i="20"/>
  <c r="A662" i="20"/>
  <c r="C662" i="20"/>
  <c r="B662" i="20"/>
  <c r="H571" i="9"/>
  <c r="O50" i="13"/>
  <c r="G662" i="9"/>
  <c r="F662" i="9"/>
  <c r="E662" i="9"/>
  <c r="D662" i="9"/>
  <c r="H662" i="9" s="1"/>
  <c r="A664" i="9"/>
  <c r="C663" i="9"/>
  <c r="B663" i="9"/>
  <c r="G663" i="20" s="1"/>
  <c r="E59" i="13"/>
  <c r="C59" i="13"/>
  <c r="I59" i="13"/>
  <c r="K59" i="13"/>
  <c r="B573" i="9"/>
  <c r="G573" i="20" s="1"/>
  <c r="A574" i="9"/>
  <c r="C573" i="9"/>
  <c r="F572" i="9"/>
  <c r="G572" i="9"/>
  <c r="A572" i="11"/>
  <c r="H572" i="11" s="1"/>
  <c r="E572" i="9"/>
  <c r="Q51" i="13" s="1"/>
  <c r="D572" i="9"/>
  <c r="B60" i="13"/>
  <c r="C573" i="20" l="1"/>
  <c r="A573" i="20"/>
  <c r="D573" i="20"/>
  <c r="B573" i="20"/>
  <c r="D663" i="20"/>
  <c r="B663" i="20"/>
  <c r="C663" i="20"/>
  <c r="A663" i="20"/>
  <c r="H572" i="9"/>
  <c r="O51" i="13"/>
  <c r="G663" i="9"/>
  <c r="F663" i="9"/>
  <c r="E663" i="9"/>
  <c r="D663" i="9"/>
  <c r="H663" i="9" s="1"/>
  <c r="A665" i="9"/>
  <c r="C664" i="9"/>
  <c r="B664" i="9"/>
  <c r="G664" i="20" s="1"/>
  <c r="K60" i="13"/>
  <c r="E60" i="13"/>
  <c r="I60" i="13"/>
  <c r="C60" i="13"/>
  <c r="B574" i="9"/>
  <c r="G574" i="20" s="1"/>
  <c r="A575" i="9"/>
  <c r="C574" i="9"/>
  <c r="G573" i="9"/>
  <c r="F573" i="9"/>
  <c r="A573" i="11"/>
  <c r="H573" i="11" s="1"/>
  <c r="E573" i="9"/>
  <c r="Q52" i="13" s="1"/>
  <c r="D573" i="9"/>
  <c r="B61" i="13"/>
  <c r="A574" i="20" l="1"/>
  <c r="D574" i="20"/>
  <c r="B574" i="20"/>
  <c r="C574" i="20"/>
  <c r="D664" i="20"/>
  <c r="A664" i="20"/>
  <c r="C664" i="20"/>
  <c r="B664" i="20"/>
  <c r="H573" i="9"/>
  <c r="O52" i="13"/>
  <c r="G664" i="9"/>
  <c r="F664" i="9"/>
  <c r="E664" i="9"/>
  <c r="D664" i="9"/>
  <c r="H664" i="9" s="1"/>
  <c r="A666" i="9"/>
  <c r="C665" i="9"/>
  <c r="B665" i="9"/>
  <c r="G665" i="20" s="1"/>
  <c r="B575" i="9"/>
  <c r="G575" i="20" s="1"/>
  <c r="A576" i="9"/>
  <c r="C575" i="9"/>
  <c r="C61" i="13"/>
  <c r="I61" i="13"/>
  <c r="E61" i="13"/>
  <c r="K61" i="13"/>
  <c r="F574" i="9"/>
  <c r="G574" i="9"/>
  <c r="A574" i="11"/>
  <c r="H574" i="11" s="1"/>
  <c r="E574" i="9"/>
  <c r="Q53" i="13" s="1"/>
  <c r="D574" i="9"/>
  <c r="B62" i="13"/>
  <c r="D575" i="20" l="1"/>
  <c r="B575" i="20"/>
  <c r="C575" i="20"/>
  <c r="A575" i="20"/>
  <c r="D665" i="20"/>
  <c r="B665" i="20"/>
  <c r="C665" i="20"/>
  <c r="A665" i="20"/>
  <c r="H574" i="9"/>
  <c r="O53" i="13"/>
  <c r="G665" i="9"/>
  <c r="F665" i="9"/>
  <c r="E665" i="9"/>
  <c r="D665" i="9"/>
  <c r="H665" i="9" s="1"/>
  <c r="A667" i="9"/>
  <c r="C666" i="9"/>
  <c r="B666" i="9"/>
  <c r="G666" i="20" s="1"/>
  <c r="C62" i="13"/>
  <c r="K62" i="13"/>
  <c r="E62" i="13"/>
  <c r="I62" i="13"/>
  <c r="B576" i="9"/>
  <c r="G576" i="20" s="1"/>
  <c r="A577" i="9"/>
  <c r="C576" i="9"/>
  <c r="F575" i="9"/>
  <c r="G575" i="9"/>
  <c r="E575" i="9"/>
  <c r="Q54" i="13" s="1"/>
  <c r="D575" i="9"/>
  <c r="A575" i="11"/>
  <c r="H575" i="11" s="1"/>
  <c r="B63" i="13"/>
  <c r="A576" i="20" l="1"/>
  <c r="D576" i="20"/>
  <c r="C576" i="20"/>
  <c r="B576" i="20"/>
  <c r="D666" i="20"/>
  <c r="A666" i="20"/>
  <c r="C666" i="20"/>
  <c r="B666" i="20"/>
  <c r="H575" i="9"/>
  <c r="O54" i="13"/>
  <c r="G666" i="9"/>
  <c r="F666" i="9"/>
  <c r="E666" i="9"/>
  <c r="D666" i="9"/>
  <c r="H666" i="9" s="1"/>
  <c r="A668" i="9"/>
  <c r="C667" i="9"/>
  <c r="B667" i="9"/>
  <c r="G667" i="20" s="1"/>
  <c r="I63" i="13"/>
  <c r="E63" i="13"/>
  <c r="C63" i="13"/>
  <c r="K63" i="13"/>
  <c r="B577" i="9"/>
  <c r="G577" i="20" s="1"/>
  <c r="A578" i="9"/>
  <c r="C577" i="9"/>
  <c r="F576" i="9"/>
  <c r="G576" i="9"/>
  <c r="A576" i="11"/>
  <c r="H576" i="11" s="1"/>
  <c r="E576" i="9"/>
  <c r="Q55" i="13" s="1"/>
  <c r="D576" i="9"/>
  <c r="B64" i="13"/>
  <c r="C577" i="20" l="1"/>
  <c r="A577" i="20"/>
  <c r="D577" i="20"/>
  <c r="B577" i="20"/>
  <c r="D667" i="20"/>
  <c r="B667" i="20"/>
  <c r="C667" i="20"/>
  <c r="A667" i="20"/>
  <c r="H576" i="9"/>
  <c r="O55" i="13"/>
  <c r="G667" i="9"/>
  <c r="F667" i="9"/>
  <c r="E667" i="9"/>
  <c r="D667" i="9"/>
  <c r="H667" i="9" s="1"/>
  <c r="A669" i="9"/>
  <c r="C668" i="9"/>
  <c r="B668" i="9"/>
  <c r="G668" i="20" s="1"/>
  <c r="B578" i="9"/>
  <c r="G578" i="20" s="1"/>
  <c r="A579" i="9"/>
  <c r="C578" i="9"/>
  <c r="E64" i="13"/>
  <c r="I64" i="13"/>
  <c r="K64" i="13"/>
  <c r="C64" i="13"/>
  <c r="G577" i="9"/>
  <c r="F577" i="9"/>
  <c r="A577" i="11"/>
  <c r="H577" i="11" s="1"/>
  <c r="E577" i="9"/>
  <c r="Q56" i="13" s="1"/>
  <c r="D577" i="9"/>
  <c r="B65" i="13"/>
  <c r="D578" i="20" l="1"/>
  <c r="C578" i="20"/>
  <c r="A578" i="20"/>
  <c r="B578" i="20"/>
  <c r="D668" i="20"/>
  <c r="A668" i="20"/>
  <c r="C668" i="20"/>
  <c r="B668" i="20"/>
  <c r="H577" i="9"/>
  <c r="O56" i="13"/>
  <c r="G668" i="9"/>
  <c r="F668" i="9"/>
  <c r="E668" i="9"/>
  <c r="D668" i="9"/>
  <c r="H668" i="9" s="1"/>
  <c r="A670" i="9"/>
  <c r="C669" i="9"/>
  <c r="B669" i="9"/>
  <c r="G669" i="20" s="1"/>
  <c r="C65" i="13"/>
  <c r="I65" i="13"/>
  <c r="E65" i="13"/>
  <c r="K65" i="13"/>
  <c r="B579" i="9"/>
  <c r="G579" i="20" s="1"/>
  <c r="A580" i="9"/>
  <c r="C579" i="9"/>
  <c r="F578" i="9"/>
  <c r="G578" i="9"/>
  <c r="A578" i="11"/>
  <c r="H578" i="11" s="1"/>
  <c r="E578" i="9"/>
  <c r="Q57" i="13" s="1"/>
  <c r="D578" i="9"/>
  <c r="B66" i="13"/>
  <c r="C579" i="20" l="1"/>
  <c r="A579" i="20"/>
  <c r="D579" i="20"/>
  <c r="B579" i="20"/>
  <c r="D669" i="20"/>
  <c r="B669" i="20"/>
  <c r="C669" i="20"/>
  <c r="A669" i="20"/>
  <c r="H578" i="9"/>
  <c r="O57" i="13"/>
  <c r="G669" i="9"/>
  <c r="F669" i="9"/>
  <c r="E669" i="9"/>
  <c r="D669" i="9"/>
  <c r="H669" i="9" s="1"/>
  <c r="A671" i="9"/>
  <c r="C670" i="9"/>
  <c r="B670" i="9"/>
  <c r="G670" i="20" s="1"/>
  <c r="F579" i="9"/>
  <c r="G579" i="9"/>
  <c r="B580" i="9"/>
  <c r="G580" i="20" s="1"/>
  <c r="A581" i="9"/>
  <c r="C580" i="9"/>
  <c r="C66" i="13"/>
  <c r="K66" i="13"/>
  <c r="E66" i="13"/>
  <c r="I66" i="13"/>
  <c r="E579" i="9"/>
  <c r="Q58" i="13" s="1"/>
  <c r="D579" i="9"/>
  <c r="A579" i="11"/>
  <c r="H579" i="11" s="1"/>
  <c r="B67" i="13"/>
  <c r="D580" i="20" l="1"/>
  <c r="C580" i="20"/>
  <c r="A580" i="20"/>
  <c r="B580" i="20"/>
  <c r="D670" i="20"/>
  <c r="A670" i="20"/>
  <c r="C670" i="20"/>
  <c r="B670" i="20"/>
  <c r="H579" i="9"/>
  <c r="O58" i="13"/>
  <c r="G670" i="9"/>
  <c r="F670" i="9"/>
  <c r="E670" i="9"/>
  <c r="D670" i="9"/>
  <c r="H670" i="9" s="1"/>
  <c r="A672" i="9"/>
  <c r="C671" i="9"/>
  <c r="B671" i="9"/>
  <c r="G671" i="20" s="1"/>
  <c r="B581" i="9"/>
  <c r="G581" i="20" s="1"/>
  <c r="A582" i="9"/>
  <c r="C581" i="9"/>
  <c r="I67" i="13"/>
  <c r="C67" i="13"/>
  <c r="K67" i="13"/>
  <c r="E67" i="13"/>
  <c r="F580" i="9"/>
  <c r="G580" i="9"/>
  <c r="A580" i="11"/>
  <c r="H580" i="11" s="1"/>
  <c r="E580" i="9"/>
  <c r="Q59" i="13" s="1"/>
  <c r="D580" i="9"/>
  <c r="B68" i="13"/>
  <c r="C581" i="20" l="1"/>
  <c r="A581" i="20"/>
  <c r="D581" i="20"/>
  <c r="B581" i="20"/>
  <c r="D671" i="20"/>
  <c r="B671" i="20"/>
  <c r="C671" i="20"/>
  <c r="A671" i="20"/>
  <c r="H580" i="9"/>
  <c r="O59" i="13"/>
  <c r="G671" i="9"/>
  <c r="F671" i="9"/>
  <c r="E671" i="9"/>
  <c r="D671" i="9"/>
  <c r="H671" i="9" s="1"/>
  <c r="A673" i="9"/>
  <c r="C672" i="9"/>
  <c r="B672" i="9"/>
  <c r="G672" i="20" s="1"/>
  <c r="B582" i="9"/>
  <c r="G582" i="20" s="1"/>
  <c r="A583" i="9"/>
  <c r="C582" i="9"/>
  <c r="I68" i="13"/>
  <c r="C68" i="13"/>
  <c r="K68" i="13"/>
  <c r="E68" i="13"/>
  <c r="G581" i="9"/>
  <c r="F581" i="9"/>
  <c r="A581" i="11"/>
  <c r="H581" i="11" s="1"/>
  <c r="E581" i="9"/>
  <c r="Q60" i="13" s="1"/>
  <c r="D581" i="9"/>
  <c r="B69" i="13"/>
  <c r="D582" i="20" l="1"/>
  <c r="C582" i="20"/>
  <c r="A582" i="20"/>
  <c r="B582" i="20"/>
  <c r="D672" i="20"/>
  <c r="A672" i="20"/>
  <c r="C672" i="20"/>
  <c r="B672" i="20"/>
  <c r="H581" i="9"/>
  <c r="O60" i="13"/>
  <c r="G672" i="9"/>
  <c r="F672" i="9"/>
  <c r="E672" i="9"/>
  <c r="D672" i="9"/>
  <c r="H672" i="9" s="1"/>
  <c r="A674" i="9"/>
  <c r="C673" i="9"/>
  <c r="B673" i="9"/>
  <c r="G673" i="20" s="1"/>
  <c r="I69" i="13"/>
  <c r="C69" i="13"/>
  <c r="K69" i="13"/>
  <c r="E69" i="13"/>
  <c r="B583" i="9"/>
  <c r="G583" i="20" s="1"/>
  <c r="A584" i="9"/>
  <c r="C583" i="9"/>
  <c r="F582" i="9"/>
  <c r="G582" i="9"/>
  <c r="A582" i="11"/>
  <c r="H582" i="11" s="1"/>
  <c r="E582" i="9"/>
  <c r="Q61" i="13" s="1"/>
  <c r="D582" i="9"/>
  <c r="B70" i="13"/>
  <c r="C583" i="20" l="1"/>
  <c r="A583" i="20"/>
  <c r="D583" i="20"/>
  <c r="B583" i="20"/>
  <c r="D673" i="20"/>
  <c r="B673" i="20"/>
  <c r="C673" i="20"/>
  <c r="A673" i="20"/>
  <c r="H582" i="9"/>
  <c r="O61" i="13"/>
  <c r="G673" i="9"/>
  <c r="F673" i="9"/>
  <c r="E673" i="9"/>
  <c r="D673" i="9"/>
  <c r="H673" i="9" s="1"/>
  <c r="A675" i="9"/>
  <c r="C674" i="9"/>
  <c r="B674" i="9"/>
  <c r="G674" i="20" s="1"/>
  <c r="B584" i="9"/>
  <c r="G584" i="20" s="1"/>
  <c r="A585" i="9"/>
  <c r="C584" i="9"/>
  <c r="E70" i="13"/>
  <c r="C70" i="13"/>
  <c r="K70" i="13"/>
  <c r="I70" i="13"/>
  <c r="F583" i="9"/>
  <c r="G583" i="9"/>
  <c r="E583" i="9"/>
  <c r="Q62" i="13" s="1"/>
  <c r="D583" i="9"/>
  <c r="A583" i="11"/>
  <c r="H583" i="11" s="1"/>
  <c r="B71" i="13"/>
  <c r="D584" i="20" l="1"/>
  <c r="C584" i="20"/>
  <c r="A584" i="20"/>
  <c r="B584" i="20"/>
  <c r="D674" i="20"/>
  <c r="A674" i="20"/>
  <c r="C674" i="20"/>
  <c r="B674" i="20"/>
  <c r="H583" i="9"/>
  <c r="O62" i="13"/>
  <c r="G674" i="9"/>
  <c r="F674" i="9"/>
  <c r="E674" i="9"/>
  <c r="D674" i="9"/>
  <c r="H674" i="9" s="1"/>
  <c r="A676" i="9"/>
  <c r="C675" i="9"/>
  <c r="B675" i="9"/>
  <c r="G675" i="20" s="1"/>
  <c r="I71" i="13"/>
  <c r="C71" i="13"/>
  <c r="K71" i="13"/>
  <c r="E71" i="13"/>
  <c r="B585" i="9"/>
  <c r="G585" i="20" s="1"/>
  <c r="A586" i="9"/>
  <c r="C585" i="9"/>
  <c r="F584" i="9"/>
  <c r="G584" i="9"/>
  <c r="A584" i="11"/>
  <c r="H584" i="11" s="1"/>
  <c r="E584" i="9"/>
  <c r="Q63" i="13" s="1"/>
  <c r="D584" i="9"/>
  <c r="B72" i="13"/>
  <c r="C585" i="20" l="1"/>
  <c r="A585" i="20"/>
  <c r="D585" i="20"/>
  <c r="B585" i="20"/>
  <c r="D675" i="20"/>
  <c r="B675" i="20"/>
  <c r="C675" i="20"/>
  <c r="A675" i="20"/>
  <c r="H584" i="9"/>
  <c r="O63" i="13"/>
  <c r="G675" i="9"/>
  <c r="F675" i="9"/>
  <c r="E675" i="9"/>
  <c r="D675" i="9"/>
  <c r="H675" i="9" s="1"/>
  <c r="A677" i="9"/>
  <c r="C676" i="9"/>
  <c r="B676" i="9"/>
  <c r="G676" i="20" s="1"/>
  <c r="B586" i="9"/>
  <c r="G586" i="20" s="1"/>
  <c r="A587" i="9"/>
  <c r="C586" i="9"/>
  <c r="E72" i="13"/>
  <c r="I72" i="13"/>
  <c r="K72" i="13"/>
  <c r="C72" i="13"/>
  <c r="G585" i="9"/>
  <c r="F585" i="9"/>
  <c r="A585" i="11"/>
  <c r="H585" i="11" s="1"/>
  <c r="E585" i="9"/>
  <c r="Q64" i="13" s="1"/>
  <c r="D585" i="9"/>
  <c r="B73" i="13"/>
  <c r="D586" i="20" l="1"/>
  <c r="C586" i="20"/>
  <c r="A586" i="20"/>
  <c r="B586" i="20"/>
  <c r="D676" i="20"/>
  <c r="A676" i="20"/>
  <c r="C676" i="20"/>
  <c r="B676" i="20"/>
  <c r="H585" i="9"/>
  <c r="O64" i="13"/>
  <c r="G676" i="9"/>
  <c r="F676" i="9"/>
  <c r="E676" i="9"/>
  <c r="D676" i="9"/>
  <c r="H676" i="9" s="1"/>
  <c r="A678" i="9"/>
  <c r="C677" i="9"/>
  <c r="B677" i="9"/>
  <c r="G677" i="20" s="1"/>
  <c r="C73" i="13"/>
  <c r="I73" i="13"/>
  <c r="K73" i="13"/>
  <c r="E73" i="13"/>
  <c r="B587" i="9"/>
  <c r="G587" i="20" s="1"/>
  <c r="A588" i="9"/>
  <c r="C587" i="9"/>
  <c r="F586" i="9"/>
  <c r="G586" i="9"/>
  <c r="A586" i="11"/>
  <c r="H586" i="11" s="1"/>
  <c r="E586" i="9"/>
  <c r="Q65" i="13" s="1"/>
  <c r="D586" i="9"/>
  <c r="B74" i="13"/>
  <c r="C587" i="20" l="1"/>
  <c r="A587" i="20"/>
  <c r="D587" i="20"/>
  <c r="B587" i="20"/>
  <c r="D677" i="20"/>
  <c r="B677" i="20"/>
  <c r="C677" i="20"/>
  <c r="A677" i="20"/>
  <c r="H586" i="9"/>
  <c r="O65" i="13"/>
  <c r="E677" i="9"/>
  <c r="D677" i="9"/>
  <c r="H677" i="9" s="1"/>
  <c r="A679" i="9"/>
  <c r="C678" i="9"/>
  <c r="B678" i="9"/>
  <c r="G678" i="20" s="1"/>
  <c r="G677" i="9"/>
  <c r="F677" i="9"/>
  <c r="B588" i="9"/>
  <c r="G588" i="20" s="1"/>
  <c r="A589" i="9"/>
  <c r="C588" i="9"/>
  <c r="C74" i="13"/>
  <c r="K74" i="13"/>
  <c r="E74" i="13"/>
  <c r="I74" i="13"/>
  <c r="F587" i="9"/>
  <c r="G587" i="9"/>
  <c r="E587" i="9"/>
  <c r="Q66" i="13" s="1"/>
  <c r="D587" i="9"/>
  <c r="A587" i="11"/>
  <c r="H587" i="11" s="1"/>
  <c r="B75" i="13"/>
  <c r="D588" i="20" l="1"/>
  <c r="C588" i="20"/>
  <c r="A588" i="20"/>
  <c r="B588" i="20"/>
  <c r="D678" i="20"/>
  <c r="A678" i="20"/>
  <c r="C678" i="20"/>
  <c r="B678" i="20"/>
  <c r="H587" i="9"/>
  <c r="O66" i="13"/>
  <c r="E678" i="9"/>
  <c r="D678" i="9"/>
  <c r="H678" i="9" s="1"/>
  <c r="A680" i="9"/>
  <c r="C679" i="9"/>
  <c r="B679" i="9"/>
  <c r="G679" i="20" s="1"/>
  <c r="G678" i="9"/>
  <c r="F678" i="9"/>
  <c r="B589" i="9"/>
  <c r="G589" i="20" s="1"/>
  <c r="A590" i="9"/>
  <c r="C589" i="9"/>
  <c r="I75" i="13"/>
  <c r="C75" i="13"/>
  <c r="K75" i="13"/>
  <c r="E75" i="13"/>
  <c r="F588" i="9"/>
  <c r="G588" i="9"/>
  <c r="A588" i="11"/>
  <c r="H588" i="11" s="1"/>
  <c r="E588" i="9"/>
  <c r="Q67" i="13" s="1"/>
  <c r="D588" i="9"/>
  <c r="B76" i="13"/>
  <c r="C589" i="20" l="1"/>
  <c r="A589" i="20"/>
  <c r="D589" i="20"/>
  <c r="B589" i="20"/>
  <c r="D679" i="20"/>
  <c r="B679" i="20"/>
  <c r="C679" i="20"/>
  <c r="A679" i="20"/>
  <c r="H588" i="9"/>
  <c r="O67" i="13"/>
  <c r="E679" i="9"/>
  <c r="D679" i="9"/>
  <c r="H679" i="9" s="1"/>
  <c r="A681" i="9"/>
  <c r="C680" i="9"/>
  <c r="B680" i="9"/>
  <c r="G680" i="20" s="1"/>
  <c r="G679" i="9"/>
  <c r="F679" i="9"/>
  <c r="B590" i="9"/>
  <c r="G590" i="20" s="1"/>
  <c r="A591" i="9"/>
  <c r="C590" i="9"/>
  <c r="I76" i="13"/>
  <c r="C76" i="13"/>
  <c r="K76" i="13"/>
  <c r="E76" i="13"/>
  <c r="G589" i="9"/>
  <c r="F589" i="9"/>
  <c r="A589" i="11"/>
  <c r="H589" i="11" s="1"/>
  <c r="E589" i="9"/>
  <c r="Q68" i="13" s="1"/>
  <c r="D589" i="9"/>
  <c r="B77" i="13"/>
  <c r="D590" i="20" l="1"/>
  <c r="C590" i="20"/>
  <c r="A590" i="20"/>
  <c r="B590" i="20"/>
  <c r="D680" i="20"/>
  <c r="A680" i="20"/>
  <c r="C680" i="20"/>
  <c r="B680" i="20"/>
  <c r="H589" i="9"/>
  <c r="O68" i="13"/>
  <c r="E680" i="9"/>
  <c r="D680" i="9"/>
  <c r="H680" i="9" s="1"/>
  <c r="A682" i="9"/>
  <c r="C681" i="9"/>
  <c r="B681" i="9"/>
  <c r="G681" i="20" s="1"/>
  <c r="G680" i="9"/>
  <c r="F680" i="9"/>
  <c r="B591" i="9"/>
  <c r="G591" i="20" s="1"/>
  <c r="A592" i="9"/>
  <c r="C591" i="9"/>
  <c r="I77" i="13"/>
  <c r="C77" i="13"/>
  <c r="K77" i="13"/>
  <c r="E77" i="13"/>
  <c r="F590" i="9"/>
  <c r="G590" i="9"/>
  <c r="A590" i="11"/>
  <c r="H590" i="11" s="1"/>
  <c r="E590" i="9"/>
  <c r="Q69" i="13" s="1"/>
  <c r="D590" i="9"/>
  <c r="B78" i="13"/>
  <c r="C591" i="20" l="1"/>
  <c r="A591" i="20"/>
  <c r="D591" i="20"/>
  <c r="B591" i="20"/>
  <c r="D681" i="20"/>
  <c r="B681" i="20"/>
  <c r="C681" i="20"/>
  <c r="A681" i="20"/>
  <c r="H590" i="9"/>
  <c r="O69" i="13"/>
  <c r="E681" i="9"/>
  <c r="D681" i="9"/>
  <c r="H681" i="9" s="1"/>
  <c r="A683" i="9"/>
  <c r="C682" i="9"/>
  <c r="B682" i="9"/>
  <c r="G682" i="20" s="1"/>
  <c r="G681" i="9"/>
  <c r="F681" i="9"/>
  <c r="E78" i="13"/>
  <c r="C78" i="13"/>
  <c r="K78" i="13"/>
  <c r="I78" i="13"/>
  <c r="B592" i="9"/>
  <c r="G592" i="20" s="1"/>
  <c r="A593" i="9"/>
  <c r="C592" i="9"/>
  <c r="F591" i="9"/>
  <c r="G591" i="9"/>
  <c r="E591" i="9"/>
  <c r="Q70" i="13" s="1"/>
  <c r="D591" i="9"/>
  <c r="A591" i="11"/>
  <c r="H591" i="11" s="1"/>
  <c r="B79" i="13"/>
  <c r="D592" i="20" l="1"/>
  <c r="C592" i="20"/>
  <c r="A592" i="20"/>
  <c r="B592" i="20"/>
  <c r="D682" i="20"/>
  <c r="A682" i="20"/>
  <c r="C682" i="20"/>
  <c r="B682" i="20"/>
  <c r="H591" i="9"/>
  <c r="O70" i="13"/>
  <c r="E682" i="9"/>
  <c r="D682" i="9"/>
  <c r="H682" i="9" s="1"/>
  <c r="A684" i="9"/>
  <c r="C683" i="9"/>
  <c r="B683" i="9"/>
  <c r="G683" i="20" s="1"/>
  <c r="G682" i="9"/>
  <c r="F682" i="9"/>
  <c r="B593" i="9"/>
  <c r="G593" i="20" s="1"/>
  <c r="A594" i="9"/>
  <c r="C593" i="9"/>
  <c r="I79" i="13"/>
  <c r="C79" i="13"/>
  <c r="K79" i="13"/>
  <c r="E79" i="13"/>
  <c r="F592" i="9"/>
  <c r="G592" i="9"/>
  <c r="A592" i="11"/>
  <c r="H592" i="11" s="1"/>
  <c r="E592" i="9"/>
  <c r="Q71" i="13" s="1"/>
  <c r="D592" i="9"/>
  <c r="B80" i="13"/>
  <c r="C593" i="20" l="1"/>
  <c r="A593" i="20"/>
  <c r="D593" i="20"/>
  <c r="B593" i="20"/>
  <c r="D683" i="20"/>
  <c r="B683" i="20"/>
  <c r="C683" i="20"/>
  <c r="A683" i="20"/>
  <c r="H592" i="9"/>
  <c r="O71" i="13"/>
  <c r="E683" i="9"/>
  <c r="D683" i="9"/>
  <c r="H683" i="9" s="1"/>
  <c r="A685" i="9"/>
  <c r="C684" i="9"/>
  <c r="B684" i="9"/>
  <c r="G684" i="20" s="1"/>
  <c r="G683" i="9"/>
  <c r="F683" i="9"/>
  <c r="E80" i="13"/>
  <c r="I80" i="13"/>
  <c r="K80" i="13"/>
  <c r="C80" i="13"/>
  <c r="B594" i="9"/>
  <c r="G594" i="20" s="1"/>
  <c r="A595" i="9"/>
  <c r="C594" i="9"/>
  <c r="G593" i="9"/>
  <c r="F593" i="9"/>
  <c r="A593" i="11"/>
  <c r="H593" i="11" s="1"/>
  <c r="E593" i="9"/>
  <c r="Q72" i="13" s="1"/>
  <c r="D593" i="9"/>
  <c r="B81" i="13"/>
  <c r="D594" i="20" l="1"/>
  <c r="C594" i="20"/>
  <c r="A594" i="20"/>
  <c r="B594" i="20"/>
  <c r="D684" i="20"/>
  <c r="A684" i="20"/>
  <c r="C684" i="20"/>
  <c r="B684" i="20"/>
  <c r="H593" i="9"/>
  <c r="O72" i="13"/>
  <c r="E684" i="9"/>
  <c r="D684" i="9"/>
  <c r="H684" i="9" s="1"/>
  <c r="A686" i="9"/>
  <c r="C685" i="9"/>
  <c r="B685" i="9"/>
  <c r="G685" i="20" s="1"/>
  <c r="G684" i="9"/>
  <c r="F684" i="9"/>
  <c r="B595" i="9"/>
  <c r="G595" i="20" s="1"/>
  <c r="A596" i="9"/>
  <c r="C595" i="9"/>
  <c r="O81" i="13"/>
  <c r="C81" i="13"/>
  <c r="I81" i="13"/>
  <c r="K81" i="13"/>
  <c r="E81" i="13"/>
  <c r="Q81" i="13"/>
  <c r="F594" i="9"/>
  <c r="G594" i="9"/>
  <c r="A594" i="11"/>
  <c r="H594" i="11" s="1"/>
  <c r="E594" i="9"/>
  <c r="Q73" i="13" s="1"/>
  <c r="D594" i="9"/>
  <c r="B82" i="13"/>
  <c r="C595" i="20" l="1"/>
  <c r="A595" i="20"/>
  <c r="D595" i="20"/>
  <c r="B595" i="20"/>
  <c r="D685" i="20"/>
  <c r="B685" i="20"/>
  <c r="C685" i="20"/>
  <c r="A685" i="20"/>
  <c r="H594" i="9"/>
  <c r="O73" i="13"/>
  <c r="E685" i="9"/>
  <c r="D685" i="9"/>
  <c r="H685" i="9" s="1"/>
  <c r="A687" i="9"/>
  <c r="C686" i="9"/>
  <c r="B686" i="9"/>
  <c r="G686" i="20" s="1"/>
  <c r="G685" i="9"/>
  <c r="F685" i="9"/>
  <c r="Q82" i="13"/>
  <c r="C82" i="13"/>
  <c r="O82" i="13"/>
  <c r="K82" i="13"/>
  <c r="E82" i="13"/>
  <c r="I82" i="13"/>
  <c r="B596" i="9"/>
  <c r="G596" i="20" s="1"/>
  <c r="A597" i="9"/>
  <c r="C596" i="9"/>
  <c r="F595" i="9"/>
  <c r="G595" i="9"/>
  <c r="E595" i="9"/>
  <c r="Q74" i="13" s="1"/>
  <c r="D595" i="9"/>
  <c r="A595" i="11"/>
  <c r="H595" i="11" s="1"/>
  <c r="B83" i="13"/>
  <c r="D596" i="20" l="1"/>
  <c r="C596" i="20"/>
  <c r="A596" i="20"/>
  <c r="B596" i="20"/>
  <c r="D686" i="20"/>
  <c r="A686" i="20"/>
  <c r="C686" i="20"/>
  <c r="B686" i="20"/>
  <c r="H595" i="9"/>
  <c r="O74" i="13"/>
  <c r="E686" i="9"/>
  <c r="D686" i="9"/>
  <c r="H686" i="9" s="1"/>
  <c r="A688" i="9"/>
  <c r="C687" i="9"/>
  <c r="B687" i="9"/>
  <c r="G687" i="20" s="1"/>
  <c r="G686" i="9"/>
  <c r="F686" i="9"/>
  <c r="B597" i="9"/>
  <c r="G597" i="20" s="1"/>
  <c r="A598" i="9"/>
  <c r="C597" i="9"/>
  <c r="I83" i="13"/>
  <c r="C83" i="13"/>
  <c r="O83" i="13"/>
  <c r="K83" i="13"/>
  <c r="Q83" i="13"/>
  <c r="E83" i="13"/>
  <c r="F596" i="9"/>
  <c r="G596" i="9"/>
  <c r="A596" i="11"/>
  <c r="H596" i="11" s="1"/>
  <c r="E596" i="9"/>
  <c r="Q75" i="13" s="1"/>
  <c r="D596" i="9"/>
  <c r="B84" i="13"/>
  <c r="C597" i="20" l="1"/>
  <c r="A597" i="20"/>
  <c r="D597" i="20"/>
  <c r="B597" i="20"/>
  <c r="D687" i="20"/>
  <c r="B687" i="20"/>
  <c r="C687" i="20"/>
  <c r="A687" i="20"/>
  <c r="H596" i="9"/>
  <c r="O75" i="13"/>
  <c r="E687" i="9"/>
  <c r="D687" i="9"/>
  <c r="H687" i="9" s="1"/>
  <c r="A689" i="9"/>
  <c r="C688" i="9"/>
  <c r="B688" i="9"/>
  <c r="G688" i="20" s="1"/>
  <c r="G687" i="9"/>
  <c r="F687" i="9"/>
  <c r="B598" i="9"/>
  <c r="G598" i="20" s="1"/>
  <c r="A599" i="9"/>
  <c r="C598" i="9"/>
  <c r="I84" i="13"/>
  <c r="C84" i="13"/>
  <c r="Q84" i="13"/>
  <c r="O84" i="13"/>
  <c r="K84" i="13"/>
  <c r="E84" i="13"/>
  <c r="G597" i="9"/>
  <c r="F597" i="9"/>
  <c r="A597" i="11"/>
  <c r="H597" i="11" s="1"/>
  <c r="E597" i="9"/>
  <c r="Q76" i="13" s="1"/>
  <c r="D597" i="9"/>
  <c r="B85" i="13"/>
  <c r="D598" i="20" l="1"/>
  <c r="C598" i="20"/>
  <c r="A598" i="20"/>
  <c r="B598" i="20"/>
  <c r="D688" i="20"/>
  <c r="A688" i="20"/>
  <c r="C688" i="20"/>
  <c r="B688" i="20"/>
  <c r="H597" i="9"/>
  <c r="O76" i="13"/>
  <c r="E688" i="9"/>
  <c r="D688" i="9"/>
  <c r="H688" i="9" s="1"/>
  <c r="A690" i="9"/>
  <c r="C689" i="9"/>
  <c r="B689" i="9"/>
  <c r="G689" i="20" s="1"/>
  <c r="G688" i="9"/>
  <c r="F688" i="9"/>
  <c r="O85" i="13"/>
  <c r="I85" i="13"/>
  <c r="C85" i="13"/>
  <c r="K85" i="13"/>
  <c r="Q85" i="13"/>
  <c r="E85" i="13"/>
  <c r="B599" i="9"/>
  <c r="G599" i="20" s="1"/>
  <c r="A600" i="9"/>
  <c r="C599" i="9"/>
  <c r="F598" i="9"/>
  <c r="G598" i="9"/>
  <c r="A598" i="11"/>
  <c r="H598" i="11" s="1"/>
  <c r="E598" i="9"/>
  <c r="Q77" i="13" s="1"/>
  <c r="D598" i="9"/>
  <c r="B86" i="13"/>
  <c r="C599" i="20" l="1"/>
  <c r="A599" i="20"/>
  <c r="D599" i="20"/>
  <c r="B599" i="20"/>
  <c r="D689" i="20"/>
  <c r="B689" i="20"/>
  <c r="C689" i="20"/>
  <c r="A689" i="20"/>
  <c r="H598" i="9"/>
  <c r="O77" i="13"/>
  <c r="E689" i="9"/>
  <c r="D689" i="9"/>
  <c r="H689" i="9" s="1"/>
  <c r="A691" i="9"/>
  <c r="C690" i="9"/>
  <c r="B690" i="9"/>
  <c r="G690" i="20" s="1"/>
  <c r="G689" i="9"/>
  <c r="F689" i="9"/>
  <c r="Q86" i="13"/>
  <c r="C86" i="13"/>
  <c r="E86" i="13"/>
  <c r="K86" i="13"/>
  <c r="O86" i="13"/>
  <c r="I86" i="13"/>
  <c r="B600" i="9"/>
  <c r="G600" i="20" s="1"/>
  <c r="A601" i="9"/>
  <c r="C600" i="9"/>
  <c r="F599" i="9"/>
  <c r="G599" i="9"/>
  <c r="E599" i="9"/>
  <c r="Q78" i="13" s="1"/>
  <c r="D599" i="9"/>
  <c r="A599" i="11"/>
  <c r="H599" i="11" s="1"/>
  <c r="B87" i="13"/>
  <c r="D600" i="20" l="1"/>
  <c r="C600" i="20"/>
  <c r="A600" i="20"/>
  <c r="B600" i="20"/>
  <c r="D690" i="20"/>
  <c r="A690" i="20"/>
  <c r="C690" i="20"/>
  <c r="B690" i="20"/>
  <c r="H599" i="9"/>
  <c r="O78" i="13"/>
  <c r="E690" i="9"/>
  <c r="D690" i="9"/>
  <c r="H690" i="9" s="1"/>
  <c r="A692" i="9"/>
  <c r="C691" i="9"/>
  <c r="B691" i="9"/>
  <c r="G691" i="20" s="1"/>
  <c r="G690" i="9"/>
  <c r="F690" i="9"/>
  <c r="B601" i="9"/>
  <c r="G601" i="20" s="1"/>
  <c r="C601" i="9"/>
  <c r="I87" i="13"/>
  <c r="C87" i="13"/>
  <c r="O87" i="13"/>
  <c r="K87" i="13"/>
  <c r="Q87" i="13"/>
  <c r="E87" i="13"/>
  <c r="F600" i="9"/>
  <c r="G600" i="9"/>
  <c r="A600" i="11"/>
  <c r="H600" i="11" s="1"/>
  <c r="E600" i="9"/>
  <c r="Q79" i="13" s="1"/>
  <c r="D600" i="9"/>
  <c r="B88" i="13"/>
  <c r="C601" i="20" l="1"/>
  <c r="A601" i="20"/>
  <c r="D601" i="20"/>
  <c r="B601" i="20"/>
  <c r="D691" i="20"/>
  <c r="B691" i="20"/>
  <c r="C691" i="20"/>
  <c r="A691" i="20"/>
  <c r="H600" i="9"/>
  <c r="O79" i="13"/>
  <c r="E691" i="9"/>
  <c r="D691" i="9"/>
  <c r="H691" i="9" s="1"/>
  <c r="A693" i="9"/>
  <c r="C692" i="9"/>
  <c r="B692" i="9"/>
  <c r="G692" i="20" s="1"/>
  <c r="G691" i="9"/>
  <c r="F691" i="9"/>
  <c r="O88" i="13"/>
  <c r="I88" i="13"/>
  <c r="Q88" i="13"/>
  <c r="K88" i="13"/>
  <c r="E88" i="13"/>
  <c r="C88" i="13"/>
  <c r="G601" i="9"/>
  <c r="F601" i="9"/>
  <c r="A601" i="11"/>
  <c r="H601" i="11" s="1"/>
  <c r="E601" i="9"/>
  <c r="Q80" i="13" s="1"/>
  <c r="D601" i="9"/>
  <c r="B89" i="13"/>
  <c r="D692" i="20" l="1"/>
  <c r="A692" i="20"/>
  <c r="C692" i="20"/>
  <c r="B692" i="20"/>
  <c r="H601" i="9"/>
  <c r="O80" i="13"/>
  <c r="E692" i="9"/>
  <c r="D692" i="9"/>
  <c r="H692" i="9" s="1"/>
  <c r="P31" i="4" s="1"/>
  <c r="A694" i="9"/>
  <c r="C693" i="9"/>
  <c r="B693" i="9"/>
  <c r="G693" i="20" s="1"/>
  <c r="G692" i="9"/>
  <c r="F692" i="9"/>
  <c r="L105" i="4"/>
  <c r="L98" i="4" s="1"/>
  <c r="G165" i="4"/>
  <c r="G158" i="4" s="1"/>
  <c r="D75" i="4"/>
  <c r="D68" i="4" s="1"/>
  <c r="I165" i="4"/>
  <c r="I158" i="4" s="1"/>
  <c r="G195" i="4"/>
  <c r="G188" i="4" s="1"/>
  <c r="F30" i="4"/>
  <c r="L150" i="4"/>
  <c r="L143" i="4" s="1"/>
  <c r="G270" i="4"/>
  <c r="G263" i="4" s="1"/>
  <c r="C285" i="4"/>
  <c r="C278" i="4" s="1"/>
  <c r="H120" i="4"/>
  <c r="N180" i="4"/>
  <c r="N173" i="4" s="1"/>
  <c r="E45" i="4"/>
  <c r="E38" i="4" s="1"/>
  <c r="C45" i="4"/>
  <c r="C38" i="4" s="1"/>
  <c r="E150" i="4"/>
  <c r="E143" i="4" s="1"/>
  <c r="J195" i="4"/>
  <c r="J188" i="4" s="1"/>
  <c r="D15" i="4"/>
  <c r="D8" i="4" s="1"/>
  <c r="C60" i="4"/>
  <c r="C53" i="4" s="1"/>
  <c r="I210" i="4"/>
  <c r="I203" i="4" s="1"/>
  <c r="D90" i="4"/>
  <c r="E180" i="4"/>
  <c r="E173" i="4" s="1"/>
  <c r="O195" i="4"/>
  <c r="O188" i="4" s="1"/>
  <c r="L300" i="4"/>
  <c r="L293" i="4" s="1"/>
  <c r="H45" i="4"/>
  <c r="H38" i="4" s="1"/>
  <c r="E300" i="4"/>
  <c r="E293" i="4" s="1"/>
  <c r="E120" i="4"/>
  <c r="F15" i="4"/>
  <c r="L90" i="4"/>
  <c r="D150" i="4"/>
  <c r="D143" i="4" s="1"/>
  <c r="J135" i="4"/>
  <c r="J128" i="4" s="1"/>
  <c r="M180" i="4"/>
  <c r="M173" i="4" s="1"/>
  <c r="N210" i="4"/>
  <c r="N203" i="4" s="1"/>
  <c r="N30" i="4"/>
  <c r="I150" i="4"/>
  <c r="I143" i="4" s="1"/>
  <c r="N195" i="4"/>
  <c r="N188" i="4" s="1"/>
  <c r="L210" i="4"/>
  <c r="L203" i="4" s="1"/>
  <c r="K255" i="4"/>
  <c r="K248" i="4" s="1"/>
  <c r="L240" i="4"/>
  <c r="L233" i="4" s="1"/>
  <c r="E75" i="4"/>
  <c r="J165" i="4"/>
  <c r="J158" i="4" s="1"/>
  <c r="M210" i="4"/>
  <c r="M203" i="4" s="1"/>
  <c r="E240" i="4"/>
  <c r="E233" i="4" s="1"/>
  <c r="F285" i="4"/>
  <c r="K90" i="4"/>
  <c r="K83" i="4" s="1"/>
  <c r="F195" i="4"/>
  <c r="F188" i="4" s="1"/>
  <c r="I225" i="4"/>
  <c r="I218" i="4" s="1"/>
  <c r="K285" i="4"/>
  <c r="K278" i="4" s="1"/>
  <c r="N75" i="4"/>
  <c r="N68" i="4" s="1"/>
  <c r="G135" i="4"/>
  <c r="G128" i="4" s="1"/>
  <c r="C90" i="4"/>
  <c r="C83" i="4" s="1"/>
  <c r="N135" i="4"/>
  <c r="N128" i="4" s="1"/>
  <c r="K300" i="4"/>
  <c r="K293" i="4" s="1"/>
  <c r="L15" i="4"/>
  <c r="E105" i="4"/>
  <c r="E98" i="4" s="1"/>
  <c r="M150" i="4"/>
  <c r="M143" i="4" s="1"/>
  <c r="F210" i="4"/>
  <c r="F203" i="4" s="1"/>
  <c r="D180" i="4"/>
  <c r="D173" i="4" s="1"/>
  <c r="C75" i="4"/>
  <c r="D285" i="4"/>
  <c r="N120" i="4"/>
  <c r="N113" i="4" s="1"/>
  <c r="E285" i="4"/>
  <c r="P255" i="4"/>
  <c r="P248" i="4" s="1"/>
  <c r="H180" i="4"/>
  <c r="H173" i="4" s="1"/>
  <c r="H135" i="4"/>
  <c r="H128" i="4" s="1"/>
  <c r="O75" i="4"/>
  <c r="O68" i="4" s="1"/>
  <c r="J90" i="4"/>
  <c r="J83" i="4" s="1"/>
  <c r="M15" i="4"/>
  <c r="D45" i="4"/>
  <c r="H300" i="4"/>
  <c r="H293" i="4" s="1"/>
  <c r="L255" i="4"/>
  <c r="L248" i="4" s="1"/>
  <c r="G180" i="4"/>
  <c r="G173" i="4" s="1"/>
  <c r="C135" i="4"/>
  <c r="C128" i="4" s="1"/>
  <c r="K75" i="4"/>
  <c r="K68" i="4" s="1"/>
  <c r="F90" i="4"/>
  <c r="H60" i="4"/>
  <c r="H53" i="4" s="1"/>
  <c r="O15" i="4"/>
  <c r="C300" i="4"/>
  <c r="C293" i="4" s="1"/>
  <c r="C270" i="4"/>
  <c r="C263" i="4" s="1"/>
  <c r="E195" i="4"/>
  <c r="E188" i="4" s="1"/>
  <c r="J30" i="4"/>
  <c r="F150" i="4"/>
  <c r="F143" i="4" s="1"/>
  <c r="O30" i="4"/>
  <c r="H195" i="4"/>
  <c r="H188" i="4" s="1"/>
  <c r="P45" i="4"/>
  <c r="J180" i="4"/>
  <c r="J173" i="4" s="1"/>
  <c r="O210" i="4"/>
  <c r="O203" i="4" s="1"/>
  <c r="H75" i="4"/>
  <c r="H68" i="4" s="1"/>
  <c r="M300" i="4"/>
  <c r="M293" i="4" s="1"/>
  <c r="N45" i="4"/>
  <c r="M165" i="4"/>
  <c r="M158" i="4" s="1"/>
  <c r="C180" i="4"/>
  <c r="C173" i="4" s="1"/>
  <c r="M135" i="4"/>
  <c r="M128" i="4" s="1"/>
  <c r="I180" i="4"/>
  <c r="I173" i="4" s="1"/>
  <c r="M75" i="4"/>
  <c r="M68" i="4" s="1"/>
  <c r="O225" i="4"/>
  <c r="O218" i="4" s="1"/>
  <c r="G150" i="4"/>
  <c r="G143" i="4" s="1"/>
  <c r="I45" i="4"/>
  <c r="K45" i="4"/>
  <c r="F270" i="4"/>
  <c r="F263" i="4" s="1"/>
  <c r="C165" i="4"/>
  <c r="C158" i="4" s="1"/>
  <c r="H225" i="4"/>
  <c r="H218" i="4" s="1"/>
  <c r="K105" i="4"/>
  <c r="G120" i="4"/>
  <c r="G113" i="4" s="1"/>
  <c r="J60" i="4"/>
  <c r="O240" i="4"/>
  <c r="O233" i="4" s="1"/>
  <c r="F240" i="4"/>
  <c r="F233" i="4" s="1"/>
  <c r="G105" i="4"/>
  <c r="G98" i="4" s="1"/>
  <c r="F60" i="4"/>
  <c r="F53" i="4" s="1"/>
  <c r="H90" i="4"/>
  <c r="I240" i="4"/>
  <c r="I233" i="4" s="1"/>
  <c r="K210" i="4"/>
  <c r="K203" i="4" s="1"/>
  <c r="H165" i="4"/>
  <c r="H158" i="4" s="1"/>
  <c r="O120" i="4"/>
  <c r="O113" i="4" s="1"/>
  <c r="D165" i="4"/>
  <c r="D158" i="4" s="1"/>
  <c r="N60" i="4"/>
  <c r="F45" i="4"/>
  <c r="F38" i="4" s="1"/>
  <c r="N300" i="4"/>
  <c r="I30" i="4"/>
  <c r="I23" i="4" s="1"/>
  <c r="J240" i="4"/>
  <c r="J233" i="4" s="1"/>
  <c r="J120" i="4"/>
  <c r="M60" i="4"/>
  <c r="L75" i="4"/>
  <c r="J285" i="4"/>
  <c r="G15" i="4"/>
  <c r="M195" i="4"/>
  <c r="M188" i="4" s="1"/>
  <c r="D195" i="4"/>
  <c r="D188" i="4" s="1"/>
  <c r="I90" i="4"/>
  <c r="I83" i="4" s="1"/>
  <c r="N150" i="4"/>
  <c r="N143" i="4" s="1"/>
  <c r="K30" i="4"/>
  <c r="K23" i="4" s="1"/>
  <c r="L285" i="4"/>
  <c r="O255" i="4"/>
  <c r="O248" i="4" s="1"/>
  <c r="K150" i="4"/>
  <c r="K143" i="4" s="1"/>
  <c r="N105" i="4"/>
  <c r="N98" i="4" s="1"/>
  <c r="N16" i="4"/>
  <c r="C16" i="4"/>
  <c r="O61" i="4"/>
  <c r="G46" i="4"/>
  <c r="E31" i="4"/>
  <c r="L46" i="4"/>
  <c r="I16" i="4"/>
  <c r="H31" i="4"/>
  <c r="G91" i="4"/>
  <c r="J76" i="4"/>
  <c r="F76" i="4"/>
  <c r="F121" i="4"/>
  <c r="E91" i="4"/>
  <c r="G61" i="4"/>
  <c r="O46" i="4"/>
  <c r="N286" i="4"/>
  <c r="K121" i="4"/>
  <c r="M286" i="4"/>
  <c r="O301" i="4"/>
  <c r="J301" i="4"/>
  <c r="G301" i="4"/>
  <c r="I286" i="4"/>
  <c r="O286" i="4"/>
  <c r="J16" i="4"/>
  <c r="G286" i="4"/>
  <c r="D106" i="4"/>
  <c r="M121" i="4"/>
  <c r="K16" i="4"/>
  <c r="H286" i="4"/>
  <c r="I106" i="4"/>
  <c r="D301" i="4"/>
  <c r="F301" i="4"/>
  <c r="L31" i="4"/>
  <c r="I301" i="4"/>
  <c r="H211" i="4"/>
  <c r="K241" i="4"/>
  <c r="K61" i="4"/>
  <c r="E16" i="4"/>
  <c r="L136" i="4"/>
  <c r="C211" i="4"/>
  <c r="L121" i="4"/>
  <c r="G31" i="4"/>
  <c r="H241" i="4"/>
  <c r="D31" i="4"/>
  <c r="I136" i="4"/>
  <c r="E136" i="4"/>
  <c r="G226" i="4"/>
  <c r="F106" i="4"/>
  <c r="C256" i="4"/>
  <c r="K181" i="4"/>
  <c r="C196" i="4"/>
  <c r="J256" i="4"/>
  <c r="I196" i="4"/>
  <c r="I61" i="4"/>
  <c r="H106" i="4"/>
  <c r="D211" i="4"/>
  <c r="D226" i="4"/>
  <c r="D61" i="4"/>
  <c r="L226" i="4"/>
  <c r="I76" i="4"/>
  <c r="L61" i="4"/>
  <c r="H151" i="4"/>
  <c r="K196" i="4"/>
  <c r="M241" i="4"/>
  <c r="E166" i="4"/>
  <c r="K166" i="4"/>
  <c r="L181" i="4"/>
  <c r="M46" i="4"/>
  <c r="E256" i="4"/>
  <c r="L196" i="4"/>
  <c r="D121" i="4"/>
  <c r="C31" i="4"/>
  <c r="M91" i="4"/>
  <c r="I256" i="4"/>
  <c r="D256" i="4"/>
  <c r="N226" i="4"/>
  <c r="F136" i="4"/>
  <c r="G76" i="4"/>
  <c r="C226" i="4"/>
  <c r="L166" i="4"/>
  <c r="C241" i="4"/>
  <c r="E61" i="4"/>
  <c r="M31" i="4"/>
  <c r="C151" i="4"/>
  <c r="E226" i="4"/>
  <c r="H271" i="4"/>
  <c r="F181" i="4"/>
  <c r="K226" i="4"/>
  <c r="K271" i="4"/>
  <c r="C106" i="4"/>
  <c r="C121" i="4"/>
  <c r="J226" i="4"/>
  <c r="M226" i="4"/>
  <c r="O91" i="4"/>
  <c r="N241" i="4"/>
  <c r="F256" i="4"/>
  <c r="J271" i="4"/>
  <c r="G211" i="4"/>
  <c r="E211" i="4"/>
  <c r="M256" i="4"/>
  <c r="O271" i="4"/>
  <c r="E271" i="4"/>
  <c r="N256" i="4"/>
  <c r="F166" i="4"/>
  <c r="I121" i="4"/>
  <c r="M271" i="4"/>
  <c r="N271" i="4"/>
  <c r="D136" i="4"/>
  <c r="N166" i="4"/>
  <c r="I271" i="4"/>
  <c r="O181" i="4"/>
  <c r="H256" i="4"/>
  <c r="O106" i="4"/>
  <c r="D241" i="4"/>
  <c r="G241" i="4"/>
  <c r="N91" i="4"/>
  <c r="G256" i="4"/>
  <c r="J106" i="4"/>
  <c r="F226" i="4"/>
  <c r="O166" i="4"/>
  <c r="M106" i="4"/>
  <c r="J211" i="4"/>
  <c r="O151" i="4"/>
  <c r="J46" i="4"/>
  <c r="D271" i="4"/>
  <c r="H16" i="4"/>
  <c r="K136" i="4"/>
  <c r="L271" i="4"/>
  <c r="J151" i="4"/>
  <c r="O136" i="4"/>
  <c r="O89" i="13"/>
  <c r="C89" i="13"/>
  <c r="I89" i="13"/>
  <c r="K89" i="13"/>
  <c r="Q89" i="13"/>
  <c r="E89" i="13"/>
  <c r="B90" i="13"/>
  <c r="D693" i="20" l="1"/>
  <c r="B693" i="20"/>
  <c r="C693" i="20"/>
  <c r="A693" i="20"/>
  <c r="G693" i="9"/>
  <c r="F693" i="9"/>
  <c r="E693" i="9"/>
  <c r="D693" i="9"/>
  <c r="A695" i="9"/>
  <c r="C694" i="9"/>
  <c r="B694" i="9"/>
  <c r="G694" i="20" s="1"/>
  <c r="G8" i="4"/>
  <c r="J113" i="4"/>
  <c r="N53" i="4"/>
  <c r="H83" i="4"/>
  <c r="J53" i="4"/>
  <c r="P38" i="4"/>
  <c r="J23" i="4"/>
  <c r="D38" i="4"/>
  <c r="M8" i="4"/>
  <c r="D278" i="4"/>
  <c r="C68" i="4"/>
  <c r="E68" i="4"/>
  <c r="L83" i="4"/>
  <c r="E113" i="4"/>
  <c r="H113" i="4"/>
  <c r="F23" i="4"/>
  <c r="L278" i="4"/>
  <c r="J278" i="4"/>
  <c r="L68" i="4"/>
  <c r="M53" i="4"/>
  <c r="N293" i="4"/>
  <c r="K98" i="4"/>
  <c r="K38" i="4"/>
  <c r="I38" i="4"/>
  <c r="N38" i="4"/>
  <c r="O23" i="4"/>
  <c r="O8" i="4"/>
  <c r="F83" i="4"/>
  <c r="E278" i="4"/>
  <c r="L8" i="4"/>
  <c r="F278" i="4"/>
  <c r="N23" i="4"/>
  <c r="F8" i="4"/>
  <c r="D83" i="4"/>
  <c r="Q90" i="13"/>
  <c r="O90" i="13"/>
  <c r="E90" i="13"/>
  <c r="K90" i="13"/>
  <c r="C90" i="13"/>
  <c r="I90" i="13"/>
  <c r="B91" i="13"/>
  <c r="D694" i="20" l="1"/>
  <c r="A694" i="20"/>
  <c r="C694" i="20"/>
  <c r="B694" i="20"/>
  <c r="H693" i="9"/>
  <c r="P271" i="4" s="1"/>
  <c r="G694" i="9"/>
  <c r="F694" i="9"/>
  <c r="E694" i="9"/>
  <c r="D694" i="9"/>
  <c r="H694" i="9" s="1"/>
  <c r="A696" i="9"/>
  <c r="C695" i="9"/>
  <c r="B695" i="9"/>
  <c r="G695" i="20" s="1"/>
  <c r="Q91" i="13"/>
  <c r="O91" i="13"/>
  <c r="K91" i="13"/>
  <c r="I91" i="13"/>
  <c r="C91" i="13"/>
  <c r="E91" i="13"/>
  <c r="B92" i="13"/>
  <c r="D695" i="20" l="1"/>
  <c r="B695" i="20"/>
  <c r="C695" i="20"/>
  <c r="A695" i="20"/>
  <c r="P166" i="4"/>
  <c r="G695" i="9"/>
  <c r="F695" i="9"/>
  <c r="E695" i="9"/>
  <c r="D695" i="9"/>
  <c r="A697" i="9"/>
  <c r="C696" i="9"/>
  <c r="B696" i="9"/>
  <c r="G696" i="20" s="1"/>
  <c r="Q92" i="13"/>
  <c r="O92" i="13"/>
  <c r="K92" i="13"/>
  <c r="I92" i="13"/>
  <c r="E92" i="13"/>
  <c r="C92" i="13"/>
  <c r="B93" i="13"/>
  <c r="D696" i="20" l="1"/>
  <c r="A696" i="20"/>
  <c r="C696" i="20"/>
  <c r="B696" i="20"/>
  <c r="H695" i="9"/>
  <c r="G696" i="9"/>
  <c r="F696" i="9"/>
  <c r="E696" i="9"/>
  <c r="D696" i="9"/>
  <c r="H696" i="9" s="1"/>
  <c r="A698" i="9"/>
  <c r="C697" i="9"/>
  <c r="B697" i="9"/>
  <c r="G697" i="20" s="1"/>
  <c r="Q93" i="13"/>
  <c r="O93" i="13"/>
  <c r="K93" i="13"/>
  <c r="E93" i="13"/>
  <c r="C93" i="13"/>
  <c r="I93" i="13"/>
  <c r="B94" i="13"/>
  <c r="D697" i="20" l="1"/>
  <c r="B697" i="20"/>
  <c r="C697" i="20"/>
  <c r="A697" i="20"/>
  <c r="P195" i="4"/>
  <c r="P91" i="4"/>
  <c r="G697" i="9"/>
  <c r="F697" i="9"/>
  <c r="E697" i="9"/>
  <c r="D697" i="9"/>
  <c r="A699" i="9"/>
  <c r="C698" i="9"/>
  <c r="B698" i="9"/>
  <c r="G698" i="20" s="1"/>
  <c r="Q94" i="13"/>
  <c r="O94" i="13"/>
  <c r="K94" i="13"/>
  <c r="I94" i="13"/>
  <c r="E94" i="13"/>
  <c r="C94" i="13"/>
  <c r="B95" i="13"/>
  <c r="C698" i="20" l="1"/>
  <c r="A698" i="20"/>
  <c r="B698" i="20"/>
  <c r="D698" i="20"/>
  <c r="H697" i="9"/>
  <c r="P16" i="4"/>
  <c r="P188" i="4"/>
  <c r="G698" i="9"/>
  <c r="F698" i="9"/>
  <c r="E698" i="9"/>
  <c r="D698" i="9"/>
  <c r="A700" i="9"/>
  <c r="C699" i="9"/>
  <c r="B699" i="9"/>
  <c r="G699" i="20" s="1"/>
  <c r="Q95" i="13"/>
  <c r="O95" i="13"/>
  <c r="K95" i="13"/>
  <c r="I95" i="13"/>
  <c r="C95" i="13"/>
  <c r="E95" i="13"/>
  <c r="B96" i="13"/>
  <c r="C699" i="20" l="1"/>
  <c r="A699" i="20"/>
  <c r="D699" i="20"/>
  <c r="B699" i="20"/>
  <c r="H698" i="9"/>
  <c r="G699" i="9"/>
  <c r="F699" i="9"/>
  <c r="E699" i="9"/>
  <c r="D699" i="9"/>
  <c r="H699" i="9" s="1"/>
  <c r="A701" i="9"/>
  <c r="C700" i="9"/>
  <c r="B700" i="9"/>
  <c r="G700" i="20" s="1"/>
  <c r="Q96" i="13"/>
  <c r="O96" i="13"/>
  <c r="K96" i="13"/>
  <c r="I96" i="13"/>
  <c r="E96" i="13"/>
  <c r="C96" i="13"/>
  <c r="B97" i="13"/>
  <c r="C700" i="20" l="1"/>
  <c r="A700" i="20"/>
  <c r="B700" i="20"/>
  <c r="D700" i="20"/>
  <c r="G700" i="9"/>
  <c r="F700" i="9"/>
  <c r="E700" i="9"/>
  <c r="D700" i="9"/>
  <c r="H700" i="9" s="1"/>
  <c r="A702" i="9"/>
  <c r="C701" i="9"/>
  <c r="B701" i="9"/>
  <c r="G701" i="20" s="1"/>
  <c r="Q97" i="13"/>
  <c r="O97" i="13"/>
  <c r="K97" i="13"/>
  <c r="E97" i="13"/>
  <c r="C97" i="13"/>
  <c r="I97" i="13"/>
  <c r="B98" i="13"/>
  <c r="D701" i="20" l="1"/>
  <c r="B701" i="20"/>
  <c r="A701" i="20"/>
  <c r="C701" i="20"/>
  <c r="G701" i="9"/>
  <c r="F701" i="9"/>
  <c r="E701" i="9"/>
  <c r="D701" i="9"/>
  <c r="H701" i="9" s="1"/>
  <c r="A703" i="9"/>
  <c r="C702" i="9"/>
  <c r="B702" i="9"/>
  <c r="G702" i="20" s="1"/>
  <c r="Q98" i="13"/>
  <c r="O98" i="13"/>
  <c r="K98" i="13"/>
  <c r="I98" i="13"/>
  <c r="E98" i="13"/>
  <c r="C98" i="13"/>
  <c r="B99" i="13"/>
  <c r="C702" i="20" l="1"/>
  <c r="A702" i="20"/>
  <c r="B702" i="20"/>
  <c r="D702" i="20"/>
  <c r="G702" i="9"/>
  <c r="F702" i="9"/>
  <c r="E702" i="9"/>
  <c r="D702" i="9"/>
  <c r="H702" i="9" s="1"/>
  <c r="A704" i="9"/>
  <c r="C703" i="9"/>
  <c r="B703" i="9"/>
  <c r="G703" i="20" s="1"/>
  <c r="Q99" i="13"/>
  <c r="O99" i="13"/>
  <c r="K99" i="13"/>
  <c r="I99" i="13"/>
  <c r="C99" i="13"/>
  <c r="E99" i="13"/>
  <c r="B100" i="13"/>
  <c r="C703" i="20" l="1"/>
  <c r="A703" i="20"/>
  <c r="B703" i="20"/>
  <c r="D703" i="20"/>
  <c r="G703" i="9"/>
  <c r="F703" i="9"/>
  <c r="E703" i="9"/>
  <c r="D703" i="9"/>
  <c r="H703" i="9" s="1"/>
  <c r="A705" i="9"/>
  <c r="C704" i="9"/>
  <c r="B704" i="9"/>
  <c r="G704" i="20" s="1"/>
  <c r="Q100" i="13"/>
  <c r="O100" i="13"/>
  <c r="K100" i="13"/>
  <c r="I100" i="13"/>
  <c r="E100" i="13"/>
  <c r="C100" i="13"/>
  <c r="B101" i="13"/>
  <c r="C704" i="20" l="1"/>
  <c r="A704" i="20"/>
  <c r="B704" i="20"/>
  <c r="D704" i="20"/>
  <c r="G704" i="9"/>
  <c r="F704" i="9"/>
  <c r="E704" i="9"/>
  <c r="D704" i="9"/>
  <c r="H704" i="9" s="1"/>
  <c r="A706" i="9"/>
  <c r="C705" i="9"/>
  <c r="B705" i="9"/>
  <c r="G705" i="20" s="1"/>
  <c r="Q101" i="13"/>
  <c r="O101" i="13"/>
  <c r="K101" i="13"/>
  <c r="E101" i="13"/>
  <c r="C101" i="13"/>
  <c r="I101" i="13"/>
  <c r="B102" i="13"/>
  <c r="D705" i="20" l="1"/>
  <c r="B705" i="20"/>
  <c r="C705" i="20"/>
  <c r="A705" i="20"/>
  <c r="G705" i="9"/>
  <c r="F705" i="9"/>
  <c r="E705" i="9"/>
  <c r="D705" i="9"/>
  <c r="H705" i="9" s="1"/>
  <c r="A707" i="9"/>
  <c r="C706" i="9"/>
  <c r="B706" i="9"/>
  <c r="G706" i="20" s="1"/>
  <c r="Q102" i="13"/>
  <c r="O102" i="13"/>
  <c r="K102" i="13"/>
  <c r="I102" i="13"/>
  <c r="E102" i="13"/>
  <c r="C102" i="13"/>
  <c r="B103" i="13"/>
  <c r="C706" i="20" l="1"/>
  <c r="A706" i="20"/>
  <c r="B706" i="20"/>
  <c r="D706" i="20"/>
  <c r="G706" i="9"/>
  <c r="F706" i="9"/>
  <c r="E706" i="9"/>
  <c r="D706" i="9"/>
  <c r="H706" i="9" s="1"/>
  <c r="A708" i="9"/>
  <c r="C707" i="9"/>
  <c r="B707" i="9"/>
  <c r="G707" i="20" s="1"/>
  <c r="Q103" i="13"/>
  <c r="O103" i="13"/>
  <c r="K103" i="13"/>
  <c r="I103" i="13"/>
  <c r="C103" i="13"/>
  <c r="E103" i="13"/>
  <c r="B104" i="13"/>
  <c r="C707" i="20" l="1"/>
  <c r="A707" i="20"/>
  <c r="D707" i="20"/>
  <c r="B707" i="20"/>
  <c r="G707" i="9"/>
  <c r="F707" i="9"/>
  <c r="E707" i="9"/>
  <c r="D707" i="9"/>
  <c r="H707" i="9" s="1"/>
  <c r="A709" i="9"/>
  <c r="C708" i="9"/>
  <c r="B708" i="9"/>
  <c r="G708" i="20" s="1"/>
  <c r="Q104" i="13"/>
  <c r="O104" i="13"/>
  <c r="K104" i="13"/>
  <c r="I104" i="13"/>
  <c r="E104" i="13"/>
  <c r="C104" i="13"/>
  <c r="B105" i="13"/>
  <c r="C708" i="20" l="1"/>
  <c r="A708" i="20"/>
  <c r="B708" i="20"/>
  <c r="D708" i="20"/>
  <c r="G708" i="9"/>
  <c r="F708" i="9"/>
  <c r="E708" i="9"/>
  <c r="D708" i="9"/>
  <c r="H708" i="9" s="1"/>
  <c r="A710" i="9"/>
  <c r="C709" i="9"/>
  <c r="B709" i="9"/>
  <c r="G709" i="20" s="1"/>
  <c r="Q105" i="13"/>
  <c r="O105" i="13"/>
  <c r="K105" i="13"/>
  <c r="E105" i="13"/>
  <c r="C105" i="13"/>
  <c r="I105" i="13"/>
  <c r="B106" i="13"/>
  <c r="D709" i="20" l="1"/>
  <c r="B709" i="20"/>
  <c r="C709" i="20"/>
  <c r="A709" i="20"/>
  <c r="G709" i="9"/>
  <c r="F709" i="9"/>
  <c r="E709" i="9"/>
  <c r="D709" i="9"/>
  <c r="H709" i="9" s="1"/>
  <c r="A711" i="9"/>
  <c r="C710" i="9"/>
  <c r="B710" i="9"/>
  <c r="G710" i="20" s="1"/>
  <c r="Q106" i="13"/>
  <c r="O106" i="13"/>
  <c r="K106" i="13"/>
  <c r="I106" i="13"/>
  <c r="E106" i="13"/>
  <c r="C106" i="13"/>
  <c r="B107" i="13"/>
  <c r="C710" i="20" l="1"/>
  <c r="A710" i="20"/>
  <c r="B710" i="20"/>
  <c r="D710" i="20"/>
  <c r="G710" i="9"/>
  <c r="F710" i="9"/>
  <c r="E710" i="9"/>
  <c r="D710" i="9"/>
  <c r="H710" i="9" s="1"/>
  <c r="A712" i="9"/>
  <c r="C711" i="9"/>
  <c r="B711" i="9"/>
  <c r="G711" i="20" s="1"/>
  <c r="Q107" i="13"/>
  <c r="O107" i="13"/>
  <c r="K107" i="13"/>
  <c r="I107" i="13"/>
  <c r="C107" i="13"/>
  <c r="E107" i="13"/>
  <c r="B108" i="13"/>
  <c r="C711" i="20" l="1"/>
  <c r="A711" i="20"/>
  <c r="D711" i="20"/>
  <c r="B711" i="20"/>
  <c r="E711" i="9"/>
  <c r="D711" i="9"/>
  <c r="H711" i="9" s="1"/>
  <c r="G711" i="9"/>
  <c r="F711" i="9"/>
  <c r="A713" i="9"/>
  <c r="C712" i="9"/>
  <c r="B712" i="9"/>
  <c r="G712" i="20" s="1"/>
  <c r="Q108" i="13"/>
  <c r="O108" i="13"/>
  <c r="K108" i="13"/>
  <c r="I108" i="13"/>
  <c r="E108" i="13"/>
  <c r="C108" i="13"/>
  <c r="B109" i="13"/>
  <c r="C712" i="20" l="1"/>
  <c r="A712" i="20"/>
  <c r="B712" i="20"/>
  <c r="D712" i="20"/>
  <c r="G712" i="9"/>
  <c r="F712" i="9"/>
  <c r="E712" i="9"/>
  <c r="D712" i="9"/>
  <c r="H712" i="9" s="1"/>
  <c r="A714" i="9"/>
  <c r="C713" i="9"/>
  <c r="B713" i="9"/>
  <c r="G713" i="20" s="1"/>
  <c r="Q109" i="13"/>
  <c r="O109" i="13"/>
  <c r="K109" i="13"/>
  <c r="E109" i="13"/>
  <c r="C109" i="13"/>
  <c r="I109" i="13"/>
  <c r="B110" i="13"/>
  <c r="D713" i="20" l="1"/>
  <c r="B713" i="20"/>
  <c r="C713" i="20"/>
  <c r="A713" i="20"/>
  <c r="G713" i="9"/>
  <c r="F713" i="9"/>
  <c r="E713" i="9"/>
  <c r="D713" i="9"/>
  <c r="H713" i="9" s="1"/>
  <c r="A715" i="9"/>
  <c r="C714" i="9"/>
  <c r="B714" i="9"/>
  <c r="G714" i="20" s="1"/>
  <c r="Q110" i="13"/>
  <c r="O110" i="13"/>
  <c r="K110" i="13"/>
  <c r="I110" i="13"/>
  <c r="E110" i="13"/>
  <c r="C110" i="13"/>
  <c r="B111" i="13"/>
  <c r="C714" i="20" l="1"/>
  <c r="A714" i="20"/>
  <c r="B714" i="20"/>
  <c r="D714" i="20"/>
  <c r="G714" i="9"/>
  <c r="F714" i="9"/>
  <c r="E714" i="9"/>
  <c r="D714" i="9"/>
  <c r="H714" i="9" s="1"/>
  <c r="A716" i="9"/>
  <c r="C715" i="9"/>
  <c r="B715" i="9"/>
  <c r="G715" i="20" s="1"/>
  <c r="Q111" i="13"/>
  <c r="O111" i="13"/>
  <c r="K111" i="13"/>
  <c r="I111" i="13"/>
  <c r="C111" i="13"/>
  <c r="E111" i="13"/>
  <c r="B112" i="13"/>
  <c r="C715" i="20" l="1"/>
  <c r="A715" i="20"/>
  <c r="D715" i="20"/>
  <c r="B715" i="20"/>
  <c r="G715" i="9"/>
  <c r="F715" i="9"/>
  <c r="E715" i="9"/>
  <c r="D715" i="9"/>
  <c r="H715" i="9" s="1"/>
  <c r="A717" i="9"/>
  <c r="C716" i="9"/>
  <c r="B716" i="9"/>
  <c r="G716" i="20" s="1"/>
  <c r="Q112" i="13"/>
  <c r="O112" i="13"/>
  <c r="K112" i="13"/>
  <c r="I112" i="13"/>
  <c r="E112" i="13"/>
  <c r="C112" i="13"/>
  <c r="B113" i="13"/>
  <c r="D716" i="20" l="1"/>
  <c r="C716" i="20"/>
  <c r="A716" i="20"/>
  <c r="B716" i="20"/>
  <c r="G716" i="9"/>
  <c r="F716" i="9"/>
  <c r="E716" i="9"/>
  <c r="D716" i="9"/>
  <c r="H716" i="9" s="1"/>
  <c r="A718" i="9"/>
  <c r="C717" i="9"/>
  <c r="B717" i="9"/>
  <c r="G717" i="20" s="1"/>
  <c r="Q113" i="13"/>
  <c r="O113" i="13"/>
  <c r="K113" i="13"/>
  <c r="E113" i="13"/>
  <c r="C113" i="13"/>
  <c r="I113" i="13"/>
  <c r="B114" i="13"/>
  <c r="C717" i="20" l="1"/>
  <c r="A717" i="20"/>
  <c r="D717" i="20"/>
  <c r="B717" i="20"/>
  <c r="G717" i="9"/>
  <c r="F717" i="9"/>
  <c r="E717" i="9"/>
  <c r="D717" i="9"/>
  <c r="H717" i="9" s="1"/>
  <c r="A719" i="9"/>
  <c r="C718" i="9"/>
  <c r="B718" i="9"/>
  <c r="G718" i="20" s="1"/>
  <c r="Q114" i="13"/>
  <c r="O114" i="13"/>
  <c r="K114" i="13"/>
  <c r="I114" i="13"/>
  <c r="E114" i="13"/>
  <c r="C114" i="13"/>
  <c r="B115" i="13"/>
  <c r="D718" i="20" l="1"/>
  <c r="C718" i="20"/>
  <c r="A718" i="20"/>
  <c r="B718" i="20"/>
  <c r="G718" i="9"/>
  <c r="F718" i="9"/>
  <c r="E718" i="9"/>
  <c r="D718" i="9"/>
  <c r="H718" i="9" s="1"/>
  <c r="A720" i="9"/>
  <c r="C719" i="9"/>
  <c r="B719" i="9"/>
  <c r="G719" i="20" s="1"/>
  <c r="Q115" i="13"/>
  <c r="O115" i="13"/>
  <c r="K115" i="13"/>
  <c r="I115" i="13"/>
  <c r="C115" i="13"/>
  <c r="E115" i="13"/>
  <c r="B116" i="13"/>
  <c r="C719" i="20" l="1"/>
  <c r="A719" i="20"/>
  <c r="D719" i="20"/>
  <c r="B719" i="20"/>
  <c r="G719" i="9"/>
  <c r="F719" i="9"/>
  <c r="E719" i="9"/>
  <c r="D719" i="9"/>
  <c r="H719" i="9" s="1"/>
  <c r="A721" i="9"/>
  <c r="C720" i="9"/>
  <c r="B720" i="9"/>
  <c r="G720" i="20" s="1"/>
  <c r="Q116" i="13"/>
  <c r="O116" i="13"/>
  <c r="K116" i="13"/>
  <c r="I116" i="13"/>
  <c r="E116" i="13"/>
  <c r="C116" i="13"/>
  <c r="B117" i="13"/>
  <c r="D720" i="20" l="1"/>
  <c r="C720" i="20"/>
  <c r="A720" i="20"/>
  <c r="B720" i="20"/>
  <c r="G720" i="9"/>
  <c r="F720" i="9"/>
  <c r="E720" i="9"/>
  <c r="D720" i="9"/>
  <c r="H720" i="9" s="1"/>
  <c r="A722" i="9"/>
  <c r="C721" i="9"/>
  <c r="B721" i="9"/>
  <c r="G721" i="20" s="1"/>
  <c r="Q117" i="13"/>
  <c r="O117" i="13"/>
  <c r="K117" i="13"/>
  <c r="E117" i="13"/>
  <c r="C117" i="13"/>
  <c r="I117" i="13"/>
  <c r="B118" i="13"/>
  <c r="C721" i="20" l="1"/>
  <c r="A721" i="20"/>
  <c r="D721" i="20"/>
  <c r="B721" i="20"/>
  <c r="G721" i="9"/>
  <c r="F721" i="9"/>
  <c r="E721" i="9"/>
  <c r="D721" i="9"/>
  <c r="H721" i="9" s="1"/>
  <c r="A723" i="9"/>
  <c r="C722" i="9"/>
  <c r="B722" i="9"/>
  <c r="G722" i="20" s="1"/>
  <c r="Q118" i="13"/>
  <c r="O118" i="13"/>
  <c r="K118" i="13"/>
  <c r="I118" i="13"/>
  <c r="E118" i="13"/>
  <c r="C118" i="13"/>
  <c r="B119" i="13"/>
  <c r="D722" i="20" l="1"/>
  <c r="C722" i="20"/>
  <c r="A722" i="20"/>
  <c r="B722" i="20"/>
  <c r="G722" i="9"/>
  <c r="F722" i="9"/>
  <c r="E722" i="9"/>
  <c r="D722" i="9"/>
  <c r="H722" i="9" s="1"/>
  <c r="A724" i="9"/>
  <c r="C723" i="9"/>
  <c r="B723" i="9"/>
  <c r="G723" i="20" s="1"/>
  <c r="Q119" i="13"/>
  <c r="O119" i="13"/>
  <c r="K119" i="13"/>
  <c r="I119" i="13"/>
  <c r="C119" i="13"/>
  <c r="E119" i="13"/>
  <c r="B120" i="13"/>
  <c r="C723" i="20" l="1"/>
  <c r="A723" i="20"/>
  <c r="D723" i="20"/>
  <c r="B723" i="20"/>
  <c r="G723" i="9"/>
  <c r="F723" i="9"/>
  <c r="E723" i="9"/>
  <c r="D723" i="9"/>
  <c r="H723" i="9" s="1"/>
  <c r="A725" i="9"/>
  <c r="C724" i="9"/>
  <c r="B724" i="9"/>
  <c r="G724" i="20" s="1"/>
  <c r="Q120" i="13"/>
  <c r="O120" i="13"/>
  <c r="K120" i="13"/>
  <c r="I120" i="13"/>
  <c r="E120" i="13"/>
  <c r="C120" i="13"/>
  <c r="B121" i="13"/>
  <c r="D724" i="20" l="1"/>
  <c r="C724" i="20"/>
  <c r="A724" i="20"/>
  <c r="B724" i="20"/>
  <c r="G724" i="9"/>
  <c r="F724" i="9"/>
  <c r="E724" i="9"/>
  <c r="D724" i="9"/>
  <c r="H724" i="9" s="1"/>
  <c r="A726" i="9"/>
  <c r="C725" i="9"/>
  <c r="B725" i="9"/>
  <c r="G725" i="20" s="1"/>
  <c r="Q121" i="13"/>
  <c r="O121" i="13"/>
  <c r="K121" i="13"/>
  <c r="E121" i="13"/>
  <c r="C121" i="13"/>
  <c r="I121" i="13"/>
  <c r="B122" i="13"/>
  <c r="C725" i="20" l="1"/>
  <c r="A725" i="20"/>
  <c r="D725" i="20"/>
  <c r="B725" i="20"/>
  <c r="G725" i="9"/>
  <c r="F725" i="9"/>
  <c r="E725" i="9"/>
  <c r="D725" i="9"/>
  <c r="H725" i="9" s="1"/>
  <c r="A727" i="9"/>
  <c r="C726" i="9"/>
  <c r="B726" i="9"/>
  <c r="G726" i="20" s="1"/>
  <c r="Q122" i="13"/>
  <c r="O122" i="13"/>
  <c r="K122" i="13"/>
  <c r="I122" i="13"/>
  <c r="E122" i="13"/>
  <c r="C122" i="13"/>
  <c r="B123" i="13"/>
  <c r="D726" i="20" l="1"/>
  <c r="C726" i="20"/>
  <c r="A726" i="20"/>
  <c r="B726" i="20"/>
  <c r="G726" i="9"/>
  <c r="F726" i="9"/>
  <c r="E726" i="9"/>
  <c r="D726" i="9"/>
  <c r="H726" i="9" s="1"/>
  <c r="A728" i="9"/>
  <c r="C727" i="9"/>
  <c r="B727" i="9"/>
  <c r="G727" i="20" s="1"/>
  <c r="Q123" i="13"/>
  <c r="O123" i="13"/>
  <c r="K123" i="13"/>
  <c r="I123" i="13"/>
  <c r="C123" i="13"/>
  <c r="E123" i="13"/>
  <c r="B124" i="13"/>
  <c r="C727" i="20" l="1"/>
  <c r="A727" i="20"/>
  <c r="D727" i="20"/>
  <c r="B727" i="20"/>
  <c r="G727" i="9"/>
  <c r="F727" i="9"/>
  <c r="E727" i="9"/>
  <c r="D727" i="9"/>
  <c r="H727" i="9" s="1"/>
  <c r="A729" i="9"/>
  <c r="C728" i="9"/>
  <c r="B728" i="9"/>
  <c r="G728" i="20" s="1"/>
  <c r="Q124" i="13"/>
  <c r="O124" i="13"/>
  <c r="K124" i="13"/>
  <c r="I124" i="13"/>
  <c r="E124" i="13"/>
  <c r="C124" i="13"/>
  <c r="B125" i="13"/>
  <c r="D728" i="20" l="1"/>
  <c r="C728" i="20"/>
  <c r="A728" i="20"/>
  <c r="B728" i="20"/>
  <c r="G728" i="9"/>
  <c r="F728" i="9"/>
  <c r="E728" i="9"/>
  <c r="D728" i="9"/>
  <c r="H728" i="9" s="1"/>
  <c r="A730" i="9"/>
  <c r="C729" i="9"/>
  <c r="B729" i="9"/>
  <c r="G729" i="20" s="1"/>
  <c r="Q125" i="13"/>
  <c r="K125" i="13"/>
  <c r="O125" i="13"/>
  <c r="E125" i="13"/>
  <c r="C125" i="13"/>
  <c r="I125" i="13"/>
  <c r="B126" i="13"/>
  <c r="C729" i="20" l="1"/>
  <c r="A729" i="20"/>
  <c r="D729" i="20"/>
  <c r="B729" i="20"/>
  <c r="G729" i="9"/>
  <c r="F729" i="9"/>
  <c r="E729" i="9"/>
  <c r="D729" i="9"/>
  <c r="H729" i="9" s="1"/>
  <c r="A731" i="9"/>
  <c r="C730" i="9"/>
  <c r="B730" i="9"/>
  <c r="G730" i="20" s="1"/>
  <c r="Q126" i="13"/>
  <c r="O126" i="13"/>
  <c r="K126" i="13"/>
  <c r="I126" i="13"/>
  <c r="E126" i="13"/>
  <c r="C126" i="13"/>
  <c r="B127" i="13"/>
  <c r="D730" i="20" l="1"/>
  <c r="C730" i="20"/>
  <c r="A730" i="20"/>
  <c r="B730" i="20"/>
  <c r="G730" i="9"/>
  <c r="F730" i="9"/>
  <c r="E730" i="9"/>
  <c r="D730" i="9"/>
  <c r="H730" i="9" s="1"/>
  <c r="A732" i="9"/>
  <c r="C731" i="9"/>
  <c r="B731" i="9"/>
  <c r="G731" i="20" s="1"/>
  <c r="Q127" i="13"/>
  <c r="O127" i="13"/>
  <c r="K127" i="13"/>
  <c r="I127" i="13"/>
  <c r="C127" i="13"/>
  <c r="E127" i="13"/>
  <c r="B128" i="13"/>
  <c r="C731" i="20" l="1"/>
  <c r="A731" i="20"/>
  <c r="D731" i="20"/>
  <c r="B731" i="20"/>
  <c r="G731" i="9"/>
  <c r="F731" i="9"/>
  <c r="E731" i="9"/>
  <c r="D731" i="9"/>
  <c r="H731" i="9" s="1"/>
  <c r="A733" i="9"/>
  <c r="C732" i="9"/>
  <c r="B732" i="9"/>
  <c r="G732" i="20" s="1"/>
  <c r="Q128" i="13"/>
  <c r="O128" i="13"/>
  <c r="K128" i="13"/>
  <c r="I128" i="13"/>
  <c r="E128" i="13"/>
  <c r="C128" i="13"/>
  <c r="B129" i="13"/>
  <c r="D732" i="20" l="1"/>
  <c r="C732" i="20"/>
  <c r="A732" i="20"/>
  <c r="B732" i="20"/>
  <c r="G732" i="9"/>
  <c r="F732" i="9"/>
  <c r="E732" i="9"/>
  <c r="D732" i="9"/>
  <c r="H732" i="9" s="1"/>
  <c r="A734" i="9"/>
  <c r="C733" i="9"/>
  <c r="B733" i="9"/>
  <c r="G733" i="20" s="1"/>
  <c r="Q129" i="13"/>
  <c r="K129" i="13"/>
  <c r="O129" i="13"/>
  <c r="E129" i="13"/>
  <c r="C129" i="13"/>
  <c r="I129" i="13"/>
  <c r="B130" i="13"/>
  <c r="C733" i="20" l="1"/>
  <c r="A733" i="20"/>
  <c r="D733" i="20"/>
  <c r="B733" i="20"/>
  <c r="G733" i="9"/>
  <c r="F733" i="9"/>
  <c r="E733" i="9"/>
  <c r="D733" i="9"/>
  <c r="H733" i="9" s="1"/>
  <c r="A735" i="9"/>
  <c r="C734" i="9"/>
  <c r="B734" i="9"/>
  <c r="G734" i="20" s="1"/>
  <c r="Q130" i="13"/>
  <c r="O130" i="13"/>
  <c r="K130" i="13"/>
  <c r="I130" i="13"/>
  <c r="E130" i="13"/>
  <c r="C130" i="13"/>
  <c r="B131" i="13"/>
  <c r="D734" i="20" l="1"/>
  <c r="C734" i="20"/>
  <c r="A734" i="20"/>
  <c r="B734" i="20"/>
  <c r="G734" i="9"/>
  <c r="F734" i="9"/>
  <c r="E734" i="9"/>
  <c r="D734" i="9"/>
  <c r="H734" i="9" s="1"/>
  <c r="A736" i="9"/>
  <c r="C735" i="9"/>
  <c r="B735" i="9"/>
  <c r="G735" i="20" s="1"/>
  <c r="Q131" i="13"/>
  <c r="O131" i="13"/>
  <c r="K131" i="13"/>
  <c r="I131" i="13"/>
  <c r="C131" i="13"/>
  <c r="E131" i="13"/>
  <c r="B132" i="13"/>
  <c r="C735" i="20" l="1"/>
  <c r="A735" i="20"/>
  <c r="D735" i="20"/>
  <c r="B735" i="20"/>
  <c r="E735" i="9"/>
  <c r="D735" i="9"/>
  <c r="H735" i="9" s="1"/>
  <c r="A737" i="9"/>
  <c r="C736" i="9"/>
  <c r="B736" i="9"/>
  <c r="G736" i="20" s="1"/>
  <c r="G735" i="9"/>
  <c r="F735" i="9"/>
  <c r="Q132" i="13"/>
  <c r="O132" i="13"/>
  <c r="K132" i="13"/>
  <c r="I132" i="13"/>
  <c r="E132" i="13"/>
  <c r="C132" i="13"/>
  <c r="B133" i="13"/>
  <c r="D736" i="20" l="1"/>
  <c r="C736" i="20"/>
  <c r="A736" i="20"/>
  <c r="B736" i="20"/>
  <c r="G736" i="9"/>
  <c r="F736" i="9"/>
  <c r="E736" i="9"/>
  <c r="D736" i="9"/>
  <c r="H736" i="9" s="1"/>
  <c r="A738" i="9"/>
  <c r="C737" i="9"/>
  <c r="B737" i="9"/>
  <c r="G737" i="20" s="1"/>
  <c r="Q133" i="13"/>
  <c r="K133" i="13"/>
  <c r="O133" i="13"/>
  <c r="E133" i="13"/>
  <c r="C133" i="13"/>
  <c r="I133" i="13"/>
  <c r="B134" i="13"/>
  <c r="C737" i="20" l="1"/>
  <c r="A737" i="20"/>
  <c r="D737" i="20"/>
  <c r="B737" i="20"/>
  <c r="G737" i="9"/>
  <c r="F737" i="9"/>
  <c r="E737" i="9"/>
  <c r="D737" i="9"/>
  <c r="H737" i="9" s="1"/>
  <c r="A739" i="9"/>
  <c r="C738" i="9"/>
  <c r="B738" i="9"/>
  <c r="G738" i="20" s="1"/>
  <c r="Q134" i="13"/>
  <c r="O134" i="13"/>
  <c r="K134" i="13"/>
  <c r="I134" i="13"/>
  <c r="E134" i="13"/>
  <c r="C134" i="13"/>
  <c r="B135" i="13"/>
  <c r="D738" i="20" l="1"/>
  <c r="C738" i="20"/>
  <c r="A738" i="20"/>
  <c r="B738" i="20"/>
  <c r="G738" i="9"/>
  <c r="F738" i="9"/>
  <c r="E738" i="9"/>
  <c r="D738" i="9"/>
  <c r="H738" i="9" s="1"/>
  <c r="A740" i="9"/>
  <c r="C739" i="9"/>
  <c r="B739" i="9"/>
  <c r="G739" i="20" s="1"/>
  <c r="Q135" i="13"/>
  <c r="O135" i="13"/>
  <c r="K135" i="13"/>
  <c r="I135" i="13"/>
  <c r="C135" i="13"/>
  <c r="E135" i="13"/>
  <c r="B136" i="13"/>
  <c r="D739" i="20" l="1"/>
  <c r="C739" i="20"/>
  <c r="A739" i="20"/>
  <c r="B739" i="20"/>
  <c r="G739" i="9"/>
  <c r="F739" i="9"/>
  <c r="E739" i="9"/>
  <c r="D739" i="9"/>
  <c r="H739" i="9" s="1"/>
  <c r="A741" i="9"/>
  <c r="C740" i="9"/>
  <c r="B740" i="9"/>
  <c r="G740" i="20" s="1"/>
  <c r="Q136" i="13"/>
  <c r="O136" i="13"/>
  <c r="K136" i="13"/>
  <c r="I136" i="13"/>
  <c r="E136" i="13"/>
  <c r="C136" i="13"/>
  <c r="B137" i="13"/>
  <c r="D740" i="20" l="1"/>
  <c r="A740" i="20"/>
  <c r="C740" i="20"/>
  <c r="B740" i="20"/>
  <c r="G740" i="9"/>
  <c r="F740" i="9"/>
  <c r="E740" i="9"/>
  <c r="D740" i="9"/>
  <c r="H740" i="9" s="1"/>
  <c r="A742" i="9"/>
  <c r="C741" i="9"/>
  <c r="B741" i="9"/>
  <c r="G741" i="20" s="1"/>
  <c r="Q137" i="13"/>
  <c r="K137" i="13"/>
  <c r="O137" i="13"/>
  <c r="E137" i="13"/>
  <c r="C137" i="13"/>
  <c r="I137" i="13"/>
  <c r="B138" i="13"/>
  <c r="D741" i="20" l="1"/>
  <c r="B741" i="20"/>
  <c r="C741" i="20"/>
  <c r="A741" i="20"/>
  <c r="G741" i="9"/>
  <c r="F741" i="9"/>
  <c r="E741" i="9"/>
  <c r="D741" i="9"/>
  <c r="H741" i="9" s="1"/>
  <c r="A743" i="9"/>
  <c r="C742" i="9"/>
  <c r="B742" i="9"/>
  <c r="G742" i="20" s="1"/>
  <c r="Q138" i="13"/>
  <c r="O138" i="13"/>
  <c r="K138" i="13"/>
  <c r="I138" i="13"/>
  <c r="E138" i="13"/>
  <c r="C138" i="13"/>
  <c r="B139" i="13"/>
  <c r="D742" i="20" l="1"/>
  <c r="A742" i="20"/>
  <c r="C742" i="20"/>
  <c r="B742" i="20"/>
  <c r="G742" i="9"/>
  <c r="F742" i="9"/>
  <c r="E742" i="9"/>
  <c r="D742" i="9"/>
  <c r="H742" i="9" s="1"/>
  <c r="A744" i="9"/>
  <c r="C743" i="9"/>
  <c r="B743" i="9"/>
  <c r="G743" i="20" s="1"/>
  <c r="Q139" i="13"/>
  <c r="O139" i="13"/>
  <c r="K139" i="13"/>
  <c r="I139" i="13"/>
  <c r="C139" i="13"/>
  <c r="E139" i="13"/>
  <c r="B140" i="13"/>
  <c r="D743" i="20" l="1"/>
  <c r="B743" i="20"/>
  <c r="C743" i="20"/>
  <c r="A743" i="20"/>
  <c r="G743" i="9"/>
  <c r="F743" i="9"/>
  <c r="E743" i="9"/>
  <c r="D743" i="9"/>
  <c r="H743" i="9" s="1"/>
  <c r="A745" i="9"/>
  <c r="C744" i="9"/>
  <c r="B744" i="9"/>
  <c r="G744" i="20" s="1"/>
  <c r="Q140" i="13"/>
  <c r="O140" i="13"/>
  <c r="K140" i="13"/>
  <c r="I140" i="13"/>
  <c r="E140" i="13"/>
  <c r="C140" i="13"/>
  <c r="B141" i="13"/>
  <c r="D744" i="20" l="1"/>
  <c r="A744" i="20"/>
  <c r="C744" i="20"/>
  <c r="B744" i="20"/>
  <c r="G744" i="9"/>
  <c r="F744" i="9"/>
  <c r="E744" i="9"/>
  <c r="D744" i="9"/>
  <c r="H744" i="9" s="1"/>
  <c r="A746" i="9"/>
  <c r="C745" i="9"/>
  <c r="B745" i="9"/>
  <c r="G745" i="20" s="1"/>
  <c r="Q141" i="13"/>
  <c r="K141" i="13"/>
  <c r="O141" i="13"/>
  <c r="E141" i="13"/>
  <c r="C141" i="13"/>
  <c r="I141" i="13"/>
  <c r="B142" i="13"/>
  <c r="D745" i="20" l="1"/>
  <c r="B745" i="20"/>
  <c r="C745" i="20"/>
  <c r="A745" i="20"/>
  <c r="G745" i="9"/>
  <c r="F745" i="9"/>
  <c r="E745" i="9"/>
  <c r="D745" i="9"/>
  <c r="H745" i="9" s="1"/>
  <c r="A747" i="9"/>
  <c r="C746" i="9"/>
  <c r="B746" i="9"/>
  <c r="G746" i="20" s="1"/>
  <c r="Q142" i="13"/>
  <c r="O142" i="13"/>
  <c r="K142" i="13"/>
  <c r="I142" i="13"/>
  <c r="E142" i="13"/>
  <c r="C142" i="13"/>
  <c r="B143" i="13"/>
  <c r="D746" i="20" l="1"/>
  <c r="A746" i="20"/>
  <c r="C746" i="20"/>
  <c r="B746" i="20"/>
  <c r="G746" i="9"/>
  <c r="F746" i="9"/>
  <c r="E746" i="9"/>
  <c r="D746" i="9"/>
  <c r="H746" i="9" s="1"/>
  <c r="A748" i="9"/>
  <c r="C747" i="9"/>
  <c r="B747" i="9"/>
  <c r="G747" i="20" s="1"/>
  <c r="Q143" i="13"/>
  <c r="O143" i="13"/>
  <c r="K143" i="13"/>
  <c r="I143" i="13"/>
  <c r="C143" i="13"/>
  <c r="E143" i="13"/>
  <c r="B144" i="13"/>
  <c r="D747" i="20" l="1"/>
  <c r="B747" i="20"/>
  <c r="C747" i="20"/>
  <c r="A747" i="20"/>
  <c r="G747" i="9"/>
  <c r="F747" i="9"/>
  <c r="E747" i="9"/>
  <c r="D747" i="9"/>
  <c r="H747" i="9" s="1"/>
  <c r="A749" i="9"/>
  <c r="C748" i="9"/>
  <c r="B748" i="9"/>
  <c r="G748" i="20" s="1"/>
  <c r="Q144" i="13"/>
  <c r="O144" i="13"/>
  <c r="K144" i="13"/>
  <c r="I144" i="13"/>
  <c r="E144" i="13"/>
  <c r="C144" i="13"/>
  <c r="B145" i="13"/>
  <c r="D748" i="20" l="1"/>
  <c r="A748" i="20"/>
  <c r="C748" i="20"/>
  <c r="B748" i="20"/>
  <c r="G748" i="9"/>
  <c r="F748" i="9"/>
  <c r="E748" i="9"/>
  <c r="D748" i="9"/>
  <c r="H748" i="9" s="1"/>
  <c r="A750" i="9"/>
  <c r="C749" i="9"/>
  <c r="B749" i="9"/>
  <c r="G749" i="20" s="1"/>
  <c r="Q145" i="13"/>
  <c r="K145" i="13"/>
  <c r="O145" i="13"/>
  <c r="E145" i="13"/>
  <c r="C145" i="13"/>
  <c r="I145" i="13"/>
  <c r="B146" i="13"/>
  <c r="D749" i="20" l="1"/>
  <c r="B749" i="20"/>
  <c r="C749" i="20"/>
  <c r="A749" i="20"/>
  <c r="G749" i="9"/>
  <c r="F749" i="9"/>
  <c r="E749" i="9"/>
  <c r="D749" i="9"/>
  <c r="H749" i="9" s="1"/>
  <c r="A751" i="9"/>
  <c r="C750" i="9"/>
  <c r="B750" i="9"/>
  <c r="G750" i="20" s="1"/>
  <c r="Q146" i="13"/>
  <c r="O146" i="13"/>
  <c r="K146" i="13"/>
  <c r="I146" i="13"/>
  <c r="E146" i="13"/>
  <c r="C146" i="13"/>
  <c r="B147" i="13"/>
  <c r="D750" i="20" l="1"/>
  <c r="A750" i="20"/>
  <c r="C750" i="20"/>
  <c r="B750" i="20"/>
  <c r="G750" i="9"/>
  <c r="F750" i="9"/>
  <c r="E750" i="9"/>
  <c r="D750" i="9"/>
  <c r="H750" i="9" s="1"/>
  <c r="A752" i="9"/>
  <c r="C751" i="9"/>
  <c r="B751" i="9"/>
  <c r="G751" i="20" s="1"/>
  <c r="Q147" i="13"/>
  <c r="O147" i="13"/>
  <c r="K147" i="13"/>
  <c r="I147" i="13"/>
  <c r="E147" i="13"/>
  <c r="C147" i="13"/>
  <c r="B148" i="13"/>
  <c r="D751" i="20" l="1"/>
  <c r="B751" i="20"/>
  <c r="C751" i="20"/>
  <c r="A751" i="20"/>
  <c r="G751" i="9"/>
  <c r="F751" i="9"/>
  <c r="E751" i="9"/>
  <c r="D751" i="9"/>
  <c r="H751" i="9" s="1"/>
  <c r="A753" i="9"/>
  <c r="C752" i="9"/>
  <c r="B752" i="9"/>
  <c r="G752" i="20" s="1"/>
  <c r="Q148" i="13"/>
  <c r="O148" i="13"/>
  <c r="K148" i="13"/>
  <c r="I148" i="13"/>
  <c r="E148" i="13"/>
  <c r="C148" i="13"/>
  <c r="B149" i="13"/>
  <c r="D752" i="20" l="1"/>
  <c r="A752" i="20"/>
  <c r="C752" i="20"/>
  <c r="B752" i="20"/>
  <c r="G752" i="9"/>
  <c r="F752" i="9"/>
  <c r="E752" i="9"/>
  <c r="D752" i="9"/>
  <c r="H752" i="9" s="1"/>
  <c r="A754" i="9"/>
  <c r="C753" i="9"/>
  <c r="B753" i="9"/>
  <c r="G753" i="20" s="1"/>
  <c r="Q149" i="13"/>
  <c r="K149" i="13"/>
  <c r="O149" i="13"/>
  <c r="E149" i="13"/>
  <c r="C149" i="13"/>
  <c r="I149" i="13"/>
  <c r="B150" i="13"/>
  <c r="D753" i="20" l="1"/>
  <c r="B753" i="20"/>
  <c r="C753" i="20"/>
  <c r="A753" i="20"/>
  <c r="G753" i="9"/>
  <c r="F753" i="9"/>
  <c r="E753" i="9"/>
  <c r="D753" i="9"/>
  <c r="H753" i="9" s="1"/>
  <c r="A755" i="9"/>
  <c r="C754" i="9"/>
  <c r="B754" i="9"/>
  <c r="G754" i="20" s="1"/>
  <c r="Q150" i="13"/>
  <c r="O150" i="13"/>
  <c r="K150" i="13"/>
  <c r="I150" i="13"/>
  <c r="E150" i="13"/>
  <c r="C150" i="13"/>
  <c r="B151" i="13"/>
  <c r="D754" i="20" l="1"/>
  <c r="A754" i="20"/>
  <c r="C754" i="20"/>
  <c r="B754" i="20"/>
  <c r="G754" i="9"/>
  <c r="F754" i="9"/>
  <c r="E754" i="9"/>
  <c r="D754" i="9"/>
  <c r="H754" i="9" s="1"/>
  <c r="A756" i="9"/>
  <c r="C755" i="9"/>
  <c r="B755" i="9"/>
  <c r="G755" i="20" s="1"/>
  <c r="Q151" i="13"/>
  <c r="O151" i="13"/>
  <c r="K151" i="13"/>
  <c r="I151" i="13"/>
  <c r="E151" i="13"/>
  <c r="C151" i="13"/>
  <c r="B152" i="13"/>
  <c r="D755" i="20" l="1"/>
  <c r="B755" i="20"/>
  <c r="C755" i="20"/>
  <c r="A755" i="20"/>
  <c r="G755" i="9"/>
  <c r="F755" i="9"/>
  <c r="E755" i="9"/>
  <c r="D755" i="9"/>
  <c r="H755" i="9" s="1"/>
  <c r="A757" i="9"/>
  <c r="C756" i="9"/>
  <c r="B756" i="9"/>
  <c r="G756" i="20" s="1"/>
  <c r="Q152" i="13"/>
  <c r="O152" i="13"/>
  <c r="K152" i="13"/>
  <c r="I152" i="13"/>
  <c r="E152" i="13"/>
  <c r="C152" i="13"/>
  <c r="B153" i="13"/>
  <c r="D756" i="20" l="1"/>
  <c r="A756" i="20"/>
  <c r="C756" i="20"/>
  <c r="B756" i="20"/>
  <c r="G756" i="9"/>
  <c r="F756" i="9"/>
  <c r="E756" i="9"/>
  <c r="D756" i="9"/>
  <c r="H756" i="9" s="1"/>
  <c r="A758" i="9"/>
  <c r="C757" i="9"/>
  <c r="B757" i="9"/>
  <c r="G757" i="20" s="1"/>
  <c r="Q153" i="13"/>
  <c r="O153" i="13"/>
  <c r="K153" i="13"/>
  <c r="E153" i="13"/>
  <c r="C153" i="13"/>
  <c r="I153" i="13"/>
  <c r="B154" i="13"/>
  <c r="D757" i="20" l="1"/>
  <c r="B757" i="20"/>
  <c r="C757" i="20"/>
  <c r="A757" i="20"/>
  <c r="G757" i="9"/>
  <c r="F757" i="9"/>
  <c r="E757" i="9"/>
  <c r="D757" i="9"/>
  <c r="H757" i="9" s="1"/>
  <c r="A759" i="9"/>
  <c r="C758" i="9"/>
  <c r="B758" i="9"/>
  <c r="G758" i="20" s="1"/>
  <c r="Q154" i="13"/>
  <c r="O154" i="13"/>
  <c r="K154" i="13"/>
  <c r="I154" i="13"/>
  <c r="E154" i="13"/>
  <c r="C154" i="13"/>
  <c r="B155" i="13"/>
  <c r="D758" i="20" l="1"/>
  <c r="A758" i="20"/>
  <c r="C758" i="20"/>
  <c r="B758" i="20"/>
  <c r="G758" i="9"/>
  <c r="F758" i="9"/>
  <c r="E758" i="9"/>
  <c r="D758" i="9"/>
  <c r="H758" i="9" s="1"/>
  <c r="A760" i="9"/>
  <c r="C759" i="9"/>
  <c r="B759" i="9"/>
  <c r="G759" i="20" s="1"/>
  <c r="Q155" i="13"/>
  <c r="O155" i="13"/>
  <c r="K155" i="13"/>
  <c r="I155" i="13"/>
  <c r="E155" i="13"/>
  <c r="C155" i="13"/>
  <c r="B156" i="13"/>
  <c r="D759" i="20" l="1"/>
  <c r="B759" i="20"/>
  <c r="C759" i="20"/>
  <c r="A759" i="20"/>
  <c r="G759" i="9"/>
  <c r="F759" i="9"/>
  <c r="E759" i="9"/>
  <c r="D759" i="9"/>
  <c r="H759" i="9" s="1"/>
  <c r="A761" i="9"/>
  <c r="C760" i="9"/>
  <c r="B760" i="9"/>
  <c r="G760" i="20" s="1"/>
  <c r="Q156" i="13"/>
  <c r="O156" i="13"/>
  <c r="K156" i="13"/>
  <c r="I156" i="13"/>
  <c r="E156" i="13"/>
  <c r="C156" i="13"/>
  <c r="B157" i="13"/>
  <c r="D760" i="20" l="1"/>
  <c r="A760" i="20"/>
  <c r="C760" i="20"/>
  <c r="B760" i="20"/>
  <c r="G760" i="9"/>
  <c r="F760" i="9"/>
  <c r="E760" i="9"/>
  <c r="D760" i="9"/>
  <c r="H760" i="9" s="1"/>
  <c r="A762" i="9"/>
  <c r="C761" i="9"/>
  <c r="B761" i="9"/>
  <c r="G761" i="20" s="1"/>
  <c r="Q157" i="13"/>
  <c r="O157" i="13"/>
  <c r="K157" i="13"/>
  <c r="E157" i="13"/>
  <c r="C157" i="13"/>
  <c r="I157" i="13"/>
  <c r="B158" i="13"/>
  <c r="D761" i="20" l="1"/>
  <c r="B761" i="20"/>
  <c r="C761" i="20"/>
  <c r="A761" i="20"/>
  <c r="G761" i="9"/>
  <c r="F761" i="9"/>
  <c r="E761" i="9"/>
  <c r="D761" i="9"/>
  <c r="H761" i="9" s="1"/>
  <c r="A763" i="9"/>
  <c r="C762" i="9"/>
  <c r="B762" i="9"/>
  <c r="G762" i="20" s="1"/>
  <c r="Q158" i="13"/>
  <c r="O158" i="13"/>
  <c r="K158" i="13"/>
  <c r="I158" i="13"/>
  <c r="E158" i="13"/>
  <c r="C158" i="13"/>
  <c r="B159" i="13"/>
  <c r="D762" i="20" l="1"/>
  <c r="A762" i="20"/>
  <c r="C762" i="20"/>
  <c r="B762" i="20"/>
  <c r="G762" i="9"/>
  <c r="F762" i="9"/>
  <c r="E762" i="9"/>
  <c r="D762" i="9"/>
  <c r="H762" i="9" s="1"/>
  <c r="A764" i="9"/>
  <c r="C763" i="9"/>
  <c r="B763" i="9"/>
  <c r="G763" i="20" s="1"/>
  <c r="Q159" i="13"/>
  <c r="O159" i="13"/>
  <c r="K159" i="13"/>
  <c r="I159" i="13"/>
  <c r="E159" i="13"/>
  <c r="C159" i="13"/>
  <c r="B160" i="13"/>
  <c r="D763" i="20" l="1"/>
  <c r="B763" i="20"/>
  <c r="C763" i="20"/>
  <c r="A763" i="20"/>
  <c r="G763" i="9"/>
  <c r="F763" i="9"/>
  <c r="E763" i="9"/>
  <c r="D763" i="9"/>
  <c r="H763" i="9" s="1"/>
  <c r="A765" i="9"/>
  <c r="C764" i="9"/>
  <c r="B764" i="9"/>
  <c r="G764" i="20" s="1"/>
  <c r="Q160" i="13"/>
  <c r="O160" i="13"/>
  <c r="K160" i="13"/>
  <c r="I160" i="13"/>
  <c r="E160" i="13"/>
  <c r="C160" i="13"/>
  <c r="B161" i="13"/>
  <c r="D764" i="20" l="1"/>
  <c r="A764" i="20"/>
  <c r="C764" i="20"/>
  <c r="B764" i="20"/>
  <c r="G764" i="9"/>
  <c r="F764" i="9"/>
  <c r="E764" i="9"/>
  <c r="D764" i="9"/>
  <c r="H764" i="9" s="1"/>
  <c r="A766" i="9"/>
  <c r="C765" i="9"/>
  <c r="B765" i="9"/>
  <c r="G765" i="20" s="1"/>
  <c r="Q161" i="13"/>
  <c r="O161" i="13"/>
  <c r="K161" i="13"/>
  <c r="E161" i="13"/>
  <c r="C161" i="13"/>
  <c r="I161" i="13"/>
  <c r="B162" i="13"/>
  <c r="D765" i="20" l="1"/>
  <c r="B765" i="20"/>
  <c r="C765" i="20"/>
  <c r="A765" i="20"/>
  <c r="G765" i="9"/>
  <c r="F765" i="9"/>
  <c r="E765" i="9"/>
  <c r="D765" i="9"/>
  <c r="H765" i="9" s="1"/>
  <c r="A767" i="9"/>
  <c r="C766" i="9"/>
  <c r="B766" i="9"/>
  <c r="G766" i="20" s="1"/>
  <c r="Q162" i="13"/>
  <c r="O162" i="13"/>
  <c r="K162" i="13"/>
  <c r="I162" i="13"/>
  <c r="E162" i="13"/>
  <c r="C162" i="13"/>
  <c r="B163" i="13"/>
  <c r="D766" i="20" l="1"/>
  <c r="A766" i="20"/>
  <c r="C766" i="20"/>
  <c r="B766" i="20"/>
  <c r="G766" i="9"/>
  <c r="F766" i="9"/>
  <c r="E766" i="9"/>
  <c r="D766" i="9"/>
  <c r="H766" i="9" s="1"/>
  <c r="A768" i="9"/>
  <c r="C767" i="9"/>
  <c r="B767" i="9"/>
  <c r="G767" i="20" s="1"/>
  <c r="Q163" i="13"/>
  <c r="O163" i="13"/>
  <c r="K163" i="13"/>
  <c r="I163" i="13"/>
  <c r="E163" i="13"/>
  <c r="C163" i="13"/>
  <c r="B164" i="13"/>
  <c r="D767" i="20" l="1"/>
  <c r="B767" i="20"/>
  <c r="C767" i="20"/>
  <c r="A767" i="20"/>
  <c r="G767" i="9"/>
  <c r="F767" i="9"/>
  <c r="E767" i="9"/>
  <c r="D767" i="9"/>
  <c r="H767" i="9" s="1"/>
  <c r="A769" i="9"/>
  <c r="C768" i="9"/>
  <c r="B768" i="9"/>
  <c r="G768" i="20" s="1"/>
  <c r="Q164" i="13"/>
  <c r="O164" i="13"/>
  <c r="K164" i="13"/>
  <c r="I164" i="13"/>
  <c r="E164" i="13"/>
  <c r="C164" i="13"/>
  <c r="B165" i="13"/>
  <c r="D768" i="20" l="1"/>
  <c r="A768" i="20"/>
  <c r="C768" i="20"/>
  <c r="B768" i="20"/>
  <c r="G768" i="9"/>
  <c r="F768" i="9"/>
  <c r="E768" i="9"/>
  <c r="D768" i="9"/>
  <c r="H768" i="9" s="1"/>
  <c r="A770" i="9"/>
  <c r="C769" i="9"/>
  <c r="B769" i="9"/>
  <c r="G769" i="20" s="1"/>
  <c r="Q165" i="13"/>
  <c r="O165" i="13"/>
  <c r="K165" i="13"/>
  <c r="E165" i="13"/>
  <c r="C165" i="13"/>
  <c r="I165" i="13"/>
  <c r="B166" i="13"/>
  <c r="D769" i="20" l="1"/>
  <c r="B769" i="20"/>
  <c r="C769" i="20"/>
  <c r="A769" i="20"/>
  <c r="G769" i="9"/>
  <c r="F769" i="9"/>
  <c r="E769" i="9"/>
  <c r="D769" i="9"/>
  <c r="H769" i="9" s="1"/>
  <c r="A771" i="9"/>
  <c r="C770" i="9"/>
  <c r="B770" i="9"/>
  <c r="G770" i="20" s="1"/>
  <c r="Q166" i="13"/>
  <c r="O166" i="13"/>
  <c r="K166" i="13"/>
  <c r="I166" i="13"/>
  <c r="E166" i="13"/>
  <c r="C166" i="13"/>
  <c r="B167" i="13"/>
  <c r="D770" i="20" l="1"/>
  <c r="A770" i="20"/>
  <c r="C770" i="20"/>
  <c r="B770" i="20"/>
  <c r="F770" i="9"/>
  <c r="G770" i="9"/>
  <c r="E770" i="9"/>
  <c r="D770" i="9"/>
  <c r="H770" i="9" s="1"/>
  <c r="B771" i="9"/>
  <c r="G771" i="20" s="1"/>
  <c r="A772" i="9"/>
  <c r="C771" i="9"/>
  <c r="Q167" i="13"/>
  <c r="O167" i="13"/>
  <c r="K167" i="13"/>
  <c r="I167" i="13"/>
  <c r="E167" i="13"/>
  <c r="C167" i="13"/>
  <c r="B168" i="13"/>
  <c r="D771" i="20" l="1"/>
  <c r="B771" i="20"/>
  <c r="C771" i="20"/>
  <c r="A771" i="20"/>
  <c r="B772" i="9"/>
  <c r="G772" i="20" s="1"/>
  <c r="A773" i="9"/>
  <c r="C772" i="9"/>
  <c r="F771" i="9"/>
  <c r="G771" i="9"/>
  <c r="D771" i="9"/>
  <c r="H771" i="9" s="1"/>
  <c r="E771" i="9"/>
  <c r="Q168" i="13"/>
  <c r="O168" i="13"/>
  <c r="K168" i="13"/>
  <c r="I168" i="13"/>
  <c r="E168" i="13"/>
  <c r="C168" i="13"/>
  <c r="B169" i="13"/>
  <c r="D772" i="20" l="1"/>
  <c r="A772" i="20"/>
  <c r="C772" i="20"/>
  <c r="B772" i="20"/>
  <c r="B773" i="9"/>
  <c r="G773" i="20" s="1"/>
  <c r="A774" i="9"/>
  <c r="C773" i="9"/>
  <c r="F772" i="9"/>
  <c r="G772" i="9"/>
  <c r="D772" i="9"/>
  <c r="H772" i="9" s="1"/>
  <c r="E772" i="9"/>
  <c r="Q169" i="13"/>
  <c r="O169" i="13"/>
  <c r="K169" i="13"/>
  <c r="E169" i="13"/>
  <c r="C169" i="13"/>
  <c r="I169" i="13"/>
  <c r="B170" i="13"/>
  <c r="D773" i="20" l="1"/>
  <c r="B773" i="20"/>
  <c r="C773" i="20"/>
  <c r="A773" i="20"/>
  <c r="B774" i="9"/>
  <c r="G774" i="20" s="1"/>
  <c r="A775" i="9"/>
  <c r="C774" i="9"/>
  <c r="F773" i="9"/>
  <c r="G773" i="9"/>
  <c r="D773" i="9"/>
  <c r="H773" i="9" s="1"/>
  <c r="E773" i="9"/>
  <c r="Q170" i="13"/>
  <c r="O170" i="13"/>
  <c r="K170" i="13"/>
  <c r="I170" i="13"/>
  <c r="E170" i="13"/>
  <c r="C170" i="13"/>
  <c r="B171" i="13"/>
  <c r="D774" i="20" l="1"/>
  <c r="A774" i="20"/>
  <c r="C774" i="20"/>
  <c r="B774" i="20"/>
  <c r="B775" i="9"/>
  <c r="G775" i="20" s="1"/>
  <c r="A776" i="9"/>
  <c r="C775" i="9"/>
  <c r="F774" i="9"/>
  <c r="G774" i="9"/>
  <c r="D774" i="9"/>
  <c r="H774" i="9" s="1"/>
  <c r="E774" i="9"/>
  <c r="Q171" i="13"/>
  <c r="O171" i="13"/>
  <c r="K171" i="13"/>
  <c r="I171" i="13"/>
  <c r="E171" i="13"/>
  <c r="C171" i="13"/>
  <c r="B172" i="13"/>
  <c r="D775" i="20" l="1"/>
  <c r="B775" i="20"/>
  <c r="C775" i="20"/>
  <c r="A775" i="20"/>
  <c r="B776" i="9"/>
  <c r="G776" i="20" s="1"/>
  <c r="A777" i="9"/>
  <c r="C776" i="9"/>
  <c r="F775" i="9"/>
  <c r="G775" i="9"/>
  <c r="D775" i="9"/>
  <c r="H775" i="9" s="1"/>
  <c r="E775" i="9"/>
  <c r="Q172" i="13"/>
  <c r="O172" i="13"/>
  <c r="K172" i="13"/>
  <c r="I172" i="13"/>
  <c r="E172" i="13"/>
  <c r="C172" i="13"/>
  <c r="B173" i="13"/>
  <c r="D776" i="20" l="1"/>
  <c r="A776" i="20"/>
  <c r="C776" i="20"/>
  <c r="B776" i="20"/>
  <c r="B777" i="9"/>
  <c r="G777" i="20" s="1"/>
  <c r="A778" i="9"/>
  <c r="C777" i="9"/>
  <c r="F776" i="9"/>
  <c r="G776" i="9"/>
  <c r="D776" i="9"/>
  <c r="H776" i="9" s="1"/>
  <c r="E776" i="9"/>
  <c r="Q173" i="13"/>
  <c r="O173" i="13"/>
  <c r="K173" i="13"/>
  <c r="E173" i="13"/>
  <c r="C173" i="13"/>
  <c r="I173" i="13"/>
  <c r="B174" i="13"/>
  <c r="D777" i="20" l="1"/>
  <c r="B777" i="20"/>
  <c r="C777" i="20"/>
  <c r="A777" i="20"/>
  <c r="B778" i="9"/>
  <c r="G778" i="20" s="1"/>
  <c r="A779" i="9"/>
  <c r="C778" i="9"/>
  <c r="F777" i="9"/>
  <c r="G777" i="9"/>
  <c r="D777" i="9"/>
  <c r="H777" i="9" s="1"/>
  <c r="E777" i="9"/>
  <c r="Q174" i="13"/>
  <c r="O174" i="13"/>
  <c r="K174" i="13"/>
  <c r="I174" i="13"/>
  <c r="E174" i="13"/>
  <c r="C174" i="13"/>
  <c r="B175" i="13"/>
  <c r="D778" i="20" l="1"/>
  <c r="A778" i="20"/>
  <c r="C778" i="20"/>
  <c r="B778" i="20"/>
  <c r="B779" i="9"/>
  <c r="G779" i="20" s="1"/>
  <c r="A780" i="9"/>
  <c r="C779" i="9"/>
  <c r="F778" i="9"/>
  <c r="G778" i="9"/>
  <c r="D778" i="9"/>
  <c r="H778" i="9" s="1"/>
  <c r="E778" i="9"/>
  <c r="Q175" i="13"/>
  <c r="O175" i="13"/>
  <c r="K175" i="13"/>
  <c r="I175" i="13"/>
  <c r="E175" i="13"/>
  <c r="C175" i="13"/>
  <c r="B176" i="13"/>
  <c r="D779" i="20" l="1"/>
  <c r="B779" i="20"/>
  <c r="C779" i="20"/>
  <c r="A779" i="20"/>
  <c r="B780" i="9"/>
  <c r="G780" i="20" s="1"/>
  <c r="A781" i="9"/>
  <c r="C780" i="9"/>
  <c r="F779" i="9"/>
  <c r="G779" i="9"/>
  <c r="D779" i="9"/>
  <c r="H779" i="9" s="1"/>
  <c r="E779" i="9"/>
  <c r="Q176" i="13"/>
  <c r="O176" i="13"/>
  <c r="K176" i="13"/>
  <c r="I176" i="13"/>
  <c r="E176" i="13"/>
  <c r="C176" i="13"/>
  <c r="B177" i="13"/>
  <c r="D780" i="20" l="1"/>
  <c r="A780" i="20"/>
  <c r="C780" i="20"/>
  <c r="B780" i="20"/>
  <c r="B781" i="9"/>
  <c r="G781" i="20" s="1"/>
  <c r="C781" i="9"/>
  <c r="F780" i="9"/>
  <c r="G780" i="9"/>
  <c r="D780" i="9"/>
  <c r="H780" i="9" s="1"/>
  <c r="E780" i="9"/>
  <c r="Q177" i="13"/>
  <c r="O177" i="13"/>
  <c r="K177" i="13"/>
  <c r="E177" i="13"/>
  <c r="C177" i="13"/>
  <c r="I177" i="13"/>
  <c r="B178" i="13"/>
  <c r="D781" i="20" l="1"/>
  <c r="B781" i="20"/>
  <c r="C781" i="20"/>
  <c r="A781" i="20"/>
  <c r="F781" i="9"/>
  <c r="G781" i="9"/>
  <c r="D781" i="9"/>
  <c r="H781" i="9" s="1"/>
  <c r="E781" i="9"/>
  <c r="Q178" i="13"/>
  <c r="O178" i="13"/>
  <c r="K178" i="13"/>
  <c r="I178" i="13"/>
  <c r="E178" i="13"/>
  <c r="C178" i="13"/>
  <c r="B179" i="13"/>
  <c r="AK144" i="6" l="1"/>
  <c r="N144" i="6" s="1"/>
  <c r="N145" i="6" s="1"/>
  <c r="AF156" i="6"/>
  <c r="I156" i="6" s="1"/>
  <c r="I157" i="6" s="1"/>
  <c r="AR144" i="6"/>
  <c r="U144" i="6" s="1"/>
  <c r="U145" i="6" s="1"/>
  <c r="AA156" i="6"/>
  <c r="D156" i="6" s="1"/>
  <c r="D157" i="6" s="1"/>
  <c r="AP144" i="6"/>
  <c r="S144" i="6" s="1"/>
  <c r="S145" i="6" s="1"/>
  <c r="AR150" i="6"/>
  <c r="U150" i="6" s="1"/>
  <c r="U151" i="6" s="1"/>
  <c r="AS144" i="6"/>
  <c r="V144" i="6" s="1"/>
  <c r="V145" i="6" s="1"/>
  <c r="Z150" i="6"/>
  <c r="AM156" i="6"/>
  <c r="P156" i="6" s="1"/>
  <c r="P157" i="6" s="1"/>
  <c r="AO144" i="6"/>
  <c r="R144" i="6" s="1"/>
  <c r="R145" i="6" s="1"/>
  <c r="AQ144" i="6"/>
  <c r="T144" i="6" s="1"/>
  <c r="T145" i="6" s="1"/>
  <c r="AC156" i="6"/>
  <c r="F156" i="6" s="1"/>
  <c r="F157" i="6" s="1"/>
  <c r="AM144" i="6"/>
  <c r="P144" i="6" s="1"/>
  <c r="P145" i="6" s="1"/>
  <c r="AI156" i="6"/>
  <c r="L156" i="6" s="1"/>
  <c r="L157" i="6" s="1"/>
  <c r="AG144" i="6"/>
  <c r="J144" i="6" s="1"/>
  <c r="J145" i="6" s="1"/>
  <c r="AI144" i="6"/>
  <c r="L144" i="6" s="1"/>
  <c r="L145" i="6" s="1"/>
  <c r="AC144" i="6"/>
  <c r="F144" i="6" s="1"/>
  <c r="F145" i="6" s="1"/>
  <c r="AE144" i="6"/>
  <c r="H144" i="6" s="1"/>
  <c r="H145" i="6" s="1"/>
  <c r="AE156" i="6"/>
  <c r="H156" i="6" s="1"/>
  <c r="H157" i="6" s="1"/>
  <c r="AA144" i="6"/>
  <c r="D144" i="6" s="1"/>
  <c r="D145" i="6" s="1"/>
  <c r="AB144" i="6"/>
  <c r="E144" i="6" s="1"/>
  <c r="E145" i="6" s="1"/>
  <c r="AD150" i="6"/>
  <c r="G150" i="6" s="1"/>
  <c r="G151" i="6" s="1"/>
  <c r="AQ156" i="6"/>
  <c r="T156" i="6" s="1"/>
  <c r="T157" i="6" s="1"/>
  <c r="Z144" i="6"/>
  <c r="AB150" i="6"/>
  <c r="E150" i="6" s="1"/>
  <c r="E151" i="6" s="1"/>
  <c r="AG156" i="6"/>
  <c r="J156" i="6" s="1"/>
  <c r="J157" i="6" s="1"/>
  <c r="AN144" i="6"/>
  <c r="Q144" i="6" s="1"/>
  <c r="Q145" i="6" s="1"/>
  <c r="AP150" i="6"/>
  <c r="S150" i="6" s="1"/>
  <c r="S151" i="6" s="1"/>
  <c r="AL144" i="6"/>
  <c r="O144" i="6" s="1"/>
  <c r="O145" i="6" s="1"/>
  <c r="AN150" i="6"/>
  <c r="Q150" i="6" s="1"/>
  <c r="Q151" i="6" s="1"/>
  <c r="AS156" i="6"/>
  <c r="V156" i="6" s="1"/>
  <c r="V157" i="6" s="1"/>
  <c r="AJ144" i="6"/>
  <c r="M144" i="6" s="1"/>
  <c r="M145" i="6" s="1"/>
  <c r="AL150" i="6"/>
  <c r="O150" i="6" s="1"/>
  <c r="O151" i="6" s="1"/>
  <c r="AH144" i="6"/>
  <c r="K144" i="6" s="1"/>
  <c r="K145" i="6" s="1"/>
  <c r="AJ150" i="6"/>
  <c r="M150" i="6" s="1"/>
  <c r="M151" i="6" s="1"/>
  <c r="AO156" i="6"/>
  <c r="R156" i="6" s="1"/>
  <c r="R157" i="6" s="1"/>
  <c r="AF144" i="6"/>
  <c r="I144" i="6" s="1"/>
  <c r="I145" i="6" s="1"/>
  <c r="AH150" i="6"/>
  <c r="K150" i="6" s="1"/>
  <c r="K151" i="6" s="1"/>
  <c r="AD144" i="6"/>
  <c r="G144" i="6" s="1"/>
  <c r="G145" i="6" s="1"/>
  <c r="AF150" i="6"/>
  <c r="I150" i="6" s="1"/>
  <c r="I151" i="6" s="1"/>
  <c r="AK156" i="6"/>
  <c r="N156" i="6" s="1"/>
  <c r="N157" i="6" s="1"/>
  <c r="AL156" i="6"/>
  <c r="O156" i="6" s="1"/>
  <c r="O157" i="6" s="1"/>
  <c r="AA150" i="6"/>
  <c r="D150" i="6" s="1"/>
  <c r="D151" i="6" s="1"/>
  <c r="AJ156" i="6"/>
  <c r="M156" i="6" s="1"/>
  <c r="M157" i="6" s="1"/>
  <c r="AC150" i="6"/>
  <c r="F150" i="6" s="1"/>
  <c r="F151" i="6" s="1"/>
  <c r="AE150" i="6"/>
  <c r="H150" i="6" s="1"/>
  <c r="H151" i="6" s="1"/>
  <c r="AO150" i="6"/>
  <c r="R150" i="6" s="1"/>
  <c r="R151" i="6" s="1"/>
  <c r="AQ150" i="6"/>
  <c r="T150" i="6" s="1"/>
  <c r="T151" i="6" s="1"/>
  <c r="AP156" i="6"/>
  <c r="S156" i="6" s="1"/>
  <c r="S157" i="6" s="1"/>
  <c r="AS150" i="6"/>
  <c r="V150" i="6" s="1"/>
  <c r="V151" i="6" s="1"/>
  <c r="AN156" i="6"/>
  <c r="Q156" i="6" s="1"/>
  <c r="Q157" i="6" s="1"/>
  <c r="AB156" i="6"/>
  <c r="E156" i="6" s="1"/>
  <c r="E157" i="6" s="1"/>
  <c r="AG150" i="6"/>
  <c r="J150" i="6" s="1"/>
  <c r="J151" i="6" s="1"/>
  <c r="AH156" i="6"/>
  <c r="K156" i="6" s="1"/>
  <c r="K157" i="6" s="1"/>
  <c r="AD156" i="6"/>
  <c r="G156" i="6" s="1"/>
  <c r="G157" i="6" s="1"/>
  <c r="Z156" i="6"/>
  <c r="AR156" i="6"/>
  <c r="U156" i="6" s="1"/>
  <c r="U157" i="6" s="1"/>
  <c r="AM150" i="6"/>
  <c r="P150" i="6" s="1"/>
  <c r="P151" i="6" s="1"/>
  <c r="AK150" i="6"/>
  <c r="N150" i="6" s="1"/>
  <c r="N151" i="6" s="1"/>
  <c r="AI150" i="6"/>
  <c r="L150" i="6" s="1"/>
  <c r="L151" i="6" s="1"/>
  <c r="AB126" i="6"/>
  <c r="E126" i="6" s="1"/>
  <c r="E127" i="6" s="1"/>
  <c r="AR126" i="6"/>
  <c r="U126" i="6" s="1"/>
  <c r="U127" i="6" s="1"/>
  <c r="AK132" i="6"/>
  <c r="N132" i="6" s="1"/>
  <c r="N133" i="6" s="1"/>
  <c r="AM138" i="6"/>
  <c r="P138" i="6" s="1"/>
  <c r="P139" i="6" s="1"/>
  <c r="AI132" i="6"/>
  <c r="L132" i="6" s="1"/>
  <c r="L133" i="6" s="1"/>
  <c r="AK138" i="6"/>
  <c r="N138" i="6" s="1"/>
  <c r="N139" i="6" s="1"/>
  <c r="AG132" i="6"/>
  <c r="J132" i="6" s="1"/>
  <c r="J133" i="6" s="1"/>
  <c r="AI138" i="6"/>
  <c r="L138" i="6" s="1"/>
  <c r="L139" i="6" s="1"/>
  <c r="AE132" i="6"/>
  <c r="H132" i="6" s="1"/>
  <c r="H133" i="6" s="1"/>
  <c r="AG138" i="6"/>
  <c r="J138" i="6" s="1"/>
  <c r="J139" i="6" s="1"/>
  <c r="AO126" i="6"/>
  <c r="R126" i="6" s="1"/>
  <c r="R127" i="6" s="1"/>
  <c r="AF132" i="6"/>
  <c r="I132" i="6" s="1"/>
  <c r="I133" i="6" s="1"/>
  <c r="AL132" i="6"/>
  <c r="O132" i="6" s="1"/>
  <c r="O133" i="6" s="1"/>
  <c r="Z138" i="6"/>
  <c r="AP126" i="6"/>
  <c r="S126" i="6" s="1"/>
  <c r="S127" i="6" s="1"/>
  <c r="AS138" i="6"/>
  <c r="V138" i="6" s="1"/>
  <c r="V139" i="6" s="1"/>
  <c r="AQ132" i="6"/>
  <c r="T132" i="6" s="1"/>
  <c r="T133" i="6" s="1"/>
  <c r="AS132" i="6"/>
  <c r="V132" i="6" s="1"/>
  <c r="V133" i="6" s="1"/>
  <c r="AA138" i="6"/>
  <c r="D138" i="6" s="1"/>
  <c r="D139" i="6" s="1"/>
  <c r="AE126" i="6"/>
  <c r="H126" i="6" s="1"/>
  <c r="H127" i="6" s="1"/>
  <c r="AS126" i="6"/>
  <c r="V126" i="6" s="1"/>
  <c r="V127" i="6" s="1"/>
  <c r="Z132" i="6"/>
  <c r="Z126" i="6"/>
  <c r="AN138" i="6"/>
  <c r="Q138" i="6" s="1"/>
  <c r="Q139" i="6" s="1"/>
  <c r="AH132" i="6"/>
  <c r="K132" i="6" s="1"/>
  <c r="K133" i="6" s="1"/>
  <c r="AD126" i="6"/>
  <c r="G126" i="6" s="1"/>
  <c r="G127" i="6" s="1"/>
  <c r="AP138" i="6"/>
  <c r="S138" i="6" s="1"/>
  <c r="S139" i="6" s="1"/>
  <c r="AA126" i="6"/>
  <c r="D126" i="6" s="1"/>
  <c r="D127" i="6" s="1"/>
  <c r="AF138" i="6"/>
  <c r="I138" i="6" s="1"/>
  <c r="I139" i="6" s="1"/>
  <c r="AC138" i="6"/>
  <c r="F138" i="6" s="1"/>
  <c r="F139" i="6" s="1"/>
  <c r="AA132" i="6"/>
  <c r="D132" i="6" s="1"/>
  <c r="D133" i="6" s="1"/>
  <c r="AE138" i="6"/>
  <c r="H138" i="6" s="1"/>
  <c r="H139" i="6" s="1"/>
  <c r="AC132" i="6"/>
  <c r="F132" i="6" s="1"/>
  <c r="F133" i="6" s="1"/>
  <c r="AO138" i="6"/>
  <c r="R138" i="6" s="1"/>
  <c r="R139" i="6" s="1"/>
  <c r="AM132" i="6"/>
  <c r="P132" i="6" s="1"/>
  <c r="P133" i="6" s="1"/>
  <c r="AQ138" i="6"/>
  <c r="T138" i="6" s="1"/>
  <c r="T139" i="6" s="1"/>
  <c r="AO132" i="6"/>
  <c r="R132" i="6" s="1"/>
  <c r="R133" i="6" s="1"/>
  <c r="AH138" i="6"/>
  <c r="K138" i="6" s="1"/>
  <c r="K139" i="6" s="1"/>
  <c r="AF126" i="6"/>
  <c r="I126" i="6" s="1"/>
  <c r="I127" i="6" s="1"/>
  <c r="AQ126" i="6"/>
  <c r="T126" i="6" s="1"/>
  <c r="T127" i="6" s="1"/>
  <c r="AD132" i="6"/>
  <c r="G132" i="6" s="1"/>
  <c r="G133" i="6" s="1"/>
  <c r="AR132" i="6"/>
  <c r="U132" i="6" s="1"/>
  <c r="U133" i="6" s="1"/>
  <c r="AM126" i="6"/>
  <c r="P126" i="6" s="1"/>
  <c r="P127" i="6" s="1"/>
  <c r="AB132" i="6"/>
  <c r="E132" i="6" s="1"/>
  <c r="E133" i="6" s="1"/>
  <c r="AI126" i="6"/>
  <c r="L126" i="6" s="1"/>
  <c r="L127" i="6" s="1"/>
  <c r="AD138" i="6"/>
  <c r="G138" i="6" s="1"/>
  <c r="G139" i="6" s="1"/>
  <c r="AG126" i="6"/>
  <c r="J126" i="6" s="1"/>
  <c r="J127" i="6" s="1"/>
  <c r="AR138" i="6"/>
  <c r="U138" i="6" s="1"/>
  <c r="U139" i="6" s="1"/>
  <c r="AN132" i="6"/>
  <c r="Q132" i="6" s="1"/>
  <c r="Q133" i="6" s="1"/>
  <c r="AN126" i="6"/>
  <c r="Q126" i="6" s="1"/>
  <c r="Q127" i="6" s="1"/>
  <c r="AL138" i="6"/>
  <c r="O138" i="6" s="1"/>
  <c r="O139" i="6" s="1"/>
  <c r="AJ126" i="6"/>
  <c r="M126" i="6" s="1"/>
  <c r="M127" i="6" s="1"/>
  <c r="AJ138" i="6"/>
  <c r="M138" i="6" s="1"/>
  <c r="M139" i="6" s="1"/>
  <c r="AK126" i="6"/>
  <c r="N126" i="6" s="1"/>
  <c r="N127" i="6" s="1"/>
  <c r="AL126" i="6"/>
  <c r="O126" i="6" s="1"/>
  <c r="O127" i="6" s="1"/>
  <c r="AB138" i="6"/>
  <c r="E138" i="6" s="1"/>
  <c r="E139" i="6" s="1"/>
  <c r="AH126" i="6"/>
  <c r="K126" i="6" s="1"/>
  <c r="K127" i="6" s="1"/>
  <c r="AP132" i="6"/>
  <c r="S132" i="6" s="1"/>
  <c r="S133" i="6" s="1"/>
  <c r="AJ132" i="6"/>
  <c r="M132" i="6" s="1"/>
  <c r="M133" i="6" s="1"/>
  <c r="AC126" i="6"/>
  <c r="F126" i="6" s="1"/>
  <c r="F127" i="6" s="1"/>
  <c r="J315" i="4"/>
  <c r="S330" i="4"/>
  <c r="L390" i="4"/>
  <c r="P330" i="4"/>
  <c r="I315" i="4"/>
  <c r="I308" i="4" s="1"/>
  <c r="Q345" i="4"/>
  <c r="Q338" i="4" s="1"/>
  <c r="T375" i="4"/>
  <c r="S390" i="4"/>
  <c r="E375" i="4"/>
  <c r="E368" i="4" s="1"/>
  <c r="T390" i="4"/>
  <c r="R345" i="4"/>
  <c r="E345" i="4"/>
  <c r="D330" i="4"/>
  <c r="H345" i="4"/>
  <c r="R360" i="4"/>
  <c r="N390" i="4"/>
  <c r="M375" i="4"/>
  <c r="M368" i="4" s="1"/>
  <c r="M315" i="4"/>
  <c r="U345" i="4"/>
  <c r="K345" i="4"/>
  <c r="K338" i="4" s="1"/>
  <c r="O360" i="4"/>
  <c r="O353" i="4" s="1"/>
  <c r="G375" i="4"/>
  <c r="V390" i="4"/>
  <c r="U375" i="4"/>
  <c r="U368" i="4" s="1"/>
  <c r="H330" i="4"/>
  <c r="P345" i="4"/>
  <c r="L345" i="4"/>
  <c r="L338" i="4" s="1"/>
  <c r="L360" i="4"/>
  <c r="L353" i="4" s="1"/>
  <c r="O375" i="4"/>
  <c r="N315" i="4"/>
  <c r="P315" i="4"/>
  <c r="O345" i="4"/>
  <c r="S360" i="4"/>
  <c r="M360" i="4"/>
  <c r="M353" i="4" s="1"/>
  <c r="C390" i="4"/>
  <c r="C383" i="4" s="1"/>
  <c r="D315" i="4"/>
  <c r="E330" i="4"/>
  <c r="K315" i="4"/>
  <c r="T345" i="4"/>
  <c r="P360" i="4"/>
  <c r="F375" i="4"/>
  <c r="F368" i="4" s="1"/>
  <c r="K390" i="4"/>
  <c r="K383" i="4" s="1"/>
  <c r="R315" i="4"/>
  <c r="T315" i="4"/>
  <c r="M330" i="4"/>
  <c r="J330" i="4"/>
  <c r="Q360" i="4"/>
  <c r="E390" i="4"/>
  <c r="N375" i="4"/>
  <c r="N368" i="4" s="1"/>
  <c r="F390" i="4"/>
  <c r="G330" i="4"/>
  <c r="O315" i="4"/>
  <c r="U330" i="4"/>
  <c r="R330" i="4"/>
  <c r="H375" i="4"/>
  <c r="M390" i="4"/>
  <c r="F360" i="4"/>
  <c r="D390" i="4"/>
  <c r="D383" i="4" s="1"/>
  <c r="O330" i="4"/>
  <c r="L330" i="4"/>
  <c r="V345" i="4"/>
  <c r="I345" i="4"/>
  <c r="I338" i="4" s="1"/>
  <c r="P375" i="4"/>
  <c r="J390" i="4"/>
  <c r="V360" i="4"/>
  <c r="P390" i="4"/>
  <c r="J345" i="4"/>
  <c r="T330" i="4"/>
  <c r="Q315" i="4"/>
  <c r="C360" i="4"/>
  <c r="J360" i="4"/>
  <c r="H390" i="4"/>
  <c r="I375" i="4"/>
  <c r="I368" i="4" s="1"/>
  <c r="E315" i="4"/>
  <c r="M345" i="4"/>
  <c r="C345" i="4"/>
  <c r="C338" i="4" s="1"/>
  <c r="G360" i="4"/>
  <c r="G353" i="4" s="1"/>
  <c r="R390" i="4"/>
  <c r="Q375" i="4"/>
  <c r="Q368" i="4" s="1"/>
  <c r="U315" i="4"/>
  <c r="D345" i="4"/>
  <c r="S345" i="4"/>
  <c r="S338" i="4" s="1"/>
  <c r="D360" i="4"/>
  <c r="D353" i="4" s="1"/>
  <c r="K375" i="4"/>
  <c r="F315" i="4"/>
  <c r="H315" i="4"/>
  <c r="G345" i="4"/>
  <c r="K360" i="4"/>
  <c r="E360" i="4"/>
  <c r="E353" i="4" s="1"/>
  <c r="T360" i="4"/>
  <c r="T353" i="4" s="1"/>
  <c r="S375" i="4"/>
  <c r="V315" i="4"/>
  <c r="C315" i="4"/>
  <c r="F345" i="4"/>
  <c r="H360" i="4"/>
  <c r="U360" i="4"/>
  <c r="U353" i="4" s="1"/>
  <c r="G390" i="4"/>
  <c r="G383" i="4" s="1"/>
  <c r="L315" i="4"/>
  <c r="I330" i="4"/>
  <c r="S315" i="4"/>
  <c r="I360" i="4"/>
  <c r="V375" i="4"/>
  <c r="J375" i="4"/>
  <c r="J368" i="4" s="1"/>
  <c r="Q390" i="4"/>
  <c r="C330" i="4"/>
  <c r="G315" i="4"/>
  <c r="Q330" i="4"/>
  <c r="N330" i="4"/>
  <c r="D375" i="4"/>
  <c r="I390" i="4"/>
  <c r="R375" i="4"/>
  <c r="R368" i="4" s="1"/>
  <c r="O390" i="4"/>
  <c r="O383" i="4" s="1"/>
  <c r="K330" i="4"/>
  <c r="F330" i="4"/>
  <c r="N345" i="4"/>
  <c r="N338" i="4" s="1"/>
  <c r="V330" i="4"/>
  <c r="L375" i="4"/>
  <c r="U390" i="4"/>
  <c r="N360" i="4"/>
  <c r="I331" i="4"/>
  <c r="D376" i="4"/>
  <c r="O361" i="4"/>
  <c r="G391" i="4"/>
  <c r="G384" i="4" s="1"/>
  <c r="R391" i="4"/>
  <c r="C361" i="4"/>
  <c r="K346" i="4"/>
  <c r="K339" i="4" s="1"/>
  <c r="N316" i="4"/>
  <c r="K361" i="4"/>
  <c r="Q346" i="4"/>
  <c r="U361" i="4"/>
  <c r="U354" i="4" s="1"/>
  <c r="P391" i="4"/>
  <c r="M376" i="4"/>
  <c r="V331" i="4"/>
  <c r="L331" i="4"/>
  <c r="F391" i="4"/>
  <c r="E346" i="4"/>
  <c r="L346" i="4"/>
  <c r="L339" i="4" s="1"/>
  <c r="S346" i="4"/>
  <c r="S339" i="4" s="1"/>
  <c r="K376" i="4"/>
  <c r="R376" i="4"/>
  <c r="F346" i="4"/>
  <c r="L316" i="4"/>
  <c r="I391" i="4"/>
  <c r="U331" i="4"/>
  <c r="K331" i="4"/>
  <c r="P331" i="4"/>
  <c r="P376" i="4"/>
  <c r="T361" i="4"/>
  <c r="T354" i="4" s="1"/>
  <c r="Q316" i="4"/>
  <c r="T346" i="4"/>
  <c r="F361" i="4"/>
  <c r="E331" i="4"/>
  <c r="R316" i="4"/>
  <c r="T316" i="4"/>
  <c r="P361" i="4"/>
  <c r="G361" i="4"/>
  <c r="N391" i="4"/>
  <c r="O331" i="4"/>
  <c r="J346" i="4"/>
  <c r="F316" i="4"/>
  <c r="H391" i="4"/>
  <c r="V346" i="4"/>
  <c r="L391" i="4"/>
  <c r="I376" i="4"/>
  <c r="I316" i="4"/>
  <c r="I309" i="4" s="1"/>
  <c r="R331" i="4"/>
  <c r="U391" i="4"/>
  <c r="K391" i="4"/>
  <c r="K384" i="4" s="1"/>
  <c r="D331" i="4"/>
  <c r="G376" i="4"/>
  <c r="N376" i="4"/>
  <c r="N369" i="4" s="1"/>
  <c r="G316" i="4"/>
  <c r="E316" i="4"/>
  <c r="E391" i="4"/>
  <c r="J361" i="4"/>
  <c r="H316" i="4"/>
  <c r="N361" i="4"/>
  <c r="M361" i="4"/>
  <c r="M354" i="4" s="1"/>
  <c r="C316" i="4"/>
  <c r="Q361" i="4"/>
  <c r="R346" i="4"/>
  <c r="S316" i="4"/>
  <c r="H361" i="4"/>
  <c r="N346" i="4"/>
  <c r="R361" i="4"/>
  <c r="K316" i="4"/>
  <c r="U376" i="4"/>
  <c r="O346" i="4"/>
  <c r="T331" i="4"/>
  <c r="O316" i="4"/>
  <c r="U346" i="4"/>
  <c r="H331" i="4"/>
  <c r="E361" i="4"/>
  <c r="E354" i="4" s="1"/>
  <c r="S376" i="4"/>
  <c r="E376" i="4"/>
  <c r="E369" i="4" s="1"/>
  <c r="N331" i="4"/>
  <c r="M316" i="4"/>
  <c r="Q391" i="4"/>
  <c r="P346" i="4"/>
  <c r="S331" i="4"/>
  <c r="C346" i="4"/>
  <c r="C376" i="4"/>
  <c r="C369" i="4" s="1"/>
  <c r="J376" i="4"/>
  <c r="J369" i="4" s="1"/>
  <c r="P316" i="4"/>
  <c r="I346" i="4"/>
  <c r="V361" i="4"/>
  <c r="M331" i="4"/>
  <c r="C331" i="4"/>
  <c r="F331" i="4"/>
  <c r="H376" i="4"/>
  <c r="D361" i="4"/>
  <c r="D354" i="4" s="1"/>
  <c r="V391" i="4"/>
  <c r="D346" i="4"/>
  <c r="I361" i="4"/>
  <c r="V316" i="4"/>
  <c r="U316" i="4"/>
  <c r="D316" i="4"/>
  <c r="S361" i="4"/>
  <c r="T391" i="4"/>
  <c r="Q376" i="4"/>
  <c r="G331" i="4"/>
  <c r="G346" i="4"/>
  <c r="J391" i="4"/>
  <c r="S391" i="4"/>
  <c r="M346" i="4"/>
  <c r="O376" i="4"/>
  <c r="V376" i="4"/>
  <c r="J316" i="4"/>
  <c r="J331" i="4"/>
  <c r="M391" i="4"/>
  <c r="C391" i="4"/>
  <c r="C384" i="4" s="1"/>
  <c r="H346" i="4"/>
  <c r="T376" i="4"/>
  <c r="F376" i="4"/>
  <c r="D391" i="4"/>
  <c r="Q331" i="4"/>
  <c r="L376" i="4"/>
  <c r="L361" i="4"/>
  <c r="L354" i="4" s="1"/>
  <c r="O391" i="4"/>
  <c r="P30" i="4"/>
  <c r="S225" i="4"/>
  <c r="S218" i="4" s="1"/>
  <c r="T90" i="4"/>
  <c r="R240" i="4"/>
  <c r="O180" i="4"/>
  <c r="T195" i="4"/>
  <c r="T188" i="4" s="1"/>
  <c r="M255" i="4"/>
  <c r="R270" i="4"/>
  <c r="R263" i="4" s="1"/>
  <c r="F120" i="4"/>
  <c r="T60" i="4"/>
  <c r="P15" i="4"/>
  <c r="I135" i="4"/>
  <c r="D300" i="4"/>
  <c r="D240" i="4"/>
  <c r="U150" i="4"/>
  <c r="U143" i="4" s="1"/>
  <c r="H285" i="4"/>
  <c r="R30" i="4"/>
  <c r="Q270" i="4"/>
  <c r="R15" i="4"/>
  <c r="R45" i="4"/>
  <c r="R38" i="4" s="1"/>
  <c r="O60" i="4"/>
  <c r="S300" i="4"/>
  <c r="S293" i="4" s="1"/>
  <c r="T285" i="4"/>
  <c r="Q75" i="4"/>
  <c r="D255" i="4"/>
  <c r="G75" i="4"/>
  <c r="S210" i="4"/>
  <c r="S203" i="4" s="1"/>
  <c r="M105" i="4"/>
  <c r="R225" i="4"/>
  <c r="C225" i="4"/>
  <c r="H210" i="4"/>
  <c r="L45" i="4"/>
  <c r="Q180" i="4"/>
  <c r="Q173" i="4" s="1"/>
  <c r="J15" i="4"/>
  <c r="D225" i="4"/>
  <c r="J300" i="4"/>
  <c r="F135" i="4"/>
  <c r="L165" i="4"/>
  <c r="R75" i="4"/>
  <c r="J225" i="4"/>
  <c r="Q120" i="4"/>
  <c r="Q113" i="4" s="1"/>
  <c r="J210" i="4"/>
  <c r="I105" i="4"/>
  <c r="V270" i="4"/>
  <c r="L30" i="4"/>
  <c r="R165" i="4"/>
  <c r="T255" i="4"/>
  <c r="I270" i="4"/>
  <c r="V120" i="4"/>
  <c r="V113" i="4" s="1"/>
  <c r="V180" i="4"/>
  <c r="V173" i="4" s="1"/>
  <c r="P180" i="4"/>
  <c r="P173" i="4" s="1"/>
  <c r="J45" i="4"/>
  <c r="D210" i="4"/>
  <c r="S240" i="4"/>
  <c r="E270" i="4"/>
  <c r="O105" i="4"/>
  <c r="U300" i="4"/>
  <c r="U293" i="4" s="1"/>
  <c r="Q195" i="4"/>
  <c r="Q188" i="4" s="1"/>
  <c r="S180" i="4"/>
  <c r="S173" i="4" s="1"/>
  <c r="J105" i="4"/>
  <c r="N165" i="4"/>
  <c r="U15" i="4"/>
  <c r="U8" i="4" s="1"/>
  <c r="U195" i="4"/>
  <c r="S105" i="4"/>
  <c r="Q15" i="4"/>
  <c r="Q150" i="4"/>
  <c r="Q143" i="4" s="1"/>
  <c r="H255" i="4"/>
  <c r="R180" i="4"/>
  <c r="I120" i="4"/>
  <c r="G60" i="4"/>
  <c r="N15" i="4"/>
  <c r="F300" i="4"/>
  <c r="Q210" i="4"/>
  <c r="Q203" i="4" s="1"/>
  <c r="V285" i="4"/>
  <c r="L135" i="4"/>
  <c r="N270" i="4"/>
  <c r="M225" i="4"/>
  <c r="I15" i="4"/>
  <c r="T225" i="4"/>
  <c r="T218" i="4" s="1"/>
  <c r="K120" i="4"/>
  <c r="R135" i="4"/>
  <c r="R128" i="4" s="1"/>
  <c r="C15" i="4"/>
  <c r="E90" i="4"/>
  <c r="J75" i="4"/>
  <c r="V225" i="4"/>
  <c r="V218" i="4" s="1"/>
  <c r="P105" i="4"/>
  <c r="C150" i="4"/>
  <c r="R60" i="4"/>
  <c r="C240" i="4"/>
  <c r="F180" i="4"/>
  <c r="S195" i="4"/>
  <c r="S188" i="4" s="1"/>
  <c r="V45" i="4"/>
  <c r="P210" i="4"/>
  <c r="P203" i="4" s="1"/>
  <c r="G90" i="4"/>
  <c r="S285" i="4"/>
  <c r="S278" i="4" s="1"/>
  <c r="S75" i="4"/>
  <c r="S68" i="4" s="1"/>
  <c r="R105" i="4"/>
  <c r="U30" i="4"/>
  <c r="U23" i="4" s="1"/>
  <c r="D30" i="4"/>
  <c r="S120" i="4"/>
  <c r="S113" i="4" s="1"/>
  <c r="O45" i="4"/>
  <c r="L180" i="4"/>
  <c r="P90" i="4"/>
  <c r="D120" i="4"/>
  <c r="Q165" i="4"/>
  <c r="Q158" i="4" s="1"/>
  <c r="N240" i="4"/>
  <c r="P300" i="4"/>
  <c r="U45" i="4"/>
  <c r="H15" i="4"/>
  <c r="F75" i="4"/>
  <c r="O300" i="4"/>
  <c r="T105" i="4"/>
  <c r="V165" i="4"/>
  <c r="V158" i="4" s="1"/>
  <c r="P270" i="4"/>
  <c r="U165" i="4"/>
  <c r="U158" i="4" s="1"/>
  <c r="G255" i="4"/>
  <c r="G30" i="4"/>
  <c r="U180" i="4"/>
  <c r="U173" i="4" s="1"/>
  <c r="H150" i="4"/>
  <c r="N90" i="4"/>
  <c r="S15" i="4"/>
  <c r="M45" i="4"/>
  <c r="E15" i="4"/>
  <c r="T135" i="4"/>
  <c r="N285" i="4"/>
  <c r="C210" i="4"/>
  <c r="M90" i="4"/>
  <c r="Q255" i="4"/>
  <c r="M240" i="4"/>
  <c r="T240" i="4"/>
  <c r="K195" i="4"/>
  <c r="K270" i="4"/>
  <c r="F255" i="4"/>
  <c r="P150" i="4"/>
  <c r="P143" i="4" s="1"/>
  <c r="Q135" i="4"/>
  <c r="Q128" i="4" s="1"/>
  <c r="L195" i="4"/>
  <c r="Q45" i="4"/>
  <c r="T45" i="4"/>
  <c r="T38" i="4" s="1"/>
  <c r="T180" i="4"/>
  <c r="T173" i="4" s="1"/>
  <c r="R285" i="4"/>
  <c r="T270" i="4"/>
  <c r="T263" i="4" s="1"/>
  <c r="O90" i="4"/>
  <c r="Q285" i="4"/>
  <c r="O285" i="4"/>
  <c r="Q30" i="4"/>
  <c r="Q105" i="4"/>
  <c r="F225" i="4"/>
  <c r="T15" i="4"/>
  <c r="P165" i="4"/>
  <c r="K15" i="4"/>
  <c r="U210" i="4"/>
  <c r="U203" i="4" s="1"/>
  <c r="R210" i="4"/>
  <c r="R203" i="4" s="1"/>
  <c r="S150" i="4"/>
  <c r="S143" i="4" s="1"/>
  <c r="T150" i="4"/>
  <c r="P285" i="4"/>
  <c r="P278" i="4" s="1"/>
  <c r="V300" i="4"/>
  <c r="G210" i="4"/>
  <c r="L60" i="4"/>
  <c r="I285" i="4"/>
  <c r="P75" i="4"/>
  <c r="N255" i="4"/>
  <c r="G225" i="4"/>
  <c r="K135" i="4"/>
  <c r="O270" i="4"/>
  <c r="C30" i="4"/>
  <c r="H240" i="4"/>
  <c r="C255" i="4"/>
  <c r="D60" i="4"/>
  <c r="S270" i="4"/>
  <c r="S263" i="4" s="1"/>
  <c r="U285" i="4"/>
  <c r="O165" i="4"/>
  <c r="G45" i="4"/>
  <c r="H30" i="4"/>
  <c r="G285" i="4"/>
  <c r="T120" i="4"/>
  <c r="T113" i="4" s="1"/>
  <c r="R255" i="4"/>
  <c r="R248" i="4" s="1"/>
  <c r="T165" i="4"/>
  <c r="T158" i="4" s="1"/>
  <c r="U75" i="4"/>
  <c r="E135" i="4"/>
  <c r="E210" i="4"/>
  <c r="U255" i="4"/>
  <c r="U248" i="4" s="1"/>
  <c r="P135" i="4"/>
  <c r="P128" i="4" s="1"/>
  <c r="V150" i="4"/>
  <c r="V143" i="4" s="1"/>
  <c r="O135" i="4"/>
  <c r="V30" i="4"/>
  <c r="V23" i="4" s="1"/>
  <c r="P60" i="4"/>
  <c r="I255" i="4"/>
  <c r="E30" i="4"/>
  <c r="Q300" i="4"/>
  <c r="Q293" i="4" s="1"/>
  <c r="P240" i="4"/>
  <c r="P233" i="4" s="1"/>
  <c r="U90" i="4"/>
  <c r="E225" i="4"/>
  <c r="L120" i="4"/>
  <c r="U105" i="4"/>
  <c r="V240" i="4"/>
  <c r="R300" i="4"/>
  <c r="S255" i="4"/>
  <c r="S30" i="4"/>
  <c r="K165" i="4"/>
  <c r="D135" i="4"/>
  <c r="I300" i="4"/>
  <c r="Q60" i="4"/>
  <c r="Q53" i="4" s="1"/>
  <c r="G300" i="4"/>
  <c r="L270" i="4"/>
  <c r="U240" i="4"/>
  <c r="S60" i="4"/>
  <c r="J150" i="4"/>
  <c r="G240" i="4"/>
  <c r="U120" i="4"/>
  <c r="U113" i="4" s="1"/>
  <c r="S135" i="4"/>
  <c r="S128" i="4" s="1"/>
  <c r="C105" i="4"/>
  <c r="L225" i="4"/>
  <c r="C120" i="4"/>
  <c r="Q225" i="4"/>
  <c r="K180" i="4"/>
  <c r="V195" i="4"/>
  <c r="V75" i="4"/>
  <c r="F165" i="4"/>
  <c r="T210" i="4"/>
  <c r="T203" i="4" s="1"/>
  <c r="F105" i="4"/>
  <c r="P225" i="4"/>
  <c r="I75" i="4"/>
  <c r="C195" i="4"/>
  <c r="R120" i="4"/>
  <c r="R113" i="4" s="1"/>
  <c r="V90" i="4"/>
  <c r="T300" i="4"/>
  <c r="T293" i="4" s="1"/>
  <c r="V135" i="4"/>
  <c r="V128" i="4" s="1"/>
  <c r="V15" i="4"/>
  <c r="V8" i="4" s="1"/>
  <c r="Q90" i="4"/>
  <c r="U60" i="4"/>
  <c r="K60" i="4"/>
  <c r="V210" i="4"/>
  <c r="V203" i="4" s="1"/>
  <c r="K225" i="4"/>
  <c r="S165" i="4"/>
  <c r="S158" i="4" s="1"/>
  <c r="I195" i="4"/>
  <c r="H270" i="4"/>
  <c r="R90" i="4"/>
  <c r="R83" i="4" s="1"/>
  <c r="V60" i="4"/>
  <c r="M270" i="4"/>
  <c r="R195" i="4"/>
  <c r="R188" i="4" s="1"/>
  <c r="R150" i="4"/>
  <c r="Q240" i="4"/>
  <c r="Q233" i="4" s="1"/>
  <c r="N225" i="4"/>
  <c r="U225" i="4"/>
  <c r="U218" i="4" s="1"/>
  <c r="S45" i="4"/>
  <c r="S38" i="4" s="1"/>
  <c r="E60" i="4"/>
  <c r="J255" i="4"/>
  <c r="E165" i="4"/>
  <c r="T75" i="4"/>
  <c r="D105" i="4"/>
  <c r="H105" i="4"/>
  <c r="V255" i="4"/>
  <c r="V248" i="4" s="1"/>
  <c r="D270" i="4"/>
  <c r="O150" i="4"/>
  <c r="M120" i="4"/>
  <c r="J270" i="4"/>
  <c r="I60" i="4"/>
  <c r="U270" i="4"/>
  <c r="U263" i="4" s="1"/>
  <c r="S90" i="4"/>
  <c r="S83" i="4" s="1"/>
  <c r="K240" i="4"/>
  <c r="P120" i="4"/>
  <c r="M285" i="4"/>
  <c r="E255" i="4"/>
  <c r="V105" i="4"/>
  <c r="V98" i="4" s="1"/>
  <c r="M30" i="4"/>
  <c r="U135" i="4"/>
  <c r="U128" i="4" s="1"/>
  <c r="T30" i="4"/>
  <c r="AE30" i="6"/>
  <c r="H30" i="6" s="1"/>
  <c r="H31" i="6" s="1"/>
  <c r="AG12" i="6"/>
  <c r="J12" i="6" s="1"/>
  <c r="J13" i="6" s="1"/>
  <c r="AJ84" i="6"/>
  <c r="M84" i="6" s="1"/>
  <c r="M85" i="6" s="1"/>
  <c r="AM18" i="6"/>
  <c r="P18" i="6" s="1"/>
  <c r="P19" i="6" s="1"/>
  <c r="AJ120" i="6"/>
  <c r="M120" i="6" s="1"/>
  <c r="M121" i="6" s="1"/>
  <c r="AG54" i="6"/>
  <c r="J54" i="6" s="1"/>
  <c r="J55" i="6" s="1"/>
  <c r="AL102" i="6"/>
  <c r="O102" i="6" s="1"/>
  <c r="O103" i="6" s="1"/>
  <c r="AL84" i="6"/>
  <c r="O84" i="6" s="1"/>
  <c r="O85" i="6" s="1"/>
  <c r="AI60" i="6"/>
  <c r="L60" i="6" s="1"/>
  <c r="L61" i="6" s="1"/>
  <c r="AC78" i="6"/>
  <c r="F78" i="6" s="1"/>
  <c r="F79" i="6" s="1"/>
  <c r="AI96" i="6"/>
  <c r="L96" i="6" s="1"/>
  <c r="L97" i="6" s="1"/>
  <c r="AD60" i="6"/>
  <c r="G60" i="6" s="1"/>
  <c r="G61" i="6" s="1"/>
  <c r="AJ24" i="6"/>
  <c r="M24" i="6" s="1"/>
  <c r="M25" i="6" s="1"/>
  <c r="AK84" i="6"/>
  <c r="N84" i="6" s="1"/>
  <c r="N85" i="6" s="1"/>
  <c r="AC24" i="6"/>
  <c r="F24" i="6" s="1"/>
  <c r="F25" i="6" s="1"/>
  <c r="AC84" i="6"/>
  <c r="F84" i="6" s="1"/>
  <c r="F85" i="6" s="1"/>
  <c r="AK78" i="6"/>
  <c r="N78" i="6" s="1"/>
  <c r="N79" i="6" s="1"/>
  <c r="Z24" i="6"/>
  <c r="AG24" i="6"/>
  <c r="J24" i="6" s="1"/>
  <c r="J25" i="6" s="1"/>
  <c r="AB18" i="6"/>
  <c r="E18" i="6" s="1"/>
  <c r="E19" i="6" s="1"/>
  <c r="AD48" i="6"/>
  <c r="G48" i="6" s="1"/>
  <c r="G49" i="6" s="1"/>
  <c r="AE24" i="6"/>
  <c r="H24" i="6" s="1"/>
  <c r="H25" i="6" s="1"/>
  <c r="Z108" i="6"/>
  <c r="AG72" i="6"/>
  <c r="J72" i="6" s="1"/>
  <c r="J73" i="6" s="1"/>
  <c r="AI114" i="6"/>
  <c r="L114" i="6" s="1"/>
  <c r="L115" i="6" s="1"/>
  <c r="Z36" i="6"/>
  <c r="AF90" i="6"/>
  <c r="I90" i="6" s="1"/>
  <c r="I91" i="6" s="1"/>
  <c r="AC18" i="6"/>
  <c r="F18" i="6" s="1"/>
  <c r="F19" i="6" s="1"/>
  <c r="AB96" i="6"/>
  <c r="E96" i="6" s="1"/>
  <c r="E97" i="6" s="1"/>
  <c r="AH42" i="6"/>
  <c r="K42" i="6" s="1"/>
  <c r="K43" i="6" s="1"/>
  <c r="AG66" i="6"/>
  <c r="J66" i="6" s="1"/>
  <c r="J67" i="6" s="1"/>
  <c r="AI6" i="6"/>
  <c r="L6" i="6" s="1"/>
  <c r="L7" i="6" s="1"/>
  <c r="AE54" i="6"/>
  <c r="H54" i="6" s="1"/>
  <c r="H55" i="6" s="1"/>
  <c r="AJ72" i="6"/>
  <c r="M72" i="6" s="1"/>
  <c r="M73" i="6" s="1"/>
  <c r="AC114" i="6"/>
  <c r="F114" i="6" s="1"/>
  <c r="F115" i="6" s="1"/>
  <c r="AH120" i="6"/>
  <c r="K120" i="6" s="1"/>
  <c r="K121" i="6" s="1"/>
  <c r="Z30" i="6"/>
  <c r="AG48" i="6"/>
  <c r="J48" i="6" s="1"/>
  <c r="J49" i="6" s="1"/>
  <c r="AH84" i="6"/>
  <c r="K84" i="6" s="1"/>
  <c r="K85" i="6" s="1"/>
  <c r="AH114" i="6"/>
  <c r="K114" i="6" s="1"/>
  <c r="K115" i="6" s="1"/>
  <c r="AD42" i="6"/>
  <c r="G42" i="6" s="1"/>
  <c r="G43" i="6" s="1"/>
  <c r="AL48" i="6"/>
  <c r="O48" i="6" s="1"/>
  <c r="O49" i="6" s="1"/>
  <c r="AH30" i="6"/>
  <c r="K30" i="6" s="1"/>
  <c r="K31" i="6" s="1"/>
  <c r="AL90" i="6"/>
  <c r="O90" i="6" s="1"/>
  <c r="O91" i="6" s="1"/>
  <c r="AE48" i="6"/>
  <c r="H48" i="6" s="1"/>
  <c r="H49" i="6" s="1"/>
  <c r="AI84" i="6"/>
  <c r="L84" i="6" s="1"/>
  <c r="L85" i="6" s="1"/>
  <c r="AK60" i="6"/>
  <c r="N60" i="6" s="1"/>
  <c r="N61" i="6" s="1"/>
  <c r="AC36" i="6"/>
  <c r="F36" i="6" s="1"/>
  <c r="F37" i="6" s="1"/>
  <c r="AC6" i="6"/>
  <c r="F6" i="6" s="1"/>
  <c r="F7" i="6" s="1"/>
  <c r="AH18" i="6"/>
  <c r="K18" i="6" s="1"/>
  <c r="K19" i="6" s="1"/>
  <c r="AA6" i="6"/>
  <c r="D6" i="6" s="1"/>
  <c r="D7" i="6" s="1"/>
  <c r="AD66" i="6"/>
  <c r="G66" i="6" s="1"/>
  <c r="G67" i="6" s="1"/>
  <c r="AF36" i="6"/>
  <c r="I36" i="6" s="1"/>
  <c r="I37" i="6" s="1"/>
  <c r="Z54" i="6"/>
  <c r="AJ54" i="6"/>
  <c r="M54" i="6" s="1"/>
  <c r="M55" i="6" s="1"/>
  <c r="AK24" i="6"/>
  <c r="N24" i="6" s="1"/>
  <c r="N25" i="6" s="1"/>
  <c r="AA36" i="6"/>
  <c r="D36" i="6" s="1"/>
  <c r="D37" i="6" s="1"/>
  <c r="AD108" i="6"/>
  <c r="G108" i="6" s="1"/>
  <c r="G109" i="6" s="1"/>
  <c r="AB48" i="6"/>
  <c r="E48" i="6" s="1"/>
  <c r="E49" i="6" s="1"/>
  <c r="AF12" i="6"/>
  <c r="I12" i="6" s="1"/>
  <c r="I13" i="6" s="1"/>
  <c r="AB60" i="6"/>
  <c r="E60" i="6" s="1"/>
  <c r="E61" i="6" s="1"/>
  <c r="AE120" i="6"/>
  <c r="H120" i="6" s="1"/>
  <c r="H121" i="6" s="1"/>
  <c r="AA18" i="6"/>
  <c r="D18" i="6" s="1"/>
  <c r="D19" i="6" s="1"/>
  <c r="AE72" i="6"/>
  <c r="H72" i="6" s="1"/>
  <c r="H73" i="6" s="1"/>
  <c r="AK72" i="6"/>
  <c r="N72" i="6" s="1"/>
  <c r="N73" i="6" s="1"/>
  <c r="AH36" i="6"/>
  <c r="K36" i="6" s="1"/>
  <c r="K37" i="6" s="1"/>
  <c r="AB72" i="6"/>
  <c r="E72" i="6" s="1"/>
  <c r="E73" i="6" s="1"/>
  <c r="AE18" i="6"/>
  <c r="H18" i="6" s="1"/>
  <c r="H19" i="6" s="1"/>
  <c r="AA72" i="6"/>
  <c r="D72" i="6" s="1"/>
  <c r="D73" i="6" s="1"/>
  <c r="AG36" i="6"/>
  <c r="J36" i="6" s="1"/>
  <c r="J37" i="6" s="1"/>
  <c r="AJ60" i="6"/>
  <c r="M60" i="6" s="1"/>
  <c r="M61" i="6" s="1"/>
  <c r="AE36" i="6"/>
  <c r="H36" i="6" s="1"/>
  <c r="H37" i="6" s="1"/>
  <c r="AK120" i="6"/>
  <c r="N120" i="6" s="1"/>
  <c r="N121" i="6" s="1"/>
  <c r="AB120" i="6"/>
  <c r="E120" i="6" s="1"/>
  <c r="E121" i="6" s="1"/>
  <c r="AL78" i="6"/>
  <c r="O78" i="6" s="1"/>
  <c r="O79" i="6" s="1"/>
  <c r="AE90" i="6"/>
  <c r="H90" i="6" s="1"/>
  <c r="H91" i="6" s="1"/>
  <c r="AL30" i="6"/>
  <c r="O30" i="6" s="1"/>
  <c r="O31" i="6" s="1"/>
  <c r="AC12" i="6"/>
  <c r="F12" i="6" s="1"/>
  <c r="F13" i="6" s="1"/>
  <c r="AH102" i="6"/>
  <c r="K102" i="6" s="1"/>
  <c r="K103" i="6" s="1"/>
  <c r="AA114" i="6"/>
  <c r="D114" i="6" s="1"/>
  <c r="D115" i="6" s="1"/>
  <c r="AI120" i="6"/>
  <c r="L120" i="6" s="1"/>
  <c r="L121" i="6" s="1"/>
  <c r="Z120" i="6"/>
  <c r="AE66" i="6"/>
  <c r="H66" i="6" s="1"/>
  <c r="H67" i="6" s="1"/>
  <c r="AL6" i="6"/>
  <c r="O6" i="6" s="1"/>
  <c r="O7" i="6" s="1"/>
  <c r="AG114" i="6"/>
  <c r="J114" i="6" s="1"/>
  <c r="J115" i="6" s="1"/>
  <c r="AB78" i="6"/>
  <c r="E78" i="6" s="1"/>
  <c r="E79" i="6" s="1"/>
  <c r="Z18" i="6"/>
  <c r="AA66" i="6"/>
  <c r="D66" i="6" s="1"/>
  <c r="D67" i="6" s="1"/>
  <c r="AK42" i="6"/>
  <c r="N42" i="6" s="1"/>
  <c r="N43" i="6" s="1"/>
  <c r="AF84" i="6"/>
  <c r="I84" i="6" s="1"/>
  <c r="I85" i="6" s="1"/>
  <c r="AK54" i="6"/>
  <c r="N54" i="6" s="1"/>
  <c r="N55" i="6" s="1"/>
  <c r="AF60" i="6"/>
  <c r="I60" i="6" s="1"/>
  <c r="I61" i="6" s="1"/>
  <c r="Z66" i="6"/>
  <c r="AJ66" i="6"/>
  <c r="M66" i="6" s="1"/>
  <c r="M67" i="6" s="1"/>
  <c r="AC60" i="6"/>
  <c r="F60" i="6" s="1"/>
  <c r="F61" i="6" s="1"/>
  <c r="AM78" i="6"/>
  <c r="P78" i="6" s="1"/>
  <c r="P79" i="6" s="1"/>
  <c r="AA30" i="6"/>
  <c r="D30" i="6" s="1"/>
  <c r="D31" i="6" s="1"/>
  <c r="AK18" i="6"/>
  <c r="N18" i="6" s="1"/>
  <c r="N19" i="6" s="1"/>
  <c r="AD54" i="6"/>
  <c r="G54" i="6" s="1"/>
  <c r="G55" i="6" s="1"/>
  <c r="AE78" i="6"/>
  <c r="H78" i="6" s="1"/>
  <c r="H79" i="6" s="1"/>
  <c r="AD78" i="6"/>
  <c r="G78" i="6" s="1"/>
  <c r="G79" i="6" s="1"/>
  <c r="AG96" i="6"/>
  <c r="J96" i="6" s="1"/>
  <c r="J97" i="6" s="1"/>
  <c r="AH12" i="6"/>
  <c r="K12" i="6" s="1"/>
  <c r="K13" i="6" s="1"/>
  <c r="AA60" i="6"/>
  <c r="D60" i="6" s="1"/>
  <c r="D61" i="6" s="1"/>
  <c r="AC96" i="6"/>
  <c r="F96" i="6" s="1"/>
  <c r="F97" i="6" s="1"/>
  <c r="Z114" i="6"/>
  <c r="AM102" i="6"/>
  <c r="P102" i="6" s="1"/>
  <c r="P103" i="6" s="1"/>
  <c r="AK30" i="6"/>
  <c r="N30" i="6" s="1"/>
  <c r="N31" i="6" s="1"/>
  <c r="AG78" i="6"/>
  <c r="J78" i="6" s="1"/>
  <c r="J79" i="6" s="1"/>
  <c r="AI30" i="6"/>
  <c r="L30" i="6" s="1"/>
  <c r="L31" i="6" s="1"/>
  <c r="AB30" i="6"/>
  <c r="E30" i="6" s="1"/>
  <c r="E31" i="6" s="1"/>
  <c r="AF96" i="6"/>
  <c r="I96" i="6" s="1"/>
  <c r="I97" i="6" s="1"/>
  <c r="AK48" i="6"/>
  <c r="N48" i="6" s="1"/>
  <c r="N49" i="6" s="1"/>
  <c r="AI42" i="6"/>
  <c r="L42" i="6" s="1"/>
  <c r="L43" i="6" s="1"/>
  <c r="AA78" i="6"/>
  <c r="D78" i="6" s="1"/>
  <c r="D79" i="6" s="1"/>
  <c r="AJ30" i="6"/>
  <c r="M30" i="6" s="1"/>
  <c r="M31" i="6" s="1"/>
  <c r="AC108" i="6"/>
  <c r="F108" i="6" s="1"/>
  <c r="F109" i="6" s="1"/>
  <c r="AF66" i="6"/>
  <c r="I66" i="6" s="1"/>
  <c r="I67" i="6" s="1"/>
  <c r="AJ6" i="6"/>
  <c r="M6" i="6" s="1"/>
  <c r="M7" i="6" s="1"/>
  <c r="Z72" i="6"/>
  <c r="AF72" i="6"/>
  <c r="I72" i="6" s="1"/>
  <c r="I73" i="6" s="1"/>
  <c r="AH60" i="6"/>
  <c r="K60" i="6" s="1"/>
  <c r="K61" i="6" s="1"/>
  <c r="AL96" i="6"/>
  <c r="O96" i="6" s="1"/>
  <c r="O97" i="6" s="1"/>
  <c r="AB42" i="6"/>
  <c r="E42" i="6" s="1"/>
  <c r="E43" i="6" s="1"/>
  <c r="AB114" i="6"/>
  <c r="E114" i="6" s="1"/>
  <c r="E115" i="6" s="1"/>
  <c r="AI36" i="6"/>
  <c r="L36" i="6" s="1"/>
  <c r="L37" i="6" s="1"/>
  <c r="AK12" i="6"/>
  <c r="N12" i="6" s="1"/>
  <c r="N13" i="6" s="1"/>
  <c r="AD6" i="6"/>
  <c r="G6" i="6" s="1"/>
  <c r="G7" i="6" s="1"/>
  <c r="AF18" i="6"/>
  <c r="I18" i="6" s="1"/>
  <c r="I19" i="6" s="1"/>
  <c r="AJ78" i="6"/>
  <c r="M78" i="6" s="1"/>
  <c r="M79" i="6" s="1"/>
  <c r="AD72" i="6"/>
  <c r="G72" i="6" s="1"/>
  <c r="G73" i="6" s="1"/>
  <c r="AL12" i="6"/>
  <c r="O12" i="6" s="1"/>
  <c r="O13" i="6" s="1"/>
  <c r="AI102" i="6"/>
  <c r="L102" i="6" s="1"/>
  <c r="L103" i="6" s="1"/>
  <c r="T16" i="4"/>
  <c r="K31" i="4"/>
  <c r="K24" i="4" s="1"/>
  <c r="E76" i="4"/>
  <c r="E69" i="4" s="1"/>
  <c r="H136" i="4"/>
  <c r="H129" i="4" s="1"/>
  <c r="F16" i="4"/>
  <c r="F9" i="4" s="1"/>
  <c r="T61" i="4"/>
  <c r="V286" i="4"/>
  <c r="G151" i="4"/>
  <c r="G144" i="4" s="1"/>
  <c r="L151" i="4"/>
  <c r="L144" i="4" s="1"/>
  <c r="P196" i="4"/>
  <c r="P189" i="4" s="1"/>
  <c r="N61" i="4"/>
  <c r="N54" i="4" s="1"/>
  <c r="O256" i="4"/>
  <c r="O249" i="4" s="1"/>
  <c r="V211" i="4"/>
  <c r="E46" i="4"/>
  <c r="E39" i="4" s="1"/>
  <c r="O211" i="4"/>
  <c r="O204" i="4" s="1"/>
  <c r="U211" i="4"/>
  <c r="R61" i="4"/>
  <c r="N106" i="4"/>
  <c r="N99" i="4" s="1"/>
  <c r="U181" i="4"/>
  <c r="T121" i="4"/>
  <c r="U121" i="4"/>
  <c r="U114" i="4" s="1"/>
  <c r="C286" i="4"/>
  <c r="C279" i="4" s="1"/>
  <c r="T76" i="4"/>
  <c r="M181" i="4"/>
  <c r="M174" i="4" s="1"/>
  <c r="G16" i="4"/>
  <c r="G9" i="4" s="1"/>
  <c r="K76" i="4"/>
  <c r="K69" i="4" s="1"/>
  <c r="S46" i="4"/>
  <c r="S39" i="4" s="1"/>
  <c r="F196" i="4"/>
  <c r="F189" i="4" s="1"/>
  <c r="M151" i="4"/>
  <c r="M144" i="4" s="1"/>
  <c r="H46" i="4"/>
  <c r="H39" i="4" s="1"/>
  <c r="T31" i="4"/>
  <c r="N211" i="4"/>
  <c r="N204" i="4" s="1"/>
  <c r="U91" i="4"/>
  <c r="I91" i="4"/>
  <c r="I84" i="4" s="1"/>
  <c r="U256" i="4"/>
  <c r="U249" i="4" s="1"/>
  <c r="S76" i="4"/>
  <c r="S69" i="4" s="1"/>
  <c r="U16" i="4"/>
  <c r="Q61" i="4"/>
  <c r="Q54" i="4" s="1"/>
  <c r="P151" i="4"/>
  <c r="P61" i="4"/>
  <c r="L211" i="4"/>
  <c r="L204" i="4" s="1"/>
  <c r="N76" i="4"/>
  <c r="N69" i="4" s="1"/>
  <c r="H91" i="4"/>
  <c r="H84" i="4" s="1"/>
  <c r="K211" i="4"/>
  <c r="K204" i="4" s="1"/>
  <c r="H121" i="4"/>
  <c r="H114" i="4" s="1"/>
  <c r="R286" i="4"/>
  <c r="R151" i="4"/>
  <c r="T91" i="4"/>
  <c r="U136" i="4"/>
  <c r="S286" i="4"/>
  <c r="J61" i="4"/>
  <c r="J54" i="4" s="1"/>
  <c r="F241" i="4"/>
  <c r="F234" i="4" s="1"/>
  <c r="S136" i="4"/>
  <c r="L301" i="4"/>
  <c r="L294" i="4" s="1"/>
  <c r="R271" i="4"/>
  <c r="S91" i="4"/>
  <c r="I181" i="4"/>
  <c r="I174" i="4" s="1"/>
  <c r="S301" i="4"/>
  <c r="S294" i="4" s="1"/>
  <c r="M136" i="4"/>
  <c r="M129" i="4" s="1"/>
  <c r="O31" i="4"/>
  <c r="O24" i="4" s="1"/>
  <c r="C181" i="4"/>
  <c r="C174" i="4" s="1"/>
  <c r="U286" i="4"/>
  <c r="G196" i="4"/>
  <c r="G189" i="4" s="1"/>
  <c r="F46" i="4"/>
  <c r="F39" i="4" s="1"/>
  <c r="I166" i="4"/>
  <c r="I159" i="4" s="1"/>
  <c r="C61" i="4"/>
  <c r="C54" i="4" s="1"/>
  <c r="Q31" i="4"/>
  <c r="G181" i="4"/>
  <c r="G174" i="4" s="1"/>
  <c r="Q121" i="4"/>
  <c r="Q114" i="4" s="1"/>
  <c r="C91" i="4"/>
  <c r="C84" i="4" s="1"/>
  <c r="M76" i="4"/>
  <c r="M69" i="4" s="1"/>
  <c r="V76" i="4"/>
  <c r="S61" i="4"/>
  <c r="V226" i="4"/>
  <c r="D76" i="4"/>
  <c r="D69" i="4" s="1"/>
  <c r="Q166" i="4"/>
  <c r="V166" i="4"/>
  <c r="V159" i="4" s="1"/>
  <c r="S226" i="4"/>
  <c r="S219" i="4" s="1"/>
  <c r="R31" i="4"/>
  <c r="Q196" i="4"/>
  <c r="Q189" i="4" s="1"/>
  <c r="T46" i="4"/>
  <c r="R16" i="4"/>
  <c r="R106" i="4"/>
  <c r="U31" i="4"/>
  <c r="U24" i="4" s="1"/>
  <c r="V106" i="4"/>
  <c r="C76" i="4"/>
  <c r="C69" i="4" s="1"/>
  <c r="H226" i="4"/>
  <c r="H219" i="4" s="1"/>
  <c r="Q286" i="4"/>
  <c r="D166" i="4"/>
  <c r="D159" i="4" s="1"/>
  <c r="F271" i="4"/>
  <c r="F264" i="4" s="1"/>
  <c r="E301" i="4"/>
  <c r="E294" i="4" s="1"/>
  <c r="V196" i="4"/>
  <c r="S241" i="4"/>
  <c r="S271" i="4"/>
  <c r="L106" i="4"/>
  <c r="L99" i="4" s="1"/>
  <c r="V241" i="4"/>
  <c r="E151" i="4"/>
  <c r="E144" i="4" s="1"/>
  <c r="O241" i="4"/>
  <c r="O234" i="4" s="1"/>
  <c r="N301" i="4"/>
  <c r="N294" i="4" s="1"/>
  <c r="S211" i="4"/>
  <c r="N121" i="4"/>
  <c r="N114" i="4" s="1"/>
  <c r="V256" i="4"/>
  <c r="V249" i="4" s="1"/>
  <c r="I31" i="4"/>
  <c r="I24" i="4" s="1"/>
  <c r="N181" i="4"/>
  <c r="N174" i="4" s="1"/>
  <c r="O16" i="4"/>
  <c r="O9" i="4" s="1"/>
  <c r="Q136" i="4"/>
  <c r="J286" i="4"/>
  <c r="J279" i="4" s="1"/>
  <c r="I46" i="4"/>
  <c r="I39" i="4" s="1"/>
  <c r="R136" i="4"/>
  <c r="R129" i="4" s="1"/>
  <c r="J196" i="4"/>
  <c r="J189" i="4" s="1"/>
  <c r="O76" i="4"/>
  <c r="O69" i="4" s="1"/>
  <c r="K256" i="4"/>
  <c r="K249" i="4" s="1"/>
  <c r="T226" i="4"/>
  <c r="T219" i="4" s="1"/>
  <c r="L256" i="4"/>
  <c r="L249" i="4" s="1"/>
  <c r="N31" i="4"/>
  <c r="N24" i="4" s="1"/>
  <c r="M301" i="4"/>
  <c r="M294" i="4" s="1"/>
  <c r="L76" i="4"/>
  <c r="L69" i="4" s="1"/>
  <c r="G166" i="4"/>
  <c r="G159" i="4" s="1"/>
  <c r="Q76" i="4"/>
  <c r="H76" i="4"/>
  <c r="H69" i="4" s="1"/>
  <c r="V136" i="4"/>
  <c r="V129" i="4" s="1"/>
  <c r="R196" i="4"/>
  <c r="R189" i="4" s="1"/>
  <c r="U46" i="4"/>
  <c r="Q106" i="4"/>
  <c r="S31" i="4"/>
  <c r="C166" i="4"/>
  <c r="C159" i="4" s="1"/>
  <c r="V16" i="4"/>
  <c r="E106" i="4"/>
  <c r="E99" i="4" s="1"/>
  <c r="D16" i="4"/>
  <c r="D9" i="4" s="1"/>
  <c r="T211" i="4"/>
  <c r="M196" i="4"/>
  <c r="M189" i="4" s="1"/>
  <c r="O196" i="4"/>
  <c r="O189" i="4" s="1"/>
  <c r="C136" i="4"/>
  <c r="C129" i="4" s="1"/>
  <c r="K286" i="4"/>
  <c r="K279" i="4" s="1"/>
  <c r="F91" i="4"/>
  <c r="F84" i="4" s="1"/>
  <c r="R91" i="4"/>
  <c r="T166" i="4"/>
  <c r="T159" i="4" s="1"/>
  <c r="M211" i="4"/>
  <c r="M204" i="4" s="1"/>
  <c r="I151" i="4"/>
  <c r="I144" i="4" s="1"/>
  <c r="R226" i="4"/>
  <c r="G106" i="4"/>
  <c r="G99" i="4" s="1"/>
  <c r="N151" i="4"/>
  <c r="N144" i="4" s="1"/>
  <c r="F31" i="4"/>
  <c r="F24" i="4" s="1"/>
  <c r="T181" i="4"/>
  <c r="G121" i="4"/>
  <c r="G114" i="4" s="1"/>
  <c r="D196" i="4"/>
  <c r="D189" i="4" s="1"/>
  <c r="S121" i="4"/>
  <c r="S181" i="4"/>
  <c r="Q301" i="4"/>
  <c r="Q294" i="4" s="1"/>
  <c r="Q91" i="4"/>
  <c r="T271" i="4"/>
  <c r="T264" i="4" s="1"/>
  <c r="V181" i="4"/>
  <c r="V174" i="4" s="1"/>
  <c r="J31" i="4"/>
  <c r="J24" i="4" s="1"/>
  <c r="O121" i="4"/>
  <c r="O114" i="4" s="1"/>
  <c r="V61" i="4"/>
  <c r="R211" i="4"/>
  <c r="R204" i="4" s="1"/>
  <c r="T256" i="4"/>
  <c r="R46" i="4"/>
  <c r="R39" i="4" s="1"/>
  <c r="V271" i="4"/>
  <c r="R121" i="4"/>
  <c r="R114" i="4" s="1"/>
  <c r="N46" i="4"/>
  <c r="N39" i="4" s="1"/>
  <c r="H301" i="4"/>
  <c r="H294" i="4" s="1"/>
  <c r="U151" i="4"/>
  <c r="U144" i="4" s="1"/>
  <c r="D91" i="4"/>
  <c r="D84" i="4" s="1"/>
  <c r="U241" i="4"/>
  <c r="Q46" i="4"/>
  <c r="Q256" i="4"/>
  <c r="T136" i="4"/>
  <c r="G271" i="4"/>
  <c r="G264" i="4" s="1"/>
  <c r="T301" i="4"/>
  <c r="T294" i="4" s="1"/>
  <c r="P256" i="4"/>
  <c r="P249" i="4" s="1"/>
  <c r="Q226" i="4"/>
  <c r="L16" i="4"/>
  <c r="L9" i="4" s="1"/>
  <c r="C46" i="4"/>
  <c r="C39" i="4" s="1"/>
  <c r="T196" i="4"/>
  <c r="Q181" i="4"/>
  <c r="U226" i="4"/>
  <c r="F286" i="4"/>
  <c r="F279" i="4" s="1"/>
  <c r="V31" i="4"/>
  <c r="V24" i="4" s="1"/>
  <c r="U61" i="4"/>
  <c r="R76" i="4"/>
  <c r="K91" i="4"/>
  <c r="K84" i="4" s="1"/>
  <c r="U76" i="4"/>
  <c r="V151" i="4"/>
  <c r="Q241" i="4"/>
  <c r="E286" i="4"/>
  <c r="E279" i="4" s="1"/>
  <c r="R166" i="4"/>
  <c r="U106" i="4"/>
  <c r="T106" i="4"/>
  <c r="C301" i="4"/>
  <c r="C294" i="4" s="1"/>
  <c r="P241" i="4"/>
  <c r="E241" i="4"/>
  <c r="E234" i="4" s="1"/>
  <c r="P76" i="4"/>
  <c r="R241" i="4"/>
  <c r="S166" i="4"/>
  <c r="S106" i="4"/>
  <c r="H61" i="4"/>
  <c r="H54" i="4" s="1"/>
  <c r="I241" i="4"/>
  <c r="I234" i="4" s="1"/>
  <c r="V46" i="4"/>
  <c r="J181" i="4"/>
  <c r="J174" i="4" s="1"/>
  <c r="P136" i="4"/>
  <c r="R301" i="4"/>
  <c r="R181" i="4"/>
  <c r="D151" i="4"/>
  <c r="D144" i="4" s="1"/>
  <c r="R256" i="4"/>
  <c r="V301" i="4"/>
  <c r="S256" i="4"/>
  <c r="I226" i="4"/>
  <c r="I219" i="4" s="1"/>
  <c r="P211" i="4"/>
  <c r="P204" i="4" s="1"/>
  <c r="M61" i="4"/>
  <c r="M54" i="4" s="1"/>
  <c r="P286" i="4"/>
  <c r="P279" i="4" s="1"/>
  <c r="Q211" i="4"/>
  <c r="H166" i="4"/>
  <c r="H159" i="4" s="1"/>
  <c r="K301" i="4"/>
  <c r="K294" i="4" s="1"/>
  <c r="D181" i="4"/>
  <c r="D174" i="4" s="1"/>
  <c r="F151" i="4"/>
  <c r="F144" i="4" s="1"/>
  <c r="S16" i="4"/>
  <c r="M16" i="4"/>
  <c r="M9" i="4" s="1"/>
  <c r="T286" i="4"/>
  <c r="P106" i="4"/>
  <c r="E121" i="4"/>
  <c r="E114" i="4" s="1"/>
  <c r="J136" i="4"/>
  <c r="J129" i="4" s="1"/>
  <c r="D46" i="4"/>
  <c r="D39" i="4" s="1"/>
  <c r="L91" i="4"/>
  <c r="L84" i="4" s="1"/>
  <c r="S151" i="4"/>
  <c r="S144" i="4" s="1"/>
  <c r="Q151" i="4"/>
  <c r="Q144" i="4" s="1"/>
  <c r="U301" i="4"/>
  <c r="U294" i="4" s="1"/>
  <c r="E181" i="4"/>
  <c r="E174" i="4" s="1"/>
  <c r="L241" i="4"/>
  <c r="L234" i="4" s="1"/>
  <c r="U271" i="4"/>
  <c r="U264" i="4" s="1"/>
  <c r="P46" i="4"/>
  <c r="P39" i="4" s="1"/>
  <c r="T151" i="4"/>
  <c r="F211" i="4"/>
  <c r="F204" i="4" s="1"/>
  <c r="T241" i="4"/>
  <c r="N136" i="4"/>
  <c r="N129" i="4" s="1"/>
  <c r="L286" i="4"/>
  <c r="L279" i="4" s="1"/>
  <c r="Q271" i="4"/>
  <c r="V121" i="4"/>
  <c r="K46" i="4"/>
  <c r="K39" i="4" s="1"/>
  <c r="P121" i="4"/>
  <c r="K151" i="4"/>
  <c r="K144" i="4" s="1"/>
  <c r="P181" i="4"/>
  <c r="J241" i="4"/>
  <c r="J234" i="4" s="1"/>
  <c r="H181" i="4"/>
  <c r="H174" i="4" s="1"/>
  <c r="P301" i="4"/>
  <c r="Q16" i="4"/>
  <c r="E196" i="4"/>
  <c r="E189" i="4" s="1"/>
  <c r="S196" i="4"/>
  <c r="D286" i="4"/>
  <c r="D279" i="4" s="1"/>
  <c r="U166" i="4"/>
  <c r="U196" i="4"/>
  <c r="J166" i="4"/>
  <c r="J159" i="4" s="1"/>
  <c r="J91" i="4"/>
  <c r="J84" i="4" s="1"/>
  <c r="I211" i="4"/>
  <c r="I204" i="4" s="1"/>
  <c r="V91" i="4"/>
  <c r="O226" i="4"/>
  <c r="O219" i="4" s="1"/>
  <c r="F61" i="4"/>
  <c r="F54" i="4" s="1"/>
  <c r="M166" i="4"/>
  <c r="M159" i="4" s="1"/>
  <c r="C271" i="4"/>
  <c r="C264" i="4" s="1"/>
  <c r="K106" i="4"/>
  <c r="K99" i="4" s="1"/>
  <c r="G136" i="4"/>
  <c r="G129" i="4" s="1"/>
  <c r="J121" i="4"/>
  <c r="J114" i="4" s="1"/>
  <c r="N196" i="4"/>
  <c r="N189" i="4" s="1"/>
  <c r="P226" i="4"/>
  <c r="H196" i="4"/>
  <c r="H189" i="4" s="1"/>
  <c r="AJ12" i="6"/>
  <c r="M12" i="6" s="1"/>
  <c r="M13" i="6" s="1"/>
  <c r="AM42" i="6"/>
  <c r="P42" i="6" s="1"/>
  <c r="P43" i="6" s="1"/>
  <c r="AJ42" i="6"/>
  <c r="M42" i="6" s="1"/>
  <c r="M43" i="6" s="1"/>
  <c r="AQ30" i="6"/>
  <c r="T30" i="6" s="1"/>
  <c r="T31" i="6" s="1"/>
  <c r="AN84" i="6"/>
  <c r="Q84" i="6" s="1"/>
  <c r="Q85" i="6" s="1"/>
  <c r="AH54" i="6"/>
  <c r="K54" i="6" s="1"/>
  <c r="K55" i="6" s="1"/>
  <c r="AJ102" i="6"/>
  <c r="M102" i="6" s="1"/>
  <c r="M103" i="6" s="1"/>
  <c r="AP18" i="6"/>
  <c r="S18" i="6" s="1"/>
  <c r="S19" i="6" s="1"/>
  <c r="AL114" i="6"/>
  <c r="O114" i="6" s="1"/>
  <c r="O115" i="6" s="1"/>
  <c r="AD120" i="6"/>
  <c r="G120" i="6" s="1"/>
  <c r="G121" i="6" s="1"/>
  <c r="Z48" i="6"/>
  <c r="AP108" i="6"/>
  <c r="S108" i="6" s="1"/>
  <c r="S109" i="6" s="1"/>
  <c r="AD114" i="6"/>
  <c r="G114" i="6" s="1"/>
  <c r="G115" i="6" s="1"/>
  <c r="AN30" i="6"/>
  <c r="Q30" i="6" s="1"/>
  <c r="Q31" i="6" s="1"/>
  <c r="AJ18" i="6"/>
  <c r="M18" i="6" s="1"/>
  <c r="M19" i="6" s="1"/>
  <c r="AM66" i="6"/>
  <c r="P66" i="6" s="1"/>
  <c r="P67" i="6" s="1"/>
  <c r="AC120" i="6"/>
  <c r="F120" i="6" s="1"/>
  <c r="F121" i="6" s="1"/>
  <c r="AH72" i="6"/>
  <c r="K72" i="6" s="1"/>
  <c r="K73" i="6" s="1"/>
  <c r="AF114" i="6"/>
  <c r="I114" i="6" s="1"/>
  <c r="I115" i="6" s="1"/>
  <c r="AP6" i="6"/>
  <c r="S6" i="6" s="1"/>
  <c r="S7" i="6" s="1"/>
  <c r="AB54" i="6"/>
  <c r="E54" i="6" s="1"/>
  <c r="E55" i="6" s="1"/>
  <c r="AC30" i="6"/>
  <c r="F30" i="6" s="1"/>
  <c r="F31" i="6" s="1"/>
  <c r="AM6" i="6"/>
  <c r="P6" i="6" s="1"/>
  <c r="P7" i="6" s="1"/>
  <c r="AF120" i="6"/>
  <c r="I120" i="6" s="1"/>
  <c r="I121" i="6" s="1"/>
  <c r="AS12" i="6"/>
  <c r="V12" i="6" s="1"/>
  <c r="V13" i="6" s="1"/>
  <c r="AF6" i="6"/>
  <c r="I6" i="6" s="1"/>
  <c r="I7" i="6" s="1"/>
  <c r="AS72" i="6"/>
  <c r="V72" i="6" s="1"/>
  <c r="V73" i="6" s="1"/>
  <c r="AN18" i="6"/>
  <c r="Q18" i="6" s="1"/>
  <c r="Q19" i="6" s="1"/>
  <c r="AN66" i="6"/>
  <c r="Q66" i="6" s="1"/>
  <c r="Q67" i="6" s="1"/>
  <c r="AI54" i="6"/>
  <c r="L54" i="6" s="1"/>
  <c r="L55" i="6" s="1"/>
  <c r="AI12" i="6"/>
  <c r="L12" i="6" s="1"/>
  <c r="L13" i="6" s="1"/>
  <c r="AD18" i="6"/>
  <c r="G18" i="6" s="1"/>
  <c r="G19" i="6" s="1"/>
  <c r="AO36" i="6"/>
  <c r="R36" i="6" s="1"/>
  <c r="R37" i="6" s="1"/>
  <c r="AO42" i="6"/>
  <c r="R42" i="6" s="1"/>
  <c r="R43" i="6" s="1"/>
  <c r="AM84" i="6"/>
  <c r="P84" i="6" s="1"/>
  <c r="P85" i="6" s="1"/>
  <c r="AR36" i="6"/>
  <c r="U36" i="6" s="1"/>
  <c r="U37" i="6" s="1"/>
  <c r="AO30" i="6"/>
  <c r="R30" i="6" s="1"/>
  <c r="R31" i="6" s="1"/>
  <c r="AN120" i="6"/>
  <c r="Q120" i="6" s="1"/>
  <c r="Q121" i="6" s="1"/>
  <c r="AE114" i="6"/>
  <c r="H114" i="6" s="1"/>
  <c r="H115" i="6" s="1"/>
  <c r="AD30" i="6"/>
  <c r="G30" i="6" s="1"/>
  <c r="G31" i="6" s="1"/>
  <c r="AJ114" i="6"/>
  <c r="M114" i="6" s="1"/>
  <c r="M115" i="6" s="1"/>
  <c r="AA12" i="6"/>
  <c r="D12" i="6" s="1"/>
  <c r="D13" i="6" s="1"/>
  <c r="AI108" i="6"/>
  <c r="L108" i="6" s="1"/>
  <c r="L109" i="6" s="1"/>
  <c r="AP48" i="6"/>
  <c r="S48" i="6" s="1"/>
  <c r="S49" i="6" s="1"/>
  <c r="AH24" i="6"/>
  <c r="K24" i="6" s="1"/>
  <c r="K25" i="6" s="1"/>
  <c r="AS108" i="6"/>
  <c r="V108" i="6" s="1"/>
  <c r="V109" i="6" s="1"/>
  <c r="AI90" i="6"/>
  <c r="L90" i="6" s="1"/>
  <c r="L91" i="6" s="1"/>
  <c r="AN42" i="6"/>
  <c r="Q42" i="6" s="1"/>
  <c r="Q43" i="6" s="1"/>
  <c r="AO72" i="6"/>
  <c r="R72" i="6" s="1"/>
  <c r="R73" i="6" s="1"/>
  <c r="AJ90" i="6"/>
  <c r="M90" i="6" s="1"/>
  <c r="M91" i="6" s="1"/>
  <c r="AL18" i="6"/>
  <c r="O18" i="6" s="1"/>
  <c r="O19" i="6" s="1"/>
  <c r="AS96" i="6"/>
  <c r="V96" i="6" s="1"/>
  <c r="V97" i="6" s="1"/>
  <c r="AN102" i="6"/>
  <c r="Q102" i="6" s="1"/>
  <c r="Q103" i="6" s="1"/>
  <c r="AC90" i="6"/>
  <c r="F90" i="6" s="1"/>
  <c r="F91" i="6" s="1"/>
  <c r="AM12" i="6"/>
  <c r="P12" i="6" s="1"/>
  <c r="P13" i="6" s="1"/>
  <c r="AR18" i="6"/>
  <c r="U18" i="6" s="1"/>
  <c r="U19" i="6" s="1"/>
  <c r="AE84" i="6"/>
  <c r="H84" i="6" s="1"/>
  <c r="H85" i="6" s="1"/>
  <c r="AR48" i="6"/>
  <c r="U48" i="6" s="1"/>
  <c r="U49" i="6" s="1"/>
  <c r="AN36" i="6"/>
  <c r="Q36" i="6" s="1"/>
  <c r="Q37" i="6" s="1"/>
  <c r="AS60" i="6"/>
  <c r="V60" i="6" s="1"/>
  <c r="V61" i="6" s="1"/>
  <c r="Z6" i="6"/>
  <c r="AC42" i="6"/>
  <c r="F42" i="6" s="1"/>
  <c r="F43" i="6" s="1"/>
  <c r="AR120" i="6"/>
  <c r="U120" i="6" s="1"/>
  <c r="U121" i="6" s="1"/>
  <c r="AB108" i="6"/>
  <c r="E108" i="6" s="1"/>
  <c r="E109" i="6" s="1"/>
  <c r="Z84" i="6"/>
  <c r="AQ6" i="6"/>
  <c r="T6" i="6" s="1"/>
  <c r="T7" i="6" s="1"/>
  <c r="AB84" i="6"/>
  <c r="E84" i="6" s="1"/>
  <c r="E85" i="6" s="1"/>
  <c r="AA120" i="6"/>
  <c r="D120" i="6" s="1"/>
  <c r="D121" i="6" s="1"/>
  <c r="AQ54" i="6"/>
  <c r="T54" i="6" s="1"/>
  <c r="T55" i="6" s="1"/>
  <c r="AG6" i="6"/>
  <c r="J6" i="6" s="1"/>
  <c r="J7" i="6" s="1"/>
  <c r="AA90" i="6"/>
  <c r="D90" i="6" s="1"/>
  <c r="D91" i="6" s="1"/>
  <c r="AR84" i="6"/>
  <c r="U84" i="6" s="1"/>
  <c r="U85" i="6" s="1"/>
  <c r="AH108" i="6"/>
  <c r="K108" i="6" s="1"/>
  <c r="K109" i="6" s="1"/>
  <c r="AO54" i="6"/>
  <c r="R54" i="6" s="1"/>
  <c r="R55" i="6" s="1"/>
  <c r="AB36" i="6"/>
  <c r="E36" i="6" s="1"/>
  <c r="E37" i="6" s="1"/>
  <c r="AL36" i="6"/>
  <c r="O36" i="6" s="1"/>
  <c r="O37" i="6" s="1"/>
  <c r="AG60" i="6"/>
  <c r="J60" i="6" s="1"/>
  <c r="J61" i="6" s="1"/>
  <c r="AA108" i="6"/>
  <c r="D108" i="6" s="1"/>
  <c r="D109" i="6" s="1"/>
  <c r="AP60" i="6"/>
  <c r="S60" i="6" s="1"/>
  <c r="S61" i="6" s="1"/>
  <c r="AO90" i="6"/>
  <c r="R90" i="6" s="1"/>
  <c r="R91" i="6" s="1"/>
  <c r="AE108" i="6"/>
  <c r="H108" i="6" s="1"/>
  <c r="H109" i="6" s="1"/>
  <c r="AO12" i="6"/>
  <c r="R12" i="6" s="1"/>
  <c r="R13" i="6" s="1"/>
  <c r="AR66" i="6"/>
  <c r="U66" i="6" s="1"/>
  <c r="U67" i="6" s="1"/>
  <c r="AB6" i="6"/>
  <c r="E6" i="6" s="1"/>
  <c r="E7" i="6" s="1"/>
  <c r="AO78" i="6"/>
  <c r="R78" i="6" s="1"/>
  <c r="R79" i="6" s="1"/>
  <c r="AB66" i="6"/>
  <c r="E66" i="6" s="1"/>
  <c r="E67" i="6" s="1"/>
  <c r="Z60" i="6"/>
  <c r="AC72" i="6"/>
  <c r="F72" i="6" s="1"/>
  <c r="F73" i="6" s="1"/>
  <c r="AP78" i="6"/>
  <c r="S78" i="6" s="1"/>
  <c r="S79" i="6" s="1"/>
  <c r="AS102" i="6"/>
  <c r="V102" i="6" s="1"/>
  <c r="V103" i="6" s="1"/>
  <c r="AS120" i="6"/>
  <c r="V120" i="6" s="1"/>
  <c r="V121" i="6" s="1"/>
  <c r="AI18" i="6"/>
  <c r="L18" i="6" s="1"/>
  <c r="L19" i="6" s="1"/>
  <c r="AS30" i="6"/>
  <c r="V30" i="6" s="1"/>
  <c r="V31" i="6" s="1"/>
  <c r="AM108" i="6"/>
  <c r="P108" i="6" s="1"/>
  <c r="P109" i="6" s="1"/>
  <c r="AM24" i="6"/>
  <c r="P24" i="6" s="1"/>
  <c r="P25" i="6" s="1"/>
  <c r="AG30" i="6"/>
  <c r="J30" i="6" s="1"/>
  <c r="J31" i="6" s="1"/>
  <c r="AA96" i="6"/>
  <c r="D96" i="6" s="1"/>
  <c r="D97" i="6" s="1"/>
  <c r="AE42" i="6"/>
  <c r="H42" i="6" s="1"/>
  <c r="H43" i="6" s="1"/>
  <c r="AI48" i="6"/>
  <c r="L48" i="6" s="1"/>
  <c r="L49" i="6" s="1"/>
  <c r="AD90" i="6"/>
  <c r="G90" i="6" s="1"/>
  <c r="G91" i="6" s="1"/>
  <c r="AI72" i="6"/>
  <c r="L72" i="6" s="1"/>
  <c r="L73" i="6" s="1"/>
  <c r="AQ48" i="6"/>
  <c r="T48" i="6" s="1"/>
  <c r="T49" i="6" s="1"/>
  <c r="AD12" i="6"/>
  <c r="G12" i="6" s="1"/>
  <c r="G13" i="6" s="1"/>
  <c r="AM90" i="6"/>
  <c r="P90" i="6" s="1"/>
  <c r="P91" i="6" s="1"/>
  <c r="Z78" i="6"/>
  <c r="AL42" i="6"/>
  <c r="O42" i="6" s="1"/>
  <c r="O43" i="6" s="1"/>
  <c r="AK114" i="6"/>
  <c r="N114" i="6" s="1"/>
  <c r="N115" i="6" s="1"/>
  <c r="AL120" i="6"/>
  <c r="O120" i="6" s="1"/>
  <c r="O121" i="6" s="1"/>
  <c r="AC48" i="6"/>
  <c r="F48" i="6" s="1"/>
  <c r="F49" i="6" s="1"/>
  <c r="AL72" i="6"/>
  <c r="O72" i="6" s="1"/>
  <c r="O73" i="6" s="1"/>
  <c r="AR24" i="6"/>
  <c r="U24" i="6" s="1"/>
  <c r="U25" i="6" s="1"/>
  <c r="AQ96" i="6"/>
  <c r="T96" i="6" s="1"/>
  <c r="T97" i="6" s="1"/>
  <c r="AH6" i="6"/>
  <c r="K6" i="6" s="1"/>
  <c r="K7" i="6" s="1"/>
  <c r="AN96" i="6"/>
  <c r="Q96" i="6" s="1"/>
  <c r="Q97" i="6" s="1"/>
  <c r="AM60" i="6"/>
  <c r="P60" i="6" s="1"/>
  <c r="P61" i="6" s="1"/>
  <c r="AA54" i="6"/>
  <c r="D54" i="6" s="1"/>
  <c r="D55" i="6" s="1"/>
  <c r="AE102" i="6"/>
  <c r="H102" i="6" s="1"/>
  <c r="H103" i="6" s="1"/>
  <c r="AN108" i="6"/>
  <c r="Q108" i="6" s="1"/>
  <c r="Q109" i="6" s="1"/>
  <c r="AM96" i="6"/>
  <c r="P96" i="6" s="1"/>
  <c r="P97" i="6" s="1"/>
  <c r="AO18" i="6"/>
  <c r="R18" i="6" s="1"/>
  <c r="R19" i="6" s="1"/>
  <c r="AF48" i="6"/>
  <c r="I48" i="6" s="1"/>
  <c r="I49" i="6" s="1"/>
  <c r="AH66" i="6"/>
  <c r="K66" i="6" s="1"/>
  <c r="K67" i="6" s="1"/>
  <c r="AR12" i="6"/>
  <c r="U12" i="6" s="1"/>
  <c r="U13" i="6" s="1"/>
  <c r="AR60" i="6"/>
  <c r="U60" i="6" s="1"/>
  <c r="U61" i="6" s="1"/>
  <c r="AG42" i="6"/>
  <c r="J42" i="6" s="1"/>
  <c r="J43" i="6" s="1"/>
  <c r="AG102" i="6"/>
  <c r="J102" i="6" s="1"/>
  <c r="J103" i="6" s="1"/>
  <c r="AB12" i="6"/>
  <c r="E12" i="6" s="1"/>
  <c r="E13" i="6" s="1"/>
  <c r="AS36" i="6"/>
  <c r="V36" i="6" s="1"/>
  <c r="V37" i="6" s="1"/>
  <c r="AQ120" i="6"/>
  <c r="T120" i="6" s="1"/>
  <c r="T121" i="6" s="1"/>
  <c r="AH78" i="6"/>
  <c r="K78" i="6" s="1"/>
  <c r="K79" i="6" s="1"/>
  <c r="AP24" i="6"/>
  <c r="S24" i="6" s="1"/>
  <c r="S25" i="6" s="1"/>
  <c r="AP96" i="6"/>
  <c r="S96" i="6" s="1"/>
  <c r="S97" i="6" s="1"/>
  <c r="AM30" i="6"/>
  <c r="P30" i="6" s="1"/>
  <c r="P31" i="6" s="1"/>
  <c r="AP72" i="6"/>
  <c r="S72" i="6" s="1"/>
  <c r="S73" i="6" s="1"/>
  <c r="AO84" i="6"/>
  <c r="R84" i="6" s="1"/>
  <c r="R85" i="6" s="1"/>
  <c r="AO114" i="6"/>
  <c r="R114" i="6" s="1"/>
  <c r="R115" i="6" s="1"/>
  <c r="AH48" i="6"/>
  <c r="K48" i="6" s="1"/>
  <c r="K49" i="6" s="1"/>
  <c r="AE60" i="6"/>
  <c r="H60" i="6" s="1"/>
  <c r="H61" i="6" s="1"/>
  <c r="AA84" i="6"/>
  <c r="D84" i="6" s="1"/>
  <c r="D85" i="6" s="1"/>
  <c r="AF42" i="6"/>
  <c r="I42" i="6" s="1"/>
  <c r="I43" i="6" s="1"/>
  <c r="AD24" i="6"/>
  <c r="G24" i="6" s="1"/>
  <c r="G25" i="6" s="1"/>
  <c r="AR114" i="6"/>
  <c r="U114" i="6" s="1"/>
  <c r="U115" i="6" s="1"/>
  <c r="AR108" i="6"/>
  <c r="U108" i="6" s="1"/>
  <c r="U109" i="6" s="1"/>
  <c r="AD36" i="6"/>
  <c r="G36" i="6" s="1"/>
  <c r="G37" i="6" s="1"/>
  <c r="AQ18" i="6"/>
  <c r="T18" i="6" s="1"/>
  <c r="T19" i="6" s="1"/>
  <c r="AL66" i="6"/>
  <c r="O66" i="6" s="1"/>
  <c r="O67" i="6" s="1"/>
  <c r="Z42" i="6"/>
  <c r="AQ12" i="6"/>
  <c r="T12" i="6" s="1"/>
  <c r="T13" i="6" s="1"/>
  <c r="AI78" i="6"/>
  <c r="L78" i="6" s="1"/>
  <c r="L79" i="6" s="1"/>
  <c r="AO24" i="6"/>
  <c r="R24" i="6" s="1"/>
  <c r="R25" i="6" s="1"/>
  <c r="AP30" i="6"/>
  <c r="S30" i="6" s="1"/>
  <c r="S31" i="6" s="1"/>
  <c r="AO60" i="6"/>
  <c r="R60" i="6" s="1"/>
  <c r="R61" i="6" s="1"/>
  <c r="AQ84" i="6"/>
  <c r="T84" i="6" s="1"/>
  <c r="T85" i="6" s="1"/>
  <c r="AC54" i="6"/>
  <c r="F54" i="6" s="1"/>
  <c r="F55" i="6" s="1"/>
  <c r="AR72" i="6"/>
  <c r="U72" i="6" s="1"/>
  <c r="U73" i="6" s="1"/>
  <c r="AQ102" i="6"/>
  <c r="T102" i="6" s="1"/>
  <c r="T103" i="6" s="1"/>
  <c r="AP12" i="6"/>
  <c r="S12" i="6" s="1"/>
  <c r="S13" i="6" s="1"/>
  <c r="AS24" i="6"/>
  <c r="V24" i="6" s="1"/>
  <c r="V25" i="6" s="1"/>
  <c r="AG84" i="6"/>
  <c r="J84" i="6" s="1"/>
  <c r="J85" i="6" s="1"/>
  <c r="Z96" i="6"/>
  <c r="AK66" i="6"/>
  <c r="N66" i="6" s="1"/>
  <c r="N67" i="6" s="1"/>
  <c r="AR102" i="6"/>
  <c r="U102" i="6" s="1"/>
  <c r="U103" i="6" s="1"/>
  <c r="Z12" i="6"/>
  <c r="AR54" i="6"/>
  <c r="U54" i="6" s="1"/>
  <c r="U55" i="6" s="1"/>
  <c r="AO6" i="6"/>
  <c r="R6" i="6" s="1"/>
  <c r="R7" i="6" s="1"/>
  <c r="AM54" i="6"/>
  <c r="P54" i="6" s="1"/>
  <c r="P55" i="6" s="1"/>
  <c r="AE96" i="6"/>
  <c r="H96" i="6" s="1"/>
  <c r="H97" i="6" s="1"/>
  <c r="AB102" i="6"/>
  <c r="E102" i="6" s="1"/>
  <c r="E103" i="6" s="1"/>
  <c r="AI66" i="6"/>
  <c r="L66" i="6" s="1"/>
  <c r="L67" i="6" s="1"/>
  <c r="AD102" i="6"/>
  <c r="G102" i="6" s="1"/>
  <c r="G103" i="6" s="1"/>
  <c r="AQ60" i="6"/>
  <c r="T60" i="6" s="1"/>
  <c r="T61" i="6" s="1"/>
  <c r="AG108" i="6"/>
  <c r="J108" i="6" s="1"/>
  <c r="J109" i="6" s="1"/>
  <c r="AK96" i="6"/>
  <c r="N96" i="6" s="1"/>
  <c r="N97" i="6" s="1"/>
  <c r="AF30" i="6"/>
  <c r="I30" i="6" s="1"/>
  <c r="I31" i="6" s="1"/>
  <c r="AR42" i="6"/>
  <c r="U42" i="6" s="1"/>
  <c r="U43" i="6" s="1"/>
  <c r="AP42" i="6"/>
  <c r="S42" i="6" s="1"/>
  <c r="S43" i="6" s="1"/>
  <c r="AE6" i="6"/>
  <c r="H6" i="6" s="1"/>
  <c r="H7" i="6" s="1"/>
  <c r="AD84" i="6"/>
  <c r="G84" i="6" s="1"/>
  <c r="G85" i="6" s="1"/>
  <c r="AS6" i="6"/>
  <c r="V6" i="6" s="1"/>
  <c r="V7" i="6" s="1"/>
  <c r="Z90" i="6"/>
  <c r="AM36" i="6"/>
  <c r="P36" i="6" s="1"/>
  <c r="P37" i="6" s="1"/>
  <c r="AO102" i="6"/>
  <c r="R102" i="6" s="1"/>
  <c r="R103" i="6" s="1"/>
  <c r="AQ72" i="6"/>
  <c r="T72" i="6" s="1"/>
  <c r="T73" i="6" s="1"/>
  <c r="AG90" i="6"/>
  <c r="J90" i="6" s="1"/>
  <c r="J91" i="6" s="1"/>
  <c r="AP102" i="6"/>
  <c r="S102" i="6" s="1"/>
  <c r="S103" i="6" s="1"/>
  <c r="AQ108" i="6"/>
  <c r="T108" i="6" s="1"/>
  <c r="T109" i="6" s="1"/>
  <c r="AR90" i="6"/>
  <c r="U90" i="6" s="1"/>
  <c r="U91" i="6" s="1"/>
  <c r="AP114" i="6"/>
  <c r="S114" i="6" s="1"/>
  <c r="S115" i="6" s="1"/>
  <c r="AN48" i="6"/>
  <c r="Q48" i="6" s="1"/>
  <c r="Q49" i="6" s="1"/>
  <c r="AS18" i="6"/>
  <c r="V18" i="6" s="1"/>
  <c r="V19" i="6" s="1"/>
  <c r="AN24" i="6"/>
  <c r="Q24" i="6" s="1"/>
  <c r="Q25" i="6" s="1"/>
  <c r="AL60" i="6"/>
  <c r="O60" i="6" s="1"/>
  <c r="O61" i="6" s="1"/>
  <c r="AS48" i="6"/>
  <c r="V48" i="6" s="1"/>
  <c r="V49" i="6" s="1"/>
  <c r="AA48" i="6"/>
  <c r="D48" i="6" s="1"/>
  <c r="D49" i="6" s="1"/>
  <c r="AM120" i="6"/>
  <c r="P120" i="6" s="1"/>
  <c r="P121" i="6" s="1"/>
  <c r="AN6" i="6"/>
  <c r="Q6" i="6" s="1"/>
  <c r="Q7" i="6" s="1"/>
  <c r="AJ96" i="6"/>
  <c r="M96" i="6" s="1"/>
  <c r="M97" i="6" s="1"/>
  <c r="AS84" i="6"/>
  <c r="V84" i="6" s="1"/>
  <c r="V85" i="6" s="1"/>
  <c r="AS54" i="6"/>
  <c r="V54" i="6" s="1"/>
  <c r="V55" i="6" s="1"/>
  <c r="AF24" i="6"/>
  <c r="I24" i="6" s="1"/>
  <c r="I25" i="6" s="1"/>
  <c r="AP120" i="6"/>
  <c r="S120" i="6" s="1"/>
  <c r="S121" i="6" s="1"/>
  <c r="AB90" i="6"/>
  <c r="E90" i="6" s="1"/>
  <c r="E91" i="6" s="1"/>
  <c r="AK102" i="6"/>
  <c r="N102" i="6" s="1"/>
  <c r="N103" i="6" s="1"/>
  <c r="AS42" i="6"/>
  <c r="V42" i="6" s="1"/>
  <c r="V43" i="6" s="1"/>
  <c r="AM48" i="6"/>
  <c r="P48" i="6" s="1"/>
  <c r="P49" i="6" s="1"/>
  <c r="AA24" i="6"/>
  <c r="D24" i="6" s="1"/>
  <c r="D25" i="6" s="1"/>
  <c r="AN54" i="6"/>
  <c r="Q54" i="6" s="1"/>
  <c r="Q55" i="6" s="1"/>
  <c r="AQ66" i="6"/>
  <c r="T66" i="6" s="1"/>
  <c r="T67" i="6" s="1"/>
  <c r="Z102" i="6"/>
  <c r="AR96" i="6"/>
  <c r="U96" i="6" s="1"/>
  <c r="U97" i="6" s="1"/>
  <c r="AR6" i="6"/>
  <c r="U6" i="6" s="1"/>
  <c r="U7" i="6" s="1"/>
  <c r="AA102" i="6"/>
  <c r="D102" i="6" s="1"/>
  <c r="D103" i="6" s="1"/>
  <c r="AC66" i="6"/>
  <c r="F66" i="6" s="1"/>
  <c r="F67" i="6" s="1"/>
  <c r="AM72" i="6"/>
  <c r="P72" i="6" s="1"/>
  <c r="P73" i="6" s="1"/>
  <c r="AJ108" i="6"/>
  <c r="M108" i="6" s="1"/>
  <c r="M109" i="6" s="1"/>
  <c r="AK90" i="6"/>
  <c r="N90" i="6" s="1"/>
  <c r="N91" i="6" s="1"/>
  <c r="AL54" i="6"/>
  <c r="O54" i="6" s="1"/>
  <c r="O55" i="6" s="1"/>
  <c r="AF102" i="6"/>
  <c r="I102" i="6" s="1"/>
  <c r="I103" i="6" s="1"/>
  <c r="AQ78" i="6"/>
  <c r="T78" i="6" s="1"/>
  <c r="T79" i="6" s="1"/>
  <c r="AQ24" i="6"/>
  <c r="T24" i="6" s="1"/>
  <c r="T25" i="6" s="1"/>
  <c r="AG120" i="6"/>
  <c r="J120" i="6" s="1"/>
  <c r="J121" i="6" s="1"/>
  <c r="AR78" i="6"/>
  <c r="U78" i="6" s="1"/>
  <c r="U79" i="6" s="1"/>
  <c r="AQ114" i="6"/>
  <c r="T114" i="6" s="1"/>
  <c r="T115" i="6" s="1"/>
  <c r="AP84" i="6"/>
  <c r="S84" i="6" s="1"/>
  <c r="S85" i="6" s="1"/>
  <c r="AQ36" i="6"/>
  <c r="T36" i="6" s="1"/>
  <c r="T37" i="6" s="1"/>
  <c r="AL108" i="6"/>
  <c r="O108" i="6" s="1"/>
  <c r="O109" i="6" s="1"/>
  <c r="AP36" i="6"/>
  <c r="S36" i="6" s="1"/>
  <c r="S37" i="6" s="1"/>
  <c r="AG18" i="6"/>
  <c r="J18" i="6" s="1"/>
  <c r="J19" i="6" s="1"/>
  <c r="AF54" i="6"/>
  <c r="I54" i="6" s="1"/>
  <c r="I55" i="6" s="1"/>
  <c r="AS90" i="6"/>
  <c r="V90" i="6" s="1"/>
  <c r="V91" i="6" s="1"/>
  <c r="AF78" i="6"/>
  <c r="I78" i="6" s="1"/>
  <c r="I79" i="6" s="1"/>
  <c r="AB24" i="6"/>
  <c r="E24" i="6" s="1"/>
  <c r="E25" i="6" s="1"/>
  <c r="AO48" i="6"/>
  <c r="R48" i="6" s="1"/>
  <c r="R49" i="6" s="1"/>
  <c r="AP90" i="6"/>
  <c r="S90" i="6" s="1"/>
  <c r="S91" i="6" s="1"/>
  <c r="AK108" i="6"/>
  <c r="N108" i="6" s="1"/>
  <c r="N109" i="6" s="1"/>
  <c r="AJ36" i="6"/>
  <c r="M36" i="6" s="1"/>
  <c r="M37" i="6" s="1"/>
  <c r="AS114" i="6"/>
  <c r="V114" i="6" s="1"/>
  <c r="V115" i="6" s="1"/>
  <c r="AN114" i="6"/>
  <c r="Q114" i="6" s="1"/>
  <c r="Q115" i="6" s="1"/>
  <c r="AO96" i="6"/>
  <c r="R96" i="6" s="1"/>
  <c r="R97" i="6" s="1"/>
  <c r="AJ48" i="6"/>
  <c r="M48" i="6" s="1"/>
  <c r="M49" i="6" s="1"/>
  <c r="AK6" i="6"/>
  <c r="N6" i="6" s="1"/>
  <c r="N7" i="6" s="1"/>
  <c r="AO66" i="6"/>
  <c r="R66" i="6" s="1"/>
  <c r="R67" i="6" s="1"/>
  <c r="AN72" i="6"/>
  <c r="Q72" i="6" s="1"/>
  <c r="Q73" i="6" s="1"/>
  <c r="AP66" i="6"/>
  <c r="S66" i="6" s="1"/>
  <c r="S67" i="6" s="1"/>
  <c r="AP54" i="6"/>
  <c r="S54" i="6" s="1"/>
  <c r="S55" i="6" s="1"/>
  <c r="AS66" i="6"/>
  <c r="V66" i="6" s="1"/>
  <c r="V67" i="6" s="1"/>
  <c r="AF108" i="6"/>
  <c r="I108" i="6" s="1"/>
  <c r="I109" i="6" s="1"/>
  <c r="AQ42" i="6"/>
  <c r="T42" i="6" s="1"/>
  <c r="T43" i="6" s="1"/>
  <c r="AI24" i="6"/>
  <c r="L24" i="6" s="1"/>
  <c r="L25" i="6" s="1"/>
  <c r="AC102" i="6"/>
  <c r="F102" i="6" s="1"/>
  <c r="F103" i="6" s="1"/>
  <c r="AE12" i="6"/>
  <c r="H12" i="6" s="1"/>
  <c r="H13" i="6" s="1"/>
  <c r="AN78" i="6"/>
  <c r="Q78" i="6" s="1"/>
  <c r="Q79" i="6" s="1"/>
  <c r="AH96" i="6"/>
  <c r="K96" i="6" s="1"/>
  <c r="K97" i="6" s="1"/>
  <c r="AL24" i="6"/>
  <c r="O24" i="6" s="1"/>
  <c r="O25" i="6" s="1"/>
  <c r="AN12" i="6"/>
  <c r="Q12" i="6" s="1"/>
  <c r="Q13" i="6" s="1"/>
  <c r="AO120" i="6"/>
  <c r="R120" i="6" s="1"/>
  <c r="R121" i="6" s="1"/>
  <c r="AQ90" i="6"/>
  <c r="T90" i="6" s="1"/>
  <c r="T91" i="6" s="1"/>
  <c r="AA42" i="6"/>
  <c r="D42" i="6" s="1"/>
  <c r="D43" i="6" s="1"/>
  <c r="AD96" i="6"/>
  <c r="G96" i="6" s="1"/>
  <c r="G97" i="6" s="1"/>
  <c r="AS78" i="6"/>
  <c r="V78" i="6" s="1"/>
  <c r="V79" i="6" s="1"/>
  <c r="AK36" i="6"/>
  <c r="N36" i="6" s="1"/>
  <c r="N37" i="6" s="1"/>
  <c r="AM114" i="6"/>
  <c r="P114" i="6" s="1"/>
  <c r="P115" i="6" s="1"/>
  <c r="AN60" i="6"/>
  <c r="Q60" i="6" s="1"/>
  <c r="Q61" i="6" s="1"/>
  <c r="AH90" i="6"/>
  <c r="K90" i="6" s="1"/>
  <c r="K91" i="6" s="1"/>
  <c r="AO108" i="6"/>
  <c r="R108" i="6" s="1"/>
  <c r="R109" i="6" s="1"/>
  <c r="AN90" i="6"/>
  <c r="Q90" i="6" s="1"/>
  <c r="Q91" i="6" s="1"/>
  <c r="AR30" i="6"/>
  <c r="U30" i="6" s="1"/>
  <c r="U31" i="6" s="1"/>
  <c r="Q179" i="13"/>
  <c r="O179" i="13"/>
  <c r="K179" i="13"/>
  <c r="I179" i="13"/>
  <c r="E179" i="13"/>
  <c r="C179" i="13"/>
  <c r="B180" i="13"/>
  <c r="F369" i="4" l="1"/>
  <c r="Q369" i="4"/>
  <c r="N339" i="4"/>
  <c r="I369" i="4"/>
  <c r="G354" i="4"/>
  <c r="M369" i="4"/>
  <c r="O354" i="4"/>
  <c r="R369" i="4"/>
  <c r="AT156" i="6"/>
  <c r="C156" i="6"/>
  <c r="AT144" i="6"/>
  <c r="C144" i="6"/>
  <c r="AT150" i="6"/>
  <c r="C150" i="6"/>
  <c r="AT132" i="6"/>
  <c r="C132" i="6"/>
  <c r="AT138" i="6"/>
  <c r="C138" i="6"/>
  <c r="AT126" i="6"/>
  <c r="C126" i="6"/>
  <c r="U159" i="4"/>
  <c r="S189" i="4"/>
  <c r="P174" i="4"/>
  <c r="V114" i="4"/>
  <c r="Q204" i="4"/>
  <c r="Q174" i="4"/>
  <c r="S174" i="4"/>
  <c r="T174" i="4"/>
  <c r="Q129" i="4"/>
  <c r="S204" i="4"/>
  <c r="S264" i="4"/>
  <c r="Q159" i="4"/>
  <c r="V219" i="4"/>
  <c r="S279" i="4"/>
  <c r="U204" i="4"/>
  <c r="O384" i="4"/>
  <c r="D384" i="4"/>
  <c r="I339" i="4"/>
  <c r="C339" i="4"/>
  <c r="U369" i="4"/>
  <c r="Q339" i="4"/>
  <c r="V144" i="4"/>
  <c r="R84" i="4"/>
  <c r="T204" i="4"/>
  <c r="S84" i="4"/>
  <c r="T114" i="4"/>
  <c r="U384" i="4"/>
  <c r="U383" i="4"/>
  <c r="V323" i="4"/>
  <c r="V324" i="4"/>
  <c r="F324" i="4"/>
  <c r="F323" i="4"/>
  <c r="I384" i="4"/>
  <c r="I383" i="4"/>
  <c r="N323" i="4"/>
  <c r="N324" i="4"/>
  <c r="G309" i="4"/>
  <c r="G308" i="4"/>
  <c r="Q383" i="4"/>
  <c r="Q384" i="4"/>
  <c r="V369" i="4"/>
  <c r="V368" i="4"/>
  <c r="S308" i="4"/>
  <c r="S309" i="4"/>
  <c r="L309" i="4"/>
  <c r="L308" i="4"/>
  <c r="F339" i="4"/>
  <c r="F338" i="4"/>
  <c r="V308" i="4"/>
  <c r="V309" i="4"/>
  <c r="K354" i="4"/>
  <c r="K353" i="4"/>
  <c r="H308" i="4"/>
  <c r="H309" i="4"/>
  <c r="K369" i="4"/>
  <c r="K368" i="4"/>
  <c r="U309" i="4"/>
  <c r="U308" i="4"/>
  <c r="R384" i="4"/>
  <c r="R383" i="4"/>
  <c r="E309" i="4"/>
  <c r="E308" i="4"/>
  <c r="H384" i="4"/>
  <c r="H383" i="4"/>
  <c r="C353" i="4"/>
  <c r="C354" i="4"/>
  <c r="T324" i="4"/>
  <c r="T323" i="4"/>
  <c r="P383" i="4"/>
  <c r="P384" i="4"/>
  <c r="J384" i="4"/>
  <c r="J383" i="4"/>
  <c r="L324" i="4"/>
  <c r="L323" i="4"/>
  <c r="M384" i="4"/>
  <c r="M383" i="4"/>
  <c r="R323" i="4"/>
  <c r="R324" i="4"/>
  <c r="O309" i="4"/>
  <c r="O308" i="4"/>
  <c r="F383" i="4"/>
  <c r="F384" i="4"/>
  <c r="E384" i="4"/>
  <c r="E383" i="4"/>
  <c r="J323" i="4"/>
  <c r="J324" i="4"/>
  <c r="T309" i="4"/>
  <c r="T308" i="4"/>
  <c r="P354" i="4"/>
  <c r="P353" i="4"/>
  <c r="K308" i="4"/>
  <c r="K309" i="4"/>
  <c r="D309" i="4"/>
  <c r="D308" i="4"/>
  <c r="O339" i="4"/>
  <c r="O338" i="4"/>
  <c r="N308" i="4"/>
  <c r="N309" i="4"/>
  <c r="P339" i="4"/>
  <c r="P338" i="4"/>
  <c r="G369" i="4"/>
  <c r="G368" i="4"/>
  <c r="M309" i="4"/>
  <c r="M308" i="4"/>
  <c r="N384" i="4"/>
  <c r="N383" i="4"/>
  <c r="H338" i="4"/>
  <c r="H339" i="4"/>
  <c r="E339" i="4"/>
  <c r="E338" i="4"/>
  <c r="T383" i="4"/>
  <c r="T384" i="4"/>
  <c r="S384" i="4"/>
  <c r="S383" i="4"/>
  <c r="P324" i="4"/>
  <c r="P323" i="4"/>
  <c r="S324" i="4"/>
  <c r="S323" i="4"/>
  <c r="N354" i="4"/>
  <c r="N353" i="4"/>
  <c r="L369" i="4"/>
  <c r="L368" i="4"/>
  <c r="K324" i="4"/>
  <c r="K323" i="4"/>
  <c r="D369" i="4"/>
  <c r="D368" i="4"/>
  <c r="Q323" i="4"/>
  <c r="Q324" i="4"/>
  <c r="C324" i="4"/>
  <c r="C323" i="4"/>
  <c r="I354" i="4"/>
  <c r="I353" i="4"/>
  <c r="I323" i="4"/>
  <c r="I324" i="4"/>
  <c r="H354" i="4"/>
  <c r="H353" i="4"/>
  <c r="C308" i="4"/>
  <c r="C309" i="4"/>
  <c r="S369" i="4"/>
  <c r="S368" i="4"/>
  <c r="G339" i="4"/>
  <c r="G338" i="4"/>
  <c r="F308" i="4"/>
  <c r="F309" i="4"/>
  <c r="D339" i="4"/>
  <c r="D338" i="4"/>
  <c r="M339" i="4"/>
  <c r="M338" i="4"/>
  <c r="J354" i="4"/>
  <c r="J353" i="4"/>
  <c r="Q308" i="4"/>
  <c r="Q309" i="4"/>
  <c r="J339" i="4"/>
  <c r="J338" i="4"/>
  <c r="V354" i="4"/>
  <c r="V353" i="4"/>
  <c r="P369" i="4"/>
  <c r="P368" i="4"/>
  <c r="V339" i="4"/>
  <c r="V338" i="4"/>
  <c r="O324" i="4"/>
  <c r="O323" i="4"/>
  <c r="F354" i="4"/>
  <c r="F353" i="4"/>
  <c r="H369" i="4"/>
  <c r="H368" i="4"/>
  <c r="U323" i="4"/>
  <c r="U324" i="4"/>
  <c r="G324" i="4"/>
  <c r="G323" i="4"/>
  <c r="Q354" i="4"/>
  <c r="Q353" i="4"/>
  <c r="M323" i="4"/>
  <c r="M324" i="4"/>
  <c r="R309" i="4"/>
  <c r="R308" i="4"/>
  <c r="T339" i="4"/>
  <c r="T338" i="4"/>
  <c r="E323" i="4"/>
  <c r="E324" i="4"/>
  <c r="S354" i="4"/>
  <c r="S353" i="4"/>
  <c r="P308" i="4"/>
  <c r="P309" i="4"/>
  <c r="O369" i="4"/>
  <c r="O368" i="4"/>
  <c r="H324" i="4"/>
  <c r="H323" i="4"/>
  <c r="V384" i="4"/>
  <c r="V383" i="4"/>
  <c r="U339" i="4"/>
  <c r="U338" i="4"/>
  <c r="R354" i="4"/>
  <c r="R353" i="4"/>
  <c r="D323" i="4"/>
  <c r="D324" i="4"/>
  <c r="R339" i="4"/>
  <c r="R338" i="4"/>
  <c r="T369" i="4"/>
  <c r="T368" i="4"/>
  <c r="L383" i="4"/>
  <c r="L384" i="4"/>
  <c r="J309" i="4"/>
  <c r="J308" i="4"/>
  <c r="R249" i="4"/>
  <c r="P129" i="4"/>
  <c r="S159" i="4"/>
  <c r="P234" i="4"/>
  <c r="Q234" i="4"/>
  <c r="U219" i="4"/>
  <c r="T189" i="4"/>
  <c r="S114" i="4"/>
  <c r="V9" i="4"/>
  <c r="V99" i="4"/>
  <c r="T39" i="4"/>
  <c r="R264" i="4"/>
  <c r="S129" i="4"/>
  <c r="P144" i="4"/>
  <c r="U9" i="4"/>
  <c r="U174" i="4"/>
  <c r="U129" i="4"/>
  <c r="V204" i="4"/>
  <c r="AT102" i="6"/>
  <c r="C102" i="6"/>
  <c r="C12" i="6"/>
  <c r="AT12" i="6"/>
  <c r="Z43" i="6"/>
  <c r="C42" i="6"/>
  <c r="AT42" i="6"/>
  <c r="AT78" i="6"/>
  <c r="C78" i="6"/>
  <c r="AT60" i="6"/>
  <c r="C60" i="6"/>
  <c r="AT84" i="6"/>
  <c r="C84" i="6"/>
  <c r="Z7" i="6"/>
  <c r="C6" i="6"/>
  <c r="AT6" i="6"/>
  <c r="Z49" i="6"/>
  <c r="AT48" i="6"/>
  <c r="C48" i="6"/>
  <c r="AT66" i="6"/>
  <c r="C66" i="6"/>
  <c r="C18" i="6"/>
  <c r="AT18" i="6"/>
  <c r="Z31" i="6"/>
  <c r="C30" i="6"/>
  <c r="AT30" i="6"/>
  <c r="AT108" i="6"/>
  <c r="C108" i="6"/>
  <c r="M279" i="4"/>
  <c r="M278" i="4"/>
  <c r="K233" i="4"/>
  <c r="K234" i="4"/>
  <c r="J263" i="4"/>
  <c r="J264" i="4"/>
  <c r="O143" i="4"/>
  <c r="O144" i="4"/>
  <c r="D98" i="4"/>
  <c r="D99" i="4"/>
  <c r="E158" i="4"/>
  <c r="E159" i="4"/>
  <c r="E54" i="4"/>
  <c r="E53" i="4"/>
  <c r="V53" i="4"/>
  <c r="V54" i="4"/>
  <c r="H263" i="4"/>
  <c r="H264" i="4"/>
  <c r="U53" i="4"/>
  <c r="U54" i="4"/>
  <c r="I69" i="4"/>
  <c r="I68" i="4"/>
  <c r="F99" i="4"/>
  <c r="F98" i="4"/>
  <c r="F158" i="4"/>
  <c r="F159" i="4"/>
  <c r="V188" i="4"/>
  <c r="V189" i="4"/>
  <c r="Q218" i="4"/>
  <c r="Q219" i="4"/>
  <c r="L218" i="4"/>
  <c r="L219" i="4"/>
  <c r="G233" i="4"/>
  <c r="G234" i="4"/>
  <c r="S54" i="4"/>
  <c r="S53" i="4"/>
  <c r="L263" i="4"/>
  <c r="L264" i="4"/>
  <c r="D128" i="4"/>
  <c r="D129" i="4"/>
  <c r="S24" i="4"/>
  <c r="S23" i="4"/>
  <c r="R294" i="4"/>
  <c r="R293" i="4"/>
  <c r="U98" i="4"/>
  <c r="U99" i="4"/>
  <c r="E218" i="4"/>
  <c r="E219" i="4"/>
  <c r="E23" i="4"/>
  <c r="E24" i="4"/>
  <c r="P54" i="4"/>
  <c r="P53" i="4"/>
  <c r="O128" i="4"/>
  <c r="O129" i="4"/>
  <c r="E203" i="4"/>
  <c r="E204" i="4"/>
  <c r="U69" i="4"/>
  <c r="U68" i="4"/>
  <c r="G278" i="4"/>
  <c r="G279" i="4"/>
  <c r="G38" i="4"/>
  <c r="G39" i="4"/>
  <c r="U279" i="4"/>
  <c r="U278" i="4"/>
  <c r="D54" i="4"/>
  <c r="D53" i="4"/>
  <c r="H233" i="4"/>
  <c r="H234" i="4"/>
  <c r="O263" i="4"/>
  <c r="O264" i="4"/>
  <c r="G218" i="4"/>
  <c r="G219" i="4"/>
  <c r="P69" i="4"/>
  <c r="P68" i="4"/>
  <c r="L54" i="4"/>
  <c r="L53" i="4"/>
  <c r="V294" i="4"/>
  <c r="V293" i="4"/>
  <c r="T143" i="4"/>
  <c r="T144" i="4"/>
  <c r="K8" i="4"/>
  <c r="K9" i="4"/>
  <c r="T8" i="4"/>
  <c r="T9" i="4"/>
  <c r="Q98" i="4"/>
  <c r="Q99" i="4"/>
  <c r="O278" i="4"/>
  <c r="O279" i="4"/>
  <c r="O84" i="4"/>
  <c r="O83" i="4"/>
  <c r="R279" i="4"/>
  <c r="R278" i="4"/>
  <c r="L188" i="4"/>
  <c r="L189" i="4"/>
  <c r="K263" i="4"/>
  <c r="K264" i="4"/>
  <c r="T233" i="4"/>
  <c r="T234" i="4"/>
  <c r="Q248" i="4"/>
  <c r="Q249" i="4"/>
  <c r="C203" i="4"/>
  <c r="C204" i="4"/>
  <c r="T128" i="4"/>
  <c r="T129" i="4"/>
  <c r="M39" i="4"/>
  <c r="M38" i="4"/>
  <c r="N84" i="4"/>
  <c r="N83" i="4"/>
  <c r="G248" i="4"/>
  <c r="G249" i="4"/>
  <c r="P263" i="4"/>
  <c r="P264" i="4"/>
  <c r="T98" i="4"/>
  <c r="T99" i="4"/>
  <c r="F68" i="4"/>
  <c r="F69" i="4"/>
  <c r="U39" i="4"/>
  <c r="U38" i="4"/>
  <c r="N233" i="4"/>
  <c r="N234" i="4"/>
  <c r="D114" i="4"/>
  <c r="D113" i="4"/>
  <c r="L173" i="4"/>
  <c r="L174" i="4"/>
  <c r="G83" i="4"/>
  <c r="G84" i="4"/>
  <c r="V39" i="4"/>
  <c r="V38" i="4"/>
  <c r="F173" i="4"/>
  <c r="F174" i="4"/>
  <c r="R54" i="4"/>
  <c r="R53" i="4"/>
  <c r="P99" i="4"/>
  <c r="P98" i="4"/>
  <c r="J68" i="4"/>
  <c r="J69" i="4"/>
  <c r="C9" i="4"/>
  <c r="C8" i="4"/>
  <c r="K113" i="4"/>
  <c r="K114" i="4"/>
  <c r="I9" i="4"/>
  <c r="I8" i="4"/>
  <c r="N263" i="4"/>
  <c r="N264" i="4"/>
  <c r="V279" i="4"/>
  <c r="V278" i="4"/>
  <c r="F294" i="4"/>
  <c r="F293" i="4"/>
  <c r="G53" i="4"/>
  <c r="G54" i="4"/>
  <c r="R173" i="4"/>
  <c r="R174" i="4"/>
  <c r="S99" i="4"/>
  <c r="S98" i="4"/>
  <c r="J99" i="4"/>
  <c r="J98" i="4"/>
  <c r="O99" i="4"/>
  <c r="O98" i="4"/>
  <c r="S233" i="4"/>
  <c r="S234" i="4"/>
  <c r="J39" i="4"/>
  <c r="J38" i="4"/>
  <c r="I263" i="4"/>
  <c r="I264" i="4"/>
  <c r="R158" i="4"/>
  <c r="R159" i="4"/>
  <c r="V263" i="4"/>
  <c r="V264" i="4"/>
  <c r="J203" i="4"/>
  <c r="J204" i="4"/>
  <c r="J218" i="4"/>
  <c r="J219" i="4"/>
  <c r="L158" i="4"/>
  <c r="L159" i="4"/>
  <c r="J294" i="4"/>
  <c r="J293" i="4"/>
  <c r="J8" i="4"/>
  <c r="J9" i="4"/>
  <c r="L39" i="4"/>
  <c r="L38" i="4"/>
  <c r="C218" i="4"/>
  <c r="C219" i="4"/>
  <c r="M99" i="4"/>
  <c r="M98" i="4"/>
  <c r="G69" i="4"/>
  <c r="G68" i="4"/>
  <c r="Q69" i="4"/>
  <c r="Q68" i="4"/>
  <c r="Q263" i="4"/>
  <c r="Q264" i="4"/>
  <c r="H278" i="4"/>
  <c r="H279" i="4"/>
  <c r="D233" i="4"/>
  <c r="D234" i="4"/>
  <c r="I128" i="4"/>
  <c r="I129" i="4"/>
  <c r="T54" i="4"/>
  <c r="T53" i="4"/>
  <c r="R233" i="4"/>
  <c r="R234" i="4"/>
  <c r="AT90" i="6"/>
  <c r="C90" i="6"/>
  <c r="AT96" i="6"/>
  <c r="C96" i="6"/>
  <c r="AT72" i="6"/>
  <c r="C72" i="6"/>
  <c r="AT114" i="6"/>
  <c r="C114" i="6"/>
  <c r="AT120" i="6"/>
  <c r="C120" i="6"/>
  <c r="C54" i="6"/>
  <c r="AT54" i="6"/>
  <c r="Z37" i="6"/>
  <c r="AT36" i="6"/>
  <c r="C36" i="6"/>
  <c r="C24" i="6"/>
  <c r="AT24" i="6"/>
  <c r="T24" i="4"/>
  <c r="T23" i="4"/>
  <c r="M24" i="4"/>
  <c r="M23" i="4"/>
  <c r="E248" i="4"/>
  <c r="E249" i="4"/>
  <c r="P113" i="4"/>
  <c r="P114" i="4"/>
  <c r="I54" i="4"/>
  <c r="I53" i="4"/>
  <c r="M113" i="4"/>
  <c r="M114" i="4"/>
  <c r="D263" i="4"/>
  <c r="D264" i="4"/>
  <c r="H99" i="4"/>
  <c r="H98" i="4"/>
  <c r="T69" i="4"/>
  <c r="T68" i="4"/>
  <c r="J248" i="4"/>
  <c r="J249" i="4"/>
  <c r="N218" i="4"/>
  <c r="N219" i="4"/>
  <c r="R143" i="4"/>
  <c r="R144" i="4"/>
  <c r="M263" i="4"/>
  <c r="M264" i="4"/>
  <c r="I188" i="4"/>
  <c r="I189" i="4"/>
  <c r="K218" i="4"/>
  <c r="K219" i="4"/>
  <c r="K54" i="4"/>
  <c r="K53" i="4"/>
  <c r="Q84" i="4"/>
  <c r="Q83" i="4"/>
  <c r="V84" i="4"/>
  <c r="V83" i="4"/>
  <c r="C188" i="4"/>
  <c r="C189" i="4"/>
  <c r="P218" i="4"/>
  <c r="P219" i="4"/>
  <c r="V68" i="4"/>
  <c r="V69" i="4"/>
  <c r="K173" i="4"/>
  <c r="K174" i="4"/>
  <c r="C113" i="4"/>
  <c r="C114" i="4"/>
  <c r="C99" i="4"/>
  <c r="C98" i="4"/>
  <c r="J143" i="4"/>
  <c r="J144" i="4"/>
  <c r="U233" i="4"/>
  <c r="U234" i="4"/>
  <c r="G293" i="4"/>
  <c r="G294" i="4"/>
  <c r="I293" i="4"/>
  <c r="I294" i="4"/>
  <c r="K158" i="4"/>
  <c r="K159" i="4"/>
  <c r="S248" i="4"/>
  <c r="S249" i="4"/>
  <c r="V233" i="4"/>
  <c r="V234" i="4"/>
  <c r="L113" i="4"/>
  <c r="L114" i="4"/>
  <c r="U84" i="4"/>
  <c r="U83" i="4"/>
  <c r="I248" i="4"/>
  <c r="I249" i="4"/>
  <c r="E128" i="4"/>
  <c r="E129" i="4"/>
  <c r="H24" i="4"/>
  <c r="H23" i="4"/>
  <c r="O158" i="4"/>
  <c r="O159" i="4"/>
  <c r="C248" i="4"/>
  <c r="C249" i="4"/>
  <c r="C24" i="4"/>
  <c r="C23" i="4"/>
  <c r="K128" i="4"/>
  <c r="K129" i="4"/>
  <c r="N248" i="4"/>
  <c r="N249" i="4"/>
  <c r="I279" i="4"/>
  <c r="I278" i="4"/>
  <c r="G203" i="4"/>
  <c r="G204" i="4"/>
  <c r="P158" i="4"/>
  <c r="P159" i="4"/>
  <c r="F218" i="4"/>
  <c r="F219" i="4"/>
  <c r="Q24" i="4"/>
  <c r="Q23" i="4"/>
  <c r="Q279" i="4"/>
  <c r="Q278" i="4"/>
  <c r="Q39" i="4"/>
  <c r="Q38" i="4"/>
  <c r="F248" i="4"/>
  <c r="F249" i="4"/>
  <c r="K188" i="4"/>
  <c r="K189" i="4"/>
  <c r="M233" i="4"/>
  <c r="M234" i="4"/>
  <c r="M84" i="4"/>
  <c r="M83" i="4"/>
  <c r="N279" i="4"/>
  <c r="N278" i="4"/>
  <c r="E9" i="4"/>
  <c r="E8" i="4"/>
  <c r="S9" i="4"/>
  <c r="S8" i="4"/>
  <c r="H143" i="4"/>
  <c r="H144" i="4"/>
  <c r="G24" i="4"/>
  <c r="G23" i="4"/>
  <c r="O293" i="4"/>
  <c r="O294" i="4"/>
  <c r="H9" i="4"/>
  <c r="H8" i="4"/>
  <c r="P293" i="4"/>
  <c r="P294" i="4"/>
  <c r="P83" i="4"/>
  <c r="P84" i="4"/>
  <c r="O38" i="4"/>
  <c r="O39" i="4"/>
  <c r="D24" i="4"/>
  <c r="D23" i="4"/>
  <c r="R98" i="4"/>
  <c r="R99" i="4"/>
  <c r="C233" i="4"/>
  <c r="C234" i="4"/>
  <c r="C143" i="4"/>
  <c r="C144" i="4"/>
  <c r="E83" i="4"/>
  <c r="E84" i="4"/>
  <c r="M218" i="4"/>
  <c r="M219" i="4"/>
  <c r="L128" i="4"/>
  <c r="L129" i="4"/>
  <c r="N8" i="4"/>
  <c r="N9" i="4"/>
  <c r="I114" i="4"/>
  <c r="I113" i="4"/>
  <c r="H248" i="4"/>
  <c r="H249" i="4"/>
  <c r="Q9" i="4"/>
  <c r="Q8" i="4"/>
  <c r="U188" i="4"/>
  <c r="U189" i="4"/>
  <c r="N158" i="4"/>
  <c r="N159" i="4"/>
  <c r="E263" i="4"/>
  <c r="E264" i="4"/>
  <c r="D203" i="4"/>
  <c r="D204" i="4"/>
  <c r="T248" i="4"/>
  <c r="T249" i="4"/>
  <c r="L23" i="4"/>
  <c r="L24" i="4"/>
  <c r="I98" i="4"/>
  <c r="I99" i="4"/>
  <c r="R69" i="4"/>
  <c r="R68" i="4"/>
  <c r="F128" i="4"/>
  <c r="F129" i="4"/>
  <c r="D218" i="4"/>
  <c r="D219" i="4"/>
  <c r="H203" i="4"/>
  <c r="H204" i="4"/>
  <c r="R218" i="4"/>
  <c r="R219" i="4"/>
  <c r="D248" i="4"/>
  <c r="D249" i="4"/>
  <c r="T279" i="4"/>
  <c r="T278" i="4"/>
  <c r="O53" i="4"/>
  <c r="O54" i="4"/>
  <c r="R9" i="4"/>
  <c r="R8" i="4"/>
  <c r="R23" i="4"/>
  <c r="R24" i="4"/>
  <c r="D293" i="4"/>
  <c r="D294" i="4"/>
  <c r="P9" i="4"/>
  <c r="P8" i="4"/>
  <c r="F113" i="4"/>
  <c r="F114" i="4"/>
  <c r="M248" i="4"/>
  <c r="M249" i="4"/>
  <c r="O173" i="4"/>
  <c r="O174" i="4"/>
  <c r="T83" i="4"/>
  <c r="T84" i="4"/>
  <c r="P24" i="4"/>
  <c r="P23" i="4"/>
  <c r="Q180" i="13"/>
  <c r="O180" i="13"/>
  <c r="K180" i="13"/>
  <c r="I180" i="13"/>
  <c r="E180" i="13"/>
  <c r="C180" i="13"/>
  <c r="B181" i="13"/>
  <c r="W150" i="6" l="1"/>
  <c r="W151" i="6" s="1"/>
  <c r="C151" i="6"/>
  <c r="W144" i="6"/>
  <c r="W145" i="6" s="1"/>
  <c r="C145" i="6"/>
  <c r="W156" i="6"/>
  <c r="W157" i="6" s="1"/>
  <c r="C157" i="6"/>
  <c r="W126" i="6"/>
  <c r="W127" i="6" s="1"/>
  <c r="C127" i="6"/>
  <c r="W138" i="6"/>
  <c r="W139" i="6" s="1"/>
  <c r="C139" i="6"/>
  <c r="W132" i="6"/>
  <c r="W133" i="6" s="1"/>
  <c r="C133" i="6"/>
  <c r="C25" i="6"/>
  <c r="W24" i="6"/>
  <c r="W25" i="6" s="1"/>
  <c r="D5" i="2" s="1"/>
  <c r="C121" i="6"/>
  <c r="W120" i="6"/>
  <c r="W121" i="6" s="1"/>
  <c r="C115" i="6"/>
  <c r="W114" i="6"/>
  <c r="W115" i="6" s="1"/>
  <c r="D20" i="2" s="1"/>
  <c r="C73" i="6"/>
  <c r="W72" i="6"/>
  <c r="W73" i="6" s="1"/>
  <c r="D13" i="2" s="1"/>
  <c r="C97" i="6"/>
  <c r="W96" i="6"/>
  <c r="W97" i="6" s="1"/>
  <c r="D17" i="2" s="1"/>
  <c r="C91" i="6"/>
  <c r="W90" i="6"/>
  <c r="W91" i="6" s="1"/>
  <c r="D16" i="2" s="1"/>
  <c r="C109" i="6"/>
  <c r="W108" i="6"/>
  <c r="W109" i="6" s="1"/>
  <c r="D19" i="2" s="1"/>
  <c r="C19" i="6"/>
  <c r="W18" i="6"/>
  <c r="W19" i="6" s="1"/>
  <c r="D4" i="2" s="1"/>
  <c r="C43" i="6"/>
  <c r="W42" i="6"/>
  <c r="W43" i="6" s="1"/>
  <c r="D8" i="2" s="1"/>
  <c r="C103" i="6"/>
  <c r="W102" i="6"/>
  <c r="W103" i="6" s="1"/>
  <c r="D18" i="2" s="1"/>
  <c r="C37" i="6"/>
  <c r="W36" i="6"/>
  <c r="W37" i="6" s="1"/>
  <c r="D7" i="2" s="1"/>
  <c r="C55" i="6"/>
  <c r="W54" i="6"/>
  <c r="W55" i="6" s="1"/>
  <c r="D10" i="2" s="1"/>
  <c r="C31" i="6"/>
  <c r="W30" i="6"/>
  <c r="W31" i="6" s="1"/>
  <c r="D6" i="2" s="1"/>
  <c r="C67" i="6"/>
  <c r="W66" i="6"/>
  <c r="W67" i="6" s="1"/>
  <c r="D12" i="2" s="1"/>
  <c r="C49" i="6"/>
  <c r="W48" i="6"/>
  <c r="W49" i="6" s="1"/>
  <c r="D9" i="2" s="1"/>
  <c r="C7" i="6"/>
  <c r="W6" i="6"/>
  <c r="C85" i="6"/>
  <c r="W84" i="6"/>
  <c r="W85" i="6" s="1"/>
  <c r="D15" i="2" s="1"/>
  <c r="C61" i="6"/>
  <c r="W60" i="6"/>
  <c r="W61" i="6" s="1"/>
  <c r="D11" i="2" s="1"/>
  <c r="C79" i="6"/>
  <c r="W78" i="6"/>
  <c r="W79" i="6" s="1"/>
  <c r="D14" i="2" s="1"/>
  <c r="C13" i="6"/>
  <c r="W12" i="6"/>
  <c r="W13" i="6" s="1"/>
  <c r="D3" i="2" s="1"/>
  <c r="Q181" i="13"/>
  <c r="O181" i="13"/>
  <c r="K181" i="13"/>
  <c r="E181" i="13"/>
  <c r="C181" i="13"/>
  <c r="I181" i="13"/>
  <c r="B182" i="13"/>
  <c r="W7" i="6" l="1"/>
  <c r="D2" i="2" s="1"/>
  <c r="Q182" i="13"/>
  <c r="O182" i="13"/>
  <c r="K182" i="13"/>
  <c r="I182" i="13"/>
  <c r="E182" i="13"/>
  <c r="C182" i="13"/>
  <c r="B183" i="13"/>
  <c r="E26" i="2" l="1"/>
  <c r="E2" i="2"/>
  <c r="X7" i="6" s="1"/>
  <c r="E24" i="2"/>
  <c r="E27" i="2"/>
  <c r="E23" i="2"/>
  <c r="E22" i="2"/>
  <c r="E25" i="2"/>
  <c r="E21" i="2"/>
  <c r="X157" i="6" s="1"/>
  <c r="E20" i="2"/>
  <c r="X151" i="6" s="1"/>
  <c r="E4" i="2"/>
  <c r="X19" i="6" s="1"/>
  <c r="E10" i="2"/>
  <c r="X55" i="6" s="1"/>
  <c r="E17" i="2"/>
  <c r="X97" i="6" s="1"/>
  <c r="E18" i="2"/>
  <c r="X103" i="6" s="1"/>
  <c r="E12" i="2"/>
  <c r="X67" i="6" s="1"/>
  <c r="E14" i="2"/>
  <c r="X79" i="6" s="1"/>
  <c r="E16" i="2"/>
  <c r="X91" i="6" s="1"/>
  <c r="E8" i="2"/>
  <c r="X43" i="6" s="1"/>
  <c r="E6" i="2"/>
  <c r="X31" i="6" s="1"/>
  <c r="E11" i="2"/>
  <c r="X61" i="6" s="1"/>
  <c r="E15" i="2"/>
  <c r="X85" i="6" s="1"/>
  <c r="E5" i="2"/>
  <c r="X25" i="6" s="1"/>
  <c r="E13" i="2"/>
  <c r="X73" i="6" s="1"/>
  <c r="E19" i="2"/>
  <c r="X145" i="6" s="1"/>
  <c r="E7" i="2"/>
  <c r="X37" i="6" s="1"/>
  <c r="E9" i="2"/>
  <c r="X49" i="6" s="1"/>
  <c r="E3" i="2"/>
  <c r="X13" i="6" s="1"/>
  <c r="Q183" i="13"/>
  <c r="O183" i="13"/>
  <c r="K183" i="13"/>
  <c r="I183" i="13"/>
  <c r="E183" i="13"/>
  <c r="C183" i="13"/>
  <c r="B184" i="13"/>
  <c r="X121" i="6" l="1"/>
  <c r="X139" i="6"/>
  <c r="X109" i="6"/>
  <c r="X127" i="6"/>
  <c r="X115" i="6"/>
  <c r="X133" i="6"/>
  <c r="Q184" i="13"/>
  <c r="O184" i="13"/>
  <c r="K184" i="13"/>
  <c r="I184" i="13"/>
  <c r="E184" i="13"/>
  <c r="C184" i="13"/>
  <c r="B185" i="13"/>
  <c r="Q185" i="13" l="1"/>
  <c r="O185" i="13"/>
  <c r="K185" i="13"/>
  <c r="E185" i="13"/>
  <c r="C185" i="13"/>
  <c r="I185" i="13"/>
  <c r="B186" i="13"/>
  <c r="Q186" i="13" l="1"/>
  <c r="O186" i="13"/>
  <c r="K186" i="13"/>
  <c r="I186" i="13"/>
  <c r="E186" i="13"/>
  <c r="C186" i="13"/>
  <c r="B187" i="13"/>
  <c r="Q187" i="13" l="1"/>
  <c r="O187" i="13"/>
  <c r="K187" i="13"/>
  <c r="I187" i="13"/>
  <c r="E187" i="13"/>
  <c r="C187" i="13"/>
  <c r="B188" i="13"/>
  <c r="Q188" i="13" l="1"/>
  <c r="O188" i="13"/>
  <c r="K188" i="13"/>
  <c r="I188" i="13"/>
  <c r="E188" i="13"/>
  <c r="C188" i="13"/>
  <c r="B189" i="13"/>
  <c r="Q189" i="13" l="1"/>
  <c r="O189" i="13"/>
  <c r="K189" i="13"/>
  <c r="E189" i="13"/>
  <c r="C189" i="13"/>
  <c r="I189" i="13"/>
  <c r="B190" i="13"/>
  <c r="Q190" i="13" l="1"/>
  <c r="O190" i="13"/>
  <c r="K190" i="13"/>
  <c r="I190" i="13"/>
  <c r="E190" i="13"/>
  <c r="C190" i="13"/>
  <c r="B191" i="13"/>
  <c r="Q191" i="13" l="1"/>
  <c r="O191" i="13"/>
  <c r="K191" i="13"/>
  <c r="I191" i="13"/>
  <c r="E191" i="13"/>
  <c r="C191" i="13"/>
  <c r="B192" i="13"/>
  <c r="Q192" i="13" l="1"/>
  <c r="O192" i="13"/>
  <c r="K192" i="13"/>
  <c r="I192" i="13"/>
  <c r="E192" i="13"/>
  <c r="C192" i="13"/>
  <c r="B193" i="13"/>
  <c r="Q193" i="13" l="1"/>
  <c r="O193" i="13"/>
  <c r="K193" i="13"/>
  <c r="E193" i="13"/>
  <c r="C193" i="13"/>
  <c r="I193" i="13"/>
  <c r="B194" i="13"/>
  <c r="Q194" i="13" l="1"/>
  <c r="O194" i="13"/>
  <c r="K194" i="13"/>
  <c r="I194" i="13"/>
  <c r="E194" i="13"/>
  <c r="C194" i="13"/>
  <c r="B195" i="13"/>
  <c r="Q195" i="13" l="1"/>
  <c r="O195" i="13"/>
  <c r="K195" i="13"/>
  <c r="I195" i="13"/>
  <c r="E195" i="13"/>
  <c r="C195" i="13"/>
  <c r="B196" i="13"/>
  <c r="Q196" i="13" l="1"/>
  <c r="O196" i="13"/>
  <c r="K196" i="13"/>
  <c r="I196" i="13"/>
  <c r="E196" i="13"/>
  <c r="C196" i="13"/>
  <c r="B197" i="13"/>
  <c r="Q197" i="13" l="1"/>
  <c r="O197" i="13"/>
  <c r="K197" i="13"/>
  <c r="E197" i="13"/>
  <c r="C197" i="13"/>
  <c r="I197" i="13"/>
  <c r="B198" i="13"/>
  <c r="Q198" i="13" l="1"/>
  <c r="O198" i="13"/>
  <c r="K198" i="13"/>
  <c r="I198" i="13"/>
  <c r="E198" i="13"/>
  <c r="C198" i="13"/>
  <c r="B199" i="13"/>
  <c r="Q199" i="13" l="1"/>
  <c r="O199" i="13"/>
  <c r="I199" i="13"/>
  <c r="E199" i="13"/>
  <c r="C199" i="13"/>
  <c r="K199" i="13"/>
  <c r="B200" i="13"/>
  <c r="Q200" i="13" l="1"/>
  <c r="O200" i="13"/>
  <c r="K200" i="13"/>
  <c r="I200" i="13"/>
  <c r="E200" i="13"/>
  <c r="C200" i="13"/>
</calcChain>
</file>

<file path=xl/comments1.xml><?xml version="1.0" encoding="utf-8"?>
<comments xmlns="http://schemas.openxmlformats.org/spreadsheetml/2006/main">
  <authors>
    <author>Roger Thetford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<sst xmlns="http://schemas.openxmlformats.org/spreadsheetml/2006/main" count="25349" uniqueCount="1371">
  <si>
    <t>Round</t>
  </si>
  <si>
    <t>White</t>
  </si>
  <si>
    <t>Black</t>
  </si>
  <si>
    <t>Result</t>
  </si>
  <si>
    <t>F</t>
  </si>
  <si>
    <t>G</t>
  </si>
  <si>
    <t>C</t>
  </si>
  <si>
    <t>E</t>
  </si>
  <si>
    <t>D</t>
  </si>
  <si>
    <t>A</t>
  </si>
  <si>
    <t>B</t>
  </si>
  <si>
    <t>H</t>
  </si>
  <si>
    <t>Table</t>
  </si>
  <si>
    <t>I</t>
  </si>
  <si>
    <t>A.02</t>
  </si>
  <si>
    <t>A.03</t>
  </si>
  <si>
    <t>A.04</t>
  </si>
  <si>
    <t>A.05</t>
  </si>
  <si>
    <t>A.06</t>
  </si>
  <si>
    <t>A.07</t>
  </si>
  <si>
    <t>A.08</t>
  </si>
  <si>
    <t>A.09</t>
  </si>
  <si>
    <t>A.01</t>
  </si>
  <si>
    <t>A.10</t>
  </si>
  <si>
    <t>A.11</t>
  </si>
  <si>
    <t>A.12</t>
  </si>
  <si>
    <t>C.01</t>
  </si>
  <si>
    <t>G.01</t>
  </si>
  <si>
    <t>D.01</t>
  </si>
  <si>
    <t>E.01</t>
  </si>
  <si>
    <t>F.01</t>
  </si>
  <si>
    <t>B.01</t>
  </si>
  <si>
    <t>H.01</t>
  </si>
  <si>
    <t>B.02</t>
  </si>
  <si>
    <t>G.02</t>
  </si>
  <si>
    <t>F.02</t>
  </si>
  <si>
    <t>C.02</t>
  </si>
  <si>
    <t>D.02</t>
  </si>
  <si>
    <t>E.02</t>
  </si>
  <si>
    <t>H.02</t>
  </si>
  <si>
    <t>F.03</t>
  </si>
  <si>
    <t>B.03</t>
  </si>
  <si>
    <t>E.03</t>
  </si>
  <si>
    <t>C.03</t>
  </si>
  <si>
    <t>D.03</t>
  </si>
  <si>
    <t>G.03</t>
  </si>
  <si>
    <t>H.03</t>
  </si>
  <si>
    <t>D.04</t>
  </si>
  <si>
    <t>G.04</t>
  </si>
  <si>
    <t>F.04</t>
  </si>
  <si>
    <t>B.04</t>
  </si>
  <si>
    <t>E.04</t>
  </si>
  <si>
    <t>C.04</t>
  </si>
  <si>
    <t>H.04</t>
  </si>
  <si>
    <t>E.05</t>
  </si>
  <si>
    <t>D.05</t>
  </si>
  <si>
    <t>B.05</t>
  </si>
  <si>
    <t>F.05</t>
  </si>
  <si>
    <t>G.05</t>
  </si>
  <si>
    <t>C.05</t>
  </si>
  <si>
    <t>H.05</t>
  </si>
  <si>
    <t>B.06</t>
  </si>
  <si>
    <t>C.06</t>
  </si>
  <si>
    <t>G.06</t>
  </si>
  <si>
    <t>D.06</t>
  </si>
  <si>
    <t>E.06</t>
  </si>
  <si>
    <t>F.06</t>
  </si>
  <si>
    <t>H.06</t>
  </si>
  <si>
    <t>B.07</t>
  </si>
  <si>
    <t>G.07</t>
  </si>
  <si>
    <t>C.07</t>
  </si>
  <si>
    <t>F.07</t>
  </si>
  <si>
    <t>D.07</t>
  </si>
  <si>
    <t>E.07</t>
  </si>
  <si>
    <t>H.07</t>
  </si>
  <si>
    <t>E.08</t>
  </si>
  <si>
    <t>B.08</t>
  </si>
  <si>
    <t>G.08</t>
  </si>
  <si>
    <t>C.08</t>
  </si>
  <si>
    <t>F.08</t>
  </si>
  <si>
    <t>D.08</t>
  </si>
  <si>
    <t>H.08</t>
  </si>
  <si>
    <t>G.09</t>
  </si>
  <si>
    <t>B.09</t>
  </si>
  <si>
    <t>F.09</t>
  </si>
  <si>
    <t>E.09</t>
  </si>
  <si>
    <t>C.09</t>
  </si>
  <si>
    <t>D.09</t>
  </si>
  <si>
    <t>H.09</t>
  </si>
  <si>
    <t>C.10</t>
  </si>
  <si>
    <t>E.10</t>
  </si>
  <si>
    <t>D.10</t>
  </si>
  <si>
    <t>B.10</t>
  </si>
  <si>
    <t>F.10</t>
  </si>
  <si>
    <t>G.10</t>
  </si>
  <si>
    <t>H.10</t>
  </si>
  <si>
    <t>C.11</t>
  </si>
  <si>
    <t>D.11</t>
  </si>
  <si>
    <t>G.11</t>
  </si>
  <si>
    <t>E.11</t>
  </si>
  <si>
    <t>F.11</t>
  </si>
  <si>
    <t>B.11</t>
  </si>
  <si>
    <t>H.11</t>
  </si>
  <si>
    <t>F.12</t>
  </si>
  <si>
    <t>D.12</t>
  </si>
  <si>
    <t>B.12</t>
  </si>
  <si>
    <t>C.12</t>
  </si>
  <si>
    <t>G.12</t>
  </si>
  <si>
    <t>E.12</t>
  </si>
  <si>
    <t>H.12</t>
  </si>
  <si>
    <t>Total</t>
  </si>
  <si>
    <t>Round 1</t>
  </si>
  <si>
    <t>Round 2</t>
  </si>
  <si>
    <t>Round 3</t>
  </si>
  <si>
    <t>d</t>
  </si>
  <si>
    <t>Points</t>
  </si>
  <si>
    <t>teams</t>
  </si>
  <si>
    <t>players per team</t>
  </si>
  <si>
    <t>games per round</t>
  </si>
  <si>
    <t>start row for pairings</t>
  </si>
  <si>
    <t>Ref</t>
  </si>
  <si>
    <t>rounds</t>
  </si>
  <si>
    <t>Table no. (any order)</t>
  </si>
  <si>
    <t>Board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</si>
  <si>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</si>
  <si>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</si>
  <si>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</si>
  <si>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</si>
  <si>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</si>
  <si>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</si>
  <si>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</si>
  <si>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</si>
  <si>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</si>
  <si>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</si>
  <si>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</si>
  <si>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</si>
  <si>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Position</t>
  </si>
  <si>
    <t>Pos</t>
  </si>
  <si>
    <t>G.13</t>
  </si>
  <si>
    <t>A.13</t>
  </si>
  <si>
    <t>B.13</t>
  </si>
  <si>
    <t>F.13</t>
  </si>
  <si>
    <t>E.13</t>
  </si>
  <si>
    <t>C.13</t>
  </si>
  <si>
    <t>H.13</t>
  </si>
  <si>
    <t>C.14</t>
  </si>
  <si>
    <t>D.13</t>
  </si>
  <si>
    <t>A.14</t>
  </si>
  <si>
    <t>E.14</t>
  </si>
  <si>
    <t>D.14</t>
  </si>
  <si>
    <t>B.14</t>
  </si>
  <si>
    <t>F.14</t>
  </si>
  <si>
    <t>H.14</t>
  </si>
  <si>
    <t>G.14</t>
  </si>
  <si>
    <t>B.15</t>
  </si>
  <si>
    <t>H.15</t>
  </si>
  <si>
    <t>C.15</t>
  </si>
  <si>
    <t>D.15</t>
  </si>
  <si>
    <t>G.15</t>
  </si>
  <si>
    <t>E.15</t>
  </si>
  <si>
    <t>F.15</t>
  </si>
  <si>
    <t>G.16</t>
  </si>
  <si>
    <t>A.15</t>
  </si>
  <si>
    <t>A.16</t>
  </si>
  <si>
    <t>D.16</t>
  </si>
  <si>
    <t>C.16</t>
  </si>
  <si>
    <t>B.16</t>
  </si>
  <si>
    <t>E.16</t>
  </si>
  <si>
    <t>F.16</t>
  </si>
  <si>
    <t>H.16</t>
  </si>
  <si>
    <t>A.17</t>
  </si>
  <si>
    <t>B.17</t>
  </si>
  <si>
    <t>C.17</t>
  </si>
  <si>
    <t>D.17</t>
  </si>
  <si>
    <t>H.17</t>
  </si>
  <si>
    <t>G.17</t>
  </si>
  <si>
    <t>E.17</t>
  </si>
  <si>
    <t>C.18</t>
  </si>
  <si>
    <t>F.17</t>
  </si>
  <si>
    <t>E.18</t>
  </si>
  <si>
    <t>A.18</t>
  </si>
  <si>
    <t>B.18</t>
  </si>
  <si>
    <t>D.18</t>
  </si>
  <si>
    <t>F.18</t>
  </si>
  <si>
    <t>H.18</t>
  </si>
  <si>
    <t>G.18</t>
  </si>
  <si>
    <t>C.19</t>
  </si>
  <si>
    <t>A.19</t>
  </si>
  <si>
    <t>D.19</t>
  </si>
  <si>
    <t>E.19</t>
  </si>
  <si>
    <t>H.19</t>
  </si>
  <si>
    <t>F.19</t>
  </si>
  <si>
    <t>G.19</t>
  </si>
  <si>
    <t>H.20</t>
  </si>
  <si>
    <t>B.19</t>
  </si>
  <si>
    <t>A.20</t>
  </si>
  <si>
    <t>F.20</t>
  </si>
  <si>
    <t>B.20</t>
  </si>
  <si>
    <t>E.20</t>
  </si>
  <si>
    <t>D.20</t>
  </si>
  <si>
    <t>C.20</t>
  </si>
  <si>
    <t>G.20</t>
  </si>
  <si>
    <t>White Result (1/d/0)</t>
  </si>
  <si>
    <t>17</t>
  </si>
  <si>
    <t>18</t>
  </si>
  <si>
    <t>19</t>
  </si>
  <si>
    <t>20</t>
  </si>
  <si>
    <t>K</t>
  </si>
  <si>
    <t>L</t>
  </si>
  <si>
    <t>M</t>
  </si>
  <si>
    <t>N</t>
  </si>
  <si>
    <t>O</t>
  </si>
  <si>
    <t>P</t>
  </si>
  <si>
    <t>J</t>
  </si>
  <si>
    <t>I.01</t>
  </si>
  <si>
    <t>I.02</t>
  </si>
  <si>
    <t>I.03</t>
  </si>
  <si>
    <t>I.04</t>
  </si>
  <si>
    <t>I.05</t>
  </si>
  <si>
    <t>I.06</t>
  </si>
  <si>
    <t>I.07</t>
  </si>
  <si>
    <t>I.08</t>
  </si>
  <si>
    <t>I.09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</si>
  <si>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</si>
  <si>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</si>
  <si>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</si>
  <si>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</si>
  <si>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</si>
  <si>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</si>
  <si>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</si>
  <si>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</si>
  <si>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</si>
  <si>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</si>
  <si>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</si>
  <si>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J.01</t>
  </si>
  <si>
    <t>J.02</t>
  </si>
  <si>
    <t>J.03</t>
  </si>
  <si>
    <t>J.04</t>
  </si>
  <si>
    <t>J.05</t>
  </si>
  <si>
    <t>J.06</t>
  </si>
  <si>
    <t>J.07</t>
  </si>
  <si>
    <t>J.08</t>
  </si>
  <si>
    <t>J.09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</si>
  <si>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</si>
  <si>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</si>
  <si>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</si>
  <si>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</si>
  <si>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</si>
  <si>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</si>
  <si>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</si>
  <si>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</si>
  <si>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</si>
  <si>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</si>
  <si>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</si>
  <si>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K.01</t>
  </si>
  <si>
    <t>K.02</t>
  </si>
  <si>
    <t>K.03</t>
  </si>
  <si>
    <t>K.04</t>
  </si>
  <si>
    <t>K.05</t>
  </si>
  <si>
    <t>K.06</t>
  </si>
  <si>
    <t>K.07</t>
  </si>
  <si>
    <t>K.08</t>
  </si>
  <si>
    <t>K.09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</si>
  <si>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</si>
  <si>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</si>
  <si>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</si>
  <si>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</si>
  <si>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</si>
  <si>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</si>
  <si>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</si>
  <si>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</si>
  <si>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</si>
  <si>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</si>
  <si>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</si>
  <si>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L.01</t>
  </si>
  <si>
    <t>L.02</t>
  </si>
  <si>
    <t>L.03</t>
  </si>
  <si>
    <t>L.04</t>
  </si>
  <si>
    <t>L.05</t>
  </si>
  <si>
    <t>L.06</t>
  </si>
  <si>
    <t>L.07</t>
  </si>
  <si>
    <t>L.08</t>
  </si>
  <si>
    <t>L.09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</si>
  <si>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</si>
  <si>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</si>
  <si>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</si>
  <si>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</si>
  <si>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</si>
  <si>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</si>
  <si>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</si>
  <si>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</si>
  <si>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</si>
  <si>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</si>
  <si>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</si>
  <si>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M.01</t>
  </si>
  <si>
    <t>M.02</t>
  </si>
  <si>
    <t>M.03</t>
  </si>
  <si>
    <t>M.04</t>
  </si>
  <si>
    <t>M.05</t>
  </si>
  <si>
    <t>M.06</t>
  </si>
  <si>
    <t>M.07</t>
  </si>
  <si>
    <t>M.08</t>
  </si>
  <si>
    <t>M.09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</si>
  <si>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</si>
  <si>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</si>
  <si>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</si>
  <si>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</si>
  <si>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</si>
  <si>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</si>
  <si>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</si>
  <si>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</si>
  <si>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</si>
  <si>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</si>
  <si>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</si>
  <si>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N.01</t>
  </si>
  <si>
    <t>N.02</t>
  </si>
  <si>
    <t>N.03</t>
  </si>
  <si>
    <t>N.04</t>
  </si>
  <si>
    <t>N.05</t>
  </si>
  <si>
    <t>N.06</t>
  </si>
  <si>
    <t>N.07</t>
  </si>
  <si>
    <t>N.08</t>
  </si>
  <si>
    <t>N.09</t>
  </si>
  <si>
    <t>N.10</t>
  </si>
  <si>
    <t>N.11</t>
  </si>
  <si>
    <t>N.12</t>
  </si>
  <si>
    <t>N.13</t>
  </si>
  <si>
    <t>N.14</t>
  </si>
  <si>
    <t>N.15</t>
  </si>
  <si>
    <t>N.16</t>
  </si>
  <si>
    <t>N.17</t>
  </si>
  <si>
    <t>N.18</t>
  </si>
  <si>
    <t>N.19</t>
  </si>
  <si>
    <t>N.20</t>
  </si>
  <si>
    <t>O.01</t>
  </si>
  <si>
    <t>O.02</t>
  </si>
  <si>
    <t>O.03</t>
  </si>
  <si>
    <t>O.04</t>
  </si>
  <si>
    <t>O.05</t>
  </si>
  <si>
    <t>O.06</t>
  </si>
  <si>
    <t>O.07</t>
  </si>
  <si>
    <t>O.08</t>
  </si>
  <si>
    <t>O.09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</si>
  <si>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</si>
  <si>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</si>
  <si>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</si>
  <si>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</si>
  <si>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</si>
  <si>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</si>
  <si>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</si>
  <si>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</si>
  <si>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</si>
  <si>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</si>
  <si>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</si>
  <si>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P.01</t>
  </si>
  <si>
    <t>P.02</t>
  </si>
  <si>
    <t>P.03</t>
  </si>
  <si>
    <t>P.04</t>
  </si>
  <si>
    <t>P.05</t>
  </si>
  <si>
    <t>P.06</t>
  </si>
  <si>
    <t>P.07</t>
  </si>
  <si>
    <t>P.08</t>
  </si>
  <si>
    <t>P.09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</si>
  <si>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</si>
  <si>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</si>
  <si>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</si>
  <si>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</si>
  <si>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</si>
  <si>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</si>
  <si>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</si>
  <si>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</si>
  <si>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</si>
  <si>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</si>
  <si>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</si>
  <si>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Note</t>
  </si>
  <si>
    <t>Q</t>
  </si>
  <si>
    <t>R</t>
  </si>
  <si>
    <t>S</t>
  </si>
  <si>
    <t>T</t>
  </si>
  <si>
    <t>Team Name</t>
  </si>
  <si>
    <t>Number of Teams</t>
  </si>
  <si>
    <t>White Result</t>
  </si>
  <si>
    <t>Black Result</t>
  </si>
  <si>
    <t>Q.01</t>
  </si>
  <si>
    <t>R.01</t>
  </si>
  <si>
    <t>R.02</t>
  </si>
  <si>
    <t>Q.02</t>
  </si>
  <si>
    <t>Q.03</t>
  </si>
  <si>
    <t>R.03</t>
  </si>
  <si>
    <t>R.04</t>
  </si>
  <si>
    <t>Q.04</t>
  </si>
  <si>
    <t>Q.05</t>
  </si>
  <si>
    <t>R.05</t>
  </si>
  <si>
    <t>Q.06</t>
  </si>
  <si>
    <t>R.06</t>
  </si>
  <si>
    <t>R.07</t>
  </si>
  <si>
    <t>Q.07</t>
  </si>
  <si>
    <t>Q.08</t>
  </si>
  <si>
    <t>R.08</t>
  </si>
  <si>
    <t>R.09</t>
  </si>
  <si>
    <t>Q.09</t>
  </si>
  <si>
    <t>Q.10</t>
  </si>
  <si>
    <t>R.10</t>
  </si>
  <si>
    <t>R.11</t>
  </si>
  <si>
    <t>Q.11</t>
  </si>
  <si>
    <t>R.12</t>
  </si>
  <si>
    <t>Q.12</t>
  </si>
  <si>
    <t>Q.13</t>
  </si>
  <si>
    <t>R.13</t>
  </si>
  <si>
    <t>R.14</t>
  </si>
  <si>
    <t>Q.14</t>
  </si>
  <si>
    <t>Q.15</t>
  </si>
  <si>
    <t>R.15</t>
  </si>
  <si>
    <t>R.16</t>
  </si>
  <si>
    <t>Q.16</t>
  </si>
  <si>
    <t>R.17</t>
  </si>
  <si>
    <t>Q.17</t>
  </si>
  <si>
    <t>Q.18</t>
  </si>
  <si>
    <t>R.18</t>
  </si>
  <si>
    <t>R.19</t>
  </si>
  <si>
    <t>Q.19</t>
  </si>
  <si>
    <t>Q.20</t>
  </si>
  <si>
    <t>R.20</t>
  </si>
  <si>
    <t>S.01</t>
  </si>
  <si>
    <t>S.02</t>
  </si>
  <si>
    <t>S.03</t>
  </si>
  <si>
    <t>S.04</t>
  </si>
  <si>
    <t>S.05</t>
  </si>
  <si>
    <t>S.06</t>
  </si>
  <si>
    <t>S.07</t>
  </si>
  <si>
    <t>S.08</t>
  </si>
  <si>
    <t>S.09</t>
  </si>
  <si>
    <t>S.10</t>
  </si>
  <si>
    <t>S.11</t>
  </si>
  <si>
    <t>S.12</t>
  </si>
  <si>
    <t>S.13</t>
  </si>
  <si>
    <t>S.14</t>
  </si>
  <si>
    <t>S.15</t>
  </si>
  <si>
    <t>S.16</t>
  </si>
  <si>
    <t>S.17</t>
  </si>
  <si>
    <t>S.18</t>
  </si>
  <si>
    <t>S.19</t>
  </si>
  <si>
    <t>S.20</t>
  </si>
  <si>
    <t>White score</t>
  </si>
  <si>
    <t>Black score</t>
  </si>
  <si>
    <t>Name of Player</t>
  </si>
  <si>
    <t>Team Letter</t>
  </si>
  <si>
    <t>Player ID</t>
  </si>
  <si>
    <t>White Copy for TeamSheets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</si>
  <si>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</si>
  <si>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</si>
  <si>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 xml:space="preserve">Round 1
         Table
</t>
  </si>
  <si>
    <t xml:space="preserve">Round 2
         Table
</t>
  </si>
  <si>
    <t xml:space="preserve">Round 3
         Table
</t>
  </si>
  <si>
    <t>T.01</t>
  </si>
  <si>
    <t>T.02</t>
  </si>
  <si>
    <t>T.03</t>
  </si>
  <si>
    <t>T.04</t>
  </si>
  <si>
    <t>T.05</t>
  </si>
  <si>
    <t>T.06</t>
  </si>
  <si>
    <t>T.07</t>
  </si>
  <si>
    <t>T.08</t>
  </si>
  <si>
    <t>T.09</t>
  </si>
  <si>
    <t>T.10</t>
  </si>
  <si>
    <t>T.11</t>
  </si>
  <si>
    <t>T.12</t>
  </si>
  <si>
    <t>T.13</t>
  </si>
  <si>
    <t>T.14</t>
  </si>
  <si>
    <t>T.15</t>
  </si>
  <si>
    <t>T.16</t>
  </si>
  <si>
    <t>T.17</t>
  </si>
  <si>
    <t>T.18</t>
  </si>
  <si>
    <t>T.19</t>
  </si>
  <si>
    <t>T.20</t>
  </si>
  <si>
    <t>U.01</t>
  </si>
  <si>
    <t>U.02</t>
  </si>
  <si>
    <t>U.03</t>
  </si>
  <si>
    <t>U.04</t>
  </si>
  <si>
    <t>U.05</t>
  </si>
  <si>
    <t>U.06</t>
  </si>
  <si>
    <t>U.07</t>
  </si>
  <si>
    <t>U.08</t>
  </si>
  <si>
    <t>U.09</t>
  </si>
  <si>
    <t>U.10</t>
  </si>
  <si>
    <t>U.11</t>
  </si>
  <si>
    <t>U.12</t>
  </si>
  <si>
    <t>U.13</t>
  </si>
  <si>
    <t>U.14</t>
  </si>
  <si>
    <t>U.15</t>
  </si>
  <si>
    <t>U.16</t>
  </si>
  <si>
    <t>U.17</t>
  </si>
  <si>
    <t>U.18</t>
  </si>
  <si>
    <t>U.19</t>
  </si>
  <si>
    <t>U.20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</si>
  <si>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</si>
  <si>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</si>
  <si>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</si>
  <si>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</si>
  <si>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</si>
  <si>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</si>
  <si>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</si>
  <si>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</si>
  <si>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</si>
  <si>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</si>
  <si>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</si>
  <si>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</si>
  <si>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</si>
  <si>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</si>
  <si>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</si>
  <si>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</si>
  <si>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</si>
  <si>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</si>
  <si>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</si>
  <si>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</si>
  <si>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W.01</t>
  </si>
  <si>
    <t>W.02</t>
  </si>
  <si>
    <t>W.03</t>
  </si>
  <si>
    <t>W.04</t>
  </si>
  <si>
    <t>W.05</t>
  </si>
  <si>
    <t>W.06</t>
  </si>
  <si>
    <t>W.07</t>
  </si>
  <si>
    <t>W.08</t>
  </si>
  <si>
    <t>W.09</t>
  </si>
  <si>
    <t>W.10</t>
  </si>
  <si>
    <t>W.11</t>
  </si>
  <si>
    <t>W.12</t>
  </si>
  <si>
    <t>W.13</t>
  </si>
  <si>
    <t>W.14</t>
  </si>
  <si>
    <t>W.15</t>
  </si>
  <si>
    <t>W.16</t>
  </si>
  <si>
    <t>W.17</t>
  </si>
  <si>
    <t>W.18</t>
  </si>
  <si>
    <t>W.19</t>
  </si>
  <si>
    <t>W.20</t>
  </si>
  <si>
    <t>X.01</t>
  </si>
  <si>
    <t>X.02</t>
  </si>
  <si>
    <t>X.03</t>
  </si>
  <si>
    <t>X.04</t>
  </si>
  <si>
    <t>X.05</t>
  </si>
  <si>
    <t>X.06</t>
  </si>
  <si>
    <t>X.07</t>
  </si>
  <si>
    <t>X.08</t>
  </si>
  <si>
    <t>X.09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</si>
  <si>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</si>
  <si>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</si>
  <si>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</si>
  <si>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</si>
  <si>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</si>
  <si>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</si>
  <si>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</si>
  <si>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</si>
  <si>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</si>
  <si>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</si>
  <si>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</si>
  <si>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Y.01</t>
  </si>
  <si>
    <t>Y.02</t>
  </si>
  <si>
    <t>Y.03</t>
  </si>
  <si>
    <t>Y.04</t>
  </si>
  <si>
    <t>Y.05</t>
  </si>
  <si>
    <t>Y.06</t>
  </si>
  <si>
    <t>Y.07</t>
  </si>
  <si>
    <t>Y.08</t>
  </si>
  <si>
    <t>Y.09</t>
  </si>
  <si>
    <t>Y.10</t>
  </si>
  <si>
    <t>Y.11</t>
  </si>
  <si>
    <t>Y.12</t>
  </si>
  <si>
    <t>Y.13</t>
  </si>
  <si>
    <t>Y.14</t>
  </si>
  <si>
    <t>Y.15</t>
  </si>
  <si>
    <t>Y.16</t>
  </si>
  <si>
    <t>Y.17</t>
  </si>
  <si>
    <t>Y.18</t>
  </si>
  <si>
    <t>Y.19</t>
  </si>
  <si>
    <t>Y.20</t>
  </si>
  <si>
    <t>Z.01</t>
  </si>
  <si>
    <t>Z.02</t>
  </si>
  <si>
    <t>Z.03</t>
  </si>
  <si>
    <t>Z.04</t>
  </si>
  <si>
    <t>Z.05</t>
  </si>
  <si>
    <t>Z.06</t>
  </si>
  <si>
    <t>Z.07</t>
  </si>
  <si>
    <t>Z.08</t>
  </si>
  <si>
    <t>Z.09</t>
  </si>
  <si>
    <t>Z.10</t>
  </si>
  <si>
    <t>Z.11</t>
  </si>
  <si>
    <t>Z.12</t>
  </si>
  <si>
    <t>Z.13</t>
  </si>
  <si>
    <t>Z.14</t>
  </si>
  <si>
    <t>Z.15</t>
  </si>
  <si>
    <t>Z.16</t>
  </si>
  <si>
    <t>Z.17</t>
  </si>
  <si>
    <t>Z.18</t>
  </si>
  <si>
    <t>Z.19</t>
  </si>
  <si>
    <t>Z.20</t>
  </si>
  <si>
    <t>All pairing tables are Mike Horan Tables 1984 - 1993, except:</t>
  </si>
  <si>
    <t>Roger Thetford, December 2013</t>
  </si>
  <si>
    <t>Monte Carlo pairings added for 20-26 teams (previously absent)</t>
  </si>
  <si>
    <t>Colours adjusted for 4, 6, 11 teams</t>
  </si>
  <si>
    <t>New Monte Carlo pairings for 5 and 15 teams (opponents now balanced)</t>
  </si>
  <si>
    <t>New Monte Carlo pairings for 7, 19 teams (balance of upfloats and downfloats improved)</t>
  </si>
  <si>
    <t>n</t>
  </si>
  <si>
    <t>white win: 1-0</t>
  </si>
  <si>
    <t>draw: ½-½</t>
  </si>
  <si>
    <t>black win: 0-1</t>
  </si>
  <si>
    <t>double default: 0-0</t>
  </si>
  <si>
    <t>Roger Thetford, March 2013</t>
  </si>
  <si>
    <t>Revised pairings for 5 teams (preventing a repeat pairing)</t>
  </si>
  <si>
    <t>Replaced corrupted pairings for 15 teams</t>
  </si>
  <si>
    <t>Z</t>
  </si>
  <si>
    <t>Y</t>
  </si>
  <si>
    <t>X</t>
  </si>
  <si>
    <t>W</t>
  </si>
  <si>
    <t>V</t>
  </si>
  <si>
    <t>U</t>
  </si>
  <si>
    <t>13</t>
  </si>
  <si>
    <t>14</t>
  </si>
  <si>
    <t>15</t>
  </si>
  <si>
    <t>16</t>
  </si>
  <si>
    <t>e.g. 123456A</t>
  </si>
  <si>
    <t>default</t>
  </si>
  <si>
    <t>PIN for grading</t>
  </si>
  <si>
    <t>Forename</t>
  </si>
  <si>
    <t>Surname</t>
  </si>
  <si>
    <t>DoB</t>
  </si>
  <si>
    <t>Gender M/F</t>
  </si>
  <si>
    <t>Grading Code</t>
  </si>
  <si>
    <t>Name (for pasting into Team Declarations)</t>
  </si>
  <si>
    <t>Name (for grading output)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</si>
  <si>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</si>
  <si>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</si>
  <si>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</si>
  <si>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</si>
  <si>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</si>
  <si>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</si>
  <si>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</si>
  <si>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</si>
  <si>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</si>
  <si>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</si>
  <si>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</si>
  <si>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</si>
  <si>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res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</si>
  <si>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</si>
  <si>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</si>
  <si>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</si>
  <si>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</si>
  <si>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</si>
  <si>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</si>
  <si>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</si>
  <si>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</si>
  <si>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</si>
  <si>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</si>
  <si>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</si>
  <si>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</si>
  <si>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</si>
  <si>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</si>
  <si>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</si>
  <si>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</si>
  <si>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</si>
  <si>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</si>
  <si>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</si>
  <si>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</si>
  <si>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</si>
  <si>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</si>
  <si>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</si>
  <si>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</si>
  <si>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</si>
  <si>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</si>
  <si>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</si>
  <si>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</si>
  <si>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</si>
  <si>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</si>
  <si>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</si>
  <si>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</si>
  <si>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</si>
  <si>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</si>
  <si>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</si>
  <si>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</si>
  <si>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</si>
  <si>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</si>
  <si>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</si>
  <si>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</si>
  <si>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</si>
  <si>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</si>
  <si>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</si>
  <si>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</si>
  <si>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</si>
  <si>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</si>
  <si>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</si>
  <si>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</si>
  <si>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</si>
  <si>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</si>
  <si>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</si>
  <si>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</si>
  <si>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</si>
  <si>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</si>
  <si>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</si>
  <si>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</si>
  <si>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</si>
  <si>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</si>
  <si>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</si>
  <si>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</si>
  <si>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</si>
  <si>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</si>
  <si>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</si>
  <si>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</si>
  <si>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</si>
  <si>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</si>
  <si>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</si>
  <si>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</si>
  <si>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</si>
  <si>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</si>
  <si>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</si>
  <si>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</si>
  <si>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</si>
  <si>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</si>
  <si>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</si>
  <si>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</si>
  <si>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</si>
  <si>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</si>
  <si>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</si>
  <si>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</si>
  <si>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</si>
  <si>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</si>
  <si>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</si>
  <si>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</si>
  <si>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</si>
  <si>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</si>
  <si>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</si>
  <si>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</si>
  <si>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</si>
  <si>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</si>
  <si>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</si>
  <si>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</si>
  <si>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</si>
  <si>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</si>
  <si>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</si>
  <si>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</si>
  <si>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</si>
  <si>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</si>
  <si>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</si>
  <si>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</si>
  <si>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</si>
  <si>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</si>
  <si>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</si>
  <si>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</si>
  <si>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</si>
  <si>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</si>
  <si>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</si>
  <si>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</si>
  <si>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</si>
  <si>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</si>
  <si>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</si>
  <si>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</si>
  <si>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</si>
  <si>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</si>
  <si>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</si>
  <si>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</si>
  <si>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</si>
  <si>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</si>
  <si>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</si>
  <si>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</si>
  <si>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</si>
  <si>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</si>
  <si>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</si>
  <si>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</si>
  <si>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</si>
  <si>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</si>
  <si>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</si>
  <si>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</si>
  <si>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</si>
  <si>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</si>
  <si>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</si>
  <si>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</si>
  <si>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</si>
  <si>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</si>
  <si>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</si>
  <si>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</si>
  <si>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</si>
  <si>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</si>
  <si>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</si>
  <si>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</si>
  <si>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</si>
  <si>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</si>
  <si>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</si>
  <si>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</si>
  <si>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</si>
  <si>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</si>
  <si>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</si>
  <si>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</si>
  <si>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</si>
  <si>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</si>
  <si>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</si>
  <si>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</si>
  <si>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</si>
  <si>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</si>
  <si>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</si>
  <si>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</si>
  <si>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</si>
  <si>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</si>
  <si>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</si>
  <si>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</si>
  <si>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</si>
  <si>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</si>
  <si>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</si>
  <si>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</si>
  <si>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</si>
  <si>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</si>
  <si>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</si>
  <si>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</si>
  <si>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</si>
  <si>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</si>
  <si>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</si>
  <si>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</si>
  <si>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</si>
  <si>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</si>
  <si>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</si>
  <si>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</si>
  <si>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</si>
  <si>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</si>
  <si>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</si>
  <si>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</si>
  <si>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</si>
  <si>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</si>
  <si>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</si>
  <si>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</si>
  <si>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</si>
  <si>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</si>
  <si>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</si>
  <si>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</si>
  <si>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</si>
  <si>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</si>
  <si>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</si>
  <si>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</si>
  <si>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</si>
  <si>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</si>
  <si>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</si>
  <si>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</si>
  <si>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</si>
  <si>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</si>
  <si>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</si>
  <si>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</si>
  <si>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</si>
  <si>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</si>
  <si>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</si>
  <si>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</si>
  <si>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</si>
  <si>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</si>
  <si>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</si>
  <si>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</si>
  <si>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A13</t>
  </si>
  <si>
    <t>A14</t>
  </si>
  <si>
    <t>A15</t>
  </si>
  <si>
    <t>A16</t>
  </si>
  <si>
    <t>B13</t>
  </si>
  <si>
    <t>B14</t>
  </si>
  <si>
    <t>B15</t>
  </si>
  <si>
    <t>B16</t>
  </si>
  <si>
    <t>C13</t>
  </si>
  <si>
    <t>C14</t>
  </si>
  <si>
    <t>C15</t>
  </si>
  <si>
    <t>C16</t>
  </si>
  <si>
    <t>D13</t>
  </si>
  <si>
    <t>D14</t>
  </si>
  <si>
    <t>D15</t>
  </si>
  <si>
    <t>D16</t>
  </si>
  <si>
    <t>E13</t>
  </si>
  <si>
    <t>E14</t>
  </si>
  <si>
    <t>E15</t>
  </si>
  <si>
    <t>E16</t>
  </si>
  <si>
    <t>F13</t>
  </si>
  <si>
    <t>F14</t>
  </si>
  <si>
    <t>F15</t>
  </si>
  <si>
    <t>F16</t>
  </si>
  <si>
    <t>G13</t>
  </si>
  <si>
    <t>G14</t>
  </si>
  <si>
    <t>G15</t>
  </si>
  <si>
    <t>G16</t>
  </si>
  <si>
    <t>H13</t>
  </si>
  <si>
    <t>H14</t>
  </si>
  <si>
    <t>H15</t>
  </si>
  <si>
    <t>H16</t>
  </si>
  <si>
    <t>I13</t>
  </si>
  <si>
    <t>I14</t>
  </si>
  <si>
    <t>I15</t>
  </si>
  <si>
    <t>I16</t>
  </si>
  <si>
    <t>J13</t>
  </si>
  <si>
    <t>J14</t>
  </si>
  <si>
    <t>J15</t>
  </si>
  <si>
    <t>J16</t>
  </si>
  <si>
    <t>K13</t>
  </si>
  <si>
    <t>K14</t>
  </si>
  <si>
    <t>K15</t>
  </si>
  <si>
    <t>K16</t>
  </si>
  <si>
    <t>L13</t>
  </si>
  <si>
    <t>L14</t>
  </si>
  <si>
    <t>L15</t>
  </si>
  <si>
    <t>L16</t>
  </si>
  <si>
    <t>M13</t>
  </si>
  <si>
    <t>M14</t>
  </si>
  <si>
    <t>M15</t>
  </si>
  <si>
    <t>M16</t>
  </si>
  <si>
    <t>N13</t>
  </si>
  <si>
    <t>N14</t>
  </si>
  <si>
    <t>N15</t>
  </si>
  <si>
    <t>N16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</si>
  <si>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</si>
  <si>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</si>
  <si>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</si>
  <si>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</si>
  <si>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</si>
  <si>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</si>
  <si>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</si>
  <si>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</si>
  <si>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</si>
  <si>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</si>
  <si>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</si>
  <si>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</si>
  <si>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</si>
  <si>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</si>
  <si>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</si>
  <si>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</si>
  <si>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</si>
  <si>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</si>
  <si>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</si>
  <si>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</si>
  <si>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</si>
  <si>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</si>
  <si>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</si>
  <si>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</si>
  <si>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</si>
  <si>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</si>
  <si>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</si>
  <si>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</si>
  <si>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</si>
  <si>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</si>
  <si>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</si>
  <si>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</si>
  <si>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</si>
  <si>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</si>
  <si>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</si>
  <si>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</si>
  <si>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</si>
  <si>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</si>
  <si>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</si>
  <si>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</si>
  <si>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</si>
  <si>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</si>
  <si>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</si>
  <si>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</si>
  <si>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</si>
  <si>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</si>
  <si>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</si>
  <si>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</si>
  <si>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</si>
  <si>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</si>
  <si>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</si>
  <si>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</si>
  <si>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</si>
  <si>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</si>
  <si>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</si>
  <si>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</si>
  <si>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</si>
  <si>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</si>
  <si>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</si>
  <si>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</si>
  <si>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</si>
  <si>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</si>
  <si>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</si>
  <si>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</si>
  <si>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</si>
  <si>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</si>
  <si>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</si>
  <si>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</si>
  <si>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</si>
  <si>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</si>
  <si>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</si>
  <si>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</si>
  <si>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</si>
  <si>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</si>
  <si>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</si>
  <si>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</si>
  <si>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</si>
  <si>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</si>
  <si>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</si>
  <si>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</si>
  <si>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</si>
  <si>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</si>
  <si>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</si>
  <si>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</si>
  <si>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</si>
  <si>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</si>
  <si>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</si>
  <si>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</si>
  <si>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</si>
  <si>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</si>
  <si>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</si>
  <si>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</si>
  <si>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</si>
  <si>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</si>
  <si>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</si>
  <si>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</si>
  <si>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PIN1</t>
  </si>
  <si>
    <t>PIN2</t>
  </si>
  <si>
    <t>Colour1</t>
  </si>
  <si>
    <t>Date</t>
  </si>
  <si>
    <t>Comment</t>
  </si>
  <si>
    <t>Location on PlayerDetails sheet</t>
  </si>
  <si>
    <t>55</t>
  </si>
  <si>
    <t>n/a</t>
  </si>
  <si>
    <t>A17</t>
  </si>
  <si>
    <t>A18</t>
  </si>
  <si>
    <t>A19</t>
  </si>
  <si>
    <t>A20</t>
  </si>
  <si>
    <t>A21</t>
  </si>
  <si>
    <t>A22</t>
  </si>
  <si>
    <t>A23</t>
  </si>
  <si>
    <t>A24</t>
  </si>
  <si>
    <t>B17</t>
  </si>
  <si>
    <t>B18</t>
  </si>
  <si>
    <t>B19</t>
  </si>
  <si>
    <t>B20</t>
  </si>
  <si>
    <t>B21</t>
  </si>
  <si>
    <t>B22</t>
  </si>
  <si>
    <t>B23</t>
  </si>
  <si>
    <t>B24</t>
  </si>
  <si>
    <t>C17</t>
  </si>
  <si>
    <t>C18</t>
  </si>
  <si>
    <t>C19</t>
  </si>
  <si>
    <t>C20</t>
  </si>
  <si>
    <t>C21</t>
  </si>
  <si>
    <t>C22</t>
  </si>
  <si>
    <t>C23</t>
  </si>
  <si>
    <t>C24</t>
  </si>
  <si>
    <t>D17</t>
  </si>
  <si>
    <t>D18</t>
  </si>
  <si>
    <t>D19</t>
  </si>
  <si>
    <t>D20</t>
  </si>
  <si>
    <t>D21</t>
  </si>
  <si>
    <t>D22</t>
  </si>
  <si>
    <t>D23</t>
  </si>
  <si>
    <t>D24</t>
  </si>
  <si>
    <t>E17</t>
  </si>
  <si>
    <t>E18</t>
  </si>
  <si>
    <t>E19</t>
  </si>
  <si>
    <t>E20</t>
  </si>
  <si>
    <t>E21</t>
  </si>
  <si>
    <t>E22</t>
  </si>
  <si>
    <t>E23</t>
  </si>
  <si>
    <t>E24</t>
  </si>
  <si>
    <t>F17</t>
  </si>
  <si>
    <t>F18</t>
  </si>
  <si>
    <t>F19</t>
  </si>
  <si>
    <t>F20</t>
  </si>
  <si>
    <t>F21</t>
  </si>
  <si>
    <t>F22</t>
  </si>
  <si>
    <t>F23</t>
  </si>
  <si>
    <t>F24</t>
  </si>
  <si>
    <t>G17</t>
  </si>
  <si>
    <t>G18</t>
  </si>
  <si>
    <t>G19</t>
  </si>
  <si>
    <t>G20</t>
  </si>
  <si>
    <t>G21</t>
  </si>
  <si>
    <t>G22</t>
  </si>
  <si>
    <t>G23</t>
  </si>
  <si>
    <t>G24</t>
  </si>
  <si>
    <t>H17</t>
  </si>
  <si>
    <t>H18</t>
  </si>
  <si>
    <t>H19</t>
  </si>
  <si>
    <t>H20</t>
  </si>
  <si>
    <t>H21</t>
  </si>
  <si>
    <t>H22</t>
  </si>
  <si>
    <t>H23</t>
  </si>
  <si>
    <t>H24</t>
  </si>
  <si>
    <t>I17</t>
  </si>
  <si>
    <t>I18</t>
  </si>
  <si>
    <t>I19</t>
  </si>
  <si>
    <t>I20</t>
  </si>
  <si>
    <t>I21</t>
  </si>
  <si>
    <t>I22</t>
  </si>
  <si>
    <t>I23</t>
  </si>
  <si>
    <t>I24</t>
  </si>
  <si>
    <t>J17</t>
  </si>
  <si>
    <t>J18</t>
  </si>
  <si>
    <t>J19</t>
  </si>
  <si>
    <t>J20</t>
  </si>
  <si>
    <t>J21</t>
  </si>
  <si>
    <t>J22</t>
  </si>
  <si>
    <t>J23</t>
  </si>
  <si>
    <t>J24</t>
  </si>
  <si>
    <t>K17</t>
  </si>
  <si>
    <t>K18</t>
  </si>
  <si>
    <t>K19</t>
  </si>
  <si>
    <t>K20</t>
  </si>
  <si>
    <t>K21</t>
  </si>
  <si>
    <t>K22</t>
  </si>
  <si>
    <t>K23</t>
  </si>
  <si>
    <t>K24</t>
  </si>
  <si>
    <t>L17</t>
  </si>
  <si>
    <t>L18</t>
  </si>
  <si>
    <t>L19</t>
  </si>
  <si>
    <t>L20</t>
  </si>
  <si>
    <t>L21</t>
  </si>
  <si>
    <t>L22</t>
  </si>
  <si>
    <t>L23</t>
  </si>
  <si>
    <t>L24</t>
  </si>
  <si>
    <t>M17</t>
  </si>
  <si>
    <t>M18</t>
  </si>
  <si>
    <t>M19</t>
  </si>
  <si>
    <t>M20</t>
  </si>
  <si>
    <t>M21</t>
  </si>
  <si>
    <t>M22</t>
  </si>
  <si>
    <t>M23</t>
  </si>
  <si>
    <t>M24</t>
  </si>
  <si>
    <t>N17</t>
  </si>
  <si>
    <t>N18</t>
  </si>
  <si>
    <t>N19</t>
  </si>
  <si>
    <t>N20</t>
  </si>
  <si>
    <t>N21</t>
  </si>
  <si>
    <t>N22</t>
  </si>
  <si>
    <t>N23</t>
  </si>
  <si>
    <t>N24</t>
  </si>
  <si>
    <t>O17</t>
  </si>
  <si>
    <t>O18</t>
  </si>
  <si>
    <t>O19</t>
  </si>
  <si>
    <t>O20</t>
  </si>
  <si>
    <t>O21</t>
  </si>
  <si>
    <t>O22</t>
  </si>
  <si>
    <t>O23</t>
  </si>
  <si>
    <t>O24</t>
  </si>
  <si>
    <t>P17</t>
  </si>
  <si>
    <t>P18</t>
  </si>
  <si>
    <t>P19</t>
  </si>
  <si>
    <t>P20</t>
  </si>
  <si>
    <t>P21</t>
  </si>
  <si>
    <t>P22</t>
  </si>
  <si>
    <t>P23</t>
  </si>
  <si>
    <t>P24</t>
  </si>
  <si>
    <t>Q17</t>
  </si>
  <si>
    <t>Q18</t>
  </si>
  <si>
    <t>Q19</t>
  </si>
  <si>
    <t>Q20</t>
  </si>
  <si>
    <t>Q21</t>
  </si>
  <si>
    <t>Q22</t>
  </si>
  <si>
    <t>Q23</t>
  </si>
  <si>
    <t>Q24</t>
  </si>
  <si>
    <t>R17</t>
  </si>
  <si>
    <t>R18</t>
  </si>
  <si>
    <t>R19</t>
  </si>
  <si>
    <t>R20</t>
  </si>
  <si>
    <t>R21</t>
  </si>
  <si>
    <t>R22</t>
  </si>
  <si>
    <t>R23</t>
  </si>
  <si>
    <t>R24</t>
  </si>
  <si>
    <t>S17</t>
  </si>
  <si>
    <t>S18</t>
  </si>
  <si>
    <t>S19</t>
  </si>
  <si>
    <t>S20</t>
  </si>
  <si>
    <t>S21</t>
  </si>
  <si>
    <t>S22</t>
  </si>
  <si>
    <t>S23</t>
  </si>
  <si>
    <t>S24</t>
  </si>
  <si>
    <t>T17</t>
  </si>
  <si>
    <t>T18</t>
  </si>
  <si>
    <t>T19</t>
  </si>
  <si>
    <t>T20</t>
  </si>
  <si>
    <t>T21</t>
  </si>
  <si>
    <t>T22</t>
  </si>
  <si>
    <t>T23</t>
  </si>
  <si>
    <t>T24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</si>
  <si>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</si>
  <si>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</si>
  <si>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</si>
  <si>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</si>
  <si>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</si>
  <si>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</si>
  <si>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</si>
  <si>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</si>
  <si>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</si>
  <si>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</si>
  <si>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</si>
  <si>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</si>
  <si>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</si>
  <si>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</si>
  <si>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</si>
  <si>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</si>
  <si>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</si>
  <si>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</si>
  <si>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</si>
  <si>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</si>
  <si>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</si>
  <si>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</si>
  <si>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</si>
  <si>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</si>
  <si>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</si>
  <si>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</si>
  <si>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</si>
  <si>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</si>
  <si>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</si>
  <si>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</si>
  <si>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</si>
  <si>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</si>
  <si>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</si>
  <si>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</si>
  <si>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</si>
  <si>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</si>
  <si>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</si>
  <si>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</si>
  <si>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</si>
  <si>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</si>
  <si>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</si>
  <si>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</si>
  <si>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</si>
  <si>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</si>
  <si>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</si>
  <si>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</si>
  <si>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</si>
  <si>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</si>
  <si>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</si>
  <si>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</si>
  <si>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</si>
  <si>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</si>
  <si>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</si>
  <si>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</si>
  <si>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</si>
  <si>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</si>
  <si>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</si>
  <si>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</si>
  <si>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</si>
  <si>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</si>
  <si>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</si>
  <si>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</si>
  <si>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</si>
  <si>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</si>
  <si>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</si>
  <si>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</si>
  <si>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</si>
  <si>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</si>
  <si>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</si>
  <si>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</si>
  <si>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</si>
  <si>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</si>
  <si>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</si>
  <si>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</si>
  <si>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</si>
  <si>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</si>
  <si>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</si>
  <si>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</si>
  <si>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</si>
  <si>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</si>
  <si>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</si>
  <si>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</si>
  <si>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</si>
  <si>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</si>
  <si>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</si>
  <si>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</si>
  <si>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</si>
  <si>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</si>
  <si>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</si>
  <si>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</si>
  <si>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</si>
  <si>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</si>
  <si>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</si>
  <si>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</si>
  <si>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</si>
  <si>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</si>
  <si>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</si>
  <si>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</si>
  <si>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</si>
  <si>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</si>
  <si>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</si>
  <si>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</si>
  <si>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</si>
  <si>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</si>
  <si>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</si>
  <si>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</si>
  <si>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</si>
  <si>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</si>
  <si>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</si>
  <si>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</si>
  <si>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</si>
  <si>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</si>
  <si>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</si>
  <si>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</si>
  <si>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</si>
  <si>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</si>
  <si>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</si>
  <si>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</si>
  <si>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</si>
  <si>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</si>
  <si>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</si>
  <si>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</si>
  <si>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</si>
  <si>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</si>
  <si>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</si>
  <si>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</si>
  <si>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</si>
  <si>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</si>
  <si>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</si>
  <si>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</si>
  <si>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</si>
  <si>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</si>
  <si>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</si>
  <si>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</si>
  <si>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</si>
  <si>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</si>
  <si>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</si>
  <si>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</si>
  <si>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</si>
  <si>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</si>
  <si>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</si>
  <si>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</si>
  <si>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</si>
  <si>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</si>
  <si>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CBED</t>
  </si>
  <si>
    <t>CCAM</t>
  </si>
  <si>
    <t>CCOR</t>
  </si>
  <si>
    <t>CCUM</t>
  </si>
  <si>
    <t>CDER</t>
  </si>
  <si>
    <t>CDEV</t>
  </si>
  <si>
    <t>CESS</t>
  </si>
  <si>
    <t>CGLO</t>
  </si>
  <si>
    <t>CGRM</t>
  </si>
  <si>
    <t>CHAM</t>
  </si>
  <si>
    <t>CHET</t>
  </si>
  <si>
    <t>CKEN</t>
  </si>
  <si>
    <t>CLAN</t>
  </si>
  <si>
    <t>CLEI</t>
  </si>
  <si>
    <t>CLIN</t>
  </si>
  <si>
    <t>CMID</t>
  </si>
  <si>
    <t>CNOR</t>
  </si>
  <si>
    <t>CNOT</t>
  </si>
  <si>
    <t>CSHR</t>
  </si>
  <si>
    <t>CSOM</t>
  </si>
  <si>
    <t>CSTA</t>
  </si>
  <si>
    <t>CSUF</t>
  </si>
  <si>
    <t>CSUR</t>
  </si>
  <si>
    <t>CSUS</t>
  </si>
  <si>
    <t>CWAR</t>
  </si>
  <si>
    <t>CWOR</t>
  </si>
  <si>
    <t>CYOR</t>
  </si>
  <si>
    <t>Bedfordshire</t>
  </si>
  <si>
    <t>Cambridgeshire</t>
  </si>
  <si>
    <t>Cornwall</t>
  </si>
  <si>
    <t>Cumbria</t>
  </si>
  <si>
    <t>Derbyshire</t>
  </si>
  <si>
    <t>Devon</t>
  </si>
  <si>
    <t>Essex</t>
  </si>
  <si>
    <t>Gloucestershire</t>
  </si>
  <si>
    <t>Greater Manchester</t>
  </si>
  <si>
    <t>Hampshire</t>
  </si>
  <si>
    <t>Hertfordshire</t>
  </si>
  <si>
    <t>Kent</t>
  </si>
  <si>
    <t>Lancashire</t>
  </si>
  <si>
    <t>Leicestershire</t>
  </si>
  <si>
    <t>Lincolnshire</t>
  </si>
  <si>
    <t>Middlesex</t>
  </si>
  <si>
    <t>Norfolk</t>
  </si>
  <si>
    <t>Nottinghamshire</t>
  </si>
  <si>
    <t>Shropshire</t>
  </si>
  <si>
    <t>Somerset</t>
  </si>
  <si>
    <t>Staffordshire</t>
  </si>
  <si>
    <t>Suffolk</t>
  </si>
  <si>
    <t>Surrey</t>
  </si>
  <si>
    <t>Sussex</t>
  </si>
  <si>
    <t>Warwickshire</t>
  </si>
  <si>
    <t>Worcestershire</t>
  </si>
  <si>
    <t>Yorkshire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</si>
  <si>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</si>
  <si>
    <t>Roger Thetford, April 2017</t>
  </si>
  <si>
    <t>Improved round-by-round colour balance for 10, 19, 21, 26 teams.</t>
  </si>
  <si>
    <t>All teams now have at least 5 whites and 5 blacks in each 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</si>
</sst>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ound &quot;0"/>
    <numFmt numFmtId="166" formatCode="d\ mmm\ yyyy"/>
  </numFmts>
  <fonts count="38" x14ac:knownFonts="1">
    <font>
      <sz val="10"/>
      <name val="MS Sans Serif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color indexed="42"/>
      <name val="Verdana"/>
      <family val="2"/>
    </font>
    <font>
      <sz val="10"/>
      <color indexed="47"/>
      <name val="Verdana"/>
      <family val="2"/>
    </font>
    <font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11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47"/>
      <name val="Verdana"/>
      <family val="2"/>
    </font>
    <font>
      <b/>
      <sz val="10"/>
      <color indexed="8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sz val="10"/>
      <name val="MS Sans Serif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8"/>
      <color theme="0" tint="-0.1499984740745262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1" fillId="0" borderId="0"/>
    <xf numFmtId="0" fontId="31" fillId="0" borderId="0"/>
    <xf numFmtId="0" fontId="32" fillId="0" borderId="0" applyNumberFormat="0" applyFill="0" applyBorder="0" applyAlignment="0" applyProtection="0"/>
    <xf numFmtId="0" fontId="34" fillId="0" borderId="0"/>
  </cellStyleXfs>
  <cellXfs count="156">
    <xf numFmtId="0" fontId="0" fillId="0" borderId="0" xfId="0"/>
    <xf numFmtId="0" fontId="2" fillId="0" borderId="0" xfId="0" applyFont="1"/>
    <xf numFmtId="0" fontId="3" fillId="0" borderId="2" xfId="2" applyFont="1" applyFill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0" borderId="3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3" fillId="0" borderId="1" xfId="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8" fillId="5" borderId="41" xfId="2" applyFont="1" applyFill="1" applyBorder="1" applyAlignment="1">
      <alignment horizontal="center" vertical="center" wrapText="1"/>
    </xf>
    <xf numFmtId="0" fontId="18" fillId="5" borderId="41" xfId="2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2" fillId="0" borderId="12" xfId="0" applyFont="1" applyBorder="1"/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8" fillId="5" borderId="42" xfId="2" applyFont="1" applyFill="1" applyBorder="1" applyAlignment="1">
      <alignment horizontal="center" vertical="center" wrapText="1"/>
    </xf>
    <xf numFmtId="0" fontId="2" fillId="0" borderId="0" xfId="0" applyFont="1" applyFill="1" applyProtection="1">
      <protection locked="0"/>
    </xf>
    <xf numFmtId="0" fontId="3" fillId="0" borderId="2" xfId="2" applyFont="1" applyFill="1" applyBorder="1" applyAlignment="1">
      <alignment horizontal="center" wrapText="1"/>
    </xf>
    <xf numFmtId="0" fontId="21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2" fillId="4" borderId="0" xfId="0" applyFont="1" applyFill="1" applyProtection="1">
      <protection locked="0"/>
    </xf>
    <xf numFmtId="0" fontId="22" fillId="0" borderId="0" xfId="0" applyFont="1"/>
    <xf numFmtId="0" fontId="24" fillId="0" borderId="0" xfId="0" applyFont="1"/>
    <xf numFmtId="0" fontId="25" fillId="0" borderId="43" xfId="0" applyFont="1" applyBorder="1" applyAlignment="1">
      <alignment horizontal="righ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0" xfId="0" applyFont="1"/>
    <xf numFmtId="0" fontId="2" fillId="0" borderId="1" xfId="0" applyFont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7" borderId="0" xfId="0" applyFont="1" applyFill="1" applyProtection="1">
      <protection locked="0"/>
    </xf>
    <xf numFmtId="0" fontId="2" fillId="0" borderId="0" xfId="3" applyFont="1"/>
    <xf numFmtId="49" fontId="2" fillId="0" borderId="0" xfId="3" applyNumberFormat="1" applyFont="1" applyAlignment="1">
      <alignment horizontal="left"/>
    </xf>
    <xf numFmtId="49" fontId="33" fillId="0" borderId="0" xfId="4" applyNumberFormat="1" applyFont="1" applyAlignment="1">
      <alignment horizontal="left"/>
    </xf>
    <xf numFmtId="0" fontId="2" fillId="0" borderId="0" xfId="5" applyFont="1"/>
    <xf numFmtId="49" fontId="2" fillId="0" borderId="0" xfId="5" applyNumberFormat="1" applyFont="1"/>
    <xf numFmtId="166" fontId="2" fillId="0" borderId="0" xfId="5" applyNumberFormat="1" applyFont="1"/>
    <xf numFmtId="0" fontId="2" fillId="0" borderId="0" xfId="5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8" borderId="0" xfId="0" applyFont="1" applyFill="1" applyProtection="1">
      <protection locked="0"/>
    </xf>
    <xf numFmtId="0" fontId="2" fillId="0" borderId="17" xfId="0" quotePrefix="1" applyFont="1" applyBorder="1"/>
    <xf numFmtId="0" fontId="2" fillId="0" borderId="11" xfId="0" quotePrefix="1" applyFont="1" applyBorder="1"/>
    <xf numFmtId="0" fontId="2" fillId="9" borderId="0" xfId="5" applyFont="1" applyFill="1"/>
    <xf numFmtId="0" fontId="2" fillId="9" borderId="0" xfId="5" applyFont="1" applyFill="1" applyAlignment="1">
      <alignment horizontal="center"/>
    </xf>
    <xf numFmtId="0" fontId="2" fillId="9" borderId="0" xfId="0" applyFont="1" applyFill="1"/>
    <xf numFmtId="0" fontId="2" fillId="0" borderId="0" xfId="0" applyFont="1" applyProtection="1">
      <protection locked="0"/>
    </xf>
    <xf numFmtId="0" fontId="2" fillId="0" borderId="0" xfId="0" applyFont="1" applyProtection="1"/>
    <xf numFmtId="0" fontId="6" fillId="0" borderId="0" xfId="0" applyFont="1" applyAlignment="1" applyProtection="1">
      <alignment wrapText="1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7" borderId="50" xfId="0" applyFont="1" applyFill="1" applyBorder="1" applyProtection="1">
      <protection locked="0"/>
    </xf>
    <xf numFmtId="0" fontId="2" fillId="7" borderId="5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2" fillId="0" borderId="0" xfId="0" applyFont="1" applyBorder="1"/>
    <xf numFmtId="0" fontId="12" fillId="0" borderId="0" xfId="0" applyFont="1" applyBorder="1"/>
    <xf numFmtId="0" fontId="2" fillId="0" borderId="27" xfId="0" applyFont="1" applyBorder="1"/>
    <xf numFmtId="0" fontId="2" fillId="2" borderId="50" xfId="0" applyFont="1" applyFill="1" applyBorder="1" applyAlignment="1">
      <alignment horizontal="center"/>
    </xf>
    <xf numFmtId="0" fontId="2" fillId="0" borderId="51" xfId="0" applyFont="1" applyBorder="1"/>
    <xf numFmtId="0" fontId="2" fillId="0" borderId="50" xfId="0" quotePrefix="1" applyFont="1" applyBorder="1"/>
    <xf numFmtId="0" fontId="37" fillId="10" borderId="0" xfId="0" applyFont="1" applyFill="1"/>
    <xf numFmtId="14" fontId="2" fillId="7" borderId="50" xfId="0" applyNumberFormat="1" applyFont="1" applyFill="1" applyBorder="1" applyProtection="1">
      <protection locked="0"/>
    </xf>
    <xf numFmtId="14" fontId="2" fillId="9" borderId="0" xfId="5" applyNumberFormat="1" applyFont="1" applyFill="1"/>
    <xf numFmtId="0" fontId="30" fillId="0" borderId="0" xfId="0" applyFont="1"/>
  </cellXfs>
  <cellStyles count="6">
    <cellStyle name="Hyperlink" xfId="4" builtinId="8"/>
    <cellStyle name="Normal" xfId="0" builtinId="0"/>
    <cellStyle name="Normal 2" xfId="1"/>
    <cellStyle name="Normal 2 2" xfId="3"/>
    <cellStyle name="Normal 3" xfId="5"/>
    <cellStyle name="Normal_Sheet1" xfId="2"/>
  </cellStyles>
  <dxfs count="37">
    <dxf>
      <font>
        <condense val="0"/>
        <extend val="0"/>
        <color auto="1"/>
      </font>
    </dxf>
    <dxf>
      <font>
        <condense val="0"/>
        <extend val="0"/>
        <color auto="1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188593</xdr:colOff>
      <xdr:row>1</xdr:row>
      <xdr:rowOff>15240</xdr:rowOff>
    </xdr:from>
    <xdr:to>
      <xdr:col>10</xdr:col>
      <xdr:colOff>609599</xdr:colOff>
      <xdr:row>38</xdr:row>
      <xdr:rowOff>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179318" y="17716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2" name="TextBox 1"/>
        <xdr:cNvSpPr txBox="1"/>
      </xdr:nvSpPr>
      <xdr:spPr>
        <a:xfrm>
          <a:off x="76771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6"/>
  <sheetViews>
    <sheetView tabSelected="1" zoomScaleNormal="100" workbookViewId="0"/>
  </sheetViews>
  <sheetFormatPr defaultRowHeight="12.75" x14ac:dyDescent="0.2"/>
  <cols>
    <col min="2" max="2" width="20.7109375" customWidth="1"/>
    <col min="3" max="3" width="3" customWidth="1"/>
  </cols>
  <sheetData>
    <row r="1" spans="1:2" ht="12.75" customHeight="1" x14ac:dyDescent="0.2">
      <c r="A1" s="97">
        <v>19</v>
      </c>
      <c r="B1" s="98" t="s">
        <v>116</v>
      </c>
    </row>
    <row r="2" spans="1:2" ht="12.75" customHeight="1" x14ac:dyDescent="0.2">
      <c r="A2" s="98">
        <v>20</v>
      </c>
      <c r="B2" s="98" t="s">
        <v>117</v>
      </c>
    </row>
    <row r="3" spans="1:2" ht="12.75" customHeight="1" x14ac:dyDescent="0.2">
      <c r="A3" s="98">
        <f>A1*A2/2</f>
        <v>190</v>
      </c>
      <c r="B3" s="98" t="s">
        <v>118</v>
      </c>
    </row>
    <row r="4" spans="1:2" ht="12.75" customHeight="1" x14ac:dyDescent="0.2">
      <c r="A4" s="98">
        <v>3</v>
      </c>
      <c r="B4" s="98" t="s">
        <v>121</v>
      </c>
    </row>
    <row r="5" spans="1:2" ht="12.75" customHeight="1" x14ac:dyDescent="0.2">
      <c r="A5" s="98">
        <f>MATCH(A1,AllPairings!A:A,0)</f>
        <v>5042</v>
      </c>
      <c r="B5" s="98" t="s">
        <v>119</v>
      </c>
    </row>
    <row r="6" spans="1:2" ht="12.75" customHeight="1" x14ac:dyDescent="0.2"/>
  </sheetData>
  <sheetProtection formatCells="0" formatColumns="0" formatRows="0"/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41"/>
  <sheetViews>
    <sheetView workbookViewId="0">
      <pane ySplit="1" topLeftCell="A2" activePane="bottomLeft" state="frozen"/>
      <selection pane="bottomLeft" activeCell="L13" sqref="L13"/>
    </sheetView>
  </sheetViews>
  <sheetFormatPr defaultRowHeight="12.6" customHeight="1" x14ac:dyDescent="0.2"/>
  <cols>
    <col min="1" max="1" width="12.85546875" style="32" bestFit="1" customWidth="1"/>
    <col min="2" max="2" width="9.7109375" style="32" customWidth="1"/>
    <col min="3" max="5" width="8.7109375" style="32" customWidth="1"/>
    <col min="6" max="6" width="7.7109375" style="1" bestFit="1" customWidth="1"/>
    <col min="7" max="8" width="9.7109375" style="1" customWidth="1"/>
    <col min="9" max="11" width="9.140625" style="1"/>
    <col min="12" max="12" width="51.7109375" style="1" bestFit="1" customWidth="1"/>
    <col min="13" max="16384" width="9.140625" style="1"/>
  </cols>
  <sheetData>
    <row r="1" spans="1:21" s="82" customFormat="1" ht="25.5" customHeight="1" x14ac:dyDescent="0.2">
      <c r="A1" s="79" t="s">
        <v>380</v>
      </c>
      <c r="B1" s="80" t="s">
        <v>0</v>
      </c>
      <c r="C1" s="80" t="s">
        <v>12</v>
      </c>
      <c r="D1" s="80" t="s">
        <v>1</v>
      </c>
      <c r="E1" s="80" t="s">
        <v>2</v>
      </c>
      <c r="F1" s="80" t="s">
        <v>3</v>
      </c>
      <c r="G1" s="92" t="s">
        <v>381</v>
      </c>
      <c r="H1" s="92" t="s">
        <v>382</v>
      </c>
      <c r="I1" s="81"/>
      <c r="J1" s="80"/>
      <c r="K1" s="77" t="s">
        <v>374</v>
      </c>
      <c r="L1" s="1" t="s">
        <v>594</v>
      </c>
    </row>
    <row r="2" spans="1:21" ht="12.6" customHeight="1" x14ac:dyDescent="0.2">
      <c r="A2" s="112">
        <v>3</v>
      </c>
      <c r="B2" s="112">
        <v>1</v>
      </c>
      <c r="C2" s="112">
        <v>1</v>
      </c>
      <c r="D2" s="114" t="s">
        <v>31</v>
      </c>
      <c r="E2" s="114" t="s">
        <v>22</v>
      </c>
      <c r="J2" s="2"/>
      <c r="K2" s="1" t="s">
        <v>595</v>
      </c>
    </row>
    <row r="3" spans="1:21" ht="12.6" customHeight="1" x14ac:dyDescent="0.2">
      <c r="A3" s="112">
        <v>3</v>
      </c>
      <c r="B3" s="112">
        <v>1</v>
      </c>
      <c r="C3" s="112">
        <v>2</v>
      </c>
      <c r="D3" s="114" t="s">
        <v>33</v>
      </c>
      <c r="E3" s="114" t="s">
        <v>26</v>
      </c>
      <c r="L3" s="1" t="s">
        <v>597</v>
      </c>
    </row>
    <row r="4" spans="1:21" ht="12.6" customHeight="1" x14ac:dyDescent="0.2">
      <c r="A4" s="112">
        <v>3</v>
      </c>
      <c r="B4" s="112">
        <v>1</v>
      </c>
      <c r="C4" s="112">
        <v>3</v>
      </c>
      <c r="D4" s="114" t="s">
        <v>14</v>
      </c>
      <c r="E4" s="114" t="s">
        <v>36</v>
      </c>
      <c r="L4" s="1" t="s">
        <v>598</v>
      </c>
    </row>
    <row r="5" spans="1:21" ht="12.6" customHeight="1" x14ac:dyDescent="0.25">
      <c r="A5" s="112">
        <v>3</v>
      </c>
      <c r="B5" s="112">
        <v>1</v>
      </c>
      <c r="C5" s="112">
        <v>4</v>
      </c>
      <c r="D5" s="114" t="s">
        <v>43</v>
      </c>
      <c r="E5" s="114" t="s">
        <v>15</v>
      </c>
      <c r="L5" s="1" t="s">
        <v>599</v>
      </c>
      <c r="M5" s="74"/>
      <c r="N5"/>
      <c r="O5"/>
      <c r="P5"/>
      <c r="Q5" s="74"/>
      <c r="R5"/>
      <c r="S5"/>
      <c r="T5"/>
      <c r="U5" s="74"/>
    </row>
    <row r="6" spans="1:21" ht="12.6" customHeight="1" x14ac:dyDescent="0.25">
      <c r="A6" s="112">
        <v>3</v>
      </c>
      <c r="B6" s="112">
        <v>1</v>
      </c>
      <c r="C6" s="112">
        <v>5</v>
      </c>
      <c r="D6" s="114" t="s">
        <v>52</v>
      </c>
      <c r="E6" s="114" t="s">
        <v>41</v>
      </c>
      <c r="L6" s="1" t="s">
        <v>596</v>
      </c>
      <c r="M6" s="74"/>
      <c r="N6"/>
      <c r="O6"/>
      <c r="P6"/>
      <c r="Q6" s="74"/>
      <c r="R6"/>
      <c r="S6"/>
      <c r="T6"/>
      <c r="U6" s="74"/>
    </row>
    <row r="7" spans="1:21" ht="12.6" customHeight="1" x14ac:dyDescent="0.25">
      <c r="A7" s="112">
        <v>3</v>
      </c>
      <c r="B7" s="112">
        <v>1</v>
      </c>
      <c r="C7" s="112">
        <v>6</v>
      </c>
      <c r="D7" s="114" t="s">
        <v>16</v>
      </c>
      <c r="E7" s="114" t="s">
        <v>50</v>
      </c>
      <c r="K7" s="1" t="s">
        <v>605</v>
      </c>
      <c r="M7" s="74"/>
      <c r="N7"/>
      <c r="O7"/>
      <c r="P7"/>
      <c r="Q7" s="74"/>
      <c r="R7"/>
      <c r="S7"/>
      <c r="T7"/>
      <c r="U7" s="74"/>
    </row>
    <row r="8" spans="1:21" ht="12.6" customHeight="1" x14ac:dyDescent="0.25">
      <c r="A8" s="112">
        <v>3</v>
      </c>
      <c r="B8" s="112">
        <v>1</v>
      </c>
      <c r="C8" s="112">
        <v>7</v>
      </c>
      <c r="D8" s="114" t="s">
        <v>59</v>
      </c>
      <c r="E8" s="114" t="s">
        <v>56</v>
      </c>
      <c r="L8" s="1" t="s">
        <v>606</v>
      </c>
      <c r="M8" s="74"/>
      <c r="N8"/>
      <c r="O8"/>
      <c r="P8"/>
      <c r="Q8" s="74"/>
      <c r="R8"/>
      <c r="S8"/>
      <c r="T8"/>
      <c r="U8" s="74"/>
    </row>
    <row r="9" spans="1:21" ht="12.6" customHeight="1" x14ac:dyDescent="0.25">
      <c r="A9" s="112">
        <v>3</v>
      </c>
      <c r="B9" s="112">
        <v>1</v>
      </c>
      <c r="C9" s="112">
        <v>8</v>
      </c>
      <c r="D9" s="114" t="s">
        <v>62</v>
      </c>
      <c r="E9" s="114" t="s">
        <v>17</v>
      </c>
      <c r="L9" s="1" t="s">
        <v>607</v>
      </c>
      <c r="M9" s="74"/>
      <c r="N9"/>
      <c r="O9"/>
      <c r="P9"/>
      <c r="Q9" s="74"/>
      <c r="R9"/>
      <c r="S9"/>
      <c r="T9"/>
      <c r="U9" s="74"/>
    </row>
    <row r="10" spans="1:21" ht="12.6" customHeight="1" x14ac:dyDescent="0.25">
      <c r="A10" s="112">
        <v>3</v>
      </c>
      <c r="B10" s="112">
        <v>1</v>
      </c>
      <c r="C10" s="112">
        <v>9</v>
      </c>
      <c r="D10" s="114" t="s">
        <v>61</v>
      </c>
      <c r="E10" s="114" t="s">
        <v>18</v>
      </c>
      <c r="K10" s="1" t="s">
        <v>1368</v>
      </c>
      <c r="M10" s="74"/>
      <c r="N10"/>
      <c r="O10"/>
      <c r="P10"/>
      <c r="Q10"/>
      <c r="R10"/>
      <c r="S10"/>
      <c r="T10"/>
      <c r="U10"/>
    </row>
    <row r="11" spans="1:21" ht="12.6" customHeight="1" x14ac:dyDescent="0.25">
      <c r="A11" s="112">
        <v>3</v>
      </c>
      <c r="B11" s="112">
        <v>1</v>
      </c>
      <c r="C11" s="112">
        <v>10</v>
      </c>
      <c r="D11" s="114" t="s">
        <v>19</v>
      </c>
      <c r="E11" s="114" t="s">
        <v>68</v>
      </c>
      <c r="L11" s="1" t="s">
        <v>1369</v>
      </c>
      <c r="M11" s="73"/>
      <c r="N11" s="73"/>
      <c r="O11"/>
      <c r="P11" s="73"/>
      <c r="Q11" s="73"/>
      <c r="R11"/>
      <c r="S11" s="73"/>
      <c r="T11" s="73"/>
      <c r="U11"/>
    </row>
    <row r="12" spans="1:21" ht="12.6" customHeight="1" x14ac:dyDescent="0.25">
      <c r="A12" s="112">
        <v>3</v>
      </c>
      <c r="B12" s="112">
        <v>1</v>
      </c>
      <c r="C12" s="112">
        <v>11</v>
      </c>
      <c r="D12" s="114" t="s">
        <v>20</v>
      </c>
      <c r="E12" s="114" t="s">
        <v>70</v>
      </c>
      <c r="L12" s="1" t="s">
        <v>1370</v>
      </c>
      <c r="M12" s="73"/>
      <c r="N12"/>
      <c r="O12"/>
      <c r="P12"/>
      <c r="Q12"/>
      <c r="R12"/>
      <c r="S12"/>
      <c r="T12"/>
      <c r="U12"/>
    </row>
    <row r="13" spans="1:21" ht="12.6" customHeight="1" x14ac:dyDescent="0.25">
      <c r="A13" s="112">
        <v>3</v>
      </c>
      <c r="B13" s="112">
        <v>1</v>
      </c>
      <c r="C13" s="112">
        <v>12</v>
      </c>
      <c r="D13" s="114" t="s">
        <v>76</v>
      </c>
      <c r="E13" s="114" t="s">
        <v>78</v>
      </c>
      <c r="M13" s="73"/>
      <c r="N13" s="73"/>
      <c r="O13"/>
      <c r="P13" s="73"/>
      <c r="Q13" s="73"/>
      <c r="R13"/>
      <c r="S13" s="73"/>
      <c r="T13" s="73"/>
      <c r="U13"/>
    </row>
    <row r="14" spans="1:21" ht="12.6" customHeight="1" x14ac:dyDescent="0.25">
      <c r="A14" s="112">
        <v>3</v>
      </c>
      <c r="B14" s="112">
        <v>1</v>
      </c>
      <c r="C14" s="112">
        <v>13</v>
      </c>
      <c r="D14" s="114" t="s">
        <v>21</v>
      </c>
      <c r="E14" s="114" t="s">
        <v>86</v>
      </c>
      <c r="M14" s="73"/>
      <c r="N14" s="73"/>
      <c r="O14"/>
      <c r="P14" s="73"/>
      <c r="Q14" s="73"/>
      <c r="R14"/>
      <c r="S14" s="73"/>
      <c r="T14" s="73"/>
      <c r="U14"/>
    </row>
    <row r="15" spans="1:21" ht="12.6" customHeight="1" x14ac:dyDescent="0.25">
      <c r="A15" s="112">
        <v>3</v>
      </c>
      <c r="B15" s="112">
        <v>1</v>
      </c>
      <c r="C15" s="112">
        <v>14</v>
      </c>
      <c r="D15" s="114" t="s">
        <v>23</v>
      </c>
      <c r="E15" s="114" t="s">
        <v>83</v>
      </c>
      <c r="M15" s="73"/>
      <c r="N15" s="73"/>
      <c r="O15"/>
      <c r="P15" s="73"/>
      <c r="Q15" s="73"/>
      <c r="R15"/>
      <c r="S15" s="73"/>
      <c r="T15" s="73"/>
      <c r="U15"/>
    </row>
    <row r="16" spans="1:21" ht="12.6" customHeight="1" x14ac:dyDescent="0.25">
      <c r="A16" s="112">
        <v>3</v>
      </c>
      <c r="B16" s="112">
        <v>1</v>
      </c>
      <c r="C16" s="112">
        <v>15</v>
      </c>
      <c r="D16" s="114" t="s">
        <v>89</v>
      </c>
      <c r="E16" s="114" t="s">
        <v>92</v>
      </c>
      <c r="M16" s="73"/>
      <c r="N16" s="73"/>
      <c r="O16"/>
      <c r="P16" s="73"/>
      <c r="Q16" s="73"/>
      <c r="R16"/>
      <c r="S16" s="73"/>
      <c r="T16" s="73"/>
      <c r="U16"/>
    </row>
    <row r="17" spans="1:21" ht="12.6" customHeight="1" x14ac:dyDescent="0.25">
      <c r="A17" s="112">
        <v>3</v>
      </c>
      <c r="B17" s="112">
        <v>1</v>
      </c>
      <c r="C17" s="112">
        <v>16</v>
      </c>
      <c r="D17" s="114" t="s">
        <v>101</v>
      </c>
      <c r="E17" s="114" t="s">
        <v>96</v>
      </c>
      <c r="M17" s="73"/>
      <c r="N17" s="73"/>
      <c r="O17"/>
      <c r="P17" s="73"/>
      <c r="Q17" s="73"/>
      <c r="R17"/>
      <c r="S17" s="73"/>
      <c r="T17" s="73"/>
      <c r="U17"/>
    </row>
    <row r="18" spans="1:21" ht="12.6" customHeight="1" x14ac:dyDescent="0.25">
      <c r="A18" s="112">
        <v>3</v>
      </c>
      <c r="B18" s="112">
        <v>1</v>
      </c>
      <c r="C18" s="112">
        <v>17</v>
      </c>
      <c r="D18" s="114" t="s">
        <v>105</v>
      </c>
      <c r="E18" s="114" t="s">
        <v>24</v>
      </c>
      <c r="M18" s="73"/>
      <c r="N18"/>
      <c r="O18"/>
      <c r="P18"/>
      <c r="Q18"/>
      <c r="R18"/>
      <c r="S18"/>
      <c r="T18"/>
      <c r="U18"/>
    </row>
    <row r="19" spans="1:21" ht="12.6" customHeight="1" x14ac:dyDescent="0.25">
      <c r="A19" s="112">
        <v>3</v>
      </c>
      <c r="B19" s="112">
        <v>1</v>
      </c>
      <c r="C19" s="112">
        <v>18</v>
      </c>
      <c r="D19" s="114" t="s">
        <v>106</v>
      </c>
      <c r="E19" s="114" t="s">
        <v>25</v>
      </c>
      <c r="M19" s="73"/>
      <c r="N19" s="73"/>
      <c r="O19"/>
      <c r="P19" s="73"/>
      <c r="Q19" s="73"/>
      <c r="R19"/>
      <c r="S19" s="73"/>
      <c r="T19" s="73"/>
      <c r="U19"/>
    </row>
    <row r="20" spans="1:21" ht="12.6" customHeight="1" x14ac:dyDescent="0.25">
      <c r="A20" s="112">
        <v>3</v>
      </c>
      <c r="B20" s="112">
        <v>1</v>
      </c>
      <c r="C20" s="112">
        <v>19</v>
      </c>
      <c r="D20" s="114" t="s">
        <v>140</v>
      </c>
      <c r="E20" s="114" t="s">
        <v>139</v>
      </c>
      <c r="M20" s="73"/>
      <c r="N20"/>
      <c r="O20"/>
      <c r="P20"/>
      <c r="Q20"/>
      <c r="R20"/>
      <c r="S20"/>
      <c r="T20"/>
      <c r="U20"/>
    </row>
    <row r="21" spans="1:21" ht="12.6" customHeight="1" x14ac:dyDescent="0.25">
      <c r="A21" s="112">
        <v>3</v>
      </c>
      <c r="B21" s="112">
        <v>1</v>
      </c>
      <c r="C21" s="112">
        <v>20</v>
      </c>
      <c r="D21" s="114" t="s">
        <v>150</v>
      </c>
      <c r="E21" s="114" t="s">
        <v>143</v>
      </c>
      <c r="M21" s="73"/>
      <c r="N21" s="73"/>
      <c r="O21"/>
      <c r="P21" s="73"/>
      <c r="Q21" s="73"/>
      <c r="R21"/>
      <c r="S21" s="73"/>
      <c r="T21" s="73"/>
      <c r="U21"/>
    </row>
    <row r="22" spans="1:21" ht="12.6" customHeight="1" x14ac:dyDescent="0.25">
      <c r="A22" s="112">
        <v>3</v>
      </c>
      <c r="B22" s="112">
        <v>1</v>
      </c>
      <c r="C22" s="112">
        <v>21</v>
      </c>
      <c r="D22" s="114" t="s">
        <v>147</v>
      </c>
      <c r="E22" s="114" t="s">
        <v>145</v>
      </c>
      <c r="M22" s="73"/>
      <c r="N22"/>
      <c r="O22"/>
      <c r="P22"/>
      <c r="Q22"/>
      <c r="R22"/>
      <c r="S22"/>
      <c r="T22"/>
      <c r="U22"/>
    </row>
    <row r="23" spans="1:21" ht="12.6" customHeight="1" x14ac:dyDescent="0.25">
      <c r="A23" s="112">
        <v>3</v>
      </c>
      <c r="B23" s="112">
        <v>1</v>
      </c>
      <c r="C23" s="112">
        <v>22</v>
      </c>
      <c r="D23" s="114" t="s">
        <v>156</v>
      </c>
      <c r="E23" s="114" t="s">
        <v>162</v>
      </c>
      <c r="M23" s="73"/>
      <c r="N23" s="73"/>
      <c r="O23"/>
      <c r="P23" s="73"/>
      <c r="Q23" s="73"/>
      <c r="R23"/>
      <c r="S23" s="73"/>
      <c r="T23" s="73"/>
      <c r="U23"/>
    </row>
    <row r="24" spans="1:21" ht="12.6" customHeight="1" x14ac:dyDescent="0.25">
      <c r="A24" s="112">
        <v>3</v>
      </c>
      <c r="B24" s="112">
        <v>1</v>
      </c>
      <c r="C24" s="112">
        <v>23</v>
      </c>
      <c r="D24" s="114" t="s">
        <v>165</v>
      </c>
      <c r="E24" s="114" t="s">
        <v>154</v>
      </c>
      <c r="M24" s="73"/>
      <c r="N24"/>
      <c r="O24"/>
      <c r="P24"/>
      <c r="Q24"/>
      <c r="R24"/>
      <c r="S24"/>
      <c r="T24"/>
      <c r="U24"/>
    </row>
    <row r="25" spans="1:21" ht="12.6" customHeight="1" x14ac:dyDescent="0.25">
      <c r="A25" s="112">
        <v>3</v>
      </c>
      <c r="B25" s="112">
        <v>1</v>
      </c>
      <c r="C25" s="112">
        <v>24</v>
      </c>
      <c r="D25" s="114" t="s">
        <v>163</v>
      </c>
      <c r="E25" s="114" t="s">
        <v>166</v>
      </c>
      <c r="M25" s="73"/>
      <c r="N25" s="73"/>
      <c r="O25"/>
      <c r="P25" s="73"/>
      <c r="Q25" s="73"/>
      <c r="R25"/>
      <c r="S25" s="73"/>
      <c r="T25" s="73"/>
      <c r="U25"/>
    </row>
    <row r="26" spans="1:21" ht="12.6" customHeight="1" x14ac:dyDescent="0.25">
      <c r="A26" s="112">
        <v>3</v>
      </c>
      <c r="B26" s="112">
        <v>1</v>
      </c>
      <c r="C26" s="112">
        <v>25</v>
      </c>
      <c r="D26" s="114" t="s">
        <v>172</v>
      </c>
      <c r="E26" s="114" t="s">
        <v>171</v>
      </c>
      <c r="M26" s="73"/>
      <c r="N26"/>
      <c r="O26"/>
      <c r="P26"/>
      <c r="Q26"/>
      <c r="R26"/>
      <c r="S26"/>
      <c r="T26"/>
      <c r="U26"/>
    </row>
    <row r="27" spans="1:21" ht="12.6" customHeight="1" x14ac:dyDescent="0.25">
      <c r="A27" s="112">
        <v>3</v>
      </c>
      <c r="B27" s="112">
        <v>1</v>
      </c>
      <c r="C27" s="112">
        <v>26</v>
      </c>
      <c r="D27" s="114" t="s">
        <v>177</v>
      </c>
      <c r="E27" s="114" t="s">
        <v>170</v>
      </c>
      <c r="M27" s="73"/>
      <c r="N27" s="73"/>
      <c r="O27"/>
      <c r="P27" s="73"/>
      <c r="Q27" s="73"/>
      <c r="R27"/>
      <c r="S27" s="73"/>
      <c r="T27" s="73"/>
      <c r="U27"/>
    </row>
    <row r="28" spans="1:21" ht="12.6" customHeight="1" x14ac:dyDescent="0.25">
      <c r="A28" s="112">
        <v>3</v>
      </c>
      <c r="B28" s="112">
        <v>1</v>
      </c>
      <c r="C28" s="112">
        <v>27</v>
      </c>
      <c r="D28" s="114" t="s">
        <v>181</v>
      </c>
      <c r="E28" s="114" t="s">
        <v>180</v>
      </c>
      <c r="M28" s="73"/>
      <c r="N28"/>
      <c r="O28"/>
      <c r="P28"/>
      <c r="Q28"/>
      <c r="R28"/>
      <c r="S28"/>
      <c r="T28"/>
      <c r="U28"/>
    </row>
    <row r="29" spans="1:21" ht="12.6" customHeight="1" x14ac:dyDescent="0.25">
      <c r="A29" s="112">
        <v>3</v>
      </c>
      <c r="B29" s="112">
        <v>1</v>
      </c>
      <c r="C29" s="112">
        <v>28</v>
      </c>
      <c r="D29" s="114" t="s">
        <v>187</v>
      </c>
      <c r="E29" s="114" t="s">
        <v>194</v>
      </c>
      <c r="M29" s="73"/>
      <c r="N29" s="73"/>
      <c r="O29"/>
      <c r="P29" s="73"/>
      <c r="Q29" s="73"/>
      <c r="R29"/>
      <c r="S29" s="73"/>
      <c r="T29" s="73"/>
      <c r="U29"/>
    </row>
    <row r="30" spans="1:21" ht="12.6" customHeight="1" x14ac:dyDescent="0.25">
      <c r="A30" s="112">
        <v>3</v>
      </c>
      <c r="B30" s="112">
        <v>1</v>
      </c>
      <c r="C30" s="112">
        <v>29</v>
      </c>
      <c r="D30" s="114" t="s">
        <v>195</v>
      </c>
      <c r="E30" s="114" t="s">
        <v>186</v>
      </c>
      <c r="M30" s="73"/>
      <c r="N30"/>
      <c r="O30"/>
      <c r="P30"/>
      <c r="Q30"/>
      <c r="R30"/>
      <c r="S30"/>
      <c r="T30"/>
      <c r="U30"/>
    </row>
    <row r="31" spans="1:21" ht="12.6" customHeight="1" x14ac:dyDescent="0.25">
      <c r="A31" s="112">
        <v>3</v>
      </c>
      <c r="B31" s="112">
        <v>1</v>
      </c>
      <c r="C31" s="112">
        <v>30</v>
      </c>
      <c r="D31" s="114" t="s">
        <v>197</v>
      </c>
      <c r="E31" s="114" t="s">
        <v>200</v>
      </c>
      <c r="M31" s="73"/>
      <c r="N31" s="73"/>
      <c r="O31"/>
      <c r="P31" s="73"/>
      <c r="Q31" s="73"/>
      <c r="R31"/>
      <c r="S31" s="73"/>
      <c r="T31" s="73"/>
      <c r="U31"/>
    </row>
    <row r="32" spans="1:21" ht="12.6" customHeight="1" x14ac:dyDescent="0.25">
      <c r="A32" s="112">
        <v>3</v>
      </c>
      <c r="B32" s="112">
        <v>2</v>
      </c>
      <c r="C32" s="112">
        <v>1</v>
      </c>
      <c r="D32" s="114" t="s">
        <v>26</v>
      </c>
      <c r="E32" s="114" t="s">
        <v>31</v>
      </c>
      <c r="M32" s="73"/>
      <c r="N32"/>
      <c r="O32"/>
      <c r="P32"/>
      <c r="Q32"/>
      <c r="R32"/>
      <c r="S32"/>
      <c r="T32"/>
      <c r="U32"/>
    </row>
    <row r="33" spans="1:21" ht="12.6" customHeight="1" x14ac:dyDescent="0.25">
      <c r="A33" s="112">
        <v>3</v>
      </c>
      <c r="B33" s="112">
        <v>2</v>
      </c>
      <c r="C33" s="112">
        <v>2</v>
      </c>
      <c r="D33" s="114" t="s">
        <v>36</v>
      </c>
      <c r="E33" s="114" t="s">
        <v>22</v>
      </c>
      <c r="M33" s="73"/>
      <c r="N33" s="73"/>
      <c r="O33"/>
      <c r="P33" s="73"/>
      <c r="Q33" s="73"/>
      <c r="R33"/>
      <c r="S33" s="73"/>
      <c r="T33" s="73"/>
      <c r="U33"/>
    </row>
    <row r="34" spans="1:21" ht="12.6" customHeight="1" x14ac:dyDescent="0.25">
      <c r="A34" s="112">
        <v>3</v>
      </c>
      <c r="B34" s="112">
        <v>2</v>
      </c>
      <c r="C34" s="112">
        <v>3</v>
      </c>
      <c r="D34" s="114" t="s">
        <v>33</v>
      </c>
      <c r="E34" s="114" t="s">
        <v>14</v>
      </c>
      <c r="M34" s="73"/>
      <c r="N34"/>
      <c r="O34"/>
      <c r="P34"/>
      <c r="Q34"/>
      <c r="R34"/>
      <c r="S34"/>
      <c r="T34"/>
      <c r="U34"/>
    </row>
    <row r="35" spans="1:21" ht="12.6" customHeight="1" x14ac:dyDescent="0.25">
      <c r="A35" s="112">
        <v>3</v>
      </c>
      <c r="B35" s="112">
        <v>2</v>
      </c>
      <c r="C35" s="112">
        <v>4</v>
      </c>
      <c r="D35" s="114" t="s">
        <v>15</v>
      </c>
      <c r="E35" s="114" t="s">
        <v>41</v>
      </c>
      <c r="M35" s="73"/>
      <c r="N35" s="73"/>
      <c r="O35"/>
      <c r="P35" s="73"/>
      <c r="Q35" s="73"/>
      <c r="R35"/>
      <c r="S35" s="73"/>
      <c r="T35" s="73"/>
      <c r="U35"/>
    </row>
    <row r="36" spans="1:21" ht="12.6" customHeight="1" x14ac:dyDescent="0.25">
      <c r="A36" s="112">
        <v>3</v>
      </c>
      <c r="B36" s="112">
        <v>2</v>
      </c>
      <c r="C36" s="112">
        <v>5</v>
      </c>
      <c r="D36" s="114" t="s">
        <v>16</v>
      </c>
      <c r="E36" s="114" t="s">
        <v>43</v>
      </c>
      <c r="M36" s="73"/>
      <c r="N36"/>
      <c r="O36"/>
      <c r="P36"/>
      <c r="Q36"/>
      <c r="R36"/>
      <c r="S36"/>
      <c r="T36"/>
      <c r="U36"/>
    </row>
    <row r="37" spans="1:21" ht="12.6" customHeight="1" x14ac:dyDescent="0.25">
      <c r="A37" s="112">
        <v>3</v>
      </c>
      <c r="B37" s="112">
        <v>2</v>
      </c>
      <c r="C37" s="112">
        <v>6</v>
      </c>
      <c r="D37" s="114" t="s">
        <v>50</v>
      </c>
      <c r="E37" s="114" t="s">
        <v>52</v>
      </c>
      <c r="M37" s="73"/>
      <c r="N37" s="73"/>
      <c r="O37"/>
      <c r="P37" s="73"/>
      <c r="Q37" s="73"/>
      <c r="R37"/>
      <c r="S37" s="73"/>
      <c r="T37" s="73"/>
      <c r="U37"/>
    </row>
    <row r="38" spans="1:21" ht="12.6" customHeight="1" x14ac:dyDescent="0.25">
      <c r="A38" s="112">
        <v>3</v>
      </c>
      <c r="B38" s="112">
        <v>2</v>
      </c>
      <c r="C38" s="112">
        <v>7</v>
      </c>
      <c r="D38" s="114" t="s">
        <v>17</v>
      </c>
      <c r="E38" s="114" t="s">
        <v>59</v>
      </c>
      <c r="M38" s="73"/>
      <c r="N38"/>
      <c r="O38"/>
      <c r="P38"/>
      <c r="Q38"/>
      <c r="R38"/>
      <c r="S38"/>
      <c r="T38"/>
      <c r="U38"/>
    </row>
    <row r="39" spans="1:21" ht="12.6" customHeight="1" x14ac:dyDescent="0.25">
      <c r="A39" s="112">
        <v>3</v>
      </c>
      <c r="B39" s="112">
        <v>2</v>
      </c>
      <c r="C39" s="112">
        <v>8</v>
      </c>
      <c r="D39" s="114" t="s">
        <v>18</v>
      </c>
      <c r="E39" s="114" t="s">
        <v>56</v>
      </c>
      <c r="M39" s="73"/>
      <c r="N39" s="73"/>
      <c r="O39"/>
      <c r="P39" s="73"/>
      <c r="Q39" s="73"/>
      <c r="R39"/>
      <c r="S39" s="73"/>
      <c r="T39" s="73"/>
      <c r="U39"/>
    </row>
    <row r="40" spans="1:21" ht="12.6" customHeight="1" x14ac:dyDescent="0.25">
      <c r="A40" s="112">
        <v>3</v>
      </c>
      <c r="B40" s="112">
        <v>2</v>
      </c>
      <c r="C40" s="112">
        <v>9</v>
      </c>
      <c r="D40" s="114" t="s">
        <v>62</v>
      </c>
      <c r="E40" s="114" t="s">
        <v>61</v>
      </c>
      <c r="M40" s="73"/>
      <c r="N40"/>
      <c r="O40"/>
      <c r="P40"/>
      <c r="Q40"/>
      <c r="R40"/>
      <c r="S40"/>
      <c r="T40"/>
      <c r="U40"/>
    </row>
    <row r="41" spans="1:21" ht="12.6" customHeight="1" x14ac:dyDescent="0.25">
      <c r="A41" s="112">
        <v>3</v>
      </c>
      <c r="B41" s="112">
        <v>2</v>
      </c>
      <c r="C41" s="112">
        <v>10</v>
      </c>
      <c r="D41" s="114" t="s">
        <v>68</v>
      </c>
      <c r="E41" s="114" t="s">
        <v>70</v>
      </c>
      <c r="M41" s="73"/>
      <c r="N41" s="73"/>
      <c r="O41"/>
      <c r="P41" s="73"/>
      <c r="Q41" s="73"/>
      <c r="R41"/>
      <c r="S41" s="73"/>
      <c r="T41" s="73"/>
      <c r="U41"/>
    </row>
    <row r="42" spans="1:21" ht="12.6" customHeight="1" x14ac:dyDescent="0.25">
      <c r="A42" s="112">
        <v>3</v>
      </c>
      <c r="B42" s="112">
        <v>2</v>
      </c>
      <c r="C42" s="112">
        <v>11</v>
      </c>
      <c r="D42" s="114" t="s">
        <v>76</v>
      </c>
      <c r="E42" s="114" t="s">
        <v>19</v>
      </c>
      <c r="M42" s="73"/>
      <c r="N42"/>
      <c r="O42"/>
      <c r="P42"/>
      <c r="Q42"/>
      <c r="R42"/>
      <c r="S42"/>
      <c r="T42"/>
      <c r="U42"/>
    </row>
    <row r="43" spans="1:21" ht="12.6" customHeight="1" x14ac:dyDescent="0.25">
      <c r="A43" s="112">
        <v>3</v>
      </c>
      <c r="B43" s="112">
        <v>2</v>
      </c>
      <c r="C43" s="112">
        <v>12</v>
      </c>
      <c r="D43" s="114" t="s">
        <v>78</v>
      </c>
      <c r="E43" s="114" t="s">
        <v>20</v>
      </c>
      <c r="M43" s="73"/>
      <c r="N43" s="73"/>
      <c r="O43"/>
      <c r="P43" s="73"/>
      <c r="Q43" s="73"/>
      <c r="R43"/>
      <c r="S43" s="73"/>
      <c r="T43" s="73"/>
      <c r="U43"/>
    </row>
    <row r="44" spans="1:21" ht="12.6" customHeight="1" x14ac:dyDescent="0.25">
      <c r="A44" s="112">
        <v>3</v>
      </c>
      <c r="B44" s="112">
        <v>2</v>
      </c>
      <c r="C44" s="112">
        <v>13</v>
      </c>
      <c r="D44" s="114" t="s">
        <v>83</v>
      </c>
      <c r="E44" s="114" t="s">
        <v>21</v>
      </c>
      <c r="M44" s="73"/>
      <c r="N44"/>
      <c r="O44"/>
      <c r="P44"/>
      <c r="Q44"/>
      <c r="R44"/>
      <c r="S44"/>
      <c r="T44"/>
      <c r="U44"/>
    </row>
    <row r="45" spans="1:21" ht="12.6" customHeight="1" x14ac:dyDescent="0.25">
      <c r="A45" s="112">
        <v>3</v>
      </c>
      <c r="B45" s="112">
        <v>2</v>
      </c>
      <c r="C45" s="112">
        <v>14</v>
      </c>
      <c r="D45" s="114" t="s">
        <v>92</v>
      </c>
      <c r="E45" s="114" t="s">
        <v>86</v>
      </c>
      <c r="M45" s="73"/>
      <c r="N45"/>
      <c r="O45"/>
      <c r="P45"/>
      <c r="Q45"/>
      <c r="R45"/>
      <c r="S45"/>
      <c r="T45"/>
      <c r="U45"/>
    </row>
    <row r="46" spans="1:21" ht="12.6" customHeight="1" x14ac:dyDescent="0.25">
      <c r="A46" s="112">
        <v>3</v>
      </c>
      <c r="B46" s="112">
        <v>2</v>
      </c>
      <c r="C46" s="112">
        <v>15</v>
      </c>
      <c r="D46" s="114" t="s">
        <v>23</v>
      </c>
      <c r="E46" s="114" t="s">
        <v>89</v>
      </c>
      <c r="M46" s="73"/>
      <c r="N46" s="73"/>
      <c r="O46"/>
      <c r="P46" s="73"/>
      <c r="Q46" s="73"/>
      <c r="R46"/>
      <c r="S46" s="73"/>
      <c r="T46" s="73"/>
      <c r="U46"/>
    </row>
    <row r="47" spans="1:21" ht="12.6" customHeight="1" x14ac:dyDescent="0.25">
      <c r="A47" s="112">
        <v>3</v>
      </c>
      <c r="B47" s="112">
        <v>2</v>
      </c>
      <c r="C47" s="112">
        <v>16</v>
      </c>
      <c r="D47" s="114" t="s">
        <v>96</v>
      </c>
      <c r="E47" s="114" t="s">
        <v>24</v>
      </c>
      <c r="M47" s="73"/>
      <c r="N47"/>
      <c r="O47"/>
      <c r="P47"/>
      <c r="Q47"/>
      <c r="R47"/>
      <c r="S47"/>
      <c r="T47"/>
      <c r="U47"/>
    </row>
    <row r="48" spans="1:21" ht="12.6" customHeight="1" x14ac:dyDescent="0.25">
      <c r="A48" s="112">
        <v>3</v>
      </c>
      <c r="B48" s="112">
        <v>2</v>
      </c>
      <c r="C48" s="112">
        <v>17</v>
      </c>
      <c r="D48" s="114" t="s">
        <v>106</v>
      </c>
      <c r="E48" s="114" t="s">
        <v>101</v>
      </c>
      <c r="M48" s="73"/>
      <c r="N48" s="73"/>
      <c r="O48"/>
      <c r="P48" s="73"/>
      <c r="Q48" s="73"/>
      <c r="R48"/>
      <c r="S48" s="73"/>
      <c r="T48" s="73"/>
      <c r="U48"/>
    </row>
    <row r="49" spans="1:21" ht="12.6" customHeight="1" x14ac:dyDescent="0.25">
      <c r="A49" s="112">
        <v>3</v>
      </c>
      <c r="B49" s="112">
        <v>2</v>
      </c>
      <c r="C49" s="112">
        <v>18</v>
      </c>
      <c r="D49" s="114" t="s">
        <v>25</v>
      </c>
      <c r="E49" s="114" t="s">
        <v>105</v>
      </c>
      <c r="M49" s="73"/>
      <c r="N49"/>
      <c r="O49"/>
      <c r="P49"/>
      <c r="Q49"/>
      <c r="R49"/>
      <c r="S49"/>
      <c r="T49"/>
      <c r="U49"/>
    </row>
    <row r="50" spans="1:21" ht="12.6" customHeight="1" x14ac:dyDescent="0.25">
      <c r="A50" s="112">
        <v>3</v>
      </c>
      <c r="B50" s="112">
        <v>2</v>
      </c>
      <c r="C50" s="112">
        <v>19</v>
      </c>
      <c r="D50" s="114" t="s">
        <v>143</v>
      </c>
      <c r="E50" s="114" t="s">
        <v>140</v>
      </c>
      <c r="J50" s="2"/>
      <c r="K50" s="2"/>
      <c r="M50" s="73"/>
      <c r="N50" s="73"/>
      <c r="O50"/>
      <c r="P50" s="73"/>
      <c r="Q50" s="73"/>
      <c r="R50"/>
      <c r="S50" s="73"/>
      <c r="T50" s="73"/>
      <c r="U50"/>
    </row>
    <row r="51" spans="1:21" ht="12.6" customHeight="1" x14ac:dyDescent="0.25">
      <c r="A51" s="112">
        <v>3</v>
      </c>
      <c r="B51" s="112">
        <v>2</v>
      </c>
      <c r="C51" s="112">
        <v>20</v>
      </c>
      <c r="D51" s="114" t="s">
        <v>145</v>
      </c>
      <c r="E51" s="114" t="s">
        <v>139</v>
      </c>
      <c r="J51" s="2"/>
      <c r="K51" s="2"/>
      <c r="M51" s="73"/>
      <c r="N51"/>
      <c r="O51"/>
      <c r="P51"/>
      <c r="Q51"/>
      <c r="R51"/>
      <c r="S51"/>
      <c r="T51"/>
      <c r="U51"/>
    </row>
    <row r="52" spans="1:21" ht="12.6" customHeight="1" x14ac:dyDescent="0.25">
      <c r="A52" s="112">
        <v>3</v>
      </c>
      <c r="B52" s="112">
        <v>2</v>
      </c>
      <c r="C52" s="112">
        <v>21</v>
      </c>
      <c r="D52" s="114" t="s">
        <v>150</v>
      </c>
      <c r="E52" s="114" t="s">
        <v>147</v>
      </c>
      <c r="J52" s="73"/>
      <c r="K52" s="73"/>
      <c r="L52"/>
      <c r="M52" s="73"/>
      <c r="N52" s="73"/>
      <c r="O52"/>
      <c r="P52" s="73"/>
      <c r="Q52" s="73"/>
      <c r="R52"/>
      <c r="S52" s="73"/>
      <c r="T52" s="73"/>
      <c r="U52"/>
    </row>
    <row r="53" spans="1:21" ht="12.6" customHeight="1" x14ac:dyDescent="0.25">
      <c r="A53" s="112">
        <v>3</v>
      </c>
      <c r="B53" s="112">
        <v>2</v>
      </c>
      <c r="C53" s="112">
        <v>22</v>
      </c>
      <c r="D53" s="114" t="s">
        <v>162</v>
      </c>
      <c r="E53" s="114" t="s">
        <v>154</v>
      </c>
      <c r="J53" s="73"/>
      <c r="K53"/>
      <c r="L53"/>
    </row>
    <row r="54" spans="1:21" ht="12.6" customHeight="1" x14ac:dyDescent="0.25">
      <c r="A54" s="112">
        <v>3</v>
      </c>
      <c r="B54" s="112">
        <v>2</v>
      </c>
      <c r="C54" s="112">
        <v>23</v>
      </c>
      <c r="D54" s="114" t="s">
        <v>163</v>
      </c>
      <c r="E54" s="114" t="s">
        <v>156</v>
      </c>
      <c r="J54" s="73"/>
      <c r="K54" s="73"/>
      <c r="L54"/>
    </row>
    <row r="55" spans="1:21" ht="12.6" customHeight="1" x14ac:dyDescent="0.25">
      <c r="A55" s="112">
        <v>3</v>
      </c>
      <c r="B55" s="112">
        <v>2</v>
      </c>
      <c r="C55" s="112">
        <v>24</v>
      </c>
      <c r="D55" s="114" t="s">
        <v>166</v>
      </c>
      <c r="E55" s="114" t="s">
        <v>165</v>
      </c>
      <c r="J55" s="73"/>
      <c r="K55"/>
      <c r="L55"/>
    </row>
    <row r="56" spans="1:21" ht="12.6" customHeight="1" x14ac:dyDescent="0.25">
      <c r="A56" s="112">
        <v>3</v>
      </c>
      <c r="B56" s="112">
        <v>2</v>
      </c>
      <c r="C56" s="112">
        <v>25</v>
      </c>
      <c r="D56" s="114" t="s">
        <v>170</v>
      </c>
      <c r="E56" s="114" t="s">
        <v>172</v>
      </c>
      <c r="J56" s="73"/>
      <c r="K56" s="73"/>
      <c r="L56"/>
    </row>
    <row r="57" spans="1:21" ht="12.6" customHeight="1" x14ac:dyDescent="0.25">
      <c r="A57" s="112">
        <v>3</v>
      </c>
      <c r="B57" s="112">
        <v>2</v>
      </c>
      <c r="C57" s="112">
        <v>26</v>
      </c>
      <c r="D57" s="114" t="s">
        <v>180</v>
      </c>
      <c r="E57" s="114" t="s">
        <v>171</v>
      </c>
      <c r="J57" s="73"/>
      <c r="K57"/>
      <c r="L57"/>
    </row>
    <row r="58" spans="1:21" ht="12.6" customHeight="1" x14ac:dyDescent="0.25">
      <c r="A58" s="112">
        <v>3</v>
      </c>
      <c r="B58" s="112">
        <v>2</v>
      </c>
      <c r="C58" s="112">
        <v>27</v>
      </c>
      <c r="D58" s="114" t="s">
        <v>177</v>
      </c>
      <c r="E58" s="114" t="s">
        <v>181</v>
      </c>
      <c r="J58" s="73"/>
      <c r="K58"/>
      <c r="L58"/>
    </row>
    <row r="59" spans="1:21" ht="12.6" customHeight="1" x14ac:dyDescent="0.25">
      <c r="A59" s="112">
        <v>3</v>
      </c>
      <c r="B59" s="112">
        <v>2</v>
      </c>
      <c r="C59" s="112">
        <v>28</v>
      </c>
      <c r="D59" s="114" t="s">
        <v>194</v>
      </c>
      <c r="E59" s="114" t="s">
        <v>186</v>
      </c>
      <c r="J59" s="73"/>
      <c r="K59" s="73"/>
      <c r="L59"/>
    </row>
    <row r="60" spans="1:21" ht="12.6" customHeight="1" x14ac:dyDescent="0.25">
      <c r="A60" s="112">
        <v>3</v>
      </c>
      <c r="B60" s="112">
        <v>2</v>
      </c>
      <c r="C60" s="112">
        <v>29</v>
      </c>
      <c r="D60" s="114" t="s">
        <v>197</v>
      </c>
      <c r="E60" s="114" t="s">
        <v>187</v>
      </c>
      <c r="J60" s="73"/>
      <c r="K60"/>
      <c r="L60"/>
    </row>
    <row r="61" spans="1:21" ht="12.6" customHeight="1" x14ac:dyDescent="0.25">
      <c r="A61" s="112">
        <v>3</v>
      </c>
      <c r="B61" s="112">
        <v>2</v>
      </c>
      <c r="C61" s="112">
        <v>30</v>
      </c>
      <c r="D61" s="114" t="s">
        <v>200</v>
      </c>
      <c r="E61" s="114" t="s">
        <v>195</v>
      </c>
      <c r="J61" s="73"/>
      <c r="K61" s="73"/>
      <c r="L61"/>
    </row>
    <row r="62" spans="1:21" ht="12.6" customHeight="1" x14ac:dyDescent="0.25">
      <c r="A62" s="112">
        <v>3</v>
      </c>
      <c r="B62" s="112">
        <v>3</v>
      </c>
      <c r="C62" s="112">
        <v>1</v>
      </c>
      <c r="D62" s="114" t="s">
        <v>22</v>
      </c>
      <c r="E62" s="114" t="s">
        <v>26</v>
      </c>
      <c r="J62" s="73"/>
      <c r="K62"/>
      <c r="L62"/>
    </row>
    <row r="63" spans="1:21" ht="12.6" customHeight="1" x14ac:dyDescent="0.25">
      <c r="A63" s="112">
        <v>3</v>
      </c>
      <c r="B63" s="112">
        <v>3</v>
      </c>
      <c r="C63" s="112">
        <v>2</v>
      </c>
      <c r="D63" s="114" t="s">
        <v>14</v>
      </c>
      <c r="E63" s="114" t="s">
        <v>31</v>
      </c>
      <c r="J63" s="73"/>
      <c r="K63" s="73"/>
      <c r="L63"/>
    </row>
    <row r="64" spans="1:21" ht="12.6" customHeight="1" x14ac:dyDescent="0.25">
      <c r="A64" s="112">
        <v>3</v>
      </c>
      <c r="B64" s="112">
        <v>3</v>
      </c>
      <c r="C64" s="112">
        <v>3</v>
      </c>
      <c r="D64" s="114" t="s">
        <v>36</v>
      </c>
      <c r="E64" s="114" t="s">
        <v>33</v>
      </c>
      <c r="J64" s="73"/>
      <c r="K64"/>
      <c r="L64"/>
    </row>
    <row r="65" spans="1:12" ht="12.6" customHeight="1" x14ac:dyDescent="0.25">
      <c r="A65" s="112">
        <v>3</v>
      </c>
      <c r="B65" s="112">
        <v>3</v>
      </c>
      <c r="C65" s="112">
        <v>4</v>
      </c>
      <c r="D65" s="114" t="s">
        <v>41</v>
      </c>
      <c r="E65" s="114" t="s">
        <v>43</v>
      </c>
      <c r="J65" s="73"/>
      <c r="K65" s="73"/>
      <c r="L65"/>
    </row>
    <row r="66" spans="1:12" ht="12.6" customHeight="1" x14ac:dyDescent="0.25">
      <c r="A66" s="112">
        <v>3</v>
      </c>
      <c r="B66" s="112">
        <v>3</v>
      </c>
      <c r="C66" s="112">
        <v>5</v>
      </c>
      <c r="D66" s="114" t="s">
        <v>50</v>
      </c>
      <c r="E66" s="114" t="s">
        <v>15</v>
      </c>
      <c r="J66" s="73"/>
      <c r="K66"/>
      <c r="L66"/>
    </row>
    <row r="67" spans="1:12" ht="12.6" customHeight="1" x14ac:dyDescent="0.25">
      <c r="A67" s="112">
        <v>3</v>
      </c>
      <c r="B67" s="112">
        <v>3</v>
      </c>
      <c r="C67" s="112">
        <v>6</v>
      </c>
      <c r="D67" s="114" t="s">
        <v>52</v>
      </c>
      <c r="E67" s="114" t="s">
        <v>16</v>
      </c>
      <c r="J67" s="73"/>
      <c r="K67" s="73"/>
      <c r="L67"/>
    </row>
    <row r="68" spans="1:12" ht="12.6" customHeight="1" x14ac:dyDescent="0.25">
      <c r="A68" s="112">
        <v>3</v>
      </c>
      <c r="B68" s="112">
        <v>3</v>
      </c>
      <c r="C68" s="112">
        <v>7</v>
      </c>
      <c r="D68" s="114" t="s">
        <v>56</v>
      </c>
      <c r="E68" s="114" t="s">
        <v>17</v>
      </c>
      <c r="J68" s="73"/>
      <c r="K68"/>
      <c r="L68"/>
    </row>
    <row r="69" spans="1:12" ht="12.6" customHeight="1" x14ac:dyDescent="0.25">
      <c r="A69" s="112">
        <v>3</v>
      </c>
      <c r="B69" s="112">
        <v>3</v>
      </c>
      <c r="C69" s="112">
        <v>8</v>
      </c>
      <c r="D69" s="114" t="s">
        <v>61</v>
      </c>
      <c r="E69" s="114" t="s">
        <v>59</v>
      </c>
      <c r="J69" s="73"/>
      <c r="K69" s="73"/>
      <c r="L69"/>
    </row>
    <row r="70" spans="1:12" ht="12.6" customHeight="1" x14ac:dyDescent="0.25">
      <c r="A70" s="112">
        <v>3</v>
      </c>
      <c r="B70" s="112">
        <v>3</v>
      </c>
      <c r="C70" s="112">
        <v>9</v>
      </c>
      <c r="D70" s="114" t="s">
        <v>18</v>
      </c>
      <c r="E70" s="114" t="s">
        <v>62</v>
      </c>
      <c r="J70" s="73"/>
      <c r="K70" s="73"/>
      <c r="L70"/>
    </row>
    <row r="71" spans="1:12" ht="12.6" customHeight="1" x14ac:dyDescent="0.25">
      <c r="A71" s="112">
        <v>3</v>
      </c>
      <c r="B71" s="112">
        <v>3</v>
      </c>
      <c r="C71" s="112">
        <v>10</v>
      </c>
      <c r="D71" s="114" t="s">
        <v>70</v>
      </c>
      <c r="E71" s="114" t="s">
        <v>19</v>
      </c>
      <c r="J71" s="73"/>
      <c r="K71"/>
      <c r="L71"/>
    </row>
    <row r="72" spans="1:12" ht="12.6" customHeight="1" x14ac:dyDescent="0.25">
      <c r="A72" s="112">
        <v>3</v>
      </c>
      <c r="B72" s="112">
        <v>3</v>
      </c>
      <c r="C72" s="112">
        <v>11</v>
      </c>
      <c r="D72" s="114" t="s">
        <v>78</v>
      </c>
      <c r="E72" s="114" t="s">
        <v>68</v>
      </c>
      <c r="J72" s="73"/>
      <c r="K72" s="73"/>
      <c r="L72"/>
    </row>
    <row r="73" spans="1:12" ht="12.6" customHeight="1" x14ac:dyDescent="0.25">
      <c r="A73" s="112">
        <v>3</v>
      </c>
      <c r="B73" s="112">
        <v>3</v>
      </c>
      <c r="C73" s="112">
        <v>12</v>
      </c>
      <c r="D73" s="114" t="s">
        <v>20</v>
      </c>
      <c r="E73" s="114" t="s">
        <v>76</v>
      </c>
      <c r="J73" s="73"/>
      <c r="K73"/>
      <c r="L73"/>
    </row>
    <row r="74" spans="1:12" ht="12.6" customHeight="1" x14ac:dyDescent="0.25">
      <c r="A74" s="112">
        <v>3</v>
      </c>
      <c r="B74" s="112">
        <v>3</v>
      </c>
      <c r="C74" s="112">
        <v>13</v>
      </c>
      <c r="D74" s="114" t="s">
        <v>86</v>
      </c>
      <c r="E74" s="114" t="s">
        <v>83</v>
      </c>
      <c r="J74" s="73"/>
      <c r="K74" s="73"/>
      <c r="L74"/>
    </row>
    <row r="75" spans="1:12" ht="12.6" customHeight="1" x14ac:dyDescent="0.25">
      <c r="A75" s="112">
        <v>3</v>
      </c>
      <c r="B75" s="112">
        <v>3</v>
      </c>
      <c r="C75" s="112">
        <v>14</v>
      </c>
      <c r="D75" s="114" t="s">
        <v>89</v>
      </c>
      <c r="E75" s="114" t="s">
        <v>21</v>
      </c>
      <c r="J75" s="73"/>
      <c r="K75"/>
      <c r="L75"/>
    </row>
    <row r="76" spans="1:12" ht="12.6" customHeight="1" x14ac:dyDescent="0.25">
      <c r="A76" s="112">
        <v>3</v>
      </c>
      <c r="B76" s="112">
        <v>3</v>
      </c>
      <c r="C76" s="112">
        <v>15</v>
      </c>
      <c r="D76" s="114" t="s">
        <v>92</v>
      </c>
      <c r="E76" s="114" t="s">
        <v>23</v>
      </c>
      <c r="J76" s="73"/>
      <c r="K76" s="73"/>
      <c r="L76"/>
    </row>
    <row r="77" spans="1:12" ht="12.6" customHeight="1" x14ac:dyDescent="0.25">
      <c r="A77" s="112">
        <v>3</v>
      </c>
      <c r="B77" s="112">
        <v>3</v>
      </c>
      <c r="C77" s="112">
        <v>16</v>
      </c>
      <c r="D77" s="114" t="s">
        <v>24</v>
      </c>
      <c r="E77" s="114" t="s">
        <v>101</v>
      </c>
      <c r="J77" s="73"/>
      <c r="K77"/>
      <c r="L77"/>
    </row>
    <row r="78" spans="1:12" ht="12.6" customHeight="1" x14ac:dyDescent="0.25">
      <c r="A78" s="112">
        <v>3</v>
      </c>
      <c r="B78" s="112">
        <v>3</v>
      </c>
      <c r="C78" s="112">
        <v>17</v>
      </c>
      <c r="D78" s="114" t="s">
        <v>25</v>
      </c>
      <c r="E78" s="114" t="s">
        <v>96</v>
      </c>
      <c r="J78" s="73"/>
      <c r="K78"/>
      <c r="L78"/>
    </row>
    <row r="79" spans="1:12" ht="12.6" customHeight="1" x14ac:dyDescent="0.25">
      <c r="A79" s="112">
        <v>3</v>
      </c>
      <c r="B79" s="112">
        <v>3</v>
      </c>
      <c r="C79" s="112">
        <v>18</v>
      </c>
      <c r="D79" s="114" t="s">
        <v>105</v>
      </c>
      <c r="E79" s="114" t="s">
        <v>106</v>
      </c>
      <c r="J79" s="73"/>
      <c r="K79" s="73"/>
      <c r="L79"/>
    </row>
    <row r="80" spans="1:12" ht="12.6" customHeight="1" x14ac:dyDescent="0.25">
      <c r="A80" s="112">
        <v>3</v>
      </c>
      <c r="B80" s="112">
        <v>3</v>
      </c>
      <c r="C80" s="112">
        <v>19</v>
      </c>
      <c r="D80" s="114" t="s">
        <v>139</v>
      </c>
      <c r="E80" s="114" t="s">
        <v>143</v>
      </c>
      <c r="J80" s="73"/>
      <c r="K80"/>
      <c r="L80"/>
    </row>
    <row r="81" spans="1:12" ht="12.6" customHeight="1" x14ac:dyDescent="0.25">
      <c r="A81" s="112">
        <v>3</v>
      </c>
      <c r="B81" s="112">
        <v>3</v>
      </c>
      <c r="C81" s="112">
        <v>20</v>
      </c>
      <c r="D81" s="114" t="s">
        <v>147</v>
      </c>
      <c r="E81" s="114" t="s">
        <v>140</v>
      </c>
      <c r="J81" s="73"/>
      <c r="K81" s="73"/>
      <c r="L81"/>
    </row>
    <row r="82" spans="1:12" ht="12.6" customHeight="1" x14ac:dyDescent="0.25">
      <c r="A82" s="112">
        <v>3</v>
      </c>
      <c r="B82" s="112">
        <v>3</v>
      </c>
      <c r="C82" s="112">
        <v>21</v>
      </c>
      <c r="D82" s="114" t="s">
        <v>145</v>
      </c>
      <c r="E82" s="114" t="s">
        <v>150</v>
      </c>
      <c r="J82" s="73"/>
      <c r="K82"/>
      <c r="L82"/>
    </row>
    <row r="83" spans="1:12" ht="12.6" customHeight="1" x14ac:dyDescent="0.25">
      <c r="A83" s="112">
        <v>3</v>
      </c>
      <c r="B83" s="112">
        <v>3</v>
      </c>
      <c r="C83" s="112">
        <v>22</v>
      </c>
      <c r="D83" s="114" t="s">
        <v>154</v>
      </c>
      <c r="E83" s="114" t="s">
        <v>156</v>
      </c>
      <c r="J83" s="73"/>
      <c r="K83" s="73"/>
      <c r="L83"/>
    </row>
    <row r="84" spans="1:12" ht="12.6" customHeight="1" x14ac:dyDescent="0.25">
      <c r="A84" s="112">
        <v>3</v>
      </c>
      <c r="B84" s="112">
        <v>3</v>
      </c>
      <c r="C84" s="112">
        <v>23</v>
      </c>
      <c r="D84" s="114" t="s">
        <v>166</v>
      </c>
      <c r="E84" s="114" t="s">
        <v>162</v>
      </c>
      <c r="J84" s="73"/>
      <c r="K84"/>
      <c r="L84"/>
    </row>
    <row r="85" spans="1:12" ht="12.6" customHeight="1" x14ac:dyDescent="0.25">
      <c r="A85" s="112">
        <v>3</v>
      </c>
      <c r="B85" s="112">
        <v>3</v>
      </c>
      <c r="C85" s="112">
        <v>24</v>
      </c>
      <c r="D85" s="114" t="s">
        <v>165</v>
      </c>
      <c r="E85" s="114" t="s">
        <v>163</v>
      </c>
      <c r="J85" s="73"/>
      <c r="K85" s="73"/>
      <c r="L85"/>
    </row>
    <row r="86" spans="1:12" ht="12.6" customHeight="1" x14ac:dyDescent="0.25">
      <c r="A86" s="112">
        <v>3</v>
      </c>
      <c r="B86" s="112">
        <v>3</v>
      </c>
      <c r="C86" s="112">
        <v>25</v>
      </c>
      <c r="D86" s="114" t="s">
        <v>171</v>
      </c>
      <c r="E86" s="114" t="s">
        <v>170</v>
      </c>
      <c r="J86" s="73"/>
      <c r="K86" s="73"/>
      <c r="L86"/>
    </row>
    <row r="87" spans="1:12" ht="12.6" customHeight="1" x14ac:dyDescent="0.25">
      <c r="A87" s="112">
        <v>3</v>
      </c>
      <c r="B87" s="112">
        <v>3</v>
      </c>
      <c r="C87" s="112">
        <v>26</v>
      </c>
      <c r="D87" s="114" t="s">
        <v>181</v>
      </c>
      <c r="E87" s="114" t="s">
        <v>172</v>
      </c>
      <c r="J87" s="73"/>
      <c r="K87"/>
      <c r="L87"/>
    </row>
    <row r="88" spans="1:12" ht="12.6" customHeight="1" x14ac:dyDescent="0.2">
      <c r="A88" s="112">
        <v>3</v>
      </c>
      <c r="B88" s="112">
        <v>3</v>
      </c>
      <c r="C88" s="112">
        <v>27</v>
      </c>
      <c r="D88" s="114" t="s">
        <v>180</v>
      </c>
      <c r="E88" s="114" t="s">
        <v>177</v>
      </c>
      <c r="J88" s="2"/>
      <c r="K88" s="2"/>
    </row>
    <row r="89" spans="1:12" ht="12.6" customHeight="1" x14ac:dyDescent="0.2">
      <c r="A89" s="112">
        <v>3</v>
      </c>
      <c r="B89" s="112">
        <v>3</v>
      </c>
      <c r="C89" s="112">
        <v>28</v>
      </c>
      <c r="D89" s="114" t="s">
        <v>186</v>
      </c>
      <c r="E89" s="114" t="s">
        <v>187</v>
      </c>
      <c r="J89" s="2"/>
      <c r="K89" s="2"/>
    </row>
    <row r="90" spans="1:12" ht="12.6" customHeight="1" x14ac:dyDescent="0.2">
      <c r="A90" s="112">
        <v>3</v>
      </c>
      <c r="B90" s="112">
        <v>3</v>
      </c>
      <c r="C90" s="112">
        <v>29</v>
      </c>
      <c r="D90" s="114" t="s">
        <v>200</v>
      </c>
      <c r="E90" s="114" t="s">
        <v>194</v>
      </c>
      <c r="J90" s="2"/>
      <c r="K90" s="2"/>
    </row>
    <row r="91" spans="1:12" ht="12.6" customHeight="1" x14ac:dyDescent="0.2">
      <c r="A91" s="112">
        <v>3</v>
      </c>
      <c r="B91" s="112">
        <v>3</v>
      </c>
      <c r="C91" s="112">
        <v>30</v>
      </c>
      <c r="D91" s="114" t="s">
        <v>195</v>
      </c>
      <c r="E91" s="114" t="s">
        <v>197</v>
      </c>
      <c r="J91" s="2"/>
      <c r="K91" s="2"/>
    </row>
    <row r="92" spans="1:12" ht="12.6" customHeight="1" x14ac:dyDescent="0.2">
      <c r="A92" s="112">
        <v>4</v>
      </c>
      <c r="B92" s="112">
        <v>1</v>
      </c>
      <c r="C92" s="112">
        <v>1</v>
      </c>
      <c r="D92" s="114" t="s">
        <v>22</v>
      </c>
      <c r="E92" s="114" t="s">
        <v>31</v>
      </c>
      <c r="J92" s="2"/>
      <c r="K92" s="2"/>
    </row>
    <row r="93" spans="1:12" ht="12.6" customHeight="1" x14ac:dyDescent="0.2">
      <c r="A93" s="112">
        <v>4</v>
      </c>
      <c r="B93" s="112">
        <v>1</v>
      </c>
      <c r="C93" s="112">
        <v>2</v>
      </c>
      <c r="D93" s="114" t="s">
        <v>28</v>
      </c>
      <c r="E93" s="114" t="s">
        <v>26</v>
      </c>
      <c r="J93" s="2"/>
      <c r="K93" s="2"/>
    </row>
    <row r="94" spans="1:12" ht="12.6" customHeight="1" x14ac:dyDescent="0.2">
      <c r="A94" s="112">
        <v>4</v>
      </c>
      <c r="B94" s="112">
        <v>1</v>
      </c>
      <c r="C94" s="112">
        <v>3</v>
      </c>
      <c r="D94" s="114" t="s">
        <v>37</v>
      </c>
      <c r="E94" s="114" t="s">
        <v>14</v>
      </c>
      <c r="J94" s="2"/>
      <c r="K94" s="2"/>
    </row>
    <row r="95" spans="1:12" ht="12.6" customHeight="1" x14ac:dyDescent="0.2">
      <c r="A95" s="112">
        <v>4</v>
      </c>
      <c r="B95" s="112">
        <v>1</v>
      </c>
      <c r="C95" s="112">
        <v>4</v>
      </c>
      <c r="D95" s="114" t="s">
        <v>33</v>
      </c>
      <c r="E95" s="114" t="s">
        <v>36</v>
      </c>
      <c r="J95" s="2"/>
      <c r="K95" s="2"/>
    </row>
    <row r="96" spans="1:12" ht="12.6" customHeight="1" x14ac:dyDescent="0.2">
      <c r="A96" s="112">
        <v>4</v>
      </c>
      <c r="B96" s="112">
        <v>1</v>
      </c>
      <c r="C96" s="112">
        <v>5</v>
      </c>
      <c r="D96" s="114" t="s">
        <v>15</v>
      </c>
      <c r="E96" s="114" t="s">
        <v>43</v>
      </c>
      <c r="J96" s="2"/>
      <c r="K96" s="2"/>
    </row>
    <row r="97" spans="1:11" ht="12.6" customHeight="1" x14ac:dyDescent="0.2">
      <c r="A97" s="112">
        <v>4</v>
      </c>
      <c r="B97" s="112">
        <v>1</v>
      </c>
      <c r="C97" s="112">
        <v>6</v>
      </c>
      <c r="D97" s="114" t="s">
        <v>41</v>
      </c>
      <c r="E97" s="114" t="s">
        <v>44</v>
      </c>
      <c r="J97" s="2"/>
      <c r="K97" s="2"/>
    </row>
    <row r="98" spans="1:11" ht="12.6" customHeight="1" x14ac:dyDescent="0.2">
      <c r="A98" s="112">
        <v>4</v>
      </c>
      <c r="B98" s="112">
        <v>1</v>
      </c>
      <c r="C98" s="112">
        <v>7</v>
      </c>
      <c r="D98" s="114" t="s">
        <v>50</v>
      </c>
      <c r="E98" s="114" t="s">
        <v>16</v>
      </c>
      <c r="J98" s="2"/>
      <c r="K98" s="2"/>
    </row>
    <row r="99" spans="1:11" ht="12.6" customHeight="1" x14ac:dyDescent="0.2">
      <c r="A99" s="112">
        <v>4</v>
      </c>
      <c r="B99" s="112">
        <v>1</v>
      </c>
      <c r="C99" s="112">
        <v>8</v>
      </c>
      <c r="D99" s="114" t="s">
        <v>52</v>
      </c>
      <c r="E99" s="114" t="s">
        <v>47</v>
      </c>
      <c r="J99" s="2"/>
      <c r="K99" s="2"/>
    </row>
    <row r="100" spans="1:11" ht="12.6" customHeight="1" x14ac:dyDescent="0.2">
      <c r="A100" s="112">
        <v>4</v>
      </c>
      <c r="B100" s="112">
        <v>1</v>
      </c>
      <c r="C100" s="112">
        <v>9</v>
      </c>
      <c r="D100" s="114" t="s">
        <v>17</v>
      </c>
      <c r="E100" s="114" t="s">
        <v>55</v>
      </c>
      <c r="J100" s="2"/>
      <c r="K100" s="2"/>
    </row>
    <row r="101" spans="1:11" ht="12.6" customHeight="1" x14ac:dyDescent="0.2">
      <c r="A101" s="112">
        <v>4</v>
      </c>
      <c r="B101" s="112">
        <v>1</v>
      </c>
      <c r="C101" s="112">
        <v>10</v>
      </c>
      <c r="D101" s="114" t="s">
        <v>59</v>
      </c>
      <c r="E101" s="114" t="s">
        <v>56</v>
      </c>
      <c r="J101" s="2"/>
      <c r="K101" s="2"/>
    </row>
    <row r="102" spans="1:11" ht="12.6" customHeight="1" x14ac:dyDescent="0.2">
      <c r="A102" s="112">
        <v>4</v>
      </c>
      <c r="B102" s="112">
        <v>1</v>
      </c>
      <c r="C102" s="112">
        <v>11</v>
      </c>
      <c r="D102" s="32" t="s">
        <v>62</v>
      </c>
      <c r="E102" s="114" t="s">
        <v>18</v>
      </c>
      <c r="K102" s="2"/>
    </row>
    <row r="103" spans="1:11" ht="12.6" customHeight="1" x14ac:dyDescent="0.2">
      <c r="A103" s="112">
        <v>4</v>
      </c>
      <c r="B103" s="112">
        <v>1</v>
      </c>
      <c r="C103" s="112">
        <v>12</v>
      </c>
      <c r="D103" s="114" t="s">
        <v>64</v>
      </c>
      <c r="E103" s="114" t="s">
        <v>61</v>
      </c>
      <c r="J103" s="2"/>
      <c r="K103" s="2"/>
    </row>
    <row r="104" spans="1:11" ht="12.6" customHeight="1" x14ac:dyDescent="0.2">
      <c r="A104" s="112">
        <v>4</v>
      </c>
      <c r="B104" s="112">
        <v>1</v>
      </c>
      <c r="C104" s="112">
        <v>13</v>
      </c>
      <c r="D104" s="114" t="s">
        <v>19</v>
      </c>
      <c r="E104" s="114" t="s">
        <v>68</v>
      </c>
      <c r="J104" s="2"/>
      <c r="K104" s="2"/>
    </row>
    <row r="105" spans="1:11" ht="12.6" customHeight="1" x14ac:dyDescent="0.2">
      <c r="A105" s="112">
        <v>4</v>
      </c>
      <c r="B105" s="112">
        <v>1</v>
      </c>
      <c r="C105" s="112">
        <v>14</v>
      </c>
      <c r="D105" s="114" t="s">
        <v>72</v>
      </c>
      <c r="E105" s="114" t="s">
        <v>70</v>
      </c>
      <c r="J105" s="2"/>
      <c r="K105" s="2"/>
    </row>
    <row r="106" spans="1:11" ht="12.6" customHeight="1" x14ac:dyDescent="0.2">
      <c r="A106" s="112">
        <v>4</v>
      </c>
      <c r="B106" s="112">
        <v>1</v>
      </c>
      <c r="C106" s="112">
        <v>15</v>
      </c>
      <c r="D106" s="114" t="s">
        <v>80</v>
      </c>
      <c r="E106" s="114" t="s">
        <v>20</v>
      </c>
      <c r="J106" s="2"/>
      <c r="K106" s="2"/>
    </row>
    <row r="107" spans="1:11" ht="12.6" customHeight="1" x14ac:dyDescent="0.2">
      <c r="A107" s="112">
        <v>4</v>
      </c>
      <c r="B107" s="112">
        <v>1</v>
      </c>
      <c r="C107" s="112">
        <v>16</v>
      </c>
      <c r="D107" s="114" t="s">
        <v>76</v>
      </c>
      <c r="E107" s="114" t="s">
        <v>78</v>
      </c>
      <c r="J107" s="2"/>
      <c r="K107" s="2"/>
    </row>
    <row r="108" spans="1:11" ht="12.6" customHeight="1" x14ac:dyDescent="0.2">
      <c r="A108" s="112">
        <v>4</v>
      </c>
      <c r="B108" s="112">
        <v>1</v>
      </c>
      <c r="C108" s="112">
        <v>17</v>
      </c>
      <c r="D108" s="114" t="s">
        <v>21</v>
      </c>
      <c r="E108" s="114" t="s">
        <v>86</v>
      </c>
      <c r="J108" s="2"/>
      <c r="K108" s="2"/>
    </row>
    <row r="109" spans="1:11" ht="12.6" customHeight="1" x14ac:dyDescent="0.2">
      <c r="A109" s="112">
        <v>4</v>
      </c>
      <c r="B109" s="112">
        <v>1</v>
      </c>
      <c r="C109" s="112">
        <v>18</v>
      </c>
      <c r="D109" s="114" t="s">
        <v>83</v>
      </c>
      <c r="E109" s="114" t="s">
        <v>87</v>
      </c>
      <c r="J109" s="2"/>
      <c r="K109" s="2"/>
    </row>
    <row r="110" spans="1:11" ht="12.6" customHeight="1" x14ac:dyDescent="0.2">
      <c r="A110" s="112">
        <v>4</v>
      </c>
      <c r="B110" s="112">
        <v>1</v>
      </c>
      <c r="C110" s="112">
        <v>19</v>
      </c>
      <c r="D110" s="114" t="s">
        <v>92</v>
      </c>
      <c r="E110" s="114" t="s">
        <v>23</v>
      </c>
      <c r="J110" s="2"/>
      <c r="K110" s="2"/>
    </row>
    <row r="111" spans="1:11" ht="12.6" customHeight="1" x14ac:dyDescent="0.2">
      <c r="A111" s="112">
        <v>4</v>
      </c>
      <c r="B111" s="112">
        <v>1</v>
      </c>
      <c r="C111" s="112">
        <v>20</v>
      </c>
      <c r="D111" s="114" t="s">
        <v>89</v>
      </c>
      <c r="E111" s="114" t="s">
        <v>91</v>
      </c>
      <c r="J111" s="2"/>
      <c r="K111" s="2"/>
    </row>
    <row r="112" spans="1:11" ht="12.6" customHeight="1" x14ac:dyDescent="0.2">
      <c r="A112" s="112">
        <v>4</v>
      </c>
      <c r="B112" s="112">
        <v>1</v>
      </c>
      <c r="C112" s="112">
        <v>21</v>
      </c>
      <c r="D112" s="114" t="s">
        <v>24</v>
      </c>
      <c r="E112" s="114" t="s">
        <v>97</v>
      </c>
      <c r="J112" s="2"/>
      <c r="K112" s="2"/>
    </row>
    <row r="113" spans="1:11" ht="12.6" customHeight="1" x14ac:dyDescent="0.2">
      <c r="A113" s="112">
        <v>4</v>
      </c>
      <c r="B113" s="112">
        <v>1</v>
      </c>
      <c r="C113" s="112">
        <v>22</v>
      </c>
      <c r="D113" s="114" t="s">
        <v>96</v>
      </c>
      <c r="E113" s="114" t="s">
        <v>101</v>
      </c>
      <c r="J113" s="2"/>
      <c r="K113" s="2"/>
    </row>
    <row r="114" spans="1:11" ht="12.6" customHeight="1" x14ac:dyDescent="0.2">
      <c r="A114" s="112">
        <v>4</v>
      </c>
      <c r="B114" s="112">
        <v>1</v>
      </c>
      <c r="C114" s="112">
        <v>23</v>
      </c>
      <c r="D114" s="114" t="s">
        <v>106</v>
      </c>
      <c r="E114" s="114" t="s">
        <v>25</v>
      </c>
      <c r="J114" s="2"/>
      <c r="K114" s="2"/>
    </row>
    <row r="115" spans="1:11" ht="12.6" customHeight="1" x14ac:dyDescent="0.2">
      <c r="A115" s="112">
        <v>4</v>
      </c>
      <c r="B115" s="112">
        <v>1</v>
      </c>
      <c r="C115" s="112">
        <v>24</v>
      </c>
      <c r="D115" s="114" t="s">
        <v>104</v>
      </c>
      <c r="E115" s="114" t="s">
        <v>105</v>
      </c>
      <c r="J115" s="2"/>
      <c r="K115" s="2"/>
    </row>
    <row r="116" spans="1:11" ht="12.6" customHeight="1" x14ac:dyDescent="0.2">
      <c r="A116" s="112">
        <v>4</v>
      </c>
      <c r="B116" s="112">
        <v>1</v>
      </c>
      <c r="C116" s="112">
        <v>25</v>
      </c>
      <c r="D116" s="114" t="s">
        <v>140</v>
      </c>
      <c r="E116" s="114" t="s">
        <v>139</v>
      </c>
      <c r="J116" s="2"/>
      <c r="K116" s="2"/>
    </row>
    <row r="117" spans="1:11" ht="12.6" customHeight="1" x14ac:dyDescent="0.2">
      <c r="A117" s="112">
        <v>4</v>
      </c>
      <c r="B117" s="112">
        <v>1</v>
      </c>
      <c r="C117" s="112">
        <v>26</v>
      </c>
      <c r="D117" s="114" t="s">
        <v>146</v>
      </c>
      <c r="E117" s="114" t="s">
        <v>143</v>
      </c>
      <c r="J117" s="2"/>
      <c r="K117" s="2"/>
    </row>
    <row r="118" spans="1:11" ht="12.6" customHeight="1" x14ac:dyDescent="0.2">
      <c r="A118" s="112">
        <v>4</v>
      </c>
      <c r="B118" s="112">
        <v>1</v>
      </c>
      <c r="C118" s="112">
        <v>27</v>
      </c>
      <c r="D118" s="114" t="s">
        <v>149</v>
      </c>
      <c r="E118" s="114" t="s">
        <v>147</v>
      </c>
      <c r="J118" s="2"/>
      <c r="K118" s="2"/>
    </row>
    <row r="119" spans="1:11" ht="12.6" customHeight="1" x14ac:dyDescent="0.2">
      <c r="A119" s="112">
        <v>4</v>
      </c>
      <c r="B119" s="112">
        <v>1</v>
      </c>
      <c r="C119" s="112">
        <v>28</v>
      </c>
      <c r="D119" s="114" t="s">
        <v>150</v>
      </c>
      <c r="E119" s="114" t="s">
        <v>145</v>
      </c>
      <c r="J119" s="2"/>
      <c r="K119" s="2"/>
    </row>
    <row r="120" spans="1:11" ht="12.6" customHeight="1" x14ac:dyDescent="0.2">
      <c r="A120" s="112">
        <v>4</v>
      </c>
      <c r="B120" s="112">
        <v>1</v>
      </c>
      <c r="C120" s="112">
        <v>29</v>
      </c>
      <c r="D120" s="114" t="s">
        <v>162</v>
      </c>
      <c r="E120" s="114" t="s">
        <v>156</v>
      </c>
      <c r="J120" s="2"/>
      <c r="K120" s="2"/>
    </row>
    <row r="121" spans="1:11" ht="12.6" customHeight="1" x14ac:dyDescent="0.2">
      <c r="A121" s="112">
        <v>4</v>
      </c>
      <c r="B121" s="112">
        <v>1</v>
      </c>
      <c r="C121" s="112">
        <v>30</v>
      </c>
      <c r="D121" s="114" t="s">
        <v>154</v>
      </c>
      <c r="E121" s="114" t="s">
        <v>157</v>
      </c>
      <c r="J121" s="2"/>
      <c r="K121" s="2"/>
    </row>
    <row r="122" spans="1:11" ht="12.6" customHeight="1" x14ac:dyDescent="0.2">
      <c r="A122" s="112">
        <v>4</v>
      </c>
      <c r="B122" s="112">
        <v>1</v>
      </c>
      <c r="C122" s="112">
        <v>31</v>
      </c>
      <c r="D122" s="114" t="s">
        <v>166</v>
      </c>
      <c r="E122" s="114" t="s">
        <v>163</v>
      </c>
      <c r="J122" s="2"/>
      <c r="K122" s="2"/>
    </row>
    <row r="123" spans="1:11" ht="12.6" customHeight="1" x14ac:dyDescent="0.2">
      <c r="A123" s="112">
        <v>4</v>
      </c>
      <c r="B123" s="112">
        <v>1</v>
      </c>
      <c r="C123" s="112">
        <v>32</v>
      </c>
      <c r="D123" s="114" t="s">
        <v>165</v>
      </c>
      <c r="E123" s="114" t="s">
        <v>164</v>
      </c>
      <c r="J123" s="2"/>
      <c r="K123" s="2"/>
    </row>
    <row r="124" spans="1:11" ht="12.6" customHeight="1" x14ac:dyDescent="0.2">
      <c r="A124" s="112">
        <v>4</v>
      </c>
      <c r="B124" s="112">
        <v>1</v>
      </c>
      <c r="C124" s="112">
        <v>33</v>
      </c>
      <c r="D124" s="114" t="s">
        <v>170</v>
      </c>
      <c r="E124" s="114" t="s">
        <v>173</v>
      </c>
      <c r="J124" s="2"/>
      <c r="K124" s="2"/>
    </row>
    <row r="125" spans="1:11" ht="12.6" customHeight="1" x14ac:dyDescent="0.2">
      <c r="A125" s="112">
        <v>4</v>
      </c>
      <c r="B125" s="112">
        <v>1</v>
      </c>
      <c r="C125" s="112">
        <v>34</v>
      </c>
      <c r="D125" s="114" t="s">
        <v>172</v>
      </c>
      <c r="E125" s="114" t="s">
        <v>171</v>
      </c>
      <c r="J125" s="2"/>
      <c r="K125" s="2"/>
    </row>
    <row r="126" spans="1:11" ht="12.6" customHeight="1" x14ac:dyDescent="0.2">
      <c r="A126" s="112">
        <v>4</v>
      </c>
      <c r="B126" s="112">
        <v>1</v>
      </c>
      <c r="C126" s="112">
        <v>35</v>
      </c>
      <c r="D126" s="114" t="s">
        <v>177</v>
      </c>
      <c r="E126" s="114" t="s">
        <v>180</v>
      </c>
      <c r="J126" s="2"/>
      <c r="K126" s="2"/>
    </row>
    <row r="127" spans="1:11" ht="12.6" customHeight="1" x14ac:dyDescent="0.2">
      <c r="A127" s="112">
        <v>4</v>
      </c>
      <c r="B127" s="112">
        <v>1</v>
      </c>
      <c r="C127" s="112">
        <v>36</v>
      </c>
      <c r="D127" s="114" t="s">
        <v>182</v>
      </c>
      <c r="E127" s="114" t="s">
        <v>181</v>
      </c>
      <c r="J127" s="2"/>
      <c r="K127" s="2"/>
    </row>
    <row r="128" spans="1:11" ht="12.6" customHeight="1" x14ac:dyDescent="0.2">
      <c r="A128" s="112">
        <v>4</v>
      </c>
      <c r="B128" s="112">
        <v>1</v>
      </c>
      <c r="C128" s="112">
        <v>37</v>
      </c>
      <c r="D128" s="114" t="s">
        <v>187</v>
      </c>
      <c r="E128" s="114" t="s">
        <v>194</v>
      </c>
      <c r="J128" s="2"/>
      <c r="K128" s="2"/>
    </row>
    <row r="129" spans="1:15" ht="12.6" customHeight="1" x14ac:dyDescent="0.2">
      <c r="A129" s="112">
        <v>4</v>
      </c>
      <c r="B129" s="112">
        <v>1</v>
      </c>
      <c r="C129" s="112">
        <v>38</v>
      </c>
      <c r="D129" s="114" t="s">
        <v>188</v>
      </c>
      <c r="E129" s="114" t="s">
        <v>186</v>
      </c>
      <c r="J129" s="2"/>
      <c r="K129" s="2"/>
    </row>
    <row r="130" spans="1:15" ht="12.6" customHeight="1" x14ac:dyDescent="0.2">
      <c r="A130" s="112">
        <v>4</v>
      </c>
      <c r="B130" s="112">
        <v>1</v>
      </c>
      <c r="C130" s="112">
        <v>39</v>
      </c>
      <c r="D130" s="114" t="s">
        <v>199</v>
      </c>
      <c r="E130" s="114" t="s">
        <v>195</v>
      </c>
      <c r="J130" s="2"/>
      <c r="K130" s="2"/>
    </row>
    <row r="131" spans="1:15" ht="12.6" customHeight="1" x14ac:dyDescent="0.2">
      <c r="A131" s="112">
        <v>4</v>
      </c>
      <c r="B131" s="112">
        <v>1</v>
      </c>
      <c r="C131" s="112">
        <v>40</v>
      </c>
      <c r="D131" s="114" t="s">
        <v>197</v>
      </c>
      <c r="E131" s="114" t="s">
        <v>200</v>
      </c>
      <c r="J131" s="2"/>
      <c r="K131" s="2"/>
    </row>
    <row r="132" spans="1:15" ht="12.6" customHeight="1" x14ac:dyDescent="0.2">
      <c r="A132" s="112">
        <v>4</v>
      </c>
      <c r="B132" s="112">
        <v>2</v>
      </c>
      <c r="C132" s="112">
        <v>1</v>
      </c>
      <c r="D132" s="114" t="s">
        <v>26</v>
      </c>
      <c r="E132" s="114" t="s">
        <v>22</v>
      </c>
      <c r="J132" s="2"/>
      <c r="K132" s="2"/>
    </row>
    <row r="133" spans="1:15" ht="12.6" customHeight="1" x14ac:dyDescent="0.2">
      <c r="A133" s="112">
        <v>4</v>
      </c>
      <c r="B133" s="112">
        <v>2</v>
      </c>
      <c r="C133" s="112">
        <v>2</v>
      </c>
      <c r="D133" s="114" t="s">
        <v>31</v>
      </c>
      <c r="E133" s="114" t="s">
        <v>28</v>
      </c>
      <c r="J133" s="2"/>
      <c r="K133" s="2"/>
    </row>
    <row r="134" spans="1:15" ht="12.6" customHeight="1" x14ac:dyDescent="0.2">
      <c r="A134" s="112">
        <v>4</v>
      </c>
      <c r="B134" s="112">
        <v>2</v>
      </c>
      <c r="C134" s="112">
        <v>3</v>
      </c>
      <c r="D134" s="114" t="s">
        <v>14</v>
      </c>
      <c r="E134" s="114" t="s">
        <v>33</v>
      </c>
      <c r="J134" s="2"/>
      <c r="K134" s="2"/>
    </row>
    <row r="135" spans="1:15" ht="12.6" customHeight="1" x14ac:dyDescent="0.2">
      <c r="A135" s="112">
        <v>4</v>
      </c>
      <c r="B135" s="112">
        <v>2</v>
      </c>
      <c r="C135" s="112">
        <v>4</v>
      </c>
      <c r="D135" s="114" t="s">
        <v>36</v>
      </c>
      <c r="E135" s="114" t="s">
        <v>37</v>
      </c>
      <c r="J135" s="2"/>
      <c r="K135" s="2"/>
    </row>
    <row r="136" spans="1:15" ht="12.6" customHeight="1" x14ac:dyDescent="0.2">
      <c r="A136" s="112">
        <v>4</v>
      </c>
      <c r="B136" s="112">
        <v>2</v>
      </c>
      <c r="C136" s="112">
        <v>5</v>
      </c>
      <c r="D136" s="114" t="s">
        <v>44</v>
      </c>
      <c r="E136" s="114" t="s">
        <v>15</v>
      </c>
      <c r="J136" s="2"/>
      <c r="K136" s="2"/>
    </row>
    <row r="137" spans="1:15" ht="12.6" customHeight="1" x14ac:dyDescent="0.2">
      <c r="A137" s="112">
        <v>4</v>
      </c>
      <c r="B137" s="112">
        <v>2</v>
      </c>
      <c r="C137" s="112">
        <v>6</v>
      </c>
      <c r="D137" s="114" t="s">
        <v>43</v>
      </c>
      <c r="E137" s="114" t="s">
        <v>41</v>
      </c>
      <c r="J137" s="2"/>
      <c r="K137" s="2"/>
    </row>
    <row r="138" spans="1:15" ht="12.6" customHeight="1" x14ac:dyDescent="0.25">
      <c r="A138" s="112">
        <v>4</v>
      </c>
      <c r="B138" s="112">
        <v>2</v>
      </c>
      <c r="C138" s="112">
        <v>7</v>
      </c>
      <c r="D138" s="114" t="s">
        <v>16</v>
      </c>
      <c r="E138" s="114" t="s">
        <v>52</v>
      </c>
      <c r="J138" s="2"/>
      <c r="K138" s="2"/>
      <c r="M138" s="73"/>
      <c r="N138" s="73"/>
      <c r="O138"/>
    </row>
    <row r="139" spans="1:15" ht="12.6" customHeight="1" x14ac:dyDescent="0.25">
      <c r="A139" s="112">
        <v>4</v>
      </c>
      <c r="B139" s="112">
        <v>2</v>
      </c>
      <c r="C139" s="112">
        <v>8</v>
      </c>
      <c r="D139" s="114" t="s">
        <v>47</v>
      </c>
      <c r="E139" s="114" t="s">
        <v>50</v>
      </c>
      <c r="J139" s="2"/>
      <c r="K139" s="2"/>
      <c r="M139" s="73"/>
      <c r="N139" s="73"/>
      <c r="O139"/>
    </row>
    <row r="140" spans="1:15" ht="12.6" customHeight="1" x14ac:dyDescent="0.2">
      <c r="A140" s="112">
        <v>4</v>
      </c>
      <c r="B140" s="112">
        <v>2</v>
      </c>
      <c r="C140" s="112">
        <v>9</v>
      </c>
      <c r="D140" s="114" t="s">
        <v>56</v>
      </c>
      <c r="E140" s="114" t="s">
        <v>17</v>
      </c>
      <c r="J140" s="2"/>
      <c r="K140" s="2"/>
      <c r="M140"/>
      <c r="N140"/>
      <c r="O140"/>
    </row>
    <row r="141" spans="1:15" ht="12.6" customHeight="1" x14ac:dyDescent="0.2">
      <c r="A141" s="112">
        <v>4</v>
      </c>
      <c r="B141" s="112">
        <v>2</v>
      </c>
      <c r="C141" s="112">
        <v>10</v>
      </c>
      <c r="D141" s="114" t="s">
        <v>55</v>
      </c>
      <c r="E141" s="114" t="s">
        <v>59</v>
      </c>
      <c r="J141" s="2"/>
      <c r="K141" s="2"/>
      <c r="M141"/>
      <c r="N141"/>
      <c r="O141"/>
    </row>
    <row r="142" spans="1:15" ht="12.6" customHeight="1" x14ac:dyDescent="0.25">
      <c r="A142" s="112">
        <v>4</v>
      </c>
      <c r="B142" s="112">
        <v>2</v>
      </c>
      <c r="C142" s="112">
        <v>11</v>
      </c>
      <c r="D142" s="114" t="s">
        <v>18</v>
      </c>
      <c r="E142" s="114" t="s">
        <v>64</v>
      </c>
      <c r="J142" s="2"/>
      <c r="K142" s="2"/>
      <c r="M142" s="73"/>
      <c r="N142" s="73"/>
      <c r="O142"/>
    </row>
    <row r="143" spans="1:15" ht="12.6" customHeight="1" x14ac:dyDescent="0.2">
      <c r="A143" s="112">
        <v>4</v>
      </c>
      <c r="B143" s="112">
        <v>2</v>
      </c>
      <c r="C143" s="112">
        <v>12</v>
      </c>
      <c r="D143" s="114" t="s">
        <v>61</v>
      </c>
      <c r="E143" s="114" t="s">
        <v>62</v>
      </c>
      <c r="J143" s="2"/>
      <c r="K143" s="2"/>
      <c r="M143"/>
      <c r="N143"/>
      <c r="O143"/>
    </row>
    <row r="144" spans="1:15" ht="12.6" customHeight="1" x14ac:dyDescent="0.25">
      <c r="A144" s="112">
        <v>4</v>
      </c>
      <c r="B144" s="112">
        <v>2</v>
      </c>
      <c r="C144" s="112">
        <v>13</v>
      </c>
      <c r="D144" s="114" t="s">
        <v>70</v>
      </c>
      <c r="E144" s="114" t="s">
        <v>19</v>
      </c>
      <c r="J144" s="2"/>
      <c r="K144" s="2"/>
      <c r="M144" s="73"/>
      <c r="N144" s="73"/>
      <c r="O144"/>
    </row>
    <row r="145" spans="1:15" ht="12.6" customHeight="1" x14ac:dyDescent="0.2">
      <c r="A145" s="112">
        <v>4</v>
      </c>
      <c r="B145" s="112">
        <v>2</v>
      </c>
      <c r="C145" s="112">
        <v>14</v>
      </c>
      <c r="D145" s="114" t="s">
        <v>68</v>
      </c>
      <c r="E145" s="114" t="s">
        <v>72</v>
      </c>
      <c r="J145" s="2"/>
      <c r="K145" s="2"/>
      <c r="M145"/>
      <c r="N145"/>
      <c r="O145"/>
    </row>
    <row r="146" spans="1:15" ht="12.6" customHeight="1" x14ac:dyDescent="0.2">
      <c r="A146" s="112">
        <v>4</v>
      </c>
      <c r="B146" s="112">
        <v>2</v>
      </c>
      <c r="C146" s="112">
        <v>15</v>
      </c>
      <c r="D146" s="114" t="s">
        <v>20</v>
      </c>
      <c r="E146" s="114" t="s">
        <v>76</v>
      </c>
      <c r="J146" s="2"/>
      <c r="K146" s="2"/>
      <c r="M146"/>
      <c r="N146"/>
      <c r="O146"/>
    </row>
    <row r="147" spans="1:15" ht="12.6" customHeight="1" x14ac:dyDescent="0.25">
      <c r="A147" s="112">
        <v>4</v>
      </c>
      <c r="B147" s="112">
        <v>2</v>
      </c>
      <c r="C147" s="112">
        <v>16</v>
      </c>
      <c r="D147" s="114" t="s">
        <v>78</v>
      </c>
      <c r="E147" s="114" t="s">
        <v>80</v>
      </c>
      <c r="J147" s="2"/>
      <c r="K147" s="2"/>
      <c r="M147" s="73"/>
      <c r="N147" s="73"/>
      <c r="O147"/>
    </row>
    <row r="148" spans="1:15" ht="12.6" customHeight="1" x14ac:dyDescent="0.25">
      <c r="A148" s="112">
        <v>4</v>
      </c>
      <c r="B148" s="112">
        <v>2</v>
      </c>
      <c r="C148" s="112">
        <v>17</v>
      </c>
      <c r="D148" s="114" t="s">
        <v>87</v>
      </c>
      <c r="E148" s="114" t="s">
        <v>21</v>
      </c>
      <c r="J148" s="2"/>
      <c r="K148" s="2"/>
      <c r="M148" s="73"/>
      <c r="N148" s="73"/>
      <c r="O148"/>
    </row>
    <row r="149" spans="1:15" ht="12.6" customHeight="1" x14ac:dyDescent="0.2">
      <c r="A149" s="112">
        <v>4</v>
      </c>
      <c r="B149" s="112">
        <v>2</v>
      </c>
      <c r="C149" s="112">
        <v>18</v>
      </c>
      <c r="D149" s="114" t="s">
        <v>86</v>
      </c>
      <c r="E149" s="114" t="s">
        <v>83</v>
      </c>
      <c r="J149" s="2"/>
      <c r="K149" s="2"/>
      <c r="M149"/>
      <c r="N149"/>
      <c r="O149"/>
    </row>
    <row r="150" spans="1:15" ht="12.6" customHeight="1" x14ac:dyDescent="0.25">
      <c r="A150" s="112">
        <v>4</v>
      </c>
      <c r="B150" s="112">
        <v>2</v>
      </c>
      <c r="C150" s="112">
        <v>19</v>
      </c>
      <c r="D150" s="114" t="s">
        <v>23</v>
      </c>
      <c r="E150" s="114" t="s">
        <v>89</v>
      </c>
      <c r="J150" s="2"/>
      <c r="K150" s="2"/>
      <c r="M150" s="73"/>
      <c r="N150" s="73"/>
      <c r="O150"/>
    </row>
    <row r="151" spans="1:15" ht="12.6" customHeight="1" x14ac:dyDescent="0.2">
      <c r="A151" s="112">
        <v>4</v>
      </c>
      <c r="B151" s="112">
        <v>2</v>
      </c>
      <c r="C151" s="112">
        <v>20</v>
      </c>
      <c r="D151" s="114" t="s">
        <v>91</v>
      </c>
      <c r="E151" s="114" t="s">
        <v>92</v>
      </c>
      <c r="J151" s="2"/>
      <c r="K151" s="2"/>
      <c r="M151"/>
      <c r="N151"/>
      <c r="O151"/>
    </row>
    <row r="152" spans="1:15" ht="12.6" customHeight="1" x14ac:dyDescent="0.25">
      <c r="A152" s="112">
        <v>4</v>
      </c>
      <c r="B152" s="112">
        <v>2</v>
      </c>
      <c r="C152" s="112">
        <v>21</v>
      </c>
      <c r="D152" s="114" t="s">
        <v>101</v>
      </c>
      <c r="E152" s="114" t="s">
        <v>24</v>
      </c>
      <c r="J152" s="2"/>
      <c r="K152" s="2"/>
      <c r="M152" s="73"/>
      <c r="N152" s="73"/>
      <c r="O152"/>
    </row>
    <row r="153" spans="1:15" ht="12.6" customHeight="1" x14ac:dyDescent="0.2">
      <c r="A153" s="112">
        <v>4</v>
      </c>
      <c r="B153" s="112">
        <v>2</v>
      </c>
      <c r="C153" s="112">
        <v>22</v>
      </c>
      <c r="D153" s="114" t="s">
        <v>97</v>
      </c>
      <c r="E153" s="114" t="s">
        <v>96</v>
      </c>
      <c r="J153" s="2"/>
      <c r="K153" s="2"/>
      <c r="M153"/>
      <c r="N153"/>
      <c r="O153"/>
    </row>
    <row r="154" spans="1:15" ht="12.6" customHeight="1" x14ac:dyDescent="0.25">
      <c r="A154" s="112">
        <v>4</v>
      </c>
      <c r="B154" s="112">
        <v>2</v>
      </c>
      <c r="C154" s="112">
        <v>23</v>
      </c>
      <c r="D154" s="114" t="s">
        <v>25</v>
      </c>
      <c r="E154" s="114" t="s">
        <v>104</v>
      </c>
      <c r="J154" s="2"/>
      <c r="K154" s="2"/>
      <c r="M154" s="73"/>
      <c r="N154" s="73"/>
      <c r="O154"/>
    </row>
    <row r="155" spans="1:15" ht="12.6" customHeight="1" x14ac:dyDescent="0.2">
      <c r="A155" s="112">
        <v>4</v>
      </c>
      <c r="B155" s="112">
        <v>2</v>
      </c>
      <c r="C155" s="112">
        <v>24</v>
      </c>
      <c r="D155" s="114" t="s">
        <v>105</v>
      </c>
      <c r="E155" s="114" t="s">
        <v>106</v>
      </c>
      <c r="J155" s="2"/>
      <c r="K155" s="2"/>
      <c r="M155"/>
      <c r="N155"/>
      <c r="O155"/>
    </row>
    <row r="156" spans="1:15" ht="12.6" customHeight="1" x14ac:dyDescent="0.2">
      <c r="A156" s="112">
        <v>4</v>
      </c>
      <c r="B156" s="112">
        <v>2</v>
      </c>
      <c r="C156" s="112">
        <v>25</v>
      </c>
      <c r="D156" s="114" t="s">
        <v>143</v>
      </c>
      <c r="E156" s="114" t="s">
        <v>139</v>
      </c>
      <c r="J156" s="2"/>
      <c r="K156" s="2"/>
      <c r="M156"/>
      <c r="N156"/>
      <c r="O156"/>
    </row>
    <row r="157" spans="1:15" ht="12.6" customHeight="1" x14ac:dyDescent="0.25">
      <c r="A157" s="112">
        <v>4</v>
      </c>
      <c r="B157" s="112">
        <v>2</v>
      </c>
      <c r="C157" s="112">
        <v>26</v>
      </c>
      <c r="D157" s="114" t="s">
        <v>140</v>
      </c>
      <c r="E157" s="114" t="s">
        <v>146</v>
      </c>
      <c r="J157" s="2"/>
      <c r="K157" s="2"/>
      <c r="M157" s="73"/>
      <c r="N157" s="73"/>
      <c r="O157"/>
    </row>
    <row r="158" spans="1:15" ht="12.6" customHeight="1" x14ac:dyDescent="0.2">
      <c r="A158" s="112">
        <v>4</v>
      </c>
      <c r="B158" s="112">
        <v>2</v>
      </c>
      <c r="C158" s="112">
        <v>27</v>
      </c>
      <c r="D158" s="114" t="s">
        <v>147</v>
      </c>
      <c r="E158" s="114" t="s">
        <v>150</v>
      </c>
      <c r="J158" s="2"/>
      <c r="K158" s="2"/>
      <c r="M158"/>
      <c r="N158"/>
      <c r="O158"/>
    </row>
    <row r="159" spans="1:15" ht="12.6" customHeight="1" x14ac:dyDescent="0.25">
      <c r="A159" s="112">
        <v>4</v>
      </c>
      <c r="B159" s="112">
        <v>2</v>
      </c>
      <c r="C159" s="112">
        <v>28</v>
      </c>
      <c r="D159" s="114" t="s">
        <v>149</v>
      </c>
      <c r="E159" s="114" t="s">
        <v>145</v>
      </c>
      <c r="J159" s="2"/>
      <c r="K159" s="2"/>
      <c r="M159" s="73"/>
      <c r="N159" s="73"/>
      <c r="O159"/>
    </row>
    <row r="160" spans="1:15" ht="12.6" customHeight="1" x14ac:dyDescent="0.2">
      <c r="A160" s="112">
        <v>4</v>
      </c>
      <c r="B160" s="112">
        <v>2</v>
      </c>
      <c r="C160" s="112">
        <v>29</v>
      </c>
      <c r="D160" s="114" t="s">
        <v>157</v>
      </c>
      <c r="E160" s="114" t="s">
        <v>162</v>
      </c>
      <c r="J160" s="2"/>
      <c r="K160" s="2"/>
      <c r="M160"/>
      <c r="N160"/>
      <c r="O160"/>
    </row>
    <row r="161" spans="1:15" ht="12.6" customHeight="1" x14ac:dyDescent="0.25">
      <c r="A161" s="112">
        <v>4</v>
      </c>
      <c r="B161" s="112">
        <v>2</v>
      </c>
      <c r="C161" s="112">
        <v>30</v>
      </c>
      <c r="D161" s="114" t="s">
        <v>156</v>
      </c>
      <c r="E161" s="114" t="s">
        <v>154</v>
      </c>
      <c r="J161" s="2"/>
      <c r="K161" s="2"/>
      <c r="M161" s="73"/>
      <c r="N161" s="73"/>
      <c r="O161"/>
    </row>
    <row r="162" spans="1:15" ht="12.6" customHeight="1" x14ac:dyDescent="0.25">
      <c r="A162" s="112">
        <v>4</v>
      </c>
      <c r="B162" s="112">
        <v>2</v>
      </c>
      <c r="C162" s="112">
        <v>31</v>
      </c>
      <c r="D162" s="114" t="s">
        <v>163</v>
      </c>
      <c r="E162" s="114" t="s">
        <v>165</v>
      </c>
      <c r="J162" s="2"/>
      <c r="K162" s="2"/>
      <c r="M162" s="73"/>
      <c r="N162" s="73"/>
      <c r="O162"/>
    </row>
    <row r="163" spans="1:15" ht="12.6" customHeight="1" x14ac:dyDescent="0.25">
      <c r="A163" s="112">
        <v>4</v>
      </c>
      <c r="B163" s="112">
        <v>2</v>
      </c>
      <c r="C163" s="112">
        <v>32</v>
      </c>
      <c r="D163" s="114" t="s">
        <v>164</v>
      </c>
      <c r="E163" s="114" t="s">
        <v>166</v>
      </c>
      <c r="J163" s="2"/>
      <c r="K163" s="2"/>
      <c r="M163" s="73"/>
      <c r="N163" s="73"/>
      <c r="O163"/>
    </row>
    <row r="164" spans="1:15" ht="12.6" customHeight="1" x14ac:dyDescent="0.2">
      <c r="A164" s="112">
        <v>4</v>
      </c>
      <c r="B164" s="112">
        <v>2</v>
      </c>
      <c r="C164" s="112">
        <v>33</v>
      </c>
      <c r="D164" s="114" t="s">
        <v>171</v>
      </c>
      <c r="E164" s="114" t="s">
        <v>170</v>
      </c>
      <c r="J164" s="2"/>
      <c r="K164" s="2"/>
      <c r="M164"/>
      <c r="N164"/>
      <c r="O164"/>
    </row>
    <row r="165" spans="1:15" ht="12.6" customHeight="1" x14ac:dyDescent="0.25">
      <c r="A165" s="112">
        <v>4</v>
      </c>
      <c r="B165" s="112">
        <v>2</v>
      </c>
      <c r="C165" s="112">
        <v>34</v>
      </c>
      <c r="D165" s="114" t="s">
        <v>173</v>
      </c>
      <c r="E165" s="114" t="s">
        <v>172</v>
      </c>
      <c r="J165" s="2"/>
      <c r="K165" s="2"/>
      <c r="M165" s="73"/>
      <c r="N165" s="73"/>
      <c r="O165"/>
    </row>
    <row r="166" spans="1:15" ht="12.6" customHeight="1" x14ac:dyDescent="0.2">
      <c r="A166" s="112">
        <v>4</v>
      </c>
      <c r="B166" s="112">
        <v>2</v>
      </c>
      <c r="C166" s="112">
        <v>35</v>
      </c>
      <c r="D166" s="114" t="s">
        <v>180</v>
      </c>
      <c r="E166" s="114" t="s">
        <v>182</v>
      </c>
      <c r="J166" s="2"/>
      <c r="K166" s="2"/>
      <c r="M166"/>
      <c r="N166"/>
      <c r="O166"/>
    </row>
    <row r="167" spans="1:15" ht="12.6" customHeight="1" x14ac:dyDescent="0.25">
      <c r="A167" s="112">
        <v>4</v>
      </c>
      <c r="B167" s="112">
        <v>2</v>
      </c>
      <c r="C167" s="112">
        <v>36</v>
      </c>
      <c r="D167" s="114" t="s">
        <v>181</v>
      </c>
      <c r="E167" s="114" t="s">
        <v>177</v>
      </c>
      <c r="J167" s="2"/>
      <c r="K167" s="2"/>
      <c r="M167" s="73"/>
      <c r="N167" s="73"/>
      <c r="O167"/>
    </row>
    <row r="168" spans="1:15" ht="12.6" customHeight="1" x14ac:dyDescent="0.2">
      <c r="A168" s="112">
        <v>4</v>
      </c>
      <c r="B168" s="112">
        <v>2</v>
      </c>
      <c r="C168" s="112">
        <v>37</v>
      </c>
      <c r="D168" s="114" t="s">
        <v>186</v>
      </c>
      <c r="E168" s="114" t="s">
        <v>187</v>
      </c>
      <c r="J168" s="2"/>
      <c r="K168" s="2"/>
      <c r="M168"/>
      <c r="N168"/>
      <c r="O168"/>
    </row>
    <row r="169" spans="1:15" ht="12.6" customHeight="1" x14ac:dyDescent="0.25">
      <c r="A169" s="112">
        <v>4</v>
      </c>
      <c r="B169" s="112">
        <v>2</v>
      </c>
      <c r="C169" s="112">
        <v>38</v>
      </c>
      <c r="D169" s="114" t="s">
        <v>194</v>
      </c>
      <c r="E169" s="114" t="s">
        <v>188</v>
      </c>
      <c r="J169" s="2"/>
      <c r="K169" s="2"/>
      <c r="M169" s="73"/>
      <c r="N169" s="73"/>
      <c r="O169"/>
    </row>
    <row r="170" spans="1:15" ht="12.6" customHeight="1" x14ac:dyDescent="0.2">
      <c r="A170" s="112">
        <v>4</v>
      </c>
      <c r="B170" s="112">
        <v>2</v>
      </c>
      <c r="C170" s="112">
        <v>39</v>
      </c>
      <c r="D170" s="114" t="s">
        <v>195</v>
      </c>
      <c r="E170" s="114" t="s">
        <v>197</v>
      </c>
      <c r="J170" s="2"/>
      <c r="K170" s="2"/>
      <c r="M170"/>
      <c r="N170"/>
      <c r="O170"/>
    </row>
    <row r="171" spans="1:15" ht="12.6" customHeight="1" x14ac:dyDescent="0.2">
      <c r="A171" s="112">
        <v>4</v>
      </c>
      <c r="B171" s="112">
        <v>2</v>
      </c>
      <c r="C171" s="112">
        <v>40</v>
      </c>
      <c r="D171" s="114" t="s">
        <v>200</v>
      </c>
      <c r="E171" s="114" t="s">
        <v>199</v>
      </c>
      <c r="J171" s="2"/>
      <c r="K171" s="2"/>
    </row>
    <row r="172" spans="1:15" ht="12.6" customHeight="1" x14ac:dyDescent="0.2">
      <c r="A172" s="112">
        <v>4</v>
      </c>
      <c r="B172" s="112">
        <v>3</v>
      </c>
      <c r="C172" s="112">
        <v>1</v>
      </c>
      <c r="D172" s="114" t="s">
        <v>22</v>
      </c>
      <c r="E172" s="114" t="s">
        <v>28</v>
      </c>
      <c r="J172" s="2"/>
      <c r="K172" s="2"/>
    </row>
    <row r="173" spans="1:15" ht="12.6" customHeight="1" x14ac:dyDescent="0.2">
      <c r="A173" s="112">
        <v>4</v>
      </c>
      <c r="B173" s="112">
        <v>3</v>
      </c>
      <c r="C173" s="112">
        <v>2</v>
      </c>
      <c r="D173" s="114" t="s">
        <v>31</v>
      </c>
      <c r="E173" s="114" t="s">
        <v>26</v>
      </c>
      <c r="J173" s="2"/>
      <c r="K173" s="2"/>
    </row>
    <row r="174" spans="1:15" ht="12.6" customHeight="1" x14ac:dyDescent="0.2">
      <c r="A174" s="112">
        <v>4</v>
      </c>
      <c r="B174" s="112">
        <v>3</v>
      </c>
      <c r="C174" s="112">
        <v>3</v>
      </c>
      <c r="D174" s="114" t="s">
        <v>36</v>
      </c>
      <c r="E174" s="114" t="s">
        <v>14</v>
      </c>
      <c r="J174" s="2"/>
      <c r="K174" s="2"/>
    </row>
    <row r="175" spans="1:15" ht="12.6" customHeight="1" x14ac:dyDescent="0.2">
      <c r="A175" s="112">
        <v>4</v>
      </c>
      <c r="B175" s="112">
        <v>3</v>
      </c>
      <c r="C175" s="112">
        <v>4</v>
      </c>
      <c r="D175" s="114" t="s">
        <v>37</v>
      </c>
      <c r="E175" s="114" t="s">
        <v>33</v>
      </c>
      <c r="J175" s="2"/>
      <c r="K175" s="2"/>
    </row>
    <row r="176" spans="1:15" ht="12.6" customHeight="1" x14ac:dyDescent="0.2">
      <c r="A176" s="112">
        <v>4</v>
      </c>
      <c r="B176" s="112">
        <v>3</v>
      </c>
      <c r="C176" s="112">
        <v>5</v>
      </c>
      <c r="D176" s="114" t="s">
        <v>15</v>
      </c>
      <c r="E176" s="114" t="s">
        <v>41</v>
      </c>
      <c r="J176" s="2"/>
      <c r="K176" s="2"/>
    </row>
    <row r="177" spans="1:13" ht="12.6" customHeight="1" x14ac:dyDescent="0.2">
      <c r="A177" s="112">
        <v>4</v>
      </c>
      <c r="B177" s="112">
        <v>3</v>
      </c>
      <c r="C177" s="112">
        <v>6</v>
      </c>
      <c r="D177" s="114" t="s">
        <v>43</v>
      </c>
      <c r="E177" s="114" t="s">
        <v>44</v>
      </c>
      <c r="J177" s="2"/>
      <c r="K177" s="2"/>
    </row>
    <row r="178" spans="1:13" ht="12.6" customHeight="1" x14ac:dyDescent="0.2">
      <c r="A178" s="112">
        <v>4</v>
      </c>
      <c r="B178" s="112">
        <v>3</v>
      </c>
      <c r="C178" s="112">
        <v>7</v>
      </c>
      <c r="D178" s="114" t="s">
        <v>47</v>
      </c>
      <c r="E178" s="114" t="s">
        <v>16</v>
      </c>
      <c r="J178" s="2"/>
      <c r="K178" s="2"/>
    </row>
    <row r="179" spans="1:13" ht="12.6" customHeight="1" x14ac:dyDescent="0.2">
      <c r="A179" s="112">
        <v>4</v>
      </c>
      <c r="B179" s="112">
        <v>3</v>
      </c>
      <c r="C179" s="112">
        <v>8</v>
      </c>
      <c r="D179" s="114" t="s">
        <v>50</v>
      </c>
      <c r="E179" s="114" t="s">
        <v>52</v>
      </c>
      <c r="J179" s="2"/>
      <c r="K179" s="2"/>
    </row>
    <row r="180" spans="1:13" ht="12.6" customHeight="1" x14ac:dyDescent="0.2">
      <c r="A180" s="112">
        <v>4</v>
      </c>
      <c r="B180" s="112">
        <v>3</v>
      </c>
      <c r="C180" s="112">
        <v>9</v>
      </c>
      <c r="D180" s="114" t="s">
        <v>17</v>
      </c>
      <c r="E180" s="114" t="s">
        <v>59</v>
      </c>
      <c r="J180" s="2"/>
      <c r="K180" s="2"/>
    </row>
    <row r="181" spans="1:13" ht="12.6" customHeight="1" x14ac:dyDescent="0.2">
      <c r="A181" s="112">
        <v>4</v>
      </c>
      <c r="B181" s="112">
        <v>3</v>
      </c>
      <c r="C181" s="112">
        <v>10</v>
      </c>
      <c r="D181" s="114" t="s">
        <v>55</v>
      </c>
      <c r="E181" s="114" t="s">
        <v>56</v>
      </c>
      <c r="J181" s="2"/>
      <c r="K181" s="2"/>
    </row>
    <row r="182" spans="1:13" ht="12.6" customHeight="1" x14ac:dyDescent="0.25">
      <c r="A182" s="112">
        <v>4</v>
      </c>
      <c r="B182" s="112">
        <v>3</v>
      </c>
      <c r="C182" s="112">
        <v>11</v>
      </c>
      <c r="D182" s="114" t="s">
        <v>61</v>
      </c>
      <c r="E182" s="114" t="s">
        <v>18</v>
      </c>
      <c r="J182" s="2"/>
      <c r="K182" s="2"/>
      <c r="L182" s="73"/>
      <c r="M182" s="73"/>
    </row>
    <row r="183" spans="1:13" ht="12.6" customHeight="1" x14ac:dyDescent="0.2">
      <c r="A183" s="112">
        <v>4</v>
      </c>
      <c r="B183" s="112">
        <v>3</v>
      </c>
      <c r="C183" s="112">
        <v>12</v>
      </c>
      <c r="D183" s="114" t="s">
        <v>62</v>
      </c>
      <c r="E183" s="114" t="s">
        <v>64</v>
      </c>
      <c r="J183" s="2"/>
      <c r="K183" s="2"/>
      <c r="L183"/>
      <c r="M183"/>
    </row>
    <row r="184" spans="1:13" ht="12.6" customHeight="1" x14ac:dyDescent="0.25">
      <c r="A184" s="112">
        <v>4</v>
      </c>
      <c r="B184" s="112">
        <v>3</v>
      </c>
      <c r="C184" s="112">
        <v>13</v>
      </c>
      <c r="D184" s="114" t="s">
        <v>19</v>
      </c>
      <c r="E184" s="114" t="s">
        <v>72</v>
      </c>
      <c r="J184" s="2"/>
      <c r="K184" s="2"/>
      <c r="L184" s="73"/>
      <c r="M184" s="73"/>
    </row>
    <row r="185" spans="1:13" ht="12.6" customHeight="1" x14ac:dyDescent="0.2">
      <c r="A185" s="112">
        <v>4</v>
      </c>
      <c r="B185" s="112">
        <v>3</v>
      </c>
      <c r="C185" s="112">
        <v>14</v>
      </c>
      <c r="D185" s="114" t="s">
        <v>68</v>
      </c>
      <c r="E185" s="114" t="s">
        <v>70</v>
      </c>
      <c r="J185" s="2"/>
      <c r="K185" s="2"/>
      <c r="L185"/>
      <c r="M185"/>
    </row>
    <row r="186" spans="1:13" ht="12.6" customHeight="1" x14ac:dyDescent="0.25">
      <c r="A186" s="112">
        <v>4</v>
      </c>
      <c r="B186" s="112">
        <v>3</v>
      </c>
      <c r="C186" s="112">
        <v>15</v>
      </c>
      <c r="D186" s="114" t="s">
        <v>78</v>
      </c>
      <c r="E186" s="114" t="s">
        <v>20</v>
      </c>
      <c r="J186" s="2"/>
      <c r="K186" s="2"/>
      <c r="L186" s="73"/>
      <c r="M186" s="73"/>
    </row>
    <row r="187" spans="1:13" ht="12.6" customHeight="1" x14ac:dyDescent="0.25">
      <c r="A187" s="112">
        <v>4</v>
      </c>
      <c r="B187" s="112">
        <v>3</v>
      </c>
      <c r="C187" s="112">
        <v>16</v>
      </c>
      <c r="D187" s="114" t="s">
        <v>80</v>
      </c>
      <c r="E187" s="114" t="s">
        <v>76</v>
      </c>
      <c r="J187" s="2"/>
      <c r="K187" s="2"/>
      <c r="L187" s="73"/>
      <c r="M187" s="73"/>
    </row>
    <row r="188" spans="1:13" ht="12.6" customHeight="1" x14ac:dyDescent="0.2">
      <c r="A188" s="112">
        <v>4</v>
      </c>
      <c r="B188" s="112">
        <v>3</v>
      </c>
      <c r="C188" s="112">
        <v>17</v>
      </c>
      <c r="D188" s="114" t="s">
        <v>21</v>
      </c>
      <c r="E188" s="114" t="s">
        <v>83</v>
      </c>
      <c r="J188" s="2"/>
      <c r="K188" s="2"/>
      <c r="L188"/>
      <c r="M188"/>
    </row>
    <row r="189" spans="1:13" ht="12.6" customHeight="1" x14ac:dyDescent="0.25">
      <c r="A189" s="112">
        <v>4</v>
      </c>
      <c r="B189" s="112">
        <v>3</v>
      </c>
      <c r="C189" s="112">
        <v>18</v>
      </c>
      <c r="D189" s="114" t="s">
        <v>86</v>
      </c>
      <c r="E189" s="114" t="s">
        <v>87</v>
      </c>
      <c r="J189" s="2"/>
      <c r="K189" s="2"/>
      <c r="L189" s="73"/>
      <c r="M189" s="73"/>
    </row>
    <row r="190" spans="1:13" ht="12.6" customHeight="1" x14ac:dyDescent="0.2">
      <c r="A190" s="112">
        <v>4</v>
      </c>
      <c r="B190" s="112">
        <v>3</v>
      </c>
      <c r="C190" s="112">
        <v>19</v>
      </c>
      <c r="D190" s="114" t="s">
        <v>91</v>
      </c>
      <c r="E190" s="114" t="s">
        <v>23</v>
      </c>
      <c r="J190" s="2"/>
      <c r="K190" s="2"/>
      <c r="L190"/>
      <c r="M190"/>
    </row>
    <row r="191" spans="1:13" ht="12.6" customHeight="1" x14ac:dyDescent="0.25">
      <c r="A191" s="112">
        <v>4</v>
      </c>
      <c r="B191" s="112">
        <v>3</v>
      </c>
      <c r="C191" s="112">
        <v>20</v>
      </c>
      <c r="D191" s="114" t="s">
        <v>89</v>
      </c>
      <c r="E191" s="114" t="s">
        <v>92</v>
      </c>
      <c r="J191" s="2"/>
      <c r="K191" s="2"/>
      <c r="L191" s="73"/>
      <c r="M191" s="73"/>
    </row>
    <row r="192" spans="1:13" ht="12.6" customHeight="1" x14ac:dyDescent="0.2">
      <c r="A192" s="112">
        <v>4</v>
      </c>
      <c r="B192" s="112">
        <v>3</v>
      </c>
      <c r="C192" s="112">
        <v>21</v>
      </c>
      <c r="D192" s="114" t="s">
        <v>24</v>
      </c>
      <c r="E192" s="114" t="s">
        <v>96</v>
      </c>
      <c r="J192" s="2"/>
      <c r="K192" s="2"/>
      <c r="L192"/>
      <c r="M192"/>
    </row>
    <row r="193" spans="1:13" ht="12.6" customHeight="1" x14ac:dyDescent="0.25">
      <c r="A193" s="112">
        <v>4</v>
      </c>
      <c r="B193" s="112">
        <v>3</v>
      </c>
      <c r="C193" s="112">
        <v>22</v>
      </c>
      <c r="D193" s="114" t="s">
        <v>101</v>
      </c>
      <c r="E193" s="114" t="s">
        <v>97</v>
      </c>
      <c r="J193" s="2"/>
      <c r="K193" s="2"/>
      <c r="L193" s="73"/>
      <c r="M193" s="73"/>
    </row>
    <row r="194" spans="1:13" ht="12.6" customHeight="1" x14ac:dyDescent="0.2">
      <c r="A194" s="112">
        <v>4</v>
      </c>
      <c r="B194" s="112">
        <v>3</v>
      </c>
      <c r="C194" s="112">
        <v>23</v>
      </c>
      <c r="D194" s="114" t="s">
        <v>105</v>
      </c>
      <c r="E194" s="114" t="s">
        <v>25</v>
      </c>
      <c r="J194" s="2"/>
      <c r="K194" s="2"/>
      <c r="L194"/>
      <c r="M194"/>
    </row>
    <row r="195" spans="1:13" ht="12.6" customHeight="1" x14ac:dyDescent="0.2">
      <c r="A195" s="112">
        <v>4</v>
      </c>
      <c r="B195" s="112">
        <v>3</v>
      </c>
      <c r="C195" s="112">
        <v>24</v>
      </c>
      <c r="D195" s="114" t="s">
        <v>104</v>
      </c>
      <c r="E195" s="114" t="s">
        <v>106</v>
      </c>
      <c r="J195" s="2"/>
      <c r="K195" s="2"/>
      <c r="L195"/>
      <c r="M195"/>
    </row>
    <row r="196" spans="1:13" ht="12.6" customHeight="1" x14ac:dyDescent="0.25">
      <c r="A196" s="112">
        <v>4</v>
      </c>
      <c r="B196" s="112">
        <v>3</v>
      </c>
      <c r="C196" s="112">
        <v>25</v>
      </c>
      <c r="D196" s="114" t="s">
        <v>139</v>
      </c>
      <c r="E196" s="114" t="s">
        <v>146</v>
      </c>
      <c r="J196" s="2"/>
      <c r="K196" s="2"/>
      <c r="L196" s="73"/>
      <c r="M196" s="73"/>
    </row>
    <row r="197" spans="1:13" ht="12.6" customHeight="1" x14ac:dyDescent="0.2">
      <c r="A197" s="112">
        <v>4</v>
      </c>
      <c r="B197" s="112">
        <v>3</v>
      </c>
      <c r="C197" s="112">
        <v>26</v>
      </c>
      <c r="D197" s="114" t="s">
        <v>143</v>
      </c>
      <c r="E197" s="114" t="s">
        <v>140</v>
      </c>
      <c r="J197" s="2"/>
      <c r="K197" s="2"/>
      <c r="L197"/>
      <c r="M197"/>
    </row>
    <row r="198" spans="1:13" ht="12.6" customHeight="1" x14ac:dyDescent="0.25">
      <c r="A198" s="112">
        <v>4</v>
      </c>
      <c r="B198" s="112">
        <v>3</v>
      </c>
      <c r="C198" s="112">
        <v>27</v>
      </c>
      <c r="D198" s="114" t="s">
        <v>145</v>
      </c>
      <c r="E198" s="114" t="s">
        <v>147</v>
      </c>
      <c r="J198" s="2"/>
      <c r="K198" s="2"/>
      <c r="L198" s="73"/>
      <c r="M198" s="73"/>
    </row>
    <row r="199" spans="1:13" ht="12.6" customHeight="1" x14ac:dyDescent="0.2">
      <c r="A199" s="112">
        <v>4</v>
      </c>
      <c r="B199" s="112">
        <v>3</v>
      </c>
      <c r="C199" s="112">
        <v>28</v>
      </c>
      <c r="D199" s="114" t="s">
        <v>150</v>
      </c>
      <c r="E199" s="114" t="s">
        <v>149</v>
      </c>
      <c r="J199" s="2"/>
      <c r="K199" s="2"/>
      <c r="L199"/>
      <c r="M199"/>
    </row>
    <row r="200" spans="1:13" ht="12.6" customHeight="1" x14ac:dyDescent="0.25">
      <c r="A200" s="112">
        <v>4</v>
      </c>
      <c r="B200" s="112">
        <v>3</v>
      </c>
      <c r="C200" s="112">
        <v>29</v>
      </c>
      <c r="D200" s="114" t="s">
        <v>162</v>
      </c>
      <c r="E200" s="114" t="s">
        <v>154</v>
      </c>
      <c r="J200" s="2"/>
      <c r="K200" s="2"/>
      <c r="L200" s="73"/>
      <c r="M200" s="73"/>
    </row>
    <row r="201" spans="1:13" ht="12.6" customHeight="1" x14ac:dyDescent="0.2">
      <c r="A201" s="112">
        <v>4</v>
      </c>
      <c r="B201" s="112">
        <v>3</v>
      </c>
      <c r="C201" s="112">
        <v>30</v>
      </c>
      <c r="D201" s="114" t="s">
        <v>157</v>
      </c>
      <c r="E201" s="114" t="s">
        <v>156</v>
      </c>
      <c r="J201" s="2"/>
      <c r="K201" s="2"/>
      <c r="L201"/>
      <c r="M201"/>
    </row>
    <row r="202" spans="1:13" ht="12.6" customHeight="1" x14ac:dyDescent="0.25">
      <c r="A202" s="112">
        <v>4</v>
      </c>
      <c r="B202" s="112">
        <v>3</v>
      </c>
      <c r="C202" s="112">
        <v>31</v>
      </c>
      <c r="D202" s="114" t="s">
        <v>164</v>
      </c>
      <c r="E202" s="114" t="s">
        <v>163</v>
      </c>
      <c r="J202" s="2"/>
      <c r="K202" s="2"/>
      <c r="L202" s="73"/>
      <c r="M202" s="73"/>
    </row>
    <row r="203" spans="1:13" ht="12.6" customHeight="1" x14ac:dyDescent="0.25">
      <c r="A203" s="112">
        <v>4</v>
      </c>
      <c r="B203" s="112">
        <v>3</v>
      </c>
      <c r="C203" s="112">
        <v>32</v>
      </c>
      <c r="D203" s="114" t="s">
        <v>165</v>
      </c>
      <c r="E203" s="114" t="s">
        <v>166</v>
      </c>
      <c r="J203" s="2"/>
      <c r="K203" s="2"/>
      <c r="L203" s="73"/>
      <c r="M203" s="73"/>
    </row>
    <row r="204" spans="1:13" ht="12.6" customHeight="1" x14ac:dyDescent="0.2">
      <c r="A204" s="112">
        <v>4</v>
      </c>
      <c r="B204" s="112">
        <v>3</v>
      </c>
      <c r="C204" s="112">
        <v>33</v>
      </c>
      <c r="D204" s="114" t="s">
        <v>170</v>
      </c>
      <c r="E204" s="114" t="s">
        <v>172</v>
      </c>
      <c r="J204" s="2"/>
      <c r="K204" s="2"/>
      <c r="L204"/>
      <c r="M204"/>
    </row>
    <row r="205" spans="1:13" ht="12.6" customHeight="1" x14ac:dyDescent="0.25">
      <c r="A205" s="112">
        <v>4</v>
      </c>
      <c r="B205" s="112">
        <v>3</v>
      </c>
      <c r="C205" s="112">
        <v>34</v>
      </c>
      <c r="D205" s="114" t="s">
        <v>171</v>
      </c>
      <c r="E205" s="114" t="s">
        <v>173</v>
      </c>
      <c r="J205" s="2"/>
      <c r="K205" s="2"/>
      <c r="L205" s="73"/>
      <c r="M205" s="73"/>
    </row>
    <row r="206" spans="1:13" ht="12.6" customHeight="1" x14ac:dyDescent="0.2">
      <c r="A206" s="112">
        <v>4</v>
      </c>
      <c r="B206" s="112">
        <v>3</v>
      </c>
      <c r="C206" s="112">
        <v>35</v>
      </c>
      <c r="D206" s="114" t="s">
        <v>181</v>
      </c>
      <c r="E206" s="114" t="s">
        <v>180</v>
      </c>
      <c r="J206" s="2"/>
      <c r="K206" s="2"/>
      <c r="L206"/>
      <c r="M206"/>
    </row>
    <row r="207" spans="1:13" ht="12.6" customHeight="1" x14ac:dyDescent="0.25">
      <c r="A207" s="112">
        <v>4</v>
      </c>
      <c r="B207" s="112">
        <v>3</v>
      </c>
      <c r="C207" s="112">
        <v>36</v>
      </c>
      <c r="D207" s="114" t="s">
        <v>177</v>
      </c>
      <c r="E207" s="114" t="s">
        <v>182</v>
      </c>
      <c r="J207" s="2"/>
      <c r="K207" s="2"/>
      <c r="L207" s="73"/>
      <c r="M207" s="73"/>
    </row>
    <row r="208" spans="1:13" ht="12.6" customHeight="1" x14ac:dyDescent="0.25">
      <c r="A208" s="112">
        <v>4</v>
      </c>
      <c r="B208" s="112">
        <v>3</v>
      </c>
      <c r="C208" s="112">
        <v>37</v>
      </c>
      <c r="D208" s="114" t="s">
        <v>187</v>
      </c>
      <c r="E208" s="114" t="s">
        <v>188</v>
      </c>
      <c r="J208" s="2"/>
      <c r="K208" s="2"/>
      <c r="L208" s="73"/>
      <c r="M208" s="73"/>
    </row>
    <row r="209" spans="1:13" ht="12.6" customHeight="1" x14ac:dyDescent="0.2">
      <c r="A209" s="112">
        <v>4</v>
      </c>
      <c r="B209" s="112">
        <v>3</v>
      </c>
      <c r="C209" s="112">
        <v>38</v>
      </c>
      <c r="D209" s="114" t="s">
        <v>186</v>
      </c>
      <c r="E209" s="114" t="s">
        <v>194</v>
      </c>
      <c r="J209" s="2"/>
      <c r="K209" s="2"/>
      <c r="L209"/>
      <c r="M209"/>
    </row>
    <row r="210" spans="1:13" ht="12.6" customHeight="1" x14ac:dyDescent="0.2">
      <c r="A210" s="112">
        <v>4</v>
      </c>
      <c r="B210" s="112">
        <v>3</v>
      </c>
      <c r="C210" s="112">
        <v>39</v>
      </c>
      <c r="D210" s="114" t="s">
        <v>195</v>
      </c>
      <c r="E210" s="114" t="s">
        <v>200</v>
      </c>
      <c r="J210" s="2"/>
      <c r="K210" s="2"/>
      <c r="L210"/>
      <c r="M210"/>
    </row>
    <row r="211" spans="1:13" ht="12.6" customHeight="1" x14ac:dyDescent="0.25">
      <c r="A211" s="112">
        <v>4</v>
      </c>
      <c r="B211" s="112">
        <v>3</v>
      </c>
      <c r="C211" s="112">
        <v>40</v>
      </c>
      <c r="D211" s="114" t="s">
        <v>199</v>
      </c>
      <c r="E211" s="114" t="s">
        <v>197</v>
      </c>
      <c r="J211" s="2"/>
      <c r="K211" s="2"/>
      <c r="L211" s="73"/>
      <c r="M211" s="73"/>
    </row>
    <row r="212" spans="1:13" ht="12.6" customHeight="1" x14ac:dyDescent="0.2">
      <c r="A212" s="112">
        <v>5</v>
      </c>
      <c r="B212" s="112">
        <v>1</v>
      </c>
      <c r="C212" s="112">
        <v>1</v>
      </c>
      <c r="D212" s="114" t="s">
        <v>22</v>
      </c>
      <c r="E212" s="114" t="s">
        <v>26</v>
      </c>
      <c r="J212" s="2"/>
      <c r="K212" s="2"/>
      <c r="L212"/>
      <c r="M212"/>
    </row>
    <row r="213" spans="1:13" ht="12.6" customHeight="1" x14ac:dyDescent="0.25">
      <c r="A213" s="112">
        <v>5</v>
      </c>
      <c r="B213" s="112">
        <v>1</v>
      </c>
      <c r="C213" s="112">
        <v>2</v>
      </c>
      <c r="D213" s="114" t="s">
        <v>28</v>
      </c>
      <c r="E213" s="114" t="s">
        <v>29</v>
      </c>
      <c r="J213" s="2"/>
      <c r="K213" s="2"/>
      <c r="L213" s="73"/>
      <c r="M213" s="73"/>
    </row>
    <row r="214" spans="1:13" ht="12.6" customHeight="1" x14ac:dyDescent="0.2">
      <c r="A214" s="112">
        <v>5</v>
      </c>
      <c r="B214" s="112">
        <v>1</v>
      </c>
      <c r="C214" s="112">
        <v>3</v>
      </c>
      <c r="D214" s="114" t="s">
        <v>14</v>
      </c>
      <c r="E214" s="114" t="s">
        <v>31</v>
      </c>
      <c r="L214"/>
      <c r="M214"/>
    </row>
    <row r="215" spans="1:13" ht="12.6" customHeight="1" x14ac:dyDescent="0.2">
      <c r="A215" s="112">
        <v>5</v>
      </c>
      <c r="B215" s="112">
        <v>1</v>
      </c>
      <c r="C215" s="112">
        <v>4</v>
      </c>
      <c r="D215" s="114" t="s">
        <v>36</v>
      </c>
      <c r="E215" s="114" t="s">
        <v>38</v>
      </c>
    </row>
    <row r="216" spans="1:13" ht="12.6" customHeight="1" x14ac:dyDescent="0.2">
      <c r="A216" s="112">
        <v>5</v>
      </c>
      <c r="B216" s="112">
        <v>1</v>
      </c>
      <c r="C216" s="112">
        <v>5</v>
      </c>
      <c r="D216" s="114" t="s">
        <v>33</v>
      </c>
      <c r="E216" s="114" t="s">
        <v>37</v>
      </c>
      <c r="L216"/>
      <c r="M216"/>
    </row>
    <row r="217" spans="1:13" ht="12.6" customHeight="1" x14ac:dyDescent="0.2">
      <c r="A217" s="112">
        <v>5</v>
      </c>
      <c r="B217" s="112">
        <v>1</v>
      </c>
      <c r="C217" s="112">
        <v>6</v>
      </c>
      <c r="D217" s="114" t="s">
        <v>41</v>
      </c>
      <c r="E217" s="114" t="s">
        <v>43</v>
      </c>
    </row>
    <row r="218" spans="1:13" ht="12.6" customHeight="1" x14ac:dyDescent="0.2">
      <c r="A218" s="112">
        <v>5</v>
      </c>
      <c r="B218" s="112">
        <v>1</v>
      </c>
      <c r="C218" s="112">
        <v>7</v>
      </c>
      <c r="D218" s="114" t="s">
        <v>44</v>
      </c>
      <c r="E218" s="114" t="s">
        <v>15</v>
      </c>
    </row>
    <row r="219" spans="1:13" ht="12.6" customHeight="1" x14ac:dyDescent="0.2">
      <c r="A219" s="112">
        <v>5</v>
      </c>
      <c r="B219" s="112">
        <v>1</v>
      </c>
      <c r="C219" s="112">
        <v>8</v>
      </c>
      <c r="D219" s="114" t="s">
        <v>50</v>
      </c>
      <c r="E219" s="114" t="s">
        <v>42</v>
      </c>
    </row>
    <row r="220" spans="1:13" ht="12.6" customHeight="1" x14ac:dyDescent="0.2">
      <c r="A220" s="112">
        <v>5</v>
      </c>
      <c r="B220" s="112">
        <v>1</v>
      </c>
      <c r="C220" s="112">
        <v>9</v>
      </c>
      <c r="D220" s="114" t="s">
        <v>16</v>
      </c>
      <c r="E220" s="114" t="s">
        <v>52</v>
      </c>
    </row>
    <row r="221" spans="1:13" ht="12.6" customHeight="1" x14ac:dyDescent="0.2">
      <c r="A221" s="112">
        <v>5</v>
      </c>
      <c r="B221" s="112">
        <v>1</v>
      </c>
      <c r="C221" s="112">
        <v>10</v>
      </c>
      <c r="D221" s="114" t="s">
        <v>51</v>
      </c>
      <c r="E221" s="114" t="s">
        <v>47</v>
      </c>
    </row>
    <row r="222" spans="1:13" ht="12.6" customHeight="1" x14ac:dyDescent="0.2">
      <c r="A222" s="112">
        <v>5</v>
      </c>
      <c r="B222" s="112">
        <v>1</v>
      </c>
      <c r="C222" s="112">
        <v>11</v>
      </c>
      <c r="D222" s="114" t="s">
        <v>17</v>
      </c>
      <c r="E222" s="114" t="s">
        <v>56</v>
      </c>
    </row>
    <row r="223" spans="1:13" ht="12.6" customHeight="1" x14ac:dyDescent="0.2">
      <c r="A223" s="112">
        <v>5</v>
      </c>
      <c r="B223" s="112">
        <v>1</v>
      </c>
      <c r="C223" s="112">
        <v>12</v>
      </c>
      <c r="D223" s="114" t="s">
        <v>54</v>
      </c>
      <c r="E223" s="114" t="s">
        <v>55</v>
      </c>
    </row>
    <row r="224" spans="1:13" ht="12.6" customHeight="1" x14ac:dyDescent="0.2">
      <c r="A224" s="112">
        <v>5</v>
      </c>
      <c r="B224" s="112">
        <v>1</v>
      </c>
      <c r="C224" s="112">
        <v>13</v>
      </c>
      <c r="D224" s="114" t="s">
        <v>18</v>
      </c>
      <c r="E224" s="114" t="s">
        <v>59</v>
      </c>
    </row>
    <row r="225" spans="1:5" ht="12.6" customHeight="1" x14ac:dyDescent="0.2">
      <c r="A225" s="112">
        <v>5</v>
      </c>
      <c r="B225" s="112">
        <v>1</v>
      </c>
      <c r="C225" s="112">
        <v>14</v>
      </c>
      <c r="D225" s="114" t="s">
        <v>64</v>
      </c>
      <c r="E225" s="114" t="s">
        <v>65</v>
      </c>
    </row>
    <row r="226" spans="1:5" ht="12.6" customHeight="1" x14ac:dyDescent="0.2">
      <c r="A226" s="112">
        <v>5</v>
      </c>
      <c r="B226" s="112">
        <v>1</v>
      </c>
      <c r="C226" s="112">
        <v>15</v>
      </c>
      <c r="D226" s="114" t="s">
        <v>61</v>
      </c>
      <c r="E226" s="114" t="s">
        <v>62</v>
      </c>
    </row>
    <row r="227" spans="1:5" ht="12.6" customHeight="1" x14ac:dyDescent="0.2">
      <c r="A227" s="112">
        <v>5</v>
      </c>
      <c r="B227" s="112">
        <v>1</v>
      </c>
      <c r="C227" s="112">
        <v>16</v>
      </c>
      <c r="D227" s="114" t="s">
        <v>73</v>
      </c>
      <c r="E227" s="114" t="s">
        <v>19</v>
      </c>
    </row>
    <row r="228" spans="1:5" ht="12.6" customHeight="1" x14ac:dyDescent="0.2">
      <c r="A228" s="112">
        <v>5</v>
      </c>
      <c r="B228" s="112">
        <v>1</v>
      </c>
      <c r="C228" s="112">
        <v>17</v>
      </c>
      <c r="D228" s="114" t="s">
        <v>68</v>
      </c>
      <c r="E228" s="114" t="s">
        <v>70</v>
      </c>
    </row>
    <row r="229" spans="1:5" ht="12.6" customHeight="1" x14ac:dyDescent="0.2">
      <c r="A229" s="112">
        <v>5</v>
      </c>
      <c r="B229" s="112">
        <v>1</v>
      </c>
      <c r="C229" s="112">
        <v>18</v>
      </c>
      <c r="D229" s="114" t="s">
        <v>76</v>
      </c>
      <c r="E229" s="114" t="s">
        <v>72</v>
      </c>
    </row>
    <row r="230" spans="1:5" ht="12.6" customHeight="1" x14ac:dyDescent="0.2">
      <c r="A230" s="112">
        <v>5</v>
      </c>
      <c r="B230" s="112">
        <v>1</v>
      </c>
      <c r="C230" s="112">
        <v>19</v>
      </c>
      <c r="D230" s="32" t="s">
        <v>80</v>
      </c>
      <c r="E230" s="32" t="s">
        <v>78</v>
      </c>
    </row>
    <row r="231" spans="1:5" ht="12.6" customHeight="1" x14ac:dyDescent="0.2">
      <c r="A231" s="112">
        <v>5</v>
      </c>
      <c r="B231" s="112">
        <v>1</v>
      </c>
      <c r="C231" s="112">
        <v>20</v>
      </c>
      <c r="D231" s="32" t="s">
        <v>20</v>
      </c>
      <c r="E231" s="32" t="s">
        <v>75</v>
      </c>
    </row>
    <row r="232" spans="1:5" ht="12.6" customHeight="1" x14ac:dyDescent="0.2">
      <c r="A232" s="112">
        <v>5</v>
      </c>
      <c r="B232" s="112">
        <v>1</v>
      </c>
      <c r="C232" s="112">
        <v>21</v>
      </c>
      <c r="D232" s="32" t="s">
        <v>21</v>
      </c>
      <c r="E232" s="32" t="s">
        <v>83</v>
      </c>
    </row>
    <row r="233" spans="1:5" ht="12.6" customHeight="1" x14ac:dyDescent="0.2">
      <c r="A233" s="112">
        <v>5</v>
      </c>
      <c r="B233" s="112">
        <v>1</v>
      </c>
      <c r="C233" s="112">
        <v>22</v>
      </c>
      <c r="D233" s="114" t="s">
        <v>85</v>
      </c>
      <c r="E233" s="114" t="s">
        <v>86</v>
      </c>
    </row>
    <row r="234" spans="1:5" ht="12.6" customHeight="1" x14ac:dyDescent="0.2">
      <c r="A234" s="112">
        <v>5</v>
      </c>
      <c r="B234" s="112">
        <v>1</v>
      </c>
      <c r="C234" s="112">
        <v>23</v>
      </c>
      <c r="D234" s="114" t="s">
        <v>92</v>
      </c>
      <c r="E234" s="114" t="s">
        <v>87</v>
      </c>
    </row>
    <row r="235" spans="1:5" ht="12.6" customHeight="1" x14ac:dyDescent="0.2">
      <c r="A235" s="112">
        <v>5</v>
      </c>
      <c r="B235" s="112">
        <v>1</v>
      </c>
      <c r="C235" s="112">
        <v>24</v>
      </c>
      <c r="D235" s="114" t="s">
        <v>91</v>
      </c>
      <c r="E235" s="114" t="s">
        <v>90</v>
      </c>
    </row>
    <row r="236" spans="1:5" ht="12.6" customHeight="1" x14ac:dyDescent="0.2">
      <c r="A236" s="112">
        <v>5</v>
      </c>
      <c r="B236" s="112">
        <v>1</v>
      </c>
      <c r="C236" s="112">
        <v>25</v>
      </c>
      <c r="D236" s="114" t="s">
        <v>23</v>
      </c>
      <c r="E236" s="114" t="s">
        <v>89</v>
      </c>
    </row>
    <row r="237" spans="1:5" ht="12.6" customHeight="1" x14ac:dyDescent="0.2">
      <c r="A237" s="112">
        <v>5</v>
      </c>
      <c r="B237" s="112">
        <v>1</v>
      </c>
      <c r="C237" s="112">
        <v>26</v>
      </c>
      <c r="D237" s="114" t="s">
        <v>99</v>
      </c>
      <c r="E237" s="114" t="s">
        <v>97</v>
      </c>
    </row>
    <row r="238" spans="1:5" ht="12.6" customHeight="1" x14ac:dyDescent="0.2">
      <c r="A238" s="112">
        <v>5</v>
      </c>
      <c r="B238" s="112">
        <v>1</v>
      </c>
      <c r="C238" s="112">
        <v>27</v>
      </c>
      <c r="D238" s="114" t="s">
        <v>101</v>
      </c>
      <c r="E238" s="114" t="s">
        <v>24</v>
      </c>
    </row>
    <row r="239" spans="1:5" ht="12.6" customHeight="1" x14ac:dyDescent="0.2">
      <c r="A239" s="112">
        <v>5</v>
      </c>
      <c r="B239" s="112">
        <v>1</v>
      </c>
      <c r="C239" s="112">
        <v>28</v>
      </c>
      <c r="D239" s="114" t="s">
        <v>105</v>
      </c>
      <c r="E239" s="114" t="s">
        <v>96</v>
      </c>
    </row>
    <row r="240" spans="1:5" ht="12.6" customHeight="1" x14ac:dyDescent="0.2">
      <c r="A240" s="112">
        <v>5</v>
      </c>
      <c r="B240" s="112">
        <v>1</v>
      </c>
      <c r="C240" s="112">
        <v>29</v>
      </c>
      <c r="D240" s="114" t="s">
        <v>106</v>
      </c>
      <c r="E240" s="114" t="s">
        <v>104</v>
      </c>
    </row>
    <row r="241" spans="1:13" ht="12.6" customHeight="1" x14ac:dyDescent="0.2">
      <c r="A241" s="112">
        <v>5</v>
      </c>
      <c r="B241" s="112">
        <v>1</v>
      </c>
      <c r="C241" s="112">
        <v>30</v>
      </c>
      <c r="D241" s="114" t="s">
        <v>25</v>
      </c>
      <c r="E241" s="114" t="s">
        <v>108</v>
      </c>
    </row>
    <row r="242" spans="1:13" ht="12.6" customHeight="1" x14ac:dyDescent="0.2">
      <c r="A242" s="112">
        <v>5</v>
      </c>
      <c r="B242" s="112">
        <v>1</v>
      </c>
      <c r="C242" s="112">
        <v>31</v>
      </c>
      <c r="D242" s="114" t="s">
        <v>139</v>
      </c>
      <c r="E242" s="114" t="s">
        <v>142</v>
      </c>
    </row>
    <row r="243" spans="1:13" ht="12.6" customHeight="1" x14ac:dyDescent="0.2">
      <c r="A243" s="112">
        <v>5</v>
      </c>
      <c r="B243" s="112">
        <v>1</v>
      </c>
      <c r="C243" s="112">
        <v>32</v>
      </c>
      <c r="D243" s="114" t="s">
        <v>146</v>
      </c>
      <c r="E243" s="114" t="s">
        <v>143</v>
      </c>
    </row>
    <row r="244" spans="1:13" ht="12.6" customHeight="1" x14ac:dyDescent="0.2">
      <c r="A244" s="112">
        <v>5</v>
      </c>
      <c r="B244" s="112">
        <v>1</v>
      </c>
      <c r="C244" s="112">
        <v>33</v>
      </c>
      <c r="D244" s="114" t="s">
        <v>147</v>
      </c>
      <c r="E244" s="114" t="s">
        <v>140</v>
      </c>
    </row>
    <row r="245" spans="1:13" ht="12.6" customHeight="1" x14ac:dyDescent="0.25">
      <c r="A245" s="112">
        <v>5</v>
      </c>
      <c r="B245" s="112">
        <v>1</v>
      </c>
      <c r="C245" s="112">
        <v>34</v>
      </c>
      <c r="D245" s="114" t="s">
        <v>149</v>
      </c>
      <c r="E245" s="114" t="s">
        <v>150</v>
      </c>
      <c r="L245" s="73"/>
      <c r="M245" s="73"/>
    </row>
    <row r="246" spans="1:13" ht="12.6" customHeight="1" x14ac:dyDescent="0.2">
      <c r="A246" s="112">
        <v>5</v>
      </c>
      <c r="B246" s="112">
        <v>1</v>
      </c>
      <c r="C246" s="112">
        <v>35</v>
      </c>
      <c r="D246" s="114" t="s">
        <v>145</v>
      </c>
      <c r="E246" s="114" t="s">
        <v>148</v>
      </c>
    </row>
    <row r="247" spans="1:13" ht="12.6" customHeight="1" x14ac:dyDescent="0.2">
      <c r="A247" s="112">
        <v>5</v>
      </c>
      <c r="B247" s="112">
        <v>1</v>
      </c>
      <c r="C247" s="112">
        <v>36</v>
      </c>
      <c r="D247" s="114" t="s">
        <v>156</v>
      </c>
      <c r="E247" s="114" t="s">
        <v>157</v>
      </c>
    </row>
    <row r="248" spans="1:13" ht="12.6" customHeight="1" x14ac:dyDescent="0.2">
      <c r="A248" s="112">
        <v>5</v>
      </c>
      <c r="B248" s="112">
        <v>1</v>
      </c>
      <c r="C248" s="112">
        <v>37</v>
      </c>
      <c r="D248" s="114" t="s">
        <v>159</v>
      </c>
      <c r="E248" s="114" t="s">
        <v>154</v>
      </c>
    </row>
    <row r="249" spans="1:13" ht="12.6" customHeight="1" x14ac:dyDescent="0.2">
      <c r="A249" s="112">
        <v>5</v>
      </c>
      <c r="B249" s="112">
        <v>1</v>
      </c>
      <c r="C249" s="112">
        <v>38</v>
      </c>
      <c r="D249" s="114" t="s">
        <v>164</v>
      </c>
      <c r="E249" s="114" t="s">
        <v>162</v>
      </c>
    </row>
    <row r="250" spans="1:13" ht="12.6" customHeight="1" x14ac:dyDescent="0.2">
      <c r="A250" s="112">
        <v>5</v>
      </c>
      <c r="B250" s="112">
        <v>1</v>
      </c>
      <c r="C250" s="112">
        <v>39</v>
      </c>
      <c r="D250" s="114" t="s">
        <v>167</v>
      </c>
      <c r="E250" s="114" t="s">
        <v>166</v>
      </c>
    </row>
    <row r="251" spans="1:13" ht="12.6" customHeight="1" x14ac:dyDescent="0.2">
      <c r="A251" s="112">
        <v>5</v>
      </c>
      <c r="B251" s="112">
        <v>1</v>
      </c>
      <c r="C251" s="112">
        <v>40</v>
      </c>
      <c r="D251" s="114" t="s">
        <v>163</v>
      </c>
      <c r="E251" s="114" t="s">
        <v>165</v>
      </c>
    </row>
    <row r="252" spans="1:13" ht="12.6" customHeight="1" x14ac:dyDescent="0.2">
      <c r="A252" s="112">
        <v>5</v>
      </c>
      <c r="B252" s="112">
        <v>1</v>
      </c>
      <c r="C252" s="112">
        <v>41</v>
      </c>
      <c r="D252" s="114" t="s">
        <v>176</v>
      </c>
      <c r="E252" s="114" t="s">
        <v>172</v>
      </c>
    </row>
    <row r="253" spans="1:13" ht="12.6" customHeight="1" x14ac:dyDescent="0.2">
      <c r="A253" s="112">
        <v>5</v>
      </c>
      <c r="B253" s="112">
        <v>1</v>
      </c>
      <c r="C253" s="112">
        <v>42</v>
      </c>
      <c r="D253" s="114" t="s">
        <v>171</v>
      </c>
      <c r="E253" s="114" t="s">
        <v>173</v>
      </c>
    </row>
    <row r="254" spans="1:13" ht="12.6" customHeight="1" x14ac:dyDescent="0.2">
      <c r="A254" s="112">
        <v>5</v>
      </c>
      <c r="B254" s="112">
        <v>1</v>
      </c>
      <c r="C254" s="112">
        <v>43</v>
      </c>
      <c r="D254" s="114" t="s">
        <v>179</v>
      </c>
      <c r="E254" s="114" t="s">
        <v>170</v>
      </c>
    </row>
    <row r="255" spans="1:13" ht="12.6" customHeight="1" x14ac:dyDescent="0.2">
      <c r="A255" s="112">
        <v>5</v>
      </c>
      <c r="B255" s="112">
        <v>1</v>
      </c>
      <c r="C255" s="112">
        <v>44</v>
      </c>
      <c r="D255" s="114" t="s">
        <v>181</v>
      </c>
      <c r="E255" s="114" t="s">
        <v>180</v>
      </c>
    </row>
    <row r="256" spans="1:13" ht="12.6" customHeight="1" x14ac:dyDescent="0.2">
      <c r="A256" s="112">
        <v>5</v>
      </c>
      <c r="B256" s="112">
        <v>1</v>
      </c>
      <c r="C256" s="112">
        <v>45</v>
      </c>
      <c r="D256" s="114" t="s">
        <v>177</v>
      </c>
      <c r="E256" s="114" t="s">
        <v>182</v>
      </c>
    </row>
    <row r="257" spans="1:5" ht="12.6" customHeight="1" x14ac:dyDescent="0.2">
      <c r="A257" s="112">
        <v>5</v>
      </c>
      <c r="B257" s="112">
        <v>1</v>
      </c>
      <c r="C257" s="112">
        <v>46</v>
      </c>
      <c r="D257" s="114" t="s">
        <v>187</v>
      </c>
      <c r="E257" s="114" t="s">
        <v>188</v>
      </c>
    </row>
    <row r="258" spans="1:5" ht="12.6" customHeight="1" x14ac:dyDescent="0.2">
      <c r="A258" s="112">
        <v>5</v>
      </c>
      <c r="B258" s="112">
        <v>1</v>
      </c>
      <c r="C258" s="112">
        <v>47</v>
      </c>
      <c r="D258" s="114" t="s">
        <v>186</v>
      </c>
      <c r="E258" s="114" t="s">
        <v>194</v>
      </c>
    </row>
    <row r="259" spans="1:5" ht="12.6" customHeight="1" x14ac:dyDescent="0.2">
      <c r="A259" s="112">
        <v>5</v>
      </c>
      <c r="B259" s="112">
        <v>1</v>
      </c>
      <c r="C259" s="112">
        <v>48</v>
      </c>
      <c r="D259" s="114" t="s">
        <v>199</v>
      </c>
      <c r="E259" s="114" t="s">
        <v>189</v>
      </c>
    </row>
    <row r="260" spans="1:5" ht="12.6" customHeight="1" x14ac:dyDescent="0.2">
      <c r="A260" s="112">
        <v>5</v>
      </c>
      <c r="B260" s="112">
        <v>1</v>
      </c>
      <c r="C260" s="112">
        <v>49</v>
      </c>
      <c r="D260" s="114" t="s">
        <v>197</v>
      </c>
      <c r="E260" s="114" t="s">
        <v>195</v>
      </c>
    </row>
    <row r="261" spans="1:5" ht="12.6" customHeight="1" x14ac:dyDescent="0.2">
      <c r="A261" s="112">
        <v>5</v>
      </c>
      <c r="B261" s="112">
        <v>1</v>
      </c>
      <c r="C261" s="112">
        <v>50</v>
      </c>
      <c r="D261" s="114" t="s">
        <v>200</v>
      </c>
      <c r="E261" s="114" t="s">
        <v>198</v>
      </c>
    </row>
    <row r="262" spans="1:5" ht="12.6" customHeight="1" x14ac:dyDescent="0.2">
      <c r="A262" s="112">
        <v>5</v>
      </c>
      <c r="B262" s="112">
        <v>2</v>
      </c>
      <c r="C262" s="112">
        <v>1</v>
      </c>
      <c r="D262" s="114" t="s">
        <v>31</v>
      </c>
      <c r="E262" s="114" t="s">
        <v>29</v>
      </c>
    </row>
    <row r="263" spans="1:5" ht="12.6" customHeight="1" x14ac:dyDescent="0.2">
      <c r="A263" s="112">
        <v>5</v>
      </c>
      <c r="B263" s="112">
        <v>2</v>
      </c>
      <c r="C263" s="112">
        <v>2</v>
      </c>
      <c r="D263" s="114" t="s">
        <v>28</v>
      </c>
      <c r="E263" s="114" t="s">
        <v>22</v>
      </c>
    </row>
    <row r="264" spans="1:5" ht="12.6" customHeight="1" x14ac:dyDescent="0.2">
      <c r="A264" s="112">
        <v>5</v>
      </c>
      <c r="B264" s="112">
        <v>2</v>
      </c>
      <c r="C264" s="112">
        <v>3</v>
      </c>
      <c r="D264" s="114" t="s">
        <v>37</v>
      </c>
      <c r="E264" s="114" t="s">
        <v>26</v>
      </c>
    </row>
    <row r="265" spans="1:5" ht="12.6" customHeight="1" x14ac:dyDescent="0.2">
      <c r="A265" s="112">
        <v>5</v>
      </c>
      <c r="B265" s="112">
        <v>2</v>
      </c>
      <c r="C265" s="112">
        <v>4</v>
      </c>
      <c r="D265" s="114" t="s">
        <v>38</v>
      </c>
      <c r="E265" s="114" t="s">
        <v>14</v>
      </c>
    </row>
    <row r="266" spans="1:5" ht="12.6" customHeight="1" x14ac:dyDescent="0.2">
      <c r="A266" s="112">
        <v>5</v>
      </c>
      <c r="B266" s="112">
        <v>2</v>
      </c>
      <c r="C266" s="112">
        <v>5</v>
      </c>
      <c r="D266" s="114" t="s">
        <v>33</v>
      </c>
      <c r="E266" s="114" t="s">
        <v>36</v>
      </c>
    </row>
    <row r="267" spans="1:5" ht="12.6" customHeight="1" x14ac:dyDescent="0.2">
      <c r="A267" s="112">
        <v>5</v>
      </c>
      <c r="B267" s="112">
        <v>2</v>
      </c>
      <c r="C267" s="112">
        <v>6</v>
      </c>
      <c r="D267" s="114" t="s">
        <v>43</v>
      </c>
      <c r="E267" s="114" t="s">
        <v>42</v>
      </c>
    </row>
    <row r="268" spans="1:5" ht="12.6" customHeight="1" x14ac:dyDescent="0.2">
      <c r="A268" s="112">
        <v>5</v>
      </c>
      <c r="B268" s="112">
        <v>2</v>
      </c>
      <c r="C268" s="112">
        <v>7</v>
      </c>
      <c r="D268" s="114" t="s">
        <v>15</v>
      </c>
      <c r="E268" s="114" t="s">
        <v>41</v>
      </c>
    </row>
    <row r="269" spans="1:5" ht="12.6" customHeight="1" x14ac:dyDescent="0.2">
      <c r="A269" s="112">
        <v>5</v>
      </c>
      <c r="B269" s="112">
        <v>2</v>
      </c>
      <c r="C269" s="112">
        <v>8</v>
      </c>
      <c r="D269" s="114" t="s">
        <v>52</v>
      </c>
      <c r="E269" s="114" t="s">
        <v>44</v>
      </c>
    </row>
    <row r="270" spans="1:5" ht="12.6" customHeight="1" x14ac:dyDescent="0.2">
      <c r="A270" s="112">
        <v>5</v>
      </c>
      <c r="B270" s="112">
        <v>2</v>
      </c>
      <c r="C270" s="112">
        <v>9</v>
      </c>
      <c r="D270" s="114" t="s">
        <v>51</v>
      </c>
      <c r="E270" s="114" t="s">
        <v>16</v>
      </c>
    </row>
    <row r="271" spans="1:5" ht="12.6" customHeight="1" x14ac:dyDescent="0.2">
      <c r="A271" s="112">
        <v>5</v>
      </c>
      <c r="B271" s="112">
        <v>2</v>
      </c>
      <c r="C271" s="112">
        <v>10</v>
      </c>
      <c r="D271" s="114" t="s">
        <v>50</v>
      </c>
      <c r="E271" s="114" t="s">
        <v>47</v>
      </c>
    </row>
    <row r="272" spans="1:5" ht="12.6" customHeight="1" x14ac:dyDescent="0.2">
      <c r="A272" s="112">
        <v>5</v>
      </c>
      <c r="B272" s="112">
        <v>2</v>
      </c>
      <c r="C272" s="112">
        <v>11</v>
      </c>
      <c r="D272" s="114" t="s">
        <v>55</v>
      </c>
      <c r="E272" s="114" t="s">
        <v>56</v>
      </c>
    </row>
    <row r="273" spans="1:5" ht="12.6" customHeight="1" x14ac:dyDescent="0.2">
      <c r="A273" s="112">
        <v>5</v>
      </c>
      <c r="B273" s="112">
        <v>2</v>
      </c>
      <c r="C273" s="112">
        <v>12</v>
      </c>
      <c r="D273" s="114" t="s">
        <v>54</v>
      </c>
      <c r="E273" s="114" t="s">
        <v>59</v>
      </c>
    </row>
    <row r="274" spans="1:5" ht="12.6" customHeight="1" x14ac:dyDescent="0.2">
      <c r="A274" s="112">
        <v>5</v>
      </c>
      <c r="B274" s="112">
        <v>2</v>
      </c>
      <c r="C274" s="112">
        <v>13</v>
      </c>
      <c r="D274" s="114" t="s">
        <v>61</v>
      </c>
      <c r="E274" s="114" t="s">
        <v>17</v>
      </c>
    </row>
    <row r="275" spans="1:5" ht="12.6" customHeight="1" x14ac:dyDescent="0.2">
      <c r="A275" s="112">
        <v>5</v>
      </c>
      <c r="B275" s="112">
        <v>2</v>
      </c>
      <c r="C275" s="112">
        <v>14</v>
      </c>
      <c r="D275" s="114" t="s">
        <v>65</v>
      </c>
      <c r="E275" s="114" t="s">
        <v>18</v>
      </c>
    </row>
    <row r="276" spans="1:5" ht="12.6" customHeight="1" x14ac:dyDescent="0.2">
      <c r="A276" s="112">
        <v>5</v>
      </c>
      <c r="B276" s="112">
        <v>2</v>
      </c>
      <c r="C276" s="112">
        <v>15</v>
      </c>
      <c r="D276" s="114" t="s">
        <v>62</v>
      </c>
      <c r="E276" s="114" t="s">
        <v>64</v>
      </c>
    </row>
    <row r="277" spans="1:5" ht="12.6" customHeight="1" x14ac:dyDescent="0.2">
      <c r="A277" s="112">
        <v>5</v>
      </c>
      <c r="B277" s="112">
        <v>2</v>
      </c>
      <c r="C277" s="112">
        <v>16</v>
      </c>
      <c r="D277" s="114" t="s">
        <v>72</v>
      </c>
      <c r="E277" s="114" t="s">
        <v>19</v>
      </c>
    </row>
    <row r="278" spans="1:5" ht="12.6" customHeight="1" x14ac:dyDescent="0.2">
      <c r="A278" s="112">
        <v>5</v>
      </c>
      <c r="B278" s="112">
        <v>2</v>
      </c>
      <c r="C278" s="112">
        <v>17</v>
      </c>
      <c r="D278" s="114" t="s">
        <v>70</v>
      </c>
      <c r="E278" s="114" t="s">
        <v>73</v>
      </c>
    </row>
    <row r="279" spans="1:5" ht="12.6" customHeight="1" x14ac:dyDescent="0.2">
      <c r="A279" s="112">
        <v>5</v>
      </c>
      <c r="B279" s="112">
        <v>2</v>
      </c>
      <c r="C279" s="112">
        <v>18</v>
      </c>
      <c r="D279" s="114" t="s">
        <v>20</v>
      </c>
      <c r="E279" s="114" t="s">
        <v>68</v>
      </c>
    </row>
    <row r="280" spans="1:5" ht="12.6" customHeight="1" x14ac:dyDescent="0.2">
      <c r="A280" s="112">
        <v>5</v>
      </c>
      <c r="B280" s="112">
        <v>2</v>
      </c>
      <c r="C280" s="112">
        <v>19</v>
      </c>
      <c r="D280" s="114" t="s">
        <v>75</v>
      </c>
      <c r="E280" s="114" t="s">
        <v>80</v>
      </c>
    </row>
    <row r="281" spans="1:5" ht="12.6" customHeight="1" x14ac:dyDescent="0.2">
      <c r="A281" s="112">
        <v>5</v>
      </c>
      <c r="B281" s="112">
        <v>2</v>
      </c>
      <c r="C281" s="112">
        <v>20</v>
      </c>
      <c r="D281" s="114" t="s">
        <v>78</v>
      </c>
      <c r="E281" s="114" t="s">
        <v>76</v>
      </c>
    </row>
    <row r="282" spans="1:5" ht="12.6" customHeight="1" x14ac:dyDescent="0.2">
      <c r="A282" s="112">
        <v>5</v>
      </c>
      <c r="B282" s="112">
        <v>2</v>
      </c>
      <c r="C282" s="112">
        <v>21</v>
      </c>
      <c r="D282" s="114" t="s">
        <v>83</v>
      </c>
      <c r="E282" s="114" t="s">
        <v>86</v>
      </c>
    </row>
    <row r="283" spans="1:5" ht="12.6" customHeight="1" x14ac:dyDescent="0.2">
      <c r="A283" s="112">
        <v>5</v>
      </c>
      <c r="B283" s="112">
        <v>2</v>
      </c>
      <c r="C283" s="112">
        <v>22</v>
      </c>
      <c r="D283" s="114" t="s">
        <v>87</v>
      </c>
      <c r="E283" s="114" t="s">
        <v>85</v>
      </c>
    </row>
    <row r="284" spans="1:5" ht="12.6" customHeight="1" x14ac:dyDescent="0.2">
      <c r="A284" s="112">
        <v>5</v>
      </c>
      <c r="B284" s="112">
        <v>2</v>
      </c>
      <c r="C284" s="112">
        <v>23</v>
      </c>
      <c r="D284" s="114" t="s">
        <v>89</v>
      </c>
      <c r="E284" s="114" t="s">
        <v>21</v>
      </c>
    </row>
    <row r="285" spans="1:5" ht="12.6" customHeight="1" x14ac:dyDescent="0.2">
      <c r="A285" s="112">
        <v>5</v>
      </c>
      <c r="B285" s="112">
        <v>2</v>
      </c>
      <c r="C285" s="112">
        <v>24</v>
      </c>
      <c r="D285" s="114" t="s">
        <v>23</v>
      </c>
      <c r="E285" s="114" t="s">
        <v>90</v>
      </c>
    </row>
    <row r="286" spans="1:5" ht="12.6" customHeight="1" x14ac:dyDescent="0.2">
      <c r="A286" s="112">
        <v>5</v>
      </c>
      <c r="B286" s="112">
        <v>2</v>
      </c>
      <c r="C286" s="112">
        <v>25</v>
      </c>
      <c r="D286" s="114" t="s">
        <v>91</v>
      </c>
      <c r="E286" s="114" t="s">
        <v>92</v>
      </c>
    </row>
    <row r="287" spans="1:5" ht="12.6" customHeight="1" x14ac:dyDescent="0.2">
      <c r="A287" s="112">
        <v>5</v>
      </c>
      <c r="B287" s="112">
        <v>2</v>
      </c>
      <c r="C287" s="112">
        <v>26</v>
      </c>
      <c r="D287" s="114" t="s">
        <v>24</v>
      </c>
      <c r="E287" s="114" t="s">
        <v>96</v>
      </c>
    </row>
    <row r="288" spans="1:5" ht="12.6" customHeight="1" x14ac:dyDescent="0.2">
      <c r="A288" s="112">
        <v>5</v>
      </c>
      <c r="B288" s="112">
        <v>2</v>
      </c>
      <c r="C288" s="112">
        <v>27</v>
      </c>
      <c r="D288" s="114" t="s">
        <v>97</v>
      </c>
      <c r="E288" s="114" t="s">
        <v>101</v>
      </c>
    </row>
    <row r="289" spans="1:5" ht="12.6" customHeight="1" x14ac:dyDescent="0.2">
      <c r="A289" s="112">
        <v>5</v>
      </c>
      <c r="B289" s="112">
        <v>2</v>
      </c>
      <c r="C289" s="112">
        <v>28</v>
      </c>
      <c r="D289" s="114" t="s">
        <v>105</v>
      </c>
      <c r="E289" s="114" t="s">
        <v>99</v>
      </c>
    </row>
    <row r="290" spans="1:5" ht="12.6" customHeight="1" x14ac:dyDescent="0.2">
      <c r="A290" s="112">
        <v>5</v>
      </c>
      <c r="B290" s="112">
        <v>2</v>
      </c>
      <c r="C290" s="112">
        <v>29</v>
      </c>
      <c r="D290" s="114" t="s">
        <v>104</v>
      </c>
      <c r="E290" s="114" t="s">
        <v>25</v>
      </c>
    </row>
    <row r="291" spans="1:5" ht="12.6" customHeight="1" x14ac:dyDescent="0.2">
      <c r="A291" s="112">
        <v>5</v>
      </c>
      <c r="B291" s="112">
        <v>2</v>
      </c>
      <c r="C291" s="112">
        <v>30</v>
      </c>
      <c r="D291" s="114" t="s">
        <v>106</v>
      </c>
      <c r="E291" s="114" t="s">
        <v>108</v>
      </c>
    </row>
    <row r="292" spans="1:5" ht="12.6" customHeight="1" x14ac:dyDescent="0.2">
      <c r="A292" s="112">
        <v>5</v>
      </c>
      <c r="B292" s="112">
        <v>2</v>
      </c>
      <c r="C292" s="112">
        <v>31</v>
      </c>
      <c r="D292" s="114" t="s">
        <v>143</v>
      </c>
      <c r="E292" s="114" t="s">
        <v>139</v>
      </c>
    </row>
    <row r="293" spans="1:5" ht="12.6" customHeight="1" x14ac:dyDescent="0.2">
      <c r="A293" s="112">
        <v>5</v>
      </c>
      <c r="B293" s="112">
        <v>2</v>
      </c>
      <c r="C293" s="112">
        <v>32</v>
      </c>
      <c r="D293" s="114" t="s">
        <v>140</v>
      </c>
      <c r="E293" s="114" t="s">
        <v>142</v>
      </c>
    </row>
    <row r="294" spans="1:5" ht="12.6" customHeight="1" x14ac:dyDescent="0.2">
      <c r="A294" s="112">
        <v>5</v>
      </c>
      <c r="B294" s="112">
        <v>2</v>
      </c>
      <c r="C294" s="112">
        <v>33</v>
      </c>
      <c r="D294" s="114" t="s">
        <v>148</v>
      </c>
      <c r="E294" s="114" t="s">
        <v>146</v>
      </c>
    </row>
    <row r="295" spans="1:5" ht="12.6" customHeight="1" x14ac:dyDescent="0.2">
      <c r="A295" s="112">
        <v>5</v>
      </c>
      <c r="B295" s="112">
        <v>2</v>
      </c>
      <c r="C295" s="112">
        <v>34</v>
      </c>
      <c r="D295" s="114" t="s">
        <v>147</v>
      </c>
      <c r="E295" s="114" t="s">
        <v>149</v>
      </c>
    </row>
    <row r="296" spans="1:5" ht="12.6" customHeight="1" x14ac:dyDescent="0.2">
      <c r="A296" s="112">
        <v>5</v>
      </c>
      <c r="B296" s="112">
        <v>2</v>
      </c>
      <c r="C296" s="112">
        <v>35</v>
      </c>
      <c r="D296" s="114" t="s">
        <v>150</v>
      </c>
      <c r="E296" s="114" t="s">
        <v>145</v>
      </c>
    </row>
    <row r="297" spans="1:5" ht="12.6" customHeight="1" x14ac:dyDescent="0.2">
      <c r="A297" s="112">
        <v>5</v>
      </c>
      <c r="B297" s="112">
        <v>2</v>
      </c>
      <c r="C297" s="112">
        <v>36</v>
      </c>
      <c r="D297" s="114" t="s">
        <v>157</v>
      </c>
      <c r="E297" s="114" t="s">
        <v>162</v>
      </c>
    </row>
    <row r="298" spans="1:5" ht="12.6" customHeight="1" x14ac:dyDescent="0.2">
      <c r="A298" s="112">
        <v>5</v>
      </c>
      <c r="B298" s="112">
        <v>2</v>
      </c>
      <c r="C298" s="112">
        <v>37</v>
      </c>
      <c r="D298" s="114" t="s">
        <v>154</v>
      </c>
      <c r="E298" s="114" t="s">
        <v>156</v>
      </c>
    </row>
    <row r="299" spans="1:5" ht="12.6" customHeight="1" x14ac:dyDescent="0.2">
      <c r="A299" s="112">
        <v>5</v>
      </c>
      <c r="B299" s="112">
        <v>2</v>
      </c>
      <c r="C299" s="112">
        <v>38</v>
      </c>
      <c r="D299" s="114" t="s">
        <v>165</v>
      </c>
      <c r="E299" s="114" t="s">
        <v>159</v>
      </c>
    </row>
    <row r="300" spans="1:5" ht="12.6" customHeight="1" x14ac:dyDescent="0.2">
      <c r="A300" s="112">
        <v>5</v>
      </c>
      <c r="B300" s="112">
        <v>2</v>
      </c>
      <c r="C300" s="112">
        <v>39</v>
      </c>
      <c r="D300" s="114" t="s">
        <v>167</v>
      </c>
      <c r="E300" s="114" t="s">
        <v>163</v>
      </c>
    </row>
    <row r="301" spans="1:5" ht="12.6" customHeight="1" x14ac:dyDescent="0.2">
      <c r="A301" s="112">
        <v>5</v>
      </c>
      <c r="B301" s="112">
        <v>2</v>
      </c>
      <c r="C301" s="112">
        <v>40</v>
      </c>
      <c r="D301" s="114" t="s">
        <v>166</v>
      </c>
      <c r="E301" s="114" t="s">
        <v>164</v>
      </c>
    </row>
    <row r="302" spans="1:5" ht="12.6" customHeight="1" x14ac:dyDescent="0.2">
      <c r="A302" s="112">
        <v>5</v>
      </c>
      <c r="B302" s="112">
        <v>2</v>
      </c>
      <c r="C302" s="112">
        <v>41</v>
      </c>
      <c r="D302" s="114" t="s">
        <v>171</v>
      </c>
      <c r="E302" s="114" t="s">
        <v>176</v>
      </c>
    </row>
    <row r="303" spans="1:5" ht="12.6" customHeight="1" x14ac:dyDescent="0.2">
      <c r="A303" s="112">
        <v>5</v>
      </c>
      <c r="B303" s="112">
        <v>2</v>
      </c>
      <c r="C303" s="112">
        <v>42</v>
      </c>
      <c r="D303" s="114" t="s">
        <v>170</v>
      </c>
      <c r="E303" s="114" t="s">
        <v>173</v>
      </c>
    </row>
    <row r="304" spans="1:5" ht="12.6" customHeight="1" x14ac:dyDescent="0.2">
      <c r="A304" s="112">
        <v>5</v>
      </c>
      <c r="B304" s="112">
        <v>2</v>
      </c>
      <c r="C304" s="112">
        <v>43</v>
      </c>
      <c r="D304" s="114" t="s">
        <v>181</v>
      </c>
      <c r="E304" s="114" t="s">
        <v>172</v>
      </c>
    </row>
    <row r="305" spans="1:5" ht="12.6" customHeight="1" x14ac:dyDescent="0.2">
      <c r="A305" s="112">
        <v>5</v>
      </c>
      <c r="B305" s="112">
        <v>2</v>
      </c>
      <c r="C305" s="112">
        <v>44</v>
      </c>
      <c r="D305" s="114" t="s">
        <v>182</v>
      </c>
      <c r="E305" s="114" t="s">
        <v>180</v>
      </c>
    </row>
    <row r="306" spans="1:5" ht="12.6" customHeight="1" x14ac:dyDescent="0.2">
      <c r="A306" s="112">
        <v>5</v>
      </c>
      <c r="B306" s="112">
        <v>2</v>
      </c>
      <c r="C306" s="112">
        <v>45</v>
      </c>
      <c r="D306" s="114" t="s">
        <v>179</v>
      </c>
      <c r="E306" s="114" t="s">
        <v>177</v>
      </c>
    </row>
    <row r="307" spans="1:5" ht="12.6" customHeight="1" x14ac:dyDescent="0.2">
      <c r="A307" s="112">
        <v>5</v>
      </c>
      <c r="B307" s="112">
        <v>2</v>
      </c>
      <c r="C307" s="112">
        <v>46</v>
      </c>
      <c r="D307" s="114" t="s">
        <v>188</v>
      </c>
      <c r="E307" s="114" t="s">
        <v>194</v>
      </c>
    </row>
    <row r="308" spans="1:5" ht="12.6" customHeight="1" x14ac:dyDescent="0.2">
      <c r="A308" s="112">
        <v>5</v>
      </c>
      <c r="B308" s="112">
        <v>2</v>
      </c>
      <c r="C308" s="112">
        <v>47</v>
      </c>
      <c r="D308" s="114" t="s">
        <v>189</v>
      </c>
      <c r="E308" s="114" t="s">
        <v>187</v>
      </c>
    </row>
    <row r="309" spans="1:5" ht="12.6" customHeight="1" x14ac:dyDescent="0.2">
      <c r="A309" s="112">
        <v>5</v>
      </c>
      <c r="B309" s="112">
        <v>2</v>
      </c>
      <c r="C309" s="112">
        <v>48</v>
      </c>
      <c r="D309" s="114" t="s">
        <v>195</v>
      </c>
      <c r="E309" s="114" t="s">
        <v>186</v>
      </c>
    </row>
    <row r="310" spans="1:5" ht="12.6" customHeight="1" x14ac:dyDescent="0.2">
      <c r="A310" s="112">
        <v>5</v>
      </c>
      <c r="B310" s="112">
        <v>2</v>
      </c>
      <c r="C310" s="112">
        <v>49</v>
      </c>
      <c r="D310" s="114" t="s">
        <v>198</v>
      </c>
      <c r="E310" s="114" t="s">
        <v>197</v>
      </c>
    </row>
    <row r="311" spans="1:5" ht="12.6" customHeight="1" x14ac:dyDescent="0.2">
      <c r="A311" s="112">
        <v>5</v>
      </c>
      <c r="B311" s="112">
        <v>2</v>
      </c>
      <c r="C311" s="112">
        <v>50</v>
      </c>
      <c r="D311" s="114" t="s">
        <v>200</v>
      </c>
      <c r="E311" s="114" t="s">
        <v>199</v>
      </c>
    </row>
    <row r="312" spans="1:5" ht="12.6" customHeight="1" x14ac:dyDescent="0.2">
      <c r="A312" s="112">
        <v>5</v>
      </c>
      <c r="B312" s="112">
        <v>3</v>
      </c>
      <c r="C312" s="112">
        <v>1</v>
      </c>
      <c r="D312" s="114" t="s">
        <v>29</v>
      </c>
      <c r="E312" s="114" t="s">
        <v>22</v>
      </c>
    </row>
    <row r="313" spans="1:5" ht="12.6" customHeight="1" x14ac:dyDescent="0.2">
      <c r="A313" s="112">
        <v>5</v>
      </c>
      <c r="B313" s="112">
        <v>3</v>
      </c>
      <c r="C313" s="112">
        <v>2</v>
      </c>
      <c r="D313" s="114" t="s">
        <v>26</v>
      </c>
      <c r="E313" s="114" t="s">
        <v>31</v>
      </c>
    </row>
    <row r="314" spans="1:5" ht="12.6" customHeight="1" x14ac:dyDescent="0.2">
      <c r="A314" s="112">
        <v>5</v>
      </c>
      <c r="B314" s="112">
        <v>3</v>
      </c>
      <c r="C314" s="112">
        <v>3</v>
      </c>
      <c r="D314" s="114" t="s">
        <v>36</v>
      </c>
      <c r="E314" s="114" t="s">
        <v>28</v>
      </c>
    </row>
    <row r="315" spans="1:5" ht="12.6" customHeight="1" x14ac:dyDescent="0.2">
      <c r="A315" s="112">
        <v>5</v>
      </c>
      <c r="B315" s="112">
        <v>3</v>
      </c>
      <c r="C315" s="112">
        <v>4</v>
      </c>
      <c r="D315" s="114" t="s">
        <v>14</v>
      </c>
      <c r="E315" s="114" t="s">
        <v>37</v>
      </c>
    </row>
    <row r="316" spans="1:5" ht="12.6" customHeight="1" x14ac:dyDescent="0.2">
      <c r="A316" s="112">
        <v>5</v>
      </c>
      <c r="B316" s="112">
        <v>3</v>
      </c>
      <c r="C316" s="112">
        <v>5</v>
      </c>
      <c r="D316" s="114" t="s">
        <v>38</v>
      </c>
      <c r="E316" s="114" t="s">
        <v>33</v>
      </c>
    </row>
    <row r="317" spans="1:5" ht="12.6" customHeight="1" x14ac:dyDescent="0.2">
      <c r="A317" s="112">
        <v>5</v>
      </c>
      <c r="B317" s="112">
        <v>3</v>
      </c>
      <c r="C317" s="112">
        <v>6</v>
      </c>
      <c r="D317" s="114" t="s">
        <v>42</v>
      </c>
      <c r="E317" s="114" t="s">
        <v>15</v>
      </c>
    </row>
    <row r="318" spans="1:5" ht="12.6" customHeight="1" x14ac:dyDescent="0.2">
      <c r="A318" s="112">
        <v>5</v>
      </c>
      <c r="B318" s="112">
        <v>3</v>
      </c>
      <c r="C318" s="112">
        <v>7</v>
      </c>
      <c r="D318" s="114" t="s">
        <v>44</v>
      </c>
      <c r="E318" s="114" t="s">
        <v>41</v>
      </c>
    </row>
    <row r="319" spans="1:5" ht="12.6" customHeight="1" x14ac:dyDescent="0.2">
      <c r="A319" s="112">
        <v>5</v>
      </c>
      <c r="B319" s="112">
        <v>3</v>
      </c>
      <c r="C319" s="112">
        <v>8</v>
      </c>
      <c r="D319" s="114" t="s">
        <v>47</v>
      </c>
      <c r="E319" s="114" t="s">
        <v>43</v>
      </c>
    </row>
    <row r="320" spans="1:5" ht="12.6" customHeight="1" x14ac:dyDescent="0.2">
      <c r="A320" s="112">
        <v>5</v>
      </c>
      <c r="B320" s="112">
        <v>3</v>
      </c>
      <c r="C320" s="112">
        <v>9</v>
      </c>
      <c r="D320" s="114" t="s">
        <v>52</v>
      </c>
      <c r="E320" s="114" t="s">
        <v>51</v>
      </c>
    </row>
    <row r="321" spans="1:5" ht="12.6" customHeight="1" x14ac:dyDescent="0.2">
      <c r="A321" s="112">
        <v>5</v>
      </c>
      <c r="B321" s="112">
        <v>3</v>
      </c>
      <c r="C321" s="112">
        <v>10</v>
      </c>
      <c r="D321" s="114" t="s">
        <v>16</v>
      </c>
      <c r="E321" s="114" t="s">
        <v>50</v>
      </c>
    </row>
    <row r="322" spans="1:5" ht="12.6" customHeight="1" x14ac:dyDescent="0.2">
      <c r="A322" s="112">
        <v>5</v>
      </c>
      <c r="B322" s="112">
        <v>3</v>
      </c>
      <c r="C322" s="112">
        <v>11</v>
      </c>
      <c r="D322" s="114" t="s">
        <v>59</v>
      </c>
      <c r="E322" s="114" t="s">
        <v>17</v>
      </c>
    </row>
    <row r="323" spans="1:5" ht="12.6" customHeight="1" x14ac:dyDescent="0.2">
      <c r="A323" s="112">
        <v>5</v>
      </c>
      <c r="B323" s="112">
        <v>3</v>
      </c>
      <c r="C323" s="112">
        <v>12</v>
      </c>
      <c r="D323" s="114" t="s">
        <v>56</v>
      </c>
      <c r="E323" s="114" t="s">
        <v>54</v>
      </c>
    </row>
    <row r="324" spans="1:5" ht="12.6" customHeight="1" x14ac:dyDescent="0.2">
      <c r="A324" s="112">
        <v>5</v>
      </c>
      <c r="B324" s="112">
        <v>3</v>
      </c>
      <c r="C324" s="112">
        <v>13</v>
      </c>
      <c r="D324" s="114" t="s">
        <v>65</v>
      </c>
      <c r="E324" s="114" t="s">
        <v>55</v>
      </c>
    </row>
    <row r="325" spans="1:5" ht="12.6" customHeight="1" x14ac:dyDescent="0.2">
      <c r="A325" s="112">
        <v>5</v>
      </c>
      <c r="B325" s="112">
        <v>3</v>
      </c>
      <c r="C325" s="112">
        <v>14</v>
      </c>
      <c r="D325" s="114" t="s">
        <v>18</v>
      </c>
      <c r="E325" s="114" t="s">
        <v>62</v>
      </c>
    </row>
    <row r="326" spans="1:5" ht="12.6" customHeight="1" x14ac:dyDescent="0.2">
      <c r="A326" s="112">
        <v>5</v>
      </c>
      <c r="B326" s="112">
        <v>3</v>
      </c>
      <c r="C326" s="112">
        <v>15</v>
      </c>
      <c r="D326" s="114" t="s">
        <v>64</v>
      </c>
      <c r="E326" s="114" t="s">
        <v>61</v>
      </c>
    </row>
    <row r="327" spans="1:5" ht="12.6" customHeight="1" x14ac:dyDescent="0.2">
      <c r="A327" s="112">
        <v>5</v>
      </c>
      <c r="B327" s="112">
        <v>3</v>
      </c>
      <c r="C327" s="112">
        <v>16</v>
      </c>
      <c r="D327" s="114" t="s">
        <v>70</v>
      </c>
      <c r="E327" s="114" t="s">
        <v>72</v>
      </c>
    </row>
    <row r="328" spans="1:5" ht="12.6" customHeight="1" x14ac:dyDescent="0.2">
      <c r="A328" s="112">
        <v>5</v>
      </c>
      <c r="B328" s="112">
        <v>3</v>
      </c>
      <c r="C328" s="112">
        <v>17</v>
      </c>
      <c r="D328" s="114" t="s">
        <v>19</v>
      </c>
      <c r="E328" s="114" t="s">
        <v>68</v>
      </c>
    </row>
    <row r="329" spans="1:5" ht="12.6" customHeight="1" x14ac:dyDescent="0.2">
      <c r="A329" s="112">
        <v>5</v>
      </c>
      <c r="B329" s="112">
        <v>3</v>
      </c>
      <c r="C329" s="112">
        <v>18</v>
      </c>
      <c r="D329" s="114" t="s">
        <v>78</v>
      </c>
      <c r="E329" s="114" t="s">
        <v>73</v>
      </c>
    </row>
    <row r="330" spans="1:5" ht="12.6" customHeight="1" x14ac:dyDescent="0.2">
      <c r="A330" s="112">
        <v>5</v>
      </c>
      <c r="B330" s="112">
        <v>3</v>
      </c>
      <c r="C330" s="112">
        <v>19</v>
      </c>
      <c r="D330" s="114" t="s">
        <v>80</v>
      </c>
      <c r="E330" s="114" t="s">
        <v>20</v>
      </c>
    </row>
    <row r="331" spans="1:5" ht="12.6" customHeight="1" x14ac:dyDescent="0.2">
      <c r="A331" s="112">
        <v>5</v>
      </c>
      <c r="B331" s="112">
        <v>3</v>
      </c>
      <c r="C331" s="112">
        <v>20</v>
      </c>
      <c r="D331" s="114" t="s">
        <v>76</v>
      </c>
      <c r="E331" s="114" t="s">
        <v>75</v>
      </c>
    </row>
    <row r="332" spans="1:5" ht="12.6" customHeight="1" x14ac:dyDescent="0.2">
      <c r="A332" s="112">
        <v>5</v>
      </c>
      <c r="B332" s="112">
        <v>3</v>
      </c>
      <c r="C332" s="112">
        <v>21</v>
      </c>
      <c r="D332" s="114" t="s">
        <v>86</v>
      </c>
      <c r="E332" s="114" t="s">
        <v>87</v>
      </c>
    </row>
    <row r="333" spans="1:5" ht="12.6" customHeight="1" x14ac:dyDescent="0.2">
      <c r="A333" s="112">
        <v>5</v>
      </c>
      <c r="B333" s="112">
        <v>3</v>
      </c>
      <c r="C333" s="112">
        <v>22</v>
      </c>
      <c r="D333" s="114" t="s">
        <v>21</v>
      </c>
      <c r="E333" s="114" t="s">
        <v>85</v>
      </c>
    </row>
    <row r="334" spans="1:5" ht="12.6" customHeight="1" x14ac:dyDescent="0.2">
      <c r="A334" s="112">
        <v>5</v>
      </c>
      <c r="B334" s="112">
        <v>3</v>
      </c>
      <c r="C334" s="112">
        <v>23</v>
      </c>
      <c r="D334" s="114" t="s">
        <v>90</v>
      </c>
      <c r="E334" s="114" t="s">
        <v>83</v>
      </c>
    </row>
    <row r="335" spans="1:5" ht="12.6" customHeight="1" x14ac:dyDescent="0.2">
      <c r="A335" s="112">
        <v>5</v>
      </c>
      <c r="B335" s="112">
        <v>3</v>
      </c>
      <c r="C335" s="112">
        <v>24</v>
      </c>
      <c r="D335" s="114" t="s">
        <v>92</v>
      </c>
      <c r="E335" s="114" t="s">
        <v>23</v>
      </c>
    </row>
    <row r="336" spans="1:5" ht="12.6" customHeight="1" x14ac:dyDescent="0.2">
      <c r="A336" s="112">
        <v>5</v>
      </c>
      <c r="B336" s="112">
        <v>3</v>
      </c>
      <c r="C336" s="112">
        <v>25</v>
      </c>
      <c r="D336" s="114" t="s">
        <v>89</v>
      </c>
      <c r="E336" s="114" t="s">
        <v>91</v>
      </c>
    </row>
    <row r="337" spans="1:5" ht="12.6" customHeight="1" x14ac:dyDescent="0.2">
      <c r="A337" s="112">
        <v>5</v>
      </c>
      <c r="B337" s="112">
        <v>3</v>
      </c>
      <c r="C337" s="112">
        <v>26</v>
      </c>
      <c r="D337" s="114" t="s">
        <v>99</v>
      </c>
      <c r="E337" s="114" t="s">
        <v>101</v>
      </c>
    </row>
    <row r="338" spans="1:5" ht="12.6" customHeight="1" x14ac:dyDescent="0.2">
      <c r="A338" s="112">
        <v>5</v>
      </c>
      <c r="B338" s="112">
        <v>3</v>
      </c>
      <c r="C338" s="112">
        <v>27</v>
      </c>
      <c r="D338" s="114" t="s">
        <v>96</v>
      </c>
      <c r="E338" s="114" t="s">
        <v>97</v>
      </c>
    </row>
    <row r="339" spans="1:5" ht="12.6" customHeight="1" x14ac:dyDescent="0.2">
      <c r="A339" s="112">
        <v>5</v>
      </c>
      <c r="B339" s="112">
        <v>3</v>
      </c>
      <c r="C339" s="112">
        <v>28</v>
      </c>
      <c r="D339" s="114" t="s">
        <v>104</v>
      </c>
      <c r="E339" s="114" t="s">
        <v>24</v>
      </c>
    </row>
    <row r="340" spans="1:5" ht="12.6" customHeight="1" x14ac:dyDescent="0.2">
      <c r="A340" s="112">
        <v>5</v>
      </c>
      <c r="B340" s="112">
        <v>3</v>
      </c>
      <c r="C340" s="112">
        <v>29</v>
      </c>
      <c r="D340" s="114" t="s">
        <v>25</v>
      </c>
      <c r="E340" s="114" t="s">
        <v>106</v>
      </c>
    </row>
    <row r="341" spans="1:5" ht="12.6" customHeight="1" x14ac:dyDescent="0.2">
      <c r="A341" s="112">
        <v>5</v>
      </c>
      <c r="B341" s="112">
        <v>3</v>
      </c>
      <c r="C341" s="112">
        <v>30</v>
      </c>
      <c r="D341" s="114" t="s">
        <v>108</v>
      </c>
      <c r="E341" s="114" t="s">
        <v>105</v>
      </c>
    </row>
    <row r="342" spans="1:5" ht="12.6" customHeight="1" x14ac:dyDescent="0.2">
      <c r="A342" s="112">
        <v>5</v>
      </c>
      <c r="B342" s="112">
        <v>3</v>
      </c>
      <c r="C342" s="112">
        <v>31</v>
      </c>
      <c r="D342" s="114" t="s">
        <v>146</v>
      </c>
      <c r="E342" s="114" t="s">
        <v>140</v>
      </c>
    </row>
    <row r="343" spans="1:5" ht="12.6" customHeight="1" x14ac:dyDescent="0.2">
      <c r="A343" s="112">
        <v>5</v>
      </c>
      <c r="B343" s="112">
        <v>3</v>
      </c>
      <c r="C343" s="112">
        <v>32</v>
      </c>
      <c r="D343" s="114" t="s">
        <v>142</v>
      </c>
      <c r="E343" s="114" t="s">
        <v>143</v>
      </c>
    </row>
    <row r="344" spans="1:5" ht="12.6" customHeight="1" x14ac:dyDescent="0.2">
      <c r="A344" s="112">
        <v>5</v>
      </c>
      <c r="B344" s="112">
        <v>3</v>
      </c>
      <c r="C344" s="112">
        <v>33</v>
      </c>
      <c r="D344" s="114" t="s">
        <v>149</v>
      </c>
      <c r="E344" s="114" t="s">
        <v>139</v>
      </c>
    </row>
    <row r="345" spans="1:5" ht="12.6" customHeight="1" x14ac:dyDescent="0.2">
      <c r="A345" s="112">
        <v>5</v>
      </c>
      <c r="B345" s="112">
        <v>3</v>
      </c>
      <c r="C345" s="112">
        <v>34</v>
      </c>
      <c r="D345" s="114" t="s">
        <v>145</v>
      </c>
      <c r="E345" s="114" t="s">
        <v>147</v>
      </c>
    </row>
    <row r="346" spans="1:5" ht="12.6" customHeight="1" x14ac:dyDescent="0.2">
      <c r="A346" s="112">
        <v>5</v>
      </c>
      <c r="B346" s="112">
        <v>3</v>
      </c>
      <c r="C346" s="112">
        <v>35</v>
      </c>
      <c r="D346" s="114" t="s">
        <v>150</v>
      </c>
      <c r="E346" s="114" t="s">
        <v>148</v>
      </c>
    </row>
    <row r="347" spans="1:5" ht="12.6" customHeight="1" x14ac:dyDescent="0.2">
      <c r="A347" s="112">
        <v>5</v>
      </c>
      <c r="B347" s="112">
        <v>3</v>
      </c>
      <c r="C347" s="112">
        <v>36</v>
      </c>
      <c r="D347" s="114" t="s">
        <v>162</v>
      </c>
      <c r="E347" s="114" t="s">
        <v>156</v>
      </c>
    </row>
    <row r="348" spans="1:5" ht="12.6" customHeight="1" x14ac:dyDescent="0.2">
      <c r="A348" s="112">
        <v>5</v>
      </c>
      <c r="B348" s="112">
        <v>3</v>
      </c>
      <c r="C348" s="112">
        <v>37</v>
      </c>
      <c r="D348" s="114" t="s">
        <v>159</v>
      </c>
      <c r="E348" s="114" t="s">
        <v>157</v>
      </c>
    </row>
    <row r="349" spans="1:5" ht="12.6" customHeight="1" x14ac:dyDescent="0.2">
      <c r="A349" s="112">
        <v>5</v>
      </c>
      <c r="B349" s="112">
        <v>3</v>
      </c>
      <c r="C349" s="112">
        <v>38</v>
      </c>
      <c r="D349" s="114" t="s">
        <v>163</v>
      </c>
      <c r="E349" s="114" t="s">
        <v>154</v>
      </c>
    </row>
    <row r="350" spans="1:5" ht="12.6" customHeight="1" x14ac:dyDescent="0.2">
      <c r="A350" s="112">
        <v>5</v>
      </c>
      <c r="B350" s="112">
        <v>3</v>
      </c>
      <c r="C350" s="112">
        <v>39</v>
      </c>
      <c r="D350" s="114" t="s">
        <v>164</v>
      </c>
      <c r="E350" s="114" t="s">
        <v>167</v>
      </c>
    </row>
    <row r="351" spans="1:5" ht="12.6" customHeight="1" x14ac:dyDescent="0.2">
      <c r="A351" s="112">
        <v>5</v>
      </c>
      <c r="B351" s="112">
        <v>3</v>
      </c>
      <c r="C351" s="112">
        <v>40</v>
      </c>
      <c r="D351" s="114" t="s">
        <v>165</v>
      </c>
      <c r="E351" s="114" t="s">
        <v>166</v>
      </c>
    </row>
    <row r="352" spans="1:5" ht="12.6" customHeight="1" x14ac:dyDescent="0.2">
      <c r="A352" s="112">
        <v>5</v>
      </c>
      <c r="B352" s="112">
        <v>3</v>
      </c>
      <c r="C352" s="112">
        <v>41</v>
      </c>
      <c r="D352" s="114" t="s">
        <v>173</v>
      </c>
      <c r="E352" s="114" t="s">
        <v>176</v>
      </c>
    </row>
    <row r="353" spans="1:5" ht="12.6" customHeight="1" x14ac:dyDescent="0.2">
      <c r="A353" s="112">
        <v>5</v>
      </c>
      <c r="B353" s="112">
        <v>3</v>
      </c>
      <c r="C353" s="112">
        <v>42</v>
      </c>
      <c r="D353" s="114" t="s">
        <v>172</v>
      </c>
      <c r="E353" s="114" t="s">
        <v>170</v>
      </c>
    </row>
    <row r="354" spans="1:5" ht="12.6" customHeight="1" x14ac:dyDescent="0.2">
      <c r="A354" s="112">
        <v>5</v>
      </c>
      <c r="B354" s="112">
        <v>3</v>
      </c>
      <c r="C354" s="112">
        <v>43</v>
      </c>
      <c r="D354" s="114" t="s">
        <v>177</v>
      </c>
      <c r="E354" s="114" t="s">
        <v>171</v>
      </c>
    </row>
    <row r="355" spans="1:5" ht="12.6" customHeight="1" x14ac:dyDescent="0.2">
      <c r="A355" s="112">
        <v>5</v>
      </c>
      <c r="B355" s="112">
        <v>3</v>
      </c>
      <c r="C355" s="112">
        <v>44</v>
      </c>
      <c r="D355" s="114" t="s">
        <v>180</v>
      </c>
      <c r="E355" s="114" t="s">
        <v>179</v>
      </c>
    </row>
    <row r="356" spans="1:5" ht="12.6" customHeight="1" x14ac:dyDescent="0.2">
      <c r="A356" s="112">
        <v>5</v>
      </c>
      <c r="B356" s="112">
        <v>3</v>
      </c>
      <c r="C356" s="112">
        <v>45</v>
      </c>
      <c r="D356" s="114" t="s">
        <v>182</v>
      </c>
      <c r="E356" s="114" t="s">
        <v>181</v>
      </c>
    </row>
    <row r="357" spans="1:5" ht="12.6" customHeight="1" x14ac:dyDescent="0.2">
      <c r="A357" s="112">
        <v>5</v>
      </c>
      <c r="B357" s="112">
        <v>3</v>
      </c>
      <c r="C357" s="112">
        <v>46</v>
      </c>
      <c r="D357" s="114" t="s">
        <v>194</v>
      </c>
      <c r="E357" s="114" t="s">
        <v>187</v>
      </c>
    </row>
    <row r="358" spans="1:5" ht="12.6" customHeight="1" x14ac:dyDescent="0.2">
      <c r="A358" s="112">
        <v>5</v>
      </c>
      <c r="B358" s="112">
        <v>3</v>
      </c>
      <c r="C358" s="112">
        <v>47</v>
      </c>
      <c r="D358" s="114" t="s">
        <v>189</v>
      </c>
      <c r="E358" s="114" t="s">
        <v>186</v>
      </c>
    </row>
    <row r="359" spans="1:5" ht="12.6" customHeight="1" x14ac:dyDescent="0.2">
      <c r="A359" s="112">
        <v>5</v>
      </c>
      <c r="B359" s="112">
        <v>3</v>
      </c>
      <c r="C359" s="112">
        <v>48</v>
      </c>
      <c r="D359" s="114" t="s">
        <v>198</v>
      </c>
      <c r="E359" s="114" t="s">
        <v>188</v>
      </c>
    </row>
    <row r="360" spans="1:5" ht="12.6" customHeight="1" x14ac:dyDescent="0.2">
      <c r="A360" s="112">
        <v>5</v>
      </c>
      <c r="B360" s="112">
        <v>3</v>
      </c>
      <c r="C360" s="112">
        <v>49</v>
      </c>
      <c r="D360" s="114" t="s">
        <v>195</v>
      </c>
      <c r="E360" s="114" t="s">
        <v>199</v>
      </c>
    </row>
    <row r="361" spans="1:5" ht="12.6" customHeight="1" x14ac:dyDescent="0.2">
      <c r="A361" s="112">
        <v>5</v>
      </c>
      <c r="B361" s="112">
        <v>3</v>
      </c>
      <c r="C361" s="112">
        <v>50</v>
      </c>
      <c r="D361" s="114" t="s">
        <v>197</v>
      </c>
      <c r="E361" s="114" t="s">
        <v>200</v>
      </c>
    </row>
    <row r="362" spans="1:5" ht="12.6" customHeight="1" x14ac:dyDescent="0.2">
      <c r="A362" s="112">
        <v>6</v>
      </c>
      <c r="B362" s="112">
        <v>1</v>
      </c>
      <c r="C362" s="112">
        <v>1</v>
      </c>
      <c r="D362" s="114" t="s">
        <v>22</v>
      </c>
      <c r="E362" s="114" t="s">
        <v>31</v>
      </c>
    </row>
    <row r="363" spans="1:5" ht="12.6" customHeight="1" x14ac:dyDescent="0.2">
      <c r="A363" s="112">
        <v>6</v>
      </c>
      <c r="B363" s="112">
        <v>1</v>
      </c>
      <c r="C363" s="112">
        <v>2</v>
      </c>
      <c r="D363" s="114" t="s">
        <v>29</v>
      </c>
      <c r="E363" s="114" t="s">
        <v>26</v>
      </c>
    </row>
    <row r="364" spans="1:5" ht="12.6" customHeight="1" x14ac:dyDescent="0.2">
      <c r="A364" s="112">
        <v>6</v>
      </c>
      <c r="B364" s="112">
        <v>1</v>
      </c>
      <c r="C364" s="112">
        <v>3</v>
      </c>
      <c r="D364" s="114" t="s">
        <v>30</v>
      </c>
      <c r="E364" s="114" t="s">
        <v>28</v>
      </c>
    </row>
    <row r="365" spans="1:5" ht="12.6" customHeight="1" x14ac:dyDescent="0.2">
      <c r="A365" s="112">
        <v>6</v>
      </c>
      <c r="B365" s="112">
        <v>1</v>
      </c>
      <c r="C365" s="112">
        <v>4</v>
      </c>
      <c r="D365" s="114" t="s">
        <v>38</v>
      </c>
      <c r="E365" s="114" t="s">
        <v>14</v>
      </c>
    </row>
    <row r="366" spans="1:5" ht="12.6" customHeight="1" x14ac:dyDescent="0.2">
      <c r="A366" s="112">
        <v>6</v>
      </c>
      <c r="B366" s="112">
        <v>1</v>
      </c>
      <c r="C366" s="112">
        <v>5</v>
      </c>
      <c r="D366" s="114" t="s">
        <v>37</v>
      </c>
      <c r="E366" s="114" t="s">
        <v>33</v>
      </c>
    </row>
    <row r="367" spans="1:5" ht="12.6" customHeight="1" x14ac:dyDescent="0.2">
      <c r="A367" s="112">
        <v>6</v>
      </c>
      <c r="B367" s="112">
        <v>1</v>
      </c>
      <c r="C367" s="112">
        <v>6</v>
      </c>
      <c r="D367" s="114" t="s">
        <v>35</v>
      </c>
      <c r="E367" s="114" t="s">
        <v>36</v>
      </c>
    </row>
    <row r="368" spans="1:5" ht="12.6" customHeight="1" x14ac:dyDescent="0.2">
      <c r="A368" s="112">
        <v>6</v>
      </c>
      <c r="B368" s="112">
        <v>1</v>
      </c>
      <c r="C368" s="112">
        <v>7</v>
      </c>
      <c r="D368" s="114" t="s">
        <v>15</v>
      </c>
      <c r="E368" s="114" t="s">
        <v>43</v>
      </c>
    </row>
    <row r="369" spans="1:5" ht="12.6" customHeight="1" x14ac:dyDescent="0.2">
      <c r="A369" s="112">
        <v>6</v>
      </c>
      <c r="B369" s="112">
        <v>1</v>
      </c>
      <c r="C369" s="112">
        <v>8</v>
      </c>
      <c r="D369" s="114" t="s">
        <v>41</v>
      </c>
      <c r="E369" s="114" t="s">
        <v>40</v>
      </c>
    </row>
    <row r="370" spans="1:5" ht="12.6" customHeight="1" x14ac:dyDescent="0.2">
      <c r="A370" s="112">
        <v>6</v>
      </c>
      <c r="B370" s="112">
        <v>1</v>
      </c>
      <c r="C370" s="112">
        <v>9</v>
      </c>
      <c r="D370" s="114" t="s">
        <v>42</v>
      </c>
      <c r="E370" s="114" t="s">
        <v>44</v>
      </c>
    </row>
    <row r="371" spans="1:5" ht="12.6" customHeight="1" x14ac:dyDescent="0.2">
      <c r="A371" s="112">
        <v>6</v>
      </c>
      <c r="B371" s="112">
        <v>1</v>
      </c>
      <c r="C371" s="112">
        <v>10</v>
      </c>
      <c r="D371" s="114" t="s">
        <v>49</v>
      </c>
      <c r="E371" s="114" t="s">
        <v>16</v>
      </c>
    </row>
    <row r="372" spans="1:5" ht="12.6" customHeight="1" x14ac:dyDescent="0.2">
      <c r="A372" s="112">
        <v>6</v>
      </c>
      <c r="B372" s="112">
        <v>1</v>
      </c>
      <c r="C372" s="112">
        <v>11</v>
      </c>
      <c r="D372" s="114" t="s">
        <v>50</v>
      </c>
      <c r="E372" s="114" t="s">
        <v>51</v>
      </c>
    </row>
    <row r="373" spans="1:5" ht="12.6" customHeight="1" x14ac:dyDescent="0.2">
      <c r="A373" s="112">
        <v>6</v>
      </c>
      <c r="B373" s="112">
        <v>1</v>
      </c>
      <c r="C373" s="112">
        <v>12</v>
      </c>
      <c r="D373" s="114" t="s">
        <v>52</v>
      </c>
      <c r="E373" s="114" t="s">
        <v>47</v>
      </c>
    </row>
    <row r="374" spans="1:5" ht="12.6" customHeight="1" x14ac:dyDescent="0.2">
      <c r="A374" s="112">
        <v>6</v>
      </c>
      <c r="B374" s="112">
        <v>1</v>
      </c>
      <c r="C374" s="112">
        <v>13</v>
      </c>
      <c r="D374" s="114" t="s">
        <v>17</v>
      </c>
      <c r="E374" s="114" t="s">
        <v>55</v>
      </c>
    </row>
    <row r="375" spans="1:5" ht="12.6" customHeight="1" x14ac:dyDescent="0.2">
      <c r="A375" s="112">
        <v>6</v>
      </c>
      <c r="B375" s="112">
        <v>1</v>
      </c>
      <c r="C375" s="112">
        <v>14</v>
      </c>
      <c r="D375" s="114" t="s">
        <v>56</v>
      </c>
      <c r="E375" s="114" t="s">
        <v>59</v>
      </c>
    </row>
    <row r="376" spans="1:5" ht="12.6" customHeight="1" x14ac:dyDescent="0.2">
      <c r="A376" s="112">
        <v>6</v>
      </c>
      <c r="B376" s="112">
        <v>1</v>
      </c>
      <c r="C376" s="112">
        <v>15</v>
      </c>
      <c r="D376" s="114" t="s">
        <v>57</v>
      </c>
      <c r="E376" s="114" t="s">
        <v>54</v>
      </c>
    </row>
    <row r="377" spans="1:5" ht="12.6" customHeight="1" x14ac:dyDescent="0.2">
      <c r="A377" s="112">
        <v>6</v>
      </c>
      <c r="B377" s="112">
        <v>1</v>
      </c>
      <c r="C377" s="112">
        <v>16</v>
      </c>
      <c r="D377" s="114" t="s">
        <v>61</v>
      </c>
      <c r="E377" s="114" t="s">
        <v>18</v>
      </c>
    </row>
    <row r="378" spans="1:5" ht="12.6" customHeight="1" x14ac:dyDescent="0.2">
      <c r="A378" s="112">
        <v>6</v>
      </c>
      <c r="B378" s="112">
        <v>1</v>
      </c>
      <c r="C378" s="112">
        <v>17</v>
      </c>
      <c r="D378" s="114" t="s">
        <v>62</v>
      </c>
      <c r="E378" s="114" t="s">
        <v>65</v>
      </c>
    </row>
    <row r="379" spans="1:5" ht="12.6" customHeight="1" x14ac:dyDescent="0.2">
      <c r="A379" s="112">
        <v>6</v>
      </c>
      <c r="B379" s="112">
        <v>1</v>
      </c>
      <c r="C379" s="112">
        <v>18</v>
      </c>
      <c r="D379" s="114" t="s">
        <v>66</v>
      </c>
      <c r="E379" s="114" t="s">
        <v>64</v>
      </c>
    </row>
    <row r="380" spans="1:5" ht="12.6" customHeight="1" x14ac:dyDescent="0.2">
      <c r="A380" s="112">
        <v>6</v>
      </c>
      <c r="B380" s="112">
        <v>1</v>
      </c>
      <c r="C380" s="112">
        <v>19</v>
      </c>
      <c r="D380" s="114" t="s">
        <v>19</v>
      </c>
      <c r="E380" s="114" t="s">
        <v>70</v>
      </c>
    </row>
    <row r="381" spans="1:5" ht="12.6" customHeight="1" x14ac:dyDescent="0.2">
      <c r="A381" s="112">
        <v>6</v>
      </c>
      <c r="B381" s="112">
        <v>1</v>
      </c>
      <c r="C381" s="112">
        <v>20</v>
      </c>
      <c r="D381" s="114" t="s">
        <v>71</v>
      </c>
      <c r="E381" s="114" t="s">
        <v>68</v>
      </c>
    </row>
    <row r="382" spans="1:5" ht="12.6" customHeight="1" x14ac:dyDescent="0.2">
      <c r="A382" s="112">
        <v>6</v>
      </c>
      <c r="B382" s="112">
        <v>1</v>
      </c>
      <c r="C382" s="112">
        <v>21</v>
      </c>
      <c r="D382" s="114" t="s">
        <v>72</v>
      </c>
      <c r="E382" s="114" t="s">
        <v>73</v>
      </c>
    </row>
    <row r="383" spans="1:5" ht="12.6" customHeight="1" x14ac:dyDescent="0.2">
      <c r="A383" s="112">
        <v>6</v>
      </c>
      <c r="B383" s="112">
        <v>1</v>
      </c>
      <c r="C383" s="112">
        <v>22</v>
      </c>
      <c r="D383" s="114" t="s">
        <v>80</v>
      </c>
      <c r="E383" s="114" t="s">
        <v>20</v>
      </c>
    </row>
    <row r="384" spans="1:5" ht="12.6" customHeight="1" x14ac:dyDescent="0.2">
      <c r="A384" s="112">
        <v>6</v>
      </c>
      <c r="B384" s="112">
        <v>1</v>
      </c>
      <c r="C384" s="112">
        <v>23</v>
      </c>
      <c r="D384" s="114" t="s">
        <v>76</v>
      </c>
      <c r="E384" s="114" t="s">
        <v>78</v>
      </c>
    </row>
    <row r="385" spans="1:5" ht="12.6" customHeight="1" x14ac:dyDescent="0.2">
      <c r="A385" s="112">
        <v>6</v>
      </c>
      <c r="B385" s="112">
        <v>1</v>
      </c>
      <c r="C385" s="112">
        <v>24</v>
      </c>
      <c r="D385" s="114" t="s">
        <v>79</v>
      </c>
      <c r="E385" s="114" t="s">
        <v>75</v>
      </c>
    </row>
    <row r="386" spans="1:5" ht="12.6" customHeight="1" x14ac:dyDescent="0.2">
      <c r="A386" s="112">
        <v>6</v>
      </c>
      <c r="B386" s="112">
        <v>1</v>
      </c>
      <c r="C386" s="112">
        <v>25</v>
      </c>
      <c r="D386" s="114" t="s">
        <v>21</v>
      </c>
      <c r="E386" s="114" t="s">
        <v>85</v>
      </c>
    </row>
    <row r="387" spans="1:5" ht="12.6" customHeight="1" x14ac:dyDescent="0.2">
      <c r="A387" s="112">
        <v>6</v>
      </c>
      <c r="B387" s="112">
        <v>1</v>
      </c>
      <c r="C387" s="112">
        <v>26</v>
      </c>
      <c r="D387" s="114" t="s">
        <v>87</v>
      </c>
      <c r="E387" s="114" t="s">
        <v>83</v>
      </c>
    </row>
    <row r="388" spans="1:5" ht="12.6" customHeight="1" x14ac:dyDescent="0.2">
      <c r="A388" s="112">
        <v>6</v>
      </c>
      <c r="B388" s="112">
        <v>1</v>
      </c>
      <c r="C388" s="112">
        <v>27</v>
      </c>
      <c r="D388" s="114" t="s">
        <v>86</v>
      </c>
      <c r="E388" s="114" t="s">
        <v>84</v>
      </c>
    </row>
    <row r="389" spans="1:5" ht="12.6" customHeight="1" x14ac:dyDescent="0.2">
      <c r="A389" s="112">
        <v>6</v>
      </c>
      <c r="B389" s="112">
        <v>1</v>
      </c>
      <c r="C389" s="112">
        <v>28</v>
      </c>
      <c r="D389" s="114" t="s">
        <v>93</v>
      </c>
      <c r="E389" s="114" t="s">
        <v>23</v>
      </c>
    </row>
    <row r="390" spans="1:5" ht="12.6" customHeight="1" x14ac:dyDescent="0.2">
      <c r="A390" s="112">
        <v>6</v>
      </c>
      <c r="B390" s="112">
        <v>1</v>
      </c>
      <c r="C390" s="112">
        <v>29</v>
      </c>
      <c r="D390" s="114" t="s">
        <v>90</v>
      </c>
      <c r="E390" s="114" t="s">
        <v>92</v>
      </c>
    </row>
    <row r="391" spans="1:5" ht="12.6" customHeight="1" x14ac:dyDescent="0.2">
      <c r="A391" s="112">
        <v>6</v>
      </c>
      <c r="B391" s="112">
        <v>1</v>
      </c>
      <c r="C391" s="112">
        <v>30</v>
      </c>
      <c r="D391" s="114" t="s">
        <v>89</v>
      </c>
      <c r="E391" s="114" t="s">
        <v>91</v>
      </c>
    </row>
    <row r="392" spans="1:5" ht="12.6" customHeight="1" x14ac:dyDescent="0.2">
      <c r="A392" s="112">
        <v>6</v>
      </c>
      <c r="B392" s="112">
        <v>1</v>
      </c>
      <c r="C392" s="112">
        <v>31</v>
      </c>
      <c r="D392" s="114" t="s">
        <v>24</v>
      </c>
      <c r="E392" s="114" t="s">
        <v>99</v>
      </c>
    </row>
    <row r="393" spans="1:5" ht="12.6" customHeight="1" x14ac:dyDescent="0.2">
      <c r="A393" s="112">
        <v>6</v>
      </c>
      <c r="B393" s="112">
        <v>1</v>
      </c>
      <c r="C393" s="112">
        <v>32</v>
      </c>
      <c r="D393" s="114" t="s">
        <v>101</v>
      </c>
      <c r="E393" s="114" t="s">
        <v>97</v>
      </c>
    </row>
    <row r="394" spans="1:5" ht="12.6" customHeight="1" x14ac:dyDescent="0.2">
      <c r="A394" s="112">
        <v>6</v>
      </c>
      <c r="B394" s="112">
        <v>1</v>
      </c>
      <c r="C394" s="112">
        <v>33</v>
      </c>
      <c r="D394" s="114" t="s">
        <v>96</v>
      </c>
      <c r="E394" s="114" t="s">
        <v>100</v>
      </c>
    </row>
    <row r="395" spans="1:5" ht="12.6" customHeight="1" x14ac:dyDescent="0.2">
      <c r="A395" s="112">
        <v>6</v>
      </c>
      <c r="B395" s="112">
        <v>1</v>
      </c>
      <c r="C395" s="112">
        <v>34</v>
      </c>
      <c r="D395" s="114" t="s">
        <v>104</v>
      </c>
      <c r="E395" s="114" t="s">
        <v>25</v>
      </c>
    </row>
    <row r="396" spans="1:5" ht="12.6" customHeight="1" x14ac:dyDescent="0.2">
      <c r="A396" s="112">
        <v>6</v>
      </c>
      <c r="B396" s="112">
        <v>1</v>
      </c>
      <c r="C396" s="112">
        <v>35</v>
      </c>
      <c r="D396" s="114" t="s">
        <v>106</v>
      </c>
      <c r="E396" s="114" t="s">
        <v>105</v>
      </c>
    </row>
    <row r="397" spans="1:5" ht="12.6" customHeight="1" x14ac:dyDescent="0.2">
      <c r="A397" s="112">
        <v>6</v>
      </c>
      <c r="B397" s="112">
        <v>1</v>
      </c>
      <c r="C397" s="112">
        <v>36</v>
      </c>
      <c r="D397" s="114" t="s">
        <v>108</v>
      </c>
      <c r="E397" s="114" t="s">
        <v>103</v>
      </c>
    </row>
    <row r="398" spans="1:5" ht="12.6" customHeight="1" x14ac:dyDescent="0.2">
      <c r="A398" s="112">
        <v>6</v>
      </c>
      <c r="B398" s="112">
        <v>1</v>
      </c>
      <c r="C398" s="112">
        <v>37</v>
      </c>
      <c r="D398" s="114" t="s">
        <v>143</v>
      </c>
      <c r="E398" s="114" t="s">
        <v>139</v>
      </c>
    </row>
    <row r="399" spans="1:5" ht="12.6" customHeight="1" x14ac:dyDescent="0.2">
      <c r="A399" s="112">
        <v>6</v>
      </c>
      <c r="B399" s="112">
        <v>1</v>
      </c>
      <c r="C399" s="112">
        <v>38</v>
      </c>
      <c r="D399" s="114" t="s">
        <v>141</v>
      </c>
      <c r="E399" s="114" t="s">
        <v>140</v>
      </c>
    </row>
    <row r="400" spans="1:5" ht="12.6" customHeight="1" x14ac:dyDescent="0.2">
      <c r="A400" s="112">
        <v>6</v>
      </c>
      <c r="B400" s="112">
        <v>1</v>
      </c>
      <c r="C400" s="112">
        <v>39</v>
      </c>
      <c r="D400" s="114" t="s">
        <v>146</v>
      </c>
      <c r="E400" s="114" t="s">
        <v>142</v>
      </c>
    </row>
    <row r="401" spans="1:5" ht="12.6" customHeight="1" x14ac:dyDescent="0.2">
      <c r="A401" s="112">
        <v>6</v>
      </c>
      <c r="B401" s="112">
        <v>1</v>
      </c>
      <c r="C401" s="112">
        <v>40</v>
      </c>
      <c r="D401" s="114" t="s">
        <v>150</v>
      </c>
      <c r="E401" s="114" t="s">
        <v>147</v>
      </c>
    </row>
    <row r="402" spans="1:5" ht="12.6" customHeight="1" x14ac:dyDescent="0.2">
      <c r="A402" s="112">
        <v>6</v>
      </c>
      <c r="B402" s="112">
        <v>1</v>
      </c>
      <c r="C402" s="112">
        <v>41</v>
      </c>
      <c r="D402" s="114" t="s">
        <v>145</v>
      </c>
      <c r="E402" s="114" t="s">
        <v>148</v>
      </c>
    </row>
    <row r="403" spans="1:5" ht="12.6" customHeight="1" x14ac:dyDescent="0.2">
      <c r="A403" s="112">
        <v>6</v>
      </c>
      <c r="B403" s="112">
        <v>1</v>
      </c>
      <c r="C403" s="112">
        <v>42</v>
      </c>
      <c r="D403" s="114" t="s">
        <v>149</v>
      </c>
      <c r="E403" s="114" t="s">
        <v>151</v>
      </c>
    </row>
    <row r="404" spans="1:5" ht="12.6" customHeight="1" x14ac:dyDescent="0.2">
      <c r="A404" s="112">
        <v>6</v>
      </c>
      <c r="B404" s="112">
        <v>1</v>
      </c>
      <c r="C404" s="112">
        <v>43</v>
      </c>
      <c r="D404" s="114" t="s">
        <v>162</v>
      </c>
      <c r="E404" s="114" t="s">
        <v>160</v>
      </c>
    </row>
    <row r="405" spans="1:5" ht="12.6" customHeight="1" x14ac:dyDescent="0.2">
      <c r="A405" s="112">
        <v>6</v>
      </c>
      <c r="B405" s="112">
        <v>1</v>
      </c>
      <c r="C405" s="112">
        <v>44</v>
      </c>
      <c r="D405" s="114" t="s">
        <v>159</v>
      </c>
      <c r="E405" s="114" t="s">
        <v>154</v>
      </c>
    </row>
    <row r="406" spans="1:5" ht="12.6" customHeight="1" x14ac:dyDescent="0.2">
      <c r="A406" s="112">
        <v>6</v>
      </c>
      <c r="B406" s="112">
        <v>1</v>
      </c>
      <c r="C406" s="112">
        <v>45</v>
      </c>
      <c r="D406" s="114" t="s">
        <v>157</v>
      </c>
      <c r="E406" s="114" t="s">
        <v>156</v>
      </c>
    </row>
    <row r="407" spans="1:5" ht="12.6" customHeight="1" x14ac:dyDescent="0.2">
      <c r="A407" s="112">
        <v>6</v>
      </c>
      <c r="B407" s="112">
        <v>1</v>
      </c>
      <c r="C407" s="112">
        <v>46</v>
      </c>
      <c r="D407" s="114" t="s">
        <v>163</v>
      </c>
      <c r="E407" s="114" t="s">
        <v>164</v>
      </c>
    </row>
    <row r="408" spans="1:5" ht="12.6" customHeight="1" x14ac:dyDescent="0.2">
      <c r="A408" s="112">
        <v>6</v>
      </c>
      <c r="B408" s="112">
        <v>1</v>
      </c>
      <c r="C408" s="112">
        <v>47</v>
      </c>
      <c r="D408" s="114" t="s">
        <v>165</v>
      </c>
      <c r="E408" s="114" t="s">
        <v>166</v>
      </c>
    </row>
    <row r="409" spans="1:5" ht="12.6" customHeight="1" x14ac:dyDescent="0.2">
      <c r="A409" s="112">
        <v>6</v>
      </c>
      <c r="B409" s="112">
        <v>1</v>
      </c>
      <c r="C409" s="112">
        <v>48</v>
      </c>
      <c r="D409" s="114" t="s">
        <v>167</v>
      </c>
      <c r="E409" s="114" t="s">
        <v>168</v>
      </c>
    </row>
    <row r="410" spans="1:5" ht="12.6" customHeight="1" x14ac:dyDescent="0.2">
      <c r="A410" s="112">
        <v>6</v>
      </c>
      <c r="B410" s="112">
        <v>1</v>
      </c>
      <c r="C410" s="112">
        <v>49</v>
      </c>
      <c r="D410" s="114" t="s">
        <v>170</v>
      </c>
      <c r="E410" s="114" t="s">
        <v>178</v>
      </c>
    </row>
    <row r="411" spans="1:5" ht="12.6" customHeight="1" x14ac:dyDescent="0.2">
      <c r="A411" s="112">
        <v>6</v>
      </c>
      <c r="B411" s="112">
        <v>1</v>
      </c>
      <c r="C411" s="112">
        <v>50</v>
      </c>
      <c r="D411" s="114" t="s">
        <v>171</v>
      </c>
      <c r="E411" s="114" t="s">
        <v>176</v>
      </c>
    </row>
    <row r="412" spans="1:5" ht="12.6" customHeight="1" x14ac:dyDescent="0.2">
      <c r="A412" s="112">
        <v>6</v>
      </c>
      <c r="B412" s="112">
        <v>1</v>
      </c>
      <c r="C412" s="112">
        <v>51</v>
      </c>
      <c r="D412" s="114" t="s">
        <v>173</v>
      </c>
      <c r="E412" s="114" t="s">
        <v>172</v>
      </c>
    </row>
    <row r="413" spans="1:5" ht="12.6" customHeight="1" x14ac:dyDescent="0.2">
      <c r="A413" s="112">
        <v>6</v>
      </c>
      <c r="B413" s="112">
        <v>1</v>
      </c>
      <c r="C413" s="112">
        <v>52</v>
      </c>
      <c r="D413" s="114" t="s">
        <v>177</v>
      </c>
      <c r="E413" s="114" t="s">
        <v>180</v>
      </c>
    </row>
    <row r="414" spans="1:5" ht="12.6" customHeight="1" x14ac:dyDescent="0.2">
      <c r="A414" s="112">
        <v>6</v>
      </c>
      <c r="B414" s="112">
        <v>1</v>
      </c>
      <c r="C414" s="112">
        <v>53</v>
      </c>
      <c r="D414" s="114" t="s">
        <v>181</v>
      </c>
      <c r="E414" s="114" t="s">
        <v>183</v>
      </c>
    </row>
    <row r="415" spans="1:5" ht="12.6" customHeight="1" x14ac:dyDescent="0.2">
      <c r="A415" s="112">
        <v>6</v>
      </c>
      <c r="B415" s="112">
        <v>1</v>
      </c>
      <c r="C415" s="112">
        <v>54</v>
      </c>
      <c r="D415" s="114" t="s">
        <v>179</v>
      </c>
      <c r="E415" s="114" t="s">
        <v>182</v>
      </c>
    </row>
    <row r="416" spans="1:5" ht="12.6" customHeight="1" x14ac:dyDescent="0.2">
      <c r="A416" s="112">
        <v>6</v>
      </c>
      <c r="B416" s="112">
        <v>1</v>
      </c>
      <c r="C416" s="112">
        <v>55</v>
      </c>
      <c r="D416" s="114" t="s">
        <v>189</v>
      </c>
      <c r="E416" s="114" t="s">
        <v>187</v>
      </c>
    </row>
    <row r="417" spans="1:5" ht="12.6" customHeight="1" x14ac:dyDescent="0.2">
      <c r="A417" s="112">
        <v>6</v>
      </c>
      <c r="B417" s="112">
        <v>1</v>
      </c>
      <c r="C417" s="112">
        <v>56</v>
      </c>
      <c r="D417" s="114" t="s">
        <v>194</v>
      </c>
      <c r="E417" s="114" t="s">
        <v>188</v>
      </c>
    </row>
    <row r="418" spans="1:5" ht="12.6" customHeight="1" x14ac:dyDescent="0.2">
      <c r="A418" s="112">
        <v>6</v>
      </c>
      <c r="B418" s="112">
        <v>1</v>
      </c>
      <c r="C418" s="112">
        <v>57</v>
      </c>
      <c r="D418" s="114" t="s">
        <v>191</v>
      </c>
      <c r="E418" s="114" t="s">
        <v>186</v>
      </c>
    </row>
    <row r="419" spans="1:5" ht="12.6" customHeight="1" x14ac:dyDescent="0.2">
      <c r="A419" s="112">
        <v>6</v>
      </c>
      <c r="B419" s="112">
        <v>1</v>
      </c>
      <c r="C419" s="112">
        <v>58</v>
      </c>
      <c r="D419" s="114" t="s">
        <v>195</v>
      </c>
      <c r="E419" s="114" t="s">
        <v>197</v>
      </c>
    </row>
    <row r="420" spans="1:5" ht="12.6" customHeight="1" x14ac:dyDescent="0.2">
      <c r="A420" s="112">
        <v>6</v>
      </c>
      <c r="B420" s="112">
        <v>1</v>
      </c>
      <c r="C420" s="112">
        <v>59</v>
      </c>
      <c r="D420" s="114" t="s">
        <v>200</v>
      </c>
      <c r="E420" s="114" t="s">
        <v>198</v>
      </c>
    </row>
    <row r="421" spans="1:5" ht="12.6" customHeight="1" x14ac:dyDescent="0.2">
      <c r="A421" s="112">
        <v>6</v>
      </c>
      <c r="B421" s="112">
        <v>1</v>
      </c>
      <c r="C421" s="112">
        <v>60</v>
      </c>
      <c r="D421" s="114" t="s">
        <v>196</v>
      </c>
      <c r="E421" s="114" t="s">
        <v>199</v>
      </c>
    </row>
    <row r="422" spans="1:5" ht="12.6" customHeight="1" x14ac:dyDescent="0.2">
      <c r="A422" s="112">
        <v>6</v>
      </c>
      <c r="B422" s="112">
        <v>2</v>
      </c>
      <c r="C422" s="112">
        <v>1</v>
      </c>
      <c r="D422" s="114" t="s">
        <v>26</v>
      </c>
      <c r="E422" s="114" t="s">
        <v>22</v>
      </c>
    </row>
    <row r="423" spans="1:5" ht="12.6" customHeight="1" x14ac:dyDescent="0.2">
      <c r="A423" s="112">
        <v>6</v>
      </c>
      <c r="B423" s="112">
        <v>2</v>
      </c>
      <c r="C423" s="112">
        <v>2</v>
      </c>
      <c r="D423" s="114" t="s">
        <v>31</v>
      </c>
      <c r="E423" s="114" t="s">
        <v>30</v>
      </c>
    </row>
    <row r="424" spans="1:5" ht="12.6" customHeight="1" x14ac:dyDescent="0.2">
      <c r="A424" s="112">
        <v>6</v>
      </c>
      <c r="B424" s="112">
        <v>2</v>
      </c>
      <c r="C424" s="112">
        <v>3</v>
      </c>
      <c r="D424" s="114" t="s">
        <v>28</v>
      </c>
      <c r="E424" s="114" t="s">
        <v>29</v>
      </c>
    </row>
    <row r="425" spans="1:5" ht="12.6" customHeight="1" x14ac:dyDescent="0.2">
      <c r="A425" s="112">
        <v>6</v>
      </c>
      <c r="B425" s="112">
        <v>2</v>
      </c>
      <c r="C425" s="112">
        <v>4</v>
      </c>
      <c r="D425" s="114" t="s">
        <v>14</v>
      </c>
      <c r="E425" s="114" t="s">
        <v>35</v>
      </c>
    </row>
    <row r="426" spans="1:5" ht="12.6" customHeight="1" x14ac:dyDescent="0.2">
      <c r="A426" s="112">
        <v>6</v>
      </c>
      <c r="B426" s="112">
        <v>2</v>
      </c>
      <c r="C426" s="112">
        <v>5</v>
      </c>
      <c r="D426" s="114" t="s">
        <v>33</v>
      </c>
      <c r="E426" s="114" t="s">
        <v>38</v>
      </c>
    </row>
    <row r="427" spans="1:5" ht="12.6" customHeight="1" x14ac:dyDescent="0.2">
      <c r="A427" s="112">
        <v>6</v>
      </c>
      <c r="B427" s="112">
        <v>2</v>
      </c>
      <c r="C427" s="112">
        <v>6</v>
      </c>
      <c r="D427" s="32" t="s">
        <v>36</v>
      </c>
      <c r="E427" s="32" t="s">
        <v>37</v>
      </c>
    </row>
    <row r="428" spans="1:5" ht="12.6" customHeight="1" x14ac:dyDescent="0.2">
      <c r="A428" s="112">
        <v>6</v>
      </c>
      <c r="B428" s="112">
        <v>2</v>
      </c>
      <c r="C428" s="112">
        <v>7</v>
      </c>
      <c r="D428" s="32" t="s">
        <v>44</v>
      </c>
      <c r="E428" s="32" t="s">
        <v>15</v>
      </c>
    </row>
    <row r="429" spans="1:5" ht="12.6" customHeight="1" x14ac:dyDescent="0.2">
      <c r="A429" s="112">
        <v>6</v>
      </c>
      <c r="B429" s="112">
        <v>2</v>
      </c>
      <c r="C429" s="112">
        <v>8</v>
      </c>
      <c r="D429" s="32" t="s">
        <v>43</v>
      </c>
      <c r="E429" s="32" t="s">
        <v>41</v>
      </c>
    </row>
    <row r="430" spans="1:5" ht="12.6" customHeight="1" x14ac:dyDescent="0.2">
      <c r="A430" s="112">
        <v>6</v>
      </c>
      <c r="B430" s="112">
        <v>2</v>
      </c>
      <c r="C430" s="112">
        <v>9</v>
      </c>
      <c r="D430" s="32" t="s">
        <v>40</v>
      </c>
      <c r="E430" s="32" t="s">
        <v>42</v>
      </c>
    </row>
    <row r="431" spans="1:5" ht="12.6" customHeight="1" x14ac:dyDescent="0.2">
      <c r="A431" s="112">
        <v>6</v>
      </c>
      <c r="B431" s="112">
        <v>2</v>
      </c>
      <c r="C431" s="112">
        <v>10</v>
      </c>
      <c r="D431" s="32" t="s">
        <v>16</v>
      </c>
      <c r="E431" s="32" t="s">
        <v>50</v>
      </c>
    </row>
    <row r="432" spans="1:5" ht="12.6" customHeight="1" x14ac:dyDescent="0.2">
      <c r="A432" s="112">
        <v>6</v>
      </c>
      <c r="B432" s="112">
        <v>2</v>
      </c>
      <c r="C432" s="112">
        <v>11</v>
      </c>
      <c r="D432" s="32" t="s">
        <v>51</v>
      </c>
      <c r="E432" s="32" t="s">
        <v>52</v>
      </c>
    </row>
    <row r="433" spans="1:5" ht="12.6" customHeight="1" x14ac:dyDescent="0.2">
      <c r="A433" s="112">
        <v>6</v>
      </c>
      <c r="B433" s="112">
        <v>2</v>
      </c>
      <c r="C433" s="112">
        <v>12</v>
      </c>
      <c r="D433" s="32" t="s">
        <v>47</v>
      </c>
      <c r="E433" s="32" t="s">
        <v>49</v>
      </c>
    </row>
    <row r="434" spans="1:5" ht="12.6" customHeight="1" x14ac:dyDescent="0.2">
      <c r="A434" s="112">
        <v>6</v>
      </c>
      <c r="B434" s="112">
        <v>2</v>
      </c>
      <c r="C434" s="112">
        <v>13</v>
      </c>
      <c r="D434" s="32" t="s">
        <v>54</v>
      </c>
      <c r="E434" s="32" t="s">
        <v>17</v>
      </c>
    </row>
    <row r="435" spans="1:5" ht="12.6" customHeight="1" x14ac:dyDescent="0.2">
      <c r="A435" s="112">
        <v>6</v>
      </c>
      <c r="B435" s="112">
        <v>2</v>
      </c>
      <c r="C435" s="112">
        <v>14</v>
      </c>
      <c r="D435" s="32" t="s">
        <v>55</v>
      </c>
      <c r="E435" s="32" t="s">
        <v>56</v>
      </c>
    </row>
    <row r="436" spans="1:5" ht="12.6" customHeight="1" x14ac:dyDescent="0.2">
      <c r="A436" s="112">
        <v>6</v>
      </c>
      <c r="B436" s="112">
        <v>2</v>
      </c>
      <c r="C436" s="112">
        <v>15</v>
      </c>
      <c r="D436" s="32" t="s">
        <v>59</v>
      </c>
      <c r="E436" s="32" t="s">
        <v>57</v>
      </c>
    </row>
    <row r="437" spans="1:5" ht="12.6" customHeight="1" x14ac:dyDescent="0.2">
      <c r="A437" s="112">
        <v>6</v>
      </c>
      <c r="B437" s="112">
        <v>2</v>
      </c>
      <c r="C437" s="112">
        <v>16</v>
      </c>
      <c r="D437" s="32" t="s">
        <v>18</v>
      </c>
      <c r="E437" s="32" t="s">
        <v>66</v>
      </c>
    </row>
    <row r="438" spans="1:5" ht="12.6" customHeight="1" x14ac:dyDescent="0.2">
      <c r="A438" s="112">
        <v>6</v>
      </c>
      <c r="B438" s="112">
        <v>2</v>
      </c>
      <c r="C438" s="112">
        <v>17</v>
      </c>
      <c r="D438" s="32" t="s">
        <v>65</v>
      </c>
      <c r="E438" s="32" t="s">
        <v>61</v>
      </c>
    </row>
    <row r="439" spans="1:5" ht="12.6" customHeight="1" x14ac:dyDescent="0.2">
      <c r="A439" s="112">
        <v>6</v>
      </c>
      <c r="B439" s="112">
        <v>2</v>
      </c>
      <c r="C439" s="112">
        <v>18</v>
      </c>
      <c r="D439" s="32" t="s">
        <v>64</v>
      </c>
      <c r="E439" s="32" t="s">
        <v>62</v>
      </c>
    </row>
    <row r="440" spans="1:5" ht="12.6" customHeight="1" x14ac:dyDescent="0.2">
      <c r="A440" s="112">
        <v>6</v>
      </c>
      <c r="B440" s="112">
        <v>2</v>
      </c>
      <c r="C440" s="112">
        <v>19</v>
      </c>
      <c r="D440" s="32" t="s">
        <v>73</v>
      </c>
      <c r="E440" s="32" t="s">
        <v>19</v>
      </c>
    </row>
    <row r="441" spans="1:5" ht="12.6" customHeight="1" x14ac:dyDescent="0.2">
      <c r="A441" s="112">
        <v>6</v>
      </c>
      <c r="B441" s="112">
        <v>2</v>
      </c>
      <c r="C441" s="112">
        <v>20</v>
      </c>
      <c r="D441" s="32" t="s">
        <v>68</v>
      </c>
      <c r="E441" s="32" t="s">
        <v>72</v>
      </c>
    </row>
    <row r="442" spans="1:5" ht="12.6" customHeight="1" x14ac:dyDescent="0.2">
      <c r="A442" s="112">
        <v>6</v>
      </c>
      <c r="B442" s="112">
        <v>2</v>
      </c>
      <c r="C442" s="112">
        <v>21</v>
      </c>
      <c r="D442" s="32" t="s">
        <v>70</v>
      </c>
      <c r="E442" s="32" t="s">
        <v>71</v>
      </c>
    </row>
    <row r="443" spans="1:5" ht="12.6" customHeight="1" x14ac:dyDescent="0.2">
      <c r="A443" s="112">
        <v>6</v>
      </c>
      <c r="B443" s="112">
        <v>2</v>
      </c>
      <c r="C443" s="112">
        <v>22</v>
      </c>
      <c r="D443" s="32" t="s">
        <v>20</v>
      </c>
      <c r="E443" s="32" t="s">
        <v>79</v>
      </c>
    </row>
    <row r="444" spans="1:5" ht="12.6" customHeight="1" x14ac:dyDescent="0.2">
      <c r="A444" s="112">
        <v>6</v>
      </c>
      <c r="B444" s="112">
        <v>2</v>
      </c>
      <c r="C444" s="112">
        <v>23</v>
      </c>
      <c r="D444" s="32" t="s">
        <v>75</v>
      </c>
      <c r="E444" s="32" t="s">
        <v>76</v>
      </c>
    </row>
    <row r="445" spans="1:5" ht="12.6" customHeight="1" x14ac:dyDescent="0.2">
      <c r="A445" s="112">
        <v>6</v>
      </c>
      <c r="B445" s="112">
        <v>2</v>
      </c>
      <c r="C445" s="112">
        <v>24</v>
      </c>
      <c r="D445" s="32" t="s">
        <v>78</v>
      </c>
      <c r="E445" s="32" t="s">
        <v>80</v>
      </c>
    </row>
    <row r="446" spans="1:5" ht="12.6" customHeight="1" x14ac:dyDescent="0.2">
      <c r="A446" s="112">
        <v>6</v>
      </c>
      <c r="B446" s="112">
        <v>2</v>
      </c>
      <c r="C446" s="112">
        <v>25</v>
      </c>
      <c r="D446" s="32" t="s">
        <v>83</v>
      </c>
      <c r="E446" s="32" t="s">
        <v>21</v>
      </c>
    </row>
    <row r="447" spans="1:5" ht="12.6" customHeight="1" x14ac:dyDescent="0.2">
      <c r="A447" s="112">
        <v>6</v>
      </c>
      <c r="B447" s="112">
        <v>2</v>
      </c>
      <c r="C447" s="112">
        <v>26</v>
      </c>
      <c r="D447" s="32" t="s">
        <v>85</v>
      </c>
      <c r="E447" s="32" t="s">
        <v>86</v>
      </c>
    </row>
    <row r="448" spans="1:5" ht="12.6" customHeight="1" x14ac:dyDescent="0.2">
      <c r="A448" s="112">
        <v>6</v>
      </c>
      <c r="B448" s="112">
        <v>2</v>
      </c>
      <c r="C448" s="112">
        <v>27</v>
      </c>
      <c r="D448" s="32" t="s">
        <v>84</v>
      </c>
      <c r="E448" s="32" t="s">
        <v>87</v>
      </c>
    </row>
    <row r="449" spans="1:5" ht="12.6" customHeight="1" x14ac:dyDescent="0.2">
      <c r="A449" s="112">
        <v>6</v>
      </c>
      <c r="B449" s="112">
        <v>2</v>
      </c>
      <c r="C449" s="112">
        <v>28</v>
      </c>
      <c r="D449" s="32" t="s">
        <v>23</v>
      </c>
      <c r="E449" s="32" t="s">
        <v>89</v>
      </c>
    </row>
    <row r="450" spans="1:5" ht="12.6" customHeight="1" x14ac:dyDescent="0.2">
      <c r="A450" s="112">
        <v>6</v>
      </c>
      <c r="B450" s="112">
        <v>2</v>
      </c>
      <c r="C450" s="112">
        <v>29</v>
      </c>
      <c r="D450" s="32" t="s">
        <v>92</v>
      </c>
      <c r="E450" s="32" t="s">
        <v>93</v>
      </c>
    </row>
    <row r="451" spans="1:5" ht="12.6" customHeight="1" x14ac:dyDescent="0.2">
      <c r="A451" s="112">
        <v>6</v>
      </c>
      <c r="B451" s="112">
        <v>2</v>
      </c>
      <c r="C451" s="112">
        <v>30</v>
      </c>
      <c r="D451" s="32" t="s">
        <v>91</v>
      </c>
      <c r="E451" s="32" t="s">
        <v>90</v>
      </c>
    </row>
    <row r="452" spans="1:5" ht="12.6" customHeight="1" x14ac:dyDescent="0.2">
      <c r="A452" s="112">
        <v>6</v>
      </c>
      <c r="B452" s="112">
        <v>2</v>
      </c>
      <c r="C452" s="112">
        <v>31</v>
      </c>
      <c r="D452" s="32" t="s">
        <v>100</v>
      </c>
      <c r="E452" s="32" t="s">
        <v>24</v>
      </c>
    </row>
    <row r="453" spans="1:5" ht="12.6" customHeight="1" x14ac:dyDescent="0.2">
      <c r="A453" s="112">
        <v>6</v>
      </c>
      <c r="B453" s="112">
        <v>2</v>
      </c>
      <c r="C453" s="112">
        <v>32</v>
      </c>
      <c r="D453" s="32" t="s">
        <v>99</v>
      </c>
      <c r="E453" s="32" t="s">
        <v>101</v>
      </c>
    </row>
    <row r="454" spans="1:5" ht="12.6" customHeight="1" x14ac:dyDescent="0.2">
      <c r="A454" s="112">
        <v>6</v>
      </c>
      <c r="B454" s="112">
        <v>2</v>
      </c>
      <c r="C454" s="112">
        <v>33</v>
      </c>
      <c r="D454" s="32" t="s">
        <v>97</v>
      </c>
      <c r="E454" s="32" t="s">
        <v>96</v>
      </c>
    </row>
    <row r="455" spans="1:5" ht="12.6" customHeight="1" x14ac:dyDescent="0.2">
      <c r="A455" s="112">
        <v>6</v>
      </c>
      <c r="B455" s="112">
        <v>2</v>
      </c>
      <c r="C455" s="112">
        <v>34</v>
      </c>
      <c r="D455" s="32" t="s">
        <v>25</v>
      </c>
      <c r="E455" s="32" t="s">
        <v>108</v>
      </c>
    </row>
    <row r="456" spans="1:5" ht="12.6" customHeight="1" x14ac:dyDescent="0.2">
      <c r="A456" s="112">
        <v>6</v>
      </c>
      <c r="B456" s="112">
        <v>2</v>
      </c>
      <c r="C456" s="112">
        <v>35</v>
      </c>
      <c r="D456" s="32" t="s">
        <v>105</v>
      </c>
      <c r="E456" s="32" t="s">
        <v>104</v>
      </c>
    </row>
    <row r="457" spans="1:5" ht="12.6" customHeight="1" x14ac:dyDescent="0.2">
      <c r="A457" s="112">
        <v>6</v>
      </c>
      <c r="B457" s="112">
        <v>2</v>
      </c>
      <c r="C457" s="112">
        <v>36</v>
      </c>
      <c r="D457" s="32" t="s">
        <v>103</v>
      </c>
      <c r="E457" s="32" t="s">
        <v>106</v>
      </c>
    </row>
    <row r="458" spans="1:5" ht="12.6" customHeight="1" x14ac:dyDescent="0.2">
      <c r="A458" s="112">
        <v>6</v>
      </c>
      <c r="B458" s="112">
        <v>2</v>
      </c>
      <c r="C458" s="112">
        <v>37</v>
      </c>
      <c r="D458" s="32" t="s">
        <v>139</v>
      </c>
      <c r="E458" s="32" t="s">
        <v>146</v>
      </c>
    </row>
    <row r="459" spans="1:5" ht="12.6" customHeight="1" x14ac:dyDescent="0.2">
      <c r="A459" s="112">
        <v>6</v>
      </c>
      <c r="B459" s="112">
        <v>2</v>
      </c>
      <c r="C459" s="112">
        <v>38</v>
      </c>
      <c r="D459" s="32" t="s">
        <v>140</v>
      </c>
      <c r="E459" s="32" t="s">
        <v>143</v>
      </c>
    </row>
    <row r="460" spans="1:5" ht="12.6" customHeight="1" x14ac:dyDescent="0.2">
      <c r="A460" s="112">
        <v>6</v>
      </c>
      <c r="B460" s="112">
        <v>2</v>
      </c>
      <c r="C460" s="112">
        <v>39</v>
      </c>
      <c r="D460" s="32" t="s">
        <v>142</v>
      </c>
      <c r="E460" s="32" t="s">
        <v>141</v>
      </c>
    </row>
    <row r="461" spans="1:5" ht="12.6" customHeight="1" x14ac:dyDescent="0.2">
      <c r="A461" s="112">
        <v>6</v>
      </c>
      <c r="B461" s="112">
        <v>2</v>
      </c>
      <c r="C461" s="112">
        <v>40</v>
      </c>
      <c r="D461" s="32" t="s">
        <v>147</v>
      </c>
      <c r="E461" s="32" t="s">
        <v>145</v>
      </c>
    </row>
    <row r="462" spans="1:5" ht="12.6" customHeight="1" x14ac:dyDescent="0.2">
      <c r="A462" s="112">
        <v>6</v>
      </c>
      <c r="B462" s="112">
        <v>2</v>
      </c>
      <c r="C462" s="112">
        <v>41</v>
      </c>
      <c r="D462" s="32" t="s">
        <v>151</v>
      </c>
      <c r="E462" s="32" t="s">
        <v>150</v>
      </c>
    </row>
    <row r="463" spans="1:5" ht="12.6" customHeight="1" x14ac:dyDescent="0.2">
      <c r="A463" s="112">
        <v>6</v>
      </c>
      <c r="B463" s="112">
        <v>2</v>
      </c>
      <c r="C463" s="112">
        <v>42</v>
      </c>
      <c r="D463" s="32" t="s">
        <v>148</v>
      </c>
      <c r="E463" s="32" t="s">
        <v>149</v>
      </c>
    </row>
    <row r="464" spans="1:5" ht="12.6" customHeight="1" x14ac:dyDescent="0.2">
      <c r="A464" s="112">
        <v>6</v>
      </c>
      <c r="B464" s="112">
        <v>2</v>
      </c>
      <c r="C464" s="112">
        <v>43</v>
      </c>
      <c r="D464" s="32" t="s">
        <v>154</v>
      </c>
      <c r="E464" s="32" t="s">
        <v>162</v>
      </c>
    </row>
    <row r="465" spans="1:5" ht="12.6" customHeight="1" x14ac:dyDescent="0.2">
      <c r="A465" s="112">
        <v>6</v>
      </c>
      <c r="B465" s="112">
        <v>2</v>
      </c>
      <c r="C465" s="112">
        <v>44</v>
      </c>
      <c r="D465" s="32" t="s">
        <v>156</v>
      </c>
      <c r="E465" s="32" t="s">
        <v>159</v>
      </c>
    </row>
    <row r="466" spans="1:5" ht="12.6" customHeight="1" x14ac:dyDescent="0.2">
      <c r="A466" s="112">
        <v>6</v>
      </c>
      <c r="B466" s="112">
        <v>2</v>
      </c>
      <c r="C466" s="112">
        <v>45</v>
      </c>
      <c r="D466" s="32" t="s">
        <v>160</v>
      </c>
      <c r="E466" s="32" t="s">
        <v>157</v>
      </c>
    </row>
    <row r="467" spans="1:5" ht="12.6" customHeight="1" x14ac:dyDescent="0.2">
      <c r="A467" s="112">
        <v>6</v>
      </c>
      <c r="B467" s="112">
        <v>2</v>
      </c>
      <c r="C467" s="112">
        <v>46</v>
      </c>
      <c r="D467" s="32" t="s">
        <v>168</v>
      </c>
      <c r="E467" s="32" t="s">
        <v>163</v>
      </c>
    </row>
    <row r="468" spans="1:5" ht="12.6" customHeight="1" x14ac:dyDescent="0.2">
      <c r="A468" s="112">
        <v>6</v>
      </c>
      <c r="B468" s="112">
        <v>2</v>
      </c>
      <c r="C468" s="112">
        <v>47</v>
      </c>
      <c r="D468" s="32" t="s">
        <v>166</v>
      </c>
      <c r="E468" s="32" t="s">
        <v>167</v>
      </c>
    </row>
    <row r="469" spans="1:5" ht="12.6" customHeight="1" x14ac:dyDescent="0.2">
      <c r="A469" s="112">
        <v>6</v>
      </c>
      <c r="B469" s="112">
        <v>2</v>
      </c>
      <c r="C469" s="112">
        <v>48</v>
      </c>
      <c r="D469" s="32" t="s">
        <v>164</v>
      </c>
      <c r="E469" s="32" t="s">
        <v>165</v>
      </c>
    </row>
    <row r="470" spans="1:5" ht="12.6" customHeight="1" x14ac:dyDescent="0.2">
      <c r="A470" s="112">
        <v>6</v>
      </c>
      <c r="B470" s="112">
        <v>2</v>
      </c>
      <c r="C470" s="112">
        <v>49</v>
      </c>
      <c r="D470" s="32" t="s">
        <v>172</v>
      </c>
      <c r="E470" s="32" t="s">
        <v>170</v>
      </c>
    </row>
    <row r="471" spans="1:5" ht="12.6" customHeight="1" x14ac:dyDescent="0.2">
      <c r="A471" s="112">
        <v>6</v>
      </c>
      <c r="B471" s="112">
        <v>2</v>
      </c>
      <c r="C471" s="112">
        <v>50</v>
      </c>
      <c r="D471" s="32" t="s">
        <v>178</v>
      </c>
      <c r="E471" s="32" t="s">
        <v>171</v>
      </c>
    </row>
    <row r="472" spans="1:5" ht="12.6" customHeight="1" x14ac:dyDescent="0.2">
      <c r="A472" s="112">
        <v>6</v>
      </c>
      <c r="B472" s="112">
        <v>2</v>
      </c>
      <c r="C472" s="112">
        <v>51</v>
      </c>
      <c r="D472" s="32" t="s">
        <v>176</v>
      </c>
      <c r="E472" s="32" t="s">
        <v>173</v>
      </c>
    </row>
    <row r="473" spans="1:5" ht="12.6" customHeight="1" x14ac:dyDescent="0.2">
      <c r="A473" s="112">
        <v>6</v>
      </c>
      <c r="B473" s="112">
        <v>2</v>
      </c>
      <c r="C473" s="112">
        <v>52</v>
      </c>
      <c r="D473" s="32" t="s">
        <v>180</v>
      </c>
      <c r="E473" s="32" t="s">
        <v>179</v>
      </c>
    </row>
    <row r="474" spans="1:5" ht="12.6" customHeight="1" x14ac:dyDescent="0.2">
      <c r="A474" s="112">
        <v>6</v>
      </c>
      <c r="B474" s="112">
        <v>2</v>
      </c>
      <c r="C474" s="112">
        <v>53</v>
      </c>
      <c r="D474" s="32" t="s">
        <v>182</v>
      </c>
      <c r="E474" s="32" t="s">
        <v>181</v>
      </c>
    </row>
    <row r="475" spans="1:5" ht="12.6" customHeight="1" x14ac:dyDescent="0.2">
      <c r="A475" s="112">
        <v>6</v>
      </c>
      <c r="B475" s="112">
        <v>2</v>
      </c>
      <c r="C475" s="112">
        <v>54</v>
      </c>
      <c r="D475" s="32" t="s">
        <v>183</v>
      </c>
      <c r="E475" s="32" t="s">
        <v>177</v>
      </c>
    </row>
    <row r="476" spans="1:5" ht="12.6" customHeight="1" x14ac:dyDescent="0.2">
      <c r="A476" s="112">
        <v>6</v>
      </c>
      <c r="B476" s="112">
        <v>2</v>
      </c>
      <c r="C476" s="112">
        <v>55</v>
      </c>
      <c r="D476" s="32" t="s">
        <v>187</v>
      </c>
      <c r="E476" s="32" t="s">
        <v>194</v>
      </c>
    </row>
    <row r="477" spans="1:5" ht="12.6" customHeight="1" x14ac:dyDescent="0.2">
      <c r="A477" s="112">
        <v>6</v>
      </c>
      <c r="B477" s="112">
        <v>2</v>
      </c>
      <c r="C477" s="112">
        <v>56</v>
      </c>
      <c r="D477" s="32" t="s">
        <v>186</v>
      </c>
      <c r="E477" s="32" t="s">
        <v>189</v>
      </c>
    </row>
    <row r="478" spans="1:5" ht="12.6" customHeight="1" x14ac:dyDescent="0.2">
      <c r="A478" s="112">
        <v>6</v>
      </c>
      <c r="B478" s="112">
        <v>2</v>
      </c>
      <c r="C478" s="112">
        <v>57</v>
      </c>
      <c r="D478" s="32" t="s">
        <v>188</v>
      </c>
      <c r="E478" s="32" t="s">
        <v>191</v>
      </c>
    </row>
    <row r="479" spans="1:5" ht="12.6" customHeight="1" x14ac:dyDescent="0.2">
      <c r="A479" s="112">
        <v>6</v>
      </c>
      <c r="B479" s="112">
        <v>2</v>
      </c>
      <c r="C479" s="112">
        <v>58</v>
      </c>
      <c r="D479" s="32" t="s">
        <v>199</v>
      </c>
      <c r="E479" s="32" t="s">
        <v>195</v>
      </c>
    </row>
    <row r="480" spans="1:5" ht="12.6" customHeight="1" x14ac:dyDescent="0.2">
      <c r="A480" s="112">
        <v>6</v>
      </c>
      <c r="B480" s="112">
        <v>2</v>
      </c>
      <c r="C480" s="112">
        <v>59</v>
      </c>
      <c r="D480" s="32" t="s">
        <v>197</v>
      </c>
      <c r="E480" s="32" t="s">
        <v>200</v>
      </c>
    </row>
    <row r="481" spans="1:5" ht="12.6" customHeight="1" x14ac:dyDescent="0.2">
      <c r="A481" s="112">
        <v>6</v>
      </c>
      <c r="B481" s="112">
        <v>2</v>
      </c>
      <c r="C481" s="112">
        <v>60</v>
      </c>
      <c r="D481" s="32" t="s">
        <v>198</v>
      </c>
      <c r="E481" s="32" t="s">
        <v>196</v>
      </c>
    </row>
    <row r="482" spans="1:5" ht="12.6" customHeight="1" x14ac:dyDescent="0.2">
      <c r="A482" s="112">
        <v>6</v>
      </c>
      <c r="B482" s="112">
        <v>3</v>
      </c>
      <c r="C482" s="112">
        <v>1</v>
      </c>
      <c r="D482" s="114" t="s">
        <v>22</v>
      </c>
      <c r="E482" s="114" t="s">
        <v>28</v>
      </c>
    </row>
    <row r="483" spans="1:5" ht="12.6" customHeight="1" x14ac:dyDescent="0.2">
      <c r="A483" s="112">
        <v>6</v>
      </c>
      <c r="B483" s="112">
        <v>3</v>
      </c>
      <c r="C483" s="112">
        <v>2</v>
      </c>
      <c r="D483" s="114" t="s">
        <v>26</v>
      </c>
      <c r="E483" s="114" t="s">
        <v>31</v>
      </c>
    </row>
    <row r="484" spans="1:5" ht="12.6" customHeight="1" x14ac:dyDescent="0.2">
      <c r="A484" s="112">
        <v>6</v>
      </c>
      <c r="B484" s="112">
        <v>3</v>
      </c>
      <c r="C484" s="112">
        <v>3</v>
      </c>
      <c r="D484" s="114" t="s">
        <v>30</v>
      </c>
      <c r="E484" s="114" t="s">
        <v>29</v>
      </c>
    </row>
    <row r="485" spans="1:5" ht="12.6" customHeight="1" x14ac:dyDescent="0.2">
      <c r="A485" s="112">
        <v>6</v>
      </c>
      <c r="B485" s="112">
        <v>3</v>
      </c>
      <c r="C485" s="112">
        <v>4</v>
      </c>
      <c r="D485" s="114" t="s">
        <v>33</v>
      </c>
      <c r="E485" s="114" t="s">
        <v>14</v>
      </c>
    </row>
    <row r="486" spans="1:5" ht="12.6" customHeight="1" x14ac:dyDescent="0.2">
      <c r="A486" s="112">
        <v>6</v>
      </c>
      <c r="B486" s="112">
        <v>3</v>
      </c>
      <c r="C486" s="112">
        <v>5</v>
      </c>
      <c r="D486" s="114" t="s">
        <v>38</v>
      </c>
      <c r="E486" s="114" t="s">
        <v>36</v>
      </c>
    </row>
    <row r="487" spans="1:5" ht="12.6" customHeight="1" x14ac:dyDescent="0.2">
      <c r="A487" s="112">
        <v>6</v>
      </c>
      <c r="B487" s="112">
        <v>3</v>
      </c>
      <c r="C487" s="112">
        <v>6</v>
      </c>
      <c r="D487" s="114" t="s">
        <v>37</v>
      </c>
      <c r="E487" s="114" t="s">
        <v>35</v>
      </c>
    </row>
    <row r="488" spans="1:5" ht="12.6" customHeight="1" x14ac:dyDescent="0.2">
      <c r="A488" s="112">
        <v>6</v>
      </c>
      <c r="B488" s="112">
        <v>3</v>
      </c>
      <c r="C488" s="112">
        <v>7</v>
      </c>
      <c r="D488" s="114" t="s">
        <v>15</v>
      </c>
      <c r="E488" s="114" t="s">
        <v>42</v>
      </c>
    </row>
    <row r="489" spans="1:5" ht="12.6" customHeight="1" x14ac:dyDescent="0.2">
      <c r="A489" s="112">
        <v>6</v>
      </c>
      <c r="B489" s="112">
        <v>3</v>
      </c>
      <c r="C489" s="112">
        <v>8</v>
      </c>
      <c r="D489" s="114" t="s">
        <v>44</v>
      </c>
      <c r="E489" s="114" t="s">
        <v>41</v>
      </c>
    </row>
    <row r="490" spans="1:5" ht="12.6" customHeight="1" x14ac:dyDescent="0.2">
      <c r="A490" s="112">
        <v>6</v>
      </c>
      <c r="B490" s="112">
        <v>3</v>
      </c>
      <c r="C490" s="112">
        <v>9</v>
      </c>
      <c r="D490" s="114" t="s">
        <v>40</v>
      </c>
      <c r="E490" s="114" t="s">
        <v>43</v>
      </c>
    </row>
    <row r="491" spans="1:5" ht="12.6" customHeight="1" x14ac:dyDescent="0.2">
      <c r="A491" s="112">
        <v>6</v>
      </c>
      <c r="B491" s="112">
        <v>3</v>
      </c>
      <c r="C491" s="112">
        <v>10</v>
      </c>
      <c r="D491" s="114" t="s">
        <v>52</v>
      </c>
      <c r="E491" s="114" t="s">
        <v>16</v>
      </c>
    </row>
    <row r="492" spans="1:5" ht="12.6" customHeight="1" x14ac:dyDescent="0.2">
      <c r="A492" s="112">
        <v>6</v>
      </c>
      <c r="B492" s="112">
        <v>3</v>
      </c>
      <c r="C492" s="112">
        <v>11</v>
      </c>
      <c r="D492" s="114" t="s">
        <v>50</v>
      </c>
      <c r="E492" s="114" t="s">
        <v>49</v>
      </c>
    </row>
    <row r="493" spans="1:5" ht="12.6" customHeight="1" x14ac:dyDescent="0.2">
      <c r="A493" s="112">
        <v>6</v>
      </c>
      <c r="B493" s="112">
        <v>3</v>
      </c>
      <c r="C493" s="112">
        <v>12</v>
      </c>
      <c r="D493" s="114" t="s">
        <v>51</v>
      </c>
      <c r="E493" s="114" t="s">
        <v>47</v>
      </c>
    </row>
    <row r="494" spans="1:5" ht="12.6" customHeight="1" x14ac:dyDescent="0.2">
      <c r="A494" s="112">
        <v>6</v>
      </c>
      <c r="B494" s="112">
        <v>3</v>
      </c>
      <c r="C494" s="112">
        <v>13</v>
      </c>
      <c r="D494" s="114" t="s">
        <v>17</v>
      </c>
      <c r="E494" s="114" t="s">
        <v>57</v>
      </c>
    </row>
    <row r="495" spans="1:5" ht="12.6" customHeight="1" x14ac:dyDescent="0.2">
      <c r="A495" s="112">
        <v>6</v>
      </c>
      <c r="B495" s="112">
        <v>3</v>
      </c>
      <c r="C495" s="112">
        <v>14</v>
      </c>
      <c r="D495" s="114" t="s">
        <v>56</v>
      </c>
      <c r="E495" s="114" t="s">
        <v>54</v>
      </c>
    </row>
    <row r="496" spans="1:5" ht="12.6" customHeight="1" x14ac:dyDescent="0.2">
      <c r="A496" s="112">
        <v>6</v>
      </c>
      <c r="B496" s="112">
        <v>3</v>
      </c>
      <c r="C496" s="112">
        <v>15</v>
      </c>
      <c r="D496" s="114" t="s">
        <v>55</v>
      </c>
      <c r="E496" s="114" t="s">
        <v>59</v>
      </c>
    </row>
    <row r="497" spans="1:5" ht="12.6" customHeight="1" x14ac:dyDescent="0.2">
      <c r="A497" s="112">
        <v>6</v>
      </c>
      <c r="B497" s="112">
        <v>3</v>
      </c>
      <c r="C497" s="112">
        <v>16</v>
      </c>
      <c r="D497" s="114" t="s">
        <v>64</v>
      </c>
      <c r="E497" s="114" t="s">
        <v>18</v>
      </c>
    </row>
    <row r="498" spans="1:5" ht="12.6" customHeight="1" x14ac:dyDescent="0.2">
      <c r="A498" s="112">
        <v>6</v>
      </c>
      <c r="B498" s="112">
        <v>3</v>
      </c>
      <c r="C498" s="112">
        <v>17</v>
      </c>
      <c r="D498" s="114" t="s">
        <v>61</v>
      </c>
      <c r="E498" s="114" t="s">
        <v>62</v>
      </c>
    </row>
    <row r="499" spans="1:5" ht="12.6" customHeight="1" x14ac:dyDescent="0.2">
      <c r="A499" s="112">
        <v>6</v>
      </c>
      <c r="B499" s="112">
        <v>3</v>
      </c>
      <c r="C499" s="112">
        <v>18</v>
      </c>
      <c r="D499" s="114" t="s">
        <v>65</v>
      </c>
      <c r="E499" s="114" t="s">
        <v>66</v>
      </c>
    </row>
    <row r="500" spans="1:5" ht="12.6" customHeight="1" x14ac:dyDescent="0.2">
      <c r="A500" s="112">
        <v>6</v>
      </c>
      <c r="B500" s="112">
        <v>3</v>
      </c>
      <c r="C500" s="112">
        <v>19</v>
      </c>
      <c r="D500" s="114" t="s">
        <v>19</v>
      </c>
      <c r="E500" s="114" t="s">
        <v>68</v>
      </c>
    </row>
    <row r="501" spans="1:5" ht="12.6" customHeight="1" x14ac:dyDescent="0.2">
      <c r="A501" s="112">
        <v>6</v>
      </c>
      <c r="B501" s="112">
        <v>3</v>
      </c>
      <c r="C501" s="112">
        <v>20</v>
      </c>
      <c r="D501" s="114" t="s">
        <v>70</v>
      </c>
      <c r="E501" s="114" t="s">
        <v>73</v>
      </c>
    </row>
    <row r="502" spans="1:5" ht="12.6" customHeight="1" x14ac:dyDescent="0.2">
      <c r="A502" s="112">
        <v>6</v>
      </c>
      <c r="B502" s="112">
        <v>3</v>
      </c>
      <c r="C502" s="112">
        <v>21</v>
      </c>
      <c r="D502" s="114" t="s">
        <v>71</v>
      </c>
      <c r="E502" s="114" t="s">
        <v>72</v>
      </c>
    </row>
    <row r="503" spans="1:5" ht="12.6" customHeight="1" x14ac:dyDescent="0.2">
      <c r="A503" s="112">
        <v>6</v>
      </c>
      <c r="B503" s="112">
        <v>3</v>
      </c>
      <c r="C503" s="112">
        <v>22</v>
      </c>
      <c r="D503" s="114" t="s">
        <v>78</v>
      </c>
      <c r="E503" s="114" t="s">
        <v>20</v>
      </c>
    </row>
    <row r="504" spans="1:5" ht="12.6" customHeight="1" x14ac:dyDescent="0.2">
      <c r="A504" s="112">
        <v>6</v>
      </c>
      <c r="B504" s="112">
        <v>3</v>
      </c>
      <c r="C504" s="112">
        <v>23</v>
      </c>
      <c r="D504" s="114" t="s">
        <v>79</v>
      </c>
      <c r="E504" s="114" t="s">
        <v>76</v>
      </c>
    </row>
    <row r="505" spans="1:5" ht="12.6" customHeight="1" x14ac:dyDescent="0.2">
      <c r="A505" s="112">
        <v>6</v>
      </c>
      <c r="B505" s="112">
        <v>3</v>
      </c>
      <c r="C505" s="112">
        <v>24</v>
      </c>
      <c r="D505" s="114" t="s">
        <v>75</v>
      </c>
      <c r="E505" s="114" t="s">
        <v>80</v>
      </c>
    </row>
    <row r="506" spans="1:5" ht="12.6" customHeight="1" x14ac:dyDescent="0.2">
      <c r="A506" s="112">
        <v>6</v>
      </c>
      <c r="B506" s="112">
        <v>3</v>
      </c>
      <c r="C506" s="112">
        <v>25</v>
      </c>
      <c r="D506" s="114" t="s">
        <v>21</v>
      </c>
      <c r="E506" s="114" t="s">
        <v>87</v>
      </c>
    </row>
    <row r="507" spans="1:5" ht="12.6" customHeight="1" x14ac:dyDescent="0.2">
      <c r="A507" s="112">
        <v>6</v>
      </c>
      <c r="B507" s="112">
        <v>3</v>
      </c>
      <c r="C507" s="112">
        <v>26</v>
      </c>
      <c r="D507" s="114" t="s">
        <v>83</v>
      </c>
      <c r="E507" s="114" t="s">
        <v>86</v>
      </c>
    </row>
    <row r="508" spans="1:5" ht="12.6" customHeight="1" x14ac:dyDescent="0.2">
      <c r="A508" s="112">
        <v>6</v>
      </c>
      <c r="B508" s="112">
        <v>3</v>
      </c>
      <c r="C508" s="112">
        <v>27</v>
      </c>
      <c r="D508" s="114" t="s">
        <v>84</v>
      </c>
      <c r="E508" s="114" t="s">
        <v>85</v>
      </c>
    </row>
    <row r="509" spans="1:5" ht="12.6" customHeight="1" x14ac:dyDescent="0.2">
      <c r="A509" s="112">
        <v>6</v>
      </c>
      <c r="B509" s="112">
        <v>3</v>
      </c>
      <c r="C509" s="112">
        <v>28</v>
      </c>
      <c r="D509" s="114" t="s">
        <v>90</v>
      </c>
      <c r="E509" s="114" t="s">
        <v>23</v>
      </c>
    </row>
    <row r="510" spans="1:5" ht="12.6" customHeight="1" x14ac:dyDescent="0.2">
      <c r="A510" s="112">
        <v>6</v>
      </c>
      <c r="B510" s="112">
        <v>3</v>
      </c>
      <c r="C510" s="112">
        <v>29</v>
      </c>
      <c r="D510" s="114" t="s">
        <v>92</v>
      </c>
      <c r="E510" s="114" t="s">
        <v>91</v>
      </c>
    </row>
    <row r="511" spans="1:5" ht="12.6" customHeight="1" x14ac:dyDescent="0.2">
      <c r="A511" s="112">
        <v>6</v>
      </c>
      <c r="B511" s="112">
        <v>3</v>
      </c>
      <c r="C511" s="112">
        <v>30</v>
      </c>
      <c r="D511" s="114" t="s">
        <v>93</v>
      </c>
      <c r="E511" s="114" t="s">
        <v>89</v>
      </c>
    </row>
    <row r="512" spans="1:5" ht="12.6" customHeight="1" x14ac:dyDescent="0.2">
      <c r="A512" s="112">
        <v>6</v>
      </c>
      <c r="B512" s="112">
        <v>3</v>
      </c>
      <c r="C512" s="112">
        <v>31</v>
      </c>
      <c r="D512" s="114" t="s">
        <v>24</v>
      </c>
      <c r="E512" s="114" t="s">
        <v>96</v>
      </c>
    </row>
    <row r="513" spans="1:5" ht="12.6" customHeight="1" x14ac:dyDescent="0.2">
      <c r="A513" s="112">
        <v>6</v>
      </c>
      <c r="B513" s="112">
        <v>3</v>
      </c>
      <c r="C513" s="112">
        <v>32</v>
      </c>
      <c r="D513" s="114" t="s">
        <v>100</v>
      </c>
      <c r="E513" s="114" t="s">
        <v>101</v>
      </c>
    </row>
    <row r="514" spans="1:5" ht="12.6" customHeight="1" x14ac:dyDescent="0.2">
      <c r="A514" s="112">
        <v>6</v>
      </c>
      <c r="B514" s="112">
        <v>3</v>
      </c>
      <c r="C514" s="112">
        <v>33</v>
      </c>
      <c r="D514" s="114" t="s">
        <v>97</v>
      </c>
      <c r="E514" s="114" t="s">
        <v>99</v>
      </c>
    </row>
    <row r="515" spans="1:5" ht="12.6" customHeight="1" x14ac:dyDescent="0.2">
      <c r="A515" s="112">
        <v>6</v>
      </c>
      <c r="B515" s="112">
        <v>3</v>
      </c>
      <c r="C515" s="112">
        <v>34</v>
      </c>
      <c r="D515" s="114" t="s">
        <v>25</v>
      </c>
      <c r="E515" s="114" t="s">
        <v>105</v>
      </c>
    </row>
    <row r="516" spans="1:5" ht="12.6" customHeight="1" x14ac:dyDescent="0.2">
      <c r="A516" s="112">
        <v>6</v>
      </c>
      <c r="B516" s="112">
        <v>3</v>
      </c>
      <c r="C516" s="112">
        <v>35</v>
      </c>
      <c r="D516" s="114" t="s">
        <v>108</v>
      </c>
      <c r="E516" s="114" t="s">
        <v>106</v>
      </c>
    </row>
    <row r="517" spans="1:5" ht="12.6" customHeight="1" x14ac:dyDescent="0.2">
      <c r="A517" s="112">
        <v>6</v>
      </c>
      <c r="B517" s="112">
        <v>3</v>
      </c>
      <c r="C517" s="112">
        <v>36</v>
      </c>
      <c r="D517" s="114" t="s">
        <v>104</v>
      </c>
      <c r="E517" s="114" t="s">
        <v>103</v>
      </c>
    </row>
    <row r="518" spans="1:5" ht="12.6" customHeight="1" x14ac:dyDescent="0.2">
      <c r="A518" s="112">
        <v>6</v>
      </c>
      <c r="B518" s="112">
        <v>3</v>
      </c>
      <c r="C518" s="112">
        <v>37</v>
      </c>
      <c r="D518" s="114" t="s">
        <v>141</v>
      </c>
      <c r="E518" s="114" t="s">
        <v>139</v>
      </c>
    </row>
    <row r="519" spans="1:5" ht="12.6" customHeight="1" x14ac:dyDescent="0.2">
      <c r="A519" s="112">
        <v>6</v>
      </c>
      <c r="B519" s="112">
        <v>3</v>
      </c>
      <c r="C519" s="112">
        <v>38</v>
      </c>
      <c r="D519" s="114" t="s">
        <v>140</v>
      </c>
      <c r="E519" s="114" t="s">
        <v>142</v>
      </c>
    </row>
    <row r="520" spans="1:5" ht="12.6" customHeight="1" x14ac:dyDescent="0.2">
      <c r="A520" s="112">
        <v>6</v>
      </c>
      <c r="B520" s="112">
        <v>3</v>
      </c>
      <c r="C520" s="112">
        <v>39</v>
      </c>
      <c r="D520" s="114" t="s">
        <v>143</v>
      </c>
      <c r="E520" s="114" t="s">
        <v>146</v>
      </c>
    </row>
    <row r="521" spans="1:5" ht="12.6" customHeight="1" x14ac:dyDescent="0.2">
      <c r="A521" s="112">
        <v>6</v>
      </c>
      <c r="B521" s="112">
        <v>3</v>
      </c>
      <c r="C521" s="112">
        <v>40</v>
      </c>
      <c r="D521" s="114" t="s">
        <v>148</v>
      </c>
      <c r="E521" s="114" t="s">
        <v>147</v>
      </c>
    </row>
    <row r="522" spans="1:5" ht="12.6" customHeight="1" x14ac:dyDescent="0.2">
      <c r="A522" s="112">
        <v>6</v>
      </c>
      <c r="B522" s="112">
        <v>3</v>
      </c>
      <c r="C522" s="112">
        <v>41</v>
      </c>
      <c r="D522" s="114" t="s">
        <v>149</v>
      </c>
      <c r="E522" s="114" t="s">
        <v>150</v>
      </c>
    </row>
    <row r="523" spans="1:5" ht="12.6" customHeight="1" x14ac:dyDescent="0.2">
      <c r="A523" s="112">
        <v>6</v>
      </c>
      <c r="B523" s="112">
        <v>3</v>
      </c>
      <c r="C523" s="112">
        <v>42</v>
      </c>
      <c r="D523" s="114" t="s">
        <v>145</v>
      </c>
      <c r="E523" s="114" t="s">
        <v>151</v>
      </c>
    </row>
    <row r="524" spans="1:5" ht="12.6" customHeight="1" x14ac:dyDescent="0.2">
      <c r="A524" s="112">
        <v>6</v>
      </c>
      <c r="B524" s="112">
        <v>3</v>
      </c>
      <c r="C524" s="112">
        <v>43</v>
      </c>
      <c r="D524" s="114" t="s">
        <v>157</v>
      </c>
      <c r="E524" s="114" t="s">
        <v>162</v>
      </c>
    </row>
    <row r="525" spans="1:5" ht="12.6" customHeight="1" x14ac:dyDescent="0.2">
      <c r="A525" s="112">
        <v>6</v>
      </c>
      <c r="B525" s="112">
        <v>3</v>
      </c>
      <c r="C525" s="112">
        <v>44</v>
      </c>
      <c r="D525" s="114" t="s">
        <v>156</v>
      </c>
      <c r="E525" s="114" t="s">
        <v>154</v>
      </c>
    </row>
    <row r="526" spans="1:5" ht="12.6" customHeight="1" x14ac:dyDescent="0.2">
      <c r="A526" s="112">
        <v>6</v>
      </c>
      <c r="B526" s="112">
        <v>3</v>
      </c>
      <c r="C526" s="112">
        <v>45</v>
      </c>
      <c r="D526" s="114" t="s">
        <v>159</v>
      </c>
      <c r="E526" s="114" t="s">
        <v>160</v>
      </c>
    </row>
    <row r="527" spans="1:5" ht="12.6" customHeight="1" x14ac:dyDescent="0.2">
      <c r="A527" s="112">
        <v>6</v>
      </c>
      <c r="B527" s="112">
        <v>3</v>
      </c>
      <c r="C527" s="112">
        <v>46</v>
      </c>
      <c r="D527" s="114" t="s">
        <v>163</v>
      </c>
      <c r="E527" s="114" t="s">
        <v>167</v>
      </c>
    </row>
    <row r="528" spans="1:5" ht="12.6" customHeight="1" x14ac:dyDescent="0.2">
      <c r="A528" s="112">
        <v>6</v>
      </c>
      <c r="B528" s="112">
        <v>3</v>
      </c>
      <c r="C528" s="112">
        <v>47</v>
      </c>
      <c r="D528" s="114" t="s">
        <v>166</v>
      </c>
      <c r="E528" s="114" t="s">
        <v>164</v>
      </c>
    </row>
    <row r="529" spans="1:5" ht="12.6" customHeight="1" x14ac:dyDescent="0.2">
      <c r="A529" s="112">
        <v>6</v>
      </c>
      <c r="B529" s="112">
        <v>3</v>
      </c>
      <c r="C529" s="112">
        <v>48</v>
      </c>
      <c r="D529" s="114" t="s">
        <v>165</v>
      </c>
      <c r="E529" s="114" t="s">
        <v>168</v>
      </c>
    </row>
    <row r="530" spans="1:5" ht="12.6" customHeight="1" x14ac:dyDescent="0.2">
      <c r="A530" s="112">
        <v>6</v>
      </c>
      <c r="B530" s="112">
        <v>3</v>
      </c>
      <c r="C530" s="112">
        <v>49</v>
      </c>
      <c r="D530" s="114" t="s">
        <v>171</v>
      </c>
      <c r="E530" s="114" t="s">
        <v>170</v>
      </c>
    </row>
    <row r="531" spans="1:5" ht="12.6" customHeight="1" x14ac:dyDescent="0.2">
      <c r="A531" s="112">
        <v>6</v>
      </c>
      <c r="B531" s="112">
        <v>3</v>
      </c>
      <c r="C531" s="112">
        <v>50</v>
      </c>
      <c r="D531" s="114" t="s">
        <v>176</v>
      </c>
      <c r="E531" s="114" t="s">
        <v>172</v>
      </c>
    </row>
    <row r="532" spans="1:5" ht="12.6" customHeight="1" x14ac:dyDescent="0.2">
      <c r="A532" s="112">
        <v>6</v>
      </c>
      <c r="B532" s="112">
        <v>3</v>
      </c>
      <c r="C532" s="112">
        <v>51</v>
      </c>
      <c r="D532" s="114" t="s">
        <v>173</v>
      </c>
      <c r="E532" s="114" t="s">
        <v>178</v>
      </c>
    </row>
    <row r="533" spans="1:5" ht="12.6" customHeight="1" x14ac:dyDescent="0.2">
      <c r="A533" s="112">
        <v>6</v>
      </c>
      <c r="B533" s="112">
        <v>3</v>
      </c>
      <c r="C533" s="112">
        <v>52</v>
      </c>
      <c r="D533" s="114" t="s">
        <v>180</v>
      </c>
      <c r="E533" s="114" t="s">
        <v>182</v>
      </c>
    </row>
    <row r="534" spans="1:5" ht="12.6" customHeight="1" x14ac:dyDescent="0.2">
      <c r="A534" s="112">
        <v>6</v>
      </c>
      <c r="B534" s="112">
        <v>3</v>
      </c>
      <c r="C534" s="112">
        <v>53</v>
      </c>
      <c r="D534" s="114" t="s">
        <v>177</v>
      </c>
      <c r="E534" s="114" t="s">
        <v>181</v>
      </c>
    </row>
    <row r="535" spans="1:5" ht="12.6" customHeight="1" x14ac:dyDescent="0.2">
      <c r="A535" s="112">
        <v>6</v>
      </c>
      <c r="B535" s="112">
        <v>3</v>
      </c>
      <c r="C535" s="112">
        <v>54</v>
      </c>
      <c r="D535" s="114" t="s">
        <v>183</v>
      </c>
      <c r="E535" s="114" t="s">
        <v>179</v>
      </c>
    </row>
    <row r="536" spans="1:5" ht="12.6" customHeight="1" x14ac:dyDescent="0.2">
      <c r="A536" s="112">
        <v>6</v>
      </c>
      <c r="B536" s="112">
        <v>3</v>
      </c>
      <c r="C536" s="112">
        <v>55</v>
      </c>
      <c r="D536" s="114" t="s">
        <v>191</v>
      </c>
      <c r="E536" s="114" t="s">
        <v>187</v>
      </c>
    </row>
    <row r="537" spans="1:5" ht="12.6" customHeight="1" x14ac:dyDescent="0.2">
      <c r="A537" s="112">
        <v>6</v>
      </c>
      <c r="B537" s="112">
        <v>3</v>
      </c>
      <c r="C537" s="112">
        <v>56</v>
      </c>
      <c r="D537" s="114" t="s">
        <v>189</v>
      </c>
      <c r="E537" s="114" t="s">
        <v>194</v>
      </c>
    </row>
    <row r="538" spans="1:5" ht="12.6" customHeight="1" x14ac:dyDescent="0.2">
      <c r="A538" s="112">
        <v>6</v>
      </c>
      <c r="B538" s="112">
        <v>3</v>
      </c>
      <c r="C538" s="112">
        <v>57</v>
      </c>
      <c r="D538" s="114" t="s">
        <v>186</v>
      </c>
      <c r="E538" s="114" t="s">
        <v>188</v>
      </c>
    </row>
    <row r="539" spans="1:5" ht="12.6" customHeight="1" x14ac:dyDescent="0.2">
      <c r="A539" s="112">
        <v>6</v>
      </c>
      <c r="B539" s="112">
        <v>3</v>
      </c>
      <c r="C539" s="112">
        <v>58</v>
      </c>
      <c r="D539" s="114" t="s">
        <v>195</v>
      </c>
      <c r="E539" s="114" t="s">
        <v>200</v>
      </c>
    </row>
    <row r="540" spans="1:5" ht="12.6" customHeight="1" x14ac:dyDescent="0.2">
      <c r="A540" s="112">
        <v>6</v>
      </c>
      <c r="B540" s="112">
        <v>3</v>
      </c>
      <c r="C540" s="112">
        <v>59</v>
      </c>
      <c r="D540" s="114" t="s">
        <v>197</v>
      </c>
      <c r="E540" s="114" t="s">
        <v>196</v>
      </c>
    </row>
    <row r="541" spans="1:5" ht="12.6" customHeight="1" x14ac:dyDescent="0.2">
      <c r="A541" s="112">
        <v>6</v>
      </c>
      <c r="B541" s="112">
        <v>3</v>
      </c>
      <c r="C541" s="112">
        <v>60</v>
      </c>
      <c r="D541" s="114" t="s">
        <v>199</v>
      </c>
      <c r="E541" s="114" t="s">
        <v>198</v>
      </c>
    </row>
    <row r="542" spans="1:5" ht="12.6" customHeight="1" x14ac:dyDescent="0.2">
      <c r="A542" s="31">
        <v>7</v>
      </c>
      <c r="B542" s="31">
        <v>1</v>
      </c>
      <c r="C542" s="31">
        <v>1</v>
      </c>
      <c r="D542" s="94" t="s">
        <v>26</v>
      </c>
      <c r="E542" s="94" t="s">
        <v>22</v>
      </c>
    </row>
    <row r="543" spans="1:5" ht="12.6" customHeight="1" x14ac:dyDescent="0.2">
      <c r="A543" s="31">
        <v>7</v>
      </c>
      <c r="B543" s="31">
        <v>1</v>
      </c>
      <c r="C543" s="31">
        <v>2</v>
      </c>
      <c r="D543" s="94" t="s">
        <v>30</v>
      </c>
      <c r="E543" s="94" t="s">
        <v>31</v>
      </c>
    </row>
    <row r="544" spans="1:5" ht="12.6" customHeight="1" x14ac:dyDescent="0.2">
      <c r="A544" s="31">
        <v>7</v>
      </c>
      <c r="B544" s="31">
        <v>1</v>
      </c>
      <c r="C544" s="31">
        <v>3</v>
      </c>
      <c r="D544" s="94" t="s">
        <v>29</v>
      </c>
      <c r="E544" s="94" t="s">
        <v>28</v>
      </c>
    </row>
    <row r="545" spans="1:5" ht="12.6" customHeight="1" x14ac:dyDescent="0.2">
      <c r="A545" s="31">
        <v>7</v>
      </c>
      <c r="B545" s="31">
        <v>1</v>
      </c>
      <c r="C545" s="31">
        <v>4</v>
      </c>
      <c r="D545" s="94" t="s">
        <v>33</v>
      </c>
      <c r="E545" s="94" t="s">
        <v>27</v>
      </c>
    </row>
    <row r="546" spans="1:5" ht="12.6" customHeight="1" x14ac:dyDescent="0.2">
      <c r="A546" s="31">
        <v>7</v>
      </c>
      <c r="B546" s="31">
        <v>1</v>
      </c>
      <c r="C546" s="31">
        <v>5</v>
      </c>
      <c r="D546" s="94" t="s">
        <v>36</v>
      </c>
      <c r="E546" s="94" t="s">
        <v>35</v>
      </c>
    </row>
    <row r="547" spans="1:5" ht="12.6" customHeight="1" x14ac:dyDescent="0.2">
      <c r="A547" s="31">
        <v>7</v>
      </c>
      <c r="B547" s="31">
        <v>1</v>
      </c>
      <c r="C547" s="31">
        <v>6</v>
      </c>
      <c r="D547" s="94" t="s">
        <v>34</v>
      </c>
      <c r="E547" s="94" t="s">
        <v>14</v>
      </c>
    </row>
    <row r="548" spans="1:5" ht="12.6" customHeight="1" x14ac:dyDescent="0.2">
      <c r="A548" s="31">
        <v>7</v>
      </c>
      <c r="B548" s="31">
        <v>1</v>
      </c>
      <c r="C548" s="31">
        <v>7</v>
      </c>
      <c r="D548" s="94" t="s">
        <v>37</v>
      </c>
      <c r="E548" s="94" t="s">
        <v>38</v>
      </c>
    </row>
    <row r="549" spans="1:5" ht="12.6" customHeight="1" x14ac:dyDescent="0.2">
      <c r="A549" s="31">
        <v>7</v>
      </c>
      <c r="B549" s="31">
        <v>1</v>
      </c>
      <c r="C549" s="31">
        <v>8</v>
      </c>
      <c r="D549" s="94" t="s">
        <v>42</v>
      </c>
      <c r="E549" s="94" t="s">
        <v>43</v>
      </c>
    </row>
    <row r="550" spans="1:5" ht="12.6" customHeight="1" x14ac:dyDescent="0.2">
      <c r="A550" s="31">
        <v>7</v>
      </c>
      <c r="B550" s="31">
        <v>1</v>
      </c>
      <c r="C550" s="31">
        <v>9</v>
      </c>
      <c r="D550" s="94" t="s">
        <v>40</v>
      </c>
      <c r="E550" s="94" t="s">
        <v>44</v>
      </c>
    </row>
    <row r="551" spans="1:5" ht="12.6" customHeight="1" x14ac:dyDescent="0.2">
      <c r="A551" s="31">
        <v>7</v>
      </c>
      <c r="B551" s="31">
        <v>1</v>
      </c>
      <c r="C551" s="31">
        <v>10</v>
      </c>
      <c r="D551" s="94" t="s">
        <v>41</v>
      </c>
      <c r="E551" s="94" t="s">
        <v>45</v>
      </c>
    </row>
    <row r="552" spans="1:5" ht="12.6" customHeight="1" x14ac:dyDescent="0.2">
      <c r="A552" s="31">
        <v>7</v>
      </c>
      <c r="B552" s="31">
        <v>1</v>
      </c>
      <c r="C552" s="31">
        <v>11</v>
      </c>
      <c r="D552" s="94" t="s">
        <v>47</v>
      </c>
      <c r="E552" s="94" t="s">
        <v>15</v>
      </c>
    </row>
    <row r="553" spans="1:5" ht="12.6" customHeight="1" x14ac:dyDescent="0.2">
      <c r="A553" s="31">
        <v>7</v>
      </c>
      <c r="B553" s="31">
        <v>1</v>
      </c>
      <c r="C553" s="31">
        <v>12</v>
      </c>
      <c r="D553" s="94" t="s">
        <v>51</v>
      </c>
      <c r="E553" s="94" t="s">
        <v>48</v>
      </c>
    </row>
    <row r="554" spans="1:5" ht="12.6" customHeight="1" x14ac:dyDescent="0.2">
      <c r="A554" s="31">
        <v>7</v>
      </c>
      <c r="B554" s="31">
        <v>1</v>
      </c>
      <c r="C554" s="31">
        <v>13</v>
      </c>
      <c r="D554" s="94" t="s">
        <v>16</v>
      </c>
      <c r="E554" s="94" t="s">
        <v>52</v>
      </c>
    </row>
    <row r="555" spans="1:5" ht="12.6" customHeight="1" x14ac:dyDescent="0.2">
      <c r="A555" s="31">
        <v>7</v>
      </c>
      <c r="B555" s="31">
        <v>1</v>
      </c>
      <c r="C555" s="31">
        <v>14</v>
      </c>
      <c r="D555" s="94" t="s">
        <v>49</v>
      </c>
      <c r="E555" s="94" t="s">
        <v>50</v>
      </c>
    </row>
    <row r="556" spans="1:5" ht="12.6" customHeight="1" x14ac:dyDescent="0.2">
      <c r="A556" s="31">
        <v>7</v>
      </c>
      <c r="B556" s="31">
        <v>1</v>
      </c>
      <c r="C556" s="31">
        <v>15</v>
      </c>
      <c r="D556" s="94" t="s">
        <v>56</v>
      </c>
      <c r="E556" s="94" t="s">
        <v>17</v>
      </c>
    </row>
    <row r="557" spans="1:5" ht="12.6" customHeight="1" x14ac:dyDescent="0.2">
      <c r="A557" s="31">
        <v>7</v>
      </c>
      <c r="B557" s="31">
        <v>1</v>
      </c>
      <c r="C557" s="31">
        <v>16</v>
      </c>
      <c r="D557" s="94" t="s">
        <v>58</v>
      </c>
      <c r="E557" s="94" t="s">
        <v>57</v>
      </c>
    </row>
    <row r="558" spans="1:5" ht="12.6" customHeight="1" x14ac:dyDescent="0.2">
      <c r="A558" s="31">
        <v>7</v>
      </c>
      <c r="B558" s="31">
        <v>1</v>
      </c>
      <c r="C558" s="31">
        <v>17</v>
      </c>
      <c r="D558" s="94" t="s">
        <v>55</v>
      </c>
      <c r="E558" s="94" t="s">
        <v>54</v>
      </c>
    </row>
    <row r="559" spans="1:5" ht="12.6" customHeight="1" x14ac:dyDescent="0.2">
      <c r="A559" s="31">
        <v>7</v>
      </c>
      <c r="B559" s="31">
        <v>1</v>
      </c>
      <c r="C559" s="31">
        <v>18</v>
      </c>
      <c r="D559" s="94" t="s">
        <v>66</v>
      </c>
      <c r="E559" s="94" t="s">
        <v>59</v>
      </c>
    </row>
    <row r="560" spans="1:5" ht="12.6" customHeight="1" x14ac:dyDescent="0.2">
      <c r="A560" s="31">
        <v>7</v>
      </c>
      <c r="B560" s="31">
        <v>1</v>
      </c>
      <c r="C560" s="31">
        <v>19</v>
      </c>
      <c r="D560" s="94" t="s">
        <v>65</v>
      </c>
      <c r="E560" s="94" t="s">
        <v>63</v>
      </c>
    </row>
    <row r="561" spans="1:5" ht="12.6" customHeight="1" x14ac:dyDescent="0.2">
      <c r="A561" s="31">
        <v>7</v>
      </c>
      <c r="B561" s="31">
        <v>1</v>
      </c>
      <c r="C561" s="31">
        <v>20</v>
      </c>
      <c r="D561" s="94" t="s">
        <v>62</v>
      </c>
      <c r="E561" s="94" t="s">
        <v>18</v>
      </c>
    </row>
    <row r="562" spans="1:5" ht="12.6" customHeight="1" x14ac:dyDescent="0.2">
      <c r="A562" s="31">
        <v>7</v>
      </c>
      <c r="B562" s="31">
        <v>1</v>
      </c>
      <c r="C562" s="31">
        <v>21</v>
      </c>
      <c r="D562" s="94" t="s">
        <v>61</v>
      </c>
      <c r="E562" s="94" t="s">
        <v>64</v>
      </c>
    </row>
    <row r="563" spans="1:5" ht="12.6" customHeight="1" x14ac:dyDescent="0.2">
      <c r="A563" s="31">
        <v>7</v>
      </c>
      <c r="B563" s="31">
        <v>1</v>
      </c>
      <c r="C563" s="31">
        <v>22</v>
      </c>
      <c r="D563" s="94" t="s">
        <v>72</v>
      </c>
      <c r="E563" s="94" t="s">
        <v>69</v>
      </c>
    </row>
    <row r="564" spans="1:5" ht="12.6" customHeight="1" x14ac:dyDescent="0.2">
      <c r="A564" s="31">
        <v>7</v>
      </c>
      <c r="B564" s="31">
        <v>1</v>
      </c>
      <c r="C564" s="31">
        <v>23</v>
      </c>
      <c r="D564" s="94" t="s">
        <v>71</v>
      </c>
      <c r="E564" s="94" t="s">
        <v>73</v>
      </c>
    </row>
    <row r="565" spans="1:5" ht="12.6" customHeight="1" x14ac:dyDescent="0.2">
      <c r="A565" s="31">
        <v>7</v>
      </c>
      <c r="B565" s="31">
        <v>1</v>
      </c>
      <c r="C565" s="31">
        <v>24</v>
      </c>
      <c r="D565" s="94" t="s">
        <v>19</v>
      </c>
      <c r="E565" s="94" t="s">
        <v>68</v>
      </c>
    </row>
    <row r="566" spans="1:5" ht="12.6" customHeight="1" x14ac:dyDescent="0.2">
      <c r="A566" s="31">
        <v>7</v>
      </c>
      <c r="B566" s="31">
        <v>1</v>
      </c>
      <c r="C566" s="31">
        <v>25</v>
      </c>
      <c r="D566" s="94" t="s">
        <v>75</v>
      </c>
      <c r="E566" s="94" t="s">
        <v>70</v>
      </c>
    </row>
    <row r="567" spans="1:5" ht="12.6" customHeight="1" x14ac:dyDescent="0.2">
      <c r="A567" s="31">
        <v>7</v>
      </c>
      <c r="B567" s="31">
        <v>1</v>
      </c>
      <c r="C567" s="31">
        <v>26</v>
      </c>
      <c r="D567" s="94" t="s">
        <v>78</v>
      </c>
      <c r="E567" s="94" t="s">
        <v>77</v>
      </c>
    </row>
    <row r="568" spans="1:5" ht="12.6" customHeight="1" x14ac:dyDescent="0.2">
      <c r="A568" s="31">
        <v>7</v>
      </c>
      <c r="B568" s="31">
        <v>1</v>
      </c>
      <c r="C568" s="31">
        <v>27</v>
      </c>
      <c r="D568" s="94" t="s">
        <v>76</v>
      </c>
      <c r="E568" s="94" t="s">
        <v>79</v>
      </c>
    </row>
    <row r="569" spans="1:5" ht="12.6" customHeight="1" x14ac:dyDescent="0.2">
      <c r="A569" s="31">
        <v>7</v>
      </c>
      <c r="B569" s="31">
        <v>1</v>
      </c>
      <c r="C569" s="31">
        <v>28</v>
      </c>
      <c r="D569" s="94" t="s">
        <v>80</v>
      </c>
      <c r="E569" s="94" t="s">
        <v>20</v>
      </c>
    </row>
    <row r="570" spans="1:5" ht="12.6" customHeight="1" x14ac:dyDescent="0.2">
      <c r="A570" s="31">
        <v>7</v>
      </c>
      <c r="B570" s="31">
        <v>1</v>
      </c>
      <c r="C570" s="31">
        <v>29</v>
      </c>
      <c r="D570" s="94" t="s">
        <v>21</v>
      </c>
      <c r="E570" s="94" t="s">
        <v>87</v>
      </c>
    </row>
    <row r="571" spans="1:5" ht="12.6" customHeight="1" x14ac:dyDescent="0.2">
      <c r="A571" s="31">
        <v>7</v>
      </c>
      <c r="B571" s="31">
        <v>1</v>
      </c>
      <c r="C571" s="31">
        <v>30</v>
      </c>
      <c r="D571" s="94" t="s">
        <v>86</v>
      </c>
      <c r="E571" s="94" t="s">
        <v>84</v>
      </c>
    </row>
    <row r="572" spans="1:5" ht="12.6" customHeight="1" x14ac:dyDescent="0.2">
      <c r="A572" s="31">
        <v>7</v>
      </c>
      <c r="B572" s="31">
        <v>1</v>
      </c>
      <c r="C572" s="31">
        <v>31</v>
      </c>
      <c r="D572" s="94" t="s">
        <v>83</v>
      </c>
      <c r="E572" s="94" t="s">
        <v>82</v>
      </c>
    </row>
    <row r="573" spans="1:5" ht="12.6" customHeight="1" x14ac:dyDescent="0.2">
      <c r="A573" s="31">
        <v>7</v>
      </c>
      <c r="B573" s="31">
        <v>1</v>
      </c>
      <c r="C573" s="31">
        <v>32</v>
      </c>
      <c r="D573" s="94" t="s">
        <v>92</v>
      </c>
      <c r="E573" s="94" t="s">
        <v>85</v>
      </c>
    </row>
    <row r="574" spans="1:5" ht="12.6" customHeight="1" x14ac:dyDescent="0.2">
      <c r="A574" s="31">
        <v>7</v>
      </c>
      <c r="B574" s="31">
        <v>1</v>
      </c>
      <c r="C574" s="31">
        <v>33</v>
      </c>
      <c r="D574" s="114" t="s">
        <v>93</v>
      </c>
      <c r="E574" s="114" t="s">
        <v>89</v>
      </c>
    </row>
    <row r="575" spans="1:5" ht="12.6" customHeight="1" x14ac:dyDescent="0.2">
      <c r="A575" s="31">
        <v>7</v>
      </c>
      <c r="B575" s="31">
        <v>1</v>
      </c>
      <c r="C575" s="31">
        <v>34</v>
      </c>
      <c r="D575" s="114" t="s">
        <v>94</v>
      </c>
      <c r="E575" s="114" t="s">
        <v>91</v>
      </c>
    </row>
    <row r="576" spans="1:5" ht="12.6" customHeight="1" x14ac:dyDescent="0.2">
      <c r="A576" s="31">
        <v>7</v>
      </c>
      <c r="B576" s="31">
        <v>1</v>
      </c>
      <c r="C576" s="31">
        <v>35</v>
      </c>
      <c r="D576" s="114" t="s">
        <v>90</v>
      </c>
      <c r="E576" s="114" t="s">
        <v>23</v>
      </c>
    </row>
    <row r="577" spans="1:5" ht="12.6" customHeight="1" x14ac:dyDescent="0.2">
      <c r="A577" s="31">
        <v>7</v>
      </c>
      <c r="B577" s="31">
        <v>1</v>
      </c>
      <c r="C577" s="31">
        <v>36</v>
      </c>
      <c r="D577" s="114" t="s">
        <v>24</v>
      </c>
      <c r="E577" s="114" t="s">
        <v>96</v>
      </c>
    </row>
    <row r="578" spans="1:5" ht="12.6" customHeight="1" x14ac:dyDescent="0.2">
      <c r="A578" s="31">
        <v>7</v>
      </c>
      <c r="B578" s="31">
        <v>1</v>
      </c>
      <c r="C578" s="31">
        <v>37</v>
      </c>
      <c r="D578" s="114" t="s">
        <v>99</v>
      </c>
      <c r="E578" s="114" t="s">
        <v>97</v>
      </c>
    </row>
    <row r="579" spans="1:5" ht="12.6" customHeight="1" x14ac:dyDescent="0.2">
      <c r="A579" s="31">
        <v>7</v>
      </c>
      <c r="B579" s="31">
        <v>1</v>
      </c>
      <c r="C579" s="31">
        <v>38</v>
      </c>
      <c r="D579" s="114" t="s">
        <v>98</v>
      </c>
      <c r="E579" s="114" t="s">
        <v>100</v>
      </c>
    </row>
    <row r="580" spans="1:5" ht="12.6" customHeight="1" x14ac:dyDescent="0.2">
      <c r="A580" s="31">
        <v>7</v>
      </c>
      <c r="B580" s="31">
        <v>1</v>
      </c>
      <c r="C580" s="31">
        <v>39</v>
      </c>
      <c r="D580" s="114" t="s">
        <v>106</v>
      </c>
      <c r="E580" s="114" t="s">
        <v>101</v>
      </c>
    </row>
    <row r="581" spans="1:5" ht="12.6" customHeight="1" x14ac:dyDescent="0.2">
      <c r="A581" s="31">
        <v>7</v>
      </c>
      <c r="B581" s="31">
        <v>1</v>
      </c>
      <c r="C581" s="31">
        <v>40</v>
      </c>
      <c r="D581" s="114" t="s">
        <v>103</v>
      </c>
      <c r="E581" s="114" t="s">
        <v>107</v>
      </c>
    </row>
    <row r="582" spans="1:5" ht="12.6" customHeight="1" x14ac:dyDescent="0.2">
      <c r="A582" s="31">
        <v>7</v>
      </c>
      <c r="B582" s="31">
        <v>1</v>
      </c>
      <c r="C582" s="31">
        <v>41</v>
      </c>
      <c r="D582" s="114" t="s">
        <v>104</v>
      </c>
      <c r="E582" s="114" t="s">
        <v>25</v>
      </c>
    </row>
    <row r="583" spans="1:5" ht="12.6" customHeight="1" x14ac:dyDescent="0.2">
      <c r="A583" s="31">
        <v>7</v>
      </c>
      <c r="B583" s="31">
        <v>1</v>
      </c>
      <c r="C583" s="31">
        <v>42</v>
      </c>
      <c r="D583" s="114" t="s">
        <v>108</v>
      </c>
      <c r="E583" s="114" t="s">
        <v>105</v>
      </c>
    </row>
    <row r="584" spans="1:5" ht="12.6" customHeight="1" x14ac:dyDescent="0.2">
      <c r="A584" s="31">
        <v>7</v>
      </c>
      <c r="B584" s="31">
        <v>1</v>
      </c>
      <c r="C584" s="31">
        <v>43</v>
      </c>
      <c r="D584" s="114" t="s">
        <v>140</v>
      </c>
      <c r="E584" s="114" t="s">
        <v>138</v>
      </c>
    </row>
    <row r="585" spans="1:5" ht="12.6" customHeight="1" x14ac:dyDescent="0.2">
      <c r="A585" s="31">
        <v>7</v>
      </c>
      <c r="B585" s="31">
        <v>1</v>
      </c>
      <c r="C585" s="31">
        <v>44</v>
      </c>
      <c r="D585" s="114" t="s">
        <v>141</v>
      </c>
      <c r="E585" s="114" t="s">
        <v>139</v>
      </c>
    </row>
    <row r="586" spans="1:5" ht="12.6" customHeight="1" x14ac:dyDescent="0.2">
      <c r="A586" s="31">
        <v>7</v>
      </c>
      <c r="B586" s="31">
        <v>1</v>
      </c>
      <c r="C586" s="31">
        <v>45</v>
      </c>
      <c r="D586" s="32" t="s">
        <v>146</v>
      </c>
      <c r="E586" s="114" t="s">
        <v>142</v>
      </c>
    </row>
    <row r="587" spans="1:5" ht="12.6" customHeight="1" x14ac:dyDescent="0.2">
      <c r="A587" s="31">
        <v>7</v>
      </c>
      <c r="B587" s="31">
        <v>1</v>
      </c>
      <c r="C587" s="31">
        <v>46</v>
      </c>
      <c r="D587" s="114" t="s">
        <v>149</v>
      </c>
      <c r="E587" s="114" t="s">
        <v>143</v>
      </c>
    </row>
    <row r="588" spans="1:5" ht="12.6" customHeight="1" x14ac:dyDescent="0.2">
      <c r="A588" s="31">
        <v>7</v>
      </c>
      <c r="B588" s="31">
        <v>1</v>
      </c>
      <c r="C588" s="31">
        <v>47</v>
      </c>
      <c r="D588" s="114" t="s">
        <v>148</v>
      </c>
      <c r="E588" s="114" t="s">
        <v>151</v>
      </c>
    </row>
    <row r="589" spans="1:5" ht="12.6" customHeight="1" x14ac:dyDescent="0.2">
      <c r="A589" s="31">
        <v>7</v>
      </c>
      <c r="B589" s="31">
        <v>1</v>
      </c>
      <c r="C589" s="31">
        <v>48</v>
      </c>
      <c r="D589" s="114" t="s">
        <v>150</v>
      </c>
      <c r="E589" s="114" t="s">
        <v>145</v>
      </c>
    </row>
    <row r="590" spans="1:5" ht="12.6" customHeight="1" x14ac:dyDescent="0.2">
      <c r="A590" s="31">
        <v>7</v>
      </c>
      <c r="B590" s="31">
        <v>1</v>
      </c>
      <c r="C590" s="31">
        <v>49</v>
      </c>
      <c r="D590" s="114" t="s">
        <v>153</v>
      </c>
      <c r="E590" s="114" t="s">
        <v>147</v>
      </c>
    </row>
    <row r="591" spans="1:5" ht="12.6" customHeight="1" x14ac:dyDescent="0.2">
      <c r="A591" s="31">
        <v>7</v>
      </c>
      <c r="B591" s="31">
        <v>1</v>
      </c>
      <c r="C591" s="31">
        <v>50</v>
      </c>
      <c r="D591" s="114" t="s">
        <v>158</v>
      </c>
      <c r="E591" s="114" t="s">
        <v>156</v>
      </c>
    </row>
    <row r="592" spans="1:5" ht="12.6" customHeight="1" x14ac:dyDescent="0.2">
      <c r="A592" s="31">
        <v>7</v>
      </c>
      <c r="B592" s="31">
        <v>1</v>
      </c>
      <c r="C592" s="31">
        <v>51</v>
      </c>
      <c r="D592" s="114" t="s">
        <v>160</v>
      </c>
      <c r="E592" s="114" t="s">
        <v>162</v>
      </c>
    </row>
    <row r="593" spans="1:5" ht="12.6" customHeight="1" x14ac:dyDescent="0.2">
      <c r="A593" s="31">
        <v>7</v>
      </c>
      <c r="B593" s="31">
        <v>1</v>
      </c>
      <c r="C593" s="31">
        <v>52</v>
      </c>
      <c r="D593" s="114" t="s">
        <v>154</v>
      </c>
      <c r="E593" s="114" t="s">
        <v>159</v>
      </c>
    </row>
    <row r="594" spans="1:5" ht="12.6" customHeight="1" x14ac:dyDescent="0.2">
      <c r="A594" s="31">
        <v>7</v>
      </c>
      <c r="B594" s="31">
        <v>1</v>
      </c>
      <c r="C594" s="31">
        <v>53</v>
      </c>
      <c r="D594" s="114" t="s">
        <v>165</v>
      </c>
      <c r="E594" s="114" t="s">
        <v>157</v>
      </c>
    </row>
    <row r="595" spans="1:5" ht="12.6" customHeight="1" x14ac:dyDescent="0.2">
      <c r="A595" s="31">
        <v>7</v>
      </c>
      <c r="B595" s="31">
        <v>1</v>
      </c>
      <c r="C595" s="31">
        <v>54</v>
      </c>
      <c r="D595" s="114" t="s">
        <v>161</v>
      </c>
      <c r="E595" s="114" t="s">
        <v>163</v>
      </c>
    </row>
    <row r="596" spans="1:5" ht="12.6" customHeight="1" x14ac:dyDescent="0.2">
      <c r="A596" s="31">
        <v>7</v>
      </c>
      <c r="B596" s="31">
        <v>1</v>
      </c>
      <c r="C596" s="31">
        <v>55</v>
      </c>
      <c r="D596" s="114" t="s">
        <v>167</v>
      </c>
      <c r="E596" s="114" t="s">
        <v>168</v>
      </c>
    </row>
    <row r="597" spans="1:5" ht="12.6" customHeight="1" x14ac:dyDescent="0.2">
      <c r="A597" s="31">
        <v>7</v>
      </c>
      <c r="B597" s="31">
        <v>1</v>
      </c>
      <c r="C597" s="31">
        <v>56</v>
      </c>
      <c r="D597" s="114" t="s">
        <v>166</v>
      </c>
      <c r="E597" s="114" t="s">
        <v>164</v>
      </c>
    </row>
    <row r="598" spans="1:5" ht="12.6" customHeight="1" x14ac:dyDescent="0.2">
      <c r="A598" s="31">
        <v>7</v>
      </c>
      <c r="B598" s="31">
        <v>1</v>
      </c>
      <c r="C598" s="31">
        <v>57</v>
      </c>
      <c r="D598" s="114" t="s">
        <v>175</v>
      </c>
      <c r="E598" s="114" t="s">
        <v>173</v>
      </c>
    </row>
    <row r="599" spans="1:5" ht="12.6" customHeight="1" x14ac:dyDescent="0.2">
      <c r="A599" s="31">
        <v>7</v>
      </c>
      <c r="B599" s="31">
        <v>1</v>
      </c>
      <c r="C599" s="31">
        <v>58</v>
      </c>
      <c r="D599" s="114" t="s">
        <v>172</v>
      </c>
      <c r="E599" s="114" t="s">
        <v>170</v>
      </c>
    </row>
    <row r="600" spans="1:5" ht="12.6" customHeight="1" x14ac:dyDescent="0.2">
      <c r="A600" s="31">
        <v>7</v>
      </c>
      <c r="B600" s="31">
        <v>1</v>
      </c>
      <c r="C600" s="31">
        <v>59</v>
      </c>
      <c r="D600" s="114" t="s">
        <v>171</v>
      </c>
      <c r="E600" s="114" t="s">
        <v>178</v>
      </c>
    </row>
    <row r="601" spans="1:5" ht="12.6" customHeight="1" x14ac:dyDescent="0.2">
      <c r="A601" s="31">
        <v>7</v>
      </c>
      <c r="B601" s="31">
        <v>1</v>
      </c>
      <c r="C601" s="31">
        <v>60</v>
      </c>
      <c r="D601" s="114" t="s">
        <v>180</v>
      </c>
      <c r="E601" s="114" t="s">
        <v>176</v>
      </c>
    </row>
    <row r="602" spans="1:5" ht="12.6" customHeight="1" x14ac:dyDescent="0.2">
      <c r="A602" s="31">
        <v>7</v>
      </c>
      <c r="B602" s="31">
        <v>1</v>
      </c>
      <c r="C602" s="31">
        <v>61</v>
      </c>
      <c r="D602" s="114" t="s">
        <v>179</v>
      </c>
      <c r="E602" s="114" t="s">
        <v>185</v>
      </c>
    </row>
    <row r="603" spans="1:5" ht="12.6" customHeight="1" x14ac:dyDescent="0.2">
      <c r="A603" s="31">
        <v>7</v>
      </c>
      <c r="B603" s="31">
        <v>1</v>
      </c>
      <c r="C603" s="31">
        <v>62</v>
      </c>
      <c r="D603" s="114" t="s">
        <v>182</v>
      </c>
      <c r="E603" s="114" t="s">
        <v>183</v>
      </c>
    </row>
    <row r="604" spans="1:5" ht="12.6" customHeight="1" x14ac:dyDescent="0.2">
      <c r="A604" s="31">
        <v>7</v>
      </c>
      <c r="B604" s="31">
        <v>1</v>
      </c>
      <c r="C604" s="31">
        <v>63</v>
      </c>
      <c r="D604" s="114" t="s">
        <v>177</v>
      </c>
      <c r="E604" s="114" t="s">
        <v>181</v>
      </c>
    </row>
    <row r="605" spans="1:5" ht="12.6" customHeight="1" x14ac:dyDescent="0.2">
      <c r="A605" s="31">
        <v>7</v>
      </c>
      <c r="B605" s="31">
        <v>1</v>
      </c>
      <c r="C605" s="31">
        <v>64</v>
      </c>
      <c r="D605" s="114" t="s">
        <v>189</v>
      </c>
      <c r="E605" s="114" t="s">
        <v>188</v>
      </c>
    </row>
    <row r="606" spans="1:5" ht="12.6" customHeight="1" x14ac:dyDescent="0.2">
      <c r="A606" s="31">
        <v>7</v>
      </c>
      <c r="B606" s="31">
        <v>1</v>
      </c>
      <c r="C606" s="31">
        <v>65</v>
      </c>
      <c r="D606" s="114" t="s">
        <v>192</v>
      </c>
      <c r="E606" s="114" t="s">
        <v>191</v>
      </c>
    </row>
    <row r="607" spans="1:5" ht="12.6" customHeight="1" x14ac:dyDescent="0.2">
      <c r="A607" s="31">
        <v>7</v>
      </c>
      <c r="B607" s="31">
        <v>1</v>
      </c>
      <c r="C607" s="31">
        <v>66</v>
      </c>
      <c r="D607" s="114" t="s">
        <v>187</v>
      </c>
      <c r="E607" s="114" t="s">
        <v>186</v>
      </c>
    </row>
    <row r="608" spans="1:5" ht="12.6" customHeight="1" x14ac:dyDescent="0.2">
      <c r="A608" s="31">
        <v>7</v>
      </c>
      <c r="B608" s="31">
        <v>1</v>
      </c>
      <c r="C608" s="31">
        <v>67</v>
      </c>
      <c r="D608" s="114" t="s">
        <v>195</v>
      </c>
      <c r="E608" s="114" t="s">
        <v>194</v>
      </c>
    </row>
    <row r="609" spans="1:5" ht="12.6" customHeight="1" x14ac:dyDescent="0.2">
      <c r="A609" s="31">
        <v>7</v>
      </c>
      <c r="B609" s="31">
        <v>1</v>
      </c>
      <c r="C609" s="31">
        <v>68</v>
      </c>
      <c r="D609" s="114" t="s">
        <v>201</v>
      </c>
      <c r="E609" s="114" t="s">
        <v>200</v>
      </c>
    </row>
    <row r="610" spans="1:5" ht="12.6" customHeight="1" x14ac:dyDescent="0.2">
      <c r="A610" s="31">
        <v>7</v>
      </c>
      <c r="B610" s="31">
        <v>1</v>
      </c>
      <c r="C610" s="31">
        <v>69</v>
      </c>
      <c r="D610" s="114" t="s">
        <v>197</v>
      </c>
      <c r="E610" s="114" t="s">
        <v>198</v>
      </c>
    </row>
    <row r="611" spans="1:5" ht="12.6" customHeight="1" x14ac:dyDescent="0.2">
      <c r="A611" s="31">
        <v>7</v>
      </c>
      <c r="B611" s="31">
        <v>1</v>
      </c>
      <c r="C611" s="31">
        <v>70</v>
      </c>
      <c r="D611" s="114" t="s">
        <v>199</v>
      </c>
      <c r="E611" s="114" t="s">
        <v>196</v>
      </c>
    </row>
    <row r="612" spans="1:5" ht="12.6" customHeight="1" x14ac:dyDescent="0.2">
      <c r="A612" s="31">
        <v>7</v>
      </c>
      <c r="B612" s="31">
        <v>2</v>
      </c>
      <c r="C612" s="112">
        <v>1</v>
      </c>
      <c r="D612" s="114" t="s">
        <v>27</v>
      </c>
      <c r="E612" s="114" t="s">
        <v>30</v>
      </c>
    </row>
    <row r="613" spans="1:5" ht="12.6" customHeight="1" x14ac:dyDescent="0.2">
      <c r="A613" s="31">
        <v>7</v>
      </c>
      <c r="B613" s="31">
        <v>2</v>
      </c>
      <c r="C613" s="112">
        <v>2</v>
      </c>
      <c r="D613" s="114" t="s">
        <v>28</v>
      </c>
      <c r="E613" s="114" t="s">
        <v>26</v>
      </c>
    </row>
    <row r="614" spans="1:5" ht="12.6" customHeight="1" x14ac:dyDescent="0.2">
      <c r="A614" s="31">
        <v>7</v>
      </c>
      <c r="B614" s="31">
        <v>2</v>
      </c>
      <c r="C614" s="112">
        <v>3</v>
      </c>
      <c r="D614" s="114" t="s">
        <v>31</v>
      </c>
      <c r="E614" s="114" t="s">
        <v>29</v>
      </c>
    </row>
    <row r="615" spans="1:5" ht="12.6" customHeight="1" x14ac:dyDescent="0.2">
      <c r="A615" s="31">
        <v>7</v>
      </c>
      <c r="B615" s="31">
        <v>2</v>
      </c>
      <c r="C615" s="112">
        <v>4</v>
      </c>
      <c r="D615" s="114" t="s">
        <v>37</v>
      </c>
      <c r="E615" s="114" t="s">
        <v>22</v>
      </c>
    </row>
    <row r="616" spans="1:5" ht="12.6" customHeight="1" x14ac:dyDescent="0.2">
      <c r="A616" s="31">
        <v>7</v>
      </c>
      <c r="B616" s="31">
        <v>2</v>
      </c>
      <c r="C616" s="112">
        <v>5</v>
      </c>
      <c r="D616" s="114" t="s">
        <v>36</v>
      </c>
      <c r="E616" s="114" t="s">
        <v>34</v>
      </c>
    </row>
    <row r="617" spans="1:5" ht="12.6" customHeight="1" x14ac:dyDescent="0.2">
      <c r="A617" s="31">
        <v>7</v>
      </c>
      <c r="B617" s="31">
        <v>2</v>
      </c>
      <c r="C617" s="112">
        <v>6</v>
      </c>
      <c r="D617" s="114" t="s">
        <v>14</v>
      </c>
      <c r="E617" s="114" t="s">
        <v>33</v>
      </c>
    </row>
    <row r="618" spans="1:5" ht="12.6" customHeight="1" x14ac:dyDescent="0.2">
      <c r="A618" s="31">
        <v>7</v>
      </c>
      <c r="B618" s="31">
        <v>2</v>
      </c>
      <c r="C618" s="112">
        <v>7</v>
      </c>
      <c r="D618" s="114" t="s">
        <v>35</v>
      </c>
      <c r="E618" s="114" t="s">
        <v>38</v>
      </c>
    </row>
    <row r="619" spans="1:5" ht="12.6" customHeight="1" x14ac:dyDescent="0.2">
      <c r="A619" s="31">
        <v>7</v>
      </c>
      <c r="B619" s="31">
        <v>2</v>
      </c>
      <c r="C619" s="112">
        <v>8</v>
      </c>
      <c r="D619" s="114" t="s">
        <v>44</v>
      </c>
      <c r="E619" s="114" t="s">
        <v>15</v>
      </c>
    </row>
    <row r="620" spans="1:5" ht="12.6" customHeight="1" x14ac:dyDescent="0.2">
      <c r="A620" s="31">
        <v>7</v>
      </c>
      <c r="B620" s="31">
        <v>2</v>
      </c>
      <c r="C620" s="112">
        <v>9</v>
      </c>
      <c r="D620" s="114" t="s">
        <v>41</v>
      </c>
      <c r="E620" s="114" t="s">
        <v>42</v>
      </c>
    </row>
    <row r="621" spans="1:5" ht="12.6" customHeight="1" x14ac:dyDescent="0.2">
      <c r="A621" s="31">
        <v>7</v>
      </c>
      <c r="B621" s="31">
        <v>2</v>
      </c>
      <c r="C621" s="112">
        <v>10</v>
      </c>
      <c r="D621" s="114" t="s">
        <v>40</v>
      </c>
      <c r="E621" s="114" t="s">
        <v>43</v>
      </c>
    </row>
    <row r="622" spans="1:5" ht="12.6" customHeight="1" x14ac:dyDescent="0.2">
      <c r="A622" s="31">
        <v>7</v>
      </c>
      <c r="B622" s="31">
        <v>2</v>
      </c>
      <c r="C622" s="112">
        <v>11</v>
      </c>
      <c r="D622" s="114" t="s">
        <v>49</v>
      </c>
      <c r="E622" s="114" t="s">
        <v>45</v>
      </c>
    </row>
    <row r="623" spans="1:5" ht="12.6" customHeight="1" x14ac:dyDescent="0.2">
      <c r="A623" s="31">
        <v>7</v>
      </c>
      <c r="B623" s="31">
        <v>2</v>
      </c>
      <c r="C623" s="112">
        <v>12</v>
      </c>
      <c r="D623" s="114" t="s">
        <v>50</v>
      </c>
      <c r="E623" s="114" t="s">
        <v>52</v>
      </c>
    </row>
    <row r="624" spans="1:5" ht="12.6" customHeight="1" x14ac:dyDescent="0.2">
      <c r="A624" s="31">
        <v>7</v>
      </c>
      <c r="B624" s="31">
        <v>2</v>
      </c>
      <c r="C624" s="112">
        <v>13</v>
      </c>
      <c r="D624" s="114" t="s">
        <v>48</v>
      </c>
      <c r="E624" s="114" t="s">
        <v>16</v>
      </c>
    </row>
    <row r="625" spans="1:5" ht="12.6" customHeight="1" x14ac:dyDescent="0.2">
      <c r="A625" s="31">
        <v>7</v>
      </c>
      <c r="B625" s="31">
        <v>2</v>
      </c>
      <c r="C625" s="112">
        <v>14</v>
      </c>
      <c r="D625" s="114" t="s">
        <v>51</v>
      </c>
      <c r="E625" s="114" t="s">
        <v>47</v>
      </c>
    </row>
    <row r="626" spans="1:5" ht="12.6" customHeight="1" x14ac:dyDescent="0.2">
      <c r="A626" s="31">
        <v>7</v>
      </c>
      <c r="B626" s="31">
        <v>2</v>
      </c>
      <c r="C626" s="112">
        <v>15</v>
      </c>
      <c r="D626" s="114" t="s">
        <v>57</v>
      </c>
      <c r="E626" s="114" t="s">
        <v>56</v>
      </c>
    </row>
    <row r="627" spans="1:5" ht="12.6" customHeight="1" x14ac:dyDescent="0.2">
      <c r="A627" s="31">
        <v>7</v>
      </c>
      <c r="B627" s="31">
        <v>2</v>
      </c>
      <c r="C627" s="112">
        <v>16</v>
      </c>
      <c r="D627" s="114" t="s">
        <v>54</v>
      </c>
      <c r="E627" s="114" t="s">
        <v>58</v>
      </c>
    </row>
    <row r="628" spans="1:5" ht="12.6" customHeight="1" x14ac:dyDescent="0.2">
      <c r="A628" s="31">
        <v>7</v>
      </c>
      <c r="B628" s="31">
        <v>2</v>
      </c>
      <c r="C628" s="112">
        <v>17</v>
      </c>
      <c r="D628" s="114" t="s">
        <v>59</v>
      </c>
      <c r="E628" s="114" t="s">
        <v>55</v>
      </c>
    </row>
    <row r="629" spans="1:5" ht="12.6" customHeight="1" x14ac:dyDescent="0.2">
      <c r="A629" s="31">
        <v>7</v>
      </c>
      <c r="B629" s="31">
        <v>2</v>
      </c>
      <c r="C629" s="112">
        <v>18</v>
      </c>
      <c r="D629" s="114" t="s">
        <v>62</v>
      </c>
      <c r="E629" s="114" t="s">
        <v>17</v>
      </c>
    </row>
    <row r="630" spans="1:5" ht="12.6" customHeight="1" x14ac:dyDescent="0.2">
      <c r="A630" s="31">
        <v>7</v>
      </c>
      <c r="B630" s="31">
        <v>2</v>
      </c>
      <c r="C630" s="112">
        <v>19</v>
      </c>
      <c r="D630" s="114" t="s">
        <v>18</v>
      </c>
      <c r="E630" s="114" t="s">
        <v>65</v>
      </c>
    </row>
    <row r="631" spans="1:5" ht="12.6" customHeight="1" x14ac:dyDescent="0.2">
      <c r="A631" s="31">
        <v>7</v>
      </c>
      <c r="B631" s="31">
        <v>2</v>
      </c>
      <c r="C631" s="112">
        <v>20</v>
      </c>
      <c r="D631" s="114" t="s">
        <v>64</v>
      </c>
      <c r="E631" s="114" t="s">
        <v>66</v>
      </c>
    </row>
    <row r="632" spans="1:5" ht="12.6" customHeight="1" x14ac:dyDescent="0.2">
      <c r="A632" s="31">
        <v>7</v>
      </c>
      <c r="B632" s="31">
        <v>2</v>
      </c>
      <c r="C632" s="112">
        <v>21</v>
      </c>
      <c r="D632" s="114" t="s">
        <v>63</v>
      </c>
      <c r="E632" s="114" t="s">
        <v>61</v>
      </c>
    </row>
    <row r="633" spans="1:5" ht="12.6" customHeight="1" x14ac:dyDescent="0.2">
      <c r="A633" s="31">
        <v>7</v>
      </c>
      <c r="B633" s="31">
        <v>2</v>
      </c>
      <c r="C633" s="112">
        <v>22</v>
      </c>
      <c r="D633" s="114" t="s">
        <v>69</v>
      </c>
      <c r="E633" s="114" t="s">
        <v>71</v>
      </c>
    </row>
    <row r="634" spans="1:5" ht="12.6" customHeight="1" x14ac:dyDescent="0.2">
      <c r="A634" s="31">
        <v>7</v>
      </c>
      <c r="B634" s="31">
        <v>2</v>
      </c>
      <c r="C634" s="112">
        <v>23</v>
      </c>
      <c r="D634" s="114" t="s">
        <v>68</v>
      </c>
      <c r="E634" s="114" t="s">
        <v>70</v>
      </c>
    </row>
    <row r="635" spans="1:5" ht="12.6" customHeight="1" x14ac:dyDescent="0.2">
      <c r="A635" s="31">
        <v>7</v>
      </c>
      <c r="B635" s="31">
        <v>2</v>
      </c>
      <c r="C635" s="112">
        <v>24</v>
      </c>
      <c r="D635" s="114" t="s">
        <v>73</v>
      </c>
      <c r="E635" s="114" t="s">
        <v>19</v>
      </c>
    </row>
    <row r="636" spans="1:5" ht="12.6" customHeight="1" x14ac:dyDescent="0.2">
      <c r="A636" s="31">
        <v>7</v>
      </c>
      <c r="B636" s="31">
        <v>2</v>
      </c>
      <c r="C636" s="112">
        <v>25</v>
      </c>
      <c r="D636" s="114" t="s">
        <v>77</v>
      </c>
      <c r="E636" s="114" t="s">
        <v>72</v>
      </c>
    </row>
    <row r="637" spans="1:5" ht="12.6" customHeight="1" x14ac:dyDescent="0.2">
      <c r="A637" s="31">
        <v>7</v>
      </c>
      <c r="B637" s="31">
        <v>2</v>
      </c>
      <c r="C637" s="112">
        <v>26</v>
      </c>
      <c r="D637" s="114" t="s">
        <v>75</v>
      </c>
      <c r="E637" s="114" t="s">
        <v>80</v>
      </c>
    </row>
    <row r="638" spans="1:5" ht="12.6" customHeight="1" x14ac:dyDescent="0.2">
      <c r="A638" s="31">
        <v>7</v>
      </c>
      <c r="B638" s="31">
        <v>2</v>
      </c>
      <c r="C638" s="112">
        <v>27</v>
      </c>
      <c r="D638" s="114" t="s">
        <v>78</v>
      </c>
      <c r="E638" s="114" t="s">
        <v>76</v>
      </c>
    </row>
    <row r="639" spans="1:5" ht="12.6" customHeight="1" x14ac:dyDescent="0.2">
      <c r="A639" s="31">
        <v>7</v>
      </c>
      <c r="B639" s="31">
        <v>2</v>
      </c>
      <c r="C639" s="112">
        <v>28</v>
      </c>
      <c r="D639" s="114" t="s">
        <v>20</v>
      </c>
      <c r="E639" s="114" t="s">
        <v>79</v>
      </c>
    </row>
    <row r="640" spans="1:5" ht="12.6" customHeight="1" x14ac:dyDescent="0.2">
      <c r="A640" s="31">
        <v>7</v>
      </c>
      <c r="B640" s="31">
        <v>2</v>
      </c>
      <c r="C640" s="112">
        <v>29</v>
      </c>
      <c r="D640" s="114" t="s">
        <v>87</v>
      </c>
      <c r="E640" s="114" t="s">
        <v>83</v>
      </c>
    </row>
    <row r="641" spans="1:5" ht="12.6" customHeight="1" x14ac:dyDescent="0.2">
      <c r="A641" s="31">
        <v>7</v>
      </c>
      <c r="B641" s="31">
        <v>2</v>
      </c>
      <c r="C641" s="112">
        <v>30</v>
      </c>
      <c r="D641" s="114" t="s">
        <v>82</v>
      </c>
      <c r="E641" s="114" t="s">
        <v>85</v>
      </c>
    </row>
    <row r="642" spans="1:5" ht="12.6" customHeight="1" x14ac:dyDescent="0.2">
      <c r="A642" s="31">
        <v>7</v>
      </c>
      <c r="B642" s="31">
        <v>2</v>
      </c>
      <c r="C642" s="112">
        <v>31</v>
      </c>
      <c r="D642" s="114" t="s">
        <v>84</v>
      </c>
      <c r="E642" s="114" t="s">
        <v>21</v>
      </c>
    </row>
    <row r="643" spans="1:5" ht="12.6" customHeight="1" x14ac:dyDescent="0.2">
      <c r="A643" s="31">
        <v>7</v>
      </c>
      <c r="B643" s="31">
        <v>2</v>
      </c>
      <c r="C643" s="112">
        <v>32</v>
      </c>
      <c r="D643" s="114" t="s">
        <v>94</v>
      </c>
      <c r="E643" s="114" t="s">
        <v>86</v>
      </c>
    </row>
    <row r="644" spans="1:5" ht="12.6" customHeight="1" x14ac:dyDescent="0.2">
      <c r="A644" s="31">
        <v>7</v>
      </c>
      <c r="B644" s="31">
        <v>2</v>
      </c>
      <c r="C644" s="112">
        <v>33</v>
      </c>
      <c r="D644" s="114" t="s">
        <v>93</v>
      </c>
      <c r="E644" s="114" t="s">
        <v>90</v>
      </c>
    </row>
    <row r="645" spans="1:5" ht="12.6" customHeight="1" x14ac:dyDescent="0.2">
      <c r="A645" s="31">
        <v>7</v>
      </c>
      <c r="B645" s="31">
        <v>2</v>
      </c>
      <c r="C645" s="112">
        <v>34</v>
      </c>
      <c r="D645" s="114" t="s">
        <v>23</v>
      </c>
      <c r="E645" s="114" t="s">
        <v>92</v>
      </c>
    </row>
    <row r="646" spans="1:5" ht="12.6" customHeight="1" x14ac:dyDescent="0.2">
      <c r="A646" s="31">
        <v>7</v>
      </c>
      <c r="B646" s="31">
        <v>2</v>
      </c>
      <c r="C646" s="112">
        <v>35</v>
      </c>
      <c r="D646" s="114" t="s">
        <v>91</v>
      </c>
      <c r="E646" s="114" t="s">
        <v>89</v>
      </c>
    </row>
    <row r="647" spans="1:5" ht="12.6" customHeight="1" x14ac:dyDescent="0.2">
      <c r="A647" s="31">
        <v>7</v>
      </c>
      <c r="B647" s="31">
        <v>2</v>
      </c>
      <c r="C647" s="112">
        <v>36</v>
      </c>
      <c r="D647" s="114" t="s">
        <v>101</v>
      </c>
      <c r="E647" s="114" t="s">
        <v>96</v>
      </c>
    </row>
    <row r="648" spans="1:5" ht="12.6" customHeight="1" x14ac:dyDescent="0.2">
      <c r="A648" s="31">
        <v>7</v>
      </c>
      <c r="B648" s="31">
        <v>2</v>
      </c>
      <c r="C648" s="112">
        <v>37</v>
      </c>
      <c r="D648" s="114" t="s">
        <v>100</v>
      </c>
      <c r="E648" s="114" t="s">
        <v>97</v>
      </c>
    </row>
    <row r="649" spans="1:5" ht="12.6" customHeight="1" x14ac:dyDescent="0.2">
      <c r="A649" s="31">
        <v>7</v>
      </c>
      <c r="B649" s="31">
        <v>2</v>
      </c>
      <c r="C649" s="112">
        <v>38</v>
      </c>
      <c r="D649" s="114" t="s">
        <v>98</v>
      </c>
      <c r="E649" s="114" t="s">
        <v>24</v>
      </c>
    </row>
    <row r="650" spans="1:5" ht="12.6" customHeight="1" x14ac:dyDescent="0.2">
      <c r="A650" s="31">
        <v>7</v>
      </c>
      <c r="B650" s="31">
        <v>2</v>
      </c>
      <c r="C650" s="112">
        <v>39</v>
      </c>
      <c r="D650" s="114" t="s">
        <v>105</v>
      </c>
      <c r="E650" s="114" t="s">
        <v>99</v>
      </c>
    </row>
    <row r="651" spans="1:5" ht="12.6" customHeight="1" x14ac:dyDescent="0.2">
      <c r="A651" s="31">
        <v>7</v>
      </c>
      <c r="B651" s="31">
        <v>2</v>
      </c>
      <c r="C651" s="112">
        <v>40</v>
      </c>
      <c r="D651" s="114" t="s">
        <v>106</v>
      </c>
      <c r="E651" s="114" t="s">
        <v>108</v>
      </c>
    </row>
    <row r="652" spans="1:5" ht="12.6" customHeight="1" x14ac:dyDescent="0.2">
      <c r="A652" s="31">
        <v>7</v>
      </c>
      <c r="B652" s="31">
        <v>2</v>
      </c>
      <c r="C652" s="112">
        <v>41</v>
      </c>
      <c r="D652" s="114" t="s">
        <v>107</v>
      </c>
      <c r="E652" s="114" t="s">
        <v>25</v>
      </c>
    </row>
    <row r="653" spans="1:5" ht="12.6" customHeight="1" x14ac:dyDescent="0.2">
      <c r="A653" s="31">
        <v>7</v>
      </c>
      <c r="B653" s="31">
        <v>2</v>
      </c>
      <c r="C653" s="112">
        <v>42</v>
      </c>
      <c r="D653" s="114" t="s">
        <v>103</v>
      </c>
      <c r="E653" s="114" t="s">
        <v>104</v>
      </c>
    </row>
    <row r="654" spans="1:5" ht="12.6" customHeight="1" x14ac:dyDescent="0.2">
      <c r="A654" s="31">
        <v>7</v>
      </c>
      <c r="B654" s="31">
        <v>2</v>
      </c>
      <c r="C654" s="112">
        <v>43</v>
      </c>
      <c r="D654" s="114" t="s">
        <v>141</v>
      </c>
      <c r="E654" s="114" t="s">
        <v>146</v>
      </c>
    </row>
    <row r="655" spans="1:5" ht="12.6" customHeight="1" x14ac:dyDescent="0.2">
      <c r="A655" s="31">
        <v>7</v>
      </c>
      <c r="B655" s="31">
        <v>2</v>
      </c>
      <c r="C655" s="112">
        <v>44</v>
      </c>
      <c r="D655" s="114" t="s">
        <v>139</v>
      </c>
      <c r="E655" s="114" t="s">
        <v>140</v>
      </c>
    </row>
    <row r="656" spans="1:5" ht="12.6" customHeight="1" x14ac:dyDescent="0.2">
      <c r="A656" s="31">
        <v>7</v>
      </c>
      <c r="B656" s="31">
        <v>2</v>
      </c>
      <c r="C656" s="112">
        <v>45</v>
      </c>
      <c r="D656" s="114" t="s">
        <v>143</v>
      </c>
      <c r="E656" s="114" t="s">
        <v>142</v>
      </c>
    </row>
    <row r="657" spans="1:5" ht="12.6" customHeight="1" x14ac:dyDescent="0.2">
      <c r="A657" s="31">
        <v>7</v>
      </c>
      <c r="B657" s="31">
        <v>2</v>
      </c>
      <c r="C657" s="112">
        <v>46</v>
      </c>
      <c r="D657" s="114" t="s">
        <v>150</v>
      </c>
      <c r="E657" s="114" t="s">
        <v>138</v>
      </c>
    </row>
    <row r="658" spans="1:5" ht="12.6" customHeight="1" x14ac:dyDescent="0.2">
      <c r="A658" s="31">
        <v>7</v>
      </c>
      <c r="B658" s="31">
        <v>2</v>
      </c>
      <c r="C658" s="112">
        <v>47</v>
      </c>
      <c r="D658" s="114" t="s">
        <v>153</v>
      </c>
      <c r="E658" s="114" t="s">
        <v>148</v>
      </c>
    </row>
    <row r="659" spans="1:5" ht="12.6" customHeight="1" x14ac:dyDescent="0.2">
      <c r="A659" s="31">
        <v>7</v>
      </c>
      <c r="B659" s="31">
        <v>2</v>
      </c>
      <c r="C659" s="112">
        <v>48</v>
      </c>
      <c r="D659" s="114" t="s">
        <v>149</v>
      </c>
      <c r="E659" s="114" t="s">
        <v>151</v>
      </c>
    </row>
    <row r="660" spans="1:5" ht="12.6" customHeight="1" x14ac:dyDescent="0.2">
      <c r="A660" s="31">
        <v>7</v>
      </c>
      <c r="B660" s="31">
        <v>2</v>
      </c>
      <c r="C660" s="112">
        <v>49</v>
      </c>
      <c r="D660" s="114" t="s">
        <v>147</v>
      </c>
      <c r="E660" s="114" t="s">
        <v>145</v>
      </c>
    </row>
    <row r="661" spans="1:5" ht="12.6" customHeight="1" x14ac:dyDescent="0.2">
      <c r="A661" s="31">
        <v>7</v>
      </c>
      <c r="B661" s="31">
        <v>2</v>
      </c>
      <c r="C661" s="112">
        <v>50</v>
      </c>
      <c r="D661" s="114" t="s">
        <v>160</v>
      </c>
      <c r="E661" s="114" t="s">
        <v>154</v>
      </c>
    </row>
    <row r="662" spans="1:5" ht="12.6" customHeight="1" x14ac:dyDescent="0.2">
      <c r="A662" s="31">
        <v>7</v>
      </c>
      <c r="B662" s="31">
        <v>2</v>
      </c>
      <c r="C662" s="112">
        <v>51</v>
      </c>
      <c r="D662" s="114" t="s">
        <v>159</v>
      </c>
      <c r="E662" s="114" t="s">
        <v>156</v>
      </c>
    </row>
    <row r="663" spans="1:5" ht="12.6" customHeight="1" x14ac:dyDescent="0.2">
      <c r="A663" s="31">
        <v>7</v>
      </c>
      <c r="B663" s="31">
        <v>2</v>
      </c>
      <c r="C663" s="112">
        <v>52</v>
      </c>
      <c r="D663" s="114" t="s">
        <v>162</v>
      </c>
      <c r="E663" s="114" t="s">
        <v>157</v>
      </c>
    </row>
    <row r="664" spans="1:5" ht="12.6" customHeight="1" x14ac:dyDescent="0.2">
      <c r="A664" s="31">
        <v>7</v>
      </c>
      <c r="B664" s="31">
        <v>2</v>
      </c>
      <c r="C664" s="112">
        <v>53</v>
      </c>
      <c r="D664" s="114" t="s">
        <v>163</v>
      </c>
      <c r="E664" s="114" t="s">
        <v>158</v>
      </c>
    </row>
    <row r="665" spans="1:5" ht="12.6" customHeight="1" x14ac:dyDescent="0.2">
      <c r="A665" s="31">
        <v>7</v>
      </c>
      <c r="B665" s="31">
        <v>2</v>
      </c>
      <c r="C665" s="112">
        <v>54</v>
      </c>
      <c r="D665" s="114" t="s">
        <v>168</v>
      </c>
      <c r="E665" s="114" t="s">
        <v>161</v>
      </c>
    </row>
    <row r="666" spans="1:5" ht="12.6" customHeight="1" x14ac:dyDescent="0.2">
      <c r="A666" s="31">
        <v>7</v>
      </c>
      <c r="B666" s="31">
        <v>2</v>
      </c>
      <c r="C666" s="112">
        <v>55</v>
      </c>
      <c r="D666" s="114" t="s">
        <v>166</v>
      </c>
      <c r="E666" s="114" t="s">
        <v>165</v>
      </c>
    </row>
    <row r="667" spans="1:5" ht="12.6" customHeight="1" x14ac:dyDescent="0.2">
      <c r="A667" s="31">
        <v>7</v>
      </c>
      <c r="B667" s="31">
        <v>2</v>
      </c>
      <c r="C667" s="112">
        <v>56</v>
      </c>
      <c r="D667" s="114" t="s">
        <v>164</v>
      </c>
      <c r="E667" s="114" t="s">
        <v>167</v>
      </c>
    </row>
    <row r="668" spans="1:5" ht="12.6" customHeight="1" x14ac:dyDescent="0.2">
      <c r="A668" s="31">
        <v>7</v>
      </c>
      <c r="B668" s="31">
        <v>2</v>
      </c>
      <c r="C668" s="112">
        <v>57</v>
      </c>
      <c r="D668" s="114" t="s">
        <v>178</v>
      </c>
      <c r="E668" s="114" t="s">
        <v>175</v>
      </c>
    </row>
    <row r="669" spans="1:5" ht="12.6" customHeight="1" x14ac:dyDescent="0.2">
      <c r="A669" s="31">
        <v>7</v>
      </c>
      <c r="B669" s="31">
        <v>2</v>
      </c>
      <c r="C669" s="112">
        <v>58</v>
      </c>
      <c r="D669" s="114" t="s">
        <v>176</v>
      </c>
      <c r="E669" s="114" t="s">
        <v>171</v>
      </c>
    </row>
    <row r="670" spans="1:5" ht="12.6" customHeight="1" x14ac:dyDescent="0.2">
      <c r="A670" s="31">
        <v>7</v>
      </c>
      <c r="B670" s="31">
        <v>2</v>
      </c>
      <c r="C670" s="112">
        <v>59</v>
      </c>
      <c r="D670" s="114" t="s">
        <v>170</v>
      </c>
      <c r="E670" s="114" t="s">
        <v>173</v>
      </c>
    </row>
    <row r="671" spans="1:5" ht="12.6" customHeight="1" x14ac:dyDescent="0.2">
      <c r="A671" s="31">
        <v>7</v>
      </c>
      <c r="B671" s="31">
        <v>2</v>
      </c>
      <c r="C671" s="112">
        <v>60</v>
      </c>
      <c r="D671" s="114" t="s">
        <v>182</v>
      </c>
      <c r="E671" s="114" t="s">
        <v>172</v>
      </c>
    </row>
    <row r="672" spans="1:5" ht="12.6" customHeight="1" x14ac:dyDescent="0.2">
      <c r="A672" s="31">
        <v>7</v>
      </c>
      <c r="B672" s="31">
        <v>2</v>
      </c>
      <c r="C672" s="112">
        <v>61</v>
      </c>
      <c r="D672" s="114" t="s">
        <v>181</v>
      </c>
      <c r="E672" s="114" t="s">
        <v>183</v>
      </c>
    </row>
    <row r="673" spans="1:5" ht="12.6" customHeight="1" x14ac:dyDescent="0.2">
      <c r="A673" s="31">
        <v>7</v>
      </c>
      <c r="B673" s="31">
        <v>2</v>
      </c>
      <c r="C673" s="112">
        <v>62</v>
      </c>
      <c r="D673" s="114" t="s">
        <v>180</v>
      </c>
      <c r="E673" s="114" t="s">
        <v>179</v>
      </c>
    </row>
    <row r="674" spans="1:5" ht="12.6" customHeight="1" x14ac:dyDescent="0.2">
      <c r="A674" s="31">
        <v>7</v>
      </c>
      <c r="B674" s="31">
        <v>2</v>
      </c>
      <c r="C674" s="112">
        <v>63</v>
      </c>
      <c r="D674" s="114" t="s">
        <v>185</v>
      </c>
      <c r="E674" s="114" t="s">
        <v>177</v>
      </c>
    </row>
    <row r="675" spans="1:5" ht="12.6" customHeight="1" x14ac:dyDescent="0.2">
      <c r="A675" s="31">
        <v>7</v>
      </c>
      <c r="B675" s="31">
        <v>2</v>
      </c>
      <c r="C675" s="112">
        <v>64</v>
      </c>
      <c r="D675" s="114" t="s">
        <v>191</v>
      </c>
      <c r="E675" s="114" t="s">
        <v>187</v>
      </c>
    </row>
    <row r="676" spans="1:5" ht="12.6" customHeight="1" x14ac:dyDescent="0.2">
      <c r="A676" s="31">
        <v>7</v>
      </c>
      <c r="B676" s="31">
        <v>2</v>
      </c>
      <c r="C676" s="112">
        <v>65</v>
      </c>
      <c r="D676" s="114" t="s">
        <v>186</v>
      </c>
      <c r="E676" s="114" t="s">
        <v>194</v>
      </c>
    </row>
    <row r="677" spans="1:5" ht="12.6" customHeight="1" x14ac:dyDescent="0.2">
      <c r="A677" s="31">
        <v>7</v>
      </c>
      <c r="B677" s="31">
        <v>2</v>
      </c>
      <c r="C677" s="112">
        <v>66</v>
      </c>
      <c r="D677" s="114" t="s">
        <v>189</v>
      </c>
      <c r="E677" s="114" t="s">
        <v>192</v>
      </c>
    </row>
    <row r="678" spans="1:5" ht="12.6" customHeight="1" x14ac:dyDescent="0.2">
      <c r="A678" s="31">
        <v>7</v>
      </c>
      <c r="B678" s="31">
        <v>2</v>
      </c>
      <c r="C678" s="112">
        <v>67</v>
      </c>
      <c r="D678" s="114" t="s">
        <v>197</v>
      </c>
      <c r="E678" s="114" t="s">
        <v>188</v>
      </c>
    </row>
    <row r="679" spans="1:5" ht="12.6" customHeight="1" x14ac:dyDescent="0.2">
      <c r="A679" s="31">
        <v>7</v>
      </c>
      <c r="B679" s="31">
        <v>2</v>
      </c>
      <c r="C679" s="112">
        <v>68</v>
      </c>
      <c r="D679" s="114" t="s">
        <v>198</v>
      </c>
      <c r="E679" s="114" t="s">
        <v>201</v>
      </c>
    </row>
    <row r="680" spans="1:5" ht="12.6" customHeight="1" x14ac:dyDescent="0.2">
      <c r="A680" s="31">
        <v>7</v>
      </c>
      <c r="B680" s="31">
        <v>2</v>
      </c>
      <c r="C680" s="112">
        <v>69</v>
      </c>
      <c r="D680" s="114" t="s">
        <v>196</v>
      </c>
      <c r="E680" s="114" t="s">
        <v>195</v>
      </c>
    </row>
    <row r="681" spans="1:5" ht="12.6" customHeight="1" x14ac:dyDescent="0.2">
      <c r="A681" s="31">
        <v>7</v>
      </c>
      <c r="B681" s="31">
        <v>2</v>
      </c>
      <c r="C681" s="112">
        <v>70</v>
      </c>
      <c r="D681" s="114" t="s">
        <v>200</v>
      </c>
      <c r="E681" s="114" t="s">
        <v>199</v>
      </c>
    </row>
    <row r="682" spans="1:5" ht="12.6" customHeight="1" x14ac:dyDescent="0.2">
      <c r="A682" s="31">
        <v>7</v>
      </c>
      <c r="B682" s="112">
        <v>3</v>
      </c>
      <c r="C682" s="112">
        <v>1</v>
      </c>
      <c r="D682" s="114" t="s">
        <v>27</v>
      </c>
      <c r="E682" s="114" t="s">
        <v>26</v>
      </c>
    </row>
    <row r="683" spans="1:5" ht="12.6" customHeight="1" x14ac:dyDescent="0.2">
      <c r="A683" s="31">
        <v>7</v>
      </c>
      <c r="B683" s="112">
        <v>3</v>
      </c>
      <c r="C683" s="112">
        <v>2</v>
      </c>
      <c r="D683" s="114" t="s">
        <v>29</v>
      </c>
      <c r="E683" s="114" t="s">
        <v>30</v>
      </c>
    </row>
    <row r="684" spans="1:5" ht="12.6" customHeight="1" x14ac:dyDescent="0.2">
      <c r="A684" s="31">
        <v>7</v>
      </c>
      <c r="B684" s="112">
        <v>3</v>
      </c>
      <c r="C684" s="112">
        <v>3</v>
      </c>
      <c r="D684" s="114" t="s">
        <v>22</v>
      </c>
      <c r="E684" s="114" t="s">
        <v>31</v>
      </c>
    </row>
    <row r="685" spans="1:5" ht="12.6" customHeight="1" x14ac:dyDescent="0.2">
      <c r="A685" s="31">
        <v>7</v>
      </c>
      <c r="B685" s="112">
        <v>3</v>
      </c>
      <c r="C685" s="112">
        <v>4</v>
      </c>
      <c r="D685" s="114" t="s">
        <v>34</v>
      </c>
      <c r="E685" s="114" t="s">
        <v>28</v>
      </c>
    </row>
    <row r="686" spans="1:5" ht="12.6" customHeight="1" x14ac:dyDescent="0.2">
      <c r="A686" s="31">
        <v>7</v>
      </c>
      <c r="B686" s="112">
        <v>3</v>
      </c>
      <c r="C686" s="112">
        <v>5</v>
      </c>
      <c r="D686" s="114" t="s">
        <v>14</v>
      </c>
      <c r="E686" s="114" t="s">
        <v>35</v>
      </c>
    </row>
    <row r="687" spans="1:5" ht="12.6" customHeight="1" x14ac:dyDescent="0.2">
      <c r="A687" s="31">
        <v>7</v>
      </c>
      <c r="B687" s="112">
        <v>3</v>
      </c>
      <c r="C687" s="112">
        <v>6</v>
      </c>
      <c r="D687" s="114" t="s">
        <v>38</v>
      </c>
      <c r="E687" s="114" t="s">
        <v>36</v>
      </c>
    </row>
    <row r="688" spans="1:5" ht="12.6" customHeight="1" x14ac:dyDescent="0.2">
      <c r="A688" s="31">
        <v>7</v>
      </c>
      <c r="B688" s="112">
        <v>3</v>
      </c>
      <c r="C688" s="112">
        <v>7</v>
      </c>
      <c r="D688" s="114" t="s">
        <v>33</v>
      </c>
      <c r="E688" s="114" t="s">
        <v>37</v>
      </c>
    </row>
    <row r="689" spans="1:5" ht="12.6" customHeight="1" x14ac:dyDescent="0.2">
      <c r="A689" s="31">
        <v>7</v>
      </c>
      <c r="B689" s="112">
        <v>3</v>
      </c>
      <c r="C689" s="112">
        <v>8</v>
      </c>
      <c r="D689" s="114" t="s">
        <v>15</v>
      </c>
      <c r="E689" s="114" t="s">
        <v>42</v>
      </c>
    </row>
    <row r="690" spans="1:5" ht="12.6" customHeight="1" x14ac:dyDescent="0.2">
      <c r="A690" s="31">
        <v>7</v>
      </c>
      <c r="B690" s="112">
        <v>3</v>
      </c>
      <c r="C690" s="112">
        <v>9</v>
      </c>
      <c r="D690" s="114" t="s">
        <v>43</v>
      </c>
      <c r="E690" s="114" t="s">
        <v>41</v>
      </c>
    </row>
    <row r="691" spans="1:5" ht="12.6" customHeight="1" x14ac:dyDescent="0.2">
      <c r="A691" s="31">
        <v>7</v>
      </c>
      <c r="B691" s="112">
        <v>3</v>
      </c>
      <c r="C691" s="112">
        <v>10</v>
      </c>
      <c r="D691" s="114" t="s">
        <v>45</v>
      </c>
      <c r="E691" s="114" t="s">
        <v>44</v>
      </c>
    </row>
    <row r="692" spans="1:5" ht="12.6" customHeight="1" x14ac:dyDescent="0.2">
      <c r="A692" s="31">
        <v>7</v>
      </c>
      <c r="B692" s="112">
        <v>3</v>
      </c>
      <c r="C692" s="112">
        <v>11</v>
      </c>
      <c r="D692" s="114" t="s">
        <v>48</v>
      </c>
      <c r="E692" s="114" t="s">
        <v>40</v>
      </c>
    </row>
    <row r="693" spans="1:5" ht="12.6" customHeight="1" x14ac:dyDescent="0.2">
      <c r="A693" s="31">
        <v>7</v>
      </c>
      <c r="B693" s="112">
        <v>3</v>
      </c>
      <c r="C693" s="112">
        <v>12</v>
      </c>
      <c r="D693" s="114" t="s">
        <v>50</v>
      </c>
      <c r="E693" s="114" t="s">
        <v>16</v>
      </c>
    </row>
    <row r="694" spans="1:5" ht="12.6" customHeight="1" x14ac:dyDescent="0.2">
      <c r="A694" s="31">
        <v>7</v>
      </c>
      <c r="B694" s="112">
        <v>3</v>
      </c>
      <c r="C694" s="112">
        <v>13</v>
      </c>
      <c r="D694" s="114" t="s">
        <v>47</v>
      </c>
      <c r="E694" s="114" t="s">
        <v>49</v>
      </c>
    </row>
    <row r="695" spans="1:5" ht="12.6" customHeight="1" x14ac:dyDescent="0.2">
      <c r="A695" s="31">
        <v>7</v>
      </c>
      <c r="B695" s="112">
        <v>3</v>
      </c>
      <c r="C695" s="112">
        <v>14</v>
      </c>
      <c r="D695" s="114" t="s">
        <v>52</v>
      </c>
      <c r="E695" s="114" t="s">
        <v>51</v>
      </c>
    </row>
    <row r="696" spans="1:5" ht="12.6" customHeight="1" x14ac:dyDescent="0.2">
      <c r="A696" s="31">
        <v>7</v>
      </c>
      <c r="B696" s="112">
        <v>3</v>
      </c>
      <c r="C696" s="112">
        <v>15</v>
      </c>
      <c r="D696" s="114" t="s">
        <v>55</v>
      </c>
      <c r="E696" s="114" t="s">
        <v>56</v>
      </c>
    </row>
    <row r="697" spans="1:5" ht="12.6" customHeight="1" x14ac:dyDescent="0.2">
      <c r="A697" s="31">
        <v>7</v>
      </c>
      <c r="B697" s="112">
        <v>3</v>
      </c>
      <c r="C697" s="112">
        <v>16</v>
      </c>
      <c r="D697" s="114" t="s">
        <v>59</v>
      </c>
      <c r="E697" s="114" t="s">
        <v>54</v>
      </c>
    </row>
    <row r="698" spans="1:5" ht="12.6" customHeight="1" x14ac:dyDescent="0.2">
      <c r="A698" s="31">
        <v>7</v>
      </c>
      <c r="B698" s="112">
        <v>3</v>
      </c>
      <c r="C698" s="112">
        <v>17</v>
      </c>
      <c r="D698" s="114" t="s">
        <v>17</v>
      </c>
      <c r="E698" s="114" t="s">
        <v>57</v>
      </c>
    </row>
    <row r="699" spans="1:5" ht="12.6" customHeight="1" x14ac:dyDescent="0.2">
      <c r="A699" s="31">
        <v>7</v>
      </c>
      <c r="B699" s="112">
        <v>3</v>
      </c>
      <c r="C699" s="112">
        <v>18</v>
      </c>
      <c r="D699" s="114" t="s">
        <v>65</v>
      </c>
      <c r="E699" s="114" t="s">
        <v>58</v>
      </c>
    </row>
    <row r="700" spans="1:5" ht="12.6" customHeight="1" x14ac:dyDescent="0.2">
      <c r="A700" s="31">
        <v>7</v>
      </c>
      <c r="B700" s="112">
        <v>3</v>
      </c>
      <c r="C700" s="112">
        <v>19</v>
      </c>
      <c r="D700" s="114" t="s">
        <v>64</v>
      </c>
      <c r="E700" s="114" t="s">
        <v>62</v>
      </c>
    </row>
    <row r="701" spans="1:5" ht="12.6" customHeight="1" x14ac:dyDescent="0.2">
      <c r="A701" s="31">
        <v>7</v>
      </c>
      <c r="B701" s="112">
        <v>3</v>
      </c>
      <c r="C701" s="112">
        <v>20</v>
      </c>
      <c r="D701" s="114" t="s">
        <v>63</v>
      </c>
      <c r="E701" s="114" t="s">
        <v>18</v>
      </c>
    </row>
    <row r="702" spans="1:5" ht="12.6" customHeight="1" x14ac:dyDescent="0.2">
      <c r="A702" s="31">
        <v>7</v>
      </c>
      <c r="B702" s="112">
        <v>3</v>
      </c>
      <c r="C702" s="112">
        <v>21</v>
      </c>
      <c r="D702" s="114" t="s">
        <v>66</v>
      </c>
      <c r="E702" s="114" t="s">
        <v>61</v>
      </c>
    </row>
    <row r="703" spans="1:5" ht="12.6" customHeight="1" x14ac:dyDescent="0.2">
      <c r="A703" s="31">
        <v>7</v>
      </c>
      <c r="B703" s="112">
        <v>3</v>
      </c>
      <c r="C703" s="112">
        <v>22</v>
      </c>
      <c r="D703" s="114" t="s">
        <v>70</v>
      </c>
      <c r="E703" s="114" t="s">
        <v>71</v>
      </c>
    </row>
    <row r="704" spans="1:5" ht="12.6" customHeight="1" x14ac:dyDescent="0.2">
      <c r="A704" s="31">
        <v>7</v>
      </c>
      <c r="B704" s="112">
        <v>3</v>
      </c>
      <c r="C704" s="112">
        <v>23</v>
      </c>
      <c r="D704" s="114" t="s">
        <v>19</v>
      </c>
      <c r="E704" s="114" t="s">
        <v>69</v>
      </c>
    </row>
    <row r="705" spans="1:5" ht="12.6" customHeight="1" x14ac:dyDescent="0.2">
      <c r="A705" s="31">
        <v>7</v>
      </c>
      <c r="B705" s="112">
        <v>3</v>
      </c>
      <c r="C705" s="112">
        <v>24</v>
      </c>
      <c r="D705" s="114" t="s">
        <v>68</v>
      </c>
      <c r="E705" s="114" t="s">
        <v>72</v>
      </c>
    </row>
    <row r="706" spans="1:5" ht="12.6" customHeight="1" x14ac:dyDescent="0.2">
      <c r="A706" s="31">
        <v>7</v>
      </c>
      <c r="B706" s="112">
        <v>3</v>
      </c>
      <c r="C706" s="112">
        <v>25</v>
      </c>
      <c r="D706" s="114" t="s">
        <v>79</v>
      </c>
      <c r="E706" s="114" t="s">
        <v>73</v>
      </c>
    </row>
    <row r="707" spans="1:5" ht="12.6" customHeight="1" x14ac:dyDescent="0.2">
      <c r="A707" s="31">
        <v>7</v>
      </c>
      <c r="B707" s="112">
        <v>3</v>
      </c>
      <c r="C707" s="112">
        <v>26</v>
      </c>
      <c r="D707" s="114" t="s">
        <v>20</v>
      </c>
      <c r="E707" s="114" t="s">
        <v>78</v>
      </c>
    </row>
    <row r="708" spans="1:5" ht="12.6" customHeight="1" x14ac:dyDescent="0.2">
      <c r="A708" s="31">
        <v>7</v>
      </c>
      <c r="B708" s="112">
        <v>3</v>
      </c>
      <c r="C708" s="112">
        <v>27</v>
      </c>
      <c r="D708" s="114" t="s">
        <v>76</v>
      </c>
      <c r="E708" s="114" t="s">
        <v>80</v>
      </c>
    </row>
    <row r="709" spans="1:5" ht="12.6" customHeight="1" x14ac:dyDescent="0.2">
      <c r="A709" s="31">
        <v>7</v>
      </c>
      <c r="B709" s="112">
        <v>3</v>
      </c>
      <c r="C709" s="112">
        <v>28</v>
      </c>
      <c r="D709" s="114" t="s">
        <v>77</v>
      </c>
      <c r="E709" s="114" t="s">
        <v>75</v>
      </c>
    </row>
    <row r="710" spans="1:5" ht="12.6" customHeight="1" x14ac:dyDescent="0.2">
      <c r="A710" s="31">
        <v>7</v>
      </c>
      <c r="B710" s="112">
        <v>3</v>
      </c>
      <c r="C710" s="112">
        <v>29</v>
      </c>
      <c r="D710" s="114" t="s">
        <v>86</v>
      </c>
      <c r="E710" s="114" t="s">
        <v>21</v>
      </c>
    </row>
    <row r="711" spans="1:5" ht="12.6" customHeight="1" x14ac:dyDescent="0.2">
      <c r="A711" s="31">
        <v>7</v>
      </c>
      <c r="B711" s="112">
        <v>3</v>
      </c>
      <c r="C711" s="112">
        <v>30</v>
      </c>
      <c r="D711" s="114" t="s">
        <v>87</v>
      </c>
      <c r="E711" s="114" t="s">
        <v>82</v>
      </c>
    </row>
    <row r="712" spans="1:5" ht="12.6" customHeight="1" x14ac:dyDescent="0.2">
      <c r="A712" s="31">
        <v>7</v>
      </c>
      <c r="B712" s="112">
        <v>3</v>
      </c>
      <c r="C712" s="112">
        <v>31</v>
      </c>
      <c r="D712" s="114" t="s">
        <v>85</v>
      </c>
      <c r="E712" s="114" t="s">
        <v>84</v>
      </c>
    </row>
    <row r="713" spans="1:5" ht="12.6" customHeight="1" x14ac:dyDescent="0.2">
      <c r="A713" s="31">
        <v>7</v>
      </c>
      <c r="B713" s="112">
        <v>3</v>
      </c>
      <c r="C713" s="112">
        <v>32</v>
      </c>
      <c r="D713" s="114" t="s">
        <v>90</v>
      </c>
      <c r="E713" s="114" t="s">
        <v>83</v>
      </c>
    </row>
    <row r="714" spans="1:5" ht="12.6" customHeight="1" x14ac:dyDescent="0.2">
      <c r="A714" s="31">
        <v>7</v>
      </c>
      <c r="B714" s="112">
        <v>3</v>
      </c>
      <c r="C714" s="112">
        <v>33</v>
      </c>
      <c r="D714" s="114" t="s">
        <v>89</v>
      </c>
      <c r="E714" s="114" t="s">
        <v>94</v>
      </c>
    </row>
    <row r="715" spans="1:5" ht="12.6" customHeight="1" x14ac:dyDescent="0.2">
      <c r="A715" s="31">
        <v>7</v>
      </c>
      <c r="B715" s="112">
        <v>3</v>
      </c>
      <c r="C715" s="112">
        <v>34</v>
      </c>
      <c r="D715" s="114" t="s">
        <v>23</v>
      </c>
      <c r="E715" s="114" t="s">
        <v>93</v>
      </c>
    </row>
    <row r="716" spans="1:5" ht="12.6" customHeight="1" x14ac:dyDescent="0.2">
      <c r="A716" s="31">
        <v>7</v>
      </c>
      <c r="B716" s="112">
        <v>3</v>
      </c>
      <c r="C716" s="112">
        <v>35</v>
      </c>
      <c r="D716" s="114" t="s">
        <v>91</v>
      </c>
      <c r="E716" s="114" t="s">
        <v>92</v>
      </c>
    </row>
    <row r="717" spans="1:5" ht="12.6" customHeight="1" x14ac:dyDescent="0.2">
      <c r="A717" s="31">
        <v>7</v>
      </c>
      <c r="B717" s="112">
        <v>3</v>
      </c>
      <c r="C717" s="112">
        <v>36</v>
      </c>
      <c r="D717" s="114" t="s">
        <v>96</v>
      </c>
      <c r="E717" s="114" t="s">
        <v>98</v>
      </c>
    </row>
    <row r="718" spans="1:5" ht="12.6" customHeight="1" x14ac:dyDescent="0.2">
      <c r="A718" s="31">
        <v>7</v>
      </c>
      <c r="B718" s="112">
        <v>3</v>
      </c>
      <c r="C718" s="112">
        <v>37</v>
      </c>
      <c r="D718" s="114" t="s">
        <v>24</v>
      </c>
      <c r="E718" s="114" t="s">
        <v>99</v>
      </c>
    </row>
    <row r="719" spans="1:5" ht="12.6" customHeight="1" x14ac:dyDescent="0.2">
      <c r="A719" s="31">
        <v>7</v>
      </c>
      <c r="B719" s="112">
        <v>3</v>
      </c>
      <c r="C719" s="112">
        <v>38</v>
      </c>
      <c r="D719" s="114" t="s">
        <v>97</v>
      </c>
      <c r="E719" s="114" t="s">
        <v>101</v>
      </c>
    </row>
    <row r="720" spans="1:5" ht="12.6" customHeight="1" x14ac:dyDescent="0.2">
      <c r="A720" s="31">
        <v>7</v>
      </c>
      <c r="B720" s="112">
        <v>3</v>
      </c>
      <c r="C720" s="112">
        <v>39</v>
      </c>
      <c r="D720" s="114" t="s">
        <v>108</v>
      </c>
      <c r="E720" s="114" t="s">
        <v>100</v>
      </c>
    </row>
    <row r="721" spans="1:5" ht="12.6" customHeight="1" x14ac:dyDescent="0.2">
      <c r="A721" s="31">
        <v>7</v>
      </c>
      <c r="B721" s="112">
        <v>3</v>
      </c>
      <c r="C721" s="112">
        <v>40</v>
      </c>
      <c r="D721" s="114" t="s">
        <v>105</v>
      </c>
      <c r="E721" s="114" t="s">
        <v>107</v>
      </c>
    </row>
    <row r="722" spans="1:5" ht="12.6" customHeight="1" x14ac:dyDescent="0.2">
      <c r="A722" s="31">
        <v>7</v>
      </c>
      <c r="B722" s="112">
        <v>3</v>
      </c>
      <c r="C722" s="112">
        <v>41</v>
      </c>
      <c r="D722" s="114" t="s">
        <v>25</v>
      </c>
      <c r="E722" s="114" t="s">
        <v>103</v>
      </c>
    </row>
    <row r="723" spans="1:5" ht="12.6" customHeight="1" x14ac:dyDescent="0.2">
      <c r="A723" s="31">
        <v>7</v>
      </c>
      <c r="B723" s="112">
        <v>3</v>
      </c>
      <c r="C723" s="112">
        <v>42</v>
      </c>
      <c r="D723" s="114" t="s">
        <v>104</v>
      </c>
      <c r="E723" s="114" t="s">
        <v>106</v>
      </c>
    </row>
    <row r="724" spans="1:5" ht="12.6" customHeight="1" x14ac:dyDescent="0.2">
      <c r="A724" s="31">
        <v>7</v>
      </c>
      <c r="B724" s="112">
        <v>3</v>
      </c>
      <c r="C724" s="112">
        <v>43</v>
      </c>
      <c r="D724" s="114" t="s">
        <v>138</v>
      </c>
      <c r="E724" s="114" t="s">
        <v>146</v>
      </c>
    </row>
    <row r="725" spans="1:5" ht="12.6" customHeight="1" x14ac:dyDescent="0.2">
      <c r="A725" s="31">
        <v>7</v>
      </c>
      <c r="B725" s="112">
        <v>3</v>
      </c>
      <c r="C725" s="112">
        <v>44</v>
      </c>
      <c r="D725" s="114" t="s">
        <v>142</v>
      </c>
      <c r="E725" s="114" t="s">
        <v>139</v>
      </c>
    </row>
    <row r="726" spans="1:5" ht="12.6" customHeight="1" x14ac:dyDescent="0.2">
      <c r="A726" s="31">
        <v>7</v>
      </c>
      <c r="B726" s="112">
        <v>3</v>
      </c>
      <c r="C726" s="112">
        <v>45</v>
      </c>
      <c r="D726" s="114" t="s">
        <v>143</v>
      </c>
      <c r="E726" s="114" t="s">
        <v>141</v>
      </c>
    </row>
    <row r="727" spans="1:5" ht="12.6" customHeight="1" x14ac:dyDescent="0.2">
      <c r="A727" s="31">
        <v>7</v>
      </c>
      <c r="B727" s="112">
        <v>3</v>
      </c>
      <c r="C727" s="112">
        <v>46</v>
      </c>
      <c r="D727" s="114" t="s">
        <v>151</v>
      </c>
      <c r="E727" s="114" t="s">
        <v>140</v>
      </c>
    </row>
    <row r="728" spans="1:5" ht="12.6" customHeight="1" x14ac:dyDescent="0.2">
      <c r="A728" s="31">
        <v>7</v>
      </c>
      <c r="B728" s="112">
        <v>3</v>
      </c>
      <c r="C728" s="112">
        <v>47</v>
      </c>
      <c r="D728" s="114" t="s">
        <v>147</v>
      </c>
      <c r="E728" s="114" t="s">
        <v>149</v>
      </c>
    </row>
    <row r="729" spans="1:5" ht="12.6" customHeight="1" x14ac:dyDescent="0.2">
      <c r="A729" s="31">
        <v>7</v>
      </c>
      <c r="B729" s="112">
        <v>3</v>
      </c>
      <c r="C729" s="112">
        <v>48</v>
      </c>
      <c r="D729" s="114" t="s">
        <v>148</v>
      </c>
      <c r="E729" s="114" t="s">
        <v>150</v>
      </c>
    </row>
    <row r="730" spans="1:5" ht="12.6" customHeight="1" x14ac:dyDescent="0.2">
      <c r="A730" s="31">
        <v>7</v>
      </c>
      <c r="B730" s="112">
        <v>3</v>
      </c>
      <c r="C730" s="112">
        <v>49</v>
      </c>
      <c r="D730" s="114" t="s">
        <v>145</v>
      </c>
      <c r="E730" s="114" t="s">
        <v>153</v>
      </c>
    </row>
    <row r="731" spans="1:5" ht="12.6" customHeight="1" x14ac:dyDescent="0.2">
      <c r="A731" s="31">
        <v>7</v>
      </c>
      <c r="B731" s="112">
        <v>3</v>
      </c>
      <c r="C731" s="112">
        <v>50</v>
      </c>
      <c r="D731" s="114" t="s">
        <v>156</v>
      </c>
      <c r="E731" s="114" t="s">
        <v>160</v>
      </c>
    </row>
    <row r="732" spans="1:5" ht="12.6" customHeight="1" x14ac:dyDescent="0.2">
      <c r="A732" s="31">
        <v>7</v>
      </c>
      <c r="B732" s="112">
        <v>3</v>
      </c>
      <c r="C732" s="112">
        <v>51</v>
      </c>
      <c r="D732" s="114" t="s">
        <v>157</v>
      </c>
      <c r="E732" s="114" t="s">
        <v>158</v>
      </c>
    </row>
    <row r="733" spans="1:5" ht="12.6" customHeight="1" x14ac:dyDescent="0.2">
      <c r="A733" s="31">
        <v>7</v>
      </c>
      <c r="B733" s="112">
        <v>3</v>
      </c>
      <c r="C733" s="112">
        <v>52</v>
      </c>
      <c r="D733" s="114" t="s">
        <v>159</v>
      </c>
      <c r="E733" s="114" t="s">
        <v>162</v>
      </c>
    </row>
    <row r="734" spans="1:5" ht="12.6" customHeight="1" x14ac:dyDescent="0.2">
      <c r="A734" s="31">
        <v>7</v>
      </c>
      <c r="B734" s="112">
        <v>3</v>
      </c>
      <c r="C734" s="112">
        <v>53</v>
      </c>
      <c r="D734" s="32" t="s">
        <v>161</v>
      </c>
      <c r="E734" s="32" t="s">
        <v>154</v>
      </c>
    </row>
    <row r="735" spans="1:5" ht="12.6" customHeight="1" x14ac:dyDescent="0.2">
      <c r="A735" s="31">
        <v>7</v>
      </c>
      <c r="B735" s="112">
        <v>3</v>
      </c>
      <c r="C735" s="112">
        <v>54</v>
      </c>
      <c r="D735" s="32" t="s">
        <v>163</v>
      </c>
      <c r="E735" s="32" t="s">
        <v>166</v>
      </c>
    </row>
    <row r="736" spans="1:5" ht="12.6" customHeight="1" x14ac:dyDescent="0.2">
      <c r="A736" s="31">
        <v>7</v>
      </c>
      <c r="B736" s="112">
        <v>3</v>
      </c>
      <c r="C736" s="112">
        <v>55</v>
      </c>
      <c r="D736" s="32" t="s">
        <v>167</v>
      </c>
      <c r="E736" s="32" t="s">
        <v>165</v>
      </c>
    </row>
    <row r="737" spans="1:5" ht="12.6" customHeight="1" x14ac:dyDescent="0.2">
      <c r="A737" s="31">
        <v>7</v>
      </c>
      <c r="B737" s="112">
        <v>3</v>
      </c>
      <c r="C737" s="112">
        <v>56</v>
      </c>
      <c r="D737" s="114" t="s">
        <v>168</v>
      </c>
      <c r="E737" s="114" t="s">
        <v>164</v>
      </c>
    </row>
    <row r="738" spans="1:5" ht="12.6" customHeight="1" x14ac:dyDescent="0.2">
      <c r="A738" s="31">
        <v>7</v>
      </c>
      <c r="B738" s="112">
        <v>3</v>
      </c>
      <c r="C738" s="112">
        <v>57</v>
      </c>
      <c r="D738" s="114" t="s">
        <v>170</v>
      </c>
      <c r="E738" s="114" t="s">
        <v>171</v>
      </c>
    </row>
    <row r="739" spans="1:5" ht="12.6" customHeight="1" x14ac:dyDescent="0.2">
      <c r="A739" s="31">
        <v>7</v>
      </c>
      <c r="B739" s="112">
        <v>3</v>
      </c>
      <c r="C739" s="112">
        <v>58</v>
      </c>
      <c r="D739" s="114" t="s">
        <v>173</v>
      </c>
      <c r="E739" s="114" t="s">
        <v>176</v>
      </c>
    </row>
    <row r="740" spans="1:5" ht="12.6" customHeight="1" x14ac:dyDescent="0.2">
      <c r="A740" s="31">
        <v>7</v>
      </c>
      <c r="B740" s="112">
        <v>3</v>
      </c>
      <c r="C740" s="112">
        <v>59</v>
      </c>
      <c r="D740" s="114" t="s">
        <v>178</v>
      </c>
      <c r="E740" s="114" t="s">
        <v>172</v>
      </c>
    </row>
    <row r="741" spans="1:5" ht="12.6" customHeight="1" x14ac:dyDescent="0.2">
      <c r="A741" s="31">
        <v>7</v>
      </c>
      <c r="B741" s="112">
        <v>3</v>
      </c>
      <c r="C741" s="112">
        <v>60</v>
      </c>
      <c r="D741" s="114" t="s">
        <v>181</v>
      </c>
      <c r="E741" s="114" t="s">
        <v>175</v>
      </c>
    </row>
    <row r="742" spans="1:5" ht="12.6" customHeight="1" x14ac:dyDescent="0.2">
      <c r="A742" s="31">
        <v>7</v>
      </c>
      <c r="B742" s="112">
        <v>3</v>
      </c>
      <c r="C742" s="112">
        <v>61</v>
      </c>
      <c r="D742" s="114" t="s">
        <v>177</v>
      </c>
      <c r="E742" s="114" t="s">
        <v>182</v>
      </c>
    </row>
    <row r="743" spans="1:5" ht="12.6" customHeight="1" x14ac:dyDescent="0.2">
      <c r="A743" s="31">
        <v>7</v>
      </c>
      <c r="B743" s="112">
        <v>3</v>
      </c>
      <c r="C743" s="112">
        <v>62</v>
      </c>
      <c r="D743" s="114" t="s">
        <v>183</v>
      </c>
      <c r="E743" s="114" t="s">
        <v>179</v>
      </c>
    </row>
    <row r="744" spans="1:5" ht="12.6" customHeight="1" x14ac:dyDescent="0.2">
      <c r="A744" s="31">
        <v>7</v>
      </c>
      <c r="B744" s="112">
        <v>3</v>
      </c>
      <c r="C744" s="112">
        <v>63</v>
      </c>
      <c r="D744" s="114" t="s">
        <v>185</v>
      </c>
      <c r="E744" s="114" t="s">
        <v>180</v>
      </c>
    </row>
    <row r="745" spans="1:5" ht="12.6" customHeight="1" x14ac:dyDescent="0.2">
      <c r="A745" s="31">
        <v>7</v>
      </c>
      <c r="B745" s="112">
        <v>3</v>
      </c>
      <c r="C745" s="112">
        <v>64</v>
      </c>
      <c r="D745" s="114" t="s">
        <v>194</v>
      </c>
      <c r="E745" s="114" t="s">
        <v>192</v>
      </c>
    </row>
    <row r="746" spans="1:5" ht="12.6" customHeight="1" x14ac:dyDescent="0.2">
      <c r="A746" s="31">
        <v>7</v>
      </c>
      <c r="B746" s="112">
        <v>3</v>
      </c>
      <c r="C746" s="112">
        <v>65</v>
      </c>
      <c r="D746" s="114" t="s">
        <v>188</v>
      </c>
      <c r="E746" s="114" t="s">
        <v>187</v>
      </c>
    </row>
    <row r="747" spans="1:5" ht="12.6" customHeight="1" x14ac:dyDescent="0.2">
      <c r="A747" s="31">
        <v>7</v>
      </c>
      <c r="B747" s="112">
        <v>3</v>
      </c>
      <c r="C747" s="112">
        <v>66</v>
      </c>
      <c r="D747" s="114" t="s">
        <v>186</v>
      </c>
      <c r="E747" s="114" t="s">
        <v>189</v>
      </c>
    </row>
    <row r="748" spans="1:5" ht="12.6" customHeight="1" x14ac:dyDescent="0.2">
      <c r="A748" s="31">
        <v>7</v>
      </c>
      <c r="B748" s="112">
        <v>3</v>
      </c>
      <c r="C748" s="112">
        <v>67</v>
      </c>
      <c r="D748" s="114" t="s">
        <v>200</v>
      </c>
      <c r="E748" s="114" t="s">
        <v>191</v>
      </c>
    </row>
    <row r="749" spans="1:5" ht="12.6" customHeight="1" x14ac:dyDescent="0.2">
      <c r="A749" s="31">
        <v>7</v>
      </c>
      <c r="B749" s="112">
        <v>3</v>
      </c>
      <c r="C749" s="112">
        <v>68</v>
      </c>
      <c r="D749" s="114" t="s">
        <v>196</v>
      </c>
      <c r="E749" s="114" t="s">
        <v>197</v>
      </c>
    </row>
    <row r="750" spans="1:5" ht="12.6" customHeight="1" x14ac:dyDescent="0.2">
      <c r="A750" s="31">
        <v>7</v>
      </c>
      <c r="B750" s="112">
        <v>3</v>
      </c>
      <c r="C750" s="112">
        <v>69</v>
      </c>
      <c r="D750" s="114" t="s">
        <v>199</v>
      </c>
      <c r="E750" s="114" t="s">
        <v>201</v>
      </c>
    </row>
    <row r="751" spans="1:5" ht="12.6" customHeight="1" x14ac:dyDescent="0.2">
      <c r="A751" s="31">
        <v>7</v>
      </c>
      <c r="B751" s="112">
        <v>3</v>
      </c>
      <c r="C751" s="112">
        <v>70</v>
      </c>
      <c r="D751" s="114" t="s">
        <v>195</v>
      </c>
      <c r="E751" s="114" t="s">
        <v>198</v>
      </c>
    </row>
    <row r="752" spans="1:5" ht="12.6" customHeight="1" x14ac:dyDescent="0.2">
      <c r="A752" s="112">
        <v>8</v>
      </c>
      <c r="B752" s="112">
        <v>1</v>
      </c>
      <c r="C752" s="112">
        <v>1</v>
      </c>
      <c r="D752" s="114" t="s">
        <v>22</v>
      </c>
      <c r="E752" s="114" t="s">
        <v>31</v>
      </c>
    </row>
    <row r="753" spans="1:5" ht="12.6" customHeight="1" x14ac:dyDescent="0.2">
      <c r="A753" s="112">
        <v>8</v>
      </c>
      <c r="B753" s="112">
        <v>1</v>
      </c>
      <c r="C753" s="112">
        <v>2</v>
      </c>
      <c r="D753" s="114" t="s">
        <v>27</v>
      </c>
      <c r="E753" s="114" t="s">
        <v>26</v>
      </c>
    </row>
    <row r="754" spans="1:5" ht="12.6" customHeight="1" x14ac:dyDescent="0.2">
      <c r="A754" s="112">
        <v>8</v>
      </c>
      <c r="B754" s="112">
        <v>1</v>
      </c>
      <c r="C754" s="112">
        <v>3</v>
      </c>
      <c r="D754" s="114" t="s">
        <v>30</v>
      </c>
      <c r="E754" s="114" t="s">
        <v>28</v>
      </c>
    </row>
    <row r="755" spans="1:5" ht="12.6" customHeight="1" x14ac:dyDescent="0.2">
      <c r="A755" s="112">
        <v>8</v>
      </c>
      <c r="B755" s="112">
        <v>1</v>
      </c>
      <c r="C755" s="112">
        <v>4</v>
      </c>
      <c r="D755" s="114" t="s">
        <v>32</v>
      </c>
      <c r="E755" s="114" t="s">
        <v>29</v>
      </c>
    </row>
    <row r="756" spans="1:5" ht="12.6" customHeight="1" x14ac:dyDescent="0.2">
      <c r="A756" s="112">
        <v>8</v>
      </c>
      <c r="B756" s="112">
        <v>1</v>
      </c>
      <c r="C756" s="112">
        <v>5</v>
      </c>
      <c r="D756" s="114" t="s">
        <v>38</v>
      </c>
      <c r="E756" s="114" t="s">
        <v>14</v>
      </c>
    </row>
    <row r="757" spans="1:5" ht="12.6" customHeight="1" x14ac:dyDescent="0.2">
      <c r="A757" s="112">
        <v>8</v>
      </c>
      <c r="B757" s="112">
        <v>1</v>
      </c>
      <c r="C757" s="112">
        <v>6</v>
      </c>
      <c r="D757" s="114" t="s">
        <v>37</v>
      </c>
      <c r="E757" s="114" t="s">
        <v>33</v>
      </c>
    </row>
    <row r="758" spans="1:5" ht="12.6" customHeight="1" x14ac:dyDescent="0.2">
      <c r="A758" s="112">
        <v>8</v>
      </c>
      <c r="B758" s="112">
        <v>1</v>
      </c>
      <c r="C758" s="112">
        <v>7</v>
      </c>
      <c r="D758" s="114" t="s">
        <v>39</v>
      </c>
      <c r="E758" s="114" t="s">
        <v>36</v>
      </c>
    </row>
    <row r="759" spans="1:5" ht="12.6" customHeight="1" x14ac:dyDescent="0.2">
      <c r="A759" s="112">
        <v>8</v>
      </c>
      <c r="B759" s="112">
        <v>1</v>
      </c>
      <c r="C759" s="112">
        <v>8</v>
      </c>
      <c r="D759" s="114" t="s">
        <v>35</v>
      </c>
      <c r="E759" s="114" t="s">
        <v>34</v>
      </c>
    </row>
    <row r="760" spans="1:5" ht="12.6" customHeight="1" x14ac:dyDescent="0.2">
      <c r="A760" s="112">
        <v>8</v>
      </c>
      <c r="B760" s="112">
        <v>1</v>
      </c>
      <c r="C760" s="112">
        <v>9</v>
      </c>
      <c r="D760" s="114" t="s">
        <v>15</v>
      </c>
      <c r="E760" s="114" t="s">
        <v>46</v>
      </c>
    </row>
    <row r="761" spans="1:5" ht="12.6" customHeight="1" x14ac:dyDescent="0.2">
      <c r="A761" s="112">
        <v>8</v>
      </c>
      <c r="B761" s="112">
        <v>1</v>
      </c>
      <c r="C761" s="112">
        <v>10</v>
      </c>
      <c r="D761" s="114" t="s">
        <v>45</v>
      </c>
      <c r="E761" s="114" t="s">
        <v>41</v>
      </c>
    </row>
    <row r="762" spans="1:5" ht="12.6" customHeight="1" x14ac:dyDescent="0.2">
      <c r="A762" s="112">
        <v>8</v>
      </c>
      <c r="B762" s="112">
        <v>1</v>
      </c>
      <c r="C762" s="112">
        <v>11</v>
      </c>
      <c r="D762" s="114" t="s">
        <v>40</v>
      </c>
      <c r="E762" s="114" t="s">
        <v>43</v>
      </c>
    </row>
    <row r="763" spans="1:5" ht="12.6" customHeight="1" x14ac:dyDescent="0.2">
      <c r="A763" s="112">
        <v>8</v>
      </c>
      <c r="B763" s="112">
        <v>1</v>
      </c>
      <c r="C763" s="112">
        <v>12</v>
      </c>
      <c r="D763" s="114" t="s">
        <v>42</v>
      </c>
      <c r="E763" s="114" t="s">
        <v>44</v>
      </c>
    </row>
    <row r="764" spans="1:5" ht="12.6" customHeight="1" x14ac:dyDescent="0.2">
      <c r="A764" s="112">
        <v>8</v>
      </c>
      <c r="B764" s="112">
        <v>1</v>
      </c>
      <c r="C764" s="112">
        <v>13</v>
      </c>
      <c r="D764" s="114" t="s">
        <v>47</v>
      </c>
      <c r="E764" s="114" t="s">
        <v>16</v>
      </c>
    </row>
    <row r="765" spans="1:5" ht="12.6" customHeight="1" x14ac:dyDescent="0.2">
      <c r="A765" s="112">
        <v>8</v>
      </c>
      <c r="B765" s="112">
        <v>1</v>
      </c>
      <c r="C765" s="112">
        <v>14</v>
      </c>
      <c r="D765" s="114" t="s">
        <v>52</v>
      </c>
      <c r="E765" s="114" t="s">
        <v>50</v>
      </c>
    </row>
    <row r="766" spans="1:5" ht="12.6" customHeight="1" x14ac:dyDescent="0.2">
      <c r="A766" s="112">
        <v>8</v>
      </c>
      <c r="B766" s="112">
        <v>1</v>
      </c>
      <c r="C766" s="112">
        <v>15</v>
      </c>
      <c r="D766" s="114" t="s">
        <v>51</v>
      </c>
      <c r="E766" s="114" t="s">
        <v>48</v>
      </c>
    </row>
    <row r="767" spans="1:5" ht="12.6" customHeight="1" x14ac:dyDescent="0.2">
      <c r="A767" s="112">
        <v>8</v>
      </c>
      <c r="B767" s="112">
        <v>1</v>
      </c>
      <c r="C767" s="112">
        <v>16</v>
      </c>
      <c r="D767" s="114" t="s">
        <v>49</v>
      </c>
      <c r="E767" s="114" t="s">
        <v>53</v>
      </c>
    </row>
    <row r="768" spans="1:5" ht="12.6" customHeight="1" x14ac:dyDescent="0.2">
      <c r="A768" s="112">
        <v>8</v>
      </c>
      <c r="B768" s="112">
        <v>1</v>
      </c>
      <c r="C768" s="112">
        <v>17</v>
      </c>
      <c r="D768" s="114" t="s">
        <v>17</v>
      </c>
      <c r="E768" s="114" t="s">
        <v>58</v>
      </c>
    </row>
    <row r="769" spans="1:5" ht="12.6" customHeight="1" x14ac:dyDescent="0.2">
      <c r="A769" s="112">
        <v>8</v>
      </c>
      <c r="B769" s="112">
        <v>1</v>
      </c>
      <c r="C769" s="112">
        <v>18</v>
      </c>
      <c r="D769" s="114" t="s">
        <v>56</v>
      </c>
      <c r="E769" s="114" t="s">
        <v>57</v>
      </c>
    </row>
    <row r="770" spans="1:5" ht="12.6" customHeight="1" x14ac:dyDescent="0.2">
      <c r="A770" s="112">
        <v>8</v>
      </c>
      <c r="B770" s="112">
        <v>1</v>
      </c>
      <c r="C770" s="112">
        <v>19</v>
      </c>
      <c r="D770" s="114" t="s">
        <v>59</v>
      </c>
      <c r="E770" s="114" t="s">
        <v>54</v>
      </c>
    </row>
    <row r="771" spans="1:5" ht="12.6" customHeight="1" x14ac:dyDescent="0.2">
      <c r="A771" s="112">
        <v>8</v>
      </c>
      <c r="B771" s="112">
        <v>1</v>
      </c>
      <c r="C771" s="112">
        <v>20</v>
      </c>
      <c r="D771" s="114" t="s">
        <v>55</v>
      </c>
      <c r="E771" s="114" t="s">
        <v>60</v>
      </c>
    </row>
    <row r="772" spans="1:5" ht="12.6" customHeight="1" x14ac:dyDescent="0.2">
      <c r="A772" s="112">
        <v>8</v>
      </c>
      <c r="B772" s="112">
        <v>1</v>
      </c>
      <c r="C772" s="112">
        <v>21</v>
      </c>
      <c r="D772" s="114" t="s">
        <v>62</v>
      </c>
      <c r="E772" s="114" t="s">
        <v>18</v>
      </c>
    </row>
    <row r="773" spans="1:5" ht="12.6" customHeight="1" x14ac:dyDescent="0.2">
      <c r="A773" s="112">
        <v>8</v>
      </c>
      <c r="B773" s="112">
        <v>1</v>
      </c>
      <c r="C773" s="112">
        <v>22</v>
      </c>
      <c r="D773" s="114" t="s">
        <v>67</v>
      </c>
      <c r="E773" s="114" t="s">
        <v>61</v>
      </c>
    </row>
    <row r="774" spans="1:5" ht="12.6" customHeight="1" x14ac:dyDescent="0.2">
      <c r="A774" s="112">
        <v>8</v>
      </c>
      <c r="B774" s="112">
        <v>1</v>
      </c>
      <c r="C774" s="112">
        <v>23</v>
      </c>
      <c r="D774" s="114" t="s">
        <v>64</v>
      </c>
      <c r="E774" s="114" t="s">
        <v>63</v>
      </c>
    </row>
    <row r="775" spans="1:5" ht="12.6" customHeight="1" x14ac:dyDescent="0.2">
      <c r="A775" s="112">
        <v>8</v>
      </c>
      <c r="B775" s="112">
        <v>1</v>
      </c>
      <c r="C775" s="112">
        <v>24</v>
      </c>
      <c r="D775" s="114" t="s">
        <v>65</v>
      </c>
      <c r="E775" s="114" t="s">
        <v>66</v>
      </c>
    </row>
    <row r="776" spans="1:5" ht="12.6" customHeight="1" x14ac:dyDescent="0.2">
      <c r="A776" s="112">
        <v>8</v>
      </c>
      <c r="B776" s="112">
        <v>1</v>
      </c>
      <c r="C776" s="112">
        <v>25</v>
      </c>
      <c r="D776" s="114" t="s">
        <v>19</v>
      </c>
      <c r="E776" s="114" t="s">
        <v>71</v>
      </c>
    </row>
    <row r="777" spans="1:5" ht="12.6" customHeight="1" x14ac:dyDescent="0.2">
      <c r="A777" s="112">
        <v>8</v>
      </c>
      <c r="B777" s="112">
        <v>1</v>
      </c>
      <c r="C777" s="112">
        <v>26</v>
      </c>
      <c r="D777" s="114" t="s">
        <v>68</v>
      </c>
      <c r="E777" s="114" t="s">
        <v>73</v>
      </c>
    </row>
    <row r="778" spans="1:5" ht="12.6" customHeight="1" x14ac:dyDescent="0.2">
      <c r="A778" s="112">
        <v>8</v>
      </c>
      <c r="B778" s="112">
        <v>1</v>
      </c>
      <c r="C778" s="112">
        <v>27</v>
      </c>
      <c r="D778" s="114" t="s">
        <v>70</v>
      </c>
      <c r="E778" s="114" t="s">
        <v>72</v>
      </c>
    </row>
    <row r="779" spans="1:5" ht="12.6" customHeight="1" x14ac:dyDescent="0.2">
      <c r="A779" s="112">
        <v>8</v>
      </c>
      <c r="B779" s="112">
        <v>1</v>
      </c>
      <c r="C779" s="112">
        <v>28</v>
      </c>
      <c r="D779" s="114" t="s">
        <v>74</v>
      </c>
      <c r="E779" s="114" t="s">
        <v>69</v>
      </c>
    </row>
    <row r="780" spans="1:5" ht="12.6" customHeight="1" x14ac:dyDescent="0.2">
      <c r="A780" s="112">
        <v>8</v>
      </c>
      <c r="B780" s="112">
        <v>1</v>
      </c>
      <c r="C780" s="112">
        <v>29</v>
      </c>
      <c r="D780" s="114" t="s">
        <v>76</v>
      </c>
      <c r="E780" s="114" t="s">
        <v>20</v>
      </c>
    </row>
    <row r="781" spans="1:5" ht="12.6" customHeight="1" x14ac:dyDescent="0.2">
      <c r="A781" s="112">
        <v>8</v>
      </c>
      <c r="B781" s="112">
        <v>1</v>
      </c>
      <c r="C781" s="112">
        <v>30</v>
      </c>
      <c r="D781" s="114" t="s">
        <v>78</v>
      </c>
      <c r="E781" s="114" t="s">
        <v>77</v>
      </c>
    </row>
    <row r="782" spans="1:5" ht="12.6" customHeight="1" x14ac:dyDescent="0.2">
      <c r="A782" s="112">
        <v>8</v>
      </c>
      <c r="B782" s="112">
        <v>1</v>
      </c>
      <c r="C782" s="112">
        <v>31</v>
      </c>
      <c r="D782" s="114" t="s">
        <v>80</v>
      </c>
      <c r="E782" s="114" t="s">
        <v>79</v>
      </c>
    </row>
    <row r="783" spans="1:5" ht="12.6" customHeight="1" x14ac:dyDescent="0.2">
      <c r="A783" s="112">
        <v>8</v>
      </c>
      <c r="B783" s="112">
        <v>1</v>
      </c>
      <c r="C783" s="112">
        <v>32</v>
      </c>
      <c r="D783" s="114" t="s">
        <v>75</v>
      </c>
      <c r="E783" s="114" t="s">
        <v>81</v>
      </c>
    </row>
    <row r="784" spans="1:5" ht="12.6" customHeight="1" x14ac:dyDescent="0.2">
      <c r="A784" s="112">
        <v>8</v>
      </c>
      <c r="B784" s="112">
        <v>1</v>
      </c>
      <c r="C784" s="112">
        <v>33</v>
      </c>
      <c r="D784" s="32" t="s">
        <v>21</v>
      </c>
      <c r="E784" s="32" t="s">
        <v>85</v>
      </c>
    </row>
    <row r="785" spans="1:5" ht="12.6" customHeight="1" x14ac:dyDescent="0.2">
      <c r="A785" s="112">
        <v>8</v>
      </c>
      <c r="B785" s="112">
        <v>1</v>
      </c>
      <c r="C785" s="112">
        <v>34</v>
      </c>
      <c r="D785" s="32" t="s">
        <v>83</v>
      </c>
      <c r="E785" s="32" t="s">
        <v>87</v>
      </c>
    </row>
    <row r="786" spans="1:5" ht="12.6" customHeight="1" x14ac:dyDescent="0.2">
      <c r="A786" s="112">
        <v>8</v>
      </c>
      <c r="B786" s="112">
        <v>1</v>
      </c>
      <c r="C786" s="112">
        <v>35</v>
      </c>
      <c r="D786" s="32" t="s">
        <v>86</v>
      </c>
      <c r="E786" s="32" t="s">
        <v>88</v>
      </c>
    </row>
    <row r="787" spans="1:5" ht="12.6" customHeight="1" x14ac:dyDescent="0.2">
      <c r="A787" s="112">
        <v>8</v>
      </c>
      <c r="B787" s="112">
        <v>1</v>
      </c>
      <c r="C787" s="112">
        <v>36</v>
      </c>
      <c r="D787" s="32" t="s">
        <v>82</v>
      </c>
      <c r="E787" s="32" t="s">
        <v>84</v>
      </c>
    </row>
    <row r="788" spans="1:5" ht="12.6" customHeight="1" x14ac:dyDescent="0.2">
      <c r="A788" s="112">
        <v>8</v>
      </c>
      <c r="B788" s="112">
        <v>1</v>
      </c>
      <c r="C788" s="112">
        <v>37</v>
      </c>
      <c r="D788" s="32" t="s">
        <v>95</v>
      </c>
      <c r="E788" s="32" t="s">
        <v>23</v>
      </c>
    </row>
    <row r="789" spans="1:5" ht="12.6" customHeight="1" x14ac:dyDescent="0.2">
      <c r="A789" s="112">
        <v>8</v>
      </c>
      <c r="B789" s="112">
        <v>1</v>
      </c>
      <c r="C789" s="112">
        <v>38</v>
      </c>
      <c r="D789" s="32" t="s">
        <v>92</v>
      </c>
      <c r="E789" s="32" t="s">
        <v>94</v>
      </c>
    </row>
    <row r="790" spans="1:5" ht="12.6" customHeight="1" x14ac:dyDescent="0.2">
      <c r="A790" s="112">
        <v>8</v>
      </c>
      <c r="B790" s="112">
        <v>1</v>
      </c>
      <c r="C790" s="112">
        <v>39</v>
      </c>
      <c r="D790" s="32" t="s">
        <v>89</v>
      </c>
      <c r="E790" s="32" t="s">
        <v>93</v>
      </c>
    </row>
    <row r="791" spans="1:5" ht="12.6" customHeight="1" x14ac:dyDescent="0.2">
      <c r="A791" s="112">
        <v>8</v>
      </c>
      <c r="B791" s="112">
        <v>1</v>
      </c>
      <c r="C791" s="112">
        <v>40</v>
      </c>
      <c r="D791" s="32" t="s">
        <v>91</v>
      </c>
      <c r="E791" s="32" t="s">
        <v>90</v>
      </c>
    </row>
    <row r="792" spans="1:5" ht="12.6" customHeight="1" x14ac:dyDescent="0.2">
      <c r="A792" s="112">
        <v>8</v>
      </c>
      <c r="B792" s="112">
        <v>1</v>
      </c>
      <c r="C792" s="112">
        <v>41</v>
      </c>
      <c r="D792" s="32" t="s">
        <v>24</v>
      </c>
      <c r="E792" s="32" t="s">
        <v>97</v>
      </c>
    </row>
    <row r="793" spans="1:5" ht="12.6" customHeight="1" x14ac:dyDescent="0.2">
      <c r="A793" s="112">
        <v>8</v>
      </c>
      <c r="B793" s="112">
        <v>1</v>
      </c>
      <c r="C793" s="112">
        <v>42</v>
      </c>
      <c r="D793" s="32" t="s">
        <v>101</v>
      </c>
      <c r="E793" s="32" t="s">
        <v>96</v>
      </c>
    </row>
    <row r="794" spans="1:5" ht="12.6" customHeight="1" x14ac:dyDescent="0.2">
      <c r="A794" s="112">
        <v>8</v>
      </c>
      <c r="B794" s="112">
        <v>1</v>
      </c>
      <c r="C794" s="112">
        <v>43</v>
      </c>
      <c r="D794" s="32" t="s">
        <v>98</v>
      </c>
      <c r="E794" s="32" t="s">
        <v>99</v>
      </c>
    </row>
    <row r="795" spans="1:5" ht="12.6" customHeight="1" x14ac:dyDescent="0.2">
      <c r="A795" s="112">
        <v>8</v>
      </c>
      <c r="B795" s="112">
        <v>1</v>
      </c>
      <c r="C795" s="112">
        <v>44</v>
      </c>
      <c r="D795" s="32" t="s">
        <v>102</v>
      </c>
      <c r="E795" s="32" t="s">
        <v>100</v>
      </c>
    </row>
    <row r="796" spans="1:5" ht="12.6" customHeight="1" x14ac:dyDescent="0.2">
      <c r="A796" s="112">
        <v>8</v>
      </c>
      <c r="B796" s="112">
        <v>1</v>
      </c>
      <c r="C796" s="112">
        <v>45</v>
      </c>
      <c r="D796" s="32" t="s">
        <v>107</v>
      </c>
      <c r="E796" s="32" t="s">
        <v>25</v>
      </c>
    </row>
    <row r="797" spans="1:5" ht="12.6" customHeight="1" x14ac:dyDescent="0.2">
      <c r="A797" s="112">
        <v>8</v>
      </c>
      <c r="B797" s="112">
        <v>1</v>
      </c>
      <c r="C797" s="112">
        <v>46</v>
      </c>
      <c r="D797" s="32" t="s">
        <v>103</v>
      </c>
      <c r="E797" s="32" t="s">
        <v>105</v>
      </c>
    </row>
    <row r="798" spans="1:5" ht="12.6" customHeight="1" x14ac:dyDescent="0.2">
      <c r="A798" s="112">
        <v>8</v>
      </c>
      <c r="B798" s="112">
        <v>1</v>
      </c>
      <c r="C798" s="112">
        <v>47</v>
      </c>
      <c r="D798" s="32" t="s">
        <v>108</v>
      </c>
      <c r="E798" s="32" t="s">
        <v>106</v>
      </c>
    </row>
    <row r="799" spans="1:5" ht="12.6" customHeight="1" x14ac:dyDescent="0.2">
      <c r="A799" s="112">
        <v>8</v>
      </c>
      <c r="B799" s="112">
        <v>1</v>
      </c>
      <c r="C799" s="112">
        <v>48</v>
      </c>
      <c r="D799" s="32" t="s">
        <v>109</v>
      </c>
      <c r="E799" s="32" t="s">
        <v>104</v>
      </c>
    </row>
    <row r="800" spans="1:5" ht="12.6" customHeight="1" x14ac:dyDescent="0.2">
      <c r="A800" s="112">
        <v>8</v>
      </c>
      <c r="B800" s="112">
        <v>1</v>
      </c>
      <c r="C800" s="112">
        <v>49</v>
      </c>
      <c r="D800" s="32" t="s">
        <v>139</v>
      </c>
      <c r="E800" s="32" t="s">
        <v>143</v>
      </c>
    </row>
    <row r="801" spans="1:5" ht="12.6" customHeight="1" x14ac:dyDescent="0.2">
      <c r="A801" s="112">
        <v>8</v>
      </c>
      <c r="B801" s="112">
        <v>1</v>
      </c>
      <c r="C801" s="112">
        <v>50</v>
      </c>
      <c r="D801" s="32" t="s">
        <v>140</v>
      </c>
      <c r="E801" s="32" t="s">
        <v>144</v>
      </c>
    </row>
    <row r="802" spans="1:5" ht="12.6" customHeight="1" x14ac:dyDescent="0.2">
      <c r="A802" s="112">
        <v>8</v>
      </c>
      <c r="B802" s="112">
        <v>1</v>
      </c>
      <c r="C802" s="112">
        <v>51</v>
      </c>
      <c r="D802" s="32" t="s">
        <v>138</v>
      </c>
      <c r="E802" s="32" t="s">
        <v>146</v>
      </c>
    </row>
    <row r="803" spans="1:5" ht="12.6" customHeight="1" x14ac:dyDescent="0.2">
      <c r="A803" s="112">
        <v>8</v>
      </c>
      <c r="B803" s="112">
        <v>1</v>
      </c>
      <c r="C803" s="112">
        <v>52</v>
      </c>
      <c r="D803" s="32" t="s">
        <v>141</v>
      </c>
      <c r="E803" s="32" t="s">
        <v>142</v>
      </c>
    </row>
    <row r="804" spans="1:5" ht="12.6" customHeight="1" x14ac:dyDescent="0.2">
      <c r="A804" s="112">
        <v>8</v>
      </c>
      <c r="B804" s="112">
        <v>1</v>
      </c>
      <c r="C804" s="112">
        <v>53</v>
      </c>
      <c r="D804" s="32" t="s">
        <v>151</v>
      </c>
      <c r="E804" s="32" t="s">
        <v>147</v>
      </c>
    </row>
    <row r="805" spans="1:5" ht="12.6" customHeight="1" x14ac:dyDescent="0.2">
      <c r="A805" s="112">
        <v>8</v>
      </c>
      <c r="B805" s="112">
        <v>1</v>
      </c>
      <c r="C805" s="112">
        <v>54</v>
      </c>
      <c r="D805" s="32" t="s">
        <v>148</v>
      </c>
      <c r="E805" s="32" t="s">
        <v>150</v>
      </c>
    </row>
    <row r="806" spans="1:5" ht="12.6" customHeight="1" x14ac:dyDescent="0.2">
      <c r="A806" s="112">
        <v>8</v>
      </c>
      <c r="B806" s="112">
        <v>1</v>
      </c>
      <c r="C806" s="112">
        <v>55</v>
      </c>
      <c r="D806" s="32" t="s">
        <v>149</v>
      </c>
      <c r="E806" s="32" t="s">
        <v>145</v>
      </c>
    </row>
    <row r="807" spans="1:5" ht="12.6" customHeight="1" x14ac:dyDescent="0.2">
      <c r="A807" s="112">
        <v>8</v>
      </c>
      <c r="B807" s="112">
        <v>1</v>
      </c>
      <c r="C807" s="112">
        <v>56</v>
      </c>
      <c r="D807" s="32" t="s">
        <v>153</v>
      </c>
      <c r="E807" s="32" t="s">
        <v>152</v>
      </c>
    </row>
    <row r="808" spans="1:5" ht="12.6" customHeight="1" x14ac:dyDescent="0.2">
      <c r="A808" s="112">
        <v>8</v>
      </c>
      <c r="B808" s="112">
        <v>1</v>
      </c>
      <c r="C808" s="112">
        <v>57</v>
      </c>
      <c r="D808" s="32" t="s">
        <v>162</v>
      </c>
      <c r="E808" s="32" t="s">
        <v>154</v>
      </c>
    </row>
    <row r="809" spans="1:5" ht="12.6" customHeight="1" x14ac:dyDescent="0.2">
      <c r="A809" s="112">
        <v>8</v>
      </c>
      <c r="B809" s="112">
        <v>1</v>
      </c>
      <c r="C809" s="112">
        <v>58</v>
      </c>
      <c r="D809" s="32" t="s">
        <v>158</v>
      </c>
      <c r="E809" s="32" t="s">
        <v>156</v>
      </c>
    </row>
    <row r="810" spans="1:5" ht="12.6" customHeight="1" x14ac:dyDescent="0.2">
      <c r="A810" s="112">
        <v>8</v>
      </c>
      <c r="B810" s="112">
        <v>1</v>
      </c>
      <c r="C810" s="112">
        <v>59</v>
      </c>
      <c r="D810" s="32" t="s">
        <v>160</v>
      </c>
      <c r="E810" s="32" t="s">
        <v>157</v>
      </c>
    </row>
    <row r="811" spans="1:5" ht="12.6" customHeight="1" x14ac:dyDescent="0.2">
      <c r="A811" s="112">
        <v>8</v>
      </c>
      <c r="B811" s="112">
        <v>1</v>
      </c>
      <c r="C811" s="112">
        <v>60</v>
      </c>
      <c r="D811" s="32" t="s">
        <v>155</v>
      </c>
      <c r="E811" s="32" t="s">
        <v>159</v>
      </c>
    </row>
    <row r="812" spans="1:5" ht="12.6" customHeight="1" x14ac:dyDescent="0.2">
      <c r="A812" s="112">
        <v>8</v>
      </c>
      <c r="B812" s="112">
        <v>1</v>
      </c>
      <c r="C812" s="112">
        <v>61</v>
      </c>
      <c r="D812" s="32" t="s">
        <v>167</v>
      </c>
      <c r="E812" s="32" t="s">
        <v>163</v>
      </c>
    </row>
    <row r="813" spans="1:5" ht="12.6" customHeight="1" x14ac:dyDescent="0.2">
      <c r="A813" s="112">
        <v>8</v>
      </c>
      <c r="B813" s="112">
        <v>1</v>
      </c>
      <c r="C813" s="112">
        <v>62</v>
      </c>
      <c r="D813" s="32" t="s">
        <v>164</v>
      </c>
      <c r="E813" s="32" t="s">
        <v>166</v>
      </c>
    </row>
    <row r="814" spans="1:5" ht="12.6" customHeight="1" x14ac:dyDescent="0.2">
      <c r="A814" s="112">
        <v>8</v>
      </c>
      <c r="B814" s="112">
        <v>1</v>
      </c>
      <c r="C814" s="112">
        <v>63</v>
      </c>
      <c r="D814" s="32" t="s">
        <v>169</v>
      </c>
      <c r="E814" s="32" t="s">
        <v>165</v>
      </c>
    </row>
    <row r="815" spans="1:5" ht="12.6" customHeight="1" x14ac:dyDescent="0.2">
      <c r="A815" s="112">
        <v>8</v>
      </c>
      <c r="B815" s="112">
        <v>1</v>
      </c>
      <c r="C815" s="112">
        <v>64</v>
      </c>
      <c r="D815" s="32" t="s">
        <v>168</v>
      </c>
      <c r="E815" s="32" t="s">
        <v>161</v>
      </c>
    </row>
    <row r="816" spans="1:5" ht="12.6" customHeight="1" x14ac:dyDescent="0.2">
      <c r="A816" s="112">
        <v>8</v>
      </c>
      <c r="B816" s="112">
        <v>1</v>
      </c>
      <c r="C816" s="112">
        <v>65</v>
      </c>
      <c r="D816" s="32" t="s">
        <v>170</v>
      </c>
      <c r="E816" s="32" t="s">
        <v>174</v>
      </c>
    </row>
    <row r="817" spans="1:5" ht="12.6" customHeight="1" x14ac:dyDescent="0.2">
      <c r="A817" s="112">
        <v>8</v>
      </c>
      <c r="B817" s="112">
        <v>1</v>
      </c>
      <c r="C817" s="112">
        <v>66</v>
      </c>
      <c r="D817" s="32" t="s">
        <v>171</v>
      </c>
      <c r="E817" s="32" t="s">
        <v>175</v>
      </c>
    </row>
    <row r="818" spans="1:5" ht="12.6" customHeight="1" x14ac:dyDescent="0.2">
      <c r="A818" s="112">
        <v>8</v>
      </c>
      <c r="B818" s="112">
        <v>1</v>
      </c>
      <c r="C818" s="112">
        <v>67</v>
      </c>
      <c r="D818" s="32" t="s">
        <v>178</v>
      </c>
      <c r="E818" s="32" t="s">
        <v>172</v>
      </c>
    </row>
    <row r="819" spans="1:5" ht="12.6" customHeight="1" x14ac:dyDescent="0.2">
      <c r="A819" s="112">
        <v>8</v>
      </c>
      <c r="B819" s="112">
        <v>1</v>
      </c>
      <c r="C819" s="112">
        <v>68</v>
      </c>
      <c r="D819" s="32" t="s">
        <v>176</v>
      </c>
      <c r="E819" s="32" t="s">
        <v>173</v>
      </c>
    </row>
    <row r="820" spans="1:5" ht="12.6" customHeight="1" x14ac:dyDescent="0.2">
      <c r="A820" s="112">
        <v>8</v>
      </c>
      <c r="B820" s="112">
        <v>1</v>
      </c>
      <c r="C820" s="112">
        <v>69</v>
      </c>
      <c r="D820" s="32" t="s">
        <v>182</v>
      </c>
      <c r="E820" s="32" t="s">
        <v>180</v>
      </c>
    </row>
    <row r="821" spans="1:5" ht="12.6" customHeight="1" x14ac:dyDescent="0.2">
      <c r="A821" s="112">
        <v>8</v>
      </c>
      <c r="B821" s="112">
        <v>1</v>
      </c>
      <c r="C821" s="112">
        <v>70</v>
      </c>
      <c r="D821" s="32" t="s">
        <v>177</v>
      </c>
      <c r="E821" s="32" t="s">
        <v>181</v>
      </c>
    </row>
    <row r="822" spans="1:5" ht="12.6" customHeight="1" x14ac:dyDescent="0.2">
      <c r="A822" s="112">
        <v>8</v>
      </c>
      <c r="B822" s="112">
        <v>1</v>
      </c>
      <c r="C822" s="32">
        <v>71</v>
      </c>
      <c r="D822" s="32" t="s">
        <v>185</v>
      </c>
      <c r="E822" s="32" t="s">
        <v>179</v>
      </c>
    </row>
    <row r="823" spans="1:5" ht="12.6" customHeight="1" x14ac:dyDescent="0.2">
      <c r="A823" s="112">
        <v>8</v>
      </c>
      <c r="B823" s="112">
        <v>1</v>
      </c>
      <c r="C823" s="32">
        <v>72</v>
      </c>
      <c r="D823" s="32" t="s">
        <v>184</v>
      </c>
      <c r="E823" s="32" t="s">
        <v>183</v>
      </c>
    </row>
    <row r="824" spans="1:5" ht="12.6" customHeight="1" x14ac:dyDescent="0.2">
      <c r="A824" s="112">
        <v>8</v>
      </c>
      <c r="B824" s="112">
        <v>1</v>
      </c>
      <c r="C824" s="32">
        <v>73</v>
      </c>
      <c r="D824" s="32" t="s">
        <v>192</v>
      </c>
      <c r="E824" s="32" t="s">
        <v>187</v>
      </c>
    </row>
    <row r="825" spans="1:5" ht="12.6" customHeight="1" x14ac:dyDescent="0.2">
      <c r="A825" s="112">
        <v>8</v>
      </c>
      <c r="B825" s="112">
        <v>1</v>
      </c>
      <c r="C825" s="32">
        <v>74</v>
      </c>
      <c r="D825" s="32" t="s">
        <v>191</v>
      </c>
      <c r="E825" s="32" t="s">
        <v>194</v>
      </c>
    </row>
    <row r="826" spans="1:5" ht="12.6" customHeight="1" x14ac:dyDescent="0.2">
      <c r="A826" s="112">
        <v>8</v>
      </c>
      <c r="B826" s="112">
        <v>1</v>
      </c>
      <c r="C826" s="32">
        <v>75</v>
      </c>
      <c r="D826" s="32" t="s">
        <v>189</v>
      </c>
      <c r="E826" s="32" t="s">
        <v>186</v>
      </c>
    </row>
    <row r="827" spans="1:5" ht="12.6" customHeight="1" x14ac:dyDescent="0.2">
      <c r="A827" s="112">
        <v>8</v>
      </c>
      <c r="B827" s="112">
        <v>1</v>
      </c>
      <c r="C827" s="32">
        <v>76</v>
      </c>
      <c r="D827" s="32" t="s">
        <v>190</v>
      </c>
      <c r="E827" s="32" t="s">
        <v>188</v>
      </c>
    </row>
    <row r="828" spans="1:5" ht="12.6" customHeight="1" x14ac:dyDescent="0.2">
      <c r="A828" s="112">
        <v>8</v>
      </c>
      <c r="B828" s="112">
        <v>1</v>
      </c>
      <c r="C828" s="32">
        <v>77</v>
      </c>
      <c r="D828" s="32" t="s">
        <v>195</v>
      </c>
      <c r="E828" s="32" t="s">
        <v>200</v>
      </c>
    </row>
    <row r="829" spans="1:5" ht="12.6" customHeight="1" x14ac:dyDescent="0.2">
      <c r="A829" s="112">
        <v>8</v>
      </c>
      <c r="B829" s="112">
        <v>1</v>
      </c>
      <c r="C829" s="32">
        <v>78</v>
      </c>
      <c r="D829" s="32" t="s">
        <v>197</v>
      </c>
      <c r="E829" s="32" t="s">
        <v>193</v>
      </c>
    </row>
    <row r="830" spans="1:5" ht="12.6" customHeight="1" x14ac:dyDescent="0.2">
      <c r="A830" s="112">
        <v>8</v>
      </c>
      <c r="B830" s="112">
        <v>1</v>
      </c>
      <c r="C830" s="32">
        <v>79</v>
      </c>
      <c r="D830" s="32" t="s">
        <v>201</v>
      </c>
      <c r="E830" s="32" t="s">
        <v>199</v>
      </c>
    </row>
    <row r="831" spans="1:5" ht="12.6" customHeight="1" x14ac:dyDescent="0.2">
      <c r="A831" s="112">
        <v>8</v>
      </c>
      <c r="B831" s="112">
        <v>1</v>
      </c>
      <c r="C831" s="32">
        <v>80</v>
      </c>
      <c r="D831" s="32" t="s">
        <v>196</v>
      </c>
      <c r="E831" s="32" t="s">
        <v>198</v>
      </c>
    </row>
    <row r="832" spans="1:5" ht="12.6" customHeight="1" x14ac:dyDescent="0.2">
      <c r="A832" s="112">
        <v>8</v>
      </c>
      <c r="B832" s="112">
        <v>2</v>
      </c>
      <c r="C832" s="32">
        <v>1</v>
      </c>
      <c r="D832" s="32" t="s">
        <v>26</v>
      </c>
      <c r="E832" s="32" t="s">
        <v>22</v>
      </c>
    </row>
    <row r="833" spans="1:5" ht="12.6" customHeight="1" x14ac:dyDescent="0.2">
      <c r="A833" s="112">
        <v>8</v>
      </c>
      <c r="B833" s="112">
        <v>2</v>
      </c>
      <c r="C833" s="32">
        <v>2</v>
      </c>
      <c r="D833" s="32" t="s">
        <v>31</v>
      </c>
      <c r="E833" s="32" t="s">
        <v>32</v>
      </c>
    </row>
    <row r="834" spans="1:5" ht="12.6" customHeight="1" x14ac:dyDescent="0.2">
      <c r="A834" s="112">
        <v>8</v>
      </c>
      <c r="B834" s="112">
        <v>2</v>
      </c>
      <c r="C834" s="32">
        <v>3</v>
      </c>
      <c r="D834" s="32" t="s">
        <v>28</v>
      </c>
      <c r="E834" s="32" t="s">
        <v>27</v>
      </c>
    </row>
    <row r="835" spans="1:5" ht="12.6" customHeight="1" x14ac:dyDescent="0.2">
      <c r="A835" s="112">
        <v>8</v>
      </c>
      <c r="B835" s="112">
        <v>2</v>
      </c>
      <c r="C835" s="32">
        <v>4</v>
      </c>
      <c r="D835" s="32" t="s">
        <v>29</v>
      </c>
      <c r="E835" s="32" t="s">
        <v>30</v>
      </c>
    </row>
    <row r="836" spans="1:5" ht="12.6" customHeight="1" x14ac:dyDescent="0.2">
      <c r="A836" s="112">
        <v>8</v>
      </c>
      <c r="B836" s="112">
        <v>2</v>
      </c>
      <c r="C836" s="32">
        <v>5</v>
      </c>
      <c r="D836" s="32" t="s">
        <v>14</v>
      </c>
      <c r="E836" s="32" t="s">
        <v>35</v>
      </c>
    </row>
    <row r="837" spans="1:5" ht="12.6" customHeight="1" x14ac:dyDescent="0.2">
      <c r="A837" s="112">
        <v>8</v>
      </c>
      <c r="B837" s="112">
        <v>2</v>
      </c>
      <c r="C837" s="32">
        <v>6</v>
      </c>
      <c r="D837" s="32" t="s">
        <v>33</v>
      </c>
      <c r="E837" s="32" t="s">
        <v>38</v>
      </c>
    </row>
    <row r="838" spans="1:5" ht="12.6" customHeight="1" x14ac:dyDescent="0.2">
      <c r="A838" s="112">
        <v>8</v>
      </c>
      <c r="B838" s="112">
        <v>2</v>
      </c>
      <c r="C838" s="32">
        <v>7</v>
      </c>
      <c r="D838" s="32" t="s">
        <v>36</v>
      </c>
      <c r="E838" s="32" t="s">
        <v>37</v>
      </c>
    </row>
    <row r="839" spans="1:5" ht="12.6" customHeight="1" x14ac:dyDescent="0.2">
      <c r="A839" s="112">
        <v>8</v>
      </c>
      <c r="B839" s="112">
        <v>2</v>
      </c>
      <c r="C839" s="32">
        <v>8</v>
      </c>
      <c r="D839" s="32" t="s">
        <v>34</v>
      </c>
      <c r="E839" s="32" t="s">
        <v>39</v>
      </c>
    </row>
    <row r="840" spans="1:5" ht="12.6" customHeight="1" x14ac:dyDescent="0.2">
      <c r="A840" s="112">
        <v>8</v>
      </c>
      <c r="B840" s="112">
        <v>2</v>
      </c>
      <c r="C840" s="32">
        <v>9</v>
      </c>
      <c r="D840" s="32" t="s">
        <v>41</v>
      </c>
      <c r="E840" s="32" t="s">
        <v>15</v>
      </c>
    </row>
    <row r="841" spans="1:5" ht="12.6" customHeight="1" x14ac:dyDescent="0.2">
      <c r="A841" s="112">
        <v>8</v>
      </c>
      <c r="B841" s="112">
        <v>2</v>
      </c>
      <c r="C841" s="32">
        <v>10</v>
      </c>
      <c r="D841" s="32" t="s">
        <v>43</v>
      </c>
      <c r="E841" s="32" t="s">
        <v>45</v>
      </c>
    </row>
    <row r="842" spans="1:5" ht="12.6" customHeight="1" x14ac:dyDescent="0.2">
      <c r="A842" s="112">
        <v>8</v>
      </c>
      <c r="B842" s="112">
        <v>2</v>
      </c>
      <c r="C842" s="32">
        <v>11</v>
      </c>
      <c r="D842" s="32" t="s">
        <v>44</v>
      </c>
      <c r="E842" s="32" t="s">
        <v>40</v>
      </c>
    </row>
    <row r="843" spans="1:5" ht="12.6" customHeight="1" x14ac:dyDescent="0.2">
      <c r="A843" s="112">
        <v>8</v>
      </c>
      <c r="B843" s="112">
        <v>2</v>
      </c>
      <c r="C843" s="32">
        <v>12</v>
      </c>
      <c r="D843" s="32" t="s">
        <v>46</v>
      </c>
      <c r="E843" s="32" t="s">
        <v>42</v>
      </c>
    </row>
    <row r="844" spans="1:5" ht="12.6" customHeight="1" x14ac:dyDescent="0.2">
      <c r="A844" s="112">
        <v>8</v>
      </c>
      <c r="B844" s="112">
        <v>2</v>
      </c>
      <c r="C844" s="32">
        <v>13</v>
      </c>
      <c r="D844" s="32" t="s">
        <v>16</v>
      </c>
      <c r="E844" s="32" t="s">
        <v>51</v>
      </c>
    </row>
    <row r="845" spans="1:5" ht="12.6" customHeight="1" x14ac:dyDescent="0.2">
      <c r="A845" s="112">
        <v>8</v>
      </c>
      <c r="B845" s="112">
        <v>2</v>
      </c>
      <c r="C845" s="32">
        <v>14</v>
      </c>
      <c r="D845" s="32" t="s">
        <v>50</v>
      </c>
      <c r="E845" s="32" t="s">
        <v>47</v>
      </c>
    </row>
    <row r="846" spans="1:5" ht="12.6" customHeight="1" x14ac:dyDescent="0.2">
      <c r="A846" s="112">
        <v>8</v>
      </c>
      <c r="B846" s="112">
        <v>2</v>
      </c>
      <c r="C846" s="32">
        <v>15</v>
      </c>
      <c r="D846" s="32" t="s">
        <v>53</v>
      </c>
      <c r="E846" s="32" t="s">
        <v>52</v>
      </c>
    </row>
    <row r="847" spans="1:5" ht="12.6" customHeight="1" x14ac:dyDescent="0.2">
      <c r="A847" s="112">
        <v>8</v>
      </c>
      <c r="B847" s="112">
        <v>2</v>
      </c>
      <c r="C847" s="32">
        <v>16</v>
      </c>
      <c r="D847" s="32" t="s">
        <v>48</v>
      </c>
      <c r="E847" s="32" t="s">
        <v>49</v>
      </c>
    </row>
    <row r="848" spans="1:5" ht="12.6" customHeight="1" x14ac:dyDescent="0.2">
      <c r="A848" s="112">
        <v>8</v>
      </c>
      <c r="B848" s="112">
        <v>2</v>
      </c>
      <c r="C848" s="32">
        <v>17</v>
      </c>
      <c r="D848" s="32" t="s">
        <v>60</v>
      </c>
      <c r="E848" s="32" t="s">
        <v>17</v>
      </c>
    </row>
    <row r="849" spans="1:5" ht="12.6" customHeight="1" x14ac:dyDescent="0.2">
      <c r="A849" s="112">
        <v>8</v>
      </c>
      <c r="B849" s="112">
        <v>2</v>
      </c>
      <c r="C849" s="32">
        <v>18</v>
      </c>
      <c r="D849" s="32" t="s">
        <v>58</v>
      </c>
      <c r="E849" s="32" t="s">
        <v>56</v>
      </c>
    </row>
    <row r="850" spans="1:5" ht="12.6" customHeight="1" x14ac:dyDescent="0.2">
      <c r="A850" s="112">
        <v>8</v>
      </c>
      <c r="B850" s="112">
        <v>2</v>
      </c>
      <c r="C850" s="32">
        <v>19</v>
      </c>
      <c r="D850" s="32" t="s">
        <v>57</v>
      </c>
      <c r="E850" s="32" t="s">
        <v>59</v>
      </c>
    </row>
    <row r="851" spans="1:5" ht="12.6" customHeight="1" x14ac:dyDescent="0.2">
      <c r="A851" s="112">
        <v>8</v>
      </c>
      <c r="B851" s="112">
        <v>2</v>
      </c>
      <c r="C851" s="32">
        <v>20</v>
      </c>
      <c r="D851" s="32" t="s">
        <v>54</v>
      </c>
      <c r="E851" s="32" t="s">
        <v>55</v>
      </c>
    </row>
    <row r="852" spans="1:5" ht="12.6" customHeight="1" x14ac:dyDescent="0.2">
      <c r="A852" s="112">
        <v>8</v>
      </c>
      <c r="B852" s="112">
        <v>2</v>
      </c>
      <c r="C852" s="32">
        <v>21</v>
      </c>
      <c r="D852" s="32" t="s">
        <v>18</v>
      </c>
      <c r="E852" s="32" t="s">
        <v>64</v>
      </c>
    </row>
    <row r="853" spans="1:5" ht="12.6" customHeight="1" x14ac:dyDescent="0.2">
      <c r="A853" s="112">
        <v>8</v>
      </c>
      <c r="B853" s="112">
        <v>2</v>
      </c>
      <c r="C853" s="32">
        <v>22</v>
      </c>
      <c r="D853" s="32" t="s">
        <v>61</v>
      </c>
      <c r="E853" s="32" t="s">
        <v>62</v>
      </c>
    </row>
    <row r="854" spans="1:5" ht="12.6" customHeight="1" x14ac:dyDescent="0.2">
      <c r="A854" s="112">
        <v>8</v>
      </c>
      <c r="B854" s="112">
        <v>2</v>
      </c>
      <c r="C854" s="32">
        <v>23</v>
      </c>
      <c r="D854" s="32" t="s">
        <v>63</v>
      </c>
      <c r="E854" s="32" t="s">
        <v>65</v>
      </c>
    </row>
    <row r="855" spans="1:5" ht="12.6" customHeight="1" x14ac:dyDescent="0.2">
      <c r="A855" s="112">
        <v>8</v>
      </c>
      <c r="B855" s="112">
        <v>2</v>
      </c>
      <c r="C855" s="32">
        <v>24</v>
      </c>
      <c r="D855" s="32" t="s">
        <v>66</v>
      </c>
      <c r="E855" s="32" t="s">
        <v>67</v>
      </c>
    </row>
    <row r="856" spans="1:5" ht="12.6" customHeight="1" x14ac:dyDescent="0.2">
      <c r="A856" s="112">
        <v>8</v>
      </c>
      <c r="B856" s="112">
        <v>2</v>
      </c>
      <c r="C856" s="32">
        <v>25</v>
      </c>
      <c r="D856" s="32" t="s">
        <v>69</v>
      </c>
      <c r="E856" s="32" t="s">
        <v>19</v>
      </c>
    </row>
    <row r="857" spans="1:5" ht="12.6" customHeight="1" x14ac:dyDescent="0.2">
      <c r="A857" s="112">
        <v>8</v>
      </c>
      <c r="B857" s="112">
        <v>2</v>
      </c>
      <c r="C857" s="32">
        <v>26</v>
      </c>
      <c r="D857" s="32" t="s">
        <v>71</v>
      </c>
      <c r="E857" s="32" t="s">
        <v>68</v>
      </c>
    </row>
    <row r="858" spans="1:5" ht="12.6" customHeight="1" x14ac:dyDescent="0.2">
      <c r="A858" s="112">
        <v>8</v>
      </c>
      <c r="B858" s="112">
        <v>2</v>
      </c>
      <c r="C858" s="32">
        <v>27</v>
      </c>
      <c r="D858" s="32" t="s">
        <v>73</v>
      </c>
      <c r="E858" s="32" t="s">
        <v>70</v>
      </c>
    </row>
    <row r="859" spans="1:5" ht="12.6" customHeight="1" x14ac:dyDescent="0.2">
      <c r="A859" s="112">
        <v>8</v>
      </c>
      <c r="B859" s="112">
        <v>2</v>
      </c>
      <c r="C859" s="32">
        <v>28</v>
      </c>
      <c r="D859" s="32" t="s">
        <v>72</v>
      </c>
      <c r="E859" s="32" t="s">
        <v>74</v>
      </c>
    </row>
    <row r="860" spans="1:5" ht="12.6" customHeight="1" x14ac:dyDescent="0.2">
      <c r="A860" s="112">
        <v>8</v>
      </c>
      <c r="B860" s="112">
        <v>2</v>
      </c>
      <c r="C860" s="32">
        <v>29</v>
      </c>
      <c r="D860" s="32" t="s">
        <v>20</v>
      </c>
      <c r="E860" s="32" t="s">
        <v>78</v>
      </c>
    </row>
    <row r="861" spans="1:5" ht="12.6" customHeight="1" x14ac:dyDescent="0.2">
      <c r="A861" s="112">
        <v>8</v>
      </c>
      <c r="B861" s="112">
        <v>2</v>
      </c>
      <c r="C861" s="32">
        <v>30</v>
      </c>
      <c r="D861" s="32" t="s">
        <v>81</v>
      </c>
      <c r="E861" s="32" t="s">
        <v>76</v>
      </c>
    </row>
    <row r="862" spans="1:5" ht="12.6" customHeight="1" x14ac:dyDescent="0.2">
      <c r="A862" s="112">
        <v>8</v>
      </c>
      <c r="B862" s="112">
        <v>2</v>
      </c>
      <c r="C862" s="32">
        <v>31</v>
      </c>
      <c r="D862" s="32" t="s">
        <v>77</v>
      </c>
      <c r="E862" s="32" t="s">
        <v>80</v>
      </c>
    </row>
    <row r="863" spans="1:5" ht="12.6" customHeight="1" x14ac:dyDescent="0.2">
      <c r="A863" s="112">
        <v>8</v>
      </c>
      <c r="B863" s="112">
        <v>2</v>
      </c>
      <c r="C863" s="32">
        <v>32</v>
      </c>
      <c r="D863" s="32" t="s">
        <v>79</v>
      </c>
      <c r="E863" s="32" t="s">
        <v>75</v>
      </c>
    </row>
    <row r="864" spans="1:5" ht="12.6" customHeight="1" x14ac:dyDescent="0.2">
      <c r="A864" s="112">
        <v>8</v>
      </c>
      <c r="B864" s="112">
        <v>2</v>
      </c>
      <c r="C864" s="32">
        <v>33</v>
      </c>
      <c r="D864" s="32" t="s">
        <v>84</v>
      </c>
      <c r="E864" s="32" t="s">
        <v>21</v>
      </c>
    </row>
    <row r="865" spans="1:5" ht="12.6" customHeight="1" x14ac:dyDescent="0.2">
      <c r="A865" s="112">
        <v>8</v>
      </c>
      <c r="B865" s="112">
        <v>2</v>
      </c>
      <c r="C865" s="32">
        <v>34</v>
      </c>
      <c r="D865" s="32" t="s">
        <v>85</v>
      </c>
      <c r="E865" s="32" t="s">
        <v>83</v>
      </c>
    </row>
    <row r="866" spans="1:5" ht="12.6" customHeight="1" x14ac:dyDescent="0.2">
      <c r="A866" s="112">
        <v>8</v>
      </c>
      <c r="B866" s="112">
        <v>2</v>
      </c>
      <c r="C866" s="32">
        <v>35</v>
      </c>
      <c r="D866" s="32" t="s">
        <v>87</v>
      </c>
      <c r="E866" s="32" t="s">
        <v>86</v>
      </c>
    </row>
    <row r="867" spans="1:5" ht="12.6" customHeight="1" x14ac:dyDescent="0.2">
      <c r="A867" s="112">
        <v>8</v>
      </c>
      <c r="B867" s="112">
        <v>2</v>
      </c>
      <c r="C867" s="32">
        <v>36</v>
      </c>
      <c r="D867" s="32" t="s">
        <v>88</v>
      </c>
      <c r="E867" s="32" t="s">
        <v>82</v>
      </c>
    </row>
    <row r="868" spans="1:5" ht="12.6" customHeight="1" x14ac:dyDescent="0.2">
      <c r="A868" s="112">
        <v>8</v>
      </c>
      <c r="B868" s="112">
        <v>2</v>
      </c>
      <c r="C868" s="32">
        <v>37</v>
      </c>
      <c r="D868" s="32" t="s">
        <v>23</v>
      </c>
      <c r="E868" s="32" t="s">
        <v>92</v>
      </c>
    </row>
    <row r="869" spans="1:5" ht="12.6" customHeight="1" x14ac:dyDescent="0.2">
      <c r="A869" s="112">
        <v>8</v>
      </c>
      <c r="B869" s="112">
        <v>2</v>
      </c>
      <c r="C869" s="32">
        <v>38</v>
      </c>
      <c r="D869" s="32" t="s">
        <v>94</v>
      </c>
      <c r="E869" s="32" t="s">
        <v>89</v>
      </c>
    </row>
    <row r="870" spans="1:5" ht="12.6" customHeight="1" x14ac:dyDescent="0.2">
      <c r="A870" s="112">
        <v>8</v>
      </c>
      <c r="B870" s="112">
        <v>2</v>
      </c>
      <c r="C870" s="32">
        <v>39</v>
      </c>
      <c r="D870" s="32" t="s">
        <v>93</v>
      </c>
      <c r="E870" s="32" t="s">
        <v>91</v>
      </c>
    </row>
    <row r="871" spans="1:5" ht="12.6" customHeight="1" x14ac:dyDescent="0.2">
      <c r="A871" s="112">
        <v>8</v>
      </c>
      <c r="B871" s="112">
        <v>2</v>
      </c>
      <c r="C871" s="32">
        <v>40</v>
      </c>
      <c r="D871" s="32" t="s">
        <v>90</v>
      </c>
      <c r="E871" s="32" t="s">
        <v>95</v>
      </c>
    </row>
    <row r="872" spans="1:5" ht="12.6" customHeight="1" x14ac:dyDescent="0.2">
      <c r="A872" s="112">
        <v>8</v>
      </c>
      <c r="B872" s="112">
        <v>2</v>
      </c>
      <c r="C872" s="32">
        <v>41</v>
      </c>
      <c r="D872" s="32" t="s">
        <v>99</v>
      </c>
      <c r="E872" s="32" t="s">
        <v>24</v>
      </c>
    </row>
    <row r="873" spans="1:5" ht="12.6" customHeight="1" x14ac:dyDescent="0.2">
      <c r="A873" s="112">
        <v>8</v>
      </c>
      <c r="B873" s="112">
        <v>2</v>
      </c>
      <c r="C873" s="32">
        <v>42</v>
      </c>
      <c r="D873" s="32" t="s">
        <v>97</v>
      </c>
      <c r="E873" s="32" t="s">
        <v>101</v>
      </c>
    </row>
    <row r="874" spans="1:5" ht="12.6" customHeight="1" x14ac:dyDescent="0.2">
      <c r="A874" s="112">
        <v>8</v>
      </c>
      <c r="B874" s="112">
        <v>2</v>
      </c>
      <c r="C874" s="32">
        <v>43</v>
      </c>
      <c r="D874" s="32" t="s">
        <v>96</v>
      </c>
      <c r="E874" s="32" t="s">
        <v>102</v>
      </c>
    </row>
    <row r="875" spans="1:5" ht="12.6" customHeight="1" x14ac:dyDescent="0.2">
      <c r="A875" s="112">
        <v>8</v>
      </c>
      <c r="B875" s="112">
        <v>2</v>
      </c>
      <c r="C875" s="32">
        <v>44</v>
      </c>
      <c r="D875" s="32" t="s">
        <v>100</v>
      </c>
      <c r="E875" s="32" t="s">
        <v>98</v>
      </c>
    </row>
    <row r="876" spans="1:5" ht="12.6" customHeight="1" x14ac:dyDescent="0.2">
      <c r="A876" s="112">
        <v>8</v>
      </c>
      <c r="B876" s="112">
        <v>2</v>
      </c>
      <c r="C876" s="32">
        <v>45</v>
      </c>
      <c r="D876" s="32" t="s">
        <v>25</v>
      </c>
      <c r="E876" s="32" t="s">
        <v>109</v>
      </c>
    </row>
    <row r="877" spans="1:5" ht="12.6" customHeight="1" x14ac:dyDescent="0.2">
      <c r="A877" s="112">
        <v>8</v>
      </c>
      <c r="B877" s="112">
        <v>2</v>
      </c>
      <c r="C877" s="32">
        <v>46</v>
      </c>
      <c r="D877" s="32" t="s">
        <v>105</v>
      </c>
      <c r="E877" s="32" t="s">
        <v>107</v>
      </c>
    </row>
    <row r="878" spans="1:5" ht="12.6" customHeight="1" x14ac:dyDescent="0.2">
      <c r="A878" s="112">
        <v>8</v>
      </c>
      <c r="B878" s="112">
        <v>2</v>
      </c>
      <c r="C878" s="32">
        <v>47</v>
      </c>
      <c r="D878" s="32" t="s">
        <v>106</v>
      </c>
      <c r="E878" s="32" t="s">
        <v>103</v>
      </c>
    </row>
    <row r="879" spans="1:5" ht="12.6" customHeight="1" x14ac:dyDescent="0.2">
      <c r="A879" s="112">
        <v>8</v>
      </c>
      <c r="B879" s="112">
        <v>2</v>
      </c>
      <c r="C879" s="32">
        <v>48</v>
      </c>
      <c r="D879" s="32" t="s">
        <v>104</v>
      </c>
      <c r="E879" s="32" t="s">
        <v>108</v>
      </c>
    </row>
    <row r="880" spans="1:5" ht="12.6" customHeight="1" x14ac:dyDescent="0.2">
      <c r="A880" s="112">
        <v>8</v>
      </c>
      <c r="B880" s="112">
        <v>2</v>
      </c>
      <c r="C880" s="32">
        <v>49</v>
      </c>
      <c r="D880" s="32" t="s">
        <v>146</v>
      </c>
      <c r="E880" s="32" t="s">
        <v>139</v>
      </c>
    </row>
    <row r="881" spans="1:5" ht="12.6" customHeight="1" x14ac:dyDescent="0.2">
      <c r="A881" s="112">
        <v>8</v>
      </c>
      <c r="B881" s="112">
        <v>2</v>
      </c>
      <c r="C881" s="32">
        <v>50</v>
      </c>
      <c r="D881" s="32" t="s">
        <v>143</v>
      </c>
      <c r="E881" s="32" t="s">
        <v>140</v>
      </c>
    </row>
    <row r="882" spans="1:5" ht="12.6" customHeight="1" x14ac:dyDescent="0.2">
      <c r="A882" s="112">
        <v>8</v>
      </c>
      <c r="B882" s="112">
        <v>2</v>
      </c>
      <c r="C882" s="32">
        <v>51</v>
      </c>
      <c r="D882" s="32" t="s">
        <v>142</v>
      </c>
      <c r="E882" s="32" t="s">
        <v>138</v>
      </c>
    </row>
    <row r="883" spans="1:5" ht="12.6" customHeight="1" x14ac:dyDescent="0.2">
      <c r="A883" s="112">
        <v>8</v>
      </c>
      <c r="B883" s="112">
        <v>2</v>
      </c>
      <c r="C883" s="32">
        <v>52</v>
      </c>
      <c r="D883" s="32" t="s">
        <v>144</v>
      </c>
      <c r="E883" s="32" t="s">
        <v>141</v>
      </c>
    </row>
    <row r="884" spans="1:5" ht="12.6" customHeight="1" x14ac:dyDescent="0.2">
      <c r="A884" s="112">
        <v>8</v>
      </c>
      <c r="B884" s="112">
        <v>2</v>
      </c>
      <c r="C884" s="32">
        <v>53</v>
      </c>
      <c r="D884" s="32" t="s">
        <v>147</v>
      </c>
      <c r="E884" s="32" t="s">
        <v>153</v>
      </c>
    </row>
    <row r="885" spans="1:5" ht="12.6" customHeight="1" x14ac:dyDescent="0.2">
      <c r="A885" s="112">
        <v>8</v>
      </c>
      <c r="B885" s="112">
        <v>2</v>
      </c>
      <c r="C885" s="32">
        <v>54</v>
      </c>
      <c r="D885" s="32" t="s">
        <v>150</v>
      </c>
      <c r="E885" s="32" t="s">
        <v>151</v>
      </c>
    </row>
    <row r="886" spans="1:5" ht="12.6" customHeight="1" x14ac:dyDescent="0.2">
      <c r="A886" s="112">
        <v>8</v>
      </c>
      <c r="B886" s="112">
        <v>2</v>
      </c>
      <c r="C886" s="32">
        <v>55</v>
      </c>
      <c r="D886" s="32" t="s">
        <v>145</v>
      </c>
      <c r="E886" s="32" t="s">
        <v>148</v>
      </c>
    </row>
    <row r="887" spans="1:5" ht="12.6" customHeight="1" x14ac:dyDescent="0.2">
      <c r="A887" s="112">
        <v>8</v>
      </c>
      <c r="B887" s="112">
        <v>2</v>
      </c>
      <c r="C887" s="32">
        <v>56</v>
      </c>
      <c r="D887" s="32" t="s">
        <v>152</v>
      </c>
      <c r="E887" s="32" t="s">
        <v>149</v>
      </c>
    </row>
    <row r="888" spans="1:5" ht="12.6" customHeight="1" x14ac:dyDescent="0.2">
      <c r="A888" s="112">
        <v>8</v>
      </c>
      <c r="B888" s="112">
        <v>2</v>
      </c>
      <c r="C888" s="32">
        <v>57</v>
      </c>
      <c r="D888" s="32" t="s">
        <v>156</v>
      </c>
      <c r="E888" s="32" t="s">
        <v>162</v>
      </c>
    </row>
    <row r="889" spans="1:5" ht="12.6" customHeight="1" x14ac:dyDescent="0.2">
      <c r="A889" s="112">
        <v>8</v>
      </c>
      <c r="B889" s="112">
        <v>2</v>
      </c>
      <c r="C889" s="32">
        <v>58</v>
      </c>
      <c r="D889" s="32" t="s">
        <v>154</v>
      </c>
      <c r="E889" s="32" t="s">
        <v>155</v>
      </c>
    </row>
    <row r="890" spans="1:5" ht="12.6" customHeight="1" x14ac:dyDescent="0.2">
      <c r="A890" s="112">
        <v>8</v>
      </c>
      <c r="B890" s="112">
        <v>2</v>
      </c>
      <c r="C890" s="32">
        <v>59</v>
      </c>
      <c r="D890" s="32" t="s">
        <v>157</v>
      </c>
      <c r="E890" s="32" t="s">
        <v>158</v>
      </c>
    </row>
    <row r="891" spans="1:5" ht="12.6" customHeight="1" x14ac:dyDescent="0.2">
      <c r="A891" s="112">
        <v>8</v>
      </c>
      <c r="B891" s="112">
        <v>2</v>
      </c>
      <c r="C891" s="32">
        <v>60</v>
      </c>
      <c r="D891" s="32" t="s">
        <v>159</v>
      </c>
      <c r="E891" s="32" t="s">
        <v>160</v>
      </c>
    </row>
    <row r="892" spans="1:5" ht="12.6" customHeight="1" x14ac:dyDescent="0.2">
      <c r="A892" s="112">
        <v>8</v>
      </c>
      <c r="B892" s="32">
        <v>2</v>
      </c>
      <c r="C892" s="32">
        <v>61</v>
      </c>
      <c r="D892" s="32" t="s">
        <v>163</v>
      </c>
      <c r="E892" s="32" t="s">
        <v>168</v>
      </c>
    </row>
    <row r="893" spans="1:5" ht="12.6" customHeight="1" x14ac:dyDescent="0.2">
      <c r="A893" s="112">
        <v>8</v>
      </c>
      <c r="B893" s="32">
        <v>2</v>
      </c>
      <c r="C893" s="32">
        <v>62</v>
      </c>
      <c r="D893" s="32" t="s">
        <v>166</v>
      </c>
      <c r="E893" s="32" t="s">
        <v>167</v>
      </c>
    </row>
    <row r="894" spans="1:5" ht="12.6" customHeight="1" x14ac:dyDescent="0.2">
      <c r="A894" s="112">
        <v>8</v>
      </c>
      <c r="B894" s="32">
        <v>2</v>
      </c>
      <c r="C894" s="32">
        <v>63</v>
      </c>
      <c r="D894" s="32" t="s">
        <v>165</v>
      </c>
      <c r="E894" s="32" t="s">
        <v>164</v>
      </c>
    </row>
    <row r="895" spans="1:5" ht="12.6" customHeight="1" x14ac:dyDescent="0.2">
      <c r="A895" s="112">
        <v>8</v>
      </c>
      <c r="B895" s="32">
        <v>2</v>
      </c>
      <c r="C895" s="32">
        <v>64</v>
      </c>
      <c r="D895" s="32" t="s">
        <v>161</v>
      </c>
      <c r="E895" s="32" t="s">
        <v>169</v>
      </c>
    </row>
    <row r="896" spans="1:5" ht="12.6" customHeight="1" x14ac:dyDescent="0.2">
      <c r="A896" s="112">
        <v>8</v>
      </c>
      <c r="B896" s="32">
        <v>2</v>
      </c>
      <c r="C896" s="32">
        <v>65</v>
      </c>
      <c r="D896" s="32" t="s">
        <v>171</v>
      </c>
      <c r="E896" s="32" t="s">
        <v>170</v>
      </c>
    </row>
    <row r="897" spans="1:5" ht="12.6" customHeight="1" x14ac:dyDescent="0.2">
      <c r="A897" s="112">
        <v>8</v>
      </c>
      <c r="B897" s="32">
        <v>2</v>
      </c>
      <c r="C897" s="32">
        <v>66</v>
      </c>
      <c r="D897" s="32" t="s">
        <v>172</v>
      </c>
      <c r="E897" s="32" t="s">
        <v>175</v>
      </c>
    </row>
    <row r="898" spans="1:5" ht="12.6" customHeight="1" x14ac:dyDescent="0.2">
      <c r="A898" s="112">
        <v>8</v>
      </c>
      <c r="B898" s="32">
        <v>2</v>
      </c>
      <c r="C898" s="32">
        <v>67</v>
      </c>
      <c r="D898" s="32" t="s">
        <v>173</v>
      </c>
      <c r="E898" s="32" t="s">
        <v>178</v>
      </c>
    </row>
    <row r="899" spans="1:5" ht="12.6" customHeight="1" x14ac:dyDescent="0.2">
      <c r="A899" s="112">
        <v>8</v>
      </c>
      <c r="B899" s="32">
        <v>2</v>
      </c>
      <c r="C899" s="32">
        <v>68</v>
      </c>
      <c r="D899" s="32" t="s">
        <v>176</v>
      </c>
      <c r="E899" s="32" t="s">
        <v>174</v>
      </c>
    </row>
    <row r="900" spans="1:5" ht="12.6" customHeight="1" x14ac:dyDescent="0.2">
      <c r="A900" s="112">
        <v>8</v>
      </c>
      <c r="B900" s="32">
        <v>2</v>
      </c>
      <c r="C900" s="32">
        <v>69</v>
      </c>
      <c r="D900" s="32" t="s">
        <v>180</v>
      </c>
      <c r="E900" s="32" t="s">
        <v>179</v>
      </c>
    </row>
    <row r="901" spans="1:5" ht="12.6" customHeight="1" x14ac:dyDescent="0.2">
      <c r="A901" s="112">
        <v>8</v>
      </c>
      <c r="B901" s="32">
        <v>2</v>
      </c>
      <c r="C901" s="32">
        <v>70</v>
      </c>
      <c r="D901" s="32" t="s">
        <v>181</v>
      </c>
      <c r="E901" s="32" t="s">
        <v>182</v>
      </c>
    </row>
    <row r="902" spans="1:5" ht="12.6" customHeight="1" x14ac:dyDescent="0.2">
      <c r="A902" s="112">
        <v>8</v>
      </c>
      <c r="B902" s="32">
        <v>2</v>
      </c>
      <c r="C902" s="32">
        <v>71</v>
      </c>
      <c r="D902" s="32" t="s">
        <v>177</v>
      </c>
      <c r="E902" s="32" t="s">
        <v>184</v>
      </c>
    </row>
    <row r="903" spans="1:5" ht="12.6" customHeight="1" x14ac:dyDescent="0.2">
      <c r="A903" s="112">
        <v>8</v>
      </c>
      <c r="B903" s="32">
        <v>2</v>
      </c>
      <c r="C903" s="32">
        <v>72</v>
      </c>
      <c r="D903" s="32" t="s">
        <v>185</v>
      </c>
      <c r="E903" s="32" t="s">
        <v>183</v>
      </c>
    </row>
    <row r="904" spans="1:5" ht="12.6" customHeight="1" x14ac:dyDescent="0.2">
      <c r="A904" s="112">
        <v>8</v>
      </c>
      <c r="B904" s="32">
        <v>2</v>
      </c>
      <c r="C904" s="32">
        <v>73</v>
      </c>
      <c r="D904" s="32" t="s">
        <v>187</v>
      </c>
      <c r="E904" s="32" t="s">
        <v>190</v>
      </c>
    </row>
    <row r="905" spans="1:5" ht="12.6" customHeight="1" x14ac:dyDescent="0.2">
      <c r="A905" s="112">
        <v>8</v>
      </c>
      <c r="B905" s="32">
        <v>2</v>
      </c>
      <c r="C905" s="32">
        <v>74</v>
      </c>
      <c r="D905" s="32" t="s">
        <v>194</v>
      </c>
      <c r="E905" s="32" t="s">
        <v>192</v>
      </c>
    </row>
    <row r="906" spans="1:5" ht="12.6" customHeight="1" x14ac:dyDescent="0.2">
      <c r="A906" s="112">
        <v>8</v>
      </c>
      <c r="B906" s="32">
        <v>2</v>
      </c>
      <c r="C906" s="32">
        <v>75</v>
      </c>
      <c r="D906" s="32" t="s">
        <v>186</v>
      </c>
      <c r="E906" s="32" t="s">
        <v>191</v>
      </c>
    </row>
    <row r="907" spans="1:5" ht="12.6" customHeight="1" x14ac:dyDescent="0.2">
      <c r="A907" s="112">
        <v>8</v>
      </c>
      <c r="B907" s="32">
        <v>2</v>
      </c>
      <c r="C907" s="32">
        <v>76</v>
      </c>
      <c r="D907" s="32" t="s">
        <v>188</v>
      </c>
      <c r="E907" s="32" t="s">
        <v>189</v>
      </c>
    </row>
    <row r="908" spans="1:5" ht="12.6" customHeight="1" x14ac:dyDescent="0.2">
      <c r="A908" s="112">
        <v>8</v>
      </c>
      <c r="B908" s="32">
        <v>2</v>
      </c>
      <c r="C908" s="32">
        <v>77</v>
      </c>
      <c r="D908" s="32" t="s">
        <v>199</v>
      </c>
      <c r="E908" s="32" t="s">
        <v>195</v>
      </c>
    </row>
    <row r="909" spans="1:5" ht="12.6" customHeight="1" x14ac:dyDescent="0.2">
      <c r="A909" s="112">
        <v>8</v>
      </c>
      <c r="B909" s="32">
        <v>2</v>
      </c>
      <c r="C909" s="32">
        <v>78</v>
      </c>
      <c r="D909" s="32" t="s">
        <v>200</v>
      </c>
      <c r="E909" s="32" t="s">
        <v>197</v>
      </c>
    </row>
    <row r="910" spans="1:5" ht="12.6" customHeight="1" x14ac:dyDescent="0.2">
      <c r="A910" s="112">
        <v>8</v>
      </c>
      <c r="B910" s="32">
        <v>2</v>
      </c>
      <c r="C910" s="32">
        <v>79</v>
      </c>
      <c r="D910" s="32" t="s">
        <v>198</v>
      </c>
      <c r="E910" s="32" t="s">
        <v>201</v>
      </c>
    </row>
    <row r="911" spans="1:5" ht="12.6" customHeight="1" x14ac:dyDescent="0.2">
      <c r="A911" s="112">
        <v>8</v>
      </c>
      <c r="B911" s="32">
        <v>2</v>
      </c>
      <c r="C911" s="32">
        <v>80</v>
      </c>
      <c r="D911" s="32" t="s">
        <v>193</v>
      </c>
      <c r="E911" s="32" t="s">
        <v>196</v>
      </c>
    </row>
    <row r="912" spans="1:5" ht="12.6" customHeight="1" x14ac:dyDescent="0.2">
      <c r="A912" s="112">
        <v>8</v>
      </c>
      <c r="B912" s="32">
        <v>3</v>
      </c>
      <c r="C912" s="32">
        <v>1</v>
      </c>
      <c r="D912" s="32" t="s">
        <v>22</v>
      </c>
      <c r="E912" s="32" t="s">
        <v>28</v>
      </c>
    </row>
    <row r="913" spans="1:5" ht="12.6" customHeight="1" x14ac:dyDescent="0.2">
      <c r="A913" s="112">
        <v>8</v>
      </c>
      <c r="B913" s="32">
        <v>3</v>
      </c>
      <c r="C913" s="32">
        <v>2</v>
      </c>
      <c r="D913" s="32" t="s">
        <v>31</v>
      </c>
      <c r="E913" s="32" t="s">
        <v>26</v>
      </c>
    </row>
    <row r="914" spans="1:5" ht="12.6" customHeight="1" x14ac:dyDescent="0.2">
      <c r="A914" s="112">
        <v>8</v>
      </c>
      <c r="B914" s="32">
        <v>3</v>
      </c>
      <c r="C914" s="32">
        <v>3</v>
      </c>
      <c r="D914" s="32" t="s">
        <v>29</v>
      </c>
      <c r="E914" s="32" t="s">
        <v>27</v>
      </c>
    </row>
    <row r="915" spans="1:5" ht="12.6" customHeight="1" x14ac:dyDescent="0.2">
      <c r="A915" s="112">
        <v>8</v>
      </c>
      <c r="B915" s="32">
        <v>3</v>
      </c>
      <c r="C915" s="32">
        <v>4</v>
      </c>
      <c r="D915" s="32" t="s">
        <v>32</v>
      </c>
      <c r="E915" s="32" t="s">
        <v>30</v>
      </c>
    </row>
    <row r="916" spans="1:5" ht="12.6" customHeight="1" x14ac:dyDescent="0.2">
      <c r="A916" s="112">
        <v>8</v>
      </c>
      <c r="B916" s="32">
        <v>3</v>
      </c>
      <c r="C916" s="32">
        <v>5</v>
      </c>
      <c r="D916" s="32" t="s">
        <v>34</v>
      </c>
      <c r="E916" s="32" t="s">
        <v>14</v>
      </c>
    </row>
    <row r="917" spans="1:5" ht="12.6" customHeight="1" x14ac:dyDescent="0.2">
      <c r="A917" s="112">
        <v>8</v>
      </c>
      <c r="B917" s="32">
        <v>3</v>
      </c>
      <c r="C917" s="32">
        <v>6</v>
      </c>
      <c r="D917" s="32" t="s">
        <v>35</v>
      </c>
      <c r="E917" s="32" t="s">
        <v>33</v>
      </c>
    </row>
    <row r="918" spans="1:5" ht="12.6" customHeight="1" x14ac:dyDescent="0.2">
      <c r="A918" s="112">
        <v>8</v>
      </c>
      <c r="B918" s="32">
        <v>3</v>
      </c>
      <c r="C918" s="32">
        <v>7</v>
      </c>
      <c r="D918" s="32" t="s">
        <v>36</v>
      </c>
      <c r="E918" s="32" t="s">
        <v>38</v>
      </c>
    </row>
    <row r="919" spans="1:5" ht="12.6" customHeight="1" x14ac:dyDescent="0.2">
      <c r="A919" s="112">
        <v>8</v>
      </c>
      <c r="B919" s="32">
        <v>3</v>
      </c>
      <c r="C919" s="32">
        <v>8</v>
      </c>
      <c r="D919" s="32" t="s">
        <v>37</v>
      </c>
      <c r="E919" s="32" t="s">
        <v>39</v>
      </c>
    </row>
    <row r="920" spans="1:5" ht="12.6" customHeight="1" x14ac:dyDescent="0.2">
      <c r="A920" s="112">
        <v>8</v>
      </c>
      <c r="B920" s="32">
        <v>3</v>
      </c>
      <c r="C920" s="32">
        <v>9</v>
      </c>
      <c r="D920" s="32" t="s">
        <v>15</v>
      </c>
      <c r="E920" s="32" t="s">
        <v>43</v>
      </c>
    </row>
    <row r="921" spans="1:5" ht="12.6" customHeight="1" x14ac:dyDescent="0.2">
      <c r="A921" s="112">
        <v>8</v>
      </c>
      <c r="B921" s="32">
        <v>3</v>
      </c>
      <c r="C921" s="32">
        <v>10</v>
      </c>
      <c r="D921" s="32" t="s">
        <v>46</v>
      </c>
      <c r="E921" s="32" t="s">
        <v>41</v>
      </c>
    </row>
    <row r="922" spans="1:5" ht="12.6" customHeight="1" x14ac:dyDescent="0.2">
      <c r="A922" s="112">
        <v>8</v>
      </c>
      <c r="B922" s="32">
        <v>3</v>
      </c>
      <c r="C922" s="32">
        <v>11</v>
      </c>
      <c r="D922" s="32" t="s">
        <v>44</v>
      </c>
      <c r="E922" s="32" t="s">
        <v>45</v>
      </c>
    </row>
    <row r="923" spans="1:5" ht="12.6" customHeight="1" x14ac:dyDescent="0.2">
      <c r="A923" s="112">
        <v>8</v>
      </c>
      <c r="B923" s="32">
        <v>3</v>
      </c>
      <c r="C923" s="32">
        <v>12</v>
      </c>
      <c r="D923" s="32" t="s">
        <v>42</v>
      </c>
      <c r="E923" s="32" t="s">
        <v>40</v>
      </c>
    </row>
    <row r="924" spans="1:5" ht="12.6" customHeight="1" x14ac:dyDescent="0.2">
      <c r="A924" s="112">
        <v>8</v>
      </c>
      <c r="B924" s="32">
        <v>3</v>
      </c>
      <c r="C924" s="32">
        <v>13</v>
      </c>
      <c r="D924" s="32" t="s">
        <v>49</v>
      </c>
      <c r="E924" s="32" t="s">
        <v>16</v>
      </c>
    </row>
    <row r="925" spans="1:5" ht="12.6" customHeight="1" x14ac:dyDescent="0.2">
      <c r="A925" s="112">
        <v>8</v>
      </c>
      <c r="B925" s="32">
        <v>3</v>
      </c>
      <c r="C925" s="32">
        <v>14</v>
      </c>
      <c r="D925" s="32" t="s">
        <v>50</v>
      </c>
      <c r="E925" s="32" t="s">
        <v>51</v>
      </c>
    </row>
    <row r="926" spans="1:5" ht="12.6" customHeight="1" x14ac:dyDescent="0.2">
      <c r="A926" s="112">
        <v>8</v>
      </c>
      <c r="B926" s="32">
        <v>3</v>
      </c>
      <c r="C926" s="32">
        <v>15</v>
      </c>
      <c r="D926" s="32" t="s">
        <v>52</v>
      </c>
      <c r="E926" s="32" t="s">
        <v>47</v>
      </c>
    </row>
    <row r="927" spans="1:5" ht="12.6" customHeight="1" x14ac:dyDescent="0.2">
      <c r="A927" s="112">
        <v>8</v>
      </c>
      <c r="B927" s="32">
        <v>3</v>
      </c>
      <c r="C927" s="32">
        <v>16</v>
      </c>
      <c r="D927" s="32" t="s">
        <v>48</v>
      </c>
      <c r="E927" s="32" t="s">
        <v>53</v>
      </c>
    </row>
    <row r="928" spans="1:5" ht="12.6" customHeight="1" x14ac:dyDescent="0.2">
      <c r="A928" s="112">
        <v>8</v>
      </c>
      <c r="B928" s="32">
        <v>3</v>
      </c>
      <c r="C928" s="32">
        <v>17</v>
      </c>
      <c r="D928" s="32" t="s">
        <v>17</v>
      </c>
      <c r="E928" s="32" t="s">
        <v>56</v>
      </c>
    </row>
    <row r="929" spans="1:5" ht="12.6" customHeight="1" x14ac:dyDescent="0.2">
      <c r="A929" s="112">
        <v>8</v>
      </c>
      <c r="B929" s="32">
        <v>3</v>
      </c>
      <c r="C929" s="32">
        <v>18</v>
      </c>
      <c r="D929" s="32" t="s">
        <v>58</v>
      </c>
      <c r="E929" s="32" t="s">
        <v>59</v>
      </c>
    </row>
    <row r="930" spans="1:5" ht="12.6" customHeight="1" x14ac:dyDescent="0.2">
      <c r="A930" s="112">
        <v>8</v>
      </c>
      <c r="B930" s="32">
        <v>3</v>
      </c>
      <c r="C930" s="32">
        <v>19</v>
      </c>
      <c r="D930" s="32" t="s">
        <v>55</v>
      </c>
      <c r="E930" s="32" t="s">
        <v>57</v>
      </c>
    </row>
    <row r="931" spans="1:5" ht="12.6" customHeight="1" x14ac:dyDescent="0.2">
      <c r="A931" s="112">
        <v>8</v>
      </c>
      <c r="B931" s="32">
        <v>3</v>
      </c>
      <c r="C931" s="32">
        <v>20</v>
      </c>
      <c r="D931" s="32" t="s">
        <v>60</v>
      </c>
      <c r="E931" s="32" t="s">
        <v>54</v>
      </c>
    </row>
    <row r="932" spans="1:5" ht="12.6" customHeight="1" x14ac:dyDescent="0.2">
      <c r="A932" s="112">
        <v>8</v>
      </c>
      <c r="B932" s="32">
        <v>3</v>
      </c>
      <c r="C932" s="32">
        <v>21</v>
      </c>
      <c r="D932" s="32" t="s">
        <v>65</v>
      </c>
      <c r="E932" s="32" t="s">
        <v>18</v>
      </c>
    </row>
    <row r="933" spans="1:5" ht="12.6" customHeight="1" x14ac:dyDescent="0.2">
      <c r="A933" s="112">
        <v>8</v>
      </c>
      <c r="B933" s="32">
        <v>3</v>
      </c>
      <c r="C933" s="32">
        <v>22</v>
      </c>
      <c r="D933" s="32" t="s">
        <v>61</v>
      </c>
      <c r="E933" s="32" t="s">
        <v>64</v>
      </c>
    </row>
    <row r="934" spans="1:5" ht="12.6" customHeight="1" x14ac:dyDescent="0.2">
      <c r="A934" s="112">
        <v>8</v>
      </c>
      <c r="B934" s="32">
        <v>3</v>
      </c>
      <c r="C934" s="32">
        <v>23</v>
      </c>
      <c r="D934" s="32" t="s">
        <v>62</v>
      </c>
      <c r="E934" s="32" t="s">
        <v>67</v>
      </c>
    </row>
    <row r="935" spans="1:5" ht="12.6" customHeight="1" x14ac:dyDescent="0.2">
      <c r="A935" s="112">
        <v>8</v>
      </c>
      <c r="B935" s="32">
        <v>3</v>
      </c>
      <c r="C935" s="32">
        <v>24</v>
      </c>
      <c r="D935" s="32" t="s">
        <v>66</v>
      </c>
      <c r="E935" s="32" t="s">
        <v>63</v>
      </c>
    </row>
    <row r="936" spans="1:5" ht="12.6" customHeight="1" x14ac:dyDescent="0.2">
      <c r="A936" s="112">
        <v>8</v>
      </c>
      <c r="B936" s="32">
        <v>3</v>
      </c>
      <c r="C936" s="32">
        <v>25</v>
      </c>
      <c r="D936" s="32" t="s">
        <v>74</v>
      </c>
      <c r="E936" s="32" t="s">
        <v>19</v>
      </c>
    </row>
    <row r="937" spans="1:5" ht="12.6" customHeight="1" x14ac:dyDescent="0.2">
      <c r="A937" s="112">
        <v>8</v>
      </c>
      <c r="B937" s="32">
        <v>3</v>
      </c>
      <c r="C937" s="32">
        <v>26</v>
      </c>
      <c r="D937" s="32" t="s">
        <v>69</v>
      </c>
      <c r="E937" s="32" t="s">
        <v>68</v>
      </c>
    </row>
    <row r="938" spans="1:5" ht="12.6" customHeight="1" x14ac:dyDescent="0.2">
      <c r="A938" s="112">
        <v>8</v>
      </c>
      <c r="B938" s="32">
        <v>3</v>
      </c>
      <c r="C938" s="32">
        <v>27</v>
      </c>
      <c r="D938" s="32" t="s">
        <v>71</v>
      </c>
      <c r="E938" s="32" t="s">
        <v>70</v>
      </c>
    </row>
    <row r="939" spans="1:5" ht="12.6" customHeight="1" x14ac:dyDescent="0.2">
      <c r="A939" s="112">
        <v>8</v>
      </c>
      <c r="B939" s="32">
        <v>3</v>
      </c>
      <c r="C939" s="32">
        <v>28</v>
      </c>
      <c r="D939" s="32" t="s">
        <v>73</v>
      </c>
      <c r="E939" s="32" t="s">
        <v>72</v>
      </c>
    </row>
    <row r="940" spans="1:5" ht="12.6" customHeight="1" x14ac:dyDescent="0.2">
      <c r="A940" s="112">
        <v>8</v>
      </c>
      <c r="B940" s="32">
        <v>3</v>
      </c>
      <c r="C940" s="32">
        <v>29</v>
      </c>
      <c r="D940" s="32" t="s">
        <v>80</v>
      </c>
      <c r="E940" s="32" t="s">
        <v>20</v>
      </c>
    </row>
    <row r="941" spans="1:5" ht="12.6" customHeight="1" x14ac:dyDescent="0.2">
      <c r="A941" s="112">
        <v>8</v>
      </c>
      <c r="B941" s="32">
        <v>3</v>
      </c>
      <c r="C941" s="32">
        <v>30</v>
      </c>
      <c r="D941" s="32" t="s">
        <v>78</v>
      </c>
      <c r="E941" s="32" t="s">
        <v>76</v>
      </c>
    </row>
    <row r="942" spans="1:5" ht="12.6" customHeight="1" x14ac:dyDescent="0.2">
      <c r="A942" s="112">
        <v>8</v>
      </c>
      <c r="B942" s="32">
        <v>3</v>
      </c>
      <c r="C942" s="32">
        <v>31</v>
      </c>
      <c r="D942" s="32" t="s">
        <v>77</v>
      </c>
      <c r="E942" s="32" t="s">
        <v>75</v>
      </c>
    </row>
    <row r="943" spans="1:5" ht="12.6" customHeight="1" x14ac:dyDescent="0.2">
      <c r="A943" s="112">
        <v>8</v>
      </c>
      <c r="B943" s="32">
        <v>3</v>
      </c>
      <c r="C943" s="32">
        <v>32</v>
      </c>
      <c r="D943" s="32" t="s">
        <v>79</v>
      </c>
      <c r="E943" s="32" t="s">
        <v>81</v>
      </c>
    </row>
    <row r="944" spans="1:5" ht="12.6" customHeight="1" x14ac:dyDescent="0.2">
      <c r="A944" s="112">
        <v>8</v>
      </c>
      <c r="B944" s="32">
        <v>3</v>
      </c>
      <c r="C944" s="32">
        <v>33</v>
      </c>
      <c r="D944" s="32" t="s">
        <v>21</v>
      </c>
      <c r="E944" s="32" t="s">
        <v>82</v>
      </c>
    </row>
    <row r="945" spans="1:5" ht="12.6" customHeight="1" x14ac:dyDescent="0.2">
      <c r="A945" s="112">
        <v>8</v>
      </c>
      <c r="B945" s="32">
        <v>3</v>
      </c>
      <c r="C945" s="32">
        <v>34</v>
      </c>
      <c r="D945" s="32" t="s">
        <v>83</v>
      </c>
      <c r="E945" s="32" t="s">
        <v>84</v>
      </c>
    </row>
    <row r="946" spans="1:5" ht="12.6" customHeight="1" x14ac:dyDescent="0.2">
      <c r="A946" s="112">
        <v>8</v>
      </c>
      <c r="B946" s="32">
        <v>3</v>
      </c>
      <c r="C946" s="32">
        <v>35</v>
      </c>
      <c r="D946" s="32" t="s">
        <v>85</v>
      </c>
      <c r="E946" s="32" t="s">
        <v>86</v>
      </c>
    </row>
    <row r="947" spans="1:5" ht="12.6" customHeight="1" x14ac:dyDescent="0.2">
      <c r="A947" s="112">
        <v>8</v>
      </c>
      <c r="B947" s="32">
        <v>3</v>
      </c>
      <c r="C947" s="32">
        <v>36</v>
      </c>
      <c r="D947" s="32" t="s">
        <v>88</v>
      </c>
      <c r="E947" s="32" t="s">
        <v>87</v>
      </c>
    </row>
    <row r="948" spans="1:5" ht="12.6" customHeight="1" x14ac:dyDescent="0.2">
      <c r="A948" s="112">
        <v>8</v>
      </c>
      <c r="B948" s="32">
        <v>3</v>
      </c>
      <c r="C948" s="32">
        <v>37</v>
      </c>
      <c r="D948" s="32" t="s">
        <v>89</v>
      </c>
      <c r="E948" s="32" t="s">
        <v>23</v>
      </c>
    </row>
    <row r="949" spans="1:5" ht="12.6" customHeight="1" x14ac:dyDescent="0.2">
      <c r="A949" s="112">
        <v>8</v>
      </c>
      <c r="B949" s="32">
        <v>3</v>
      </c>
      <c r="C949" s="32">
        <v>38</v>
      </c>
      <c r="D949" s="32" t="s">
        <v>92</v>
      </c>
      <c r="E949" s="32" t="s">
        <v>95</v>
      </c>
    </row>
    <row r="950" spans="1:5" ht="12.6" customHeight="1" x14ac:dyDescent="0.2">
      <c r="A950" s="112">
        <v>8</v>
      </c>
      <c r="B950" s="32">
        <v>3</v>
      </c>
      <c r="C950" s="32">
        <v>39</v>
      </c>
      <c r="D950" s="32" t="s">
        <v>94</v>
      </c>
      <c r="E950" s="32" t="s">
        <v>91</v>
      </c>
    </row>
    <row r="951" spans="1:5" ht="12.6" customHeight="1" x14ac:dyDescent="0.2">
      <c r="A951" s="112">
        <v>8</v>
      </c>
      <c r="B951" s="32">
        <v>3</v>
      </c>
      <c r="C951" s="32">
        <v>40</v>
      </c>
      <c r="D951" s="32" t="s">
        <v>93</v>
      </c>
      <c r="E951" s="32" t="s">
        <v>90</v>
      </c>
    </row>
    <row r="952" spans="1:5" ht="12.6" customHeight="1" x14ac:dyDescent="0.2">
      <c r="A952" s="112">
        <v>8</v>
      </c>
      <c r="B952" s="32">
        <v>3</v>
      </c>
      <c r="C952" s="32">
        <v>41</v>
      </c>
      <c r="D952" s="32" t="s">
        <v>24</v>
      </c>
      <c r="E952" s="32" t="s">
        <v>100</v>
      </c>
    </row>
    <row r="953" spans="1:5" ht="12.6" customHeight="1" x14ac:dyDescent="0.2">
      <c r="A953" s="112">
        <v>8</v>
      </c>
      <c r="B953" s="32">
        <v>3</v>
      </c>
      <c r="C953" s="32">
        <v>42</v>
      </c>
      <c r="D953" s="32" t="s">
        <v>99</v>
      </c>
      <c r="E953" s="32" t="s">
        <v>101</v>
      </c>
    </row>
    <row r="954" spans="1:5" ht="12.6" customHeight="1" x14ac:dyDescent="0.2">
      <c r="A954" s="112">
        <v>8</v>
      </c>
      <c r="B954" s="32">
        <v>3</v>
      </c>
      <c r="C954" s="32">
        <v>43</v>
      </c>
      <c r="D954" s="32" t="s">
        <v>97</v>
      </c>
      <c r="E954" s="32" t="s">
        <v>96</v>
      </c>
    </row>
    <row r="955" spans="1:5" ht="12.6" customHeight="1" x14ac:dyDescent="0.2">
      <c r="A955" s="112">
        <v>8</v>
      </c>
      <c r="B955" s="32">
        <v>3</v>
      </c>
      <c r="C955" s="32">
        <v>44</v>
      </c>
      <c r="D955" s="32" t="s">
        <v>102</v>
      </c>
      <c r="E955" s="32" t="s">
        <v>98</v>
      </c>
    </row>
    <row r="956" spans="1:5" ht="12.6" customHeight="1" x14ac:dyDescent="0.2">
      <c r="A956" s="112">
        <v>8</v>
      </c>
      <c r="B956" s="32">
        <v>3</v>
      </c>
      <c r="C956" s="32">
        <v>45</v>
      </c>
      <c r="D956" s="32" t="s">
        <v>105</v>
      </c>
      <c r="E956" s="32" t="s">
        <v>25</v>
      </c>
    </row>
    <row r="957" spans="1:5" ht="12.6" customHeight="1" x14ac:dyDescent="0.2">
      <c r="A957" s="112">
        <v>8</v>
      </c>
      <c r="B957" s="32">
        <v>3</v>
      </c>
      <c r="C957" s="32">
        <v>46</v>
      </c>
      <c r="D957" s="32" t="s">
        <v>106</v>
      </c>
      <c r="E957" s="32" t="s">
        <v>107</v>
      </c>
    </row>
    <row r="958" spans="1:5" ht="12.6" customHeight="1" x14ac:dyDescent="0.2">
      <c r="A958" s="112">
        <v>8</v>
      </c>
      <c r="B958" s="32">
        <v>3</v>
      </c>
      <c r="C958" s="32">
        <v>47</v>
      </c>
      <c r="D958" s="32" t="s">
        <v>103</v>
      </c>
      <c r="E958" s="32" t="s">
        <v>104</v>
      </c>
    </row>
    <row r="959" spans="1:5" ht="12.6" customHeight="1" x14ac:dyDescent="0.2">
      <c r="A959" s="112">
        <v>8</v>
      </c>
      <c r="B959" s="32">
        <v>3</v>
      </c>
      <c r="C959" s="32">
        <v>48</v>
      </c>
      <c r="D959" s="32" t="s">
        <v>108</v>
      </c>
      <c r="E959" s="32" t="s">
        <v>109</v>
      </c>
    </row>
    <row r="960" spans="1:5" ht="12.6" customHeight="1" x14ac:dyDescent="0.2">
      <c r="A960" s="112">
        <v>8</v>
      </c>
      <c r="B960" s="32">
        <v>3</v>
      </c>
      <c r="C960" s="32">
        <v>49</v>
      </c>
      <c r="D960" s="32" t="s">
        <v>139</v>
      </c>
      <c r="E960" s="32" t="s">
        <v>142</v>
      </c>
    </row>
    <row r="961" spans="1:5" ht="12.6" customHeight="1" x14ac:dyDescent="0.2">
      <c r="A961" s="112">
        <v>8</v>
      </c>
      <c r="B961" s="32">
        <v>3</v>
      </c>
      <c r="C961" s="32">
        <v>50</v>
      </c>
      <c r="D961" s="32" t="s">
        <v>146</v>
      </c>
      <c r="E961" s="32" t="s">
        <v>140</v>
      </c>
    </row>
    <row r="962" spans="1:5" ht="12.6" customHeight="1" x14ac:dyDescent="0.2">
      <c r="A962" s="32">
        <v>8</v>
      </c>
      <c r="B962" s="32">
        <v>3</v>
      </c>
      <c r="C962" s="32">
        <v>51</v>
      </c>
      <c r="D962" s="32" t="s">
        <v>144</v>
      </c>
      <c r="E962" s="32" t="s">
        <v>143</v>
      </c>
    </row>
    <row r="963" spans="1:5" ht="12.6" customHeight="1" x14ac:dyDescent="0.2">
      <c r="A963" s="32">
        <v>8</v>
      </c>
      <c r="B963" s="32">
        <v>3</v>
      </c>
      <c r="C963" s="32">
        <v>52</v>
      </c>
      <c r="D963" s="32" t="s">
        <v>138</v>
      </c>
      <c r="E963" s="32" t="s">
        <v>141</v>
      </c>
    </row>
    <row r="964" spans="1:5" ht="12.6" customHeight="1" x14ac:dyDescent="0.2">
      <c r="A964" s="32">
        <v>8</v>
      </c>
      <c r="B964" s="32">
        <v>3</v>
      </c>
      <c r="C964" s="32">
        <v>53</v>
      </c>
      <c r="D964" s="32" t="s">
        <v>152</v>
      </c>
      <c r="E964" s="32" t="s">
        <v>147</v>
      </c>
    </row>
    <row r="965" spans="1:5" ht="12.6" customHeight="1" x14ac:dyDescent="0.2">
      <c r="A965" s="32">
        <v>8</v>
      </c>
      <c r="B965" s="32">
        <v>3</v>
      </c>
      <c r="C965" s="32">
        <v>54</v>
      </c>
      <c r="D965" s="32" t="s">
        <v>153</v>
      </c>
      <c r="E965" s="32" t="s">
        <v>150</v>
      </c>
    </row>
    <row r="966" spans="1:5" ht="12.6" customHeight="1" x14ac:dyDescent="0.2">
      <c r="A966" s="32">
        <v>8</v>
      </c>
      <c r="B966" s="32">
        <v>3</v>
      </c>
      <c r="C966" s="32">
        <v>55</v>
      </c>
      <c r="D966" s="32" t="s">
        <v>145</v>
      </c>
      <c r="E966" s="32" t="s">
        <v>151</v>
      </c>
    </row>
    <row r="967" spans="1:5" ht="12.6" customHeight="1" x14ac:dyDescent="0.2">
      <c r="A967" s="32">
        <v>8</v>
      </c>
      <c r="B967" s="32">
        <v>3</v>
      </c>
      <c r="C967" s="32">
        <v>56</v>
      </c>
      <c r="D967" s="32" t="s">
        <v>149</v>
      </c>
      <c r="E967" s="32" t="s">
        <v>148</v>
      </c>
    </row>
    <row r="968" spans="1:5" ht="12.6" customHeight="1" x14ac:dyDescent="0.2">
      <c r="A968" s="32">
        <v>8</v>
      </c>
      <c r="B968" s="32">
        <v>3</v>
      </c>
      <c r="C968" s="32">
        <v>57</v>
      </c>
      <c r="D968" s="32" t="s">
        <v>162</v>
      </c>
      <c r="E968" s="32" t="s">
        <v>157</v>
      </c>
    </row>
    <row r="969" spans="1:5" ht="12.6" customHeight="1" x14ac:dyDescent="0.2">
      <c r="A969" s="32">
        <v>8</v>
      </c>
      <c r="B969" s="32">
        <v>3</v>
      </c>
      <c r="C969" s="32">
        <v>58</v>
      </c>
      <c r="D969" s="32" t="s">
        <v>154</v>
      </c>
      <c r="E969" s="32" t="s">
        <v>156</v>
      </c>
    </row>
    <row r="970" spans="1:5" ht="12.6" customHeight="1" x14ac:dyDescent="0.2">
      <c r="A970" s="32">
        <v>8</v>
      </c>
      <c r="B970" s="32">
        <v>3</v>
      </c>
      <c r="C970" s="32">
        <v>59</v>
      </c>
      <c r="D970" s="32" t="s">
        <v>159</v>
      </c>
      <c r="E970" s="32" t="s">
        <v>158</v>
      </c>
    </row>
    <row r="971" spans="1:5" ht="12.6" customHeight="1" x14ac:dyDescent="0.2">
      <c r="A971" s="32">
        <v>8</v>
      </c>
      <c r="B971" s="32">
        <v>3</v>
      </c>
      <c r="C971" s="32">
        <v>60</v>
      </c>
      <c r="D971" s="32" t="s">
        <v>160</v>
      </c>
      <c r="E971" s="32" t="s">
        <v>155</v>
      </c>
    </row>
    <row r="972" spans="1:5" ht="12.6" customHeight="1" x14ac:dyDescent="0.2">
      <c r="A972" s="32">
        <v>8</v>
      </c>
      <c r="B972" s="32">
        <v>3</v>
      </c>
      <c r="C972" s="32">
        <v>61</v>
      </c>
      <c r="D972" s="32" t="s">
        <v>163</v>
      </c>
      <c r="E972" s="32" t="s">
        <v>161</v>
      </c>
    </row>
    <row r="973" spans="1:5" ht="12.6" customHeight="1" x14ac:dyDescent="0.2">
      <c r="A973" s="32">
        <v>8</v>
      </c>
      <c r="B973" s="32">
        <v>3</v>
      </c>
      <c r="C973" s="32">
        <v>62</v>
      </c>
      <c r="D973" s="32" t="s">
        <v>166</v>
      </c>
      <c r="E973" s="32" t="s">
        <v>168</v>
      </c>
    </row>
    <row r="974" spans="1:5" ht="12.6" customHeight="1" x14ac:dyDescent="0.2">
      <c r="A974" s="32">
        <v>8</v>
      </c>
      <c r="B974" s="32">
        <v>3</v>
      </c>
      <c r="C974" s="32">
        <v>63</v>
      </c>
      <c r="D974" s="32" t="s">
        <v>165</v>
      </c>
      <c r="E974" s="32" t="s">
        <v>167</v>
      </c>
    </row>
    <row r="975" spans="1:5" ht="12.6" customHeight="1" x14ac:dyDescent="0.2">
      <c r="A975" s="32">
        <v>8</v>
      </c>
      <c r="B975" s="32">
        <v>3</v>
      </c>
      <c r="C975" s="32">
        <v>64</v>
      </c>
      <c r="D975" s="32" t="s">
        <v>164</v>
      </c>
      <c r="E975" s="32" t="s">
        <v>169</v>
      </c>
    </row>
    <row r="976" spans="1:5" ht="12.6" customHeight="1" x14ac:dyDescent="0.2">
      <c r="A976" s="32">
        <v>8</v>
      </c>
      <c r="B976" s="32">
        <v>3</v>
      </c>
      <c r="C976" s="32">
        <v>65</v>
      </c>
      <c r="D976" s="32" t="s">
        <v>170</v>
      </c>
      <c r="E976" s="32" t="s">
        <v>172</v>
      </c>
    </row>
    <row r="977" spans="1:5" ht="12.6" customHeight="1" x14ac:dyDescent="0.2">
      <c r="A977" s="32">
        <v>8</v>
      </c>
      <c r="B977" s="32">
        <v>3</v>
      </c>
      <c r="C977" s="32">
        <v>66</v>
      </c>
      <c r="D977" s="32" t="s">
        <v>174</v>
      </c>
      <c r="E977" s="32" t="s">
        <v>171</v>
      </c>
    </row>
    <row r="978" spans="1:5" ht="12.6" customHeight="1" x14ac:dyDescent="0.2">
      <c r="A978" s="32">
        <v>8</v>
      </c>
      <c r="B978" s="32">
        <v>3</v>
      </c>
      <c r="C978" s="32">
        <v>67</v>
      </c>
      <c r="D978" s="32" t="s">
        <v>175</v>
      </c>
      <c r="E978" s="32" t="s">
        <v>173</v>
      </c>
    </row>
    <row r="979" spans="1:5" ht="12.6" customHeight="1" x14ac:dyDescent="0.2">
      <c r="A979" s="32">
        <v>8</v>
      </c>
      <c r="B979" s="32">
        <v>3</v>
      </c>
      <c r="C979" s="32">
        <v>68</v>
      </c>
      <c r="D979" s="32" t="s">
        <v>178</v>
      </c>
      <c r="E979" s="32" t="s">
        <v>176</v>
      </c>
    </row>
    <row r="980" spans="1:5" ht="12.6" customHeight="1" x14ac:dyDescent="0.2">
      <c r="A980" s="32">
        <v>8</v>
      </c>
      <c r="B980" s="32">
        <v>3</v>
      </c>
      <c r="C980" s="32">
        <v>69</v>
      </c>
      <c r="D980" s="32" t="s">
        <v>183</v>
      </c>
      <c r="E980" s="32" t="s">
        <v>180</v>
      </c>
    </row>
    <row r="981" spans="1:5" ht="12.6" customHeight="1" x14ac:dyDescent="0.2">
      <c r="A981" s="32">
        <v>8</v>
      </c>
      <c r="B981" s="32">
        <v>3</v>
      </c>
      <c r="C981" s="32">
        <v>70</v>
      </c>
      <c r="D981" s="32" t="s">
        <v>179</v>
      </c>
      <c r="E981" s="32" t="s">
        <v>181</v>
      </c>
    </row>
    <row r="982" spans="1:5" ht="12.6" customHeight="1" x14ac:dyDescent="0.2">
      <c r="A982" s="32">
        <v>8</v>
      </c>
      <c r="B982" s="32">
        <v>3</v>
      </c>
      <c r="C982" s="32">
        <v>71</v>
      </c>
      <c r="D982" s="32" t="s">
        <v>182</v>
      </c>
      <c r="E982" s="32" t="s">
        <v>177</v>
      </c>
    </row>
    <row r="983" spans="1:5" ht="12.6" customHeight="1" x14ac:dyDescent="0.2">
      <c r="A983" s="32">
        <v>8</v>
      </c>
      <c r="B983" s="32">
        <v>3</v>
      </c>
      <c r="C983" s="32">
        <v>72</v>
      </c>
      <c r="D983" s="32" t="s">
        <v>184</v>
      </c>
      <c r="E983" s="32" t="s">
        <v>185</v>
      </c>
    </row>
    <row r="984" spans="1:5" ht="12.6" customHeight="1" x14ac:dyDescent="0.2">
      <c r="A984" s="32">
        <v>8</v>
      </c>
      <c r="B984" s="32">
        <v>3</v>
      </c>
      <c r="C984" s="32">
        <v>73</v>
      </c>
      <c r="D984" s="32" t="s">
        <v>194</v>
      </c>
      <c r="E984" s="32" t="s">
        <v>187</v>
      </c>
    </row>
    <row r="985" spans="1:5" ht="12.6" customHeight="1" x14ac:dyDescent="0.2">
      <c r="A985" s="32">
        <v>8</v>
      </c>
      <c r="B985" s="32">
        <v>3</v>
      </c>
      <c r="C985" s="32">
        <v>74</v>
      </c>
      <c r="D985" s="32" t="s">
        <v>186</v>
      </c>
      <c r="E985" s="32" t="s">
        <v>192</v>
      </c>
    </row>
    <row r="986" spans="1:5" ht="12.6" customHeight="1" x14ac:dyDescent="0.2">
      <c r="A986" s="32">
        <v>8</v>
      </c>
      <c r="B986" s="32">
        <v>3</v>
      </c>
      <c r="C986" s="32">
        <v>75</v>
      </c>
      <c r="D986" s="32" t="s">
        <v>191</v>
      </c>
      <c r="E986" s="32" t="s">
        <v>188</v>
      </c>
    </row>
    <row r="987" spans="1:5" ht="12.6" customHeight="1" x14ac:dyDescent="0.2">
      <c r="A987" s="32">
        <v>8</v>
      </c>
      <c r="B987" s="32">
        <v>3</v>
      </c>
      <c r="C987" s="32">
        <v>76</v>
      </c>
      <c r="D987" s="32" t="s">
        <v>189</v>
      </c>
      <c r="E987" s="32" t="s">
        <v>190</v>
      </c>
    </row>
    <row r="988" spans="1:5" ht="12.6" customHeight="1" x14ac:dyDescent="0.2">
      <c r="A988" s="32">
        <v>8</v>
      </c>
      <c r="B988" s="32">
        <v>3</v>
      </c>
      <c r="C988" s="32">
        <v>77</v>
      </c>
      <c r="D988" s="32" t="s">
        <v>195</v>
      </c>
      <c r="E988" s="32" t="s">
        <v>198</v>
      </c>
    </row>
    <row r="989" spans="1:5" ht="12.6" customHeight="1" x14ac:dyDescent="0.2">
      <c r="A989" s="32">
        <v>8</v>
      </c>
      <c r="B989" s="32">
        <v>3</v>
      </c>
      <c r="C989" s="32">
        <v>78</v>
      </c>
      <c r="D989" s="32" t="s">
        <v>199</v>
      </c>
      <c r="E989" s="32" t="s">
        <v>197</v>
      </c>
    </row>
    <row r="990" spans="1:5" ht="12.6" customHeight="1" x14ac:dyDescent="0.2">
      <c r="A990" s="32">
        <v>8</v>
      </c>
      <c r="B990" s="32">
        <v>3</v>
      </c>
      <c r="C990" s="32">
        <v>79</v>
      </c>
      <c r="D990" s="32" t="s">
        <v>193</v>
      </c>
      <c r="E990" s="32" t="s">
        <v>200</v>
      </c>
    </row>
    <row r="991" spans="1:5" ht="12.6" customHeight="1" x14ac:dyDescent="0.2">
      <c r="A991" s="32">
        <v>8</v>
      </c>
      <c r="B991" s="32">
        <v>3</v>
      </c>
      <c r="C991" s="32">
        <v>80</v>
      </c>
      <c r="D991" s="32" t="s">
        <v>201</v>
      </c>
      <c r="E991" s="32" t="s">
        <v>196</v>
      </c>
    </row>
    <row r="992" spans="1:5" ht="12.6" customHeight="1" x14ac:dyDescent="0.2">
      <c r="A992" s="113">
        <v>9</v>
      </c>
      <c r="B992" s="113">
        <v>1</v>
      </c>
      <c r="C992" s="113">
        <v>1</v>
      </c>
      <c r="D992" s="113" t="s">
        <v>26</v>
      </c>
      <c r="E992" s="113" t="s">
        <v>22</v>
      </c>
    </row>
    <row r="993" spans="1:5" ht="12.6" customHeight="1" x14ac:dyDescent="0.2">
      <c r="A993" s="113">
        <v>9</v>
      </c>
      <c r="B993" s="113">
        <v>1</v>
      </c>
      <c r="C993" s="113">
        <v>2</v>
      </c>
      <c r="D993" s="113" t="s">
        <v>214</v>
      </c>
      <c r="E993" s="113" t="s">
        <v>28</v>
      </c>
    </row>
    <row r="994" spans="1:5" ht="12.6" customHeight="1" x14ac:dyDescent="0.2">
      <c r="A994" s="113">
        <v>9</v>
      </c>
      <c r="B994" s="113">
        <v>1</v>
      </c>
      <c r="C994" s="113">
        <v>3</v>
      </c>
      <c r="D994" s="113" t="s">
        <v>29</v>
      </c>
      <c r="E994" s="113" t="s">
        <v>32</v>
      </c>
    </row>
    <row r="995" spans="1:5" ht="12.6" customHeight="1" x14ac:dyDescent="0.2">
      <c r="A995" s="113">
        <v>9</v>
      </c>
      <c r="B995" s="113">
        <v>1</v>
      </c>
      <c r="C995" s="113">
        <v>4</v>
      </c>
      <c r="D995" s="113" t="s">
        <v>27</v>
      </c>
      <c r="E995" s="113" t="s">
        <v>30</v>
      </c>
    </row>
    <row r="996" spans="1:5" ht="12.6" customHeight="1" x14ac:dyDescent="0.2">
      <c r="A996" s="113">
        <v>9</v>
      </c>
      <c r="B996" s="113">
        <v>1</v>
      </c>
      <c r="C996" s="113">
        <v>5</v>
      </c>
      <c r="D996" s="113" t="s">
        <v>14</v>
      </c>
      <c r="E996" s="113" t="s">
        <v>31</v>
      </c>
    </row>
    <row r="997" spans="1:5" ht="12.6" customHeight="1" x14ac:dyDescent="0.2">
      <c r="A997" s="113">
        <v>9</v>
      </c>
      <c r="B997" s="113">
        <v>1</v>
      </c>
      <c r="C997" s="113">
        <v>6</v>
      </c>
      <c r="D997" s="113" t="s">
        <v>33</v>
      </c>
      <c r="E997" s="113" t="s">
        <v>215</v>
      </c>
    </row>
    <row r="998" spans="1:5" ht="12.6" customHeight="1" x14ac:dyDescent="0.2">
      <c r="A998" s="113">
        <v>9</v>
      </c>
      <c r="B998" s="113">
        <v>1</v>
      </c>
      <c r="C998" s="113">
        <v>7</v>
      </c>
      <c r="D998" s="113" t="s">
        <v>39</v>
      </c>
      <c r="E998" s="113" t="s">
        <v>36</v>
      </c>
    </row>
    <row r="999" spans="1:5" ht="12.6" customHeight="1" x14ac:dyDescent="0.2">
      <c r="A999" s="113">
        <v>9</v>
      </c>
      <c r="B999" s="113">
        <v>1</v>
      </c>
      <c r="C999" s="113">
        <v>8</v>
      </c>
      <c r="D999" s="113" t="s">
        <v>37</v>
      </c>
      <c r="E999" s="113" t="s">
        <v>34</v>
      </c>
    </row>
    <row r="1000" spans="1:5" ht="12.6" customHeight="1" x14ac:dyDescent="0.2">
      <c r="A1000" s="113">
        <v>9</v>
      </c>
      <c r="B1000" s="113">
        <v>1</v>
      </c>
      <c r="C1000" s="113">
        <v>9</v>
      </c>
      <c r="D1000" s="113" t="s">
        <v>35</v>
      </c>
      <c r="E1000" s="113" t="s">
        <v>38</v>
      </c>
    </row>
    <row r="1001" spans="1:5" ht="12.6" customHeight="1" x14ac:dyDescent="0.2">
      <c r="A1001" s="113">
        <v>9</v>
      </c>
      <c r="B1001" s="113">
        <v>1</v>
      </c>
      <c r="C1001" s="113">
        <v>10</v>
      </c>
      <c r="D1001" s="113" t="s">
        <v>216</v>
      </c>
      <c r="E1001" s="113" t="s">
        <v>15</v>
      </c>
    </row>
    <row r="1002" spans="1:5" ht="12.6" customHeight="1" x14ac:dyDescent="0.2">
      <c r="A1002" s="113">
        <v>9</v>
      </c>
      <c r="B1002" s="113">
        <v>1</v>
      </c>
      <c r="C1002" s="113">
        <v>11</v>
      </c>
      <c r="D1002" s="113" t="s">
        <v>46</v>
      </c>
      <c r="E1002" s="113" t="s">
        <v>41</v>
      </c>
    </row>
    <row r="1003" spans="1:5" ht="12.6" customHeight="1" x14ac:dyDescent="0.2">
      <c r="A1003" s="113">
        <v>9</v>
      </c>
      <c r="B1003" s="113">
        <v>1</v>
      </c>
      <c r="C1003" s="113">
        <v>12</v>
      </c>
      <c r="D1003" s="113" t="s">
        <v>43</v>
      </c>
      <c r="E1003" s="113" t="s">
        <v>45</v>
      </c>
    </row>
    <row r="1004" spans="1:5" ht="12.6" customHeight="1" x14ac:dyDescent="0.2">
      <c r="A1004" s="113">
        <v>9</v>
      </c>
      <c r="B1004" s="113">
        <v>1</v>
      </c>
      <c r="C1004" s="113">
        <v>13</v>
      </c>
      <c r="D1004" s="113" t="s">
        <v>44</v>
      </c>
      <c r="E1004" s="113" t="s">
        <v>40</v>
      </c>
    </row>
    <row r="1005" spans="1:5" ht="12.6" customHeight="1" x14ac:dyDescent="0.2">
      <c r="A1005" s="113">
        <v>9</v>
      </c>
      <c r="B1005" s="113">
        <v>1</v>
      </c>
      <c r="C1005" s="113">
        <v>14</v>
      </c>
      <c r="D1005" s="113" t="s">
        <v>48</v>
      </c>
      <c r="E1005" s="113" t="s">
        <v>42</v>
      </c>
    </row>
    <row r="1006" spans="1:5" ht="12.6" customHeight="1" x14ac:dyDescent="0.2">
      <c r="A1006" s="113">
        <v>9</v>
      </c>
      <c r="B1006" s="113">
        <v>1</v>
      </c>
      <c r="C1006" s="113">
        <v>15</v>
      </c>
      <c r="D1006" s="113" t="s">
        <v>16</v>
      </c>
      <c r="E1006" s="113" t="s">
        <v>47</v>
      </c>
    </row>
    <row r="1007" spans="1:5" ht="12.6" customHeight="1" x14ac:dyDescent="0.2">
      <c r="A1007" s="113">
        <v>9</v>
      </c>
      <c r="B1007" s="113">
        <v>1</v>
      </c>
      <c r="C1007" s="113">
        <v>16</v>
      </c>
      <c r="D1007" s="113" t="s">
        <v>50</v>
      </c>
      <c r="E1007" s="113" t="s">
        <v>52</v>
      </c>
    </row>
    <row r="1008" spans="1:5" ht="12.6" customHeight="1" x14ac:dyDescent="0.2">
      <c r="A1008" s="113">
        <v>9</v>
      </c>
      <c r="B1008" s="113">
        <v>1</v>
      </c>
      <c r="C1008" s="113">
        <v>17</v>
      </c>
      <c r="D1008" s="113" t="s">
        <v>51</v>
      </c>
      <c r="E1008" s="113" t="s">
        <v>217</v>
      </c>
    </row>
    <row r="1009" spans="1:5" ht="12.6" customHeight="1" x14ac:dyDescent="0.2">
      <c r="A1009" s="113">
        <v>9</v>
      </c>
      <c r="B1009" s="113">
        <v>1</v>
      </c>
      <c r="C1009" s="113">
        <v>18</v>
      </c>
      <c r="D1009" s="113" t="s">
        <v>49</v>
      </c>
      <c r="E1009" s="113" t="s">
        <v>53</v>
      </c>
    </row>
    <row r="1010" spans="1:5" ht="12.6" customHeight="1" x14ac:dyDescent="0.2">
      <c r="A1010" s="113">
        <v>9</v>
      </c>
      <c r="B1010" s="113">
        <v>1</v>
      </c>
      <c r="C1010" s="113">
        <v>19</v>
      </c>
      <c r="D1010" s="113" t="s">
        <v>60</v>
      </c>
      <c r="E1010" s="113" t="s">
        <v>17</v>
      </c>
    </row>
    <row r="1011" spans="1:5" ht="12.6" customHeight="1" x14ac:dyDescent="0.2">
      <c r="A1011" s="113">
        <v>9</v>
      </c>
      <c r="B1011" s="113">
        <v>1</v>
      </c>
      <c r="C1011" s="113">
        <v>20</v>
      </c>
      <c r="D1011" s="113" t="s">
        <v>58</v>
      </c>
      <c r="E1011" s="113" t="s">
        <v>56</v>
      </c>
    </row>
    <row r="1012" spans="1:5" ht="12.6" customHeight="1" x14ac:dyDescent="0.2">
      <c r="A1012" s="113">
        <v>9</v>
      </c>
      <c r="B1012" s="113">
        <v>1</v>
      </c>
      <c r="C1012" s="113">
        <v>21</v>
      </c>
      <c r="D1012" s="113" t="s">
        <v>57</v>
      </c>
      <c r="E1012" s="113" t="s">
        <v>59</v>
      </c>
    </row>
    <row r="1013" spans="1:5" ht="12.6" customHeight="1" x14ac:dyDescent="0.2">
      <c r="A1013" s="113">
        <v>9</v>
      </c>
      <c r="B1013" s="113">
        <v>1</v>
      </c>
      <c r="C1013" s="113">
        <v>22</v>
      </c>
      <c r="D1013" s="113" t="s">
        <v>54</v>
      </c>
      <c r="E1013" s="113" t="s">
        <v>55</v>
      </c>
    </row>
    <row r="1014" spans="1:5" ht="12.6" customHeight="1" x14ac:dyDescent="0.2">
      <c r="A1014" s="113">
        <v>9</v>
      </c>
      <c r="B1014" s="113">
        <v>1</v>
      </c>
      <c r="C1014" s="113">
        <v>23</v>
      </c>
      <c r="D1014" s="113" t="s">
        <v>64</v>
      </c>
      <c r="E1014" s="113" t="s">
        <v>218</v>
      </c>
    </row>
    <row r="1015" spans="1:5" ht="12.6" customHeight="1" x14ac:dyDescent="0.2">
      <c r="A1015" s="113">
        <v>9</v>
      </c>
      <c r="B1015" s="113">
        <v>1</v>
      </c>
      <c r="C1015" s="113">
        <v>24</v>
      </c>
      <c r="D1015" s="113" t="s">
        <v>18</v>
      </c>
      <c r="E1015" s="113" t="s">
        <v>63</v>
      </c>
    </row>
    <row r="1016" spans="1:5" ht="12.6" customHeight="1" x14ac:dyDescent="0.2">
      <c r="A1016" s="113">
        <v>9</v>
      </c>
      <c r="B1016" s="113">
        <v>1</v>
      </c>
      <c r="C1016" s="113">
        <v>25</v>
      </c>
      <c r="D1016" s="113" t="s">
        <v>61</v>
      </c>
      <c r="E1016" s="113" t="s">
        <v>66</v>
      </c>
    </row>
    <row r="1017" spans="1:5" ht="12.6" customHeight="1" x14ac:dyDescent="0.2">
      <c r="A1017" s="113">
        <v>9</v>
      </c>
      <c r="B1017" s="113">
        <v>1</v>
      </c>
      <c r="C1017" s="113">
        <v>26</v>
      </c>
      <c r="D1017" s="113" t="s">
        <v>62</v>
      </c>
      <c r="E1017" s="113" t="s">
        <v>65</v>
      </c>
    </row>
    <row r="1018" spans="1:5" ht="12.6" customHeight="1" x14ac:dyDescent="0.2">
      <c r="A1018" s="113">
        <v>9</v>
      </c>
      <c r="B1018" s="113">
        <v>1</v>
      </c>
      <c r="C1018" s="113">
        <v>27</v>
      </c>
      <c r="D1018" s="113" t="s">
        <v>219</v>
      </c>
      <c r="E1018" s="113" t="s">
        <v>67</v>
      </c>
    </row>
    <row r="1019" spans="1:5" ht="12.6" customHeight="1" x14ac:dyDescent="0.2">
      <c r="A1019" s="113">
        <v>9</v>
      </c>
      <c r="B1019" s="113">
        <v>1</v>
      </c>
      <c r="C1019" s="113">
        <v>28</v>
      </c>
      <c r="D1019" s="113" t="s">
        <v>19</v>
      </c>
      <c r="E1019" s="113" t="s">
        <v>68</v>
      </c>
    </row>
    <row r="1020" spans="1:5" ht="12.6" customHeight="1" x14ac:dyDescent="0.2">
      <c r="A1020" s="113">
        <v>9</v>
      </c>
      <c r="B1020" s="113">
        <v>1</v>
      </c>
      <c r="C1020" s="113">
        <v>29</v>
      </c>
      <c r="D1020" s="113" t="s">
        <v>220</v>
      </c>
      <c r="E1020" s="113" t="s">
        <v>70</v>
      </c>
    </row>
    <row r="1021" spans="1:5" ht="12.6" customHeight="1" x14ac:dyDescent="0.2">
      <c r="A1021" s="113">
        <v>9</v>
      </c>
      <c r="B1021" s="113">
        <v>1</v>
      </c>
      <c r="C1021" s="113">
        <v>30</v>
      </c>
      <c r="D1021" s="113" t="s">
        <v>72</v>
      </c>
      <c r="E1021" s="113" t="s">
        <v>74</v>
      </c>
    </row>
    <row r="1022" spans="1:5" ht="12.6" customHeight="1" x14ac:dyDescent="0.2">
      <c r="A1022" s="113">
        <v>9</v>
      </c>
      <c r="B1022" s="113">
        <v>1</v>
      </c>
      <c r="C1022" s="113">
        <v>31</v>
      </c>
      <c r="D1022" s="113" t="s">
        <v>73</v>
      </c>
      <c r="E1022" s="113" t="s">
        <v>69</v>
      </c>
    </row>
    <row r="1023" spans="1:5" ht="12.6" customHeight="1" x14ac:dyDescent="0.2">
      <c r="A1023" s="113">
        <v>9</v>
      </c>
      <c r="B1023" s="113">
        <v>1</v>
      </c>
      <c r="C1023" s="113">
        <v>32</v>
      </c>
      <c r="D1023" s="113" t="s">
        <v>81</v>
      </c>
      <c r="E1023" s="113" t="s">
        <v>71</v>
      </c>
    </row>
    <row r="1024" spans="1:5" ht="12.6" customHeight="1" x14ac:dyDescent="0.2">
      <c r="A1024" s="113">
        <v>9</v>
      </c>
      <c r="B1024" s="113">
        <v>1</v>
      </c>
      <c r="C1024" s="113">
        <v>33</v>
      </c>
      <c r="D1024" s="113" t="s">
        <v>79</v>
      </c>
      <c r="E1024" s="113" t="s">
        <v>20</v>
      </c>
    </row>
    <row r="1025" spans="1:5" ht="12.6" customHeight="1" x14ac:dyDescent="0.2">
      <c r="A1025" s="113">
        <v>9</v>
      </c>
      <c r="B1025" s="113">
        <v>1</v>
      </c>
      <c r="C1025" s="113">
        <v>34</v>
      </c>
      <c r="D1025" s="113" t="s">
        <v>76</v>
      </c>
      <c r="E1025" s="113" t="s">
        <v>75</v>
      </c>
    </row>
    <row r="1026" spans="1:5" ht="12.6" customHeight="1" x14ac:dyDescent="0.2">
      <c r="A1026" s="113">
        <v>9</v>
      </c>
      <c r="B1026" s="113">
        <v>1</v>
      </c>
      <c r="C1026" s="113">
        <v>35</v>
      </c>
      <c r="D1026" s="113" t="s">
        <v>78</v>
      </c>
      <c r="E1026" s="113" t="s">
        <v>80</v>
      </c>
    </row>
    <row r="1027" spans="1:5" ht="12.6" customHeight="1" x14ac:dyDescent="0.2">
      <c r="A1027" s="113">
        <v>9</v>
      </c>
      <c r="B1027" s="113">
        <v>1</v>
      </c>
      <c r="C1027" s="113">
        <v>36</v>
      </c>
      <c r="D1027" s="113" t="s">
        <v>77</v>
      </c>
      <c r="E1027" s="113" t="s">
        <v>221</v>
      </c>
    </row>
    <row r="1028" spans="1:5" ht="12.6" customHeight="1" x14ac:dyDescent="0.2">
      <c r="A1028" s="113">
        <v>9</v>
      </c>
      <c r="B1028" s="113">
        <v>1</v>
      </c>
      <c r="C1028" s="113">
        <v>37</v>
      </c>
      <c r="D1028" s="113" t="s">
        <v>222</v>
      </c>
      <c r="E1028" s="113" t="s">
        <v>83</v>
      </c>
    </row>
    <row r="1029" spans="1:5" ht="12.6" customHeight="1" x14ac:dyDescent="0.2">
      <c r="A1029" s="113">
        <v>9</v>
      </c>
      <c r="B1029" s="113">
        <v>1</v>
      </c>
      <c r="C1029" s="113">
        <v>38</v>
      </c>
      <c r="D1029" s="113" t="s">
        <v>88</v>
      </c>
      <c r="E1029" s="113" t="s">
        <v>86</v>
      </c>
    </row>
    <row r="1030" spans="1:5" ht="12.6" customHeight="1" x14ac:dyDescent="0.2">
      <c r="A1030" s="113">
        <v>9</v>
      </c>
      <c r="B1030" s="113">
        <v>1</v>
      </c>
      <c r="C1030" s="113">
        <v>39</v>
      </c>
      <c r="D1030" s="113" t="s">
        <v>82</v>
      </c>
      <c r="E1030" s="113" t="s">
        <v>87</v>
      </c>
    </row>
    <row r="1031" spans="1:5" ht="12.6" customHeight="1" x14ac:dyDescent="0.2">
      <c r="A1031" s="113">
        <v>9</v>
      </c>
      <c r="B1031" s="113">
        <v>1</v>
      </c>
      <c r="C1031" s="113">
        <v>40</v>
      </c>
      <c r="D1031" s="113" t="s">
        <v>84</v>
      </c>
      <c r="E1031" s="113" t="s">
        <v>85</v>
      </c>
    </row>
    <row r="1032" spans="1:5" ht="12.6" customHeight="1" x14ac:dyDescent="0.2">
      <c r="A1032" s="113">
        <v>9</v>
      </c>
      <c r="B1032" s="113">
        <v>1</v>
      </c>
      <c r="C1032" s="113">
        <v>41</v>
      </c>
      <c r="D1032" s="113" t="s">
        <v>90</v>
      </c>
      <c r="E1032" s="113" t="s">
        <v>21</v>
      </c>
    </row>
    <row r="1033" spans="1:5" ht="12.6" customHeight="1" x14ac:dyDescent="0.2">
      <c r="A1033" s="113">
        <v>9</v>
      </c>
      <c r="B1033" s="113">
        <v>1</v>
      </c>
      <c r="C1033" s="113">
        <v>42</v>
      </c>
      <c r="D1033" s="113" t="s">
        <v>23</v>
      </c>
      <c r="E1033" s="113" t="s">
        <v>223</v>
      </c>
    </row>
    <row r="1034" spans="1:5" ht="12.6" customHeight="1" x14ac:dyDescent="0.2">
      <c r="A1034" s="113">
        <v>9</v>
      </c>
      <c r="B1034" s="113">
        <v>1</v>
      </c>
      <c r="C1034" s="113">
        <v>43</v>
      </c>
      <c r="D1034" s="113" t="s">
        <v>92</v>
      </c>
      <c r="E1034" s="113" t="s">
        <v>95</v>
      </c>
    </row>
    <row r="1035" spans="1:5" ht="12.6" customHeight="1" x14ac:dyDescent="0.2">
      <c r="A1035" s="113">
        <v>9</v>
      </c>
      <c r="B1035" s="113">
        <v>1</v>
      </c>
      <c r="C1035" s="113">
        <v>44</v>
      </c>
      <c r="D1035" s="113" t="s">
        <v>89</v>
      </c>
      <c r="E1035" s="113" t="s">
        <v>94</v>
      </c>
    </row>
    <row r="1036" spans="1:5" ht="12.6" customHeight="1" x14ac:dyDescent="0.2">
      <c r="A1036" s="113">
        <v>9</v>
      </c>
      <c r="B1036" s="113">
        <v>1</v>
      </c>
      <c r="C1036" s="113">
        <v>45</v>
      </c>
      <c r="D1036" s="113" t="s">
        <v>91</v>
      </c>
      <c r="E1036" s="113" t="s">
        <v>93</v>
      </c>
    </row>
    <row r="1037" spans="1:5" ht="12.6" customHeight="1" x14ac:dyDescent="0.2">
      <c r="A1037" s="113">
        <v>9</v>
      </c>
      <c r="B1037" s="113">
        <v>1</v>
      </c>
      <c r="C1037" s="113">
        <v>46</v>
      </c>
      <c r="D1037" s="113" t="s">
        <v>24</v>
      </c>
      <c r="E1037" s="113" t="s">
        <v>97</v>
      </c>
    </row>
    <row r="1038" spans="1:5" ht="12.6" customHeight="1" x14ac:dyDescent="0.2">
      <c r="A1038" s="113">
        <v>9</v>
      </c>
      <c r="B1038" s="113">
        <v>1</v>
      </c>
      <c r="C1038" s="113">
        <v>47</v>
      </c>
      <c r="D1038" s="113" t="s">
        <v>101</v>
      </c>
      <c r="E1038" s="113" t="s">
        <v>96</v>
      </c>
    </row>
    <row r="1039" spans="1:5" ht="12.6" customHeight="1" x14ac:dyDescent="0.2">
      <c r="A1039" s="113">
        <v>9</v>
      </c>
      <c r="B1039" s="113">
        <v>1</v>
      </c>
      <c r="C1039" s="113">
        <v>48</v>
      </c>
      <c r="D1039" s="113" t="s">
        <v>99</v>
      </c>
      <c r="E1039" s="113" t="s">
        <v>224</v>
      </c>
    </row>
    <row r="1040" spans="1:5" ht="12.6" customHeight="1" x14ac:dyDescent="0.2">
      <c r="A1040" s="113">
        <v>9</v>
      </c>
      <c r="B1040" s="113">
        <v>1</v>
      </c>
      <c r="C1040" s="113">
        <v>49</v>
      </c>
      <c r="D1040" s="113" t="s">
        <v>100</v>
      </c>
      <c r="E1040" s="113" t="s">
        <v>102</v>
      </c>
    </row>
    <row r="1041" spans="1:5" ht="12.6" customHeight="1" x14ac:dyDescent="0.2">
      <c r="A1041" s="113">
        <v>9</v>
      </c>
      <c r="B1041" s="113">
        <v>1</v>
      </c>
      <c r="C1041" s="113">
        <v>50</v>
      </c>
      <c r="D1041" s="113" t="s">
        <v>225</v>
      </c>
      <c r="E1041" s="113" t="s">
        <v>98</v>
      </c>
    </row>
    <row r="1042" spans="1:5" ht="12.6" customHeight="1" x14ac:dyDescent="0.2">
      <c r="A1042" s="113">
        <v>9</v>
      </c>
      <c r="B1042" s="113">
        <v>1</v>
      </c>
      <c r="C1042" s="113">
        <v>51</v>
      </c>
      <c r="D1042" s="113" t="s">
        <v>109</v>
      </c>
      <c r="E1042" s="113" t="s">
        <v>25</v>
      </c>
    </row>
    <row r="1043" spans="1:5" ht="12.6" customHeight="1" x14ac:dyDescent="0.2">
      <c r="A1043" s="113">
        <v>9</v>
      </c>
      <c r="B1043" s="113">
        <v>1</v>
      </c>
      <c r="C1043" s="113">
        <v>52</v>
      </c>
      <c r="D1043" s="113" t="s">
        <v>107</v>
      </c>
      <c r="E1043" s="113" t="s">
        <v>105</v>
      </c>
    </row>
    <row r="1044" spans="1:5" ht="12.6" customHeight="1" x14ac:dyDescent="0.2">
      <c r="A1044" s="113">
        <v>9</v>
      </c>
      <c r="B1044" s="113">
        <v>1</v>
      </c>
      <c r="C1044" s="113">
        <v>53</v>
      </c>
      <c r="D1044" s="113" t="s">
        <v>106</v>
      </c>
      <c r="E1044" s="113" t="s">
        <v>103</v>
      </c>
    </row>
    <row r="1045" spans="1:5" ht="12.6" customHeight="1" x14ac:dyDescent="0.2">
      <c r="A1045" s="113">
        <v>9</v>
      </c>
      <c r="B1045" s="113">
        <v>1</v>
      </c>
      <c r="C1045" s="113">
        <v>54</v>
      </c>
      <c r="D1045" s="113" t="s">
        <v>104</v>
      </c>
      <c r="E1045" s="113" t="s">
        <v>108</v>
      </c>
    </row>
    <row r="1046" spans="1:5" ht="12.6" customHeight="1" x14ac:dyDescent="0.2">
      <c r="A1046" s="113">
        <v>9</v>
      </c>
      <c r="B1046" s="113">
        <v>1</v>
      </c>
      <c r="C1046" s="113">
        <v>55</v>
      </c>
      <c r="D1046" s="113" t="s">
        <v>138</v>
      </c>
      <c r="E1046" s="113" t="s">
        <v>139</v>
      </c>
    </row>
    <row r="1047" spans="1:5" ht="12.6" customHeight="1" x14ac:dyDescent="0.2">
      <c r="A1047" s="113">
        <v>9</v>
      </c>
      <c r="B1047" s="113">
        <v>1</v>
      </c>
      <c r="C1047" s="113">
        <v>56</v>
      </c>
      <c r="D1047" s="113" t="s">
        <v>140</v>
      </c>
      <c r="E1047" s="113" t="s">
        <v>141</v>
      </c>
    </row>
    <row r="1048" spans="1:5" ht="12.6" customHeight="1" x14ac:dyDescent="0.2">
      <c r="A1048" s="113">
        <v>9</v>
      </c>
      <c r="B1048" s="113">
        <v>1</v>
      </c>
      <c r="C1048" s="113">
        <v>57</v>
      </c>
      <c r="D1048" s="113" t="s">
        <v>142</v>
      </c>
      <c r="E1048" s="113" t="s">
        <v>143</v>
      </c>
    </row>
    <row r="1049" spans="1:5" ht="12.6" customHeight="1" x14ac:dyDescent="0.2">
      <c r="A1049" s="113">
        <v>9</v>
      </c>
      <c r="B1049" s="113">
        <v>1</v>
      </c>
      <c r="C1049" s="113">
        <v>58</v>
      </c>
      <c r="D1049" s="113" t="s">
        <v>226</v>
      </c>
      <c r="E1049" s="113" t="s">
        <v>144</v>
      </c>
    </row>
    <row r="1050" spans="1:5" ht="12.6" customHeight="1" x14ac:dyDescent="0.2">
      <c r="A1050" s="113">
        <v>9</v>
      </c>
      <c r="B1050" s="113">
        <v>1</v>
      </c>
      <c r="C1050" s="113">
        <v>59</v>
      </c>
      <c r="D1050" s="113" t="s">
        <v>145</v>
      </c>
      <c r="E1050" s="113" t="s">
        <v>146</v>
      </c>
    </row>
    <row r="1051" spans="1:5" ht="12.6" customHeight="1" x14ac:dyDescent="0.2">
      <c r="A1051" s="113">
        <v>9</v>
      </c>
      <c r="B1051" s="113">
        <v>1</v>
      </c>
      <c r="C1051" s="113">
        <v>60</v>
      </c>
      <c r="D1051" s="113" t="s">
        <v>147</v>
      </c>
      <c r="E1051" s="113" t="s">
        <v>148</v>
      </c>
    </row>
    <row r="1052" spans="1:5" ht="12.6" customHeight="1" x14ac:dyDescent="0.2">
      <c r="A1052" s="113">
        <v>9</v>
      </c>
      <c r="B1052" s="113">
        <v>1</v>
      </c>
      <c r="C1052" s="113">
        <v>61</v>
      </c>
      <c r="D1052" s="113" t="s">
        <v>149</v>
      </c>
      <c r="E1052" s="113" t="s">
        <v>150</v>
      </c>
    </row>
    <row r="1053" spans="1:5" ht="12.6" customHeight="1" x14ac:dyDescent="0.2">
      <c r="A1053" s="113">
        <v>9</v>
      </c>
      <c r="B1053" s="113">
        <v>1</v>
      </c>
      <c r="C1053" s="113">
        <v>62</v>
      </c>
      <c r="D1053" s="113" t="s">
        <v>151</v>
      </c>
      <c r="E1053" s="113" t="s">
        <v>227</v>
      </c>
    </row>
    <row r="1054" spans="1:5" ht="12.6" customHeight="1" x14ac:dyDescent="0.2">
      <c r="A1054" s="113">
        <v>9</v>
      </c>
      <c r="B1054" s="113">
        <v>1</v>
      </c>
      <c r="C1054" s="113">
        <v>63</v>
      </c>
      <c r="D1054" s="113" t="s">
        <v>152</v>
      </c>
      <c r="E1054" s="113" t="s">
        <v>153</v>
      </c>
    </row>
    <row r="1055" spans="1:5" ht="12.6" customHeight="1" x14ac:dyDescent="0.2">
      <c r="A1055" s="113">
        <v>9</v>
      </c>
      <c r="B1055" s="113">
        <v>1</v>
      </c>
      <c r="C1055" s="113">
        <v>64</v>
      </c>
      <c r="D1055" s="113" t="s">
        <v>154</v>
      </c>
      <c r="E1055" s="113" t="s">
        <v>228</v>
      </c>
    </row>
    <row r="1056" spans="1:5" ht="12.6" customHeight="1" x14ac:dyDescent="0.2">
      <c r="A1056" s="113">
        <v>9</v>
      </c>
      <c r="B1056" s="113">
        <v>1</v>
      </c>
      <c r="C1056" s="113">
        <v>65</v>
      </c>
      <c r="D1056" s="113" t="s">
        <v>155</v>
      </c>
      <c r="E1056" s="113" t="s">
        <v>156</v>
      </c>
    </row>
    <row r="1057" spans="1:5" ht="12.6" customHeight="1" x14ac:dyDescent="0.2">
      <c r="A1057" s="113">
        <v>9</v>
      </c>
      <c r="B1057" s="113">
        <v>1</v>
      </c>
      <c r="C1057" s="113">
        <v>66</v>
      </c>
      <c r="D1057" s="113" t="s">
        <v>157</v>
      </c>
      <c r="E1057" s="113" t="s">
        <v>158</v>
      </c>
    </row>
    <row r="1058" spans="1:5" ht="12.6" customHeight="1" x14ac:dyDescent="0.2">
      <c r="A1058" s="113">
        <v>9</v>
      </c>
      <c r="B1058" s="113">
        <v>1</v>
      </c>
      <c r="C1058" s="113">
        <v>67</v>
      </c>
      <c r="D1058" s="113" t="s">
        <v>159</v>
      </c>
      <c r="E1058" s="113" t="s">
        <v>160</v>
      </c>
    </row>
    <row r="1059" spans="1:5" ht="12.6" customHeight="1" x14ac:dyDescent="0.2">
      <c r="A1059" s="113">
        <v>9</v>
      </c>
      <c r="B1059" s="113">
        <v>1</v>
      </c>
      <c r="C1059" s="113">
        <v>68</v>
      </c>
      <c r="D1059" s="113" t="s">
        <v>161</v>
      </c>
      <c r="E1059" s="113" t="s">
        <v>162</v>
      </c>
    </row>
    <row r="1060" spans="1:5" ht="12.6" customHeight="1" x14ac:dyDescent="0.2">
      <c r="A1060" s="113">
        <v>9</v>
      </c>
      <c r="B1060" s="113">
        <v>1</v>
      </c>
      <c r="C1060" s="113">
        <v>69</v>
      </c>
      <c r="D1060" s="113" t="s">
        <v>163</v>
      </c>
      <c r="E1060" s="113" t="s">
        <v>164</v>
      </c>
    </row>
    <row r="1061" spans="1:5" ht="12.6" customHeight="1" x14ac:dyDescent="0.2">
      <c r="A1061" s="113">
        <v>9</v>
      </c>
      <c r="B1061" s="113">
        <v>1</v>
      </c>
      <c r="C1061" s="113">
        <v>70</v>
      </c>
      <c r="D1061" s="113" t="s">
        <v>165</v>
      </c>
      <c r="E1061" s="113" t="s">
        <v>166</v>
      </c>
    </row>
    <row r="1062" spans="1:5" ht="12.6" customHeight="1" x14ac:dyDescent="0.2">
      <c r="A1062" s="113">
        <v>9</v>
      </c>
      <c r="B1062" s="113">
        <v>1</v>
      </c>
      <c r="C1062" s="113">
        <v>71</v>
      </c>
      <c r="D1062" s="113" t="s">
        <v>229</v>
      </c>
      <c r="E1062" s="113" t="s">
        <v>167</v>
      </c>
    </row>
    <row r="1063" spans="1:5" ht="12.6" customHeight="1" x14ac:dyDescent="0.2">
      <c r="A1063" s="113">
        <v>9</v>
      </c>
      <c r="B1063" s="113">
        <v>1</v>
      </c>
      <c r="C1063" s="113">
        <v>72</v>
      </c>
      <c r="D1063" s="113" t="s">
        <v>168</v>
      </c>
      <c r="E1063" s="113" t="s">
        <v>169</v>
      </c>
    </row>
    <row r="1064" spans="1:5" ht="12.6" customHeight="1" x14ac:dyDescent="0.2">
      <c r="A1064" s="113">
        <v>9</v>
      </c>
      <c r="B1064" s="113">
        <v>1</v>
      </c>
      <c r="C1064" s="113">
        <v>73</v>
      </c>
      <c r="D1064" s="113" t="s">
        <v>170</v>
      </c>
      <c r="E1064" s="113" t="s">
        <v>171</v>
      </c>
    </row>
    <row r="1065" spans="1:5" ht="12.6" customHeight="1" x14ac:dyDescent="0.2">
      <c r="A1065" s="113">
        <v>9</v>
      </c>
      <c r="B1065" s="113">
        <v>1</v>
      </c>
      <c r="C1065" s="113">
        <v>74</v>
      </c>
      <c r="D1065" s="113" t="s">
        <v>230</v>
      </c>
      <c r="E1065" s="113" t="s">
        <v>172</v>
      </c>
    </row>
    <row r="1066" spans="1:5" ht="12.6" customHeight="1" x14ac:dyDescent="0.2">
      <c r="A1066" s="113">
        <v>9</v>
      </c>
      <c r="B1066" s="113">
        <v>1</v>
      </c>
      <c r="C1066" s="113">
        <v>75</v>
      </c>
      <c r="D1066" s="113" t="s">
        <v>173</v>
      </c>
      <c r="E1066" s="113" t="s">
        <v>174</v>
      </c>
    </row>
    <row r="1067" spans="1:5" ht="12.6" customHeight="1" x14ac:dyDescent="0.2">
      <c r="A1067" s="113">
        <v>9</v>
      </c>
      <c r="B1067" s="113">
        <v>1</v>
      </c>
      <c r="C1067" s="113">
        <v>76</v>
      </c>
      <c r="D1067" s="113" t="s">
        <v>175</v>
      </c>
      <c r="E1067" s="113" t="s">
        <v>176</v>
      </c>
    </row>
    <row r="1068" spans="1:5" ht="12.6" customHeight="1" x14ac:dyDescent="0.2">
      <c r="A1068" s="113">
        <v>9</v>
      </c>
      <c r="B1068" s="113">
        <v>1</v>
      </c>
      <c r="C1068" s="113">
        <v>77</v>
      </c>
      <c r="D1068" s="113" t="s">
        <v>177</v>
      </c>
      <c r="E1068" s="113" t="s">
        <v>178</v>
      </c>
    </row>
    <row r="1069" spans="1:5" ht="12.6" customHeight="1" x14ac:dyDescent="0.2">
      <c r="A1069" s="113">
        <v>9</v>
      </c>
      <c r="B1069" s="113">
        <v>1</v>
      </c>
      <c r="C1069" s="113">
        <v>78</v>
      </c>
      <c r="D1069" s="113" t="s">
        <v>179</v>
      </c>
      <c r="E1069" s="113" t="s">
        <v>180</v>
      </c>
    </row>
    <row r="1070" spans="1:5" ht="12.6" customHeight="1" x14ac:dyDescent="0.2">
      <c r="A1070" s="113">
        <v>9</v>
      </c>
      <c r="B1070" s="113">
        <v>1</v>
      </c>
      <c r="C1070" s="113">
        <v>79</v>
      </c>
      <c r="D1070" s="113" t="s">
        <v>181</v>
      </c>
      <c r="E1070" s="113" t="s">
        <v>182</v>
      </c>
    </row>
    <row r="1071" spans="1:5" ht="12.6" customHeight="1" x14ac:dyDescent="0.2">
      <c r="A1071" s="113">
        <v>9</v>
      </c>
      <c r="B1071" s="113">
        <v>1</v>
      </c>
      <c r="C1071" s="113">
        <v>80</v>
      </c>
      <c r="D1071" s="113" t="s">
        <v>183</v>
      </c>
      <c r="E1071" s="113" t="s">
        <v>231</v>
      </c>
    </row>
    <row r="1072" spans="1:5" ht="12.6" customHeight="1" x14ac:dyDescent="0.2">
      <c r="A1072" s="113">
        <v>9</v>
      </c>
      <c r="B1072" s="113">
        <v>1</v>
      </c>
      <c r="C1072" s="113">
        <v>81</v>
      </c>
      <c r="D1072" s="113" t="s">
        <v>184</v>
      </c>
      <c r="E1072" s="113" t="s">
        <v>185</v>
      </c>
    </row>
    <row r="1073" spans="1:5" ht="12.6" customHeight="1" x14ac:dyDescent="0.2">
      <c r="A1073" s="113">
        <v>9</v>
      </c>
      <c r="B1073" s="113">
        <v>1</v>
      </c>
      <c r="C1073" s="113">
        <v>82</v>
      </c>
      <c r="D1073" s="113" t="s">
        <v>186</v>
      </c>
      <c r="E1073" s="113" t="s">
        <v>187</v>
      </c>
    </row>
    <row r="1074" spans="1:5" ht="12.6" customHeight="1" x14ac:dyDescent="0.2">
      <c r="A1074" s="113">
        <v>9</v>
      </c>
      <c r="B1074" s="113">
        <v>1</v>
      </c>
      <c r="C1074" s="113">
        <v>83</v>
      </c>
      <c r="D1074" s="113" t="s">
        <v>232</v>
      </c>
      <c r="E1074" s="113" t="s">
        <v>188</v>
      </c>
    </row>
    <row r="1075" spans="1:5" ht="12.6" customHeight="1" x14ac:dyDescent="0.2">
      <c r="A1075" s="113">
        <v>9</v>
      </c>
      <c r="B1075" s="113">
        <v>1</v>
      </c>
      <c r="C1075" s="113">
        <v>84</v>
      </c>
      <c r="D1075" s="113" t="s">
        <v>189</v>
      </c>
      <c r="E1075" s="113" t="s">
        <v>190</v>
      </c>
    </row>
    <row r="1076" spans="1:5" ht="12.6" customHeight="1" x14ac:dyDescent="0.2">
      <c r="A1076" s="113">
        <v>9</v>
      </c>
      <c r="B1076" s="113">
        <v>1</v>
      </c>
      <c r="C1076" s="113">
        <v>85</v>
      </c>
      <c r="D1076" s="113" t="s">
        <v>191</v>
      </c>
      <c r="E1076" s="113" t="s">
        <v>192</v>
      </c>
    </row>
    <row r="1077" spans="1:5" ht="12.6" customHeight="1" x14ac:dyDescent="0.2">
      <c r="A1077" s="113">
        <v>9</v>
      </c>
      <c r="B1077" s="113">
        <v>1</v>
      </c>
      <c r="C1077" s="113">
        <v>86</v>
      </c>
      <c r="D1077" s="113" t="s">
        <v>193</v>
      </c>
      <c r="E1077" s="113" t="s">
        <v>194</v>
      </c>
    </row>
    <row r="1078" spans="1:5" ht="12.6" customHeight="1" x14ac:dyDescent="0.2">
      <c r="A1078" s="113">
        <v>9</v>
      </c>
      <c r="B1078" s="113">
        <v>1</v>
      </c>
      <c r="C1078" s="113">
        <v>87</v>
      </c>
      <c r="D1078" s="113" t="s">
        <v>195</v>
      </c>
      <c r="E1078" s="113" t="s">
        <v>196</v>
      </c>
    </row>
    <row r="1079" spans="1:5" ht="12.6" customHeight="1" x14ac:dyDescent="0.2">
      <c r="A1079" s="113">
        <v>9</v>
      </c>
      <c r="B1079" s="113">
        <v>1</v>
      </c>
      <c r="C1079" s="113">
        <v>88</v>
      </c>
      <c r="D1079" s="113" t="s">
        <v>197</v>
      </c>
      <c r="E1079" s="113" t="s">
        <v>198</v>
      </c>
    </row>
    <row r="1080" spans="1:5" ht="12.6" customHeight="1" x14ac:dyDescent="0.2">
      <c r="A1080" s="113">
        <v>9</v>
      </c>
      <c r="B1080" s="113">
        <v>1</v>
      </c>
      <c r="C1080" s="113">
        <v>89</v>
      </c>
      <c r="D1080" s="113" t="s">
        <v>199</v>
      </c>
      <c r="E1080" s="113" t="s">
        <v>200</v>
      </c>
    </row>
    <row r="1081" spans="1:5" ht="12.6" customHeight="1" x14ac:dyDescent="0.2">
      <c r="A1081" s="113">
        <v>9</v>
      </c>
      <c r="B1081" s="113">
        <v>1</v>
      </c>
      <c r="C1081" s="113">
        <v>90</v>
      </c>
      <c r="D1081" s="113" t="s">
        <v>201</v>
      </c>
      <c r="E1081" s="113" t="s">
        <v>233</v>
      </c>
    </row>
    <row r="1082" spans="1:5" ht="12.6" customHeight="1" x14ac:dyDescent="0.2">
      <c r="A1082" s="113">
        <v>9</v>
      </c>
      <c r="B1082" s="113">
        <v>2</v>
      </c>
      <c r="C1082" s="113">
        <v>1</v>
      </c>
      <c r="D1082" s="113" t="s">
        <v>22</v>
      </c>
      <c r="E1082" s="113" t="s">
        <v>29</v>
      </c>
    </row>
    <row r="1083" spans="1:5" ht="12.6" customHeight="1" x14ac:dyDescent="0.2">
      <c r="A1083" s="113">
        <v>9</v>
      </c>
      <c r="B1083" s="113">
        <v>2</v>
      </c>
      <c r="C1083" s="113">
        <v>2</v>
      </c>
      <c r="D1083" s="113" t="s">
        <v>28</v>
      </c>
      <c r="E1083" s="113" t="s">
        <v>31</v>
      </c>
    </row>
    <row r="1084" spans="1:5" ht="12.6" customHeight="1" x14ac:dyDescent="0.2">
      <c r="A1084" s="113">
        <v>9</v>
      </c>
      <c r="B1084" s="113">
        <v>2</v>
      </c>
      <c r="C1084" s="113">
        <v>3</v>
      </c>
      <c r="D1084" s="113" t="s">
        <v>30</v>
      </c>
      <c r="E1084" s="113" t="s">
        <v>214</v>
      </c>
    </row>
    <row r="1085" spans="1:5" ht="12.6" customHeight="1" x14ac:dyDescent="0.2">
      <c r="A1085" s="113">
        <v>9</v>
      </c>
      <c r="B1085" s="113">
        <v>2</v>
      </c>
      <c r="C1085" s="113">
        <v>4</v>
      </c>
      <c r="D1085" s="113" t="s">
        <v>32</v>
      </c>
      <c r="E1085" s="113" t="s">
        <v>27</v>
      </c>
    </row>
    <row r="1086" spans="1:5" ht="12.6" customHeight="1" x14ac:dyDescent="0.2">
      <c r="A1086" s="113">
        <v>9</v>
      </c>
      <c r="B1086" s="113">
        <v>2</v>
      </c>
      <c r="C1086" s="113">
        <v>5</v>
      </c>
      <c r="D1086" s="113" t="s">
        <v>26</v>
      </c>
      <c r="E1086" s="113" t="s">
        <v>215</v>
      </c>
    </row>
    <row r="1087" spans="1:5" ht="12.6" customHeight="1" x14ac:dyDescent="0.2">
      <c r="A1087" s="113">
        <v>9</v>
      </c>
      <c r="B1087" s="113">
        <v>2</v>
      </c>
      <c r="C1087" s="113">
        <v>6</v>
      </c>
      <c r="D1087" s="113" t="s">
        <v>14</v>
      </c>
      <c r="E1087" s="113" t="s">
        <v>39</v>
      </c>
    </row>
    <row r="1088" spans="1:5" ht="12.6" customHeight="1" x14ac:dyDescent="0.2">
      <c r="A1088" s="113">
        <v>9</v>
      </c>
      <c r="B1088" s="113">
        <v>2</v>
      </c>
      <c r="C1088" s="113">
        <v>7</v>
      </c>
      <c r="D1088" s="113" t="s">
        <v>34</v>
      </c>
      <c r="E1088" s="113" t="s">
        <v>33</v>
      </c>
    </row>
    <row r="1089" spans="1:5" ht="12.6" customHeight="1" x14ac:dyDescent="0.2">
      <c r="A1089" s="113">
        <v>9</v>
      </c>
      <c r="B1089" s="113">
        <v>2</v>
      </c>
      <c r="C1089" s="113">
        <v>8</v>
      </c>
      <c r="D1089" s="113" t="s">
        <v>36</v>
      </c>
      <c r="E1089" s="113" t="s">
        <v>35</v>
      </c>
    </row>
    <row r="1090" spans="1:5" ht="12.6" customHeight="1" x14ac:dyDescent="0.2">
      <c r="A1090" s="113">
        <v>9</v>
      </c>
      <c r="B1090" s="113">
        <v>2</v>
      </c>
      <c r="C1090" s="113">
        <v>9</v>
      </c>
      <c r="D1090" s="113" t="s">
        <v>38</v>
      </c>
      <c r="E1090" s="113" t="s">
        <v>37</v>
      </c>
    </row>
    <row r="1091" spans="1:5" ht="12.6" customHeight="1" x14ac:dyDescent="0.2">
      <c r="A1091" s="113">
        <v>9</v>
      </c>
      <c r="B1091" s="113">
        <v>2</v>
      </c>
      <c r="C1091" s="113">
        <v>10</v>
      </c>
      <c r="D1091" s="113" t="s">
        <v>40</v>
      </c>
      <c r="E1091" s="113" t="s">
        <v>15</v>
      </c>
    </row>
    <row r="1092" spans="1:5" ht="12.6" customHeight="1" x14ac:dyDescent="0.2">
      <c r="A1092" s="113">
        <v>9</v>
      </c>
      <c r="B1092" s="113">
        <v>2</v>
      </c>
      <c r="C1092" s="113">
        <v>11</v>
      </c>
      <c r="D1092" s="113" t="s">
        <v>41</v>
      </c>
      <c r="E1092" s="113" t="s">
        <v>42</v>
      </c>
    </row>
    <row r="1093" spans="1:5" ht="12.6" customHeight="1" x14ac:dyDescent="0.2">
      <c r="A1093" s="113">
        <v>9</v>
      </c>
      <c r="B1093" s="113">
        <v>2</v>
      </c>
      <c r="C1093" s="113">
        <v>12</v>
      </c>
      <c r="D1093" s="113" t="s">
        <v>43</v>
      </c>
      <c r="E1093" s="113" t="s">
        <v>44</v>
      </c>
    </row>
    <row r="1094" spans="1:5" ht="12.6" customHeight="1" x14ac:dyDescent="0.2">
      <c r="A1094" s="113">
        <v>9</v>
      </c>
      <c r="B1094" s="113">
        <v>2</v>
      </c>
      <c r="C1094" s="113">
        <v>13</v>
      </c>
      <c r="D1094" s="113" t="s">
        <v>45</v>
      </c>
      <c r="E1094" s="113" t="s">
        <v>216</v>
      </c>
    </row>
    <row r="1095" spans="1:5" ht="12.6" customHeight="1" x14ac:dyDescent="0.2">
      <c r="A1095" s="113">
        <v>9</v>
      </c>
      <c r="B1095" s="113">
        <v>2</v>
      </c>
      <c r="C1095" s="113">
        <v>14</v>
      </c>
      <c r="D1095" s="113" t="s">
        <v>51</v>
      </c>
      <c r="E1095" s="113" t="s">
        <v>46</v>
      </c>
    </row>
    <row r="1096" spans="1:5" ht="12.6" customHeight="1" x14ac:dyDescent="0.2">
      <c r="A1096" s="113">
        <v>9</v>
      </c>
      <c r="B1096" s="113">
        <v>2</v>
      </c>
      <c r="C1096" s="113">
        <v>15</v>
      </c>
      <c r="D1096" s="32" t="s">
        <v>217</v>
      </c>
      <c r="E1096" s="113" t="s">
        <v>16</v>
      </c>
    </row>
    <row r="1097" spans="1:5" ht="12.6" customHeight="1" x14ac:dyDescent="0.2">
      <c r="A1097" s="113">
        <v>9</v>
      </c>
      <c r="B1097" s="113">
        <v>2</v>
      </c>
      <c r="C1097" s="113">
        <v>16</v>
      </c>
      <c r="D1097" s="113" t="s">
        <v>53</v>
      </c>
      <c r="E1097" s="113" t="s">
        <v>50</v>
      </c>
    </row>
    <row r="1098" spans="1:5" ht="12.6" customHeight="1" x14ac:dyDescent="0.2">
      <c r="A1098" s="113">
        <v>9</v>
      </c>
      <c r="B1098" s="113">
        <v>2</v>
      </c>
      <c r="C1098" s="113">
        <v>17</v>
      </c>
      <c r="D1098" s="113" t="s">
        <v>52</v>
      </c>
      <c r="E1098" s="113" t="s">
        <v>48</v>
      </c>
    </row>
    <row r="1099" spans="1:5" ht="12.6" customHeight="1" x14ac:dyDescent="0.2">
      <c r="A1099" s="113">
        <v>9</v>
      </c>
      <c r="B1099" s="113">
        <v>2</v>
      </c>
      <c r="C1099" s="113">
        <v>18</v>
      </c>
      <c r="D1099" s="113" t="s">
        <v>47</v>
      </c>
      <c r="E1099" s="113" t="s">
        <v>49</v>
      </c>
    </row>
    <row r="1100" spans="1:5" ht="12.6" customHeight="1" x14ac:dyDescent="0.2">
      <c r="A1100" s="113">
        <v>9</v>
      </c>
      <c r="B1100" s="113">
        <v>2</v>
      </c>
      <c r="C1100" s="113">
        <v>19</v>
      </c>
      <c r="D1100" s="113" t="s">
        <v>58</v>
      </c>
      <c r="E1100" s="113" t="s">
        <v>17</v>
      </c>
    </row>
    <row r="1101" spans="1:5" ht="12.6" customHeight="1" x14ac:dyDescent="0.2">
      <c r="A1101" s="113">
        <v>9</v>
      </c>
      <c r="B1101" s="113">
        <v>2</v>
      </c>
      <c r="C1101" s="113">
        <v>20</v>
      </c>
      <c r="D1101" s="113" t="s">
        <v>57</v>
      </c>
      <c r="E1101" s="113" t="s">
        <v>56</v>
      </c>
    </row>
    <row r="1102" spans="1:5" ht="12.6" customHeight="1" x14ac:dyDescent="0.2">
      <c r="A1102" s="113">
        <v>9</v>
      </c>
      <c r="B1102" s="113">
        <v>2</v>
      </c>
      <c r="C1102" s="113">
        <v>21</v>
      </c>
      <c r="D1102" s="113" t="s">
        <v>59</v>
      </c>
      <c r="E1102" s="113" t="s">
        <v>54</v>
      </c>
    </row>
    <row r="1103" spans="1:5" ht="12.6" customHeight="1" x14ac:dyDescent="0.2">
      <c r="A1103" s="113">
        <v>9</v>
      </c>
      <c r="B1103" s="113">
        <v>2</v>
      </c>
      <c r="C1103" s="113">
        <v>22</v>
      </c>
      <c r="D1103" s="113" t="s">
        <v>218</v>
      </c>
      <c r="E1103" s="113" t="s">
        <v>60</v>
      </c>
    </row>
    <row r="1104" spans="1:5" ht="12.6" customHeight="1" x14ac:dyDescent="0.2">
      <c r="A1104" s="113">
        <v>9</v>
      </c>
      <c r="B1104" s="113">
        <v>2</v>
      </c>
      <c r="C1104" s="113">
        <v>23</v>
      </c>
      <c r="D1104" s="113" t="s">
        <v>55</v>
      </c>
      <c r="E1104" s="113" t="s">
        <v>18</v>
      </c>
    </row>
    <row r="1105" spans="1:5" ht="12.6" customHeight="1" x14ac:dyDescent="0.2">
      <c r="A1105" s="113">
        <v>9</v>
      </c>
      <c r="B1105" s="113">
        <v>2</v>
      </c>
      <c r="C1105" s="113">
        <v>24</v>
      </c>
      <c r="D1105" s="113" t="s">
        <v>61</v>
      </c>
      <c r="E1105" s="113" t="s">
        <v>219</v>
      </c>
    </row>
    <row r="1106" spans="1:5" ht="12.6" customHeight="1" x14ac:dyDescent="0.2">
      <c r="A1106" s="113">
        <v>9</v>
      </c>
      <c r="B1106" s="113">
        <v>2</v>
      </c>
      <c r="C1106" s="113">
        <v>25</v>
      </c>
      <c r="D1106" s="113" t="s">
        <v>62</v>
      </c>
      <c r="E1106" s="113" t="s">
        <v>67</v>
      </c>
    </row>
    <row r="1107" spans="1:5" ht="12.6" customHeight="1" x14ac:dyDescent="0.2">
      <c r="A1107" s="113">
        <v>9</v>
      </c>
      <c r="B1107" s="113">
        <v>2</v>
      </c>
      <c r="C1107" s="113">
        <v>26</v>
      </c>
      <c r="D1107" s="113" t="s">
        <v>64</v>
      </c>
      <c r="E1107" s="113" t="s">
        <v>63</v>
      </c>
    </row>
    <row r="1108" spans="1:5" ht="12.6" customHeight="1" x14ac:dyDescent="0.2">
      <c r="A1108" s="113">
        <v>9</v>
      </c>
      <c r="B1108" s="113">
        <v>2</v>
      </c>
      <c r="C1108" s="113">
        <v>27</v>
      </c>
      <c r="D1108" s="113" t="s">
        <v>65</v>
      </c>
      <c r="E1108" s="113" t="s">
        <v>66</v>
      </c>
    </row>
    <row r="1109" spans="1:5" ht="12.6" customHeight="1" x14ac:dyDescent="0.2">
      <c r="A1109" s="113">
        <v>9</v>
      </c>
      <c r="B1109" s="113">
        <v>2</v>
      </c>
      <c r="C1109" s="113">
        <v>28</v>
      </c>
      <c r="D1109" s="113" t="s">
        <v>19</v>
      </c>
      <c r="E1109" s="113" t="s">
        <v>73</v>
      </c>
    </row>
    <row r="1110" spans="1:5" ht="12.6" customHeight="1" x14ac:dyDescent="0.2">
      <c r="A1110" s="113">
        <v>9</v>
      </c>
      <c r="B1110" s="113">
        <v>2</v>
      </c>
      <c r="C1110" s="113">
        <v>29</v>
      </c>
      <c r="D1110" s="113" t="s">
        <v>68</v>
      </c>
      <c r="E1110" s="113" t="s">
        <v>72</v>
      </c>
    </row>
    <row r="1111" spans="1:5" ht="12.6" customHeight="1" x14ac:dyDescent="0.2">
      <c r="A1111" s="113">
        <v>9</v>
      </c>
      <c r="B1111" s="113">
        <v>2</v>
      </c>
      <c r="C1111" s="113">
        <v>30</v>
      </c>
      <c r="D1111" s="113" t="s">
        <v>71</v>
      </c>
      <c r="E1111" s="113" t="s">
        <v>220</v>
      </c>
    </row>
    <row r="1112" spans="1:5" ht="12.6" customHeight="1" x14ac:dyDescent="0.2">
      <c r="A1112" s="113">
        <v>9</v>
      </c>
      <c r="B1112" s="113">
        <v>2</v>
      </c>
      <c r="C1112" s="113">
        <v>31</v>
      </c>
      <c r="D1112" s="113" t="s">
        <v>69</v>
      </c>
      <c r="E1112" s="113" t="s">
        <v>74</v>
      </c>
    </row>
    <row r="1113" spans="1:5" ht="12.6" customHeight="1" x14ac:dyDescent="0.2">
      <c r="A1113" s="113">
        <v>9</v>
      </c>
      <c r="B1113" s="113">
        <v>2</v>
      </c>
      <c r="C1113" s="113">
        <v>32</v>
      </c>
      <c r="D1113" s="113" t="s">
        <v>76</v>
      </c>
      <c r="E1113" s="113" t="s">
        <v>70</v>
      </c>
    </row>
    <row r="1114" spans="1:5" ht="12.6" customHeight="1" x14ac:dyDescent="0.2">
      <c r="A1114" s="113">
        <v>9</v>
      </c>
      <c r="B1114" s="113">
        <v>2</v>
      </c>
      <c r="C1114" s="113">
        <v>33</v>
      </c>
      <c r="D1114" s="113" t="s">
        <v>20</v>
      </c>
      <c r="E1114" s="113" t="s">
        <v>78</v>
      </c>
    </row>
    <row r="1115" spans="1:5" ht="12.6" customHeight="1" x14ac:dyDescent="0.2">
      <c r="A1115" s="113">
        <v>9</v>
      </c>
      <c r="B1115" s="113">
        <v>2</v>
      </c>
      <c r="C1115" s="113">
        <v>34</v>
      </c>
      <c r="D1115" s="113" t="s">
        <v>221</v>
      </c>
      <c r="E1115" s="113" t="s">
        <v>80</v>
      </c>
    </row>
    <row r="1116" spans="1:5" ht="12.6" customHeight="1" x14ac:dyDescent="0.2">
      <c r="A1116" s="113">
        <v>9</v>
      </c>
      <c r="B1116" s="113">
        <v>2</v>
      </c>
      <c r="C1116" s="113">
        <v>35</v>
      </c>
      <c r="D1116" s="113" t="s">
        <v>75</v>
      </c>
      <c r="E1116" s="113" t="s">
        <v>81</v>
      </c>
    </row>
    <row r="1117" spans="1:5" ht="12.6" customHeight="1" x14ac:dyDescent="0.2">
      <c r="A1117" s="113">
        <v>9</v>
      </c>
      <c r="B1117" s="113">
        <v>2</v>
      </c>
      <c r="C1117" s="113">
        <v>36</v>
      </c>
      <c r="D1117" s="113" t="s">
        <v>79</v>
      </c>
      <c r="E1117" s="113" t="s">
        <v>77</v>
      </c>
    </row>
    <row r="1118" spans="1:5" ht="12.6" customHeight="1" x14ac:dyDescent="0.2">
      <c r="A1118" s="113">
        <v>9</v>
      </c>
      <c r="B1118" s="113">
        <v>2</v>
      </c>
      <c r="C1118" s="113">
        <v>37</v>
      </c>
      <c r="D1118" s="113" t="s">
        <v>21</v>
      </c>
      <c r="E1118" s="113" t="s">
        <v>88</v>
      </c>
    </row>
    <row r="1119" spans="1:5" ht="12.6" customHeight="1" x14ac:dyDescent="0.2">
      <c r="A1119" s="113">
        <v>9</v>
      </c>
      <c r="B1119" s="113">
        <v>2</v>
      </c>
      <c r="C1119" s="113">
        <v>38</v>
      </c>
      <c r="D1119" s="113" t="s">
        <v>83</v>
      </c>
      <c r="E1119" s="113" t="s">
        <v>82</v>
      </c>
    </row>
    <row r="1120" spans="1:5" ht="12.6" customHeight="1" x14ac:dyDescent="0.2">
      <c r="A1120" s="113">
        <v>9</v>
      </c>
      <c r="B1120" s="113">
        <v>2</v>
      </c>
      <c r="C1120" s="113">
        <v>39</v>
      </c>
      <c r="D1120" s="113" t="s">
        <v>84</v>
      </c>
      <c r="E1120" s="113" t="s">
        <v>86</v>
      </c>
    </row>
    <row r="1121" spans="1:5" ht="12.6" customHeight="1" x14ac:dyDescent="0.2">
      <c r="A1121" s="113">
        <v>9</v>
      </c>
      <c r="B1121" s="113">
        <v>2</v>
      </c>
      <c r="C1121" s="113">
        <v>40</v>
      </c>
      <c r="D1121" s="113" t="s">
        <v>85</v>
      </c>
      <c r="E1121" s="113" t="s">
        <v>87</v>
      </c>
    </row>
    <row r="1122" spans="1:5" ht="12.6" customHeight="1" x14ac:dyDescent="0.2">
      <c r="A1122" s="113">
        <v>9</v>
      </c>
      <c r="B1122" s="113">
        <v>2</v>
      </c>
      <c r="C1122" s="113">
        <v>41</v>
      </c>
      <c r="D1122" s="113" t="s">
        <v>222</v>
      </c>
      <c r="E1122" s="113" t="s">
        <v>93</v>
      </c>
    </row>
    <row r="1123" spans="1:5" ht="12.6" customHeight="1" x14ac:dyDescent="0.2">
      <c r="A1123" s="113">
        <v>9</v>
      </c>
      <c r="B1123" s="113">
        <v>2</v>
      </c>
      <c r="C1123" s="113">
        <v>42</v>
      </c>
      <c r="D1123" s="113" t="s">
        <v>92</v>
      </c>
      <c r="E1123" s="113" t="s">
        <v>23</v>
      </c>
    </row>
    <row r="1124" spans="1:5" ht="12.6" customHeight="1" x14ac:dyDescent="0.2">
      <c r="A1124" s="113">
        <v>9</v>
      </c>
      <c r="B1124" s="113">
        <v>2</v>
      </c>
      <c r="C1124" s="113">
        <v>43</v>
      </c>
      <c r="D1124" s="113" t="s">
        <v>89</v>
      </c>
      <c r="E1124" s="113" t="s">
        <v>223</v>
      </c>
    </row>
    <row r="1125" spans="1:5" ht="12.6" customHeight="1" x14ac:dyDescent="0.2">
      <c r="A1125" s="113">
        <v>9</v>
      </c>
      <c r="B1125" s="113">
        <v>2</v>
      </c>
      <c r="C1125" s="113">
        <v>44</v>
      </c>
      <c r="D1125" s="113" t="s">
        <v>95</v>
      </c>
      <c r="E1125" s="113" t="s">
        <v>91</v>
      </c>
    </row>
    <row r="1126" spans="1:5" ht="12.6" customHeight="1" x14ac:dyDescent="0.2">
      <c r="A1126" s="113">
        <v>9</v>
      </c>
      <c r="B1126" s="113">
        <v>2</v>
      </c>
      <c r="C1126" s="113">
        <v>45</v>
      </c>
      <c r="D1126" s="113" t="s">
        <v>94</v>
      </c>
      <c r="E1126" s="113" t="s">
        <v>90</v>
      </c>
    </row>
    <row r="1127" spans="1:5" ht="12.6" customHeight="1" x14ac:dyDescent="0.2">
      <c r="A1127" s="113">
        <v>9</v>
      </c>
      <c r="B1127" s="113">
        <v>2</v>
      </c>
      <c r="C1127" s="113">
        <v>46</v>
      </c>
      <c r="D1127" s="113" t="s">
        <v>24</v>
      </c>
      <c r="E1127" s="113" t="s">
        <v>100</v>
      </c>
    </row>
    <row r="1128" spans="1:5" ht="12.6" customHeight="1" x14ac:dyDescent="0.2">
      <c r="A1128" s="113">
        <v>9</v>
      </c>
      <c r="B1128" s="113">
        <v>2</v>
      </c>
      <c r="C1128" s="113">
        <v>47</v>
      </c>
      <c r="D1128" s="113" t="s">
        <v>99</v>
      </c>
      <c r="E1128" s="113" t="s">
        <v>101</v>
      </c>
    </row>
    <row r="1129" spans="1:5" ht="12.6" customHeight="1" x14ac:dyDescent="0.2">
      <c r="A1129" s="113">
        <v>9</v>
      </c>
      <c r="B1129" s="113">
        <v>2</v>
      </c>
      <c r="C1129" s="113">
        <v>48</v>
      </c>
      <c r="D1129" s="113" t="s">
        <v>97</v>
      </c>
      <c r="E1129" s="113" t="s">
        <v>96</v>
      </c>
    </row>
    <row r="1130" spans="1:5" ht="12.6" customHeight="1" x14ac:dyDescent="0.2">
      <c r="A1130" s="113">
        <v>9</v>
      </c>
      <c r="B1130" s="113">
        <v>2</v>
      </c>
      <c r="C1130" s="113">
        <v>49</v>
      </c>
      <c r="D1130" s="113" t="s">
        <v>224</v>
      </c>
      <c r="E1130" s="113" t="s">
        <v>98</v>
      </c>
    </row>
    <row r="1131" spans="1:5" ht="12.6" customHeight="1" x14ac:dyDescent="0.2">
      <c r="A1131" s="113">
        <v>9</v>
      </c>
      <c r="B1131" s="113">
        <v>2</v>
      </c>
      <c r="C1131" s="113">
        <v>50</v>
      </c>
      <c r="D1131" s="113" t="s">
        <v>107</v>
      </c>
      <c r="E1131" s="113" t="s">
        <v>102</v>
      </c>
    </row>
    <row r="1132" spans="1:5" ht="12.6" customHeight="1" x14ac:dyDescent="0.2">
      <c r="A1132" s="113">
        <v>9</v>
      </c>
      <c r="B1132" s="113">
        <v>2</v>
      </c>
      <c r="C1132" s="113">
        <v>51</v>
      </c>
      <c r="D1132" s="113" t="s">
        <v>25</v>
      </c>
      <c r="E1132" s="113" t="s">
        <v>104</v>
      </c>
    </row>
    <row r="1133" spans="1:5" ht="12.6" customHeight="1" x14ac:dyDescent="0.2">
      <c r="A1133" s="113">
        <v>9</v>
      </c>
      <c r="B1133" s="113">
        <v>2</v>
      </c>
      <c r="C1133" s="113">
        <v>52</v>
      </c>
      <c r="D1133" s="113" t="s">
        <v>105</v>
      </c>
      <c r="E1133" s="113" t="s">
        <v>106</v>
      </c>
    </row>
    <row r="1134" spans="1:5" ht="12.6" customHeight="1" x14ac:dyDescent="0.2">
      <c r="A1134" s="113">
        <v>9</v>
      </c>
      <c r="B1134" s="113">
        <v>2</v>
      </c>
      <c r="C1134" s="113">
        <v>53</v>
      </c>
      <c r="D1134" s="113" t="s">
        <v>108</v>
      </c>
      <c r="E1134" s="113" t="s">
        <v>225</v>
      </c>
    </row>
    <row r="1135" spans="1:5" ht="12.6" customHeight="1" x14ac:dyDescent="0.2">
      <c r="A1135" s="113">
        <v>9</v>
      </c>
      <c r="B1135" s="113">
        <v>2</v>
      </c>
      <c r="C1135" s="113">
        <v>54</v>
      </c>
      <c r="D1135" s="113" t="s">
        <v>109</v>
      </c>
      <c r="E1135" s="113" t="s">
        <v>103</v>
      </c>
    </row>
    <row r="1136" spans="1:5" ht="12.6" customHeight="1" x14ac:dyDescent="0.2">
      <c r="A1136" s="113">
        <v>9</v>
      </c>
      <c r="B1136" s="113">
        <v>2</v>
      </c>
      <c r="C1136" s="113">
        <v>55</v>
      </c>
      <c r="D1136" s="113" t="s">
        <v>226</v>
      </c>
      <c r="E1136" s="113" t="s">
        <v>139</v>
      </c>
    </row>
    <row r="1137" spans="1:5" ht="12.6" customHeight="1" x14ac:dyDescent="0.2">
      <c r="A1137" s="113">
        <v>9</v>
      </c>
      <c r="B1137" s="113">
        <v>2</v>
      </c>
      <c r="C1137" s="113">
        <v>56</v>
      </c>
      <c r="D1137" s="113" t="s">
        <v>144</v>
      </c>
      <c r="E1137" s="113" t="s">
        <v>140</v>
      </c>
    </row>
    <row r="1138" spans="1:5" ht="12.6" customHeight="1" x14ac:dyDescent="0.2">
      <c r="A1138" s="113">
        <v>9</v>
      </c>
      <c r="B1138" s="113">
        <v>2</v>
      </c>
      <c r="C1138" s="113">
        <v>57</v>
      </c>
      <c r="D1138" s="113" t="s">
        <v>143</v>
      </c>
      <c r="E1138" s="113" t="s">
        <v>138</v>
      </c>
    </row>
    <row r="1139" spans="1:5" ht="12.6" customHeight="1" x14ac:dyDescent="0.2">
      <c r="A1139" s="113">
        <v>9</v>
      </c>
      <c r="B1139" s="113">
        <v>2</v>
      </c>
      <c r="C1139" s="113">
        <v>58</v>
      </c>
      <c r="D1139" s="113" t="s">
        <v>146</v>
      </c>
      <c r="E1139" s="113" t="s">
        <v>141</v>
      </c>
    </row>
    <row r="1140" spans="1:5" ht="12.6" customHeight="1" x14ac:dyDescent="0.2">
      <c r="A1140" s="113">
        <v>9</v>
      </c>
      <c r="B1140" s="113">
        <v>2</v>
      </c>
      <c r="C1140" s="113">
        <v>59</v>
      </c>
      <c r="D1140" s="113" t="s">
        <v>142</v>
      </c>
      <c r="E1140" s="113" t="s">
        <v>150</v>
      </c>
    </row>
    <row r="1141" spans="1:5" ht="12.6" customHeight="1" x14ac:dyDescent="0.2">
      <c r="A1141" s="113">
        <v>9</v>
      </c>
      <c r="B1141" s="113">
        <v>2</v>
      </c>
      <c r="C1141" s="113">
        <v>60</v>
      </c>
      <c r="D1141" s="113" t="s">
        <v>145</v>
      </c>
      <c r="E1141" s="113" t="s">
        <v>147</v>
      </c>
    </row>
    <row r="1142" spans="1:5" ht="12.6" customHeight="1" x14ac:dyDescent="0.2">
      <c r="A1142" s="113">
        <v>9</v>
      </c>
      <c r="B1142" s="113">
        <v>2</v>
      </c>
      <c r="C1142" s="113">
        <v>61</v>
      </c>
      <c r="D1142" s="113" t="s">
        <v>227</v>
      </c>
      <c r="E1142" s="113" t="s">
        <v>149</v>
      </c>
    </row>
    <row r="1143" spans="1:5" ht="12.6" customHeight="1" x14ac:dyDescent="0.2">
      <c r="A1143" s="113">
        <v>9</v>
      </c>
      <c r="B1143" s="113">
        <v>2</v>
      </c>
      <c r="C1143" s="113">
        <v>62</v>
      </c>
      <c r="D1143" s="113" t="s">
        <v>152</v>
      </c>
      <c r="E1143" s="113" t="s">
        <v>148</v>
      </c>
    </row>
    <row r="1144" spans="1:5" ht="12.6" customHeight="1" x14ac:dyDescent="0.2">
      <c r="A1144" s="113">
        <v>9</v>
      </c>
      <c r="B1144" s="113">
        <v>2</v>
      </c>
      <c r="C1144" s="113">
        <v>63</v>
      </c>
      <c r="D1144" s="113" t="s">
        <v>151</v>
      </c>
      <c r="E1144" s="113" t="s">
        <v>153</v>
      </c>
    </row>
    <row r="1145" spans="1:5" ht="12.6" customHeight="1" x14ac:dyDescent="0.2">
      <c r="A1145" s="113">
        <v>9</v>
      </c>
      <c r="B1145" s="113">
        <v>2</v>
      </c>
      <c r="C1145" s="113">
        <v>64</v>
      </c>
      <c r="D1145" s="113" t="s">
        <v>155</v>
      </c>
      <c r="E1145" s="113" t="s">
        <v>162</v>
      </c>
    </row>
    <row r="1146" spans="1:5" ht="12.6" customHeight="1" x14ac:dyDescent="0.2">
      <c r="A1146" s="113">
        <v>9</v>
      </c>
      <c r="B1146" s="113">
        <v>2</v>
      </c>
      <c r="C1146" s="113">
        <v>65</v>
      </c>
      <c r="D1146" s="113" t="s">
        <v>158</v>
      </c>
      <c r="E1146" s="113" t="s">
        <v>154</v>
      </c>
    </row>
    <row r="1147" spans="1:5" ht="12.6" customHeight="1" x14ac:dyDescent="0.2">
      <c r="A1147" s="113">
        <v>9</v>
      </c>
      <c r="B1147" s="113">
        <v>2</v>
      </c>
      <c r="C1147" s="113">
        <v>66</v>
      </c>
      <c r="D1147" s="113" t="s">
        <v>156</v>
      </c>
      <c r="E1147" s="113" t="s">
        <v>160</v>
      </c>
    </row>
    <row r="1148" spans="1:5" ht="12.6" customHeight="1" x14ac:dyDescent="0.2">
      <c r="A1148" s="113">
        <v>9</v>
      </c>
      <c r="B1148" s="113">
        <v>2</v>
      </c>
      <c r="C1148" s="113">
        <v>67</v>
      </c>
      <c r="D1148" s="113" t="s">
        <v>157</v>
      </c>
      <c r="E1148" s="113" t="s">
        <v>159</v>
      </c>
    </row>
    <row r="1149" spans="1:5" ht="12.6" customHeight="1" x14ac:dyDescent="0.2">
      <c r="A1149" s="113">
        <v>9</v>
      </c>
      <c r="B1149" s="113">
        <v>2</v>
      </c>
      <c r="C1149" s="113">
        <v>68</v>
      </c>
      <c r="D1149" s="113" t="s">
        <v>169</v>
      </c>
      <c r="E1149" s="113" t="s">
        <v>228</v>
      </c>
    </row>
    <row r="1150" spans="1:5" ht="12.6" customHeight="1" x14ac:dyDescent="0.2">
      <c r="A1150" s="113">
        <v>9</v>
      </c>
      <c r="B1150" s="113">
        <v>2</v>
      </c>
      <c r="C1150" s="113">
        <v>69</v>
      </c>
      <c r="D1150" s="113" t="s">
        <v>168</v>
      </c>
      <c r="E1150" s="113" t="s">
        <v>163</v>
      </c>
    </row>
    <row r="1151" spans="1:5" ht="12.6" customHeight="1" x14ac:dyDescent="0.2">
      <c r="A1151" s="113">
        <v>9</v>
      </c>
      <c r="B1151" s="113">
        <v>2</v>
      </c>
      <c r="C1151" s="113">
        <v>70</v>
      </c>
      <c r="D1151" s="113" t="s">
        <v>166</v>
      </c>
      <c r="E1151" s="113" t="s">
        <v>167</v>
      </c>
    </row>
    <row r="1152" spans="1:5" ht="12.6" customHeight="1" x14ac:dyDescent="0.2">
      <c r="A1152" s="113">
        <v>9</v>
      </c>
      <c r="B1152" s="113">
        <v>2</v>
      </c>
      <c r="C1152" s="113">
        <v>71</v>
      </c>
      <c r="D1152" s="113" t="s">
        <v>165</v>
      </c>
      <c r="E1152" s="113" t="s">
        <v>164</v>
      </c>
    </row>
    <row r="1153" spans="1:5" ht="12.6" customHeight="1" x14ac:dyDescent="0.2">
      <c r="A1153" s="113">
        <v>9</v>
      </c>
      <c r="B1153" s="113">
        <v>2</v>
      </c>
      <c r="C1153" s="113">
        <v>72</v>
      </c>
      <c r="D1153" s="113" t="s">
        <v>161</v>
      </c>
      <c r="E1153" s="113" t="s">
        <v>229</v>
      </c>
    </row>
    <row r="1154" spans="1:5" ht="12.6" customHeight="1" x14ac:dyDescent="0.2">
      <c r="A1154" s="113">
        <v>9</v>
      </c>
      <c r="B1154" s="113">
        <v>2</v>
      </c>
      <c r="C1154" s="113">
        <v>73</v>
      </c>
      <c r="D1154" s="113" t="s">
        <v>230</v>
      </c>
      <c r="E1154" s="113" t="s">
        <v>170</v>
      </c>
    </row>
    <row r="1155" spans="1:5" ht="12.6" customHeight="1" x14ac:dyDescent="0.2">
      <c r="A1155" s="113">
        <v>9</v>
      </c>
      <c r="B1155" s="113">
        <v>2</v>
      </c>
      <c r="C1155" s="113">
        <v>74</v>
      </c>
      <c r="D1155" s="113" t="s">
        <v>174</v>
      </c>
      <c r="E1155" s="113" t="s">
        <v>171</v>
      </c>
    </row>
    <row r="1156" spans="1:5" ht="12.6" customHeight="1" x14ac:dyDescent="0.2">
      <c r="A1156" s="113">
        <v>9</v>
      </c>
      <c r="B1156" s="113">
        <v>2</v>
      </c>
      <c r="C1156" s="113">
        <v>75</v>
      </c>
      <c r="D1156" s="113" t="s">
        <v>172</v>
      </c>
      <c r="E1156" s="113" t="s">
        <v>175</v>
      </c>
    </row>
    <row r="1157" spans="1:5" ht="12.6" customHeight="1" x14ac:dyDescent="0.2">
      <c r="A1157" s="113">
        <v>9</v>
      </c>
      <c r="B1157" s="113">
        <v>2</v>
      </c>
      <c r="C1157" s="113">
        <v>76</v>
      </c>
      <c r="D1157" s="113" t="s">
        <v>178</v>
      </c>
      <c r="E1157" s="113" t="s">
        <v>173</v>
      </c>
    </row>
    <row r="1158" spans="1:5" ht="12.6" customHeight="1" x14ac:dyDescent="0.2">
      <c r="A1158" s="113">
        <v>9</v>
      </c>
      <c r="B1158" s="113">
        <v>2</v>
      </c>
      <c r="C1158" s="113">
        <v>77</v>
      </c>
      <c r="D1158" s="113" t="s">
        <v>176</v>
      </c>
      <c r="E1158" s="113" t="s">
        <v>182</v>
      </c>
    </row>
    <row r="1159" spans="1:5" ht="12.6" customHeight="1" x14ac:dyDescent="0.2">
      <c r="A1159" s="113">
        <v>9</v>
      </c>
      <c r="B1159" s="113">
        <v>2</v>
      </c>
      <c r="C1159" s="113">
        <v>78</v>
      </c>
      <c r="D1159" s="113" t="s">
        <v>185</v>
      </c>
      <c r="E1159" s="113" t="s">
        <v>180</v>
      </c>
    </row>
    <row r="1160" spans="1:5" ht="12.6" customHeight="1" x14ac:dyDescent="0.2">
      <c r="A1160" s="113">
        <v>9</v>
      </c>
      <c r="B1160" s="113">
        <v>2</v>
      </c>
      <c r="C1160" s="113">
        <v>79</v>
      </c>
      <c r="D1160" s="113" t="s">
        <v>183</v>
      </c>
      <c r="E1160" s="113" t="s">
        <v>181</v>
      </c>
    </row>
    <row r="1161" spans="1:5" ht="12.6" customHeight="1" x14ac:dyDescent="0.2">
      <c r="A1161" s="113">
        <v>9</v>
      </c>
      <c r="B1161" s="113">
        <v>2</v>
      </c>
      <c r="C1161" s="113">
        <v>80</v>
      </c>
      <c r="D1161" s="113" t="s">
        <v>177</v>
      </c>
      <c r="E1161" s="113" t="s">
        <v>179</v>
      </c>
    </row>
    <row r="1162" spans="1:5" ht="12.6" customHeight="1" x14ac:dyDescent="0.2">
      <c r="A1162" s="113">
        <v>9</v>
      </c>
      <c r="B1162" s="113">
        <v>2</v>
      </c>
      <c r="C1162" s="113">
        <v>81</v>
      </c>
      <c r="D1162" s="113" t="s">
        <v>231</v>
      </c>
      <c r="E1162" s="113" t="s">
        <v>184</v>
      </c>
    </row>
    <row r="1163" spans="1:5" ht="12.6" customHeight="1" x14ac:dyDescent="0.2">
      <c r="A1163" s="113">
        <v>9</v>
      </c>
      <c r="B1163" s="113">
        <v>2</v>
      </c>
      <c r="C1163" s="113">
        <v>82</v>
      </c>
      <c r="D1163" s="113" t="s">
        <v>187</v>
      </c>
      <c r="E1163" s="113" t="s">
        <v>188</v>
      </c>
    </row>
    <row r="1164" spans="1:5" ht="12.6" customHeight="1" x14ac:dyDescent="0.2">
      <c r="A1164" s="113">
        <v>9</v>
      </c>
      <c r="B1164" s="113">
        <v>2</v>
      </c>
      <c r="C1164" s="113">
        <v>83</v>
      </c>
      <c r="D1164" s="113" t="s">
        <v>194</v>
      </c>
      <c r="E1164" s="113" t="s">
        <v>186</v>
      </c>
    </row>
    <row r="1165" spans="1:5" ht="12.6" customHeight="1" x14ac:dyDescent="0.2">
      <c r="A1165" s="113">
        <v>9</v>
      </c>
      <c r="B1165" s="113">
        <v>2</v>
      </c>
      <c r="C1165" s="113">
        <v>84</v>
      </c>
      <c r="D1165" s="113" t="s">
        <v>232</v>
      </c>
      <c r="E1165" s="113" t="s">
        <v>189</v>
      </c>
    </row>
    <row r="1166" spans="1:5" ht="12.6" customHeight="1" x14ac:dyDescent="0.2">
      <c r="A1166" s="113">
        <v>9</v>
      </c>
      <c r="B1166" s="113">
        <v>2</v>
      </c>
      <c r="C1166" s="113">
        <v>85</v>
      </c>
      <c r="D1166" s="113" t="s">
        <v>190</v>
      </c>
      <c r="E1166" s="113" t="s">
        <v>191</v>
      </c>
    </row>
    <row r="1167" spans="1:5" ht="12.6" customHeight="1" x14ac:dyDescent="0.2">
      <c r="A1167" s="113">
        <v>9</v>
      </c>
      <c r="B1167" s="113">
        <v>2</v>
      </c>
      <c r="C1167" s="113">
        <v>86</v>
      </c>
      <c r="D1167" s="113" t="s">
        <v>197</v>
      </c>
      <c r="E1167" s="113" t="s">
        <v>192</v>
      </c>
    </row>
    <row r="1168" spans="1:5" ht="12.6" customHeight="1" x14ac:dyDescent="0.2">
      <c r="A1168" s="113">
        <v>9</v>
      </c>
      <c r="B1168" s="113">
        <v>2</v>
      </c>
      <c r="C1168" s="113">
        <v>87</v>
      </c>
      <c r="D1168" s="113" t="s">
        <v>195</v>
      </c>
      <c r="E1168" s="113" t="s">
        <v>200</v>
      </c>
    </row>
    <row r="1169" spans="1:5" ht="12.6" customHeight="1" x14ac:dyDescent="0.2">
      <c r="A1169" s="113">
        <v>9</v>
      </c>
      <c r="B1169" s="113">
        <v>2</v>
      </c>
      <c r="C1169" s="113">
        <v>88</v>
      </c>
      <c r="D1169" s="113" t="s">
        <v>233</v>
      </c>
      <c r="E1169" s="113" t="s">
        <v>199</v>
      </c>
    </row>
    <row r="1170" spans="1:5" ht="12.6" customHeight="1" x14ac:dyDescent="0.2">
      <c r="A1170" s="113">
        <v>9</v>
      </c>
      <c r="B1170" s="113">
        <v>2</v>
      </c>
      <c r="C1170" s="113">
        <v>89</v>
      </c>
      <c r="D1170" s="113" t="s">
        <v>193</v>
      </c>
      <c r="E1170" s="113" t="s">
        <v>198</v>
      </c>
    </row>
    <row r="1171" spans="1:5" ht="12.6" customHeight="1" x14ac:dyDescent="0.2">
      <c r="A1171" s="113">
        <v>9</v>
      </c>
      <c r="B1171" s="113">
        <v>2</v>
      </c>
      <c r="C1171" s="113">
        <v>90</v>
      </c>
      <c r="D1171" s="113" t="s">
        <v>201</v>
      </c>
      <c r="E1171" s="113" t="s">
        <v>196</v>
      </c>
    </row>
    <row r="1172" spans="1:5" ht="12.6" customHeight="1" x14ac:dyDescent="0.2">
      <c r="A1172" s="113">
        <v>9</v>
      </c>
      <c r="B1172" s="113">
        <v>3</v>
      </c>
      <c r="C1172" s="113">
        <v>1</v>
      </c>
      <c r="D1172" s="113" t="s">
        <v>27</v>
      </c>
      <c r="E1172" s="113" t="s">
        <v>22</v>
      </c>
    </row>
    <row r="1173" spans="1:5" ht="12.6" customHeight="1" x14ac:dyDescent="0.2">
      <c r="A1173" s="113">
        <v>9</v>
      </c>
      <c r="B1173" s="113">
        <v>3</v>
      </c>
      <c r="C1173" s="113">
        <v>2</v>
      </c>
      <c r="D1173" s="113" t="s">
        <v>31</v>
      </c>
      <c r="E1173" s="113" t="s">
        <v>30</v>
      </c>
    </row>
    <row r="1174" spans="1:5" ht="12.6" customHeight="1" x14ac:dyDescent="0.2">
      <c r="A1174" s="113">
        <v>9</v>
      </c>
      <c r="B1174" s="113">
        <v>3</v>
      </c>
      <c r="C1174" s="113">
        <v>3</v>
      </c>
      <c r="D1174" s="113" t="s">
        <v>29</v>
      </c>
      <c r="E1174" s="113" t="s">
        <v>26</v>
      </c>
    </row>
    <row r="1175" spans="1:5" ht="12.6" customHeight="1" x14ac:dyDescent="0.2">
      <c r="A1175" s="113">
        <v>9</v>
      </c>
      <c r="B1175" s="113">
        <v>3</v>
      </c>
      <c r="C1175" s="113">
        <v>4</v>
      </c>
      <c r="D1175" s="113" t="s">
        <v>214</v>
      </c>
      <c r="E1175" s="113" t="s">
        <v>32</v>
      </c>
    </row>
    <row r="1176" spans="1:5" ht="12.6" customHeight="1" x14ac:dyDescent="0.2">
      <c r="A1176" s="113">
        <v>9</v>
      </c>
      <c r="B1176" s="113">
        <v>3</v>
      </c>
      <c r="C1176" s="113">
        <v>5</v>
      </c>
      <c r="D1176" s="113" t="s">
        <v>39</v>
      </c>
      <c r="E1176" s="113" t="s">
        <v>28</v>
      </c>
    </row>
    <row r="1177" spans="1:5" ht="12.6" customHeight="1" x14ac:dyDescent="0.2">
      <c r="A1177" s="113">
        <v>9</v>
      </c>
      <c r="B1177" s="113">
        <v>3</v>
      </c>
      <c r="C1177" s="113">
        <v>6</v>
      </c>
      <c r="D1177" s="113" t="s">
        <v>35</v>
      </c>
      <c r="E1177" s="113" t="s">
        <v>14</v>
      </c>
    </row>
    <row r="1178" spans="1:5" ht="12.6" customHeight="1" x14ac:dyDescent="0.2">
      <c r="A1178" s="113">
        <v>9</v>
      </c>
      <c r="B1178" s="113">
        <v>3</v>
      </c>
      <c r="C1178" s="113">
        <v>7</v>
      </c>
      <c r="D1178" s="113" t="s">
        <v>33</v>
      </c>
      <c r="E1178" s="113" t="s">
        <v>38</v>
      </c>
    </row>
    <row r="1179" spans="1:5" ht="12.6" customHeight="1" x14ac:dyDescent="0.2">
      <c r="A1179" s="113">
        <v>9</v>
      </c>
      <c r="B1179" s="113">
        <v>3</v>
      </c>
      <c r="C1179" s="113">
        <v>8</v>
      </c>
      <c r="D1179" s="113" t="s">
        <v>37</v>
      </c>
      <c r="E1179" s="113" t="s">
        <v>36</v>
      </c>
    </row>
    <row r="1180" spans="1:5" ht="12.6" customHeight="1" x14ac:dyDescent="0.2">
      <c r="A1180" s="113">
        <v>9</v>
      </c>
      <c r="B1180" s="113">
        <v>3</v>
      </c>
      <c r="C1180" s="113">
        <v>9</v>
      </c>
      <c r="D1180" s="113" t="s">
        <v>215</v>
      </c>
      <c r="E1180" s="113" t="s">
        <v>34</v>
      </c>
    </row>
    <row r="1181" spans="1:5" ht="12.6" customHeight="1" x14ac:dyDescent="0.2">
      <c r="A1181" s="113">
        <v>9</v>
      </c>
      <c r="B1181" s="113">
        <v>3</v>
      </c>
      <c r="C1181" s="113">
        <v>10</v>
      </c>
      <c r="D1181" s="113" t="s">
        <v>216</v>
      </c>
      <c r="E1181" s="113" t="s">
        <v>41</v>
      </c>
    </row>
    <row r="1182" spans="1:5" ht="12.6" customHeight="1" x14ac:dyDescent="0.2">
      <c r="A1182" s="113">
        <v>9</v>
      </c>
      <c r="B1182" s="113">
        <v>3</v>
      </c>
      <c r="C1182" s="113">
        <v>11</v>
      </c>
      <c r="D1182" s="113" t="s">
        <v>46</v>
      </c>
      <c r="E1182" s="113" t="s">
        <v>43</v>
      </c>
    </row>
    <row r="1183" spans="1:5" ht="12.6" customHeight="1" x14ac:dyDescent="0.2">
      <c r="A1183" s="113">
        <v>9</v>
      </c>
      <c r="B1183" s="113">
        <v>3</v>
      </c>
      <c r="C1183" s="113">
        <v>12</v>
      </c>
      <c r="D1183" s="113" t="s">
        <v>44</v>
      </c>
      <c r="E1183" s="113" t="s">
        <v>45</v>
      </c>
    </row>
    <row r="1184" spans="1:5" ht="12.6" customHeight="1" x14ac:dyDescent="0.2">
      <c r="A1184" s="113">
        <v>9</v>
      </c>
      <c r="B1184" s="113">
        <v>3</v>
      </c>
      <c r="C1184" s="113">
        <v>13</v>
      </c>
      <c r="D1184" s="113" t="s">
        <v>42</v>
      </c>
      <c r="E1184" s="113" t="s">
        <v>40</v>
      </c>
    </row>
    <row r="1185" spans="1:5" ht="12.6" customHeight="1" x14ac:dyDescent="0.2">
      <c r="A1185" s="113">
        <v>9</v>
      </c>
      <c r="B1185" s="113">
        <v>3</v>
      </c>
      <c r="C1185" s="113">
        <v>14</v>
      </c>
      <c r="D1185" s="113" t="s">
        <v>15</v>
      </c>
      <c r="E1185" s="113" t="s">
        <v>52</v>
      </c>
    </row>
    <row r="1186" spans="1:5" ht="12.6" customHeight="1" x14ac:dyDescent="0.2">
      <c r="A1186" s="113">
        <v>9</v>
      </c>
      <c r="B1186" s="113">
        <v>3</v>
      </c>
      <c r="C1186" s="113">
        <v>15</v>
      </c>
      <c r="D1186" s="113" t="s">
        <v>16</v>
      </c>
      <c r="E1186" s="113" t="s">
        <v>51</v>
      </c>
    </row>
    <row r="1187" spans="1:5" ht="12.6" customHeight="1" x14ac:dyDescent="0.2">
      <c r="A1187" s="113">
        <v>9</v>
      </c>
      <c r="B1187" s="113">
        <v>3</v>
      </c>
      <c r="C1187" s="113">
        <v>16</v>
      </c>
      <c r="D1187" s="113" t="s">
        <v>50</v>
      </c>
      <c r="E1187" s="113" t="s">
        <v>47</v>
      </c>
    </row>
    <row r="1188" spans="1:5" ht="12.6" customHeight="1" x14ac:dyDescent="0.2">
      <c r="A1188" s="113">
        <v>9</v>
      </c>
      <c r="B1188" s="113">
        <v>3</v>
      </c>
      <c r="C1188" s="113">
        <v>17</v>
      </c>
      <c r="D1188" s="113" t="s">
        <v>49</v>
      </c>
      <c r="E1188" s="113" t="s">
        <v>217</v>
      </c>
    </row>
    <row r="1189" spans="1:5" ht="12.6" customHeight="1" x14ac:dyDescent="0.2">
      <c r="A1189" s="113">
        <v>9</v>
      </c>
      <c r="B1189" s="113">
        <v>3</v>
      </c>
      <c r="C1189" s="113">
        <v>18</v>
      </c>
      <c r="D1189" s="113" t="s">
        <v>48</v>
      </c>
      <c r="E1189" s="113" t="s">
        <v>53</v>
      </c>
    </row>
    <row r="1190" spans="1:5" ht="12.6" customHeight="1" x14ac:dyDescent="0.2">
      <c r="A1190" s="113">
        <v>9</v>
      </c>
      <c r="B1190" s="113">
        <v>3</v>
      </c>
      <c r="C1190" s="113">
        <v>19</v>
      </c>
      <c r="D1190" s="113" t="s">
        <v>17</v>
      </c>
      <c r="E1190" s="113" t="s">
        <v>55</v>
      </c>
    </row>
    <row r="1191" spans="1:5" ht="12.6" customHeight="1" x14ac:dyDescent="0.2">
      <c r="A1191" s="113">
        <v>9</v>
      </c>
      <c r="B1191" s="113">
        <v>3</v>
      </c>
      <c r="C1191" s="113">
        <v>20</v>
      </c>
      <c r="D1191" s="113" t="s">
        <v>56</v>
      </c>
      <c r="E1191" s="113" t="s">
        <v>59</v>
      </c>
    </row>
    <row r="1192" spans="1:5" ht="12.6" customHeight="1" x14ac:dyDescent="0.2">
      <c r="A1192" s="113">
        <v>9</v>
      </c>
      <c r="B1192" s="113">
        <v>3</v>
      </c>
      <c r="C1192" s="113">
        <v>21</v>
      </c>
      <c r="D1192" s="113" t="s">
        <v>54</v>
      </c>
      <c r="E1192" s="113" t="s">
        <v>218</v>
      </c>
    </row>
    <row r="1193" spans="1:5" ht="12.6" customHeight="1" x14ac:dyDescent="0.2">
      <c r="A1193" s="113">
        <v>9</v>
      </c>
      <c r="B1193" s="113">
        <v>3</v>
      </c>
      <c r="C1193" s="113">
        <v>22</v>
      </c>
      <c r="D1193" s="113" t="s">
        <v>60</v>
      </c>
      <c r="E1193" s="113" t="s">
        <v>57</v>
      </c>
    </row>
    <row r="1194" spans="1:5" ht="12.6" customHeight="1" x14ac:dyDescent="0.2">
      <c r="A1194" s="113">
        <v>9</v>
      </c>
      <c r="B1194" s="113">
        <v>3</v>
      </c>
      <c r="C1194" s="113">
        <v>23</v>
      </c>
      <c r="D1194" s="113" t="s">
        <v>66</v>
      </c>
      <c r="E1194" s="113" t="s">
        <v>58</v>
      </c>
    </row>
    <row r="1195" spans="1:5" ht="12.6" customHeight="1" x14ac:dyDescent="0.2">
      <c r="A1195" s="113">
        <v>9</v>
      </c>
      <c r="B1195" s="113">
        <v>3</v>
      </c>
      <c r="C1195" s="113">
        <v>24</v>
      </c>
      <c r="D1195" s="113" t="s">
        <v>18</v>
      </c>
      <c r="E1195" s="113" t="s">
        <v>61</v>
      </c>
    </row>
    <row r="1196" spans="1:5" ht="12.6" customHeight="1" x14ac:dyDescent="0.2">
      <c r="A1196" s="113">
        <v>9</v>
      </c>
      <c r="B1196" s="113">
        <v>3</v>
      </c>
      <c r="C1196" s="113">
        <v>25</v>
      </c>
      <c r="D1196" s="113" t="s">
        <v>219</v>
      </c>
      <c r="E1196" s="113" t="s">
        <v>62</v>
      </c>
    </row>
    <row r="1197" spans="1:5" ht="12.6" customHeight="1" x14ac:dyDescent="0.2">
      <c r="A1197" s="113">
        <v>9</v>
      </c>
      <c r="B1197" s="113">
        <v>3</v>
      </c>
      <c r="C1197" s="113">
        <v>26</v>
      </c>
      <c r="D1197" s="113" t="s">
        <v>67</v>
      </c>
      <c r="E1197" s="113" t="s">
        <v>64</v>
      </c>
    </row>
    <row r="1198" spans="1:5" ht="12.6" customHeight="1" x14ac:dyDescent="0.2">
      <c r="A1198" s="113">
        <v>9</v>
      </c>
      <c r="B1198" s="113">
        <v>3</v>
      </c>
      <c r="C1198" s="113">
        <v>27</v>
      </c>
      <c r="D1198" s="113" t="s">
        <v>63</v>
      </c>
      <c r="E1198" s="113" t="s">
        <v>65</v>
      </c>
    </row>
    <row r="1199" spans="1:5" ht="12.6" customHeight="1" x14ac:dyDescent="0.2">
      <c r="A1199" s="113">
        <v>9</v>
      </c>
      <c r="B1199" s="113">
        <v>3</v>
      </c>
      <c r="C1199" s="113">
        <v>28</v>
      </c>
      <c r="D1199" s="113" t="s">
        <v>220</v>
      </c>
      <c r="E1199" s="113" t="s">
        <v>19</v>
      </c>
    </row>
    <row r="1200" spans="1:5" ht="12.6" customHeight="1" x14ac:dyDescent="0.2">
      <c r="A1200" s="113">
        <v>9</v>
      </c>
      <c r="B1200" s="113">
        <v>3</v>
      </c>
      <c r="C1200" s="113">
        <v>29</v>
      </c>
      <c r="D1200" s="113" t="s">
        <v>74</v>
      </c>
      <c r="E1200" s="113" t="s">
        <v>68</v>
      </c>
    </row>
    <row r="1201" spans="1:5" ht="12.6" customHeight="1" x14ac:dyDescent="0.2">
      <c r="A1201" s="113">
        <v>9</v>
      </c>
      <c r="B1201" s="113">
        <v>3</v>
      </c>
      <c r="C1201" s="113">
        <v>30</v>
      </c>
      <c r="D1201" s="113" t="s">
        <v>70</v>
      </c>
      <c r="E1201" s="113" t="s">
        <v>69</v>
      </c>
    </row>
    <row r="1202" spans="1:5" ht="12.6" customHeight="1" x14ac:dyDescent="0.2">
      <c r="A1202" s="113">
        <v>9</v>
      </c>
      <c r="B1202" s="113">
        <v>3</v>
      </c>
      <c r="C1202" s="113">
        <v>31</v>
      </c>
      <c r="D1202" s="113" t="s">
        <v>72</v>
      </c>
      <c r="E1202" s="113" t="s">
        <v>71</v>
      </c>
    </row>
    <row r="1203" spans="1:5" ht="12.6" customHeight="1" x14ac:dyDescent="0.2">
      <c r="A1203" s="113">
        <v>9</v>
      </c>
      <c r="B1203" s="113">
        <v>3</v>
      </c>
      <c r="C1203" s="113">
        <v>32</v>
      </c>
      <c r="D1203" s="113" t="s">
        <v>73</v>
      </c>
      <c r="E1203" s="113" t="s">
        <v>221</v>
      </c>
    </row>
    <row r="1204" spans="1:5" ht="12.6" customHeight="1" x14ac:dyDescent="0.2">
      <c r="A1204" s="113">
        <v>9</v>
      </c>
      <c r="B1204" s="113">
        <v>3</v>
      </c>
      <c r="C1204" s="113">
        <v>33</v>
      </c>
      <c r="D1204" s="113" t="s">
        <v>81</v>
      </c>
      <c r="E1204" s="113" t="s">
        <v>20</v>
      </c>
    </row>
    <row r="1205" spans="1:5" ht="12.6" customHeight="1" x14ac:dyDescent="0.2">
      <c r="A1205" s="113">
        <v>9</v>
      </c>
      <c r="B1205" s="113">
        <v>3</v>
      </c>
      <c r="C1205" s="113">
        <v>34</v>
      </c>
      <c r="D1205" s="113" t="s">
        <v>77</v>
      </c>
      <c r="E1205" s="113" t="s">
        <v>76</v>
      </c>
    </row>
    <row r="1206" spans="1:5" ht="12.6" customHeight="1" x14ac:dyDescent="0.2">
      <c r="A1206" s="113">
        <v>9</v>
      </c>
      <c r="B1206" s="113">
        <v>3</v>
      </c>
      <c r="C1206" s="113">
        <v>35</v>
      </c>
      <c r="D1206" s="113" t="s">
        <v>78</v>
      </c>
      <c r="E1206" s="113" t="s">
        <v>79</v>
      </c>
    </row>
    <row r="1207" spans="1:5" ht="12.6" customHeight="1" x14ac:dyDescent="0.2">
      <c r="A1207" s="113">
        <v>9</v>
      </c>
      <c r="B1207" s="113">
        <v>3</v>
      </c>
      <c r="C1207" s="113">
        <v>36</v>
      </c>
      <c r="D1207" s="113" t="s">
        <v>80</v>
      </c>
      <c r="E1207" s="113" t="s">
        <v>75</v>
      </c>
    </row>
    <row r="1208" spans="1:5" ht="12.6" customHeight="1" x14ac:dyDescent="0.2">
      <c r="A1208" s="113">
        <v>9</v>
      </c>
      <c r="B1208" s="113">
        <v>3</v>
      </c>
      <c r="C1208" s="113">
        <v>37</v>
      </c>
      <c r="D1208" s="113" t="s">
        <v>86</v>
      </c>
      <c r="E1208" s="113" t="s">
        <v>21</v>
      </c>
    </row>
    <row r="1209" spans="1:5" ht="12.6" customHeight="1" x14ac:dyDescent="0.2">
      <c r="A1209" s="113">
        <v>9</v>
      </c>
      <c r="B1209" s="113">
        <v>3</v>
      </c>
      <c r="C1209" s="113">
        <v>38</v>
      </c>
      <c r="D1209" s="113" t="s">
        <v>87</v>
      </c>
      <c r="E1209" s="113" t="s">
        <v>222</v>
      </c>
    </row>
    <row r="1210" spans="1:5" ht="12.6" customHeight="1" x14ac:dyDescent="0.2">
      <c r="A1210" s="113">
        <v>9</v>
      </c>
      <c r="B1210" s="113">
        <v>3</v>
      </c>
      <c r="C1210" s="113">
        <v>39</v>
      </c>
      <c r="D1210" s="113" t="s">
        <v>88</v>
      </c>
      <c r="E1210" s="113" t="s">
        <v>85</v>
      </c>
    </row>
    <row r="1211" spans="1:5" ht="12.6" customHeight="1" x14ac:dyDescent="0.2">
      <c r="A1211" s="113">
        <v>9</v>
      </c>
      <c r="B1211" s="113">
        <v>3</v>
      </c>
      <c r="C1211" s="113">
        <v>40</v>
      </c>
      <c r="D1211" s="113" t="s">
        <v>82</v>
      </c>
      <c r="E1211" s="113" t="s">
        <v>84</v>
      </c>
    </row>
    <row r="1212" spans="1:5" ht="12.6" customHeight="1" x14ac:dyDescent="0.2">
      <c r="A1212" s="113">
        <v>9</v>
      </c>
      <c r="B1212" s="113">
        <v>3</v>
      </c>
      <c r="C1212" s="113">
        <v>41</v>
      </c>
      <c r="D1212" s="113" t="s">
        <v>91</v>
      </c>
      <c r="E1212" s="113" t="s">
        <v>83</v>
      </c>
    </row>
    <row r="1213" spans="1:5" ht="12.6" customHeight="1" x14ac:dyDescent="0.2">
      <c r="A1213" s="113">
        <v>9</v>
      </c>
      <c r="B1213" s="113">
        <v>3</v>
      </c>
      <c r="C1213" s="113">
        <v>42</v>
      </c>
      <c r="D1213" s="113" t="s">
        <v>23</v>
      </c>
      <c r="E1213" s="113" t="s">
        <v>94</v>
      </c>
    </row>
    <row r="1214" spans="1:5" ht="12.6" customHeight="1" x14ac:dyDescent="0.2">
      <c r="A1214" s="113">
        <v>9</v>
      </c>
      <c r="B1214" s="113">
        <v>3</v>
      </c>
      <c r="C1214" s="113">
        <v>43</v>
      </c>
      <c r="D1214" s="113" t="s">
        <v>93</v>
      </c>
      <c r="E1214" s="113" t="s">
        <v>92</v>
      </c>
    </row>
    <row r="1215" spans="1:5" ht="12.6" customHeight="1" x14ac:dyDescent="0.2">
      <c r="A1215" s="113">
        <v>9</v>
      </c>
      <c r="B1215" s="113">
        <v>3</v>
      </c>
      <c r="C1215" s="113">
        <v>44</v>
      </c>
      <c r="D1215" s="113" t="s">
        <v>90</v>
      </c>
      <c r="E1215" s="113" t="s">
        <v>89</v>
      </c>
    </row>
    <row r="1216" spans="1:5" ht="12.6" customHeight="1" x14ac:dyDescent="0.2">
      <c r="A1216" s="113">
        <v>9</v>
      </c>
      <c r="B1216" s="113">
        <v>3</v>
      </c>
      <c r="C1216" s="113">
        <v>45</v>
      </c>
      <c r="D1216" s="113" t="s">
        <v>223</v>
      </c>
      <c r="E1216" s="113" t="s">
        <v>95</v>
      </c>
    </row>
    <row r="1217" spans="1:5" ht="12.6" customHeight="1" x14ac:dyDescent="0.2">
      <c r="A1217" s="113">
        <v>9</v>
      </c>
      <c r="B1217" s="113">
        <v>3</v>
      </c>
      <c r="C1217" s="113">
        <v>46</v>
      </c>
      <c r="D1217" s="113" t="s">
        <v>101</v>
      </c>
      <c r="E1217" s="113" t="s">
        <v>24</v>
      </c>
    </row>
    <row r="1218" spans="1:5" ht="12.6" customHeight="1" x14ac:dyDescent="0.2">
      <c r="A1218" s="113">
        <v>9</v>
      </c>
      <c r="B1218" s="113">
        <v>3</v>
      </c>
      <c r="C1218" s="113">
        <v>47</v>
      </c>
      <c r="D1218" s="113" t="s">
        <v>96</v>
      </c>
      <c r="E1218" s="113" t="s">
        <v>224</v>
      </c>
    </row>
    <row r="1219" spans="1:5" ht="12.6" customHeight="1" x14ac:dyDescent="0.2">
      <c r="A1219" s="113">
        <v>9</v>
      </c>
      <c r="B1219" s="113">
        <v>3</v>
      </c>
      <c r="C1219" s="113">
        <v>48</v>
      </c>
      <c r="D1219" s="113" t="s">
        <v>102</v>
      </c>
      <c r="E1219" s="113" t="s">
        <v>97</v>
      </c>
    </row>
    <row r="1220" spans="1:5" ht="12.6" customHeight="1" x14ac:dyDescent="0.2">
      <c r="A1220" s="113">
        <v>9</v>
      </c>
      <c r="B1220" s="113">
        <v>3</v>
      </c>
      <c r="C1220" s="113">
        <v>49</v>
      </c>
      <c r="D1220" s="113" t="s">
        <v>98</v>
      </c>
      <c r="E1220" s="113" t="s">
        <v>99</v>
      </c>
    </row>
    <row r="1221" spans="1:5" ht="12.6" customHeight="1" x14ac:dyDescent="0.2">
      <c r="A1221" s="113">
        <v>9</v>
      </c>
      <c r="B1221" s="113">
        <v>3</v>
      </c>
      <c r="C1221" s="113">
        <v>50</v>
      </c>
      <c r="D1221" s="113" t="s">
        <v>100</v>
      </c>
      <c r="E1221" s="113" t="s">
        <v>25</v>
      </c>
    </row>
    <row r="1222" spans="1:5" ht="12.6" customHeight="1" x14ac:dyDescent="0.2">
      <c r="A1222" s="113">
        <v>9</v>
      </c>
      <c r="B1222" s="113">
        <v>3</v>
      </c>
      <c r="C1222" s="113">
        <v>51</v>
      </c>
      <c r="D1222" s="113" t="s">
        <v>225</v>
      </c>
      <c r="E1222" s="113" t="s">
        <v>105</v>
      </c>
    </row>
    <row r="1223" spans="1:5" ht="12.6" customHeight="1" x14ac:dyDescent="0.2">
      <c r="A1223" s="113">
        <v>9</v>
      </c>
      <c r="B1223" s="113">
        <v>3</v>
      </c>
      <c r="C1223" s="113">
        <v>52</v>
      </c>
      <c r="D1223" s="113" t="s">
        <v>106</v>
      </c>
      <c r="E1223" s="113" t="s">
        <v>109</v>
      </c>
    </row>
    <row r="1224" spans="1:5" ht="12.6" customHeight="1" x14ac:dyDescent="0.2">
      <c r="A1224" s="113">
        <v>9</v>
      </c>
      <c r="B1224" s="113">
        <v>3</v>
      </c>
      <c r="C1224" s="113">
        <v>53</v>
      </c>
      <c r="D1224" s="113" t="s">
        <v>104</v>
      </c>
      <c r="E1224" s="113" t="s">
        <v>107</v>
      </c>
    </row>
    <row r="1225" spans="1:5" ht="12.6" customHeight="1" x14ac:dyDescent="0.2">
      <c r="A1225" s="113">
        <v>9</v>
      </c>
      <c r="B1225" s="113">
        <v>3</v>
      </c>
      <c r="C1225" s="113">
        <v>54</v>
      </c>
      <c r="D1225" s="113" t="s">
        <v>103</v>
      </c>
      <c r="E1225" s="113" t="s">
        <v>108</v>
      </c>
    </row>
    <row r="1226" spans="1:5" ht="12.6" customHeight="1" x14ac:dyDescent="0.2">
      <c r="A1226" s="113">
        <v>9</v>
      </c>
      <c r="B1226" s="113">
        <v>3</v>
      </c>
      <c r="C1226" s="113">
        <v>55</v>
      </c>
      <c r="D1226" s="113" t="s">
        <v>139</v>
      </c>
      <c r="E1226" s="113" t="s">
        <v>142</v>
      </c>
    </row>
    <row r="1227" spans="1:5" ht="12.6" customHeight="1" x14ac:dyDescent="0.2">
      <c r="A1227" s="113">
        <v>9</v>
      </c>
      <c r="B1227" s="113">
        <v>3</v>
      </c>
      <c r="C1227" s="113">
        <v>56</v>
      </c>
      <c r="D1227" s="113" t="s">
        <v>140</v>
      </c>
      <c r="E1227" s="113" t="s">
        <v>146</v>
      </c>
    </row>
    <row r="1228" spans="1:5" ht="12.6" customHeight="1" x14ac:dyDescent="0.2">
      <c r="A1228" s="113">
        <v>9</v>
      </c>
      <c r="B1228" s="113">
        <v>3</v>
      </c>
      <c r="C1228" s="113">
        <v>57</v>
      </c>
      <c r="D1228" s="113" t="s">
        <v>141</v>
      </c>
      <c r="E1228" s="113" t="s">
        <v>226</v>
      </c>
    </row>
    <row r="1229" spans="1:5" ht="12.6" customHeight="1" x14ac:dyDescent="0.2">
      <c r="A1229" s="113">
        <v>9</v>
      </c>
      <c r="B1229" s="113">
        <v>3</v>
      </c>
      <c r="C1229" s="113">
        <v>58</v>
      </c>
      <c r="D1229" s="113" t="s">
        <v>138</v>
      </c>
      <c r="E1229" s="113" t="s">
        <v>144</v>
      </c>
    </row>
    <row r="1230" spans="1:5" ht="12.6" customHeight="1" x14ac:dyDescent="0.2">
      <c r="A1230" s="113">
        <v>9</v>
      </c>
      <c r="B1230" s="113">
        <v>3</v>
      </c>
      <c r="C1230" s="113">
        <v>59</v>
      </c>
      <c r="D1230" s="113" t="s">
        <v>148</v>
      </c>
      <c r="E1230" s="113" t="s">
        <v>143</v>
      </c>
    </row>
    <row r="1231" spans="1:5" ht="12.6" customHeight="1" x14ac:dyDescent="0.2">
      <c r="A1231" s="113">
        <v>9</v>
      </c>
      <c r="B1231" s="113">
        <v>3</v>
      </c>
      <c r="C1231" s="113">
        <v>60</v>
      </c>
      <c r="D1231" s="113" t="s">
        <v>147</v>
      </c>
      <c r="E1231" s="113" t="s">
        <v>227</v>
      </c>
    </row>
    <row r="1232" spans="1:5" ht="12.6" customHeight="1" x14ac:dyDescent="0.2">
      <c r="A1232" s="113">
        <v>9</v>
      </c>
      <c r="B1232" s="113">
        <v>3</v>
      </c>
      <c r="C1232" s="113">
        <v>61</v>
      </c>
      <c r="D1232" s="113" t="s">
        <v>150</v>
      </c>
      <c r="E1232" s="113" t="s">
        <v>152</v>
      </c>
    </row>
    <row r="1233" spans="1:5" ht="12.6" customHeight="1" x14ac:dyDescent="0.2">
      <c r="A1233" s="113">
        <v>9</v>
      </c>
      <c r="B1233" s="113">
        <v>3</v>
      </c>
      <c r="C1233" s="113">
        <v>62</v>
      </c>
      <c r="D1233" s="113" t="s">
        <v>153</v>
      </c>
      <c r="E1233" s="113" t="s">
        <v>145</v>
      </c>
    </row>
    <row r="1234" spans="1:5" ht="12.6" customHeight="1" x14ac:dyDescent="0.2">
      <c r="A1234" s="113">
        <v>9</v>
      </c>
      <c r="B1234" s="113">
        <v>3</v>
      </c>
      <c r="C1234" s="113">
        <v>63</v>
      </c>
      <c r="D1234" s="113" t="s">
        <v>149</v>
      </c>
      <c r="E1234" s="113" t="s">
        <v>151</v>
      </c>
    </row>
    <row r="1235" spans="1:5" ht="12.6" customHeight="1" x14ac:dyDescent="0.2">
      <c r="A1235" s="113">
        <v>9</v>
      </c>
      <c r="B1235" s="113">
        <v>3</v>
      </c>
      <c r="C1235" s="113">
        <v>64</v>
      </c>
      <c r="D1235" s="113" t="s">
        <v>162</v>
      </c>
      <c r="E1235" s="113" t="s">
        <v>156</v>
      </c>
    </row>
    <row r="1236" spans="1:5" ht="12.6" customHeight="1" x14ac:dyDescent="0.2">
      <c r="A1236" s="113">
        <v>9</v>
      </c>
      <c r="B1236" s="113">
        <v>3</v>
      </c>
      <c r="C1236" s="113">
        <v>65</v>
      </c>
      <c r="D1236" s="113" t="s">
        <v>228</v>
      </c>
      <c r="E1236" s="113" t="s">
        <v>157</v>
      </c>
    </row>
    <row r="1237" spans="1:5" ht="12.6" customHeight="1" x14ac:dyDescent="0.2">
      <c r="A1237" s="113">
        <v>9</v>
      </c>
      <c r="B1237" s="113">
        <v>3</v>
      </c>
      <c r="C1237" s="113">
        <v>66</v>
      </c>
      <c r="D1237" s="113" t="s">
        <v>159</v>
      </c>
      <c r="E1237" s="113" t="s">
        <v>155</v>
      </c>
    </row>
    <row r="1238" spans="1:5" ht="12.6" customHeight="1" x14ac:dyDescent="0.2">
      <c r="A1238" s="113">
        <v>9</v>
      </c>
      <c r="B1238" s="113">
        <v>3</v>
      </c>
      <c r="C1238" s="113">
        <v>67</v>
      </c>
      <c r="D1238" s="113" t="s">
        <v>160</v>
      </c>
      <c r="E1238" s="113" t="s">
        <v>158</v>
      </c>
    </row>
    <row r="1239" spans="1:5" ht="12.6" customHeight="1" x14ac:dyDescent="0.2">
      <c r="A1239" s="113">
        <v>9</v>
      </c>
      <c r="B1239" s="113">
        <v>3</v>
      </c>
      <c r="C1239" s="113">
        <v>68</v>
      </c>
      <c r="D1239" s="113" t="s">
        <v>154</v>
      </c>
      <c r="E1239" s="113" t="s">
        <v>168</v>
      </c>
    </row>
    <row r="1240" spans="1:5" ht="12.6" customHeight="1" x14ac:dyDescent="0.2">
      <c r="A1240" s="113">
        <v>9</v>
      </c>
      <c r="B1240" s="113">
        <v>3</v>
      </c>
      <c r="C1240" s="113">
        <v>69</v>
      </c>
      <c r="D1240" s="113" t="s">
        <v>163</v>
      </c>
      <c r="E1240" s="113" t="s">
        <v>166</v>
      </c>
    </row>
    <row r="1241" spans="1:5" ht="12.6" customHeight="1" x14ac:dyDescent="0.2">
      <c r="A1241" s="113">
        <v>9</v>
      </c>
      <c r="B1241" s="113">
        <v>3</v>
      </c>
      <c r="C1241" s="113">
        <v>70</v>
      </c>
      <c r="D1241" s="113" t="s">
        <v>229</v>
      </c>
      <c r="E1241" s="113" t="s">
        <v>165</v>
      </c>
    </row>
    <row r="1242" spans="1:5" ht="12.6" customHeight="1" x14ac:dyDescent="0.2">
      <c r="A1242" s="113">
        <v>9</v>
      </c>
      <c r="B1242" s="113">
        <v>3</v>
      </c>
      <c r="C1242" s="113">
        <v>71</v>
      </c>
      <c r="D1242" s="113" t="s">
        <v>164</v>
      </c>
      <c r="E1242" s="113" t="s">
        <v>169</v>
      </c>
    </row>
    <row r="1243" spans="1:5" ht="12.6" customHeight="1" x14ac:dyDescent="0.2">
      <c r="A1243" s="113">
        <v>9</v>
      </c>
      <c r="B1243" s="113">
        <v>3</v>
      </c>
      <c r="C1243" s="113">
        <v>72</v>
      </c>
      <c r="D1243" s="113" t="s">
        <v>167</v>
      </c>
      <c r="E1243" s="113" t="s">
        <v>161</v>
      </c>
    </row>
    <row r="1244" spans="1:5" ht="12.6" customHeight="1" x14ac:dyDescent="0.2">
      <c r="A1244" s="113">
        <v>9</v>
      </c>
      <c r="B1244" s="113">
        <v>3</v>
      </c>
      <c r="C1244" s="113">
        <v>73</v>
      </c>
      <c r="D1244" s="32" t="s">
        <v>170</v>
      </c>
      <c r="E1244" s="32" t="s">
        <v>178</v>
      </c>
    </row>
    <row r="1245" spans="1:5" ht="12.6" customHeight="1" x14ac:dyDescent="0.2">
      <c r="A1245" s="113">
        <v>9</v>
      </c>
      <c r="B1245" s="113">
        <v>3</v>
      </c>
      <c r="C1245" s="113">
        <v>74</v>
      </c>
      <c r="D1245" s="32" t="s">
        <v>171</v>
      </c>
      <c r="E1245" s="32" t="s">
        <v>176</v>
      </c>
    </row>
    <row r="1246" spans="1:5" ht="12.6" customHeight="1" x14ac:dyDescent="0.2">
      <c r="A1246" s="113">
        <v>9</v>
      </c>
      <c r="B1246" s="113">
        <v>3</v>
      </c>
      <c r="C1246" s="113">
        <v>75</v>
      </c>
      <c r="D1246" s="32" t="s">
        <v>173</v>
      </c>
      <c r="E1246" s="32" t="s">
        <v>172</v>
      </c>
    </row>
    <row r="1247" spans="1:5" ht="12.6" customHeight="1" x14ac:dyDescent="0.2">
      <c r="A1247" s="113">
        <v>9</v>
      </c>
      <c r="B1247" s="113">
        <v>3</v>
      </c>
      <c r="C1247" s="113">
        <v>76</v>
      </c>
      <c r="D1247" s="113" t="s">
        <v>175</v>
      </c>
      <c r="E1247" s="113" t="s">
        <v>230</v>
      </c>
    </row>
    <row r="1248" spans="1:5" ht="12.6" customHeight="1" x14ac:dyDescent="0.2">
      <c r="A1248" s="113">
        <v>9</v>
      </c>
      <c r="B1248" s="113">
        <v>3</v>
      </c>
      <c r="C1248" s="113">
        <v>77</v>
      </c>
      <c r="D1248" s="113" t="s">
        <v>180</v>
      </c>
      <c r="E1248" s="113" t="s">
        <v>174</v>
      </c>
    </row>
    <row r="1249" spans="1:5" ht="12.6" customHeight="1" x14ac:dyDescent="0.2">
      <c r="A1249" s="113">
        <v>9</v>
      </c>
      <c r="B1249" s="113">
        <v>3</v>
      </c>
      <c r="C1249" s="113">
        <v>78</v>
      </c>
      <c r="D1249" s="113" t="s">
        <v>181</v>
      </c>
      <c r="E1249" s="113" t="s">
        <v>231</v>
      </c>
    </row>
    <row r="1250" spans="1:5" ht="12.6" customHeight="1" x14ac:dyDescent="0.2">
      <c r="A1250" s="113">
        <v>9</v>
      </c>
      <c r="B1250" s="113">
        <v>3</v>
      </c>
      <c r="C1250" s="113">
        <v>79</v>
      </c>
      <c r="D1250" s="113" t="s">
        <v>184</v>
      </c>
      <c r="E1250" s="113" t="s">
        <v>177</v>
      </c>
    </row>
    <row r="1251" spans="1:5" ht="12.6" customHeight="1" x14ac:dyDescent="0.2">
      <c r="A1251" s="113">
        <v>9</v>
      </c>
      <c r="B1251" s="113">
        <v>3</v>
      </c>
      <c r="C1251" s="113">
        <v>80</v>
      </c>
      <c r="D1251" s="113" t="s">
        <v>182</v>
      </c>
      <c r="E1251" s="113" t="s">
        <v>185</v>
      </c>
    </row>
    <row r="1252" spans="1:5" ht="12.6" customHeight="1" x14ac:dyDescent="0.2">
      <c r="A1252" s="113">
        <v>9</v>
      </c>
      <c r="B1252" s="113">
        <v>3</v>
      </c>
      <c r="C1252" s="113">
        <v>81</v>
      </c>
      <c r="D1252" s="113" t="s">
        <v>179</v>
      </c>
      <c r="E1252" s="113" t="s">
        <v>183</v>
      </c>
    </row>
    <row r="1253" spans="1:5" ht="12.6" customHeight="1" x14ac:dyDescent="0.2">
      <c r="A1253" s="113">
        <v>9</v>
      </c>
      <c r="B1253" s="113">
        <v>3</v>
      </c>
      <c r="C1253" s="113">
        <v>82</v>
      </c>
      <c r="D1253" s="113" t="s">
        <v>189</v>
      </c>
      <c r="E1253" s="113" t="s">
        <v>187</v>
      </c>
    </row>
    <row r="1254" spans="1:5" ht="12.6" customHeight="1" x14ac:dyDescent="0.2">
      <c r="A1254" s="113">
        <v>9</v>
      </c>
      <c r="B1254" s="113">
        <v>3</v>
      </c>
      <c r="C1254" s="113">
        <v>83</v>
      </c>
      <c r="D1254" s="113" t="s">
        <v>188</v>
      </c>
      <c r="E1254" s="113" t="s">
        <v>194</v>
      </c>
    </row>
    <row r="1255" spans="1:5" ht="12.6" customHeight="1" x14ac:dyDescent="0.2">
      <c r="A1255" s="113">
        <v>9</v>
      </c>
      <c r="B1255" s="113">
        <v>3</v>
      </c>
      <c r="C1255" s="113">
        <v>84</v>
      </c>
      <c r="D1255" s="113" t="s">
        <v>191</v>
      </c>
      <c r="E1255" s="113" t="s">
        <v>232</v>
      </c>
    </row>
    <row r="1256" spans="1:5" ht="12.6" customHeight="1" x14ac:dyDescent="0.2">
      <c r="A1256" s="113">
        <v>9</v>
      </c>
      <c r="B1256" s="113">
        <v>3</v>
      </c>
      <c r="C1256" s="113">
        <v>85</v>
      </c>
      <c r="D1256" s="113" t="s">
        <v>192</v>
      </c>
      <c r="E1256" s="113" t="s">
        <v>190</v>
      </c>
    </row>
    <row r="1257" spans="1:5" ht="12.6" customHeight="1" x14ac:dyDescent="0.2">
      <c r="A1257" s="113">
        <v>9</v>
      </c>
      <c r="B1257" s="113">
        <v>3</v>
      </c>
      <c r="C1257" s="113">
        <v>86</v>
      </c>
      <c r="D1257" s="113" t="s">
        <v>186</v>
      </c>
      <c r="E1257" s="113" t="s">
        <v>201</v>
      </c>
    </row>
    <row r="1258" spans="1:5" ht="12.6" customHeight="1" x14ac:dyDescent="0.2">
      <c r="A1258" s="113">
        <v>9</v>
      </c>
      <c r="B1258" s="113">
        <v>3</v>
      </c>
      <c r="C1258" s="113">
        <v>87</v>
      </c>
      <c r="D1258" s="113" t="s">
        <v>199</v>
      </c>
      <c r="E1258" s="113" t="s">
        <v>195</v>
      </c>
    </row>
    <row r="1259" spans="1:5" ht="12.6" customHeight="1" x14ac:dyDescent="0.2">
      <c r="A1259" s="113">
        <v>9</v>
      </c>
      <c r="B1259" s="113">
        <v>3</v>
      </c>
      <c r="C1259" s="113">
        <v>88</v>
      </c>
      <c r="D1259" s="113" t="s">
        <v>200</v>
      </c>
      <c r="E1259" s="113" t="s">
        <v>197</v>
      </c>
    </row>
    <row r="1260" spans="1:5" ht="12.6" customHeight="1" x14ac:dyDescent="0.2">
      <c r="A1260" s="113">
        <v>9</v>
      </c>
      <c r="B1260" s="113">
        <v>3</v>
      </c>
      <c r="C1260" s="113">
        <v>89</v>
      </c>
      <c r="D1260" s="113" t="s">
        <v>198</v>
      </c>
      <c r="E1260" s="113" t="s">
        <v>233</v>
      </c>
    </row>
    <row r="1261" spans="1:5" ht="12.6" customHeight="1" x14ac:dyDescent="0.2">
      <c r="A1261" s="113">
        <v>9</v>
      </c>
      <c r="B1261" s="113">
        <v>3</v>
      </c>
      <c r="C1261" s="113">
        <v>90</v>
      </c>
      <c r="D1261" s="113" t="s">
        <v>196</v>
      </c>
      <c r="E1261" s="113" t="s">
        <v>193</v>
      </c>
    </row>
    <row r="1262" spans="1:5" ht="12.6" customHeight="1" x14ac:dyDescent="0.2">
      <c r="A1262" s="32">
        <v>10</v>
      </c>
      <c r="B1262" s="32">
        <v>1</v>
      </c>
      <c r="C1262" s="32">
        <v>1</v>
      </c>
      <c r="D1262" s="32" t="s">
        <v>22</v>
      </c>
      <c r="E1262" s="32" t="s">
        <v>31</v>
      </c>
    </row>
    <row r="1263" spans="1:5" ht="12.6" customHeight="1" x14ac:dyDescent="0.2">
      <c r="A1263" s="32">
        <v>10</v>
      </c>
      <c r="B1263" s="32">
        <v>1</v>
      </c>
      <c r="C1263" s="32">
        <v>2</v>
      </c>
      <c r="D1263" s="32" t="s">
        <v>214</v>
      </c>
      <c r="E1263" s="32" t="s">
        <v>26</v>
      </c>
    </row>
    <row r="1264" spans="1:5" ht="12.6" customHeight="1" x14ac:dyDescent="0.2">
      <c r="A1264" s="32">
        <v>10</v>
      </c>
      <c r="B1264" s="32">
        <v>1</v>
      </c>
      <c r="C1264" s="32">
        <v>3</v>
      </c>
      <c r="D1264" s="32" t="s">
        <v>28</v>
      </c>
      <c r="E1264" s="32" t="s">
        <v>32</v>
      </c>
    </row>
    <row r="1265" spans="1:5" ht="12.6" customHeight="1" x14ac:dyDescent="0.2">
      <c r="A1265" s="32">
        <v>10</v>
      </c>
      <c r="B1265" s="32">
        <v>1</v>
      </c>
      <c r="C1265" s="32">
        <v>4</v>
      </c>
      <c r="D1265" s="32" t="s">
        <v>27</v>
      </c>
      <c r="E1265" s="32" t="s">
        <v>29</v>
      </c>
    </row>
    <row r="1266" spans="1:5" ht="12.6" customHeight="1" x14ac:dyDescent="0.2">
      <c r="A1266" s="32">
        <v>10</v>
      </c>
      <c r="B1266" s="32">
        <v>1</v>
      </c>
      <c r="C1266" s="32">
        <v>5</v>
      </c>
      <c r="D1266" s="32" t="s">
        <v>234</v>
      </c>
      <c r="E1266" s="32" t="s">
        <v>30</v>
      </c>
    </row>
    <row r="1267" spans="1:5" ht="12.6" customHeight="1" x14ac:dyDescent="0.2">
      <c r="A1267" s="32">
        <v>10</v>
      </c>
      <c r="B1267" s="32">
        <v>1</v>
      </c>
      <c r="C1267" s="32">
        <v>6</v>
      </c>
      <c r="D1267" s="32" t="s">
        <v>38</v>
      </c>
      <c r="E1267" s="32" t="s">
        <v>14</v>
      </c>
    </row>
    <row r="1268" spans="1:5" ht="12.6" customHeight="1" x14ac:dyDescent="0.2">
      <c r="A1268" s="32">
        <v>10</v>
      </c>
      <c r="B1268" s="32">
        <v>1</v>
      </c>
      <c r="C1268" s="32">
        <v>7</v>
      </c>
      <c r="D1268" s="32" t="s">
        <v>33</v>
      </c>
      <c r="E1268" s="32" t="s">
        <v>37</v>
      </c>
    </row>
    <row r="1269" spans="1:5" ht="12.6" customHeight="1" x14ac:dyDescent="0.2">
      <c r="A1269" s="32">
        <v>10</v>
      </c>
      <c r="B1269" s="32">
        <v>1</v>
      </c>
      <c r="C1269" s="32">
        <v>8</v>
      </c>
      <c r="D1269" s="32" t="s">
        <v>36</v>
      </c>
      <c r="E1269" s="32" t="s">
        <v>235</v>
      </c>
    </row>
    <row r="1270" spans="1:5" ht="12.6" customHeight="1" x14ac:dyDescent="0.2">
      <c r="A1270" s="32">
        <v>10</v>
      </c>
      <c r="B1270" s="32">
        <v>1</v>
      </c>
      <c r="C1270" s="32">
        <v>9</v>
      </c>
      <c r="D1270" s="32" t="s">
        <v>35</v>
      </c>
      <c r="E1270" s="32" t="s">
        <v>215</v>
      </c>
    </row>
    <row r="1271" spans="1:5" ht="12.6" customHeight="1" x14ac:dyDescent="0.2">
      <c r="A1271" s="32">
        <v>10</v>
      </c>
      <c r="B1271" s="32">
        <v>1</v>
      </c>
      <c r="C1271" s="32">
        <v>10</v>
      </c>
      <c r="D1271" s="32" t="s">
        <v>39</v>
      </c>
      <c r="E1271" s="32" t="s">
        <v>34</v>
      </c>
    </row>
    <row r="1272" spans="1:5" ht="12.6" customHeight="1" x14ac:dyDescent="0.2">
      <c r="A1272" s="32">
        <v>10</v>
      </c>
      <c r="B1272" s="32">
        <v>1</v>
      </c>
      <c r="C1272" s="32">
        <v>11</v>
      </c>
      <c r="D1272" s="32" t="s">
        <v>15</v>
      </c>
      <c r="E1272" s="32" t="s">
        <v>46</v>
      </c>
    </row>
    <row r="1273" spans="1:5" ht="12.6" customHeight="1" x14ac:dyDescent="0.2">
      <c r="A1273" s="32">
        <v>10</v>
      </c>
      <c r="B1273" s="32">
        <v>1</v>
      </c>
      <c r="C1273" s="32">
        <v>12</v>
      </c>
      <c r="D1273" s="32" t="s">
        <v>45</v>
      </c>
      <c r="E1273" s="32" t="s">
        <v>41</v>
      </c>
    </row>
    <row r="1274" spans="1:5" ht="12.6" customHeight="1" x14ac:dyDescent="0.2">
      <c r="A1274" s="32">
        <v>10</v>
      </c>
      <c r="B1274" s="32">
        <v>1</v>
      </c>
      <c r="C1274" s="32">
        <v>13</v>
      </c>
      <c r="D1274" s="32" t="s">
        <v>43</v>
      </c>
      <c r="E1274" s="32" t="s">
        <v>40</v>
      </c>
    </row>
    <row r="1275" spans="1:5" ht="12.6" customHeight="1" x14ac:dyDescent="0.2">
      <c r="A1275" s="32">
        <v>10</v>
      </c>
      <c r="B1275" s="32">
        <v>1</v>
      </c>
      <c r="C1275" s="32">
        <v>14</v>
      </c>
      <c r="D1275" s="32" t="s">
        <v>42</v>
      </c>
      <c r="E1275" s="32" t="s">
        <v>44</v>
      </c>
    </row>
    <row r="1276" spans="1:5" ht="12.6" customHeight="1" x14ac:dyDescent="0.2">
      <c r="A1276" s="32">
        <v>10</v>
      </c>
      <c r="B1276" s="32">
        <v>1</v>
      </c>
      <c r="C1276" s="32">
        <v>15</v>
      </c>
      <c r="D1276" s="32" t="s">
        <v>236</v>
      </c>
      <c r="E1276" s="32" t="s">
        <v>216</v>
      </c>
    </row>
    <row r="1277" spans="1:5" ht="12.6" customHeight="1" x14ac:dyDescent="0.2">
      <c r="A1277" s="32">
        <v>10</v>
      </c>
      <c r="B1277" s="32">
        <v>1</v>
      </c>
      <c r="C1277" s="32">
        <v>16</v>
      </c>
      <c r="D1277" s="32" t="s">
        <v>49</v>
      </c>
      <c r="E1277" s="32" t="s">
        <v>16</v>
      </c>
    </row>
    <row r="1278" spans="1:5" ht="12.6" customHeight="1" x14ac:dyDescent="0.2">
      <c r="A1278" s="32">
        <v>10</v>
      </c>
      <c r="B1278" s="32">
        <v>1</v>
      </c>
      <c r="C1278" s="32">
        <v>17</v>
      </c>
      <c r="D1278" s="32" t="s">
        <v>50</v>
      </c>
      <c r="E1278" s="32" t="s">
        <v>51</v>
      </c>
    </row>
    <row r="1279" spans="1:5" ht="12.6" customHeight="1" x14ac:dyDescent="0.2">
      <c r="A1279" s="32">
        <v>10</v>
      </c>
      <c r="B1279" s="32">
        <v>1</v>
      </c>
      <c r="C1279" s="32">
        <v>18</v>
      </c>
      <c r="D1279" s="32" t="s">
        <v>47</v>
      </c>
      <c r="E1279" s="32" t="s">
        <v>52</v>
      </c>
    </row>
    <row r="1280" spans="1:5" ht="12.6" customHeight="1" x14ac:dyDescent="0.2">
      <c r="A1280" s="32">
        <v>10</v>
      </c>
      <c r="B1280" s="32">
        <v>1</v>
      </c>
      <c r="C1280" s="32">
        <v>19</v>
      </c>
      <c r="D1280" s="32" t="s">
        <v>217</v>
      </c>
      <c r="E1280" s="32" t="s">
        <v>48</v>
      </c>
    </row>
    <row r="1281" spans="1:5" ht="12.6" customHeight="1" x14ac:dyDescent="0.2">
      <c r="A1281" s="32">
        <v>10</v>
      </c>
      <c r="B1281" s="32">
        <v>1</v>
      </c>
      <c r="C1281" s="32">
        <v>20</v>
      </c>
      <c r="D1281" s="32" t="s">
        <v>53</v>
      </c>
      <c r="E1281" s="32" t="s">
        <v>237</v>
      </c>
    </row>
    <row r="1282" spans="1:5" ht="12.6" customHeight="1" x14ac:dyDescent="0.2">
      <c r="A1282" s="32">
        <v>10</v>
      </c>
      <c r="B1282" s="32">
        <v>1</v>
      </c>
      <c r="C1282" s="32">
        <v>21</v>
      </c>
      <c r="D1282" s="32" t="s">
        <v>17</v>
      </c>
      <c r="E1282" s="32" t="s">
        <v>59</v>
      </c>
    </row>
    <row r="1283" spans="1:5" ht="12.6" customHeight="1" x14ac:dyDescent="0.2">
      <c r="A1283" s="32">
        <v>10</v>
      </c>
      <c r="B1283" s="32">
        <v>1</v>
      </c>
      <c r="C1283" s="32">
        <v>22</v>
      </c>
      <c r="D1283" s="32" t="s">
        <v>238</v>
      </c>
      <c r="E1283" s="32" t="s">
        <v>56</v>
      </c>
    </row>
    <row r="1284" spans="1:5" ht="12.6" customHeight="1" x14ac:dyDescent="0.2">
      <c r="A1284" s="32">
        <v>10</v>
      </c>
      <c r="B1284" s="32">
        <v>1</v>
      </c>
      <c r="C1284" s="32">
        <v>23</v>
      </c>
      <c r="D1284" s="32" t="s">
        <v>218</v>
      </c>
      <c r="E1284" s="32" t="s">
        <v>55</v>
      </c>
    </row>
    <row r="1285" spans="1:5" ht="12.6" customHeight="1" x14ac:dyDescent="0.2">
      <c r="A1285" s="32">
        <v>10</v>
      </c>
      <c r="B1285" s="32">
        <v>1</v>
      </c>
      <c r="C1285" s="32">
        <v>24</v>
      </c>
      <c r="D1285" s="32" t="s">
        <v>54</v>
      </c>
      <c r="E1285" s="32" t="s">
        <v>60</v>
      </c>
    </row>
    <row r="1286" spans="1:5" ht="12.6" customHeight="1" x14ac:dyDescent="0.2">
      <c r="A1286" s="32">
        <v>10</v>
      </c>
      <c r="B1286" s="32">
        <v>1</v>
      </c>
      <c r="C1286" s="32">
        <v>25</v>
      </c>
      <c r="D1286" s="32" t="s">
        <v>57</v>
      </c>
      <c r="E1286" s="32" t="s">
        <v>58</v>
      </c>
    </row>
    <row r="1287" spans="1:5" ht="12.6" customHeight="1" x14ac:dyDescent="0.2">
      <c r="A1287" s="32">
        <v>10</v>
      </c>
      <c r="B1287" s="32">
        <v>1</v>
      </c>
      <c r="C1287" s="32">
        <v>26</v>
      </c>
      <c r="D1287" s="32" t="s">
        <v>63</v>
      </c>
      <c r="E1287" s="32" t="s">
        <v>18</v>
      </c>
    </row>
    <row r="1288" spans="1:5" ht="12.6" customHeight="1" x14ac:dyDescent="0.2">
      <c r="A1288" s="32">
        <v>10</v>
      </c>
      <c r="B1288" s="32">
        <v>1</v>
      </c>
      <c r="C1288" s="32">
        <v>27</v>
      </c>
      <c r="D1288" s="32" t="s">
        <v>61</v>
      </c>
      <c r="E1288" s="32" t="s">
        <v>66</v>
      </c>
    </row>
    <row r="1289" spans="1:5" ht="12.6" customHeight="1" x14ac:dyDescent="0.2">
      <c r="A1289" s="32">
        <v>10</v>
      </c>
      <c r="B1289" s="32">
        <v>1</v>
      </c>
      <c r="C1289" s="32">
        <v>28</v>
      </c>
      <c r="D1289" s="32" t="s">
        <v>62</v>
      </c>
      <c r="E1289" s="32" t="s">
        <v>65</v>
      </c>
    </row>
    <row r="1290" spans="1:5" ht="12.6" customHeight="1" x14ac:dyDescent="0.2">
      <c r="A1290" s="32">
        <v>10</v>
      </c>
      <c r="B1290" s="32">
        <v>1</v>
      </c>
      <c r="C1290" s="32">
        <v>29</v>
      </c>
      <c r="D1290" s="32" t="s">
        <v>64</v>
      </c>
      <c r="E1290" s="32" t="s">
        <v>239</v>
      </c>
    </row>
    <row r="1291" spans="1:5" ht="12.6" customHeight="1" x14ac:dyDescent="0.2">
      <c r="A1291" s="32">
        <v>10</v>
      </c>
      <c r="B1291" s="32">
        <v>1</v>
      </c>
      <c r="C1291" s="32">
        <v>30</v>
      </c>
      <c r="D1291" s="32" t="s">
        <v>219</v>
      </c>
      <c r="E1291" s="32" t="s">
        <v>67</v>
      </c>
    </row>
    <row r="1292" spans="1:5" ht="12.6" customHeight="1" x14ac:dyDescent="0.2">
      <c r="A1292" s="32">
        <v>10</v>
      </c>
      <c r="B1292" s="32">
        <v>1</v>
      </c>
      <c r="C1292" s="32">
        <v>31</v>
      </c>
      <c r="D1292" s="32" t="s">
        <v>19</v>
      </c>
      <c r="E1292" s="32" t="s">
        <v>220</v>
      </c>
    </row>
    <row r="1293" spans="1:5" ht="12.6" customHeight="1" x14ac:dyDescent="0.2">
      <c r="A1293" s="32">
        <v>10</v>
      </c>
      <c r="B1293" s="32">
        <v>1</v>
      </c>
      <c r="C1293" s="32">
        <v>32</v>
      </c>
      <c r="D1293" s="32" t="s">
        <v>68</v>
      </c>
      <c r="E1293" s="32" t="s">
        <v>74</v>
      </c>
    </row>
    <row r="1294" spans="1:5" ht="12.6" customHeight="1" x14ac:dyDescent="0.2">
      <c r="A1294" s="32">
        <v>10</v>
      </c>
      <c r="B1294" s="32">
        <v>1</v>
      </c>
      <c r="C1294" s="32">
        <v>33</v>
      </c>
      <c r="D1294" s="32" t="s">
        <v>70</v>
      </c>
      <c r="E1294" s="32" t="s">
        <v>69</v>
      </c>
    </row>
    <row r="1295" spans="1:5" ht="12.6" customHeight="1" x14ac:dyDescent="0.2">
      <c r="A1295" s="32">
        <v>10</v>
      </c>
      <c r="B1295" s="32">
        <v>1</v>
      </c>
      <c r="C1295" s="32">
        <v>34</v>
      </c>
      <c r="D1295" s="32" t="s">
        <v>72</v>
      </c>
      <c r="E1295" s="32" t="s">
        <v>71</v>
      </c>
    </row>
    <row r="1296" spans="1:5" ht="12.6" customHeight="1" x14ac:dyDescent="0.2">
      <c r="A1296" s="32">
        <v>10</v>
      </c>
      <c r="B1296" s="32">
        <v>1</v>
      </c>
      <c r="C1296" s="32">
        <v>35</v>
      </c>
      <c r="D1296" s="32" t="s">
        <v>73</v>
      </c>
      <c r="E1296" s="32" t="s">
        <v>240</v>
      </c>
    </row>
    <row r="1297" spans="1:5" ht="12.6" customHeight="1" x14ac:dyDescent="0.2">
      <c r="A1297" s="32">
        <v>10</v>
      </c>
      <c r="B1297" s="32">
        <v>1</v>
      </c>
      <c r="C1297" s="32">
        <v>36</v>
      </c>
      <c r="D1297" s="32" t="s">
        <v>241</v>
      </c>
      <c r="E1297" s="32" t="s">
        <v>20</v>
      </c>
    </row>
    <row r="1298" spans="1:5" ht="12.6" customHeight="1" x14ac:dyDescent="0.2">
      <c r="A1298" s="32">
        <v>10</v>
      </c>
      <c r="B1298" s="32">
        <v>1</v>
      </c>
      <c r="C1298" s="32">
        <v>37</v>
      </c>
      <c r="D1298" s="32" t="s">
        <v>221</v>
      </c>
      <c r="E1298" s="32" t="s">
        <v>76</v>
      </c>
    </row>
    <row r="1299" spans="1:5" ht="12.6" customHeight="1" x14ac:dyDescent="0.2">
      <c r="A1299" s="32">
        <v>10</v>
      </c>
      <c r="B1299" s="32">
        <v>1</v>
      </c>
      <c r="C1299" s="32">
        <v>38</v>
      </c>
      <c r="D1299" s="32" t="s">
        <v>81</v>
      </c>
      <c r="E1299" s="32" t="s">
        <v>78</v>
      </c>
    </row>
    <row r="1300" spans="1:5" ht="12.6" customHeight="1" x14ac:dyDescent="0.2">
      <c r="A1300" s="32">
        <v>10</v>
      </c>
      <c r="B1300" s="32">
        <v>1</v>
      </c>
      <c r="C1300" s="32">
        <v>39</v>
      </c>
      <c r="D1300" s="32" t="s">
        <v>77</v>
      </c>
      <c r="E1300" s="32" t="s">
        <v>80</v>
      </c>
    </row>
    <row r="1301" spans="1:5" ht="12.6" customHeight="1" x14ac:dyDescent="0.2">
      <c r="A1301" s="32">
        <v>10</v>
      </c>
      <c r="B1301" s="32">
        <v>1</v>
      </c>
      <c r="C1301" s="32">
        <v>40</v>
      </c>
      <c r="D1301" s="32" t="s">
        <v>79</v>
      </c>
      <c r="E1301" s="32" t="s">
        <v>75</v>
      </c>
    </row>
    <row r="1302" spans="1:5" ht="12.6" customHeight="1" x14ac:dyDescent="0.2">
      <c r="A1302" s="32">
        <v>10</v>
      </c>
      <c r="B1302" s="32">
        <v>1</v>
      </c>
      <c r="C1302" s="32">
        <v>41</v>
      </c>
      <c r="D1302" s="32" t="s">
        <v>87</v>
      </c>
      <c r="E1302" s="32" t="s">
        <v>21</v>
      </c>
    </row>
    <row r="1303" spans="1:5" ht="12.6" customHeight="1" x14ac:dyDescent="0.2">
      <c r="A1303" s="32">
        <v>10</v>
      </c>
      <c r="B1303" s="32">
        <v>1</v>
      </c>
      <c r="C1303" s="32">
        <v>42</v>
      </c>
      <c r="D1303" s="32" t="s">
        <v>83</v>
      </c>
      <c r="E1303" s="32" t="s">
        <v>86</v>
      </c>
    </row>
    <row r="1304" spans="1:5" ht="12.6" customHeight="1" x14ac:dyDescent="0.2">
      <c r="A1304" s="32">
        <v>10</v>
      </c>
      <c r="B1304" s="32">
        <v>1</v>
      </c>
      <c r="C1304" s="32">
        <v>43</v>
      </c>
      <c r="D1304" s="32" t="s">
        <v>85</v>
      </c>
      <c r="E1304" s="32" t="s">
        <v>222</v>
      </c>
    </row>
    <row r="1305" spans="1:5" ht="12.6" customHeight="1" x14ac:dyDescent="0.2">
      <c r="A1305" s="32">
        <v>10</v>
      </c>
      <c r="B1305" s="32">
        <v>1</v>
      </c>
      <c r="C1305" s="32">
        <v>44</v>
      </c>
      <c r="D1305" s="32" t="s">
        <v>88</v>
      </c>
      <c r="E1305" s="32" t="s">
        <v>84</v>
      </c>
    </row>
    <row r="1306" spans="1:5" ht="12.6" customHeight="1" x14ac:dyDescent="0.2">
      <c r="A1306" s="32">
        <v>10</v>
      </c>
      <c r="B1306" s="32">
        <v>1</v>
      </c>
      <c r="C1306" s="32">
        <v>45</v>
      </c>
      <c r="D1306" s="32" t="s">
        <v>242</v>
      </c>
      <c r="E1306" s="32" t="s">
        <v>82</v>
      </c>
    </row>
    <row r="1307" spans="1:5" ht="12.6" customHeight="1" x14ac:dyDescent="0.2">
      <c r="A1307" s="32">
        <v>10</v>
      </c>
      <c r="B1307" s="32">
        <v>1</v>
      </c>
      <c r="C1307" s="32">
        <v>46</v>
      </c>
      <c r="D1307" s="32" t="s">
        <v>23</v>
      </c>
      <c r="E1307" s="32" t="s">
        <v>89</v>
      </c>
    </row>
    <row r="1308" spans="1:5" ht="12.6" customHeight="1" x14ac:dyDescent="0.2">
      <c r="A1308" s="32">
        <v>10</v>
      </c>
      <c r="B1308" s="32">
        <v>1</v>
      </c>
      <c r="C1308" s="32">
        <v>47</v>
      </c>
      <c r="D1308" s="32" t="s">
        <v>243</v>
      </c>
      <c r="E1308" s="32" t="s">
        <v>92</v>
      </c>
    </row>
    <row r="1309" spans="1:5" ht="12.6" customHeight="1" x14ac:dyDescent="0.2">
      <c r="A1309" s="32">
        <v>10</v>
      </c>
      <c r="B1309" s="32">
        <v>1</v>
      </c>
      <c r="C1309" s="32">
        <v>48</v>
      </c>
      <c r="D1309" s="32" t="s">
        <v>91</v>
      </c>
      <c r="E1309" s="32" t="s">
        <v>223</v>
      </c>
    </row>
    <row r="1310" spans="1:5" ht="12.6" customHeight="1" x14ac:dyDescent="0.2">
      <c r="A1310" s="32">
        <v>10</v>
      </c>
      <c r="B1310" s="32">
        <v>1</v>
      </c>
      <c r="C1310" s="32">
        <v>49</v>
      </c>
      <c r="D1310" s="32" t="s">
        <v>95</v>
      </c>
      <c r="E1310" s="32" t="s">
        <v>90</v>
      </c>
    </row>
    <row r="1311" spans="1:5" ht="12.6" customHeight="1" x14ac:dyDescent="0.2">
      <c r="A1311" s="32">
        <v>10</v>
      </c>
      <c r="B1311" s="32">
        <v>1</v>
      </c>
      <c r="C1311" s="32">
        <v>50</v>
      </c>
      <c r="D1311" s="32" t="s">
        <v>93</v>
      </c>
      <c r="E1311" s="32" t="s">
        <v>94</v>
      </c>
    </row>
    <row r="1312" spans="1:5" ht="12.6" customHeight="1" x14ac:dyDescent="0.2">
      <c r="A1312" s="32">
        <v>10</v>
      </c>
      <c r="B1312" s="32">
        <v>1</v>
      </c>
      <c r="C1312" s="32">
        <v>51</v>
      </c>
      <c r="D1312" s="32" t="s">
        <v>99</v>
      </c>
      <c r="E1312" s="32" t="s">
        <v>24</v>
      </c>
    </row>
    <row r="1313" spans="1:5" ht="12.6" customHeight="1" x14ac:dyDescent="0.2">
      <c r="A1313" s="32">
        <v>10</v>
      </c>
      <c r="B1313" s="32">
        <v>1</v>
      </c>
      <c r="C1313" s="32">
        <v>52</v>
      </c>
      <c r="D1313" s="32" t="s">
        <v>101</v>
      </c>
      <c r="E1313" s="32" t="s">
        <v>97</v>
      </c>
    </row>
    <row r="1314" spans="1:5" ht="12.6" customHeight="1" x14ac:dyDescent="0.2">
      <c r="A1314" s="32">
        <v>10</v>
      </c>
      <c r="B1314" s="32">
        <v>1</v>
      </c>
      <c r="C1314" s="32">
        <v>53</v>
      </c>
      <c r="D1314" s="32" t="s">
        <v>96</v>
      </c>
      <c r="E1314" s="32" t="s">
        <v>244</v>
      </c>
    </row>
    <row r="1315" spans="1:5" ht="12.6" customHeight="1" x14ac:dyDescent="0.2">
      <c r="A1315" s="32">
        <v>10</v>
      </c>
      <c r="B1315" s="32">
        <v>1</v>
      </c>
      <c r="C1315" s="32">
        <v>54</v>
      </c>
      <c r="D1315" s="32" t="s">
        <v>224</v>
      </c>
      <c r="E1315" s="32" t="s">
        <v>100</v>
      </c>
    </row>
    <row r="1316" spans="1:5" ht="12.6" customHeight="1" x14ac:dyDescent="0.2">
      <c r="A1316" s="32">
        <v>10</v>
      </c>
      <c r="B1316" s="32">
        <v>1</v>
      </c>
      <c r="C1316" s="32">
        <v>55</v>
      </c>
      <c r="D1316" s="32" t="s">
        <v>98</v>
      </c>
      <c r="E1316" s="32" t="s">
        <v>102</v>
      </c>
    </row>
    <row r="1317" spans="1:5" ht="12.6" customHeight="1" x14ac:dyDescent="0.2">
      <c r="A1317" s="32">
        <v>10</v>
      </c>
      <c r="B1317" s="32">
        <v>1</v>
      </c>
      <c r="C1317" s="32">
        <v>56</v>
      </c>
      <c r="D1317" s="32" t="s">
        <v>25</v>
      </c>
      <c r="E1317" s="32" t="s">
        <v>109</v>
      </c>
    </row>
    <row r="1318" spans="1:5" ht="12.6" customHeight="1" x14ac:dyDescent="0.2">
      <c r="A1318" s="32">
        <v>10</v>
      </c>
      <c r="B1318" s="32">
        <v>1</v>
      </c>
      <c r="C1318" s="32">
        <v>57</v>
      </c>
      <c r="D1318" s="32" t="s">
        <v>107</v>
      </c>
      <c r="E1318" s="32" t="s">
        <v>105</v>
      </c>
    </row>
    <row r="1319" spans="1:5" ht="12.6" customHeight="1" x14ac:dyDescent="0.2">
      <c r="A1319" s="32">
        <v>10</v>
      </c>
      <c r="B1319" s="32">
        <v>1</v>
      </c>
      <c r="C1319" s="32">
        <v>58</v>
      </c>
      <c r="D1319" s="32" t="s">
        <v>106</v>
      </c>
      <c r="E1319" s="32" t="s">
        <v>103</v>
      </c>
    </row>
    <row r="1320" spans="1:5" ht="12.6" customHeight="1" x14ac:dyDescent="0.2">
      <c r="A1320" s="32">
        <v>10</v>
      </c>
      <c r="B1320" s="32">
        <v>1</v>
      </c>
      <c r="C1320" s="32">
        <v>59</v>
      </c>
      <c r="D1320" s="32" t="s">
        <v>108</v>
      </c>
      <c r="E1320" s="32" t="s">
        <v>104</v>
      </c>
    </row>
    <row r="1321" spans="1:5" ht="12.6" customHeight="1" x14ac:dyDescent="0.2">
      <c r="A1321" s="32">
        <v>10</v>
      </c>
      <c r="B1321" s="32">
        <v>1</v>
      </c>
      <c r="C1321" s="32">
        <v>60</v>
      </c>
      <c r="D1321" s="32" t="s">
        <v>245</v>
      </c>
      <c r="E1321" s="32" t="s">
        <v>225</v>
      </c>
    </row>
    <row r="1322" spans="1:5" ht="12.6" customHeight="1" x14ac:dyDescent="0.2">
      <c r="A1322" s="32">
        <v>10</v>
      </c>
      <c r="B1322" s="32">
        <v>1</v>
      </c>
      <c r="C1322" s="32">
        <v>61</v>
      </c>
      <c r="D1322" s="32" t="s">
        <v>138</v>
      </c>
      <c r="E1322" s="32" t="s">
        <v>139</v>
      </c>
    </row>
    <row r="1323" spans="1:5" ht="12.6" customHeight="1" x14ac:dyDescent="0.2">
      <c r="A1323" s="32">
        <v>10</v>
      </c>
      <c r="B1323" s="32">
        <v>1</v>
      </c>
      <c r="C1323" s="32">
        <v>62</v>
      </c>
      <c r="D1323" s="32" t="s">
        <v>141</v>
      </c>
      <c r="E1323" s="32" t="s">
        <v>140</v>
      </c>
    </row>
    <row r="1324" spans="1:5" ht="12.6" customHeight="1" x14ac:dyDescent="0.2">
      <c r="A1324" s="32">
        <v>10</v>
      </c>
      <c r="B1324" s="32">
        <v>1</v>
      </c>
      <c r="C1324" s="32">
        <v>63</v>
      </c>
      <c r="D1324" s="32" t="s">
        <v>143</v>
      </c>
      <c r="E1324" s="32" t="s">
        <v>142</v>
      </c>
    </row>
    <row r="1325" spans="1:5" ht="12.6" customHeight="1" x14ac:dyDescent="0.2">
      <c r="A1325" s="32">
        <v>10</v>
      </c>
      <c r="B1325" s="32">
        <v>1</v>
      </c>
      <c r="C1325" s="32">
        <v>64</v>
      </c>
      <c r="D1325" s="32" t="s">
        <v>246</v>
      </c>
      <c r="E1325" s="32" t="s">
        <v>146</v>
      </c>
    </row>
    <row r="1326" spans="1:5" ht="12.6" customHeight="1" x14ac:dyDescent="0.2">
      <c r="A1326" s="32">
        <v>10</v>
      </c>
      <c r="B1326" s="32">
        <v>1</v>
      </c>
      <c r="C1326" s="32">
        <v>65</v>
      </c>
      <c r="D1326" s="32" t="s">
        <v>144</v>
      </c>
      <c r="E1326" s="32" t="s">
        <v>226</v>
      </c>
    </row>
    <row r="1327" spans="1:5" ht="12.6" customHeight="1" x14ac:dyDescent="0.2">
      <c r="A1327" s="32">
        <v>10</v>
      </c>
      <c r="B1327" s="32">
        <v>1</v>
      </c>
      <c r="C1327" s="32">
        <v>66</v>
      </c>
      <c r="D1327" s="32" t="s">
        <v>147</v>
      </c>
      <c r="E1327" s="32" t="s">
        <v>150</v>
      </c>
    </row>
    <row r="1328" spans="1:5" ht="12.6" customHeight="1" x14ac:dyDescent="0.2">
      <c r="A1328" s="32">
        <v>10</v>
      </c>
      <c r="B1328" s="32">
        <v>1</v>
      </c>
      <c r="C1328" s="32">
        <v>67</v>
      </c>
      <c r="D1328" s="32" t="s">
        <v>227</v>
      </c>
      <c r="E1328" s="32" t="s">
        <v>145</v>
      </c>
    </row>
    <row r="1329" spans="1:5" ht="12.6" customHeight="1" x14ac:dyDescent="0.2">
      <c r="A1329" s="32">
        <v>10</v>
      </c>
      <c r="B1329" s="32">
        <v>1</v>
      </c>
      <c r="C1329" s="32">
        <v>68</v>
      </c>
      <c r="D1329" s="32" t="s">
        <v>149</v>
      </c>
      <c r="E1329" s="32" t="s">
        <v>152</v>
      </c>
    </row>
    <row r="1330" spans="1:5" ht="12.6" customHeight="1" x14ac:dyDescent="0.2">
      <c r="A1330" s="32">
        <v>10</v>
      </c>
      <c r="B1330" s="32">
        <v>1</v>
      </c>
      <c r="C1330" s="32">
        <v>69</v>
      </c>
      <c r="D1330" s="32" t="s">
        <v>153</v>
      </c>
      <c r="E1330" s="32" t="s">
        <v>148</v>
      </c>
    </row>
    <row r="1331" spans="1:5" ht="12.6" customHeight="1" x14ac:dyDescent="0.2">
      <c r="A1331" s="32">
        <v>10</v>
      </c>
      <c r="B1331" s="32">
        <v>1</v>
      </c>
      <c r="C1331" s="32">
        <v>70</v>
      </c>
      <c r="D1331" s="32" t="s">
        <v>247</v>
      </c>
      <c r="E1331" s="32" t="s">
        <v>151</v>
      </c>
    </row>
    <row r="1332" spans="1:5" ht="12.6" customHeight="1" x14ac:dyDescent="0.2">
      <c r="A1332" s="32">
        <v>10</v>
      </c>
      <c r="B1332" s="32">
        <v>1</v>
      </c>
      <c r="C1332" s="32">
        <v>71</v>
      </c>
      <c r="D1332" s="32" t="s">
        <v>157</v>
      </c>
      <c r="E1332" s="32" t="s">
        <v>162</v>
      </c>
    </row>
    <row r="1333" spans="1:5" ht="12.6" customHeight="1" x14ac:dyDescent="0.2">
      <c r="A1333" s="32">
        <v>10</v>
      </c>
      <c r="B1333" s="32">
        <v>1</v>
      </c>
      <c r="C1333" s="32">
        <v>72</v>
      </c>
      <c r="D1333" s="32" t="s">
        <v>156</v>
      </c>
      <c r="E1333" s="32" t="s">
        <v>154</v>
      </c>
    </row>
    <row r="1334" spans="1:5" ht="12.6" customHeight="1" x14ac:dyDescent="0.2">
      <c r="A1334" s="32">
        <v>10</v>
      </c>
      <c r="B1334" s="32">
        <v>1</v>
      </c>
      <c r="C1334" s="32">
        <v>73</v>
      </c>
      <c r="D1334" s="32" t="s">
        <v>228</v>
      </c>
      <c r="E1334" s="32" t="s">
        <v>159</v>
      </c>
    </row>
    <row r="1335" spans="1:5" ht="12.6" customHeight="1" x14ac:dyDescent="0.2">
      <c r="A1335" s="32">
        <v>10</v>
      </c>
      <c r="B1335" s="32">
        <v>1</v>
      </c>
      <c r="C1335" s="32">
        <v>74</v>
      </c>
      <c r="D1335" s="32" t="s">
        <v>155</v>
      </c>
      <c r="E1335" s="32" t="s">
        <v>160</v>
      </c>
    </row>
    <row r="1336" spans="1:5" ht="12.6" customHeight="1" x14ac:dyDescent="0.2">
      <c r="A1336" s="32">
        <v>10</v>
      </c>
      <c r="B1336" s="32">
        <v>1</v>
      </c>
      <c r="C1336" s="32">
        <v>75</v>
      </c>
      <c r="D1336" s="32" t="s">
        <v>248</v>
      </c>
      <c r="E1336" s="32" t="s">
        <v>158</v>
      </c>
    </row>
    <row r="1337" spans="1:5" ht="12.6" customHeight="1" x14ac:dyDescent="0.2">
      <c r="A1337" s="32">
        <v>10</v>
      </c>
      <c r="B1337" s="32">
        <v>1</v>
      </c>
      <c r="C1337" s="32">
        <v>76</v>
      </c>
      <c r="D1337" s="32" t="s">
        <v>163</v>
      </c>
      <c r="E1337" s="32" t="s">
        <v>167</v>
      </c>
    </row>
    <row r="1338" spans="1:5" ht="12.6" customHeight="1" x14ac:dyDescent="0.2">
      <c r="A1338" s="32">
        <v>10</v>
      </c>
      <c r="B1338" s="32">
        <v>1</v>
      </c>
      <c r="C1338" s="32">
        <v>77</v>
      </c>
      <c r="D1338" s="32" t="s">
        <v>164</v>
      </c>
      <c r="E1338" s="32" t="s">
        <v>166</v>
      </c>
    </row>
    <row r="1339" spans="1:5" ht="12.6" customHeight="1" x14ac:dyDescent="0.2">
      <c r="A1339" s="32">
        <v>10</v>
      </c>
      <c r="B1339" s="32">
        <v>1</v>
      </c>
      <c r="C1339" s="32">
        <v>78</v>
      </c>
      <c r="D1339" s="32" t="s">
        <v>165</v>
      </c>
      <c r="E1339" s="32" t="s">
        <v>249</v>
      </c>
    </row>
    <row r="1340" spans="1:5" ht="12.6" customHeight="1" x14ac:dyDescent="0.2">
      <c r="A1340" s="32">
        <v>10</v>
      </c>
      <c r="B1340" s="32">
        <v>1</v>
      </c>
      <c r="C1340" s="32">
        <v>79</v>
      </c>
      <c r="D1340" s="32" t="s">
        <v>229</v>
      </c>
      <c r="E1340" s="32" t="s">
        <v>168</v>
      </c>
    </row>
    <row r="1341" spans="1:5" ht="12.6" customHeight="1" x14ac:dyDescent="0.2">
      <c r="A1341" s="32">
        <v>10</v>
      </c>
      <c r="B1341" s="32">
        <v>1</v>
      </c>
      <c r="C1341" s="32">
        <v>80</v>
      </c>
      <c r="D1341" s="32" t="s">
        <v>161</v>
      </c>
      <c r="E1341" s="32" t="s">
        <v>169</v>
      </c>
    </row>
    <row r="1342" spans="1:5" ht="12.6" customHeight="1" x14ac:dyDescent="0.2">
      <c r="A1342" s="32">
        <v>10</v>
      </c>
      <c r="B1342" s="32">
        <v>1</v>
      </c>
      <c r="C1342" s="32">
        <v>81</v>
      </c>
      <c r="D1342" s="32" t="s">
        <v>250</v>
      </c>
      <c r="E1342" s="32" t="s">
        <v>170</v>
      </c>
    </row>
    <row r="1343" spans="1:5" ht="12.6" customHeight="1" x14ac:dyDescent="0.2">
      <c r="A1343" s="32">
        <v>10</v>
      </c>
      <c r="B1343" s="32">
        <v>1</v>
      </c>
      <c r="C1343" s="32">
        <v>82</v>
      </c>
      <c r="D1343" s="32" t="s">
        <v>171</v>
      </c>
      <c r="E1343" s="32" t="s">
        <v>230</v>
      </c>
    </row>
    <row r="1344" spans="1:5" ht="12.6" customHeight="1" x14ac:dyDescent="0.2">
      <c r="A1344" s="32">
        <v>10</v>
      </c>
      <c r="B1344" s="32">
        <v>1</v>
      </c>
      <c r="C1344" s="32">
        <v>83</v>
      </c>
      <c r="D1344" s="32" t="s">
        <v>172</v>
      </c>
      <c r="E1344" s="32" t="s">
        <v>174</v>
      </c>
    </row>
    <row r="1345" spans="1:5" ht="12.6" customHeight="1" x14ac:dyDescent="0.2">
      <c r="A1345" s="32">
        <v>10</v>
      </c>
      <c r="B1345" s="32">
        <v>1</v>
      </c>
      <c r="C1345" s="32">
        <v>84</v>
      </c>
      <c r="D1345" s="32" t="s">
        <v>173</v>
      </c>
      <c r="E1345" s="32" t="s">
        <v>175</v>
      </c>
    </row>
    <row r="1346" spans="1:5" ht="12.6" customHeight="1" x14ac:dyDescent="0.2">
      <c r="A1346" s="32">
        <v>10</v>
      </c>
      <c r="B1346" s="32">
        <v>1</v>
      </c>
      <c r="C1346" s="32">
        <v>85</v>
      </c>
      <c r="D1346" s="32" t="s">
        <v>178</v>
      </c>
      <c r="E1346" s="32" t="s">
        <v>176</v>
      </c>
    </row>
    <row r="1347" spans="1:5" ht="12.6" customHeight="1" x14ac:dyDescent="0.2">
      <c r="A1347" s="32">
        <v>10</v>
      </c>
      <c r="B1347" s="32">
        <v>1</v>
      </c>
      <c r="C1347" s="32">
        <v>86</v>
      </c>
      <c r="D1347" s="32" t="s">
        <v>180</v>
      </c>
      <c r="E1347" s="32" t="s">
        <v>231</v>
      </c>
    </row>
    <row r="1348" spans="1:5" ht="12.6" customHeight="1" x14ac:dyDescent="0.2">
      <c r="A1348" s="32">
        <v>10</v>
      </c>
      <c r="B1348" s="32">
        <v>1</v>
      </c>
      <c r="C1348" s="32">
        <v>87</v>
      </c>
      <c r="D1348" s="32" t="s">
        <v>181</v>
      </c>
      <c r="E1348" s="32" t="s">
        <v>184</v>
      </c>
    </row>
    <row r="1349" spans="1:5" ht="12.6" customHeight="1" x14ac:dyDescent="0.2">
      <c r="A1349" s="32">
        <v>10</v>
      </c>
      <c r="B1349" s="32">
        <v>1</v>
      </c>
      <c r="C1349" s="32">
        <v>88</v>
      </c>
      <c r="D1349" s="32" t="s">
        <v>177</v>
      </c>
      <c r="E1349" s="32" t="s">
        <v>185</v>
      </c>
    </row>
    <row r="1350" spans="1:5" ht="12.6" customHeight="1" x14ac:dyDescent="0.2">
      <c r="A1350" s="32">
        <v>10</v>
      </c>
      <c r="B1350" s="32">
        <v>1</v>
      </c>
      <c r="C1350" s="32">
        <v>89</v>
      </c>
      <c r="D1350" s="32" t="s">
        <v>182</v>
      </c>
      <c r="E1350" s="32" t="s">
        <v>183</v>
      </c>
    </row>
    <row r="1351" spans="1:5" ht="12.6" customHeight="1" x14ac:dyDescent="0.2">
      <c r="A1351" s="32">
        <v>10</v>
      </c>
      <c r="B1351" s="32">
        <v>1</v>
      </c>
      <c r="C1351" s="32">
        <v>90</v>
      </c>
      <c r="D1351" s="32" t="s">
        <v>179</v>
      </c>
      <c r="E1351" s="32" t="s">
        <v>251</v>
      </c>
    </row>
    <row r="1352" spans="1:5" ht="12.6" customHeight="1" x14ac:dyDescent="0.2">
      <c r="A1352" s="32">
        <v>10</v>
      </c>
      <c r="B1352" s="32">
        <v>1</v>
      </c>
      <c r="C1352" s="32">
        <v>91</v>
      </c>
      <c r="D1352" s="32" t="s">
        <v>191</v>
      </c>
      <c r="E1352" s="32" t="s">
        <v>187</v>
      </c>
    </row>
    <row r="1353" spans="1:5" ht="12.6" customHeight="1" x14ac:dyDescent="0.2">
      <c r="A1353" s="32">
        <v>10</v>
      </c>
      <c r="B1353" s="32">
        <v>1</v>
      </c>
      <c r="C1353" s="32">
        <v>92</v>
      </c>
      <c r="D1353" s="32" t="s">
        <v>189</v>
      </c>
      <c r="E1353" s="32" t="s">
        <v>194</v>
      </c>
    </row>
    <row r="1354" spans="1:5" ht="12.6" customHeight="1" x14ac:dyDescent="0.2">
      <c r="A1354" s="32">
        <v>10</v>
      </c>
      <c r="B1354" s="32">
        <v>1</v>
      </c>
      <c r="C1354" s="32">
        <v>93</v>
      </c>
      <c r="D1354" s="32" t="s">
        <v>186</v>
      </c>
      <c r="E1354" s="32" t="s">
        <v>188</v>
      </c>
    </row>
    <row r="1355" spans="1:5" ht="12.6" customHeight="1" x14ac:dyDescent="0.2">
      <c r="A1355" s="32">
        <v>10</v>
      </c>
      <c r="B1355" s="32">
        <v>1</v>
      </c>
      <c r="C1355" s="32">
        <v>94</v>
      </c>
      <c r="D1355" s="32" t="s">
        <v>192</v>
      </c>
      <c r="E1355" s="32" t="s">
        <v>232</v>
      </c>
    </row>
    <row r="1356" spans="1:5" ht="12.6" customHeight="1" x14ac:dyDescent="0.2">
      <c r="A1356" s="32">
        <v>10</v>
      </c>
      <c r="B1356" s="32">
        <v>1</v>
      </c>
      <c r="C1356" s="32">
        <v>95</v>
      </c>
      <c r="D1356" s="32" t="s">
        <v>190</v>
      </c>
      <c r="E1356" s="32" t="s">
        <v>252</v>
      </c>
    </row>
    <row r="1357" spans="1:5" ht="12.6" customHeight="1" x14ac:dyDescent="0.2">
      <c r="A1357" s="32">
        <v>10</v>
      </c>
      <c r="B1357" s="32">
        <v>1</v>
      </c>
      <c r="C1357" s="32">
        <v>96</v>
      </c>
      <c r="D1357" s="32" t="s">
        <v>195</v>
      </c>
      <c r="E1357" s="32" t="s">
        <v>200</v>
      </c>
    </row>
    <row r="1358" spans="1:5" ht="12.6" customHeight="1" x14ac:dyDescent="0.2">
      <c r="A1358" s="32">
        <v>10</v>
      </c>
      <c r="B1358" s="32">
        <v>1</v>
      </c>
      <c r="C1358" s="32">
        <v>97</v>
      </c>
      <c r="D1358" s="32" t="s">
        <v>197</v>
      </c>
      <c r="E1358" s="32" t="s">
        <v>253</v>
      </c>
    </row>
    <row r="1359" spans="1:5" ht="12.6" customHeight="1" x14ac:dyDescent="0.2">
      <c r="A1359" s="32">
        <v>10</v>
      </c>
      <c r="B1359" s="32">
        <v>1</v>
      </c>
      <c r="C1359" s="32">
        <v>98</v>
      </c>
      <c r="D1359" s="32" t="s">
        <v>233</v>
      </c>
      <c r="E1359" s="32" t="s">
        <v>199</v>
      </c>
    </row>
    <row r="1360" spans="1:5" ht="12.6" customHeight="1" x14ac:dyDescent="0.2">
      <c r="A1360" s="32">
        <v>10</v>
      </c>
      <c r="B1360" s="32">
        <v>1</v>
      </c>
      <c r="C1360" s="32">
        <v>99</v>
      </c>
      <c r="D1360" s="32" t="s">
        <v>193</v>
      </c>
      <c r="E1360" s="32" t="s">
        <v>198</v>
      </c>
    </row>
    <row r="1361" spans="1:5" ht="12.6" customHeight="1" x14ac:dyDescent="0.2">
      <c r="A1361" s="32">
        <v>10</v>
      </c>
      <c r="B1361" s="32">
        <v>1</v>
      </c>
      <c r="C1361" s="32">
        <v>100</v>
      </c>
      <c r="D1361" s="32" t="s">
        <v>201</v>
      </c>
      <c r="E1361" s="32" t="s">
        <v>196</v>
      </c>
    </row>
    <row r="1362" spans="1:5" ht="12.6" customHeight="1" x14ac:dyDescent="0.2">
      <c r="A1362" s="32">
        <v>10</v>
      </c>
      <c r="B1362" s="32">
        <v>2</v>
      </c>
      <c r="C1362" s="32">
        <v>1</v>
      </c>
      <c r="D1362" s="32" t="s">
        <v>26</v>
      </c>
      <c r="E1362" s="32" t="s">
        <v>22</v>
      </c>
    </row>
    <row r="1363" spans="1:5" ht="12.6" customHeight="1" x14ac:dyDescent="0.2">
      <c r="A1363" s="32">
        <v>10</v>
      </c>
      <c r="B1363" s="32">
        <v>2</v>
      </c>
      <c r="C1363" s="32">
        <v>2</v>
      </c>
      <c r="D1363" s="32" t="s">
        <v>234</v>
      </c>
      <c r="E1363" s="32" t="s">
        <v>31</v>
      </c>
    </row>
    <row r="1364" spans="1:5" ht="12.6" customHeight="1" x14ac:dyDescent="0.2">
      <c r="A1364" s="32">
        <v>10</v>
      </c>
      <c r="B1364" s="32">
        <v>2</v>
      </c>
      <c r="C1364" s="32">
        <v>3</v>
      </c>
      <c r="D1364" s="32" t="s">
        <v>28</v>
      </c>
      <c r="E1364" s="32" t="s">
        <v>214</v>
      </c>
    </row>
    <row r="1365" spans="1:5" ht="12.6" customHeight="1" x14ac:dyDescent="0.2">
      <c r="A1365" s="32">
        <v>10</v>
      </c>
      <c r="B1365" s="32">
        <v>2</v>
      </c>
      <c r="C1365" s="32">
        <v>4</v>
      </c>
      <c r="D1365" s="32" t="s">
        <v>29</v>
      </c>
      <c r="E1365" s="32" t="s">
        <v>32</v>
      </c>
    </row>
    <row r="1366" spans="1:5" ht="12.6" customHeight="1" x14ac:dyDescent="0.2">
      <c r="A1366" s="32">
        <v>10</v>
      </c>
      <c r="B1366" s="32">
        <v>2</v>
      </c>
      <c r="C1366" s="32">
        <v>5</v>
      </c>
      <c r="D1366" s="32" t="s">
        <v>30</v>
      </c>
      <c r="E1366" s="32" t="s">
        <v>27</v>
      </c>
    </row>
    <row r="1367" spans="1:5" ht="12.6" customHeight="1" x14ac:dyDescent="0.2">
      <c r="A1367" s="32">
        <v>10</v>
      </c>
      <c r="B1367" s="32">
        <v>2</v>
      </c>
      <c r="C1367" s="32">
        <v>6</v>
      </c>
      <c r="D1367" s="32" t="s">
        <v>14</v>
      </c>
      <c r="E1367" s="32" t="s">
        <v>35</v>
      </c>
    </row>
    <row r="1368" spans="1:5" ht="12.6" customHeight="1" x14ac:dyDescent="0.2">
      <c r="A1368" s="32">
        <v>10</v>
      </c>
      <c r="B1368" s="32">
        <v>2</v>
      </c>
      <c r="C1368" s="32">
        <v>7</v>
      </c>
      <c r="D1368" s="32" t="s">
        <v>33</v>
      </c>
      <c r="E1368" s="32" t="s">
        <v>38</v>
      </c>
    </row>
    <row r="1369" spans="1:5" ht="12.6" customHeight="1" x14ac:dyDescent="0.2">
      <c r="A1369" s="32">
        <v>10</v>
      </c>
      <c r="B1369" s="32">
        <v>2</v>
      </c>
      <c r="C1369" s="32">
        <v>8</v>
      </c>
      <c r="D1369" s="32" t="s">
        <v>37</v>
      </c>
      <c r="E1369" s="32" t="s">
        <v>36</v>
      </c>
    </row>
    <row r="1370" spans="1:5" ht="12.6" customHeight="1" x14ac:dyDescent="0.2">
      <c r="A1370" s="32">
        <v>10</v>
      </c>
      <c r="B1370" s="32">
        <v>2</v>
      </c>
      <c r="C1370" s="32">
        <v>9</v>
      </c>
      <c r="D1370" s="32" t="s">
        <v>215</v>
      </c>
      <c r="E1370" s="32" t="s">
        <v>34</v>
      </c>
    </row>
    <row r="1371" spans="1:5" ht="12.6" customHeight="1" x14ac:dyDescent="0.2">
      <c r="A1371" s="32">
        <v>10</v>
      </c>
      <c r="B1371" s="32">
        <v>2</v>
      </c>
      <c r="C1371" s="32">
        <v>10</v>
      </c>
      <c r="D1371" s="32" t="s">
        <v>235</v>
      </c>
      <c r="E1371" s="32" t="s">
        <v>39</v>
      </c>
    </row>
    <row r="1372" spans="1:5" ht="12.6" customHeight="1" x14ac:dyDescent="0.2">
      <c r="A1372" s="32">
        <v>10</v>
      </c>
      <c r="B1372" s="32">
        <v>2</v>
      </c>
      <c r="C1372" s="32">
        <v>11</v>
      </c>
      <c r="D1372" s="32" t="s">
        <v>216</v>
      </c>
      <c r="E1372" s="32" t="s">
        <v>15</v>
      </c>
    </row>
    <row r="1373" spans="1:5" ht="12.6" customHeight="1" x14ac:dyDescent="0.2">
      <c r="A1373" s="32">
        <v>10</v>
      </c>
      <c r="B1373" s="32">
        <v>2</v>
      </c>
      <c r="C1373" s="32">
        <v>12</v>
      </c>
      <c r="D1373" s="32" t="s">
        <v>46</v>
      </c>
      <c r="E1373" s="32" t="s">
        <v>41</v>
      </c>
    </row>
    <row r="1374" spans="1:5" ht="12.6" customHeight="1" x14ac:dyDescent="0.2">
      <c r="A1374" s="32">
        <v>10</v>
      </c>
      <c r="B1374" s="32">
        <v>2</v>
      </c>
      <c r="C1374" s="32">
        <v>13</v>
      </c>
      <c r="D1374" s="32" t="s">
        <v>45</v>
      </c>
      <c r="E1374" s="32" t="s">
        <v>43</v>
      </c>
    </row>
    <row r="1375" spans="1:5" ht="12.6" customHeight="1" x14ac:dyDescent="0.2">
      <c r="A1375" s="32">
        <v>10</v>
      </c>
      <c r="B1375" s="32">
        <v>2</v>
      </c>
      <c r="C1375" s="32">
        <v>14</v>
      </c>
      <c r="D1375" s="32" t="s">
        <v>44</v>
      </c>
      <c r="E1375" s="32" t="s">
        <v>40</v>
      </c>
    </row>
    <row r="1376" spans="1:5" ht="12.6" customHeight="1" x14ac:dyDescent="0.2">
      <c r="A1376" s="32">
        <v>10</v>
      </c>
      <c r="B1376" s="32">
        <v>2</v>
      </c>
      <c r="C1376" s="32">
        <v>15</v>
      </c>
      <c r="D1376" s="32" t="s">
        <v>236</v>
      </c>
      <c r="E1376" s="32" t="s">
        <v>42</v>
      </c>
    </row>
    <row r="1377" spans="1:5" ht="12.6" customHeight="1" x14ac:dyDescent="0.2">
      <c r="A1377" s="32">
        <v>10</v>
      </c>
      <c r="B1377" s="32">
        <v>2</v>
      </c>
      <c r="C1377" s="32">
        <v>16</v>
      </c>
      <c r="D1377" s="32" t="s">
        <v>16</v>
      </c>
      <c r="E1377" s="32" t="s">
        <v>237</v>
      </c>
    </row>
    <row r="1378" spans="1:5" ht="12.6" customHeight="1" x14ac:dyDescent="0.2">
      <c r="A1378" s="32">
        <v>10</v>
      </c>
      <c r="B1378" s="32">
        <v>2</v>
      </c>
      <c r="C1378" s="32">
        <v>17</v>
      </c>
      <c r="D1378" s="32" t="s">
        <v>217</v>
      </c>
      <c r="E1378" s="32" t="s">
        <v>50</v>
      </c>
    </row>
    <row r="1379" spans="1:5" ht="12.6" customHeight="1" x14ac:dyDescent="0.2">
      <c r="A1379" s="32">
        <v>10</v>
      </c>
      <c r="B1379" s="32">
        <v>2</v>
      </c>
      <c r="C1379" s="32">
        <v>18</v>
      </c>
      <c r="D1379" s="32" t="s">
        <v>53</v>
      </c>
      <c r="E1379" s="32" t="s">
        <v>52</v>
      </c>
    </row>
    <row r="1380" spans="1:5" ht="12.6" customHeight="1" x14ac:dyDescent="0.2">
      <c r="A1380" s="32">
        <v>10</v>
      </c>
      <c r="B1380" s="32">
        <v>2</v>
      </c>
      <c r="C1380" s="32">
        <v>19</v>
      </c>
      <c r="D1380" s="32" t="s">
        <v>48</v>
      </c>
      <c r="E1380" s="32" t="s">
        <v>47</v>
      </c>
    </row>
    <row r="1381" spans="1:5" ht="12.6" customHeight="1" x14ac:dyDescent="0.2">
      <c r="A1381" s="32">
        <v>10</v>
      </c>
      <c r="B1381" s="32">
        <v>2</v>
      </c>
      <c r="C1381" s="32">
        <v>20</v>
      </c>
      <c r="D1381" s="32" t="s">
        <v>51</v>
      </c>
      <c r="E1381" s="32" t="s">
        <v>49</v>
      </c>
    </row>
    <row r="1382" spans="1:5" ht="12.6" customHeight="1" x14ac:dyDescent="0.2">
      <c r="A1382" s="32">
        <v>10</v>
      </c>
      <c r="B1382" s="32">
        <v>2</v>
      </c>
      <c r="C1382" s="32">
        <v>21</v>
      </c>
      <c r="D1382" s="32" t="s">
        <v>17</v>
      </c>
      <c r="E1382" s="32" t="s">
        <v>54</v>
      </c>
    </row>
    <row r="1383" spans="1:5" ht="12.6" customHeight="1" x14ac:dyDescent="0.2">
      <c r="A1383" s="32">
        <v>10</v>
      </c>
      <c r="B1383" s="32">
        <v>2</v>
      </c>
      <c r="C1383" s="32">
        <v>22</v>
      </c>
      <c r="D1383" s="32" t="s">
        <v>56</v>
      </c>
      <c r="E1383" s="32" t="s">
        <v>55</v>
      </c>
    </row>
    <row r="1384" spans="1:5" ht="12.6" customHeight="1" x14ac:dyDescent="0.2">
      <c r="A1384" s="32">
        <v>10</v>
      </c>
      <c r="B1384" s="32">
        <v>2</v>
      </c>
      <c r="C1384" s="32">
        <v>23</v>
      </c>
      <c r="D1384" s="32" t="s">
        <v>59</v>
      </c>
      <c r="E1384" s="32" t="s">
        <v>238</v>
      </c>
    </row>
    <row r="1385" spans="1:5" ht="12.6" customHeight="1" x14ac:dyDescent="0.2">
      <c r="A1385" s="32">
        <v>10</v>
      </c>
      <c r="B1385" s="32">
        <v>2</v>
      </c>
      <c r="C1385" s="32">
        <v>24</v>
      </c>
      <c r="D1385" s="32" t="s">
        <v>218</v>
      </c>
      <c r="E1385" s="32" t="s">
        <v>57</v>
      </c>
    </row>
    <row r="1386" spans="1:5" ht="12.6" customHeight="1" x14ac:dyDescent="0.2">
      <c r="A1386" s="32">
        <v>10</v>
      </c>
      <c r="B1386" s="32">
        <v>2</v>
      </c>
      <c r="C1386" s="32">
        <v>25</v>
      </c>
      <c r="D1386" s="32" t="s">
        <v>60</v>
      </c>
      <c r="E1386" s="32" t="s">
        <v>58</v>
      </c>
    </row>
    <row r="1387" spans="1:5" ht="12.6" customHeight="1" x14ac:dyDescent="0.2">
      <c r="A1387" s="32">
        <v>10</v>
      </c>
      <c r="B1387" s="32">
        <v>2</v>
      </c>
      <c r="C1387" s="32">
        <v>26</v>
      </c>
      <c r="D1387" s="32" t="s">
        <v>18</v>
      </c>
      <c r="E1387" s="32" t="s">
        <v>64</v>
      </c>
    </row>
    <row r="1388" spans="1:5" ht="12.6" customHeight="1" x14ac:dyDescent="0.2">
      <c r="A1388" s="32">
        <v>10</v>
      </c>
      <c r="B1388" s="32">
        <v>2</v>
      </c>
      <c r="C1388" s="32">
        <v>27</v>
      </c>
      <c r="D1388" s="32" t="s">
        <v>61</v>
      </c>
      <c r="E1388" s="32" t="s">
        <v>62</v>
      </c>
    </row>
    <row r="1389" spans="1:5" ht="12.6" customHeight="1" x14ac:dyDescent="0.2">
      <c r="A1389" s="32">
        <v>10</v>
      </c>
      <c r="B1389" s="32">
        <v>2</v>
      </c>
      <c r="C1389" s="32">
        <v>28</v>
      </c>
      <c r="D1389" s="32" t="s">
        <v>65</v>
      </c>
      <c r="E1389" s="32" t="s">
        <v>219</v>
      </c>
    </row>
    <row r="1390" spans="1:5" ht="12.6" customHeight="1" x14ac:dyDescent="0.2">
      <c r="A1390" s="32">
        <v>10</v>
      </c>
      <c r="B1390" s="32">
        <v>2</v>
      </c>
      <c r="C1390" s="32">
        <v>29</v>
      </c>
      <c r="D1390" s="32" t="s">
        <v>66</v>
      </c>
      <c r="E1390" s="32" t="s">
        <v>67</v>
      </c>
    </row>
    <row r="1391" spans="1:5" ht="12.6" customHeight="1" x14ac:dyDescent="0.2">
      <c r="A1391" s="32">
        <v>10</v>
      </c>
      <c r="B1391" s="32">
        <v>2</v>
      </c>
      <c r="C1391" s="32">
        <v>30</v>
      </c>
      <c r="D1391" s="32" t="s">
        <v>63</v>
      </c>
      <c r="E1391" s="32" t="s">
        <v>239</v>
      </c>
    </row>
    <row r="1392" spans="1:5" ht="12.6" customHeight="1" x14ac:dyDescent="0.2">
      <c r="A1392" s="32">
        <v>10</v>
      </c>
      <c r="B1392" s="32">
        <v>2</v>
      </c>
      <c r="C1392" s="32">
        <v>31</v>
      </c>
      <c r="D1392" s="32" t="s">
        <v>68</v>
      </c>
      <c r="E1392" s="32" t="s">
        <v>19</v>
      </c>
    </row>
    <row r="1393" spans="1:5" ht="12.6" customHeight="1" x14ac:dyDescent="0.2">
      <c r="A1393" s="32">
        <v>10</v>
      </c>
      <c r="B1393" s="32">
        <v>2</v>
      </c>
      <c r="C1393" s="32">
        <v>32</v>
      </c>
      <c r="D1393" s="32" t="s">
        <v>220</v>
      </c>
      <c r="E1393" s="32" t="s">
        <v>70</v>
      </c>
    </row>
    <row r="1394" spans="1:5" ht="12.6" customHeight="1" x14ac:dyDescent="0.2">
      <c r="A1394" s="32">
        <v>10</v>
      </c>
      <c r="B1394" s="32">
        <v>2</v>
      </c>
      <c r="C1394" s="32">
        <v>33</v>
      </c>
      <c r="D1394" s="32" t="s">
        <v>74</v>
      </c>
      <c r="E1394" s="32" t="s">
        <v>72</v>
      </c>
    </row>
    <row r="1395" spans="1:5" ht="12.6" customHeight="1" x14ac:dyDescent="0.2">
      <c r="A1395" s="32">
        <v>10</v>
      </c>
      <c r="B1395" s="32">
        <v>2</v>
      </c>
      <c r="C1395" s="32">
        <v>34</v>
      </c>
      <c r="D1395" s="32" t="s">
        <v>73</v>
      </c>
      <c r="E1395" s="32" t="s">
        <v>69</v>
      </c>
    </row>
    <row r="1396" spans="1:5" ht="12.6" customHeight="1" x14ac:dyDescent="0.2">
      <c r="A1396" s="32">
        <v>10</v>
      </c>
      <c r="B1396" s="32">
        <v>2</v>
      </c>
      <c r="C1396" s="32">
        <v>35</v>
      </c>
      <c r="D1396" s="32" t="s">
        <v>240</v>
      </c>
      <c r="E1396" s="32" t="s">
        <v>71</v>
      </c>
    </row>
    <row r="1397" spans="1:5" ht="12.6" customHeight="1" x14ac:dyDescent="0.2">
      <c r="A1397" s="32">
        <v>10</v>
      </c>
      <c r="B1397" s="32">
        <v>2</v>
      </c>
      <c r="C1397" s="32">
        <v>36</v>
      </c>
      <c r="D1397" s="32" t="s">
        <v>20</v>
      </c>
      <c r="E1397" s="32" t="s">
        <v>77</v>
      </c>
    </row>
    <row r="1398" spans="1:5" ht="12.6" customHeight="1" x14ac:dyDescent="0.2">
      <c r="A1398" s="32">
        <v>10</v>
      </c>
      <c r="B1398" s="32">
        <v>2</v>
      </c>
      <c r="C1398" s="32">
        <v>37</v>
      </c>
      <c r="D1398" s="32" t="s">
        <v>76</v>
      </c>
      <c r="E1398" s="32" t="s">
        <v>79</v>
      </c>
    </row>
    <row r="1399" spans="1:5" ht="12.6" customHeight="1" x14ac:dyDescent="0.2">
      <c r="A1399" s="32">
        <v>10</v>
      </c>
      <c r="B1399" s="32">
        <v>2</v>
      </c>
      <c r="C1399" s="32">
        <v>38</v>
      </c>
      <c r="D1399" s="32" t="s">
        <v>75</v>
      </c>
      <c r="E1399" s="32" t="s">
        <v>78</v>
      </c>
    </row>
    <row r="1400" spans="1:5" ht="12.6" customHeight="1" x14ac:dyDescent="0.2">
      <c r="A1400" s="32">
        <v>10</v>
      </c>
      <c r="B1400" s="32">
        <v>2</v>
      </c>
      <c r="C1400" s="32">
        <v>39</v>
      </c>
      <c r="D1400" s="32" t="s">
        <v>80</v>
      </c>
      <c r="E1400" s="32" t="s">
        <v>241</v>
      </c>
    </row>
    <row r="1401" spans="1:5" ht="12.6" customHeight="1" x14ac:dyDescent="0.2">
      <c r="A1401" s="32">
        <v>10</v>
      </c>
      <c r="B1401" s="32">
        <v>2</v>
      </c>
      <c r="C1401" s="32">
        <v>40</v>
      </c>
      <c r="D1401" s="32" t="s">
        <v>221</v>
      </c>
      <c r="E1401" s="32" t="s">
        <v>81</v>
      </c>
    </row>
    <row r="1402" spans="1:5" ht="12.6" customHeight="1" x14ac:dyDescent="0.2">
      <c r="A1402" s="32">
        <v>10</v>
      </c>
      <c r="B1402" s="32">
        <v>2</v>
      </c>
      <c r="C1402" s="32">
        <v>41</v>
      </c>
      <c r="D1402" s="32" t="s">
        <v>88</v>
      </c>
      <c r="E1402" s="32" t="s">
        <v>21</v>
      </c>
    </row>
    <row r="1403" spans="1:5" ht="12.6" customHeight="1" x14ac:dyDescent="0.2">
      <c r="A1403" s="32">
        <v>10</v>
      </c>
      <c r="B1403" s="32">
        <v>2</v>
      </c>
      <c r="C1403" s="32">
        <v>42</v>
      </c>
      <c r="D1403" s="32" t="s">
        <v>83</v>
      </c>
      <c r="E1403" s="32" t="s">
        <v>82</v>
      </c>
    </row>
    <row r="1404" spans="1:5" ht="12.6" customHeight="1" x14ac:dyDescent="0.2">
      <c r="A1404" s="32">
        <v>10</v>
      </c>
      <c r="B1404" s="32">
        <v>2</v>
      </c>
      <c r="C1404" s="32">
        <v>43</v>
      </c>
      <c r="D1404" s="32" t="s">
        <v>84</v>
      </c>
      <c r="E1404" s="32" t="s">
        <v>86</v>
      </c>
    </row>
    <row r="1405" spans="1:5" ht="12.6" customHeight="1" x14ac:dyDescent="0.2">
      <c r="A1405" s="32">
        <v>10</v>
      </c>
      <c r="B1405" s="32">
        <v>2</v>
      </c>
      <c r="C1405" s="32">
        <v>44</v>
      </c>
      <c r="D1405" s="32" t="s">
        <v>87</v>
      </c>
      <c r="E1405" s="32" t="s">
        <v>85</v>
      </c>
    </row>
    <row r="1406" spans="1:5" ht="12.6" customHeight="1" x14ac:dyDescent="0.2">
      <c r="A1406" s="32">
        <v>10</v>
      </c>
      <c r="B1406" s="32">
        <v>2</v>
      </c>
      <c r="C1406" s="32">
        <v>45</v>
      </c>
      <c r="D1406" s="32" t="s">
        <v>222</v>
      </c>
      <c r="E1406" s="32" t="s">
        <v>242</v>
      </c>
    </row>
    <row r="1407" spans="1:5" ht="12.6" customHeight="1" x14ac:dyDescent="0.2">
      <c r="A1407" s="32">
        <v>10</v>
      </c>
      <c r="B1407" s="32">
        <v>2</v>
      </c>
      <c r="C1407" s="32">
        <v>46</v>
      </c>
      <c r="D1407" s="32" t="s">
        <v>23</v>
      </c>
      <c r="E1407" s="32" t="s">
        <v>223</v>
      </c>
    </row>
    <row r="1408" spans="1:5" ht="12.6" customHeight="1" x14ac:dyDescent="0.2">
      <c r="A1408" s="32">
        <v>10</v>
      </c>
      <c r="B1408" s="32">
        <v>2</v>
      </c>
      <c r="C1408" s="32">
        <v>47</v>
      </c>
      <c r="D1408" s="32" t="s">
        <v>95</v>
      </c>
      <c r="E1408" s="32" t="s">
        <v>92</v>
      </c>
    </row>
    <row r="1409" spans="1:5" ht="12.6" customHeight="1" x14ac:dyDescent="0.2">
      <c r="A1409" s="32">
        <v>10</v>
      </c>
      <c r="B1409" s="32">
        <v>2</v>
      </c>
      <c r="C1409" s="32">
        <v>48</v>
      </c>
      <c r="D1409" s="32" t="s">
        <v>89</v>
      </c>
      <c r="E1409" s="32" t="s">
        <v>94</v>
      </c>
    </row>
    <row r="1410" spans="1:5" ht="12.6" customHeight="1" x14ac:dyDescent="0.2">
      <c r="A1410" s="32">
        <v>10</v>
      </c>
      <c r="B1410" s="32">
        <v>2</v>
      </c>
      <c r="C1410" s="32">
        <v>49</v>
      </c>
      <c r="D1410" s="32" t="s">
        <v>93</v>
      </c>
      <c r="E1410" s="32" t="s">
        <v>91</v>
      </c>
    </row>
    <row r="1411" spans="1:5" ht="12.6" customHeight="1" x14ac:dyDescent="0.2">
      <c r="A1411" s="32">
        <v>10</v>
      </c>
      <c r="B1411" s="32">
        <v>2</v>
      </c>
      <c r="C1411" s="32">
        <v>50</v>
      </c>
      <c r="D1411" s="32" t="s">
        <v>90</v>
      </c>
      <c r="E1411" s="32" t="s">
        <v>243</v>
      </c>
    </row>
    <row r="1412" spans="1:5" ht="12.6" customHeight="1" x14ac:dyDescent="0.2">
      <c r="A1412" s="32">
        <v>10</v>
      </c>
      <c r="B1412" s="32">
        <v>2</v>
      </c>
      <c r="C1412" s="32">
        <v>51</v>
      </c>
      <c r="D1412" s="32" t="s">
        <v>244</v>
      </c>
      <c r="E1412" s="32" t="s">
        <v>24</v>
      </c>
    </row>
    <row r="1413" spans="1:5" ht="12.6" customHeight="1" x14ac:dyDescent="0.2">
      <c r="A1413" s="32">
        <v>10</v>
      </c>
      <c r="B1413" s="32">
        <v>2</v>
      </c>
      <c r="C1413" s="32">
        <v>52</v>
      </c>
      <c r="D1413" s="32" t="s">
        <v>101</v>
      </c>
      <c r="E1413" s="32" t="s">
        <v>224</v>
      </c>
    </row>
    <row r="1414" spans="1:5" ht="12.6" customHeight="1" x14ac:dyDescent="0.2">
      <c r="A1414" s="32">
        <v>10</v>
      </c>
      <c r="B1414" s="32">
        <v>2</v>
      </c>
      <c r="C1414" s="32">
        <v>53</v>
      </c>
      <c r="D1414" s="32" t="s">
        <v>102</v>
      </c>
      <c r="E1414" s="32" t="s">
        <v>96</v>
      </c>
    </row>
    <row r="1415" spans="1:5" ht="12.6" customHeight="1" x14ac:dyDescent="0.2">
      <c r="A1415" s="32">
        <v>10</v>
      </c>
      <c r="B1415" s="32">
        <v>2</v>
      </c>
      <c r="C1415" s="32">
        <v>54</v>
      </c>
      <c r="D1415" s="32" t="s">
        <v>97</v>
      </c>
      <c r="E1415" s="32" t="s">
        <v>98</v>
      </c>
    </row>
    <row r="1416" spans="1:5" ht="12.6" customHeight="1" x14ac:dyDescent="0.2">
      <c r="A1416" s="32">
        <v>10</v>
      </c>
      <c r="B1416" s="32">
        <v>2</v>
      </c>
      <c r="C1416" s="32">
        <v>55</v>
      </c>
      <c r="D1416" s="32" t="s">
        <v>100</v>
      </c>
      <c r="E1416" s="32" t="s">
        <v>99</v>
      </c>
    </row>
    <row r="1417" spans="1:5" ht="12.6" customHeight="1" x14ac:dyDescent="0.2">
      <c r="A1417" s="32">
        <v>10</v>
      </c>
      <c r="B1417" s="32">
        <v>2</v>
      </c>
      <c r="C1417" s="32">
        <v>56</v>
      </c>
      <c r="D1417" s="32" t="s">
        <v>103</v>
      </c>
      <c r="E1417" s="32" t="s">
        <v>25</v>
      </c>
    </row>
    <row r="1418" spans="1:5" ht="12.6" customHeight="1" x14ac:dyDescent="0.2">
      <c r="A1418" s="32">
        <v>10</v>
      </c>
      <c r="B1418" s="32">
        <v>2</v>
      </c>
      <c r="C1418" s="32">
        <v>57</v>
      </c>
      <c r="D1418" s="32" t="s">
        <v>105</v>
      </c>
      <c r="E1418" s="32" t="s">
        <v>108</v>
      </c>
    </row>
    <row r="1419" spans="1:5" ht="12.6" customHeight="1" x14ac:dyDescent="0.2">
      <c r="A1419" s="32">
        <v>10</v>
      </c>
      <c r="B1419" s="32">
        <v>2</v>
      </c>
      <c r="C1419" s="32">
        <v>58</v>
      </c>
      <c r="D1419" s="32" t="s">
        <v>104</v>
      </c>
      <c r="E1419" s="32" t="s">
        <v>106</v>
      </c>
    </row>
    <row r="1420" spans="1:5" ht="12.6" customHeight="1" x14ac:dyDescent="0.2">
      <c r="A1420" s="32">
        <v>10</v>
      </c>
      <c r="B1420" s="32">
        <v>2</v>
      </c>
      <c r="C1420" s="32">
        <v>59</v>
      </c>
      <c r="D1420" s="32" t="s">
        <v>225</v>
      </c>
      <c r="E1420" s="32" t="s">
        <v>107</v>
      </c>
    </row>
    <row r="1421" spans="1:5" ht="12.6" customHeight="1" x14ac:dyDescent="0.2">
      <c r="A1421" s="32">
        <v>10</v>
      </c>
      <c r="B1421" s="32">
        <v>2</v>
      </c>
      <c r="C1421" s="32">
        <v>60</v>
      </c>
      <c r="D1421" s="32" t="s">
        <v>109</v>
      </c>
      <c r="E1421" s="32" t="s">
        <v>245</v>
      </c>
    </row>
    <row r="1422" spans="1:5" ht="12.6" customHeight="1" x14ac:dyDescent="0.2">
      <c r="A1422" s="32">
        <v>10</v>
      </c>
      <c r="B1422" s="32">
        <v>2</v>
      </c>
      <c r="C1422" s="32">
        <v>61</v>
      </c>
      <c r="D1422" s="32" t="s">
        <v>139</v>
      </c>
      <c r="E1422" s="32" t="s">
        <v>143</v>
      </c>
    </row>
    <row r="1423" spans="1:5" ht="12.6" customHeight="1" x14ac:dyDescent="0.2">
      <c r="A1423" s="32">
        <v>10</v>
      </c>
      <c r="B1423" s="32">
        <v>2</v>
      </c>
      <c r="C1423" s="32">
        <v>62</v>
      </c>
      <c r="D1423" s="32" t="s">
        <v>246</v>
      </c>
      <c r="E1423" s="32" t="s">
        <v>140</v>
      </c>
    </row>
    <row r="1424" spans="1:5" ht="12.6" customHeight="1" x14ac:dyDescent="0.2">
      <c r="A1424" s="32">
        <v>10</v>
      </c>
      <c r="B1424" s="32">
        <v>2</v>
      </c>
      <c r="C1424" s="32">
        <v>63</v>
      </c>
      <c r="D1424" s="32" t="s">
        <v>226</v>
      </c>
      <c r="E1424" s="32" t="s">
        <v>146</v>
      </c>
    </row>
    <row r="1425" spans="1:5" ht="12.6" customHeight="1" x14ac:dyDescent="0.2">
      <c r="A1425" s="32">
        <v>10</v>
      </c>
      <c r="B1425" s="32">
        <v>2</v>
      </c>
      <c r="C1425" s="32">
        <v>64</v>
      </c>
      <c r="D1425" s="32" t="s">
        <v>142</v>
      </c>
      <c r="E1425" s="32" t="s">
        <v>144</v>
      </c>
    </row>
    <row r="1426" spans="1:5" ht="12.6" customHeight="1" x14ac:dyDescent="0.2">
      <c r="A1426" s="32">
        <v>10</v>
      </c>
      <c r="B1426" s="32">
        <v>2</v>
      </c>
      <c r="C1426" s="32">
        <v>65</v>
      </c>
      <c r="D1426" s="32" t="s">
        <v>141</v>
      </c>
      <c r="E1426" s="32" t="s">
        <v>138</v>
      </c>
    </row>
    <row r="1427" spans="1:5" ht="12.6" customHeight="1" x14ac:dyDescent="0.2">
      <c r="A1427" s="32">
        <v>10</v>
      </c>
      <c r="B1427" s="32">
        <v>2</v>
      </c>
      <c r="C1427" s="32">
        <v>66</v>
      </c>
      <c r="D1427" s="32" t="s">
        <v>148</v>
      </c>
      <c r="E1427" s="32" t="s">
        <v>147</v>
      </c>
    </row>
    <row r="1428" spans="1:5" ht="12.6" customHeight="1" x14ac:dyDescent="0.2">
      <c r="A1428" s="32">
        <v>10</v>
      </c>
      <c r="B1428" s="32">
        <v>2</v>
      </c>
      <c r="C1428" s="32">
        <v>67</v>
      </c>
      <c r="D1428" s="32" t="s">
        <v>150</v>
      </c>
      <c r="E1428" s="32" t="s">
        <v>149</v>
      </c>
    </row>
    <row r="1429" spans="1:5" ht="12.6" customHeight="1" x14ac:dyDescent="0.2">
      <c r="A1429" s="32">
        <v>10</v>
      </c>
      <c r="B1429" s="32">
        <v>2</v>
      </c>
      <c r="C1429" s="32">
        <v>68</v>
      </c>
      <c r="D1429" s="32" t="s">
        <v>145</v>
      </c>
      <c r="E1429" s="32" t="s">
        <v>247</v>
      </c>
    </row>
    <row r="1430" spans="1:5" ht="12.6" customHeight="1" x14ac:dyDescent="0.2">
      <c r="A1430" s="32">
        <v>10</v>
      </c>
      <c r="B1430" s="32">
        <v>2</v>
      </c>
      <c r="C1430" s="32">
        <v>69</v>
      </c>
      <c r="D1430" s="32" t="s">
        <v>151</v>
      </c>
      <c r="E1430" s="32" t="s">
        <v>227</v>
      </c>
    </row>
    <row r="1431" spans="1:5" ht="12.6" customHeight="1" x14ac:dyDescent="0.2">
      <c r="A1431" s="32">
        <v>10</v>
      </c>
      <c r="B1431" s="32">
        <v>2</v>
      </c>
      <c r="C1431" s="32">
        <v>70</v>
      </c>
      <c r="D1431" s="32" t="s">
        <v>152</v>
      </c>
      <c r="E1431" s="32" t="s">
        <v>153</v>
      </c>
    </row>
    <row r="1432" spans="1:5" ht="12.6" customHeight="1" x14ac:dyDescent="0.2">
      <c r="A1432" s="32">
        <v>10</v>
      </c>
      <c r="B1432" s="32">
        <v>2</v>
      </c>
      <c r="C1432" s="32">
        <v>71</v>
      </c>
      <c r="D1432" s="32" t="s">
        <v>162</v>
      </c>
      <c r="E1432" s="32" t="s">
        <v>228</v>
      </c>
    </row>
    <row r="1433" spans="1:5" ht="12.6" customHeight="1" x14ac:dyDescent="0.2">
      <c r="A1433" s="32">
        <v>10</v>
      </c>
      <c r="B1433" s="32">
        <v>2</v>
      </c>
      <c r="C1433" s="32">
        <v>72</v>
      </c>
      <c r="D1433" s="32" t="s">
        <v>154</v>
      </c>
      <c r="E1433" s="32" t="s">
        <v>155</v>
      </c>
    </row>
    <row r="1434" spans="1:5" ht="12.6" customHeight="1" x14ac:dyDescent="0.2">
      <c r="A1434" s="32">
        <v>10</v>
      </c>
      <c r="B1434" s="32">
        <v>2</v>
      </c>
      <c r="C1434" s="32">
        <v>73</v>
      </c>
      <c r="D1434" s="32" t="s">
        <v>158</v>
      </c>
      <c r="E1434" s="32" t="s">
        <v>156</v>
      </c>
    </row>
    <row r="1435" spans="1:5" ht="12.6" customHeight="1" x14ac:dyDescent="0.2">
      <c r="A1435" s="32">
        <v>10</v>
      </c>
      <c r="B1435" s="32">
        <v>2</v>
      </c>
      <c r="C1435" s="32">
        <v>74</v>
      </c>
      <c r="D1435" s="32" t="s">
        <v>160</v>
      </c>
      <c r="E1435" s="32" t="s">
        <v>157</v>
      </c>
    </row>
    <row r="1436" spans="1:5" ht="12.6" customHeight="1" x14ac:dyDescent="0.2">
      <c r="A1436" s="32">
        <v>10</v>
      </c>
      <c r="B1436" s="32">
        <v>2</v>
      </c>
      <c r="C1436" s="32">
        <v>75</v>
      </c>
      <c r="D1436" s="32" t="s">
        <v>159</v>
      </c>
      <c r="E1436" s="32" t="s">
        <v>248</v>
      </c>
    </row>
    <row r="1437" spans="1:5" ht="12.6" customHeight="1" x14ac:dyDescent="0.2">
      <c r="A1437" s="32">
        <v>10</v>
      </c>
      <c r="B1437" s="32">
        <v>2</v>
      </c>
      <c r="C1437" s="32">
        <v>76</v>
      </c>
      <c r="D1437" s="32" t="s">
        <v>169</v>
      </c>
      <c r="E1437" s="32" t="s">
        <v>163</v>
      </c>
    </row>
    <row r="1438" spans="1:5" ht="12.6" customHeight="1" x14ac:dyDescent="0.2">
      <c r="A1438" s="32">
        <v>10</v>
      </c>
      <c r="B1438" s="32">
        <v>2</v>
      </c>
      <c r="C1438" s="32">
        <v>77</v>
      </c>
      <c r="D1438" s="32" t="s">
        <v>166</v>
      </c>
      <c r="E1438" s="32" t="s">
        <v>161</v>
      </c>
    </row>
    <row r="1439" spans="1:5" ht="12.6" customHeight="1" x14ac:dyDescent="0.2">
      <c r="A1439" s="32">
        <v>10</v>
      </c>
      <c r="B1439" s="32">
        <v>2</v>
      </c>
      <c r="C1439" s="32">
        <v>78</v>
      </c>
      <c r="D1439" s="32" t="s">
        <v>168</v>
      </c>
      <c r="E1439" s="32" t="s">
        <v>165</v>
      </c>
    </row>
    <row r="1440" spans="1:5" ht="12.6" customHeight="1" x14ac:dyDescent="0.2">
      <c r="A1440" s="32">
        <v>10</v>
      </c>
      <c r="B1440" s="32">
        <v>2</v>
      </c>
      <c r="C1440" s="32">
        <v>79</v>
      </c>
      <c r="D1440" s="32" t="s">
        <v>167</v>
      </c>
      <c r="E1440" s="32" t="s">
        <v>164</v>
      </c>
    </row>
    <row r="1441" spans="1:5" ht="12.6" customHeight="1" x14ac:dyDescent="0.2">
      <c r="A1441" s="32">
        <v>10</v>
      </c>
      <c r="B1441" s="32">
        <v>2</v>
      </c>
      <c r="C1441" s="32">
        <v>80</v>
      </c>
      <c r="D1441" s="32" t="s">
        <v>249</v>
      </c>
      <c r="E1441" s="32" t="s">
        <v>229</v>
      </c>
    </row>
    <row r="1442" spans="1:5" ht="12.6" customHeight="1" x14ac:dyDescent="0.2">
      <c r="A1442" s="32">
        <v>10</v>
      </c>
      <c r="B1442" s="32">
        <v>2</v>
      </c>
      <c r="C1442" s="32">
        <v>81</v>
      </c>
      <c r="D1442" s="32" t="s">
        <v>170</v>
      </c>
      <c r="E1442" s="32" t="s">
        <v>171</v>
      </c>
    </row>
    <row r="1443" spans="1:5" ht="12.6" customHeight="1" x14ac:dyDescent="0.2">
      <c r="A1443" s="32">
        <v>10</v>
      </c>
      <c r="B1443" s="32">
        <v>2</v>
      </c>
      <c r="C1443" s="32">
        <v>82</v>
      </c>
      <c r="D1443" s="32" t="s">
        <v>230</v>
      </c>
      <c r="E1443" s="32" t="s">
        <v>172</v>
      </c>
    </row>
    <row r="1444" spans="1:5" ht="12.6" customHeight="1" x14ac:dyDescent="0.2">
      <c r="A1444" s="32">
        <v>10</v>
      </c>
      <c r="B1444" s="32">
        <v>2</v>
      </c>
      <c r="C1444" s="32">
        <v>83</v>
      </c>
      <c r="D1444" s="32" t="s">
        <v>174</v>
      </c>
      <c r="E1444" s="32" t="s">
        <v>173</v>
      </c>
    </row>
    <row r="1445" spans="1:5" ht="12.6" customHeight="1" x14ac:dyDescent="0.2">
      <c r="A1445" s="32">
        <v>10</v>
      </c>
      <c r="B1445" s="32">
        <v>2</v>
      </c>
      <c r="C1445" s="32">
        <v>84</v>
      </c>
      <c r="D1445" s="32" t="s">
        <v>175</v>
      </c>
      <c r="E1445" s="32" t="s">
        <v>176</v>
      </c>
    </row>
    <row r="1446" spans="1:5" ht="12.6" customHeight="1" x14ac:dyDescent="0.2">
      <c r="A1446" s="32">
        <v>10</v>
      </c>
      <c r="B1446" s="32">
        <v>2</v>
      </c>
      <c r="C1446" s="32">
        <v>85</v>
      </c>
      <c r="D1446" s="32" t="s">
        <v>178</v>
      </c>
      <c r="E1446" s="32" t="s">
        <v>250</v>
      </c>
    </row>
    <row r="1447" spans="1:5" ht="12.6" customHeight="1" x14ac:dyDescent="0.2">
      <c r="A1447" s="32">
        <v>10</v>
      </c>
      <c r="B1447" s="32">
        <v>2</v>
      </c>
      <c r="C1447" s="32">
        <v>86</v>
      </c>
      <c r="D1447" s="32" t="s">
        <v>251</v>
      </c>
      <c r="E1447" s="32" t="s">
        <v>180</v>
      </c>
    </row>
    <row r="1448" spans="1:5" ht="12.6" customHeight="1" x14ac:dyDescent="0.2">
      <c r="A1448" s="32">
        <v>10</v>
      </c>
      <c r="B1448" s="32">
        <v>2</v>
      </c>
      <c r="C1448" s="32">
        <v>87</v>
      </c>
      <c r="D1448" s="32" t="s">
        <v>231</v>
      </c>
      <c r="E1448" s="32" t="s">
        <v>181</v>
      </c>
    </row>
    <row r="1449" spans="1:5" ht="12.6" customHeight="1" x14ac:dyDescent="0.2">
      <c r="A1449" s="32">
        <v>10</v>
      </c>
      <c r="B1449" s="32">
        <v>2</v>
      </c>
      <c r="C1449" s="32">
        <v>88</v>
      </c>
      <c r="D1449" s="32" t="s">
        <v>184</v>
      </c>
      <c r="E1449" s="32" t="s">
        <v>177</v>
      </c>
    </row>
    <row r="1450" spans="1:5" ht="12.6" customHeight="1" x14ac:dyDescent="0.2">
      <c r="A1450" s="32">
        <v>10</v>
      </c>
      <c r="B1450" s="32">
        <v>2</v>
      </c>
      <c r="C1450" s="32">
        <v>89</v>
      </c>
      <c r="D1450" s="32" t="s">
        <v>185</v>
      </c>
      <c r="E1450" s="32" t="s">
        <v>182</v>
      </c>
    </row>
    <row r="1451" spans="1:5" ht="12.6" customHeight="1" x14ac:dyDescent="0.2">
      <c r="A1451" s="32">
        <v>10</v>
      </c>
      <c r="B1451" s="32">
        <v>2</v>
      </c>
      <c r="C1451" s="32">
        <v>90</v>
      </c>
      <c r="D1451" s="32" t="s">
        <v>179</v>
      </c>
      <c r="E1451" s="32" t="s">
        <v>183</v>
      </c>
    </row>
    <row r="1452" spans="1:5" ht="12.6" customHeight="1" x14ac:dyDescent="0.2">
      <c r="A1452" s="32">
        <v>10</v>
      </c>
      <c r="B1452" s="32">
        <v>2</v>
      </c>
      <c r="C1452" s="32">
        <v>91</v>
      </c>
      <c r="D1452" s="32" t="s">
        <v>187</v>
      </c>
      <c r="E1452" s="32" t="s">
        <v>192</v>
      </c>
    </row>
    <row r="1453" spans="1:5" ht="12.6" customHeight="1" x14ac:dyDescent="0.2">
      <c r="A1453" s="32">
        <v>10</v>
      </c>
      <c r="B1453" s="32">
        <v>2</v>
      </c>
      <c r="C1453" s="32">
        <v>92</v>
      </c>
      <c r="D1453" s="32" t="s">
        <v>194</v>
      </c>
      <c r="E1453" s="32" t="s">
        <v>191</v>
      </c>
    </row>
    <row r="1454" spans="1:5" ht="12.6" customHeight="1" x14ac:dyDescent="0.2">
      <c r="A1454" s="32">
        <v>10</v>
      </c>
      <c r="B1454" s="32">
        <v>2</v>
      </c>
      <c r="C1454" s="32">
        <v>93</v>
      </c>
      <c r="D1454" s="32" t="s">
        <v>186</v>
      </c>
      <c r="E1454" s="32" t="s">
        <v>189</v>
      </c>
    </row>
    <row r="1455" spans="1:5" ht="12.6" customHeight="1" x14ac:dyDescent="0.2">
      <c r="A1455" s="32">
        <v>10</v>
      </c>
      <c r="B1455" s="32">
        <v>2</v>
      </c>
      <c r="C1455" s="32">
        <v>94</v>
      </c>
      <c r="D1455" s="32" t="s">
        <v>252</v>
      </c>
      <c r="E1455" s="32" t="s">
        <v>188</v>
      </c>
    </row>
    <row r="1456" spans="1:5" ht="12.6" customHeight="1" x14ac:dyDescent="0.2">
      <c r="A1456" s="32">
        <v>10</v>
      </c>
      <c r="B1456" s="32">
        <v>2</v>
      </c>
      <c r="C1456" s="32">
        <v>95</v>
      </c>
      <c r="D1456" s="32" t="s">
        <v>232</v>
      </c>
      <c r="E1456" s="32" t="s">
        <v>190</v>
      </c>
    </row>
    <row r="1457" spans="1:5" ht="12.6" customHeight="1" x14ac:dyDescent="0.2">
      <c r="A1457" s="32">
        <v>10</v>
      </c>
      <c r="B1457" s="32">
        <v>2</v>
      </c>
      <c r="C1457" s="32">
        <v>96</v>
      </c>
      <c r="D1457" s="32" t="s">
        <v>199</v>
      </c>
      <c r="E1457" s="32" t="s">
        <v>195</v>
      </c>
    </row>
    <row r="1458" spans="1:5" ht="12.6" customHeight="1" x14ac:dyDescent="0.2">
      <c r="A1458" s="32">
        <v>10</v>
      </c>
      <c r="B1458" s="32">
        <v>2</v>
      </c>
      <c r="C1458" s="32">
        <v>97</v>
      </c>
      <c r="D1458" s="32" t="s">
        <v>200</v>
      </c>
      <c r="E1458" s="32" t="s">
        <v>197</v>
      </c>
    </row>
    <row r="1459" spans="1:5" ht="12.6" customHeight="1" x14ac:dyDescent="0.2">
      <c r="A1459" s="32">
        <v>10</v>
      </c>
      <c r="B1459" s="32">
        <v>2</v>
      </c>
      <c r="C1459" s="32">
        <v>98</v>
      </c>
      <c r="D1459" s="32" t="s">
        <v>198</v>
      </c>
      <c r="E1459" s="32" t="s">
        <v>233</v>
      </c>
    </row>
    <row r="1460" spans="1:5" ht="12.6" customHeight="1" x14ac:dyDescent="0.2">
      <c r="A1460" s="32">
        <v>10</v>
      </c>
      <c r="B1460" s="32">
        <v>2</v>
      </c>
      <c r="C1460" s="32">
        <v>99</v>
      </c>
      <c r="D1460" s="32" t="s">
        <v>196</v>
      </c>
      <c r="E1460" s="32" t="s">
        <v>193</v>
      </c>
    </row>
    <row r="1461" spans="1:5" ht="12.6" customHeight="1" x14ac:dyDescent="0.2">
      <c r="A1461" s="32">
        <v>10</v>
      </c>
      <c r="B1461" s="32">
        <v>2</v>
      </c>
      <c r="C1461" s="32">
        <v>100</v>
      </c>
      <c r="D1461" s="32" t="s">
        <v>253</v>
      </c>
      <c r="E1461" s="32" t="s">
        <v>201</v>
      </c>
    </row>
    <row r="1462" spans="1:5" ht="12.6" customHeight="1" x14ac:dyDescent="0.2">
      <c r="A1462" s="32">
        <v>10</v>
      </c>
      <c r="B1462" s="32">
        <v>3</v>
      </c>
      <c r="C1462" s="32">
        <v>1</v>
      </c>
      <c r="D1462" s="32" t="s">
        <v>22</v>
      </c>
      <c r="E1462" s="32" t="s">
        <v>28</v>
      </c>
    </row>
    <row r="1463" spans="1:5" ht="12.6" customHeight="1" x14ac:dyDescent="0.2">
      <c r="A1463" s="32">
        <v>10</v>
      </c>
      <c r="B1463" s="32">
        <v>3</v>
      </c>
      <c r="C1463" s="32">
        <v>2</v>
      </c>
      <c r="D1463" s="32" t="s">
        <v>31</v>
      </c>
      <c r="E1463" s="32" t="s">
        <v>26</v>
      </c>
    </row>
    <row r="1464" spans="1:5" ht="12.6" customHeight="1" x14ac:dyDescent="0.2">
      <c r="A1464" s="32">
        <v>10</v>
      </c>
      <c r="B1464" s="32">
        <v>3</v>
      </c>
      <c r="C1464" s="32">
        <v>3</v>
      </c>
      <c r="D1464" s="32" t="s">
        <v>214</v>
      </c>
      <c r="E1464" s="32" t="s">
        <v>29</v>
      </c>
    </row>
    <row r="1465" spans="1:5" ht="12.6" customHeight="1" x14ac:dyDescent="0.2">
      <c r="A1465" s="32">
        <v>10</v>
      </c>
      <c r="B1465" s="32">
        <v>3</v>
      </c>
      <c r="C1465" s="32">
        <v>4</v>
      </c>
      <c r="D1465" s="32" t="s">
        <v>32</v>
      </c>
      <c r="E1465" s="32" t="s">
        <v>30</v>
      </c>
    </row>
    <row r="1466" spans="1:5" ht="12.6" customHeight="1" x14ac:dyDescent="0.2">
      <c r="A1466" s="32">
        <v>10</v>
      </c>
      <c r="B1466" s="32">
        <v>3</v>
      </c>
      <c r="C1466" s="32">
        <v>5</v>
      </c>
      <c r="D1466" s="32" t="s">
        <v>27</v>
      </c>
      <c r="E1466" s="32" t="s">
        <v>234</v>
      </c>
    </row>
    <row r="1467" spans="1:5" ht="12.6" customHeight="1" x14ac:dyDescent="0.2">
      <c r="A1467" s="32">
        <v>10</v>
      </c>
      <c r="B1467" s="32">
        <v>3</v>
      </c>
      <c r="C1467" s="32">
        <v>6</v>
      </c>
      <c r="D1467" s="32" t="s">
        <v>34</v>
      </c>
      <c r="E1467" s="32" t="s">
        <v>14</v>
      </c>
    </row>
    <row r="1468" spans="1:5" ht="12.6" customHeight="1" x14ac:dyDescent="0.2">
      <c r="A1468" s="32">
        <v>10</v>
      </c>
      <c r="B1468" s="32">
        <v>3</v>
      </c>
      <c r="C1468" s="32">
        <v>7</v>
      </c>
      <c r="D1468" s="32" t="s">
        <v>35</v>
      </c>
      <c r="E1468" s="32" t="s">
        <v>33</v>
      </c>
    </row>
    <row r="1469" spans="1:5" ht="12.6" customHeight="1" x14ac:dyDescent="0.2">
      <c r="A1469" s="32">
        <v>10</v>
      </c>
      <c r="B1469" s="32">
        <v>3</v>
      </c>
      <c r="C1469" s="32">
        <v>8</v>
      </c>
      <c r="D1469" s="32" t="s">
        <v>38</v>
      </c>
      <c r="E1469" s="32" t="s">
        <v>36</v>
      </c>
    </row>
    <row r="1470" spans="1:5" ht="12.6" customHeight="1" x14ac:dyDescent="0.2">
      <c r="A1470" s="32">
        <v>10</v>
      </c>
      <c r="B1470" s="32">
        <v>3</v>
      </c>
      <c r="C1470" s="32">
        <v>9</v>
      </c>
      <c r="D1470" s="32" t="s">
        <v>37</v>
      </c>
      <c r="E1470" s="32" t="s">
        <v>235</v>
      </c>
    </row>
    <row r="1471" spans="1:5" ht="12.6" customHeight="1" x14ac:dyDescent="0.2">
      <c r="A1471" s="32">
        <v>10</v>
      </c>
      <c r="B1471" s="32">
        <v>3</v>
      </c>
      <c r="C1471" s="32">
        <v>10</v>
      </c>
      <c r="D1471" s="32" t="s">
        <v>39</v>
      </c>
      <c r="E1471" s="32" t="s">
        <v>215</v>
      </c>
    </row>
    <row r="1472" spans="1:5" ht="12.6" customHeight="1" x14ac:dyDescent="0.2">
      <c r="A1472" s="32">
        <v>10</v>
      </c>
      <c r="B1472" s="32">
        <v>3</v>
      </c>
      <c r="C1472" s="32">
        <v>11</v>
      </c>
      <c r="D1472" s="32" t="s">
        <v>15</v>
      </c>
      <c r="E1472" s="32" t="s">
        <v>236</v>
      </c>
    </row>
    <row r="1473" spans="1:5" ht="12.6" customHeight="1" x14ac:dyDescent="0.2">
      <c r="A1473" s="32">
        <v>10</v>
      </c>
      <c r="B1473" s="32">
        <v>3</v>
      </c>
      <c r="C1473" s="32">
        <v>12</v>
      </c>
      <c r="D1473" s="32" t="s">
        <v>41</v>
      </c>
      <c r="E1473" s="32" t="s">
        <v>216</v>
      </c>
    </row>
    <row r="1474" spans="1:5" ht="12.6" customHeight="1" x14ac:dyDescent="0.2">
      <c r="A1474" s="32">
        <v>10</v>
      </c>
      <c r="B1474" s="32">
        <v>3</v>
      </c>
      <c r="C1474" s="32">
        <v>13</v>
      </c>
      <c r="D1474" s="32" t="s">
        <v>43</v>
      </c>
      <c r="E1474" s="32" t="s">
        <v>46</v>
      </c>
    </row>
    <row r="1475" spans="1:5" ht="12.6" customHeight="1" x14ac:dyDescent="0.2">
      <c r="A1475" s="32">
        <v>10</v>
      </c>
      <c r="B1475" s="32">
        <v>3</v>
      </c>
      <c r="C1475" s="32">
        <v>14</v>
      </c>
      <c r="D1475" s="32" t="s">
        <v>44</v>
      </c>
      <c r="E1475" s="32" t="s">
        <v>45</v>
      </c>
    </row>
    <row r="1476" spans="1:5" ht="12.6" customHeight="1" x14ac:dyDescent="0.2">
      <c r="A1476" s="32">
        <v>10</v>
      </c>
      <c r="B1476" s="32">
        <v>3</v>
      </c>
      <c r="C1476" s="32">
        <v>15</v>
      </c>
      <c r="D1476" s="32" t="s">
        <v>40</v>
      </c>
      <c r="E1476" s="32" t="s">
        <v>42</v>
      </c>
    </row>
    <row r="1477" spans="1:5" ht="12.6" customHeight="1" x14ac:dyDescent="0.2">
      <c r="A1477" s="32">
        <v>10</v>
      </c>
      <c r="B1477" s="32">
        <v>3</v>
      </c>
      <c r="C1477" s="32">
        <v>16</v>
      </c>
      <c r="D1477" s="32" t="s">
        <v>50</v>
      </c>
      <c r="E1477" s="32" t="s">
        <v>16</v>
      </c>
    </row>
    <row r="1478" spans="1:5" ht="12.6" customHeight="1" x14ac:dyDescent="0.2">
      <c r="A1478" s="32">
        <v>10</v>
      </c>
      <c r="B1478" s="32">
        <v>3</v>
      </c>
      <c r="C1478" s="32">
        <v>17</v>
      </c>
      <c r="D1478" s="32" t="s">
        <v>52</v>
      </c>
      <c r="E1478" s="32" t="s">
        <v>217</v>
      </c>
    </row>
    <row r="1479" spans="1:5" ht="12.6" customHeight="1" x14ac:dyDescent="0.2">
      <c r="A1479" s="32">
        <v>10</v>
      </c>
      <c r="B1479" s="32">
        <v>3</v>
      </c>
      <c r="C1479" s="32">
        <v>18</v>
      </c>
      <c r="D1479" s="32" t="s">
        <v>47</v>
      </c>
      <c r="E1479" s="32" t="s">
        <v>53</v>
      </c>
    </row>
    <row r="1480" spans="1:5" ht="12.6" customHeight="1" x14ac:dyDescent="0.2">
      <c r="A1480" s="32">
        <v>10</v>
      </c>
      <c r="B1480" s="32">
        <v>3</v>
      </c>
      <c r="C1480" s="32">
        <v>19</v>
      </c>
      <c r="D1480" s="32" t="s">
        <v>51</v>
      </c>
      <c r="E1480" s="32" t="s">
        <v>48</v>
      </c>
    </row>
    <row r="1481" spans="1:5" ht="12.6" customHeight="1" x14ac:dyDescent="0.2">
      <c r="A1481" s="32">
        <v>10</v>
      </c>
      <c r="B1481" s="32">
        <v>3</v>
      </c>
      <c r="C1481" s="32">
        <v>20</v>
      </c>
      <c r="D1481" s="32" t="s">
        <v>237</v>
      </c>
      <c r="E1481" s="32" t="s">
        <v>49</v>
      </c>
    </row>
    <row r="1482" spans="1:5" ht="12.6" customHeight="1" x14ac:dyDescent="0.2">
      <c r="A1482" s="32">
        <v>10</v>
      </c>
      <c r="B1482" s="32">
        <v>3</v>
      </c>
      <c r="C1482" s="32">
        <v>21</v>
      </c>
      <c r="D1482" s="32" t="s">
        <v>60</v>
      </c>
      <c r="E1482" s="32" t="s">
        <v>17</v>
      </c>
    </row>
    <row r="1483" spans="1:5" ht="12.6" customHeight="1" x14ac:dyDescent="0.2">
      <c r="A1483" s="32">
        <v>10</v>
      </c>
      <c r="B1483" s="32">
        <v>3</v>
      </c>
      <c r="C1483" s="32">
        <v>22</v>
      </c>
      <c r="D1483" s="32" t="s">
        <v>58</v>
      </c>
      <c r="E1483" s="32" t="s">
        <v>56</v>
      </c>
    </row>
    <row r="1484" spans="1:5" ht="12.6" customHeight="1" x14ac:dyDescent="0.2">
      <c r="A1484" s="32">
        <v>10</v>
      </c>
      <c r="B1484" s="32">
        <v>3</v>
      </c>
      <c r="C1484" s="32">
        <v>23</v>
      </c>
      <c r="D1484" s="32" t="s">
        <v>57</v>
      </c>
      <c r="E1484" s="32" t="s">
        <v>59</v>
      </c>
    </row>
    <row r="1485" spans="1:5" ht="12.6" customHeight="1" x14ac:dyDescent="0.2">
      <c r="A1485" s="32">
        <v>10</v>
      </c>
      <c r="B1485" s="32">
        <v>3</v>
      </c>
      <c r="C1485" s="32">
        <v>24</v>
      </c>
      <c r="D1485" s="32" t="s">
        <v>55</v>
      </c>
      <c r="E1485" s="32" t="s">
        <v>54</v>
      </c>
    </row>
    <row r="1486" spans="1:5" ht="12.6" customHeight="1" x14ac:dyDescent="0.2">
      <c r="A1486" s="32">
        <v>10</v>
      </c>
      <c r="B1486" s="32">
        <v>3</v>
      </c>
      <c r="C1486" s="32">
        <v>25</v>
      </c>
      <c r="D1486" s="32" t="s">
        <v>238</v>
      </c>
      <c r="E1486" s="32" t="s">
        <v>218</v>
      </c>
    </row>
    <row r="1487" spans="1:5" ht="12.6" customHeight="1" x14ac:dyDescent="0.2">
      <c r="A1487" s="32">
        <v>10</v>
      </c>
      <c r="B1487" s="32">
        <v>3</v>
      </c>
      <c r="C1487" s="32">
        <v>26</v>
      </c>
      <c r="D1487" s="32" t="s">
        <v>219</v>
      </c>
      <c r="E1487" s="32" t="s">
        <v>18</v>
      </c>
    </row>
    <row r="1488" spans="1:5" ht="12.6" customHeight="1" x14ac:dyDescent="0.2">
      <c r="A1488" s="32">
        <v>10</v>
      </c>
      <c r="B1488" s="32">
        <v>3</v>
      </c>
      <c r="C1488" s="32">
        <v>27</v>
      </c>
      <c r="D1488" s="32" t="s">
        <v>67</v>
      </c>
      <c r="E1488" s="32" t="s">
        <v>61</v>
      </c>
    </row>
    <row r="1489" spans="1:5" ht="12.6" customHeight="1" x14ac:dyDescent="0.2">
      <c r="A1489" s="32">
        <v>10</v>
      </c>
      <c r="B1489" s="32">
        <v>3</v>
      </c>
      <c r="C1489" s="32">
        <v>28</v>
      </c>
      <c r="D1489" s="32" t="s">
        <v>62</v>
      </c>
      <c r="E1489" s="32" t="s">
        <v>63</v>
      </c>
    </row>
    <row r="1490" spans="1:5" ht="12.6" customHeight="1" x14ac:dyDescent="0.2">
      <c r="A1490" s="32">
        <v>10</v>
      </c>
      <c r="B1490" s="32">
        <v>3</v>
      </c>
      <c r="C1490" s="32">
        <v>29</v>
      </c>
      <c r="D1490" s="32" t="s">
        <v>66</v>
      </c>
      <c r="E1490" s="32" t="s">
        <v>64</v>
      </c>
    </row>
    <row r="1491" spans="1:5" ht="12.6" customHeight="1" x14ac:dyDescent="0.2">
      <c r="A1491" s="32">
        <v>10</v>
      </c>
      <c r="B1491" s="32">
        <v>3</v>
      </c>
      <c r="C1491" s="32">
        <v>30</v>
      </c>
      <c r="D1491" s="32" t="s">
        <v>239</v>
      </c>
      <c r="E1491" s="32" t="s">
        <v>65</v>
      </c>
    </row>
    <row r="1492" spans="1:5" ht="12.6" customHeight="1" x14ac:dyDescent="0.2">
      <c r="A1492" s="32">
        <v>10</v>
      </c>
      <c r="B1492" s="32">
        <v>3</v>
      </c>
      <c r="C1492" s="32">
        <v>31</v>
      </c>
      <c r="D1492" s="32" t="s">
        <v>19</v>
      </c>
      <c r="E1492" s="32" t="s">
        <v>73</v>
      </c>
    </row>
    <row r="1493" spans="1:5" ht="12.6" customHeight="1" x14ac:dyDescent="0.2">
      <c r="A1493" s="32">
        <v>10</v>
      </c>
      <c r="B1493" s="32">
        <v>3</v>
      </c>
      <c r="C1493" s="32">
        <v>32</v>
      </c>
      <c r="D1493" s="32" t="s">
        <v>72</v>
      </c>
      <c r="E1493" s="32" t="s">
        <v>68</v>
      </c>
    </row>
    <row r="1494" spans="1:5" ht="12.6" customHeight="1" x14ac:dyDescent="0.2">
      <c r="A1494" s="32">
        <v>10</v>
      </c>
      <c r="B1494" s="32">
        <v>3</v>
      </c>
      <c r="C1494" s="32">
        <v>33</v>
      </c>
      <c r="D1494" s="32" t="s">
        <v>70</v>
      </c>
      <c r="E1494" s="32" t="s">
        <v>240</v>
      </c>
    </row>
    <row r="1495" spans="1:5" ht="12.6" customHeight="1" x14ac:dyDescent="0.2">
      <c r="A1495" s="32">
        <v>10</v>
      </c>
      <c r="B1495" s="32">
        <v>3</v>
      </c>
      <c r="C1495" s="32">
        <v>34</v>
      </c>
      <c r="D1495" s="32" t="s">
        <v>71</v>
      </c>
      <c r="E1495" s="32" t="s">
        <v>220</v>
      </c>
    </row>
    <row r="1496" spans="1:5" ht="12.6" customHeight="1" x14ac:dyDescent="0.2">
      <c r="A1496" s="32">
        <v>10</v>
      </c>
      <c r="B1496" s="32">
        <v>3</v>
      </c>
      <c r="C1496" s="32">
        <v>35</v>
      </c>
      <c r="D1496" s="32" t="s">
        <v>69</v>
      </c>
      <c r="E1496" s="32" t="s">
        <v>74</v>
      </c>
    </row>
    <row r="1497" spans="1:5" ht="12.6" customHeight="1" x14ac:dyDescent="0.2">
      <c r="A1497" s="32">
        <v>10</v>
      </c>
      <c r="B1497" s="32">
        <v>3</v>
      </c>
      <c r="C1497" s="32">
        <v>36</v>
      </c>
      <c r="D1497" s="32" t="s">
        <v>78</v>
      </c>
      <c r="E1497" s="32" t="s">
        <v>20</v>
      </c>
    </row>
    <row r="1498" spans="1:5" ht="12.6" customHeight="1" x14ac:dyDescent="0.2">
      <c r="A1498" s="32">
        <v>10</v>
      </c>
      <c r="B1498" s="32">
        <v>3</v>
      </c>
      <c r="C1498" s="32">
        <v>37</v>
      </c>
      <c r="D1498" s="32" t="s">
        <v>76</v>
      </c>
      <c r="E1498" s="32" t="s">
        <v>241</v>
      </c>
    </row>
    <row r="1499" spans="1:5" ht="12.6" customHeight="1" x14ac:dyDescent="0.2">
      <c r="A1499" s="32">
        <v>10</v>
      </c>
      <c r="B1499" s="32">
        <v>3</v>
      </c>
      <c r="C1499" s="32">
        <v>38</v>
      </c>
      <c r="D1499" s="32" t="s">
        <v>80</v>
      </c>
      <c r="E1499" s="32" t="s">
        <v>221</v>
      </c>
    </row>
    <row r="1500" spans="1:5" ht="12.6" customHeight="1" x14ac:dyDescent="0.2">
      <c r="A1500" s="32">
        <v>10</v>
      </c>
      <c r="B1500" s="32">
        <v>3</v>
      </c>
      <c r="C1500" s="32">
        <v>39</v>
      </c>
      <c r="D1500" s="32" t="s">
        <v>81</v>
      </c>
      <c r="E1500" s="32" t="s">
        <v>75</v>
      </c>
    </row>
    <row r="1501" spans="1:5" ht="12.6" customHeight="1" x14ac:dyDescent="0.2">
      <c r="A1501" s="32">
        <v>10</v>
      </c>
      <c r="B1501" s="32">
        <v>3</v>
      </c>
      <c r="C1501" s="32">
        <v>40</v>
      </c>
      <c r="D1501" s="32" t="s">
        <v>77</v>
      </c>
      <c r="E1501" s="32" t="s">
        <v>79</v>
      </c>
    </row>
    <row r="1502" spans="1:5" ht="12.6" customHeight="1" x14ac:dyDescent="0.2">
      <c r="A1502" s="32">
        <v>10</v>
      </c>
      <c r="B1502" s="32">
        <v>3</v>
      </c>
      <c r="C1502" s="32">
        <v>41</v>
      </c>
      <c r="D1502" s="32" t="s">
        <v>21</v>
      </c>
      <c r="E1502" s="32" t="s">
        <v>84</v>
      </c>
    </row>
    <row r="1503" spans="1:5" ht="12.6" customHeight="1" x14ac:dyDescent="0.2">
      <c r="A1503" s="32">
        <v>10</v>
      </c>
      <c r="B1503" s="32">
        <v>3</v>
      </c>
      <c r="C1503" s="32">
        <v>42</v>
      </c>
      <c r="D1503" s="32" t="s">
        <v>85</v>
      </c>
      <c r="E1503" s="32" t="s">
        <v>83</v>
      </c>
    </row>
    <row r="1504" spans="1:5" ht="12.6" customHeight="1" x14ac:dyDescent="0.2">
      <c r="A1504" s="32">
        <v>10</v>
      </c>
      <c r="B1504" s="32">
        <v>3</v>
      </c>
      <c r="C1504" s="32">
        <v>43</v>
      </c>
      <c r="D1504" s="32" t="s">
        <v>86</v>
      </c>
      <c r="E1504" s="32" t="s">
        <v>87</v>
      </c>
    </row>
    <row r="1505" spans="1:5" ht="12.6" customHeight="1" x14ac:dyDescent="0.2">
      <c r="A1505" s="32">
        <v>10</v>
      </c>
      <c r="B1505" s="32">
        <v>3</v>
      </c>
      <c r="C1505" s="32">
        <v>44</v>
      </c>
      <c r="D1505" s="32" t="s">
        <v>82</v>
      </c>
      <c r="E1505" s="32" t="s">
        <v>222</v>
      </c>
    </row>
    <row r="1506" spans="1:5" ht="12.6" customHeight="1" x14ac:dyDescent="0.2">
      <c r="A1506" s="32">
        <v>10</v>
      </c>
      <c r="B1506" s="32">
        <v>3</v>
      </c>
      <c r="C1506" s="32">
        <v>45</v>
      </c>
      <c r="D1506" s="32" t="s">
        <v>242</v>
      </c>
      <c r="E1506" s="32" t="s">
        <v>88</v>
      </c>
    </row>
    <row r="1507" spans="1:5" ht="12.6" customHeight="1" x14ac:dyDescent="0.2">
      <c r="A1507" s="32">
        <v>10</v>
      </c>
      <c r="B1507" s="32">
        <v>3</v>
      </c>
      <c r="C1507" s="32">
        <v>46</v>
      </c>
      <c r="D1507" s="32" t="s">
        <v>92</v>
      </c>
      <c r="E1507" s="32" t="s">
        <v>23</v>
      </c>
    </row>
    <row r="1508" spans="1:5" ht="12.6" customHeight="1" x14ac:dyDescent="0.2">
      <c r="A1508" s="32">
        <v>10</v>
      </c>
      <c r="B1508" s="32">
        <v>3</v>
      </c>
      <c r="C1508" s="32">
        <v>47</v>
      </c>
      <c r="D1508" s="32" t="s">
        <v>223</v>
      </c>
      <c r="E1508" s="32" t="s">
        <v>89</v>
      </c>
    </row>
    <row r="1509" spans="1:5" ht="12.6" customHeight="1" x14ac:dyDescent="0.2">
      <c r="A1509" s="32">
        <v>10</v>
      </c>
      <c r="B1509" s="32">
        <v>3</v>
      </c>
      <c r="C1509" s="32">
        <v>48</v>
      </c>
      <c r="D1509" s="32" t="s">
        <v>91</v>
      </c>
      <c r="E1509" s="32" t="s">
        <v>95</v>
      </c>
    </row>
    <row r="1510" spans="1:5" ht="12.6" customHeight="1" x14ac:dyDescent="0.2">
      <c r="A1510" s="32">
        <v>10</v>
      </c>
      <c r="B1510" s="32">
        <v>3</v>
      </c>
      <c r="C1510" s="32">
        <v>49</v>
      </c>
      <c r="D1510" s="32" t="s">
        <v>94</v>
      </c>
      <c r="E1510" s="32" t="s">
        <v>90</v>
      </c>
    </row>
    <row r="1511" spans="1:5" ht="12.6" customHeight="1" x14ac:dyDescent="0.2">
      <c r="A1511" s="32">
        <v>10</v>
      </c>
      <c r="B1511" s="32">
        <v>3</v>
      </c>
      <c r="C1511" s="32">
        <v>50</v>
      </c>
      <c r="D1511" s="32" t="s">
        <v>243</v>
      </c>
      <c r="E1511" s="32" t="s">
        <v>93</v>
      </c>
    </row>
    <row r="1512" spans="1:5" ht="12.6" customHeight="1" x14ac:dyDescent="0.2">
      <c r="A1512" s="32">
        <v>10</v>
      </c>
      <c r="B1512" s="32">
        <v>3</v>
      </c>
      <c r="C1512" s="32">
        <v>51</v>
      </c>
      <c r="D1512" s="32" t="s">
        <v>24</v>
      </c>
      <c r="E1512" s="32" t="s">
        <v>102</v>
      </c>
    </row>
    <row r="1513" spans="1:5" ht="12.6" customHeight="1" x14ac:dyDescent="0.2">
      <c r="A1513" s="32">
        <v>10</v>
      </c>
      <c r="B1513" s="32">
        <v>3</v>
      </c>
      <c r="C1513" s="32">
        <v>52</v>
      </c>
      <c r="D1513" s="32" t="s">
        <v>98</v>
      </c>
      <c r="E1513" s="32" t="s">
        <v>101</v>
      </c>
    </row>
    <row r="1514" spans="1:5" ht="12.6" customHeight="1" x14ac:dyDescent="0.2">
      <c r="A1514" s="32">
        <v>10</v>
      </c>
      <c r="B1514" s="32">
        <v>3</v>
      </c>
      <c r="C1514" s="32">
        <v>53</v>
      </c>
      <c r="D1514" s="32" t="s">
        <v>96</v>
      </c>
      <c r="E1514" s="32" t="s">
        <v>100</v>
      </c>
    </row>
    <row r="1515" spans="1:5" ht="12.6" customHeight="1" x14ac:dyDescent="0.2">
      <c r="A1515" s="32">
        <v>10</v>
      </c>
      <c r="B1515" s="32">
        <v>3</v>
      </c>
      <c r="C1515" s="32">
        <v>54</v>
      </c>
      <c r="D1515" s="32" t="s">
        <v>99</v>
      </c>
      <c r="E1515" s="32" t="s">
        <v>97</v>
      </c>
    </row>
    <row r="1516" spans="1:5" ht="12.6" customHeight="1" x14ac:dyDescent="0.2">
      <c r="A1516" s="32">
        <v>10</v>
      </c>
      <c r="B1516" s="32">
        <v>3</v>
      </c>
      <c r="C1516" s="32">
        <v>55</v>
      </c>
      <c r="D1516" s="32" t="s">
        <v>224</v>
      </c>
      <c r="E1516" s="32" t="s">
        <v>244</v>
      </c>
    </row>
    <row r="1517" spans="1:5" ht="12.6" customHeight="1" x14ac:dyDescent="0.2">
      <c r="A1517" s="32">
        <v>10</v>
      </c>
      <c r="B1517" s="32">
        <v>3</v>
      </c>
      <c r="C1517" s="32">
        <v>56</v>
      </c>
      <c r="D1517" s="32" t="s">
        <v>25</v>
      </c>
      <c r="E1517" s="32" t="s">
        <v>104</v>
      </c>
    </row>
    <row r="1518" spans="1:5" ht="12.6" customHeight="1" x14ac:dyDescent="0.2">
      <c r="A1518" s="32">
        <v>10</v>
      </c>
      <c r="B1518" s="32">
        <v>3</v>
      </c>
      <c r="C1518" s="32">
        <v>57</v>
      </c>
      <c r="D1518" s="32" t="s">
        <v>106</v>
      </c>
      <c r="E1518" s="32" t="s">
        <v>105</v>
      </c>
    </row>
    <row r="1519" spans="1:5" ht="12.6" customHeight="1" x14ac:dyDescent="0.2">
      <c r="A1519" s="32">
        <v>10</v>
      </c>
      <c r="B1519" s="32">
        <v>3</v>
      </c>
      <c r="C1519" s="32">
        <v>58</v>
      </c>
      <c r="D1519" s="32" t="s">
        <v>108</v>
      </c>
      <c r="E1519" s="32" t="s">
        <v>225</v>
      </c>
    </row>
    <row r="1520" spans="1:5" ht="12.6" customHeight="1" x14ac:dyDescent="0.2">
      <c r="A1520" s="32">
        <v>10</v>
      </c>
      <c r="B1520" s="32">
        <v>3</v>
      </c>
      <c r="C1520" s="32">
        <v>59</v>
      </c>
      <c r="D1520" s="32" t="s">
        <v>103</v>
      </c>
      <c r="E1520" s="32" t="s">
        <v>109</v>
      </c>
    </row>
    <row r="1521" spans="1:5" ht="12.6" customHeight="1" x14ac:dyDescent="0.2">
      <c r="A1521" s="32">
        <v>10</v>
      </c>
      <c r="B1521" s="32">
        <v>3</v>
      </c>
      <c r="C1521" s="32">
        <v>60</v>
      </c>
      <c r="D1521" s="32" t="s">
        <v>107</v>
      </c>
      <c r="E1521" s="32" t="s">
        <v>245</v>
      </c>
    </row>
    <row r="1522" spans="1:5" ht="12.6" customHeight="1" x14ac:dyDescent="0.2">
      <c r="A1522" s="32">
        <v>10</v>
      </c>
      <c r="B1522" s="32">
        <v>3</v>
      </c>
      <c r="C1522" s="32">
        <v>61</v>
      </c>
      <c r="D1522" s="32" t="s">
        <v>139</v>
      </c>
      <c r="E1522" s="32" t="s">
        <v>246</v>
      </c>
    </row>
    <row r="1523" spans="1:5" ht="12.6" customHeight="1" x14ac:dyDescent="0.2">
      <c r="A1523" s="32">
        <v>10</v>
      </c>
      <c r="B1523" s="32">
        <v>3</v>
      </c>
      <c r="C1523" s="32">
        <v>62</v>
      </c>
      <c r="D1523" s="32" t="s">
        <v>140</v>
      </c>
      <c r="E1523" s="32" t="s">
        <v>226</v>
      </c>
    </row>
    <row r="1524" spans="1:5" ht="12.6" customHeight="1" x14ac:dyDescent="0.2">
      <c r="A1524" s="32">
        <v>10</v>
      </c>
      <c r="B1524" s="32">
        <v>3</v>
      </c>
      <c r="C1524" s="32">
        <v>63</v>
      </c>
      <c r="D1524" s="32" t="s">
        <v>143</v>
      </c>
      <c r="E1524" s="32" t="s">
        <v>144</v>
      </c>
    </row>
    <row r="1525" spans="1:5" ht="12.6" customHeight="1" x14ac:dyDescent="0.2">
      <c r="A1525" s="32">
        <v>10</v>
      </c>
      <c r="B1525" s="32">
        <v>3</v>
      </c>
      <c r="C1525" s="32">
        <v>64</v>
      </c>
      <c r="D1525" s="32" t="s">
        <v>146</v>
      </c>
      <c r="E1525" s="32" t="s">
        <v>138</v>
      </c>
    </row>
    <row r="1526" spans="1:5" ht="12.6" customHeight="1" x14ac:dyDescent="0.2">
      <c r="A1526" s="32">
        <v>10</v>
      </c>
      <c r="B1526" s="32">
        <v>3</v>
      </c>
      <c r="C1526" s="32">
        <v>65</v>
      </c>
      <c r="D1526" s="32" t="s">
        <v>142</v>
      </c>
      <c r="E1526" s="32" t="s">
        <v>141</v>
      </c>
    </row>
    <row r="1527" spans="1:5" ht="12.6" customHeight="1" x14ac:dyDescent="0.2">
      <c r="A1527" s="32">
        <v>10</v>
      </c>
      <c r="B1527" s="32">
        <v>3</v>
      </c>
      <c r="C1527" s="32">
        <v>66</v>
      </c>
      <c r="D1527" s="32" t="s">
        <v>227</v>
      </c>
      <c r="E1527" s="32" t="s">
        <v>147</v>
      </c>
    </row>
    <row r="1528" spans="1:5" ht="12.6" customHeight="1" x14ac:dyDescent="0.2">
      <c r="A1528" s="32">
        <v>10</v>
      </c>
      <c r="B1528" s="32">
        <v>3</v>
      </c>
      <c r="C1528" s="32">
        <v>67</v>
      </c>
      <c r="D1528" s="32" t="s">
        <v>152</v>
      </c>
      <c r="E1528" s="32" t="s">
        <v>150</v>
      </c>
    </row>
    <row r="1529" spans="1:5" ht="12.6" customHeight="1" x14ac:dyDescent="0.2">
      <c r="A1529" s="32">
        <v>10</v>
      </c>
      <c r="B1529" s="32">
        <v>3</v>
      </c>
      <c r="C1529" s="32">
        <v>68</v>
      </c>
      <c r="D1529" s="32" t="s">
        <v>153</v>
      </c>
      <c r="E1529" s="32" t="s">
        <v>145</v>
      </c>
    </row>
    <row r="1530" spans="1:5" ht="12.6" customHeight="1" x14ac:dyDescent="0.2">
      <c r="A1530" s="32">
        <v>10</v>
      </c>
      <c r="B1530" s="32">
        <v>3</v>
      </c>
      <c r="C1530" s="32">
        <v>69</v>
      </c>
      <c r="D1530" s="32" t="s">
        <v>151</v>
      </c>
      <c r="E1530" s="32" t="s">
        <v>149</v>
      </c>
    </row>
    <row r="1531" spans="1:5" ht="12.6" customHeight="1" x14ac:dyDescent="0.2">
      <c r="A1531" s="32">
        <v>10</v>
      </c>
      <c r="B1531" s="32">
        <v>3</v>
      </c>
      <c r="C1531" s="32">
        <v>70</v>
      </c>
      <c r="D1531" s="32" t="s">
        <v>247</v>
      </c>
      <c r="E1531" s="32" t="s">
        <v>148</v>
      </c>
    </row>
    <row r="1532" spans="1:5" ht="12.6" customHeight="1" x14ac:dyDescent="0.2">
      <c r="A1532" s="32">
        <v>10</v>
      </c>
      <c r="B1532" s="32">
        <v>3</v>
      </c>
      <c r="C1532" s="32">
        <v>71</v>
      </c>
      <c r="D1532" s="32" t="s">
        <v>162</v>
      </c>
      <c r="E1532" s="32" t="s">
        <v>158</v>
      </c>
    </row>
    <row r="1533" spans="1:5" ht="12.6" customHeight="1" x14ac:dyDescent="0.2">
      <c r="A1533" s="32">
        <v>10</v>
      </c>
      <c r="B1533" s="32">
        <v>3</v>
      </c>
      <c r="C1533" s="32">
        <v>72</v>
      </c>
      <c r="D1533" s="32" t="s">
        <v>160</v>
      </c>
      <c r="E1533" s="32" t="s">
        <v>154</v>
      </c>
    </row>
    <row r="1534" spans="1:5" ht="12.6" customHeight="1" x14ac:dyDescent="0.2">
      <c r="A1534" s="32">
        <v>10</v>
      </c>
      <c r="B1534" s="32">
        <v>3</v>
      </c>
      <c r="C1534" s="32">
        <v>73</v>
      </c>
      <c r="D1534" s="32" t="s">
        <v>159</v>
      </c>
      <c r="E1534" s="32" t="s">
        <v>156</v>
      </c>
    </row>
    <row r="1535" spans="1:5" ht="12.6" customHeight="1" x14ac:dyDescent="0.2">
      <c r="A1535" s="32">
        <v>10</v>
      </c>
      <c r="B1535" s="32">
        <v>3</v>
      </c>
      <c r="C1535" s="32">
        <v>74</v>
      </c>
      <c r="D1535" s="32" t="s">
        <v>248</v>
      </c>
      <c r="E1535" s="32" t="s">
        <v>157</v>
      </c>
    </row>
    <row r="1536" spans="1:5" ht="12.6" customHeight="1" x14ac:dyDescent="0.2">
      <c r="A1536" s="32">
        <v>10</v>
      </c>
      <c r="B1536" s="32">
        <v>3</v>
      </c>
      <c r="C1536" s="32">
        <v>75</v>
      </c>
      <c r="D1536" s="32" t="s">
        <v>228</v>
      </c>
      <c r="E1536" s="32" t="s">
        <v>155</v>
      </c>
    </row>
    <row r="1537" spans="1:5" ht="12.6" customHeight="1" x14ac:dyDescent="0.2">
      <c r="A1537" s="32">
        <v>10</v>
      </c>
      <c r="B1537" s="32">
        <v>3</v>
      </c>
      <c r="C1537" s="32">
        <v>76</v>
      </c>
      <c r="D1537" s="32" t="s">
        <v>165</v>
      </c>
      <c r="E1537" s="32" t="s">
        <v>163</v>
      </c>
    </row>
    <row r="1538" spans="1:5" ht="12.6" customHeight="1" x14ac:dyDescent="0.2">
      <c r="A1538" s="32">
        <v>10</v>
      </c>
      <c r="B1538" s="32">
        <v>3</v>
      </c>
      <c r="C1538" s="32">
        <v>77</v>
      </c>
      <c r="D1538" s="32" t="s">
        <v>166</v>
      </c>
      <c r="E1538" s="32" t="s">
        <v>249</v>
      </c>
    </row>
    <row r="1539" spans="1:5" ht="12.6" customHeight="1" x14ac:dyDescent="0.2">
      <c r="A1539" s="32">
        <v>10</v>
      </c>
      <c r="B1539" s="32">
        <v>3</v>
      </c>
      <c r="C1539" s="32">
        <v>78</v>
      </c>
      <c r="D1539" s="32" t="s">
        <v>164</v>
      </c>
      <c r="E1539" s="32" t="s">
        <v>229</v>
      </c>
    </row>
    <row r="1540" spans="1:5" ht="12.6" customHeight="1" x14ac:dyDescent="0.2">
      <c r="A1540" s="32">
        <v>10</v>
      </c>
      <c r="B1540" s="32">
        <v>3</v>
      </c>
      <c r="C1540" s="32">
        <v>79</v>
      </c>
      <c r="D1540" s="32" t="s">
        <v>169</v>
      </c>
      <c r="E1540" s="32" t="s">
        <v>167</v>
      </c>
    </row>
    <row r="1541" spans="1:5" ht="12.6" customHeight="1" x14ac:dyDescent="0.2">
      <c r="A1541" s="32">
        <v>10</v>
      </c>
      <c r="B1541" s="32">
        <v>3</v>
      </c>
      <c r="C1541" s="32">
        <v>80</v>
      </c>
      <c r="D1541" s="32" t="s">
        <v>161</v>
      </c>
      <c r="E1541" s="32" t="s">
        <v>168</v>
      </c>
    </row>
    <row r="1542" spans="1:5" ht="12.6" customHeight="1" x14ac:dyDescent="0.2">
      <c r="A1542" s="32">
        <v>10</v>
      </c>
      <c r="B1542" s="32">
        <v>3</v>
      </c>
      <c r="C1542" s="32">
        <v>81</v>
      </c>
      <c r="D1542" s="32" t="s">
        <v>170</v>
      </c>
      <c r="E1542" s="32" t="s">
        <v>178</v>
      </c>
    </row>
    <row r="1543" spans="1:5" ht="12.6" customHeight="1" x14ac:dyDescent="0.2">
      <c r="A1543" s="32">
        <v>10</v>
      </c>
      <c r="B1543" s="32">
        <v>3</v>
      </c>
      <c r="C1543" s="32">
        <v>82</v>
      </c>
      <c r="D1543" s="32" t="s">
        <v>176</v>
      </c>
      <c r="E1543" s="32" t="s">
        <v>171</v>
      </c>
    </row>
    <row r="1544" spans="1:5" ht="12.6" customHeight="1" x14ac:dyDescent="0.2">
      <c r="A1544" s="32">
        <v>10</v>
      </c>
      <c r="B1544" s="32">
        <v>3</v>
      </c>
      <c r="C1544" s="32">
        <v>83</v>
      </c>
      <c r="D1544" s="32" t="s">
        <v>172</v>
      </c>
      <c r="E1544" s="32" t="s">
        <v>173</v>
      </c>
    </row>
    <row r="1545" spans="1:5" ht="12.6" customHeight="1" x14ac:dyDescent="0.2">
      <c r="A1545" s="32">
        <v>10</v>
      </c>
      <c r="B1545" s="32">
        <v>3</v>
      </c>
      <c r="C1545" s="32">
        <v>84</v>
      </c>
      <c r="D1545" s="32" t="s">
        <v>175</v>
      </c>
      <c r="E1545" s="32" t="s">
        <v>230</v>
      </c>
    </row>
    <row r="1546" spans="1:5" ht="12.6" customHeight="1" x14ac:dyDescent="0.2">
      <c r="A1546" s="32">
        <v>10</v>
      </c>
      <c r="B1546" s="32">
        <v>3</v>
      </c>
      <c r="C1546" s="32">
        <v>85</v>
      </c>
      <c r="D1546" s="32" t="s">
        <v>250</v>
      </c>
      <c r="E1546" s="32" t="s">
        <v>174</v>
      </c>
    </row>
    <row r="1547" spans="1:5" ht="12.6" customHeight="1" x14ac:dyDescent="0.2">
      <c r="A1547" s="32">
        <v>10</v>
      </c>
      <c r="B1547" s="32">
        <v>3</v>
      </c>
      <c r="C1547" s="32">
        <v>86</v>
      </c>
      <c r="D1547" s="32" t="s">
        <v>184</v>
      </c>
      <c r="E1547" s="32" t="s">
        <v>180</v>
      </c>
    </row>
    <row r="1548" spans="1:5" ht="12.6" customHeight="1" x14ac:dyDescent="0.2">
      <c r="A1548" s="32">
        <v>10</v>
      </c>
      <c r="B1548" s="32">
        <v>3</v>
      </c>
      <c r="C1548" s="32">
        <v>87</v>
      </c>
      <c r="D1548" s="32" t="s">
        <v>181</v>
      </c>
      <c r="E1548" s="32" t="s">
        <v>185</v>
      </c>
    </row>
    <row r="1549" spans="1:5" ht="12.6" customHeight="1" x14ac:dyDescent="0.2">
      <c r="A1549" s="32">
        <v>10</v>
      </c>
      <c r="B1549" s="32">
        <v>3</v>
      </c>
      <c r="C1549" s="32">
        <v>88</v>
      </c>
      <c r="D1549" s="32" t="s">
        <v>183</v>
      </c>
      <c r="E1549" s="32" t="s">
        <v>177</v>
      </c>
    </row>
    <row r="1550" spans="1:5" ht="12.6" customHeight="1" x14ac:dyDescent="0.2">
      <c r="A1550" s="32">
        <v>10</v>
      </c>
      <c r="B1550" s="32">
        <v>3</v>
      </c>
      <c r="C1550" s="32">
        <v>89</v>
      </c>
      <c r="D1550" s="32" t="s">
        <v>182</v>
      </c>
      <c r="E1550" s="32" t="s">
        <v>179</v>
      </c>
    </row>
    <row r="1551" spans="1:5" ht="12.6" customHeight="1" x14ac:dyDescent="0.2">
      <c r="A1551" s="32">
        <v>10</v>
      </c>
      <c r="B1551" s="32">
        <v>3</v>
      </c>
      <c r="C1551" s="32">
        <v>90</v>
      </c>
      <c r="D1551" s="32" t="s">
        <v>231</v>
      </c>
      <c r="E1551" s="32" t="s">
        <v>251</v>
      </c>
    </row>
    <row r="1552" spans="1:5" ht="12.6" customHeight="1" x14ac:dyDescent="0.2">
      <c r="A1552" s="32">
        <v>10</v>
      </c>
      <c r="B1552" s="32">
        <v>3</v>
      </c>
      <c r="C1552" s="32">
        <v>91</v>
      </c>
      <c r="D1552" s="32" t="s">
        <v>187</v>
      </c>
      <c r="E1552" s="32" t="s">
        <v>189</v>
      </c>
    </row>
    <row r="1553" spans="1:5" ht="12.6" customHeight="1" x14ac:dyDescent="0.2">
      <c r="A1553" s="32">
        <v>10</v>
      </c>
      <c r="B1553" s="32">
        <v>3</v>
      </c>
      <c r="C1553" s="32">
        <v>92</v>
      </c>
      <c r="D1553" s="32" t="s">
        <v>188</v>
      </c>
      <c r="E1553" s="32" t="s">
        <v>194</v>
      </c>
    </row>
    <row r="1554" spans="1:5" ht="12.6" customHeight="1" x14ac:dyDescent="0.2">
      <c r="A1554" s="32">
        <v>10</v>
      </c>
      <c r="B1554" s="32">
        <v>3</v>
      </c>
      <c r="C1554" s="32">
        <v>93</v>
      </c>
      <c r="D1554" s="32" t="s">
        <v>252</v>
      </c>
      <c r="E1554" s="32" t="s">
        <v>186</v>
      </c>
    </row>
    <row r="1555" spans="1:5" ht="12.6" customHeight="1" x14ac:dyDescent="0.2">
      <c r="A1555" s="32">
        <v>10</v>
      </c>
      <c r="B1555" s="32">
        <v>3</v>
      </c>
      <c r="C1555" s="32">
        <v>94</v>
      </c>
      <c r="D1555" s="32" t="s">
        <v>232</v>
      </c>
      <c r="E1555" s="32" t="s">
        <v>191</v>
      </c>
    </row>
    <row r="1556" spans="1:5" ht="12.6" customHeight="1" x14ac:dyDescent="0.2">
      <c r="A1556" s="32">
        <v>10</v>
      </c>
      <c r="B1556" s="32">
        <v>3</v>
      </c>
      <c r="C1556" s="32">
        <v>95</v>
      </c>
      <c r="D1556" s="32" t="s">
        <v>192</v>
      </c>
      <c r="E1556" s="32" t="s">
        <v>190</v>
      </c>
    </row>
    <row r="1557" spans="1:5" ht="12.6" customHeight="1" x14ac:dyDescent="0.2">
      <c r="A1557" s="32">
        <v>10</v>
      </c>
      <c r="B1557" s="32">
        <v>3</v>
      </c>
      <c r="C1557" s="32">
        <v>96</v>
      </c>
      <c r="D1557" s="32" t="s">
        <v>197</v>
      </c>
      <c r="E1557" s="32" t="s">
        <v>195</v>
      </c>
    </row>
    <row r="1558" spans="1:5" ht="12.6" customHeight="1" x14ac:dyDescent="0.2">
      <c r="A1558" s="32">
        <v>10</v>
      </c>
      <c r="B1558" s="32">
        <v>3</v>
      </c>
      <c r="C1558" s="32">
        <v>97</v>
      </c>
      <c r="D1558" s="32" t="s">
        <v>200</v>
      </c>
      <c r="E1558" s="32" t="s">
        <v>233</v>
      </c>
    </row>
    <row r="1559" spans="1:5" ht="12.6" customHeight="1" x14ac:dyDescent="0.2">
      <c r="A1559" s="32">
        <v>10</v>
      </c>
      <c r="B1559" s="32">
        <v>3</v>
      </c>
      <c r="C1559" s="32">
        <v>98</v>
      </c>
      <c r="D1559" s="32" t="s">
        <v>193</v>
      </c>
      <c r="E1559" s="32" t="s">
        <v>199</v>
      </c>
    </row>
    <row r="1560" spans="1:5" ht="12.6" customHeight="1" x14ac:dyDescent="0.2">
      <c r="A1560" s="32">
        <v>10</v>
      </c>
      <c r="B1560" s="32">
        <v>3</v>
      </c>
      <c r="C1560" s="32">
        <v>99</v>
      </c>
      <c r="D1560" s="32" t="s">
        <v>198</v>
      </c>
      <c r="E1560" s="32" t="s">
        <v>201</v>
      </c>
    </row>
    <row r="1561" spans="1:5" ht="12.6" customHeight="1" x14ac:dyDescent="0.2">
      <c r="A1561" s="32">
        <v>10</v>
      </c>
      <c r="B1561" s="32">
        <v>3</v>
      </c>
      <c r="C1561" s="32">
        <v>100</v>
      </c>
      <c r="D1561" s="32" t="s">
        <v>196</v>
      </c>
      <c r="E1561" s="32" t="s">
        <v>253</v>
      </c>
    </row>
    <row r="1562" spans="1:5" ht="12.6" customHeight="1" x14ac:dyDescent="0.2">
      <c r="A1562" s="32">
        <v>11</v>
      </c>
      <c r="B1562" s="32">
        <v>1</v>
      </c>
      <c r="C1562" s="32">
        <v>1</v>
      </c>
      <c r="D1562" s="32" t="s">
        <v>22</v>
      </c>
      <c r="E1562" s="32" t="s">
        <v>29</v>
      </c>
    </row>
    <row r="1563" spans="1:5" ht="12.6" customHeight="1" x14ac:dyDescent="0.2">
      <c r="A1563" s="32">
        <v>11</v>
      </c>
      <c r="B1563" s="32">
        <v>1</v>
      </c>
      <c r="C1563" s="32">
        <v>2</v>
      </c>
      <c r="D1563" s="32" t="s">
        <v>31</v>
      </c>
      <c r="E1563" s="32" t="s">
        <v>28</v>
      </c>
    </row>
    <row r="1564" spans="1:5" ht="12.6" customHeight="1" x14ac:dyDescent="0.2">
      <c r="A1564" s="32">
        <v>11</v>
      </c>
      <c r="B1564" s="32">
        <v>1</v>
      </c>
      <c r="C1564" s="32">
        <v>3</v>
      </c>
      <c r="D1564" s="32" t="s">
        <v>30</v>
      </c>
      <c r="E1564" s="32" t="s">
        <v>254</v>
      </c>
    </row>
    <row r="1565" spans="1:5" ht="12.6" customHeight="1" x14ac:dyDescent="0.2">
      <c r="A1565" s="32">
        <v>11</v>
      </c>
      <c r="B1565" s="32">
        <v>1</v>
      </c>
      <c r="C1565" s="32">
        <v>4</v>
      </c>
      <c r="D1565" s="32" t="s">
        <v>27</v>
      </c>
      <c r="E1565" s="32" t="s">
        <v>234</v>
      </c>
    </row>
    <row r="1566" spans="1:5" ht="12.6" customHeight="1" x14ac:dyDescent="0.2">
      <c r="A1566" s="32">
        <v>11</v>
      </c>
      <c r="B1566" s="32">
        <v>1</v>
      </c>
      <c r="C1566" s="32">
        <v>5</v>
      </c>
      <c r="D1566" s="32" t="s">
        <v>32</v>
      </c>
      <c r="E1566" s="32" t="s">
        <v>214</v>
      </c>
    </row>
    <row r="1567" spans="1:5" ht="12.6" customHeight="1" x14ac:dyDescent="0.2">
      <c r="A1567" s="32">
        <v>11</v>
      </c>
      <c r="B1567" s="32">
        <v>1</v>
      </c>
      <c r="C1567" s="32">
        <v>6</v>
      </c>
      <c r="D1567" s="32" t="s">
        <v>255</v>
      </c>
      <c r="E1567" s="32" t="s">
        <v>26</v>
      </c>
    </row>
    <row r="1568" spans="1:5" ht="12.6" customHeight="1" x14ac:dyDescent="0.2">
      <c r="A1568" s="32">
        <v>11</v>
      </c>
      <c r="B1568" s="32">
        <v>1</v>
      </c>
      <c r="C1568" s="32">
        <v>7</v>
      </c>
      <c r="D1568" s="32" t="s">
        <v>235</v>
      </c>
      <c r="E1568" s="32" t="s">
        <v>14</v>
      </c>
    </row>
    <row r="1569" spans="1:5" ht="12.6" customHeight="1" x14ac:dyDescent="0.2">
      <c r="A1569" s="32">
        <v>11</v>
      </c>
      <c r="B1569" s="32">
        <v>1</v>
      </c>
      <c r="C1569" s="32">
        <v>8</v>
      </c>
      <c r="D1569" s="32" t="s">
        <v>215</v>
      </c>
      <c r="E1569" s="32" t="s">
        <v>33</v>
      </c>
    </row>
    <row r="1570" spans="1:5" ht="12.6" customHeight="1" x14ac:dyDescent="0.2">
      <c r="A1570" s="32">
        <v>11</v>
      </c>
      <c r="B1570" s="32">
        <v>1</v>
      </c>
      <c r="C1570" s="32">
        <v>9</v>
      </c>
      <c r="D1570" s="32" t="s">
        <v>36</v>
      </c>
      <c r="E1570" s="32" t="s">
        <v>39</v>
      </c>
    </row>
    <row r="1571" spans="1:5" ht="12.6" customHeight="1" x14ac:dyDescent="0.2">
      <c r="A1571" s="32">
        <v>11</v>
      </c>
      <c r="B1571" s="32">
        <v>1</v>
      </c>
      <c r="C1571" s="32">
        <v>10</v>
      </c>
      <c r="D1571" s="32" t="s">
        <v>37</v>
      </c>
      <c r="E1571" s="32" t="s">
        <v>34</v>
      </c>
    </row>
    <row r="1572" spans="1:5" ht="12.6" customHeight="1" x14ac:dyDescent="0.2">
      <c r="A1572" s="32">
        <v>11</v>
      </c>
      <c r="B1572" s="32">
        <v>1</v>
      </c>
      <c r="C1572" s="32">
        <v>11</v>
      </c>
      <c r="D1572" s="32" t="s">
        <v>38</v>
      </c>
      <c r="E1572" s="32" t="s">
        <v>35</v>
      </c>
    </row>
    <row r="1573" spans="1:5" ht="12.6" customHeight="1" x14ac:dyDescent="0.2">
      <c r="A1573" s="32">
        <v>11</v>
      </c>
      <c r="B1573" s="32">
        <v>1</v>
      </c>
      <c r="C1573" s="32">
        <v>12</v>
      </c>
      <c r="D1573" s="32" t="s">
        <v>15</v>
      </c>
      <c r="E1573" s="32" t="s">
        <v>216</v>
      </c>
    </row>
    <row r="1574" spans="1:5" ht="12.6" customHeight="1" x14ac:dyDescent="0.2">
      <c r="A1574" s="32">
        <v>11</v>
      </c>
      <c r="B1574" s="32">
        <v>1</v>
      </c>
      <c r="C1574" s="32">
        <v>13</v>
      </c>
      <c r="D1574" s="32" t="s">
        <v>41</v>
      </c>
      <c r="E1574" s="32" t="s">
        <v>46</v>
      </c>
    </row>
    <row r="1575" spans="1:5" ht="12.6" customHeight="1" x14ac:dyDescent="0.2">
      <c r="A1575" s="32">
        <v>11</v>
      </c>
      <c r="B1575" s="32">
        <v>1</v>
      </c>
      <c r="C1575" s="32">
        <v>14</v>
      </c>
      <c r="D1575" s="32" t="s">
        <v>45</v>
      </c>
      <c r="E1575" s="32" t="s">
        <v>43</v>
      </c>
    </row>
    <row r="1576" spans="1:5" ht="12.6" customHeight="1" x14ac:dyDescent="0.2">
      <c r="A1576" s="32">
        <v>11</v>
      </c>
      <c r="B1576" s="32">
        <v>1</v>
      </c>
      <c r="C1576" s="32">
        <v>15</v>
      </c>
      <c r="D1576" s="32" t="s">
        <v>44</v>
      </c>
      <c r="E1576" s="32" t="s">
        <v>40</v>
      </c>
    </row>
    <row r="1577" spans="1:5" ht="12.6" customHeight="1" x14ac:dyDescent="0.2">
      <c r="A1577" s="32">
        <v>11</v>
      </c>
      <c r="B1577" s="32">
        <v>1</v>
      </c>
      <c r="C1577" s="32">
        <v>16</v>
      </c>
      <c r="D1577" s="32" t="s">
        <v>236</v>
      </c>
      <c r="E1577" s="32" t="s">
        <v>256</v>
      </c>
    </row>
    <row r="1578" spans="1:5" ht="12.6" customHeight="1" x14ac:dyDescent="0.2">
      <c r="A1578" s="32">
        <v>11</v>
      </c>
      <c r="B1578" s="32">
        <v>1</v>
      </c>
      <c r="C1578" s="32">
        <v>17</v>
      </c>
      <c r="D1578" s="32" t="s">
        <v>217</v>
      </c>
      <c r="E1578" s="32" t="s">
        <v>42</v>
      </c>
    </row>
    <row r="1579" spans="1:5" ht="12.6" customHeight="1" x14ac:dyDescent="0.2">
      <c r="A1579" s="32">
        <v>11</v>
      </c>
      <c r="B1579" s="32">
        <v>1</v>
      </c>
      <c r="C1579" s="32">
        <v>18</v>
      </c>
      <c r="D1579" s="32" t="s">
        <v>49</v>
      </c>
      <c r="E1579" s="32" t="s">
        <v>16</v>
      </c>
    </row>
    <row r="1580" spans="1:5" ht="12.6" customHeight="1" x14ac:dyDescent="0.2">
      <c r="A1580" s="32">
        <v>11</v>
      </c>
      <c r="B1580" s="32">
        <v>1</v>
      </c>
      <c r="C1580" s="32">
        <v>19</v>
      </c>
      <c r="D1580" s="32" t="s">
        <v>51</v>
      </c>
      <c r="E1580" s="32" t="s">
        <v>50</v>
      </c>
    </row>
    <row r="1581" spans="1:5" ht="12.6" customHeight="1" x14ac:dyDescent="0.2">
      <c r="A1581" s="32">
        <v>11</v>
      </c>
      <c r="B1581" s="32">
        <v>1</v>
      </c>
      <c r="C1581" s="32">
        <v>20</v>
      </c>
      <c r="D1581" s="32" t="s">
        <v>52</v>
      </c>
      <c r="E1581" s="32" t="s">
        <v>47</v>
      </c>
    </row>
    <row r="1582" spans="1:5" ht="12.6" customHeight="1" x14ac:dyDescent="0.2">
      <c r="A1582" s="32">
        <v>11</v>
      </c>
      <c r="B1582" s="32">
        <v>1</v>
      </c>
      <c r="C1582" s="32">
        <v>21</v>
      </c>
      <c r="D1582" s="32" t="s">
        <v>257</v>
      </c>
      <c r="E1582" s="32" t="s">
        <v>48</v>
      </c>
    </row>
    <row r="1583" spans="1:5" ht="12.6" customHeight="1" x14ac:dyDescent="0.2">
      <c r="A1583" s="32">
        <v>11</v>
      </c>
      <c r="B1583" s="32">
        <v>1</v>
      </c>
      <c r="C1583" s="32">
        <v>22</v>
      </c>
      <c r="D1583" s="32" t="s">
        <v>53</v>
      </c>
      <c r="E1583" s="32" t="s">
        <v>237</v>
      </c>
    </row>
    <row r="1584" spans="1:5" ht="12.6" customHeight="1" x14ac:dyDescent="0.2">
      <c r="A1584" s="32">
        <v>11</v>
      </c>
      <c r="B1584" s="32">
        <v>1</v>
      </c>
      <c r="C1584" s="32">
        <v>23</v>
      </c>
      <c r="D1584" s="32" t="s">
        <v>55</v>
      </c>
      <c r="E1584" s="32" t="s">
        <v>17</v>
      </c>
    </row>
    <row r="1585" spans="1:5" ht="12.6" customHeight="1" x14ac:dyDescent="0.2">
      <c r="A1585" s="32">
        <v>11</v>
      </c>
      <c r="B1585" s="32">
        <v>1</v>
      </c>
      <c r="C1585" s="32">
        <v>24</v>
      </c>
      <c r="D1585" s="32" t="s">
        <v>56</v>
      </c>
      <c r="E1585" s="32" t="s">
        <v>59</v>
      </c>
    </row>
    <row r="1586" spans="1:5" ht="12.6" customHeight="1" x14ac:dyDescent="0.2">
      <c r="A1586" s="32">
        <v>11</v>
      </c>
      <c r="B1586" s="32">
        <v>1</v>
      </c>
      <c r="C1586" s="32">
        <v>25</v>
      </c>
      <c r="D1586" s="32" t="s">
        <v>258</v>
      </c>
      <c r="E1586" s="32" t="s">
        <v>54</v>
      </c>
    </row>
    <row r="1587" spans="1:5" ht="12.6" customHeight="1" x14ac:dyDescent="0.2">
      <c r="A1587" s="32">
        <v>11</v>
      </c>
      <c r="B1587" s="32">
        <v>1</v>
      </c>
      <c r="C1587" s="32">
        <v>26</v>
      </c>
      <c r="D1587" s="32" t="s">
        <v>57</v>
      </c>
      <c r="E1587" s="32" t="s">
        <v>238</v>
      </c>
    </row>
    <row r="1588" spans="1:5" ht="12.6" customHeight="1" x14ac:dyDescent="0.2">
      <c r="A1588" s="32">
        <v>11</v>
      </c>
      <c r="B1588" s="32">
        <v>1</v>
      </c>
      <c r="C1588" s="32">
        <v>27</v>
      </c>
      <c r="D1588" s="32" t="s">
        <v>218</v>
      </c>
      <c r="E1588" s="32" t="s">
        <v>58</v>
      </c>
    </row>
    <row r="1589" spans="1:5" ht="12.6" customHeight="1" x14ac:dyDescent="0.2">
      <c r="A1589" s="32">
        <v>11</v>
      </c>
      <c r="B1589" s="32">
        <v>1</v>
      </c>
      <c r="C1589" s="32">
        <v>28</v>
      </c>
      <c r="D1589" s="32" t="s">
        <v>63</v>
      </c>
      <c r="E1589" s="32" t="s">
        <v>60</v>
      </c>
    </row>
    <row r="1590" spans="1:5" ht="12.6" customHeight="1" x14ac:dyDescent="0.2">
      <c r="A1590" s="32">
        <v>11</v>
      </c>
      <c r="B1590" s="32">
        <v>1</v>
      </c>
      <c r="C1590" s="32">
        <v>29</v>
      </c>
      <c r="D1590" s="32" t="s">
        <v>18</v>
      </c>
      <c r="E1590" s="32" t="s">
        <v>61</v>
      </c>
    </row>
    <row r="1591" spans="1:5" ht="12.6" customHeight="1" x14ac:dyDescent="0.2">
      <c r="A1591" s="32">
        <v>11</v>
      </c>
      <c r="B1591" s="32">
        <v>1</v>
      </c>
      <c r="C1591" s="32">
        <v>30</v>
      </c>
      <c r="D1591" s="32" t="s">
        <v>62</v>
      </c>
      <c r="E1591" s="32" t="s">
        <v>259</v>
      </c>
    </row>
    <row r="1592" spans="1:5" ht="12.6" customHeight="1" x14ac:dyDescent="0.2">
      <c r="A1592" s="32">
        <v>11</v>
      </c>
      <c r="B1592" s="32">
        <v>1</v>
      </c>
      <c r="C1592" s="32">
        <v>31</v>
      </c>
      <c r="D1592" s="32" t="s">
        <v>239</v>
      </c>
      <c r="E1592" s="32" t="s">
        <v>64</v>
      </c>
    </row>
    <row r="1593" spans="1:5" ht="12.6" customHeight="1" x14ac:dyDescent="0.2">
      <c r="A1593" s="32">
        <v>11</v>
      </c>
      <c r="B1593" s="32">
        <v>1</v>
      </c>
      <c r="C1593" s="32">
        <v>32</v>
      </c>
      <c r="D1593" s="32" t="s">
        <v>65</v>
      </c>
      <c r="E1593" s="32" t="s">
        <v>219</v>
      </c>
    </row>
    <row r="1594" spans="1:5" ht="12.6" customHeight="1" x14ac:dyDescent="0.2">
      <c r="A1594" s="32">
        <v>11</v>
      </c>
      <c r="B1594" s="32">
        <v>1</v>
      </c>
      <c r="C1594" s="32">
        <v>33</v>
      </c>
      <c r="D1594" s="32" t="s">
        <v>67</v>
      </c>
      <c r="E1594" s="32" t="s">
        <v>66</v>
      </c>
    </row>
    <row r="1595" spans="1:5" ht="12.6" customHeight="1" x14ac:dyDescent="0.2">
      <c r="A1595" s="32">
        <v>11</v>
      </c>
      <c r="B1595" s="32">
        <v>1</v>
      </c>
      <c r="C1595" s="32">
        <v>34</v>
      </c>
      <c r="D1595" s="32" t="s">
        <v>69</v>
      </c>
      <c r="E1595" s="32" t="s">
        <v>19</v>
      </c>
    </row>
    <row r="1596" spans="1:5" ht="12.6" customHeight="1" x14ac:dyDescent="0.2">
      <c r="A1596" s="32">
        <v>11</v>
      </c>
      <c r="B1596" s="32">
        <v>1</v>
      </c>
      <c r="C1596" s="32">
        <v>35</v>
      </c>
      <c r="D1596" s="32" t="s">
        <v>68</v>
      </c>
      <c r="E1596" s="32" t="s">
        <v>71</v>
      </c>
    </row>
    <row r="1597" spans="1:5" ht="12.6" customHeight="1" x14ac:dyDescent="0.2">
      <c r="A1597" s="32">
        <v>11</v>
      </c>
      <c r="B1597" s="32">
        <v>1</v>
      </c>
      <c r="C1597" s="32">
        <v>36</v>
      </c>
      <c r="D1597" s="32" t="s">
        <v>70</v>
      </c>
      <c r="E1597" s="32" t="s">
        <v>73</v>
      </c>
    </row>
    <row r="1598" spans="1:5" ht="12.6" customHeight="1" x14ac:dyDescent="0.2">
      <c r="A1598" s="32">
        <v>11</v>
      </c>
      <c r="B1598" s="32">
        <v>1</v>
      </c>
      <c r="C1598" s="32">
        <v>37</v>
      </c>
      <c r="D1598" s="32" t="s">
        <v>74</v>
      </c>
      <c r="E1598" s="32" t="s">
        <v>260</v>
      </c>
    </row>
    <row r="1599" spans="1:5" ht="12.6" customHeight="1" x14ac:dyDescent="0.2">
      <c r="A1599" s="32">
        <v>11</v>
      </c>
      <c r="B1599" s="32">
        <v>1</v>
      </c>
      <c r="C1599" s="32">
        <v>38</v>
      </c>
      <c r="D1599" s="32" t="s">
        <v>220</v>
      </c>
      <c r="E1599" s="32" t="s">
        <v>240</v>
      </c>
    </row>
    <row r="1600" spans="1:5" ht="12.6" customHeight="1" x14ac:dyDescent="0.2">
      <c r="A1600" s="32">
        <v>11</v>
      </c>
      <c r="B1600" s="32">
        <v>1</v>
      </c>
      <c r="C1600" s="32">
        <v>39</v>
      </c>
      <c r="D1600" s="32" t="s">
        <v>20</v>
      </c>
      <c r="E1600" s="32" t="s">
        <v>72</v>
      </c>
    </row>
    <row r="1601" spans="1:5" ht="12.6" customHeight="1" x14ac:dyDescent="0.2">
      <c r="A1601" s="32">
        <v>11</v>
      </c>
      <c r="B1601" s="32">
        <v>1</v>
      </c>
      <c r="C1601" s="32">
        <v>40</v>
      </c>
      <c r="D1601" s="32" t="s">
        <v>261</v>
      </c>
      <c r="E1601" s="32" t="s">
        <v>76</v>
      </c>
    </row>
    <row r="1602" spans="1:5" ht="12.6" customHeight="1" x14ac:dyDescent="0.2">
      <c r="A1602" s="32">
        <v>11</v>
      </c>
      <c r="B1602" s="32">
        <v>1</v>
      </c>
      <c r="C1602" s="32">
        <v>41</v>
      </c>
      <c r="D1602" s="32" t="s">
        <v>241</v>
      </c>
      <c r="E1602" s="32" t="s">
        <v>78</v>
      </c>
    </row>
    <row r="1603" spans="1:5" ht="12.6" customHeight="1" x14ac:dyDescent="0.2">
      <c r="A1603" s="32">
        <v>11</v>
      </c>
      <c r="B1603" s="32">
        <v>1</v>
      </c>
      <c r="C1603" s="32">
        <v>42</v>
      </c>
      <c r="D1603" s="32" t="s">
        <v>80</v>
      </c>
      <c r="E1603" s="32" t="s">
        <v>221</v>
      </c>
    </row>
    <row r="1604" spans="1:5" ht="12.6" customHeight="1" x14ac:dyDescent="0.2">
      <c r="A1604" s="32">
        <v>11</v>
      </c>
      <c r="B1604" s="32">
        <v>1</v>
      </c>
      <c r="C1604" s="32">
        <v>43</v>
      </c>
      <c r="D1604" s="32" t="s">
        <v>75</v>
      </c>
      <c r="E1604" s="32" t="s">
        <v>81</v>
      </c>
    </row>
    <row r="1605" spans="1:5" ht="12.6" customHeight="1" x14ac:dyDescent="0.2">
      <c r="A1605" s="32">
        <v>11</v>
      </c>
      <c r="B1605" s="32">
        <v>1</v>
      </c>
      <c r="C1605" s="32">
        <v>44</v>
      </c>
      <c r="D1605" s="32" t="s">
        <v>79</v>
      </c>
      <c r="E1605" s="32" t="s">
        <v>77</v>
      </c>
    </row>
    <row r="1606" spans="1:5" ht="12.6" customHeight="1" x14ac:dyDescent="0.2">
      <c r="A1606" s="32">
        <v>11</v>
      </c>
      <c r="B1606" s="32">
        <v>1</v>
      </c>
      <c r="C1606" s="32">
        <v>45</v>
      </c>
      <c r="D1606" s="32" t="s">
        <v>262</v>
      </c>
      <c r="E1606" s="32" t="s">
        <v>21</v>
      </c>
    </row>
    <row r="1607" spans="1:5" ht="12.6" customHeight="1" x14ac:dyDescent="0.2">
      <c r="A1607" s="32">
        <v>11</v>
      </c>
      <c r="B1607" s="32">
        <v>1</v>
      </c>
      <c r="C1607" s="32">
        <v>46</v>
      </c>
      <c r="D1607" s="32" t="s">
        <v>83</v>
      </c>
      <c r="E1607" s="32" t="s">
        <v>242</v>
      </c>
    </row>
    <row r="1608" spans="1:5" ht="12.6" customHeight="1" x14ac:dyDescent="0.2">
      <c r="A1608" s="32">
        <v>11</v>
      </c>
      <c r="B1608" s="32">
        <v>1</v>
      </c>
      <c r="C1608" s="32">
        <v>47</v>
      </c>
      <c r="D1608" s="32" t="s">
        <v>86</v>
      </c>
      <c r="E1608" s="32" t="s">
        <v>222</v>
      </c>
    </row>
    <row r="1609" spans="1:5" ht="12.6" customHeight="1" x14ac:dyDescent="0.2">
      <c r="A1609" s="32">
        <v>11</v>
      </c>
      <c r="B1609" s="32">
        <v>1</v>
      </c>
      <c r="C1609" s="32">
        <v>48</v>
      </c>
      <c r="D1609" s="32" t="s">
        <v>88</v>
      </c>
      <c r="E1609" s="32" t="s">
        <v>87</v>
      </c>
    </row>
    <row r="1610" spans="1:5" ht="12.6" customHeight="1" x14ac:dyDescent="0.2">
      <c r="A1610" s="32">
        <v>11</v>
      </c>
      <c r="B1610" s="32">
        <v>1</v>
      </c>
      <c r="C1610" s="32">
        <v>49</v>
      </c>
      <c r="D1610" s="32" t="s">
        <v>85</v>
      </c>
      <c r="E1610" s="32" t="s">
        <v>82</v>
      </c>
    </row>
    <row r="1611" spans="1:5" ht="12.6" customHeight="1" x14ac:dyDescent="0.2">
      <c r="A1611" s="32">
        <v>11</v>
      </c>
      <c r="B1611" s="32">
        <v>1</v>
      </c>
      <c r="C1611" s="32">
        <v>50</v>
      </c>
      <c r="D1611" s="32" t="s">
        <v>243</v>
      </c>
      <c r="E1611" s="32" t="s">
        <v>84</v>
      </c>
    </row>
    <row r="1612" spans="1:5" ht="12.6" customHeight="1" x14ac:dyDescent="0.2">
      <c r="A1612" s="32">
        <v>11</v>
      </c>
      <c r="B1612" s="32">
        <v>1</v>
      </c>
      <c r="C1612" s="32">
        <v>51</v>
      </c>
      <c r="D1612" s="32" t="s">
        <v>23</v>
      </c>
      <c r="E1612" s="32" t="s">
        <v>95</v>
      </c>
    </row>
    <row r="1613" spans="1:5" ht="12.6" customHeight="1" x14ac:dyDescent="0.2">
      <c r="A1613" s="32">
        <v>11</v>
      </c>
      <c r="B1613" s="32">
        <v>1</v>
      </c>
      <c r="C1613" s="32">
        <v>52</v>
      </c>
      <c r="D1613" s="32" t="s">
        <v>94</v>
      </c>
      <c r="E1613" s="32" t="s">
        <v>92</v>
      </c>
    </row>
    <row r="1614" spans="1:5" ht="12.6" customHeight="1" x14ac:dyDescent="0.2">
      <c r="A1614" s="32">
        <v>11</v>
      </c>
      <c r="B1614" s="32">
        <v>1</v>
      </c>
      <c r="C1614" s="32">
        <v>53</v>
      </c>
      <c r="D1614" s="32" t="s">
        <v>93</v>
      </c>
      <c r="E1614" s="32" t="s">
        <v>89</v>
      </c>
    </row>
    <row r="1615" spans="1:5" ht="12.6" customHeight="1" x14ac:dyDescent="0.2">
      <c r="A1615" s="32">
        <v>11</v>
      </c>
      <c r="B1615" s="32">
        <v>1</v>
      </c>
      <c r="C1615" s="32">
        <v>54</v>
      </c>
      <c r="D1615" s="32" t="s">
        <v>91</v>
      </c>
      <c r="E1615" s="32" t="s">
        <v>90</v>
      </c>
    </row>
    <row r="1616" spans="1:5" ht="12.6" customHeight="1" x14ac:dyDescent="0.2">
      <c r="A1616" s="32">
        <v>11</v>
      </c>
      <c r="B1616" s="32">
        <v>1</v>
      </c>
      <c r="C1616" s="32">
        <v>55</v>
      </c>
      <c r="D1616" s="32" t="s">
        <v>223</v>
      </c>
      <c r="E1616" s="32" t="s">
        <v>263</v>
      </c>
    </row>
    <row r="1617" spans="1:5" ht="12.6" customHeight="1" x14ac:dyDescent="0.2">
      <c r="A1617" s="32">
        <v>11</v>
      </c>
      <c r="B1617" s="32">
        <v>1</v>
      </c>
      <c r="C1617" s="32">
        <v>56</v>
      </c>
      <c r="D1617" s="32" t="s">
        <v>24</v>
      </c>
      <c r="E1617" s="32" t="s">
        <v>100</v>
      </c>
    </row>
    <row r="1618" spans="1:5" ht="12.6" customHeight="1" x14ac:dyDescent="0.2">
      <c r="A1618" s="32">
        <v>11</v>
      </c>
      <c r="B1618" s="32">
        <v>1</v>
      </c>
      <c r="C1618" s="32">
        <v>57</v>
      </c>
      <c r="D1618" s="32" t="s">
        <v>99</v>
      </c>
      <c r="E1618" s="32" t="s">
        <v>101</v>
      </c>
    </row>
    <row r="1619" spans="1:5" ht="12.6" customHeight="1" x14ac:dyDescent="0.2">
      <c r="A1619" s="32">
        <v>11</v>
      </c>
      <c r="B1619" s="32">
        <v>1</v>
      </c>
      <c r="C1619" s="32">
        <v>58</v>
      </c>
      <c r="D1619" s="32" t="s">
        <v>96</v>
      </c>
      <c r="E1619" s="32" t="s">
        <v>97</v>
      </c>
    </row>
    <row r="1620" spans="1:5" ht="12.6" customHeight="1" x14ac:dyDescent="0.2">
      <c r="A1620" s="32">
        <v>11</v>
      </c>
      <c r="B1620" s="32">
        <v>1</v>
      </c>
      <c r="C1620" s="32">
        <v>59</v>
      </c>
      <c r="D1620" s="32" t="s">
        <v>98</v>
      </c>
      <c r="E1620" s="32" t="s">
        <v>264</v>
      </c>
    </row>
    <row r="1621" spans="1:5" ht="12.6" customHeight="1" x14ac:dyDescent="0.2">
      <c r="A1621" s="32">
        <v>11</v>
      </c>
      <c r="B1621" s="32">
        <v>1</v>
      </c>
      <c r="C1621" s="32">
        <v>60</v>
      </c>
      <c r="D1621" s="32" t="s">
        <v>244</v>
      </c>
      <c r="E1621" s="32" t="s">
        <v>102</v>
      </c>
    </row>
    <row r="1622" spans="1:5" ht="12.6" customHeight="1" x14ac:dyDescent="0.2">
      <c r="A1622" s="32">
        <v>11</v>
      </c>
      <c r="B1622" s="32">
        <v>1</v>
      </c>
      <c r="C1622" s="32">
        <v>61</v>
      </c>
      <c r="D1622" s="32" t="s">
        <v>109</v>
      </c>
      <c r="E1622" s="32" t="s">
        <v>224</v>
      </c>
    </row>
    <row r="1623" spans="1:5" ht="12.6" customHeight="1" x14ac:dyDescent="0.2">
      <c r="A1623" s="32">
        <v>11</v>
      </c>
      <c r="B1623" s="32">
        <v>1</v>
      </c>
      <c r="C1623" s="32">
        <v>62</v>
      </c>
      <c r="D1623" s="32" t="s">
        <v>104</v>
      </c>
      <c r="E1623" s="32" t="s">
        <v>25</v>
      </c>
    </row>
    <row r="1624" spans="1:5" ht="12.6" customHeight="1" x14ac:dyDescent="0.2">
      <c r="A1624" s="32">
        <v>11</v>
      </c>
      <c r="B1624" s="32">
        <v>1</v>
      </c>
      <c r="C1624" s="32">
        <v>63</v>
      </c>
      <c r="D1624" s="32" t="s">
        <v>105</v>
      </c>
      <c r="E1624" s="32" t="s">
        <v>106</v>
      </c>
    </row>
    <row r="1625" spans="1:5" ht="12.6" customHeight="1" x14ac:dyDescent="0.2">
      <c r="A1625" s="32">
        <v>11</v>
      </c>
      <c r="B1625" s="32">
        <v>1</v>
      </c>
      <c r="C1625" s="32">
        <v>64</v>
      </c>
      <c r="D1625" s="32" t="s">
        <v>265</v>
      </c>
      <c r="E1625" s="32" t="s">
        <v>108</v>
      </c>
    </row>
    <row r="1626" spans="1:5" ht="12.6" customHeight="1" x14ac:dyDescent="0.2">
      <c r="A1626" s="32">
        <v>11</v>
      </c>
      <c r="B1626" s="32">
        <v>1</v>
      </c>
      <c r="C1626" s="32">
        <v>65</v>
      </c>
      <c r="D1626" s="32" t="s">
        <v>103</v>
      </c>
      <c r="E1626" s="32" t="s">
        <v>245</v>
      </c>
    </row>
    <row r="1627" spans="1:5" ht="12.6" customHeight="1" x14ac:dyDescent="0.2">
      <c r="A1627" s="32">
        <v>11</v>
      </c>
      <c r="B1627" s="32">
        <v>1</v>
      </c>
      <c r="C1627" s="32">
        <v>66</v>
      </c>
      <c r="D1627" s="32" t="s">
        <v>225</v>
      </c>
      <c r="E1627" s="32" t="s">
        <v>107</v>
      </c>
    </row>
    <row r="1628" spans="1:5" ht="12.6" customHeight="1" x14ac:dyDescent="0.2">
      <c r="A1628" s="32">
        <v>11</v>
      </c>
      <c r="B1628" s="32">
        <v>1</v>
      </c>
      <c r="C1628" s="32">
        <v>67</v>
      </c>
      <c r="D1628" s="32" t="s">
        <v>143</v>
      </c>
      <c r="E1628" s="32" t="s">
        <v>139</v>
      </c>
    </row>
    <row r="1629" spans="1:5" ht="12.6" customHeight="1" x14ac:dyDescent="0.2">
      <c r="A1629" s="32">
        <v>11</v>
      </c>
      <c r="B1629" s="32">
        <v>1</v>
      </c>
      <c r="C1629" s="32">
        <v>68</v>
      </c>
      <c r="D1629" s="32" t="s">
        <v>266</v>
      </c>
      <c r="E1629" s="32" t="s">
        <v>146</v>
      </c>
    </row>
    <row r="1630" spans="1:5" ht="12.6" customHeight="1" x14ac:dyDescent="0.2">
      <c r="A1630" s="32">
        <v>11</v>
      </c>
      <c r="B1630" s="32">
        <v>1</v>
      </c>
      <c r="C1630" s="32">
        <v>69</v>
      </c>
      <c r="D1630" s="32" t="s">
        <v>246</v>
      </c>
      <c r="E1630" s="32" t="s">
        <v>142</v>
      </c>
    </row>
    <row r="1631" spans="1:5" ht="12.6" customHeight="1" x14ac:dyDescent="0.2">
      <c r="A1631" s="32">
        <v>11</v>
      </c>
      <c r="B1631" s="32">
        <v>1</v>
      </c>
      <c r="C1631" s="32">
        <v>70</v>
      </c>
      <c r="D1631" s="32" t="s">
        <v>141</v>
      </c>
      <c r="E1631" s="32" t="s">
        <v>226</v>
      </c>
    </row>
    <row r="1632" spans="1:5" ht="12.6" customHeight="1" x14ac:dyDescent="0.2">
      <c r="A1632" s="32">
        <v>11</v>
      </c>
      <c r="B1632" s="32">
        <v>1</v>
      </c>
      <c r="C1632" s="32">
        <v>71</v>
      </c>
      <c r="D1632" s="32" t="s">
        <v>138</v>
      </c>
      <c r="E1632" s="32" t="s">
        <v>144</v>
      </c>
    </row>
    <row r="1633" spans="1:5" ht="12.6" customHeight="1" x14ac:dyDescent="0.2">
      <c r="A1633" s="32">
        <v>11</v>
      </c>
      <c r="B1633" s="32">
        <v>1</v>
      </c>
      <c r="C1633" s="32">
        <v>72</v>
      </c>
      <c r="D1633" s="32" t="s">
        <v>149</v>
      </c>
      <c r="E1633" s="32" t="s">
        <v>140</v>
      </c>
    </row>
    <row r="1634" spans="1:5" ht="12.6" customHeight="1" x14ac:dyDescent="0.2">
      <c r="A1634" s="32">
        <v>11</v>
      </c>
      <c r="B1634" s="32">
        <v>1</v>
      </c>
      <c r="C1634" s="32">
        <v>73</v>
      </c>
      <c r="D1634" s="32" t="s">
        <v>147</v>
      </c>
      <c r="E1634" s="32" t="s">
        <v>153</v>
      </c>
    </row>
    <row r="1635" spans="1:5" ht="12.6" customHeight="1" x14ac:dyDescent="0.2">
      <c r="A1635" s="32">
        <v>11</v>
      </c>
      <c r="B1635" s="32">
        <v>1</v>
      </c>
      <c r="C1635" s="32">
        <v>74</v>
      </c>
      <c r="D1635" s="32" t="s">
        <v>150</v>
      </c>
      <c r="E1635" s="32" t="s">
        <v>151</v>
      </c>
    </row>
    <row r="1636" spans="1:5" ht="12.6" customHeight="1" x14ac:dyDescent="0.2">
      <c r="A1636" s="32">
        <v>11</v>
      </c>
      <c r="B1636" s="32">
        <v>1</v>
      </c>
      <c r="C1636" s="32">
        <v>75</v>
      </c>
      <c r="D1636" s="32" t="s">
        <v>148</v>
      </c>
      <c r="E1636" s="32" t="s">
        <v>145</v>
      </c>
    </row>
    <row r="1637" spans="1:5" ht="12.6" customHeight="1" x14ac:dyDescent="0.2">
      <c r="A1637" s="32">
        <v>11</v>
      </c>
      <c r="B1637" s="32">
        <v>1</v>
      </c>
      <c r="C1637" s="32">
        <v>76</v>
      </c>
      <c r="D1637" s="32" t="s">
        <v>152</v>
      </c>
      <c r="E1637" s="32" t="s">
        <v>267</v>
      </c>
    </row>
    <row r="1638" spans="1:5" ht="12.6" customHeight="1" x14ac:dyDescent="0.2">
      <c r="A1638" s="32">
        <v>11</v>
      </c>
      <c r="B1638" s="32">
        <v>1</v>
      </c>
      <c r="C1638" s="32">
        <v>77</v>
      </c>
      <c r="D1638" s="32" t="s">
        <v>227</v>
      </c>
      <c r="E1638" s="32" t="s">
        <v>247</v>
      </c>
    </row>
    <row r="1639" spans="1:5" ht="12.6" customHeight="1" x14ac:dyDescent="0.2">
      <c r="A1639" s="32">
        <v>11</v>
      </c>
      <c r="B1639" s="32">
        <v>1</v>
      </c>
      <c r="C1639" s="32">
        <v>78</v>
      </c>
      <c r="D1639" s="32" t="s">
        <v>268</v>
      </c>
      <c r="E1639" s="32" t="s">
        <v>162</v>
      </c>
    </row>
    <row r="1640" spans="1:5" ht="12.6" customHeight="1" x14ac:dyDescent="0.2">
      <c r="A1640" s="32">
        <v>11</v>
      </c>
      <c r="B1640" s="32">
        <v>1</v>
      </c>
      <c r="C1640" s="32">
        <v>79</v>
      </c>
      <c r="D1640" s="32" t="s">
        <v>248</v>
      </c>
      <c r="E1640" s="32" t="s">
        <v>154</v>
      </c>
    </row>
    <row r="1641" spans="1:5" ht="12.6" customHeight="1" x14ac:dyDescent="0.2">
      <c r="A1641" s="32">
        <v>11</v>
      </c>
      <c r="B1641" s="32">
        <v>1</v>
      </c>
      <c r="C1641" s="32">
        <v>80</v>
      </c>
      <c r="D1641" s="32" t="s">
        <v>228</v>
      </c>
      <c r="E1641" s="32" t="s">
        <v>156</v>
      </c>
    </row>
    <row r="1642" spans="1:5" ht="12.6" customHeight="1" x14ac:dyDescent="0.2">
      <c r="A1642" s="32">
        <v>11</v>
      </c>
      <c r="B1642" s="32">
        <v>1</v>
      </c>
      <c r="C1642" s="32">
        <v>81</v>
      </c>
      <c r="D1642" s="32" t="s">
        <v>155</v>
      </c>
      <c r="E1642" s="32" t="s">
        <v>157</v>
      </c>
    </row>
    <row r="1643" spans="1:5" ht="12.6" customHeight="1" x14ac:dyDescent="0.2">
      <c r="A1643" s="32">
        <v>11</v>
      </c>
      <c r="B1643" s="32">
        <v>1</v>
      </c>
      <c r="C1643" s="32">
        <v>82</v>
      </c>
      <c r="D1643" s="32" t="s">
        <v>158</v>
      </c>
      <c r="E1643" s="32" t="s">
        <v>159</v>
      </c>
    </row>
    <row r="1644" spans="1:5" ht="12.6" customHeight="1" x14ac:dyDescent="0.2">
      <c r="A1644" s="32">
        <v>11</v>
      </c>
      <c r="B1644" s="32">
        <v>1</v>
      </c>
      <c r="C1644" s="32">
        <v>83</v>
      </c>
      <c r="D1644" s="32" t="s">
        <v>163</v>
      </c>
      <c r="E1644" s="32" t="s">
        <v>160</v>
      </c>
    </row>
    <row r="1645" spans="1:5" ht="12.6" customHeight="1" x14ac:dyDescent="0.2">
      <c r="A1645" s="32">
        <v>11</v>
      </c>
      <c r="B1645" s="32">
        <v>1</v>
      </c>
      <c r="C1645" s="32">
        <v>84</v>
      </c>
      <c r="D1645" s="32" t="s">
        <v>166</v>
      </c>
      <c r="E1645" s="32" t="s">
        <v>269</v>
      </c>
    </row>
    <row r="1646" spans="1:5" ht="12.6" customHeight="1" x14ac:dyDescent="0.2">
      <c r="A1646" s="32">
        <v>11</v>
      </c>
      <c r="B1646" s="32">
        <v>1</v>
      </c>
      <c r="C1646" s="32">
        <v>85</v>
      </c>
      <c r="D1646" s="32" t="s">
        <v>165</v>
      </c>
      <c r="E1646" s="32" t="s">
        <v>249</v>
      </c>
    </row>
    <row r="1647" spans="1:5" ht="12.6" customHeight="1" x14ac:dyDescent="0.2">
      <c r="A1647" s="32">
        <v>11</v>
      </c>
      <c r="B1647" s="32">
        <v>1</v>
      </c>
      <c r="C1647" s="32">
        <v>86</v>
      </c>
      <c r="D1647" s="32" t="s">
        <v>164</v>
      </c>
      <c r="E1647" s="32" t="s">
        <v>229</v>
      </c>
    </row>
    <row r="1648" spans="1:5" ht="12.6" customHeight="1" x14ac:dyDescent="0.2">
      <c r="A1648" s="32">
        <v>11</v>
      </c>
      <c r="B1648" s="32">
        <v>1</v>
      </c>
      <c r="C1648" s="32">
        <v>87</v>
      </c>
      <c r="D1648" s="32" t="s">
        <v>167</v>
      </c>
      <c r="E1648" s="32" t="s">
        <v>169</v>
      </c>
    </row>
    <row r="1649" spans="1:5" ht="12.6" customHeight="1" x14ac:dyDescent="0.2">
      <c r="A1649" s="32">
        <v>11</v>
      </c>
      <c r="B1649" s="32">
        <v>1</v>
      </c>
      <c r="C1649" s="32">
        <v>88</v>
      </c>
      <c r="D1649" s="32" t="s">
        <v>168</v>
      </c>
      <c r="E1649" s="32" t="s">
        <v>161</v>
      </c>
    </row>
    <row r="1650" spans="1:5" ht="12.6" customHeight="1" x14ac:dyDescent="0.2">
      <c r="A1650" s="32">
        <v>11</v>
      </c>
      <c r="B1650" s="32">
        <v>1</v>
      </c>
      <c r="C1650" s="32">
        <v>89</v>
      </c>
      <c r="D1650" s="32" t="s">
        <v>170</v>
      </c>
      <c r="E1650" s="32" t="s">
        <v>171</v>
      </c>
    </row>
    <row r="1651" spans="1:5" ht="12.6" customHeight="1" x14ac:dyDescent="0.2">
      <c r="A1651" s="32">
        <v>11</v>
      </c>
      <c r="B1651" s="32">
        <v>1</v>
      </c>
      <c r="C1651" s="32">
        <v>90</v>
      </c>
      <c r="D1651" s="32" t="s">
        <v>172</v>
      </c>
      <c r="E1651" s="32" t="s">
        <v>270</v>
      </c>
    </row>
    <row r="1652" spans="1:5" ht="12.6" customHeight="1" x14ac:dyDescent="0.2">
      <c r="A1652" s="32">
        <v>11</v>
      </c>
      <c r="B1652" s="32">
        <v>1</v>
      </c>
      <c r="C1652" s="32">
        <v>91</v>
      </c>
      <c r="D1652" s="32" t="s">
        <v>173</v>
      </c>
      <c r="E1652" s="32" t="s">
        <v>250</v>
      </c>
    </row>
    <row r="1653" spans="1:5" ht="12.6" customHeight="1" x14ac:dyDescent="0.2">
      <c r="A1653" s="32">
        <v>11</v>
      </c>
      <c r="B1653" s="32">
        <v>1</v>
      </c>
      <c r="C1653" s="32">
        <v>92</v>
      </c>
      <c r="D1653" s="32" t="s">
        <v>230</v>
      </c>
      <c r="E1653" s="32" t="s">
        <v>176</v>
      </c>
    </row>
    <row r="1654" spans="1:5" ht="12.6" customHeight="1" x14ac:dyDescent="0.2">
      <c r="A1654" s="32">
        <v>11</v>
      </c>
      <c r="B1654" s="32">
        <v>1</v>
      </c>
      <c r="C1654" s="32">
        <v>93</v>
      </c>
      <c r="D1654" s="32" t="s">
        <v>178</v>
      </c>
      <c r="E1654" s="32" t="s">
        <v>174</v>
      </c>
    </row>
    <row r="1655" spans="1:5" ht="12.6" customHeight="1" x14ac:dyDescent="0.2">
      <c r="A1655" s="32">
        <v>11</v>
      </c>
      <c r="B1655" s="32">
        <v>1</v>
      </c>
      <c r="C1655" s="32">
        <v>94</v>
      </c>
      <c r="D1655" s="32" t="s">
        <v>271</v>
      </c>
      <c r="E1655" s="32" t="s">
        <v>175</v>
      </c>
    </row>
    <row r="1656" spans="1:5" ht="12.6" customHeight="1" x14ac:dyDescent="0.2">
      <c r="A1656" s="32">
        <v>11</v>
      </c>
      <c r="B1656" s="32">
        <v>1</v>
      </c>
      <c r="C1656" s="32">
        <v>95</v>
      </c>
      <c r="D1656" s="32" t="s">
        <v>251</v>
      </c>
      <c r="E1656" s="32" t="s">
        <v>180</v>
      </c>
    </row>
    <row r="1657" spans="1:5" ht="12.6" customHeight="1" x14ac:dyDescent="0.2">
      <c r="A1657" s="32">
        <v>11</v>
      </c>
      <c r="B1657" s="32">
        <v>1</v>
      </c>
      <c r="C1657" s="32">
        <v>96</v>
      </c>
      <c r="D1657" s="32" t="s">
        <v>181</v>
      </c>
      <c r="E1657" s="32" t="s">
        <v>231</v>
      </c>
    </row>
    <row r="1658" spans="1:5" ht="12.6" customHeight="1" x14ac:dyDescent="0.2">
      <c r="A1658" s="32">
        <v>11</v>
      </c>
      <c r="B1658" s="32">
        <v>1</v>
      </c>
      <c r="C1658" s="32">
        <v>97</v>
      </c>
      <c r="D1658" s="32" t="s">
        <v>184</v>
      </c>
      <c r="E1658" s="32" t="s">
        <v>177</v>
      </c>
    </row>
    <row r="1659" spans="1:5" ht="12.6" customHeight="1" x14ac:dyDescent="0.2">
      <c r="A1659" s="32">
        <v>11</v>
      </c>
      <c r="B1659" s="32">
        <v>1</v>
      </c>
      <c r="C1659" s="32">
        <v>98</v>
      </c>
      <c r="D1659" s="32" t="s">
        <v>185</v>
      </c>
      <c r="E1659" s="32" t="s">
        <v>182</v>
      </c>
    </row>
    <row r="1660" spans="1:5" ht="12.6" customHeight="1" x14ac:dyDescent="0.2">
      <c r="A1660" s="32">
        <v>11</v>
      </c>
      <c r="B1660" s="32">
        <v>1</v>
      </c>
      <c r="C1660" s="32">
        <v>99</v>
      </c>
      <c r="D1660" s="32" t="s">
        <v>179</v>
      </c>
      <c r="E1660" s="32" t="s">
        <v>183</v>
      </c>
    </row>
    <row r="1661" spans="1:5" ht="12.6" customHeight="1" x14ac:dyDescent="0.2">
      <c r="A1661" s="32">
        <v>11</v>
      </c>
      <c r="B1661" s="32">
        <v>1</v>
      </c>
      <c r="C1661" s="32">
        <v>100</v>
      </c>
      <c r="D1661" s="32" t="s">
        <v>187</v>
      </c>
      <c r="E1661" s="32" t="s">
        <v>189</v>
      </c>
    </row>
    <row r="1662" spans="1:5" ht="12.6" customHeight="1" x14ac:dyDescent="0.2">
      <c r="A1662" s="32">
        <v>11</v>
      </c>
      <c r="B1662" s="32">
        <v>1</v>
      </c>
      <c r="C1662" s="32">
        <v>101</v>
      </c>
      <c r="D1662" s="32" t="s">
        <v>188</v>
      </c>
      <c r="E1662" s="32" t="s">
        <v>194</v>
      </c>
    </row>
    <row r="1663" spans="1:5" ht="12.6" customHeight="1" x14ac:dyDescent="0.2">
      <c r="A1663" s="32">
        <v>11</v>
      </c>
      <c r="B1663" s="32">
        <v>1</v>
      </c>
      <c r="C1663" s="32">
        <v>102</v>
      </c>
      <c r="D1663" s="32" t="s">
        <v>272</v>
      </c>
      <c r="E1663" s="32" t="s">
        <v>191</v>
      </c>
    </row>
    <row r="1664" spans="1:5" ht="12.6" customHeight="1" x14ac:dyDescent="0.2">
      <c r="A1664" s="32">
        <v>11</v>
      </c>
      <c r="B1664" s="32">
        <v>1</v>
      </c>
      <c r="C1664" s="32">
        <v>103</v>
      </c>
      <c r="D1664" s="32" t="s">
        <v>192</v>
      </c>
      <c r="E1664" s="32" t="s">
        <v>252</v>
      </c>
    </row>
    <row r="1665" spans="1:5" ht="12.6" customHeight="1" x14ac:dyDescent="0.2">
      <c r="A1665" s="32">
        <v>11</v>
      </c>
      <c r="B1665" s="32">
        <v>1</v>
      </c>
      <c r="C1665" s="32">
        <v>104</v>
      </c>
      <c r="D1665" s="32" t="s">
        <v>190</v>
      </c>
      <c r="E1665" s="32" t="s">
        <v>232</v>
      </c>
    </row>
    <row r="1666" spans="1:5" ht="12.6" customHeight="1" x14ac:dyDescent="0.2">
      <c r="A1666" s="32">
        <v>11</v>
      </c>
      <c r="B1666" s="32">
        <v>1</v>
      </c>
      <c r="C1666" s="32">
        <v>105</v>
      </c>
      <c r="D1666" s="32" t="s">
        <v>198</v>
      </c>
      <c r="E1666" s="32" t="s">
        <v>186</v>
      </c>
    </row>
    <row r="1667" spans="1:5" ht="12.6" customHeight="1" x14ac:dyDescent="0.2">
      <c r="A1667" s="32">
        <v>11</v>
      </c>
      <c r="B1667" s="32">
        <v>1</v>
      </c>
      <c r="C1667" s="32">
        <v>106</v>
      </c>
      <c r="D1667" s="32" t="s">
        <v>233</v>
      </c>
      <c r="E1667" s="32" t="s">
        <v>195</v>
      </c>
    </row>
    <row r="1668" spans="1:5" ht="12.6" customHeight="1" x14ac:dyDescent="0.2">
      <c r="A1668" s="32">
        <v>11</v>
      </c>
      <c r="B1668" s="32">
        <v>1</v>
      </c>
      <c r="C1668" s="32">
        <v>107</v>
      </c>
      <c r="D1668" s="32" t="s">
        <v>197</v>
      </c>
      <c r="E1668" s="32" t="s">
        <v>193</v>
      </c>
    </row>
    <row r="1669" spans="1:5" ht="12.6" customHeight="1" x14ac:dyDescent="0.2">
      <c r="A1669" s="32">
        <v>11</v>
      </c>
      <c r="B1669" s="32">
        <v>1</v>
      </c>
      <c r="C1669" s="32">
        <v>108</v>
      </c>
      <c r="D1669" s="32" t="s">
        <v>200</v>
      </c>
      <c r="E1669" s="32" t="s">
        <v>201</v>
      </c>
    </row>
    <row r="1670" spans="1:5" ht="12.6" customHeight="1" x14ac:dyDescent="0.2">
      <c r="A1670" s="32">
        <v>11</v>
      </c>
      <c r="B1670" s="32">
        <v>1</v>
      </c>
      <c r="C1670" s="32">
        <v>109</v>
      </c>
      <c r="D1670" s="32" t="s">
        <v>196</v>
      </c>
      <c r="E1670" s="32" t="s">
        <v>199</v>
      </c>
    </row>
    <row r="1671" spans="1:5" ht="12.6" customHeight="1" x14ac:dyDescent="0.2">
      <c r="A1671" s="32">
        <v>11</v>
      </c>
      <c r="B1671" s="32">
        <v>1</v>
      </c>
      <c r="C1671" s="32">
        <v>110</v>
      </c>
      <c r="D1671" s="32" t="s">
        <v>253</v>
      </c>
      <c r="E1671" s="32" t="s">
        <v>273</v>
      </c>
    </row>
    <row r="1672" spans="1:5" ht="12.6" customHeight="1" x14ac:dyDescent="0.2">
      <c r="A1672" s="32">
        <v>11</v>
      </c>
      <c r="B1672" s="32">
        <v>2</v>
      </c>
      <c r="C1672" s="32">
        <v>1</v>
      </c>
      <c r="D1672" s="32" t="s">
        <v>26</v>
      </c>
      <c r="E1672" s="32" t="s">
        <v>22</v>
      </c>
    </row>
    <row r="1673" spans="1:5" ht="12.6" customHeight="1" x14ac:dyDescent="0.2">
      <c r="A1673" s="32">
        <v>11</v>
      </c>
      <c r="B1673" s="32">
        <v>2</v>
      </c>
      <c r="C1673" s="32">
        <v>2</v>
      </c>
      <c r="D1673" s="32" t="s">
        <v>254</v>
      </c>
      <c r="E1673" s="32" t="s">
        <v>28</v>
      </c>
    </row>
    <row r="1674" spans="1:5" ht="12.6" customHeight="1" x14ac:dyDescent="0.2">
      <c r="A1674" s="32">
        <v>11</v>
      </c>
      <c r="B1674" s="32">
        <v>2</v>
      </c>
      <c r="C1674" s="32">
        <v>3</v>
      </c>
      <c r="D1674" s="32" t="s">
        <v>234</v>
      </c>
      <c r="E1674" s="32" t="s">
        <v>29</v>
      </c>
    </row>
    <row r="1675" spans="1:5" ht="12.6" customHeight="1" x14ac:dyDescent="0.2">
      <c r="A1675" s="32">
        <v>11</v>
      </c>
      <c r="B1675" s="32">
        <v>2</v>
      </c>
      <c r="C1675" s="32">
        <v>4</v>
      </c>
      <c r="D1675" s="32" t="s">
        <v>30</v>
      </c>
      <c r="E1675" s="32" t="s">
        <v>214</v>
      </c>
    </row>
    <row r="1676" spans="1:5" ht="12.6" customHeight="1" x14ac:dyDescent="0.2">
      <c r="A1676" s="32">
        <v>11</v>
      </c>
      <c r="B1676" s="32">
        <v>2</v>
      </c>
      <c r="C1676" s="32">
        <v>5</v>
      </c>
      <c r="D1676" s="32" t="s">
        <v>27</v>
      </c>
      <c r="E1676" s="32" t="s">
        <v>32</v>
      </c>
    </row>
    <row r="1677" spans="1:5" ht="12.6" customHeight="1" x14ac:dyDescent="0.2">
      <c r="A1677" s="32">
        <v>11</v>
      </c>
      <c r="B1677" s="32">
        <v>2</v>
      </c>
      <c r="C1677" s="32">
        <v>6</v>
      </c>
      <c r="D1677" s="32" t="s">
        <v>14</v>
      </c>
      <c r="E1677" s="32" t="s">
        <v>31</v>
      </c>
    </row>
    <row r="1678" spans="1:5" ht="12.6" customHeight="1" x14ac:dyDescent="0.2">
      <c r="A1678" s="32">
        <v>11</v>
      </c>
      <c r="B1678" s="32">
        <v>2</v>
      </c>
      <c r="C1678" s="32">
        <v>7</v>
      </c>
      <c r="D1678" s="32" t="s">
        <v>33</v>
      </c>
      <c r="E1678" s="32" t="s">
        <v>255</v>
      </c>
    </row>
    <row r="1679" spans="1:5" ht="12.6" customHeight="1" x14ac:dyDescent="0.2">
      <c r="A1679" s="32">
        <v>11</v>
      </c>
      <c r="B1679" s="32">
        <v>2</v>
      </c>
      <c r="C1679" s="32">
        <v>8</v>
      </c>
      <c r="D1679" s="32" t="s">
        <v>235</v>
      </c>
      <c r="E1679" s="32" t="s">
        <v>36</v>
      </c>
    </row>
    <row r="1680" spans="1:5" ht="12.6" customHeight="1" x14ac:dyDescent="0.2">
      <c r="A1680" s="32">
        <v>11</v>
      </c>
      <c r="B1680" s="32">
        <v>2</v>
      </c>
      <c r="C1680" s="32">
        <v>9</v>
      </c>
      <c r="D1680" s="32" t="s">
        <v>215</v>
      </c>
      <c r="E1680" s="32" t="s">
        <v>37</v>
      </c>
    </row>
    <row r="1681" spans="1:5" ht="12.6" customHeight="1" x14ac:dyDescent="0.2">
      <c r="A1681" s="32">
        <v>11</v>
      </c>
      <c r="B1681" s="32">
        <v>2</v>
      </c>
      <c r="C1681" s="32">
        <v>10</v>
      </c>
      <c r="D1681" s="32" t="s">
        <v>38</v>
      </c>
      <c r="E1681" s="32" t="s">
        <v>39</v>
      </c>
    </row>
    <row r="1682" spans="1:5" ht="12.6" customHeight="1" x14ac:dyDescent="0.2">
      <c r="A1682" s="32">
        <v>11</v>
      </c>
      <c r="B1682" s="32">
        <v>2</v>
      </c>
      <c r="C1682" s="32">
        <v>11</v>
      </c>
      <c r="D1682" s="32" t="s">
        <v>35</v>
      </c>
      <c r="E1682" s="32" t="s">
        <v>34</v>
      </c>
    </row>
    <row r="1683" spans="1:5" ht="12.6" customHeight="1" x14ac:dyDescent="0.2">
      <c r="A1683" s="32">
        <v>11</v>
      </c>
      <c r="B1683" s="32">
        <v>2</v>
      </c>
      <c r="C1683" s="32">
        <v>12</v>
      </c>
      <c r="D1683" s="32" t="s">
        <v>15</v>
      </c>
      <c r="E1683" s="32" t="s">
        <v>256</v>
      </c>
    </row>
    <row r="1684" spans="1:5" ht="12.6" customHeight="1" x14ac:dyDescent="0.2">
      <c r="A1684" s="32">
        <v>11</v>
      </c>
      <c r="B1684" s="32">
        <v>2</v>
      </c>
      <c r="C1684" s="32">
        <v>13</v>
      </c>
      <c r="D1684" s="32" t="s">
        <v>41</v>
      </c>
      <c r="E1684" s="32" t="s">
        <v>236</v>
      </c>
    </row>
    <row r="1685" spans="1:5" ht="12.6" customHeight="1" x14ac:dyDescent="0.2">
      <c r="A1685" s="32">
        <v>11</v>
      </c>
      <c r="B1685" s="32">
        <v>2</v>
      </c>
      <c r="C1685" s="32">
        <v>14</v>
      </c>
      <c r="D1685" s="32" t="s">
        <v>43</v>
      </c>
      <c r="E1685" s="32" t="s">
        <v>216</v>
      </c>
    </row>
    <row r="1686" spans="1:5" ht="12.6" customHeight="1" x14ac:dyDescent="0.2">
      <c r="A1686" s="32">
        <v>11</v>
      </c>
      <c r="B1686" s="32">
        <v>2</v>
      </c>
      <c r="C1686" s="32">
        <v>15</v>
      </c>
      <c r="D1686" s="32" t="s">
        <v>44</v>
      </c>
      <c r="E1686" s="32" t="s">
        <v>46</v>
      </c>
    </row>
    <row r="1687" spans="1:5" ht="12.6" customHeight="1" x14ac:dyDescent="0.2">
      <c r="A1687" s="32">
        <v>11</v>
      </c>
      <c r="B1687" s="32">
        <v>2</v>
      </c>
      <c r="C1687" s="32">
        <v>16</v>
      </c>
      <c r="D1687" s="32" t="s">
        <v>42</v>
      </c>
      <c r="E1687" s="32" t="s">
        <v>45</v>
      </c>
    </row>
    <row r="1688" spans="1:5" ht="12.6" customHeight="1" x14ac:dyDescent="0.2">
      <c r="A1688" s="32">
        <v>11</v>
      </c>
      <c r="B1688" s="32">
        <v>2</v>
      </c>
      <c r="C1688" s="32">
        <v>17</v>
      </c>
      <c r="D1688" s="32" t="s">
        <v>40</v>
      </c>
      <c r="E1688" s="32" t="s">
        <v>53</v>
      </c>
    </row>
    <row r="1689" spans="1:5" ht="12.6" customHeight="1" x14ac:dyDescent="0.2">
      <c r="A1689" s="32">
        <v>11</v>
      </c>
      <c r="B1689" s="32">
        <v>2</v>
      </c>
      <c r="C1689" s="32">
        <v>18</v>
      </c>
      <c r="D1689" s="32" t="s">
        <v>16</v>
      </c>
      <c r="E1689" s="32" t="s">
        <v>47</v>
      </c>
    </row>
    <row r="1690" spans="1:5" ht="12.6" customHeight="1" x14ac:dyDescent="0.2">
      <c r="A1690" s="32">
        <v>11</v>
      </c>
      <c r="B1690" s="32">
        <v>2</v>
      </c>
      <c r="C1690" s="32">
        <v>19</v>
      </c>
      <c r="D1690" s="32" t="s">
        <v>50</v>
      </c>
      <c r="E1690" s="32" t="s">
        <v>52</v>
      </c>
    </row>
    <row r="1691" spans="1:5" ht="12.6" customHeight="1" x14ac:dyDescent="0.2">
      <c r="A1691" s="32">
        <v>11</v>
      </c>
      <c r="B1691" s="32">
        <v>2</v>
      </c>
      <c r="C1691" s="32">
        <v>20</v>
      </c>
      <c r="D1691" s="32" t="s">
        <v>257</v>
      </c>
      <c r="E1691" s="32" t="s">
        <v>51</v>
      </c>
    </row>
    <row r="1692" spans="1:5" ht="12.6" customHeight="1" x14ac:dyDescent="0.2">
      <c r="A1692" s="32">
        <v>11</v>
      </c>
      <c r="B1692" s="32">
        <v>2</v>
      </c>
      <c r="C1692" s="32">
        <v>21</v>
      </c>
      <c r="D1692" s="32" t="s">
        <v>237</v>
      </c>
      <c r="E1692" s="32" t="s">
        <v>49</v>
      </c>
    </row>
    <row r="1693" spans="1:5" ht="12.6" customHeight="1" x14ac:dyDescent="0.2">
      <c r="A1693" s="32">
        <v>11</v>
      </c>
      <c r="B1693" s="32">
        <v>2</v>
      </c>
      <c r="C1693" s="32">
        <v>22</v>
      </c>
      <c r="D1693" s="32" t="s">
        <v>217</v>
      </c>
      <c r="E1693" s="32" t="s">
        <v>48</v>
      </c>
    </row>
    <row r="1694" spans="1:5" ht="12.6" customHeight="1" x14ac:dyDescent="0.2">
      <c r="A1694" s="32">
        <v>11</v>
      </c>
      <c r="B1694" s="32">
        <v>2</v>
      </c>
      <c r="C1694" s="32">
        <v>23</v>
      </c>
      <c r="D1694" s="32" t="s">
        <v>238</v>
      </c>
      <c r="E1694" s="32" t="s">
        <v>17</v>
      </c>
    </row>
    <row r="1695" spans="1:5" ht="12.6" customHeight="1" x14ac:dyDescent="0.2">
      <c r="A1695" s="32">
        <v>11</v>
      </c>
      <c r="B1695" s="32">
        <v>2</v>
      </c>
      <c r="C1695" s="32">
        <v>24</v>
      </c>
      <c r="D1695" s="32" t="s">
        <v>56</v>
      </c>
      <c r="E1695" s="32" t="s">
        <v>218</v>
      </c>
    </row>
    <row r="1696" spans="1:5" ht="12.6" customHeight="1" x14ac:dyDescent="0.2">
      <c r="A1696" s="32">
        <v>11</v>
      </c>
      <c r="B1696" s="32">
        <v>2</v>
      </c>
      <c r="C1696" s="32">
        <v>25</v>
      </c>
      <c r="D1696" s="32" t="s">
        <v>59</v>
      </c>
      <c r="E1696" s="32" t="s">
        <v>60</v>
      </c>
    </row>
    <row r="1697" spans="1:5" ht="12.6" customHeight="1" x14ac:dyDescent="0.2">
      <c r="A1697" s="32">
        <v>11</v>
      </c>
      <c r="B1697" s="32">
        <v>2</v>
      </c>
      <c r="C1697" s="32">
        <v>26</v>
      </c>
      <c r="D1697" s="32" t="s">
        <v>58</v>
      </c>
      <c r="E1697" s="32" t="s">
        <v>55</v>
      </c>
    </row>
    <row r="1698" spans="1:5" ht="12.6" customHeight="1" x14ac:dyDescent="0.2">
      <c r="A1698" s="32">
        <v>11</v>
      </c>
      <c r="B1698" s="32">
        <v>2</v>
      </c>
      <c r="C1698" s="32">
        <v>27</v>
      </c>
      <c r="D1698" s="32" t="s">
        <v>57</v>
      </c>
      <c r="E1698" s="32" t="s">
        <v>54</v>
      </c>
    </row>
    <row r="1699" spans="1:5" ht="12.6" customHeight="1" x14ac:dyDescent="0.2">
      <c r="A1699" s="32">
        <v>11</v>
      </c>
      <c r="B1699" s="32">
        <v>2</v>
      </c>
      <c r="C1699" s="32">
        <v>28</v>
      </c>
      <c r="D1699" s="32" t="s">
        <v>64</v>
      </c>
      <c r="E1699" s="32" t="s">
        <v>258</v>
      </c>
    </row>
    <row r="1700" spans="1:5" ht="12.6" customHeight="1" x14ac:dyDescent="0.2">
      <c r="A1700" s="32">
        <v>11</v>
      </c>
      <c r="B1700" s="32">
        <v>2</v>
      </c>
      <c r="C1700" s="32">
        <v>29</v>
      </c>
      <c r="D1700" s="32" t="s">
        <v>63</v>
      </c>
      <c r="E1700" s="32" t="s">
        <v>18</v>
      </c>
    </row>
    <row r="1701" spans="1:5" ht="12.6" customHeight="1" x14ac:dyDescent="0.2">
      <c r="A1701" s="32">
        <v>11</v>
      </c>
      <c r="B1701" s="32">
        <v>2</v>
      </c>
      <c r="C1701" s="32">
        <v>30</v>
      </c>
      <c r="D1701" s="32" t="s">
        <v>66</v>
      </c>
      <c r="E1701" s="32" t="s">
        <v>61</v>
      </c>
    </row>
    <row r="1702" spans="1:5" ht="12.6" customHeight="1" x14ac:dyDescent="0.2">
      <c r="A1702" s="32">
        <v>11</v>
      </c>
      <c r="B1702" s="32">
        <v>2</v>
      </c>
      <c r="C1702" s="32">
        <v>31</v>
      </c>
      <c r="D1702" s="32" t="s">
        <v>62</v>
      </c>
      <c r="E1702" s="32" t="s">
        <v>65</v>
      </c>
    </row>
    <row r="1703" spans="1:5" ht="12.6" customHeight="1" x14ac:dyDescent="0.2">
      <c r="A1703" s="32">
        <v>11</v>
      </c>
      <c r="B1703" s="32">
        <v>2</v>
      </c>
      <c r="C1703" s="32">
        <v>32</v>
      </c>
      <c r="D1703" s="32" t="s">
        <v>259</v>
      </c>
      <c r="E1703" s="32" t="s">
        <v>67</v>
      </c>
    </row>
    <row r="1704" spans="1:5" ht="12.6" customHeight="1" x14ac:dyDescent="0.2">
      <c r="A1704" s="32">
        <v>11</v>
      </c>
      <c r="B1704" s="32">
        <v>2</v>
      </c>
      <c r="C1704" s="32">
        <v>33</v>
      </c>
      <c r="D1704" s="32" t="s">
        <v>239</v>
      </c>
      <c r="E1704" s="32" t="s">
        <v>219</v>
      </c>
    </row>
    <row r="1705" spans="1:5" ht="12.6" customHeight="1" x14ac:dyDescent="0.2">
      <c r="A1705" s="32">
        <v>11</v>
      </c>
      <c r="B1705" s="32">
        <v>2</v>
      </c>
      <c r="C1705" s="32">
        <v>34</v>
      </c>
      <c r="D1705" s="32" t="s">
        <v>74</v>
      </c>
      <c r="E1705" s="32" t="s">
        <v>19</v>
      </c>
    </row>
    <row r="1706" spans="1:5" ht="12.6" customHeight="1" x14ac:dyDescent="0.2">
      <c r="A1706" s="32">
        <v>11</v>
      </c>
      <c r="B1706" s="32">
        <v>2</v>
      </c>
      <c r="C1706" s="32">
        <v>35</v>
      </c>
      <c r="D1706" s="32" t="s">
        <v>69</v>
      </c>
      <c r="E1706" s="32" t="s">
        <v>68</v>
      </c>
    </row>
    <row r="1707" spans="1:5" ht="12.6" customHeight="1" x14ac:dyDescent="0.2">
      <c r="A1707" s="32">
        <v>11</v>
      </c>
      <c r="B1707" s="32">
        <v>2</v>
      </c>
      <c r="C1707" s="32">
        <v>36</v>
      </c>
      <c r="D1707" s="32" t="s">
        <v>71</v>
      </c>
      <c r="E1707" s="32" t="s">
        <v>70</v>
      </c>
    </row>
    <row r="1708" spans="1:5" ht="12.6" customHeight="1" x14ac:dyDescent="0.2">
      <c r="A1708" s="32">
        <v>11</v>
      </c>
      <c r="B1708" s="32">
        <v>2</v>
      </c>
      <c r="C1708" s="32">
        <v>37</v>
      </c>
      <c r="D1708" s="32" t="s">
        <v>73</v>
      </c>
      <c r="E1708" s="32" t="s">
        <v>72</v>
      </c>
    </row>
    <row r="1709" spans="1:5" ht="12.6" customHeight="1" x14ac:dyDescent="0.2">
      <c r="A1709" s="32">
        <v>11</v>
      </c>
      <c r="B1709" s="32">
        <v>2</v>
      </c>
      <c r="C1709" s="32">
        <v>38</v>
      </c>
      <c r="D1709" s="32" t="s">
        <v>220</v>
      </c>
      <c r="E1709" s="32" t="s">
        <v>260</v>
      </c>
    </row>
    <row r="1710" spans="1:5" ht="12.6" customHeight="1" x14ac:dyDescent="0.2">
      <c r="A1710" s="32">
        <v>11</v>
      </c>
      <c r="B1710" s="32">
        <v>2</v>
      </c>
      <c r="C1710" s="32">
        <v>39</v>
      </c>
      <c r="D1710" s="32" t="s">
        <v>240</v>
      </c>
      <c r="E1710" s="32" t="s">
        <v>75</v>
      </c>
    </row>
    <row r="1711" spans="1:5" ht="12.6" customHeight="1" x14ac:dyDescent="0.2">
      <c r="A1711" s="32">
        <v>11</v>
      </c>
      <c r="B1711" s="32">
        <v>2</v>
      </c>
      <c r="C1711" s="32">
        <v>40</v>
      </c>
      <c r="D1711" s="32" t="s">
        <v>221</v>
      </c>
      <c r="E1711" s="32" t="s">
        <v>20</v>
      </c>
    </row>
    <row r="1712" spans="1:5" ht="12.6" customHeight="1" x14ac:dyDescent="0.2">
      <c r="A1712" s="32">
        <v>11</v>
      </c>
      <c r="B1712" s="32">
        <v>2</v>
      </c>
      <c r="C1712" s="32">
        <v>41</v>
      </c>
      <c r="D1712" s="32" t="s">
        <v>81</v>
      </c>
      <c r="E1712" s="32" t="s">
        <v>76</v>
      </c>
    </row>
    <row r="1713" spans="1:5" ht="12.6" customHeight="1" x14ac:dyDescent="0.2">
      <c r="A1713" s="32">
        <v>11</v>
      </c>
      <c r="B1713" s="32">
        <v>2</v>
      </c>
      <c r="C1713" s="32">
        <v>42</v>
      </c>
      <c r="D1713" s="32" t="s">
        <v>77</v>
      </c>
      <c r="E1713" s="32" t="s">
        <v>78</v>
      </c>
    </row>
    <row r="1714" spans="1:5" ht="12.6" customHeight="1" x14ac:dyDescent="0.2">
      <c r="A1714" s="32">
        <v>11</v>
      </c>
      <c r="B1714" s="32">
        <v>2</v>
      </c>
      <c r="C1714" s="32">
        <v>43</v>
      </c>
      <c r="D1714" s="32" t="s">
        <v>79</v>
      </c>
      <c r="E1714" s="32" t="s">
        <v>80</v>
      </c>
    </row>
    <row r="1715" spans="1:5" ht="12.6" customHeight="1" x14ac:dyDescent="0.2">
      <c r="A1715" s="32">
        <v>11</v>
      </c>
      <c r="B1715" s="32">
        <v>2</v>
      </c>
      <c r="C1715" s="32">
        <v>44</v>
      </c>
      <c r="D1715" s="32" t="s">
        <v>241</v>
      </c>
      <c r="E1715" s="32" t="s">
        <v>261</v>
      </c>
    </row>
    <row r="1716" spans="1:5" ht="12.6" customHeight="1" x14ac:dyDescent="0.2">
      <c r="A1716" s="32">
        <v>11</v>
      </c>
      <c r="B1716" s="32">
        <v>2</v>
      </c>
      <c r="C1716" s="32">
        <v>45</v>
      </c>
      <c r="D1716" s="32" t="s">
        <v>83</v>
      </c>
      <c r="E1716" s="32" t="s">
        <v>21</v>
      </c>
    </row>
    <row r="1717" spans="1:5" ht="12.6" customHeight="1" x14ac:dyDescent="0.2">
      <c r="A1717" s="32">
        <v>11</v>
      </c>
      <c r="B1717" s="32">
        <v>2</v>
      </c>
      <c r="C1717" s="32">
        <v>46</v>
      </c>
      <c r="D1717" s="32" t="s">
        <v>262</v>
      </c>
      <c r="E1717" s="32" t="s">
        <v>86</v>
      </c>
    </row>
    <row r="1718" spans="1:5" ht="12.6" customHeight="1" x14ac:dyDescent="0.2">
      <c r="A1718" s="32">
        <v>11</v>
      </c>
      <c r="B1718" s="32">
        <v>2</v>
      </c>
      <c r="C1718" s="32">
        <v>47</v>
      </c>
      <c r="D1718" s="32" t="s">
        <v>242</v>
      </c>
      <c r="E1718" s="32" t="s">
        <v>87</v>
      </c>
    </row>
    <row r="1719" spans="1:5" ht="12.6" customHeight="1" x14ac:dyDescent="0.2">
      <c r="A1719" s="32">
        <v>11</v>
      </c>
      <c r="B1719" s="32">
        <v>2</v>
      </c>
      <c r="C1719" s="32">
        <v>48</v>
      </c>
      <c r="D1719" s="32" t="s">
        <v>85</v>
      </c>
      <c r="E1719" s="32" t="s">
        <v>222</v>
      </c>
    </row>
    <row r="1720" spans="1:5" ht="12.6" customHeight="1" x14ac:dyDescent="0.2">
      <c r="A1720" s="32">
        <v>11</v>
      </c>
      <c r="B1720" s="32">
        <v>2</v>
      </c>
      <c r="C1720" s="32">
        <v>49</v>
      </c>
      <c r="D1720" s="32" t="s">
        <v>88</v>
      </c>
      <c r="E1720" s="32" t="s">
        <v>84</v>
      </c>
    </row>
    <row r="1721" spans="1:5" ht="12.6" customHeight="1" x14ac:dyDescent="0.2">
      <c r="A1721" s="32">
        <v>11</v>
      </c>
      <c r="B1721" s="32">
        <v>2</v>
      </c>
      <c r="C1721" s="32">
        <v>50</v>
      </c>
      <c r="D1721" s="32" t="s">
        <v>223</v>
      </c>
      <c r="E1721" s="32" t="s">
        <v>82</v>
      </c>
    </row>
    <row r="1722" spans="1:5" ht="12.6" customHeight="1" x14ac:dyDescent="0.2">
      <c r="A1722" s="32">
        <v>11</v>
      </c>
      <c r="B1722" s="32">
        <v>2</v>
      </c>
      <c r="C1722" s="32">
        <v>51</v>
      </c>
      <c r="D1722" s="32" t="s">
        <v>23</v>
      </c>
      <c r="E1722" s="32" t="s">
        <v>93</v>
      </c>
    </row>
    <row r="1723" spans="1:5" ht="12.6" customHeight="1" x14ac:dyDescent="0.2">
      <c r="A1723" s="32">
        <v>11</v>
      </c>
      <c r="B1723" s="32">
        <v>2</v>
      </c>
      <c r="C1723" s="32">
        <v>52</v>
      </c>
      <c r="D1723" s="32" t="s">
        <v>92</v>
      </c>
      <c r="E1723" s="32" t="s">
        <v>90</v>
      </c>
    </row>
    <row r="1724" spans="1:5" ht="12.6" customHeight="1" x14ac:dyDescent="0.2">
      <c r="A1724" s="32">
        <v>11</v>
      </c>
      <c r="B1724" s="32">
        <v>2</v>
      </c>
      <c r="C1724" s="32">
        <v>53</v>
      </c>
      <c r="D1724" s="32" t="s">
        <v>91</v>
      </c>
      <c r="E1724" s="32" t="s">
        <v>89</v>
      </c>
    </row>
    <row r="1725" spans="1:5" ht="12.6" customHeight="1" x14ac:dyDescent="0.2">
      <c r="A1725" s="32">
        <v>11</v>
      </c>
      <c r="B1725" s="32">
        <v>2</v>
      </c>
      <c r="C1725" s="32">
        <v>54</v>
      </c>
      <c r="D1725" s="32" t="s">
        <v>94</v>
      </c>
      <c r="E1725" s="32" t="s">
        <v>263</v>
      </c>
    </row>
    <row r="1726" spans="1:5" ht="12.6" customHeight="1" x14ac:dyDescent="0.2">
      <c r="A1726" s="32">
        <v>11</v>
      </c>
      <c r="B1726" s="32">
        <v>2</v>
      </c>
      <c r="C1726" s="32">
        <v>55</v>
      </c>
      <c r="D1726" s="32" t="s">
        <v>243</v>
      </c>
      <c r="E1726" s="32" t="s">
        <v>95</v>
      </c>
    </row>
    <row r="1727" spans="1:5" ht="12.6" customHeight="1" x14ac:dyDescent="0.2">
      <c r="A1727" s="32">
        <v>11</v>
      </c>
      <c r="B1727" s="32">
        <v>2</v>
      </c>
      <c r="C1727" s="32">
        <v>56</v>
      </c>
      <c r="D1727" s="32" t="s">
        <v>244</v>
      </c>
      <c r="E1727" s="32" t="s">
        <v>24</v>
      </c>
    </row>
    <row r="1728" spans="1:5" ht="12.6" customHeight="1" x14ac:dyDescent="0.2">
      <c r="A1728" s="32">
        <v>11</v>
      </c>
      <c r="B1728" s="32">
        <v>2</v>
      </c>
      <c r="C1728" s="32">
        <v>57</v>
      </c>
      <c r="D1728" s="32" t="s">
        <v>101</v>
      </c>
      <c r="E1728" s="32" t="s">
        <v>224</v>
      </c>
    </row>
    <row r="1729" spans="1:5" ht="12.6" customHeight="1" x14ac:dyDescent="0.2">
      <c r="A1729" s="32">
        <v>11</v>
      </c>
      <c r="B1729" s="32">
        <v>2</v>
      </c>
      <c r="C1729" s="32">
        <v>58</v>
      </c>
      <c r="D1729" s="32" t="s">
        <v>102</v>
      </c>
      <c r="E1729" s="32" t="s">
        <v>96</v>
      </c>
    </row>
    <row r="1730" spans="1:5" ht="12.6" customHeight="1" x14ac:dyDescent="0.2">
      <c r="A1730" s="32">
        <v>11</v>
      </c>
      <c r="B1730" s="32">
        <v>2</v>
      </c>
      <c r="C1730" s="32">
        <v>59</v>
      </c>
      <c r="D1730" s="32" t="s">
        <v>97</v>
      </c>
      <c r="E1730" s="32" t="s">
        <v>98</v>
      </c>
    </row>
    <row r="1731" spans="1:5" ht="12.6" customHeight="1" x14ac:dyDescent="0.2">
      <c r="A1731" s="32">
        <v>11</v>
      </c>
      <c r="B1731" s="32">
        <v>2</v>
      </c>
      <c r="C1731" s="32">
        <v>60</v>
      </c>
      <c r="D1731" s="32" t="s">
        <v>100</v>
      </c>
      <c r="E1731" s="32" t="s">
        <v>99</v>
      </c>
    </row>
    <row r="1732" spans="1:5" ht="12.6" customHeight="1" x14ac:dyDescent="0.2">
      <c r="A1732" s="32">
        <v>11</v>
      </c>
      <c r="B1732" s="32">
        <v>2</v>
      </c>
      <c r="C1732" s="32">
        <v>61</v>
      </c>
      <c r="D1732" s="32" t="s">
        <v>264</v>
      </c>
      <c r="E1732" s="32" t="s">
        <v>103</v>
      </c>
    </row>
    <row r="1733" spans="1:5" ht="12.6" customHeight="1" x14ac:dyDescent="0.2">
      <c r="A1733" s="32">
        <v>11</v>
      </c>
      <c r="B1733" s="32">
        <v>2</v>
      </c>
      <c r="C1733" s="32">
        <v>62</v>
      </c>
      <c r="D1733" s="32" t="s">
        <v>25</v>
      </c>
      <c r="E1733" s="32" t="s">
        <v>265</v>
      </c>
    </row>
    <row r="1734" spans="1:5" ht="12.6" customHeight="1" x14ac:dyDescent="0.2">
      <c r="A1734" s="32">
        <v>11</v>
      </c>
      <c r="B1734" s="32">
        <v>2</v>
      </c>
      <c r="C1734" s="32">
        <v>63</v>
      </c>
      <c r="D1734" s="32" t="s">
        <v>245</v>
      </c>
      <c r="E1734" s="32" t="s">
        <v>105</v>
      </c>
    </row>
    <row r="1735" spans="1:5" ht="12.6" customHeight="1" x14ac:dyDescent="0.2">
      <c r="A1735" s="32">
        <v>11</v>
      </c>
      <c r="B1735" s="32">
        <v>2</v>
      </c>
      <c r="C1735" s="32">
        <v>64</v>
      </c>
      <c r="D1735" s="32" t="s">
        <v>106</v>
      </c>
      <c r="E1735" s="32" t="s">
        <v>225</v>
      </c>
    </row>
    <row r="1736" spans="1:5" ht="12.6" customHeight="1" x14ac:dyDescent="0.2">
      <c r="A1736" s="32">
        <v>11</v>
      </c>
      <c r="B1736" s="32">
        <v>2</v>
      </c>
      <c r="C1736" s="32">
        <v>65</v>
      </c>
      <c r="D1736" s="32" t="s">
        <v>109</v>
      </c>
      <c r="E1736" s="32" t="s">
        <v>104</v>
      </c>
    </row>
    <row r="1737" spans="1:5" ht="12.6" customHeight="1" x14ac:dyDescent="0.2">
      <c r="A1737" s="32">
        <v>11</v>
      </c>
      <c r="B1737" s="32">
        <v>2</v>
      </c>
      <c r="C1737" s="32">
        <v>66</v>
      </c>
      <c r="D1737" s="32" t="s">
        <v>108</v>
      </c>
      <c r="E1737" s="32" t="s">
        <v>107</v>
      </c>
    </row>
    <row r="1738" spans="1:5" ht="12.6" customHeight="1" x14ac:dyDescent="0.2">
      <c r="A1738" s="32">
        <v>11</v>
      </c>
      <c r="B1738" s="32">
        <v>2</v>
      </c>
      <c r="C1738" s="32">
        <v>67</v>
      </c>
      <c r="D1738" s="32" t="s">
        <v>146</v>
      </c>
      <c r="E1738" s="32" t="s">
        <v>139</v>
      </c>
    </row>
    <row r="1739" spans="1:5" ht="12.6" customHeight="1" x14ac:dyDescent="0.2">
      <c r="A1739" s="32">
        <v>11</v>
      </c>
      <c r="B1739" s="32">
        <v>2</v>
      </c>
      <c r="C1739" s="32">
        <v>68</v>
      </c>
      <c r="D1739" s="32" t="s">
        <v>140</v>
      </c>
      <c r="E1739" s="32" t="s">
        <v>143</v>
      </c>
    </row>
    <row r="1740" spans="1:5" ht="12.6" customHeight="1" x14ac:dyDescent="0.2">
      <c r="A1740" s="32">
        <v>11</v>
      </c>
      <c r="B1740" s="32">
        <v>2</v>
      </c>
      <c r="C1740" s="32">
        <v>69</v>
      </c>
      <c r="D1740" s="32" t="s">
        <v>142</v>
      </c>
      <c r="E1740" s="32" t="s">
        <v>266</v>
      </c>
    </row>
    <row r="1741" spans="1:5" ht="12.6" customHeight="1" x14ac:dyDescent="0.2">
      <c r="A1741" s="32">
        <v>11</v>
      </c>
      <c r="B1741" s="32">
        <v>2</v>
      </c>
      <c r="C1741" s="32">
        <v>70</v>
      </c>
      <c r="D1741" s="32" t="s">
        <v>246</v>
      </c>
      <c r="E1741" s="32" t="s">
        <v>141</v>
      </c>
    </row>
    <row r="1742" spans="1:5" ht="12.6" customHeight="1" x14ac:dyDescent="0.2">
      <c r="A1742" s="32">
        <v>11</v>
      </c>
      <c r="B1742" s="32">
        <v>2</v>
      </c>
      <c r="C1742" s="32">
        <v>71</v>
      </c>
      <c r="D1742" s="32" t="s">
        <v>138</v>
      </c>
      <c r="E1742" s="32" t="s">
        <v>226</v>
      </c>
    </row>
    <row r="1743" spans="1:5" ht="12.6" customHeight="1" x14ac:dyDescent="0.2">
      <c r="A1743" s="32">
        <v>11</v>
      </c>
      <c r="B1743" s="32">
        <v>2</v>
      </c>
      <c r="C1743" s="32">
        <v>72</v>
      </c>
      <c r="D1743" s="32" t="s">
        <v>247</v>
      </c>
      <c r="E1743" s="32" t="s">
        <v>144</v>
      </c>
    </row>
    <row r="1744" spans="1:5" ht="12.6" customHeight="1" x14ac:dyDescent="0.2">
      <c r="A1744" s="32">
        <v>11</v>
      </c>
      <c r="B1744" s="32">
        <v>2</v>
      </c>
      <c r="C1744" s="32">
        <v>73</v>
      </c>
      <c r="D1744" s="32" t="s">
        <v>152</v>
      </c>
      <c r="E1744" s="32" t="s">
        <v>147</v>
      </c>
    </row>
    <row r="1745" spans="1:5" ht="12.6" customHeight="1" x14ac:dyDescent="0.2">
      <c r="A1745" s="32">
        <v>11</v>
      </c>
      <c r="B1745" s="32">
        <v>2</v>
      </c>
      <c r="C1745" s="32">
        <v>74</v>
      </c>
      <c r="D1745" s="32" t="s">
        <v>153</v>
      </c>
      <c r="E1745" s="32" t="s">
        <v>150</v>
      </c>
    </row>
    <row r="1746" spans="1:5" ht="12.6" customHeight="1" x14ac:dyDescent="0.2">
      <c r="A1746" s="32">
        <v>11</v>
      </c>
      <c r="B1746" s="32">
        <v>2</v>
      </c>
      <c r="C1746" s="32">
        <v>75</v>
      </c>
      <c r="D1746" s="32" t="s">
        <v>151</v>
      </c>
      <c r="E1746" s="32" t="s">
        <v>145</v>
      </c>
    </row>
    <row r="1747" spans="1:5" ht="12.6" customHeight="1" x14ac:dyDescent="0.2">
      <c r="A1747" s="32">
        <v>11</v>
      </c>
      <c r="B1747" s="32">
        <v>2</v>
      </c>
      <c r="C1747" s="32">
        <v>76</v>
      </c>
      <c r="D1747" s="32" t="s">
        <v>148</v>
      </c>
      <c r="E1747" s="32" t="s">
        <v>149</v>
      </c>
    </row>
    <row r="1748" spans="1:5" ht="12.6" customHeight="1" x14ac:dyDescent="0.2">
      <c r="A1748" s="32">
        <v>11</v>
      </c>
      <c r="B1748" s="32">
        <v>2</v>
      </c>
      <c r="C1748" s="32">
        <v>77</v>
      </c>
      <c r="D1748" s="32" t="s">
        <v>227</v>
      </c>
      <c r="E1748" s="32" t="s">
        <v>267</v>
      </c>
    </row>
    <row r="1749" spans="1:5" ht="12.6" customHeight="1" x14ac:dyDescent="0.2">
      <c r="A1749" s="32">
        <v>11</v>
      </c>
      <c r="B1749" s="32">
        <v>2</v>
      </c>
      <c r="C1749" s="32">
        <v>78</v>
      </c>
      <c r="D1749" s="32" t="s">
        <v>228</v>
      </c>
      <c r="E1749" s="32" t="s">
        <v>162</v>
      </c>
    </row>
    <row r="1750" spans="1:5" ht="12.6" customHeight="1" x14ac:dyDescent="0.2">
      <c r="A1750" s="32">
        <v>11</v>
      </c>
      <c r="B1750" s="32">
        <v>2</v>
      </c>
      <c r="C1750" s="32">
        <v>79</v>
      </c>
      <c r="D1750" s="32" t="s">
        <v>154</v>
      </c>
      <c r="E1750" s="32" t="s">
        <v>155</v>
      </c>
    </row>
    <row r="1751" spans="1:5" ht="12.6" customHeight="1" x14ac:dyDescent="0.2">
      <c r="A1751" s="32">
        <v>11</v>
      </c>
      <c r="B1751" s="32">
        <v>2</v>
      </c>
      <c r="C1751" s="32">
        <v>80</v>
      </c>
      <c r="D1751" s="32" t="s">
        <v>158</v>
      </c>
      <c r="E1751" s="32" t="s">
        <v>156</v>
      </c>
    </row>
    <row r="1752" spans="1:5" ht="12.6" customHeight="1" x14ac:dyDescent="0.2">
      <c r="A1752" s="32">
        <v>11</v>
      </c>
      <c r="B1752" s="32">
        <v>2</v>
      </c>
      <c r="C1752" s="32">
        <v>81</v>
      </c>
      <c r="D1752" s="32" t="s">
        <v>157</v>
      </c>
      <c r="E1752" s="32" t="s">
        <v>160</v>
      </c>
    </row>
    <row r="1753" spans="1:5" ht="12.6" customHeight="1" x14ac:dyDescent="0.2">
      <c r="A1753" s="32">
        <v>11</v>
      </c>
      <c r="B1753" s="32">
        <v>2</v>
      </c>
      <c r="C1753" s="32">
        <v>82</v>
      </c>
      <c r="D1753" s="32" t="s">
        <v>268</v>
      </c>
      <c r="E1753" s="32" t="s">
        <v>248</v>
      </c>
    </row>
    <row r="1754" spans="1:5" ht="12.6" customHeight="1" x14ac:dyDescent="0.2">
      <c r="A1754" s="32">
        <v>11</v>
      </c>
      <c r="B1754" s="32">
        <v>2</v>
      </c>
      <c r="C1754" s="32">
        <v>83</v>
      </c>
      <c r="D1754" s="32" t="s">
        <v>159</v>
      </c>
      <c r="E1754" s="32" t="s">
        <v>166</v>
      </c>
    </row>
    <row r="1755" spans="1:5" ht="12.6" customHeight="1" x14ac:dyDescent="0.2">
      <c r="A1755" s="32">
        <v>11</v>
      </c>
      <c r="B1755" s="32">
        <v>2</v>
      </c>
      <c r="C1755" s="32">
        <v>84</v>
      </c>
      <c r="D1755" s="32" t="s">
        <v>163</v>
      </c>
      <c r="E1755" s="32" t="s">
        <v>165</v>
      </c>
    </row>
    <row r="1756" spans="1:5" ht="12.6" customHeight="1" x14ac:dyDescent="0.2">
      <c r="A1756" s="32">
        <v>11</v>
      </c>
      <c r="B1756" s="32">
        <v>2</v>
      </c>
      <c r="C1756" s="32">
        <v>85</v>
      </c>
      <c r="D1756" s="32" t="s">
        <v>164</v>
      </c>
      <c r="E1756" s="32" t="s">
        <v>269</v>
      </c>
    </row>
    <row r="1757" spans="1:5" ht="12.6" customHeight="1" x14ac:dyDescent="0.2">
      <c r="A1757" s="32">
        <v>11</v>
      </c>
      <c r="B1757" s="32">
        <v>2</v>
      </c>
      <c r="C1757" s="32">
        <v>86</v>
      </c>
      <c r="D1757" s="32" t="s">
        <v>249</v>
      </c>
      <c r="E1757" s="32" t="s">
        <v>167</v>
      </c>
    </row>
    <row r="1758" spans="1:5" ht="12.6" customHeight="1" x14ac:dyDescent="0.2">
      <c r="A1758" s="32">
        <v>11</v>
      </c>
      <c r="B1758" s="32">
        <v>2</v>
      </c>
      <c r="C1758" s="32">
        <v>87</v>
      </c>
      <c r="D1758" s="32" t="s">
        <v>168</v>
      </c>
      <c r="E1758" s="32" t="s">
        <v>229</v>
      </c>
    </row>
    <row r="1759" spans="1:5" ht="12.6" customHeight="1" x14ac:dyDescent="0.2">
      <c r="A1759" s="32">
        <v>11</v>
      </c>
      <c r="B1759" s="32">
        <v>2</v>
      </c>
      <c r="C1759" s="32">
        <v>88</v>
      </c>
      <c r="D1759" s="32" t="s">
        <v>169</v>
      </c>
      <c r="E1759" s="32" t="s">
        <v>161</v>
      </c>
    </row>
    <row r="1760" spans="1:5" ht="12.6" customHeight="1" x14ac:dyDescent="0.2">
      <c r="A1760" s="32">
        <v>11</v>
      </c>
      <c r="B1760" s="32">
        <v>2</v>
      </c>
      <c r="C1760" s="32">
        <v>89</v>
      </c>
      <c r="D1760" s="32" t="s">
        <v>170</v>
      </c>
      <c r="E1760" s="32" t="s">
        <v>250</v>
      </c>
    </row>
    <row r="1761" spans="1:5" ht="12.6" customHeight="1" x14ac:dyDescent="0.2">
      <c r="A1761" s="32">
        <v>11</v>
      </c>
      <c r="B1761" s="32">
        <v>2</v>
      </c>
      <c r="C1761" s="32">
        <v>90</v>
      </c>
      <c r="D1761" s="32" t="s">
        <v>230</v>
      </c>
      <c r="E1761" s="32" t="s">
        <v>171</v>
      </c>
    </row>
    <row r="1762" spans="1:5" ht="12.6" customHeight="1" x14ac:dyDescent="0.2">
      <c r="A1762" s="32">
        <v>11</v>
      </c>
      <c r="B1762" s="32">
        <v>2</v>
      </c>
      <c r="C1762" s="32">
        <v>91</v>
      </c>
      <c r="D1762" s="32" t="s">
        <v>174</v>
      </c>
      <c r="E1762" s="32" t="s">
        <v>172</v>
      </c>
    </row>
    <row r="1763" spans="1:5" ht="12.6" customHeight="1" x14ac:dyDescent="0.2">
      <c r="A1763" s="32">
        <v>11</v>
      </c>
      <c r="B1763" s="32">
        <v>2</v>
      </c>
      <c r="C1763" s="32">
        <v>92</v>
      </c>
      <c r="D1763" s="32" t="s">
        <v>173</v>
      </c>
      <c r="E1763" s="32" t="s">
        <v>175</v>
      </c>
    </row>
    <row r="1764" spans="1:5" ht="12.6" customHeight="1" x14ac:dyDescent="0.2">
      <c r="A1764" s="32">
        <v>11</v>
      </c>
      <c r="B1764" s="32">
        <v>2</v>
      </c>
      <c r="C1764" s="32">
        <v>93</v>
      </c>
      <c r="D1764" s="32" t="s">
        <v>176</v>
      </c>
      <c r="E1764" s="32" t="s">
        <v>178</v>
      </c>
    </row>
    <row r="1765" spans="1:5" ht="12.6" customHeight="1" x14ac:dyDescent="0.2">
      <c r="A1765" s="32">
        <v>11</v>
      </c>
      <c r="B1765" s="32">
        <v>2</v>
      </c>
      <c r="C1765" s="32">
        <v>94</v>
      </c>
      <c r="D1765" s="32" t="s">
        <v>184</v>
      </c>
      <c r="E1765" s="32" t="s">
        <v>270</v>
      </c>
    </row>
    <row r="1766" spans="1:5" ht="12.6" customHeight="1" x14ac:dyDescent="0.2">
      <c r="A1766" s="32">
        <v>11</v>
      </c>
      <c r="B1766" s="32">
        <v>2</v>
      </c>
      <c r="C1766" s="32">
        <v>95</v>
      </c>
      <c r="D1766" s="32" t="s">
        <v>180</v>
      </c>
      <c r="E1766" s="32" t="s">
        <v>182</v>
      </c>
    </row>
    <row r="1767" spans="1:5" ht="12.6" customHeight="1" x14ac:dyDescent="0.2">
      <c r="A1767" s="32">
        <v>11</v>
      </c>
      <c r="B1767" s="32">
        <v>2</v>
      </c>
      <c r="C1767" s="32">
        <v>96</v>
      </c>
      <c r="D1767" s="32" t="s">
        <v>181</v>
      </c>
      <c r="E1767" s="32" t="s">
        <v>177</v>
      </c>
    </row>
    <row r="1768" spans="1:5" ht="12.6" customHeight="1" x14ac:dyDescent="0.2">
      <c r="A1768" s="32">
        <v>11</v>
      </c>
      <c r="B1768" s="32">
        <v>2</v>
      </c>
      <c r="C1768" s="32">
        <v>97</v>
      </c>
      <c r="D1768" s="32" t="s">
        <v>179</v>
      </c>
      <c r="E1768" s="32" t="s">
        <v>271</v>
      </c>
    </row>
    <row r="1769" spans="1:5" ht="12.6" customHeight="1" x14ac:dyDescent="0.2">
      <c r="A1769" s="32">
        <v>11</v>
      </c>
      <c r="B1769" s="32">
        <v>2</v>
      </c>
      <c r="C1769" s="32">
        <v>98</v>
      </c>
      <c r="D1769" s="32" t="s">
        <v>183</v>
      </c>
      <c r="E1769" s="32" t="s">
        <v>251</v>
      </c>
    </row>
    <row r="1770" spans="1:5" ht="12.6" customHeight="1" x14ac:dyDescent="0.2">
      <c r="A1770" s="32">
        <v>11</v>
      </c>
      <c r="B1770" s="32">
        <v>2</v>
      </c>
      <c r="C1770" s="32">
        <v>99</v>
      </c>
      <c r="D1770" s="32" t="s">
        <v>231</v>
      </c>
      <c r="E1770" s="32" t="s">
        <v>185</v>
      </c>
    </row>
    <row r="1771" spans="1:5" ht="12.6" customHeight="1" x14ac:dyDescent="0.2">
      <c r="A1771" s="32">
        <v>11</v>
      </c>
      <c r="B1771" s="32">
        <v>2</v>
      </c>
      <c r="C1771" s="32">
        <v>100</v>
      </c>
      <c r="D1771" s="32" t="s">
        <v>194</v>
      </c>
      <c r="E1771" s="32" t="s">
        <v>272</v>
      </c>
    </row>
    <row r="1772" spans="1:5" ht="12.6" customHeight="1" x14ac:dyDescent="0.2">
      <c r="A1772" s="32">
        <v>11</v>
      </c>
      <c r="B1772" s="32">
        <v>2</v>
      </c>
      <c r="C1772" s="32">
        <v>101</v>
      </c>
      <c r="D1772" s="32" t="s">
        <v>252</v>
      </c>
      <c r="E1772" s="32" t="s">
        <v>186</v>
      </c>
    </row>
    <row r="1773" spans="1:5" ht="12.6" customHeight="1" x14ac:dyDescent="0.2">
      <c r="A1773" s="32">
        <v>11</v>
      </c>
      <c r="B1773" s="32">
        <v>2</v>
      </c>
      <c r="C1773" s="32">
        <v>102</v>
      </c>
      <c r="D1773" s="32" t="s">
        <v>232</v>
      </c>
      <c r="E1773" s="32" t="s">
        <v>188</v>
      </c>
    </row>
    <row r="1774" spans="1:5" ht="12.6" customHeight="1" x14ac:dyDescent="0.2">
      <c r="A1774" s="32">
        <v>11</v>
      </c>
      <c r="B1774" s="32">
        <v>2</v>
      </c>
      <c r="C1774" s="32">
        <v>103</v>
      </c>
      <c r="D1774" s="32" t="s">
        <v>189</v>
      </c>
      <c r="E1774" s="32" t="s">
        <v>190</v>
      </c>
    </row>
    <row r="1775" spans="1:5" ht="12.6" customHeight="1" x14ac:dyDescent="0.2">
      <c r="A1775" s="32">
        <v>11</v>
      </c>
      <c r="B1775" s="32">
        <v>2</v>
      </c>
      <c r="C1775" s="32">
        <v>104</v>
      </c>
      <c r="D1775" s="32" t="s">
        <v>191</v>
      </c>
      <c r="E1775" s="32" t="s">
        <v>192</v>
      </c>
    </row>
    <row r="1776" spans="1:5" ht="12.6" customHeight="1" x14ac:dyDescent="0.2">
      <c r="A1776" s="32">
        <v>11</v>
      </c>
      <c r="B1776" s="32">
        <v>2</v>
      </c>
      <c r="C1776" s="32">
        <v>105</v>
      </c>
      <c r="D1776" s="32" t="s">
        <v>187</v>
      </c>
      <c r="E1776" s="32" t="s">
        <v>201</v>
      </c>
    </row>
    <row r="1777" spans="1:5" ht="12.6" customHeight="1" x14ac:dyDescent="0.2">
      <c r="A1777" s="32">
        <v>11</v>
      </c>
      <c r="B1777" s="32">
        <v>2</v>
      </c>
      <c r="C1777" s="32">
        <v>106</v>
      </c>
      <c r="D1777" s="32" t="s">
        <v>195</v>
      </c>
      <c r="E1777" s="32" t="s">
        <v>197</v>
      </c>
    </row>
    <row r="1778" spans="1:5" ht="12.6" customHeight="1" x14ac:dyDescent="0.2">
      <c r="A1778" s="32">
        <v>11</v>
      </c>
      <c r="B1778" s="32">
        <v>2</v>
      </c>
      <c r="C1778" s="32">
        <v>107</v>
      </c>
      <c r="D1778" s="32" t="s">
        <v>273</v>
      </c>
      <c r="E1778" s="32" t="s">
        <v>200</v>
      </c>
    </row>
    <row r="1779" spans="1:5" ht="12.6" customHeight="1" x14ac:dyDescent="0.2">
      <c r="A1779" s="32">
        <v>11</v>
      </c>
      <c r="B1779" s="32">
        <v>2</v>
      </c>
      <c r="C1779" s="32">
        <v>108</v>
      </c>
      <c r="D1779" s="32" t="s">
        <v>199</v>
      </c>
      <c r="E1779" s="32" t="s">
        <v>253</v>
      </c>
    </row>
    <row r="1780" spans="1:5" ht="12.6" customHeight="1" x14ac:dyDescent="0.2">
      <c r="A1780" s="32">
        <v>11</v>
      </c>
      <c r="B1780" s="32">
        <v>2</v>
      </c>
      <c r="C1780" s="32">
        <v>109</v>
      </c>
      <c r="D1780" s="32" t="s">
        <v>198</v>
      </c>
      <c r="E1780" s="32" t="s">
        <v>233</v>
      </c>
    </row>
    <row r="1781" spans="1:5" ht="12.6" customHeight="1" x14ac:dyDescent="0.2">
      <c r="A1781" s="32">
        <v>11</v>
      </c>
      <c r="B1781" s="32">
        <v>2</v>
      </c>
      <c r="C1781" s="32">
        <v>110</v>
      </c>
      <c r="D1781" s="32" t="s">
        <v>193</v>
      </c>
      <c r="E1781" s="32" t="s">
        <v>196</v>
      </c>
    </row>
    <row r="1782" spans="1:5" ht="12.6" customHeight="1" x14ac:dyDescent="0.2">
      <c r="A1782" s="32">
        <v>11</v>
      </c>
      <c r="B1782" s="32">
        <v>3</v>
      </c>
      <c r="C1782" s="32">
        <v>1</v>
      </c>
      <c r="D1782" s="32" t="s">
        <v>22</v>
      </c>
      <c r="E1782" s="32" t="s">
        <v>27</v>
      </c>
    </row>
    <row r="1783" spans="1:5" ht="12.6" customHeight="1" x14ac:dyDescent="0.2">
      <c r="A1783" s="32">
        <v>11</v>
      </c>
      <c r="B1783" s="32">
        <v>3</v>
      </c>
      <c r="C1783" s="32">
        <v>2</v>
      </c>
      <c r="D1783" s="32" t="s">
        <v>31</v>
      </c>
      <c r="E1783" s="32" t="s">
        <v>30</v>
      </c>
    </row>
    <row r="1784" spans="1:5" ht="12.6" customHeight="1" x14ac:dyDescent="0.2">
      <c r="A1784" s="32">
        <v>11</v>
      </c>
      <c r="B1784" s="32">
        <v>3</v>
      </c>
      <c r="C1784" s="32">
        <v>3</v>
      </c>
      <c r="D1784" s="32" t="s">
        <v>29</v>
      </c>
      <c r="E1784" s="32" t="s">
        <v>26</v>
      </c>
    </row>
    <row r="1785" spans="1:5" ht="12.6" customHeight="1" x14ac:dyDescent="0.2">
      <c r="A1785" s="32">
        <v>11</v>
      </c>
      <c r="B1785" s="32">
        <v>3</v>
      </c>
      <c r="C1785" s="32">
        <v>4</v>
      </c>
      <c r="D1785" s="32" t="s">
        <v>32</v>
      </c>
      <c r="E1785" s="32" t="s">
        <v>254</v>
      </c>
    </row>
    <row r="1786" spans="1:5" ht="12.6" customHeight="1" x14ac:dyDescent="0.2">
      <c r="A1786" s="32">
        <v>11</v>
      </c>
      <c r="B1786" s="32">
        <v>3</v>
      </c>
      <c r="C1786" s="32">
        <v>5</v>
      </c>
      <c r="D1786" s="32" t="s">
        <v>214</v>
      </c>
      <c r="E1786" s="32" t="s">
        <v>234</v>
      </c>
    </row>
    <row r="1787" spans="1:5" ht="12.6" customHeight="1" x14ac:dyDescent="0.2">
      <c r="A1787" s="32">
        <v>11</v>
      </c>
      <c r="B1787" s="32">
        <v>3</v>
      </c>
      <c r="C1787" s="32">
        <v>6</v>
      </c>
      <c r="D1787" s="32" t="s">
        <v>28</v>
      </c>
      <c r="E1787" s="32" t="s">
        <v>235</v>
      </c>
    </row>
    <row r="1788" spans="1:5" ht="12.6" customHeight="1" x14ac:dyDescent="0.2">
      <c r="A1788" s="32">
        <v>11</v>
      </c>
      <c r="B1788" s="32">
        <v>3</v>
      </c>
      <c r="C1788" s="32">
        <v>7</v>
      </c>
      <c r="D1788" s="32" t="s">
        <v>39</v>
      </c>
      <c r="E1788" s="32" t="s">
        <v>14</v>
      </c>
    </row>
    <row r="1789" spans="1:5" ht="12.6" customHeight="1" x14ac:dyDescent="0.2">
      <c r="A1789" s="32">
        <v>11</v>
      </c>
      <c r="B1789" s="32">
        <v>3</v>
      </c>
      <c r="C1789" s="32">
        <v>8</v>
      </c>
      <c r="D1789" s="32" t="s">
        <v>34</v>
      </c>
      <c r="E1789" s="32" t="s">
        <v>33</v>
      </c>
    </row>
    <row r="1790" spans="1:5" ht="12.6" customHeight="1" x14ac:dyDescent="0.2">
      <c r="A1790" s="32">
        <v>11</v>
      </c>
      <c r="B1790" s="32">
        <v>3</v>
      </c>
      <c r="C1790" s="32">
        <v>9</v>
      </c>
      <c r="D1790" s="32" t="s">
        <v>36</v>
      </c>
      <c r="E1790" s="32" t="s">
        <v>35</v>
      </c>
    </row>
    <row r="1791" spans="1:5" ht="12.6" customHeight="1" x14ac:dyDescent="0.2">
      <c r="A1791" s="32">
        <v>11</v>
      </c>
      <c r="B1791" s="32">
        <v>3</v>
      </c>
      <c r="C1791" s="32">
        <v>10</v>
      </c>
      <c r="D1791" s="32" t="s">
        <v>37</v>
      </c>
      <c r="E1791" s="32" t="s">
        <v>38</v>
      </c>
    </row>
    <row r="1792" spans="1:5" ht="12.6" customHeight="1" x14ac:dyDescent="0.2">
      <c r="A1792" s="32">
        <v>11</v>
      </c>
      <c r="B1792" s="32">
        <v>3</v>
      </c>
      <c r="C1792" s="32">
        <v>11</v>
      </c>
      <c r="D1792" s="32" t="s">
        <v>255</v>
      </c>
      <c r="E1792" s="32" t="s">
        <v>215</v>
      </c>
    </row>
    <row r="1793" spans="1:5" ht="12.6" customHeight="1" x14ac:dyDescent="0.2">
      <c r="A1793" s="32">
        <v>11</v>
      </c>
      <c r="B1793" s="32">
        <v>3</v>
      </c>
      <c r="C1793" s="32">
        <v>12</v>
      </c>
      <c r="D1793" s="32" t="s">
        <v>256</v>
      </c>
      <c r="E1793" s="32" t="s">
        <v>41</v>
      </c>
    </row>
    <row r="1794" spans="1:5" ht="12.6" customHeight="1" x14ac:dyDescent="0.2">
      <c r="A1794" s="32">
        <v>11</v>
      </c>
      <c r="B1794" s="32">
        <v>3</v>
      </c>
      <c r="C1794" s="32">
        <v>13</v>
      </c>
      <c r="D1794" s="32" t="s">
        <v>236</v>
      </c>
      <c r="E1794" s="32" t="s">
        <v>43</v>
      </c>
    </row>
    <row r="1795" spans="1:5" ht="12.6" customHeight="1" x14ac:dyDescent="0.2">
      <c r="A1795" s="32">
        <v>11</v>
      </c>
      <c r="B1795" s="32">
        <v>3</v>
      </c>
      <c r="C1795" s="32">
        <v>14</v>
      </c>
      <c r="D1795" s="32" t="s">
        <v>216</v>
      </c>
      <c r="E1795" s="32" t="s">
        <v>44</v>
      </c>
    </row>
    <row r="1796" spans="1:5" ht="12.6" customHeight="1" x14ac:dyDescent="0.2">
      <c r="A1796" s="32">
        <v>11</v>
      </c>
      <c r="B1796" s="32">
        <v>3</v>
      </c>
      <c r="C1796" s="32">
        <v>15</v>
      </c>
      <c r="D1796" s="32" t="s">
        <v>46</v>
      </c>
      <c r="E1796" s="32" t="s">
        <v>42</v>
      </c>
    </row>
    <row r="1797" spans="1:5" ht="12.6" customHeight="1" x14ac:dyDescent="0.2">
      <c r="A1797" s="32">
        <v>11</v>
      </c>
      <c r="B1797" s="32">
        <v>3</v>
      </c>
      <c r="C1797" s="32">
        <v>16</v>
      </c>
      <c r="D1797" s="32" t="s">
        <v>45</v>
      </c>
      <c r="E1797" s="32" t="s">
        <v>40</v>
      </c>
    </row>
    <row r="1798" spans="1:5" ht="12.6" customHeight="1" x14ac:dyDescent="0.2">
      <c r="A1798" s="32">
        <v>11</v>
      </c>
      <c r="B1798" s="32">
        <v>3</v>
      </c>
      <c r="C1798" s="32">
        <v>17</v>
      </c>
      <c r="D1798" s="32" t="s">
        <v>52</v>
      </c>
      <c r="E1798" s="32" t="s">
        <v>15</v>
      </c>
    </row>
    <row r="1799" spans="1:5" ht="12.6" customHeight="1" x14ac:dyDescent="0.2">
      <c r="A1799" s="32">
        <v>11</v>
      </c>
      <c r="B1799" s="32">
        <v>3</v>
      </c>
      <c r="C1799" s="32">
        <v>18</v>
      </c>
      <c r="D1799" s="32" t="s">
        <v>51</v>
      </c>
      <c r="E1799" s="32" t="s">
        <v>16</v>
      </c>
    </row>
    <row r="1800" spans="1:5" ht="12.6" customHeight="1" x14ac:dyDescent="0.2">
      <c r="A1800" s="32">
        <v>11</v>
      </c>
      <c r="B1800" s="32">
        <v>3</v>
      </c>
      <c r="C1800" s="32">
        <v>19</v>
      </c>
      <c r="D1800" s="32" t="s">
        <v>47</v>
      </c>
      <c r="E1800" s="32" t="s">
        <v>50</v>
      </c>
    </row>
    <row r="1801" spans="1:5" ht="12.6" customHeight="1" x14ac:dyDescent="0.2">
      <c r="A1801" s="32">
        <v>11</v>
      </c>
      <c r="B1801" s="32">
        <v>3</v>
      </c>
      <c r="C1801" s="32">
        <v>20</v>
      </c>
      <c r="D1801" s="32" t="s">
        <v>49</v>
      </c>
      <c r="E1801" s="32" t="s">
        <v>257</v>
      </c>
    </row>
    <row r="1802" spans="1:5" ht="12.6" customHeight="1" x14ac:dyDescent="0.2">
      <c r="A1802" s="32">
        <v>11</v>
      </c>
      <c r="B1802" s="32">
        <v>3</v>
      </c>
      <c r="C1802" s="32">
        <v>21</v>
      </c>
      <c r="D1802" s="32" t="s">
        <v>48</v>
      </c>
      <c r="E1802" s="32" t="s">
        <v>237</v>
      </c>
    </row>
    <row r="1803" spans="1:5" ht="12.6" customHeight="1" x14ac:dyDescent="0.2">
      <c r="A1803" s="32">
        <v>11</v>
      </c>
      <c r="B1803" s="32">
        <v>3</v>
      </c>
      <c r="C1803" s="32">
        <v>22</v>
      </c>
      <c r="D1803" s="32" t="s">
        <v>53</v>
      </c>
      <c r="E1803" s="32" t="s">
        <v>217</v>
      </c>
    </row>
    <row r="1804" spans="1:5" ht="12.6" customHeight="1" x14ac:dyDescent="0.2">
      <c r="A1804" s="32">
        <v>11</v>
      </c>
      <c r="B1804" s="32">
        <v>3</v>
      </c>
      <c r="C1804" s="32">
        <v>23</v>
      </c>
      <c r="D1804" s="32" t="s">
        <v>17</v>
      </c>
      <c r="E1804" s="32" t="s">
        <v>57</v>
      </c>
    </row>
    <row r="1805" spans="1:5" ht="12.6" customHeight="1" x14ac:dyDescent="0.2">
      <c r="A1805" s="32">
        <v>11</v>
      </c>
      <c r="B1805" s="32">
        <v>3</v>
      </c>
      <c r="C1805" s="32">
        <v>24</v>
      </c>
      <c r="D1805" s="32" t="s">
        <v>54</v>
      </c>
      <c r="E1805" s="32" t="s">
        <v>56</v>
      </c>
    </row>
    <row r="1806" spans="1:5" ht="12.6" customHeight="1" x14ac:dyDescent="0.2">
      <c r="A1806" s="32">
        <v>11</v>
      </c>
      <c r="B1806" s="32">
        <v>3</v>
      </c>
      <c r="C1806" s="32">
        <v>25</v>
      </c>
      <c r="D1806" s="32" t="s">
        <v>55</v>
      </c>
      <c r="E1806" s="32" t="s">
        <v>59</v>
      </c>
    </row>
    <row r="1807" spans="1:5" ht="12.6" customHeight="1" x14ac:dyDescent="0.2">
      <c r="A1807" s="32">
        <v>11</v>
      </c>
      <c r="B1807" s="32">
        <v>3</v>
      </c>
      <c r="C1807" s="32">
        <v>26</v>
      </c>
      <c r="D1807" s="32" t="s">
        <v>258</v>
      </c>
      <c r="E1807" s="32" t="s">
        <v>58</v>
      </c>
    </row>
    <row r="1808" spans="1:5" ht="12.6" customHeight="1" x14ac:dyDescent="0.2">
      <c r="A1808" s="32">
        <v>11</v>
      </c>
      <c r="B1808" s="32">
        <v>3</v>
      </c>
      <c r="C1808" s="32">
        <v>27</v>
      </c>
      <c r="D1808" s="32" t="s">
        <v>60</v>
      </c>
      <c r="E1808" s="32" t="s">
        <v>238</v>
      </c>
    </row>
    <row r="1809" spans="1:5" ht="12.6" customHeight="1" x14ac:dyDescent="0.2">
      <c r="A1809" s="32">
        <v>11</v>
      </c>
      <c r="B1809" s="32">
        <v>3</v>
      </c>
      <c r="C1809" s="32">
        <v>28</v>
      </c>
      <c r="D1809" s="32" t="s">
        <v>218</v>
      </c>
      <c r="E1809" s="32" t="s">
        <v>66</v>
      </c>
    </row>
    <row r="1810" spans="1:5" ht="12.6" customHeight="1" x14ac:dyDescent="0.2">
      <c r="A1810" s="32">
        <v>11</v>
      </c>
      <c r="B1810" s="32">
        <v>3</v>
      </c>
      <c r="C1810" s="32">
        <v>29</v>
      </c>
      <c r="D1810" s="32" t="s">
        <v>18</v>
      </c>
      <c r="E1810" s="32" t="s">
        <v>259</v>
      </c>
    </row>
    <row r="1811" spans="1:5" ht="12.6" customHeight="1" x14ac:dyDescent="0.2">
      <c r="A1811" s="32">
        <v>11</v>
      </c>
      <c r="B1811" s="32">
        <v>3</v>
      </c>
      <c r="C1811" s="32">
        <v>30</v>
      </c>
      <c r="D1811" s="32" t="s">
        <v>61</v>
      </c>
      <c r="E1811" s="32" t="s">
        <v>239</v>
      </c>
    </row>
    <row r="1812" spans="1:5" ht="12.6" customHeight="1" x14ac:dyDescent="0.2">
      <c r="A1812" s="32">
        <v>11</v>
      </c>
      <c r="B1812" s="32">
        <v>3</v>
      </c>
      <c r="C1812" s="32">
        <v>31</v>
      </c>
      <c r="D1812" s="32" t="s">
        <v>219</v>
      </c>
      <c r="E1812" s="32" t="s">
        <v>62</v>
      </c>
    </row>
    <row r="1813" spans="1:5" ht="12.6" customHeight="1" x14ac:dyDescent="0.2">
      <c r="A1813" s="32">
        <v>11</v>
      </c>
      <c r="B1813" s="32">
        <v>3</v>
      </c>
      <c r="C1813" s="32">
        <v>32</v>
      </c>
      <c r="D1813" s="32" t="s">
        <v>67</v>
      </c>
      <c r="E1813" s="32" t="s">
        <v>64</v>
      </c>
    </row>
    <row r="1814" spans="1:5" ht="12.6" customHeight="1" x14ac:dyDescent="0.2">
      <c r="A1814" s="32">
        <v>11</v>
      </c>
      <c r="B1814" s="32">
        <v>3</v>
      </c>
      <c r="C1814" s="32">
        <v>33</v>
      </c>
      <c r="D1814" s="32" t="s">
        <v>65</v>
      </c>
      <c r="E1814" s="32" t="s">
        <v>63</v>
      </c>
    </row>
    <row r="1815" spans="1:5" ht="12.6" customHeight="1" x14ac:dyDescent="0.2">
      <c r="A1815" s="32">
        <v>11</v>
      </c>
      <c r="B1815" s="32">
        <v>3</v>
      </c>
      <c r="C1815" s="32">
        <v>34</v>
      </c>
      <c r="D1815" s="32" t="s">
        <v>19</v>
      </c>
      <c r="E1815" s="32" t="s">
        <v>220</v>
      </c>
    </row>
    <row r="1816" spans="1:5" ht="12.6" customHeight="1" x14ac:dyDescent="0.2">
      <c r="A1816" s="32">
        <v>11</v>
      </c>
      <c r="B1816" s="32">
        <v>3</v>
      </c>
      <c r="C1816" s="32">
        <v>35</v>
      </c>
      <c r="D1816" s="32" t="s">
        <v>68</v>
      </c>
      <c r="E1816" s="32" t="s">
        <v>74</v>
      </c>
    </row>
    <row r="1817" spans="1:5" ht="12.6" customHeight="1" x14ac:dyDescent="0.2">
      <c r="A1817" s="32">
        <v>11</v>
      </c>
      <c r="B1817" s="32">
        <v>3</v>
      </c>
      <c r="C1817" s="32">
        <v>36</v>
      </c>
      <c r="D1817" s="32" t="s">
        <v>70</v>
      </c>
      <c r="E1817" s="32" t="s">
        <v>69</v>
      </c>
    </row>
    <row r="1818" spans="1:5" ht="12.6" customHeight="1" x14ac:dyDescent="0.2">
      <c r="A1818" s="32">
        <v>11</v>
      </c>
      <c r="B1818" s="32">
        <v>3</v>
      </c>
      <c r="C1818" s="32">
        <v>37</v>
      </c>
      <c r="D1818" s="32" t="s">
        <v>72</v>
      </c>
      <c r="E1818" s="32" t="s">
        <v>71</v>
      </c>
    </row>
    <row r="1819" spans="1:5" ht="12.6" customHeight="1" x14ac:dyDescent="0.2">
      <c r="A1819" s="32">
        <v>11</v>
      </c>
      <c r="B1819" s="32">
        <v>3</v>
      </c>
      <c r="C1819" s="32">
        <v>38</v>
      </c>
      <c r="D1819" s="32" t="s">
        <v>260</v>
      </c>
      <c r="E1819" s="32" t="s">
        <v>240</v>
      </c>
    </row>
    <row r="1820" spans="1:5" ht="12.6" customHeight="1" x14ac:dyDescent="0.2">
      <c r="A1820" s="32">
        <v>11</v>
      </c>
      <c r="B1820" s="32">
        <v>3</v>
      </c>
      <c r="C1820" s="32">
        <v>39</v>
      </c>
      <c r="D1820" s="32" t="s">
        <v>261</v>
      </c>
      <c r="E1820" s="32" t="s">
        <v>73</v>
      </c>
    </row>
    <row r="1821" spans="1:5" ht="12.6" customHeight="1" x14ac:dyDescent="0.2">
      <c r="A1821" s="32">
        <v>11</v>
      </c>
      <c r="B1821" s="32">
        <v>3</v>
      </c>
      <c r="C1821" s="32">
        <v>40</v>
      </c>
      <c r="D1821" s="32" t="s">
        <v>20</v>
      </c>
      <c r="E1821" s="32" t="s">
        <v>241</v>
      </c>
    </row>
    <row r="1822" spans="1:5" ht="12.6" customHeight="1" x14ac:dyDescent="0.2">
      <c r="A1822" s="32">
        <v>11</v>
      </c>
      <c r="B1822" s="32">
        <v>3</v>
      </c>
      <c r="C1822" s="32">
        <v>41</v>
      </c>
      <c r="D1822" s="32" t="s">
        <v>76</v>
      </c>
      <c r="E1822" s="32" t="s">
        <v>221</v>
      </c>
    </row>
    <row r="1823" spans="1:5" ht="12.6" customHeight="1" x14ac:dyDescent="0.2">
      <c r="A1823" s="32">
        <v>11</v>
      </c>
      <c r="B1823" s="32">
        <v>3</v>
      </c>
      <c r="C1823" s="32">
        <v>42</v>
      </c>
      <c r="D1823" s="32" t="s">
        <v>78</v>
      </c>
      <c r="E1823" s="32" t="s">
        <v>81</v>
      </c>
    </row>
    <row r="1824" spans="1:5" ht="12.6" customHeight="1" x14ac:dyDescent="0.2">
      <c r="A1824" s="32">
        <v>11</v>
      </c>
      <c r="B1824" s="32">
        <v>3</v>
      </c>
      <c r="C1824" s="32">
        <v>43</v>
      </c>
      <c r="D1824" s="32" t="s">
        <v>80</v>
      </c>
      <c r="E1824" s="32" t="s">
        <v>77</v>
      </c>
    </row>
    <row r="1825" spans="1:5" ht="12.6" customHeight="1" x14ac:dyDescent="0.2">
      <c r="A1825" s="32">
        <v>11</v>
      </c>
      <c r="B1825" s="32">
        <v>3</v>
      </c>
      <c r="C1825" s="32">
        <v>44</v>
      </c>
      <c r="D1825" s="32" t="s">
        <v>75</v>
      </c>
      <c r="E1825" s="32" t="s">
        <v>79</v>
      </c>
    </row>
    <row r="1826" spans="1:5" ht="12.6" customHeight="1" x14ac:dyDescent="0.2">
      <c r="A1826" s="32">
        <v>11</v>
      </c>
      <c r="B1826" s="32">
        <v>3</v>
      </c>
      <c r="C1826" s="32">
        <v>45</v>
      </c>
      <c r="D1826" s="32" t="s">
        <v>21</v>
      </c>
      <c r="E1826" s="32" t="s">
        <v>85</v>
      </c>
    </row>
    <row r="1827" spans="1:5" ht="12.6" customHeight="1" x14ac:dyDescent="0.2">
      <c r="A1827" s="32">
        <v>11</v>
      </c>
      <c r="B1827" s="32">
        <v>3</v>
      </c>
      <c r="C1827" s="32">
        <v>46</v>
      </c>
      <c r="D1827" s="32" t="s">
        <v>87</v>
      </c>
      <c r="E1827" s="32" t="s">
        <v>83</v>
      </c>
    </row>
    <row r="1828" spans="1:5" ht="12.6" customHeight="1" x14ac:dyDescent="0.2">
      <c r="A1828" s="32">
        <v>11</v>
      </c>
      <c r="B1828" s="32">
        <v>3</v>
      </c>
      <c r="C1828" s="32">
        <v>47</v>
      </c>
      <c r="D1828" s="32" t="s">
        <v>84</v>
      </c>
      <c r="E1828" s="32" t="s">
        <v>262</v>
      </c>
    </row>
    <row r="1829" spans="1:5" ht="12.6" customHeight="1" x14ac:dyDescent="0.2">
      <c r="A1829" s="32">
        <v>11</v>
      </c>
      <c r="B1829" s="32">
        <v>3</v>
      </c>
      <c r="C1829" s="32">
        <v>48</v>
      </c>
      <c r="D1829" s="32" t="s">
        <v>82</v>
      </c>
      <c r="E1829" s="32" t="s">
        <v>242</v>
      </c>
    </row>
    <row r="1830" spans="1:5" ht="12.6" customHeight="1" x14ac:dyDescent="0.2">
      <c r="A1830" s="32">
        <v>11</v>
      </c>
      <c r="B1830" s="32">
        <v>3</v>
      </c>
      <c r="C1830" s="32">
        <v>49</v>
      </c>
      <c r="D1830" s="32" t="s">
        <v>222</v>
      </c>
      <c r="E1830" s="32" t="s">
        <v>88</v>
      </c>
    </row>
    <row r="1831" spans="1:5" ht="12.6" customHeight="1" x14ac:dyDescent="0.2">
      <c r="A1831" s="32">
        <v>11</v>
      </c>
      <c r="B1831" s="32">
        <v>3</v>
      </c>
      <c r="C1831" s="32">
        <v>50</v>
      </c>
      <c r="D1831" s="32" t="s">
        <v>86</v>
      </c>
      <c r="E1831" s="32" t="s">
        <v>92</v>
      </c>
    </row>
    <row r="1832" spans="1:5" ht="12.6" customHeight="1" x14ac:dyDescent="0.2">
      <c r="A1832" s="32">
        <v>11</v>
      </c>
      <c r="B1832" s="32">
        <v>3</v>
      </c>
      <c r="C1832" s="32">
        <v>51</v>
      </c>
      <c r="D1832" s="32" t="s">
        <v>89</v>
      </c>
      <c r="E1832" s="32" t="s">
        <v>23</v>
      </c>
    </row>
    <row r="1833" spans="1:5" ht="12.6" customHeight="1" x14ac:dyDescent="0.2">
      <c r="A1833" s="32">
        <v>11</v>
      </c>
      <c r="B1833" s="32">
        <v>3</v>
      </c>
      <c r="C1833" s="32">
        <v>52</v>
      </c>
      <c r="D1833" s="32" t="s">
        <v>263</v>
      </c>
      <c r="E1833" s="32" t="s">
        <v>91</v>
      </c>
    </row>
    <row r="1834" spans="1:5" ht="12.6" customHeight="1" x14ac:dyDescent="0.2">
      <c r="A1834" s="32">
        <v>11</v>
      </c>
      <c r="B1834" s="32">
        <v>3</v>
      </c>
      <c r="C1834" s="32">
        <v>53</v>
      </c>
      <c r="D1834" s="32" t="s">
        <v>90</v>
      </c>
      <c r="E1834" s="32" t="s">
        <v>243</v>
      </c>
    </row>
    <row r="1835" spans="1:5" ht="12.6" customHeight="1" x14ac:dyDescent="0.2">
      <c r="A1835" s="32">
        <v>11</v>
      </c>
      <c r="B1835" s="32">
        <v>3</v>
      </c>
      <c r="C1835" s="32">
        <v>54</v>
      </c>
      <c r="D1835" s="32" t="s">
        <v>93</v>
      </c>
      <c r="E1835" s="32" t="s">
        <v>223</v>
      </c>
    </row>
    <row r="1836" spans="1:5" ht="12.6" customHeight="1" x14ac:dyDescent="0.2">
      <c r="A1836" s="32">
        <v>11</v>
      </c>
      <c r="B1836" s="32">
        <v>3</v>
      </c>
      <c r="C1836" s="32">
        <v>55</v>
      </c>
      <c r="D1836" s="32" t="s">
        <v>95</v>
      </c>
      <c r="E1836" s="32" t="s">
        <v>94</v>
      </c>
    </row>
    <row r="1837" spans="1:5" ht="12.6" customHeight="1" x14ac:dyDescent="0.2">
      <c r="A1837" s="32">
        <v>11</v>
      </c>
      <c r="B1837" s="32">
        <v>3</v>
      </c>
      <c r="C1837" s="32">
        <v>56</v>
      </c>
      <c r="D1837" s="32" t="s">
        <v>24</v>
      </c>
      <c r="E1837" s="32" t="s">
        <v>102</v>
      </c>
    </row>
    <row r="1838" spans="1:5" ht="12.6" customHeight="1" x14ac:dyDescent="0.2">
      <c r="A1838" s="32">
        <v>11</v>
      </c>
      <c r="B1838" s="32">
        <v>3</v>
      </c>
      <c r="C1838" s="32">
        <v>57</v>
      </c>
      <c r="D1838" s="32" t="s">
        <v>98</v>
      </c>
      <c r="E1838" s="32" t="s">
        <v>101</v>
      </c>
    </row>
    <row r="1839" spans="1:5" ht="12.6" customHeight="1" x14ac:dyDescent="0.2">
      <c r="A1839" s="32">
        <v>11</v>
      </c>
      <c r="B1839" s="32">
        <v>3</v>
      </c>
      <c r="C1839" s="32">
        <v>58</v>
      </c>
      <c r="D1839" s="32" t="s">
        <v>96</v>
      </c>
      <c r="E1839" s="32" t="s">
        <v>100</v>
      </c>
    </row>
    <row r="1840" spans="1:5" ht="12.6" customHeight="1" x14ac:dyDescent="0.2">
      <c r="A1840" s="32">
        <v>11</v>
      </c>
      <c r="B1840" s="32">
        <v>3</v>
      </c>
      <c r="C1840" s="32">
        <v>59</v>
      </c>
      <c r="D1840" s="32" t="s">
        <v>99</v>
      </c>
      <c r="E1840" s="32" t="s">
        <v>97</v>
      </c>
    </row>
    <row r="1841" spans="1:5" ht="12.6" customHeight="1" x14ac:dyDescent="0.2">
      <c r="A1841" s="32">
        <v>11</v>
      </c>
      <c r="B1841" s="32">
        <v>3</v>
      </c>
      <c r="C1841" s="32">
        <v>60</v>
      </c>
      <c r="D1841" s="32" t="s">
        <v>224</v>
      </c>
      <c r="E1841" s="32" t="s">
        <v>264</v>
      </c>
    </row>
    <row r="1842" spans="1:5" ht="12.6" customHeight="1" x14ac:dyDescent="0.2">
      <c r="A1842" s="32">
        <v>11</v>
      </c>
      <c r="B1842" s="32">
        <v>3</v>
      </c>
      <c r="C1842" s="32">
        <v>61</v>
      </c>
      <c r="D1842" s="32" t="s">
        <v>107</v>
      </c>
      <c r="E1842" s="32" t="s">
        <v>244</v>
      </c>
    </row>
    <row r="1843" spans="1:5" ht="12.6" customHeight="1" x14ac:dyDescent="0.2">
      <c r="A1843" s="32">
        <v>11</v>
      </c>
      <c r="B1843" s="32">
        <v>3</v>
      </c>
      <c r="C1843" s="32">
        <v>62</v>
      </c>
      <c r="D1843" s="32" t="s">
        <v>105</v>
      </c>
      <c r="E1843" s="32" t="s">
        <v>25</v>
      </c>
    </row>
    <row r="1844" spans="1:5" ht="12.6" customHeight="1" x14ac:dyDescent="0.2">
      <c r="A1844" s="32">
        <v>11</v>
      </c>
      <c r="B1844" s="32">
        <v>3</v>
      </c>
      <c r="C1844" s="32">
        <v>63</v>
      </c>
      <c r="D1844" s="32" t="s">
        <v>265</v>
      </c>
      <c r="E1844" s="32" t="s">
        <v>106</v>
      </c>
    </row>
    <row r="1845" spans="1:5" ht="12.6" customHeight="1" x14ac:dyDescent="0.2">
      <c r="A1845" s="32">
        <v>11</v>
      </c>
      <c r="B1845" s="32">
        <v>3</v>
      </c>
      <c r="C1845" s="32">
        <v>64</v>
      </c>
      <c r="D1845" s="32" t="s">
        <v>104</v>
      </c>
      <c r="E1845" s="32" t="s">
        <v>245</v>
      </c>
    </row>
    <row r="1846" spans="1:5" ht="12.6" customHeight="1" x14ac:dyDescent="0.2">
      <c r="A1846" s="32">
        <v>11</v>
      </c>
      <c r="B1846" s="32">
        <v>3</v>
      </c>
      <c r="C1846" s="32">
        <v>65</v>
      </c>
      <c r="D1846" s="32" t="s">
        <v>225</v>
      </c>
      <c r="E1846" s="32" t="s">
        <v>108</v>
      </c>
    </row>
    <row r="1847" spans="1:5" ht="12.6" customHeight="1" x14ac:dyDescent="0.2">
      <c r="A1847" s="32">
        <v>11</v>
      </c>
      <c r="B1847" s="32">
        <v>3</v>
      </c>
      <c r="C1847" s="32">
        <v>66</v>
      </c>
      <c r="D1847" s="32" t="s">
        <v>103</v>
      </c>
      <c r="E1847" s="32" t="s">
        <v>109</v>
      </c>
    </row>
    <row r="1848" spans="1:5" ht="12.6" customHeight="1" x14ac:dyDescent="0.2">
      <c r="A1848" s="32">
        <v>11</v>
      </c>
      <c r="B1848" s="32">
        <v>3</v>
      </c>
      <c r="C1848" s="32">
        <v>67</v>
      </c>
      <c r="D1848" s="32" t="s">
        <v>266</v>
      </c>
      <c r="E1848" s="32" t="s">
        <v>140</v>
      </c>
    </row>
    <row r="1849" spans="1:5" ht="12.6" customHeight="1" x14ac:dyDescent="0.2">
      <c r="A1849" s="32">
        <v>11</v>
      </c>
      <c r="B1849" s="32">
        <v>3</v>
      </c>
      <c r="C1849" s="32">
        <v>68</v>
      </c>
      <c r="D1849" s="32" t="s">
        <v>143</v>
      </c>
      <c r="E1849" s="32" t="s">
        <v>246</v>
      </c>
    </row>
    <row r="1850" spans="1:5" ht="12.6" customHeight="1" x14ac:dyDescent="0.2">
      <c r="A1850" s="32">
        <v>11</v>
      </c>
      <c r="B1850" s="32">
        <v>3</v>
      </c>
      <c r="C1850" s="32">
        <v>69</v>
      </c>
      <c r="D1850" s="32" t="s">
        <v>226</v>
      </c>
      <c r="E1850" s="32" t="s">
        <v>146</v>
      </c>
    </row>
    <row r="1851" spans="1:5" ht="12.6" customHeight="1" x14ac:dyDescent="0.2">
      <c r="A1851" s="32">
        <v>11</v>
      </c>
      <c r="B1851" s="32">
        <v>3</v>
      </c>
      <c r="C1851" s="32">
        <v>70</v>
      </c>
      <c r="D1851" s="32" t="s">
        <v>144</v>
      </c>
      <c r="E1851" s="32" t="s">
        <v>142</v>
      </c>
    </row>
    <row r="1852" spans="1:5" ht="12.6" customHeight="1" x14ac:dyDescent="0.2">
      <c r="A1852" s="32">
        <v>11</v>
      </c>
      <c r="B1852" s="32">
        <v>3</v>
      </c>
      <c r="C1852" s="32">
        <v>71</v>
      </c>
      <c r="D1852" s="32" t="s">
        <v>141</v>
      </c>
      <c r="E1852" s="32" t="s">
        <v>138</v>
      </c>
    </row>
    <row r="1853" spans="1:5" ht="12.6" customHeight="1" x14ac:dyDescent="0.2">
      <c r="A1853" s="32">
        <v>11</v>
      </c>
      <c r="B1853" s="32">
        <v>3</v>
      </c>
      <c r="C1853" s="32">
        <v>72</v>
      </c>
      <c r="D1853" s="32" t="s">
        <v>139</v>
      </c>
      <c r="E1853" s="32" t="s">
        <v>148</v>
      </c>
    </row>
    <row r="1854" spans="1:5" ht="12.6" customHeight="1" x14ac:dyDescent="0.2">
      <c r="A1854" s="32">
        <v>11</v>
      </c>
      <c r="B1854" s="32">
        <v>3</v>
      </c>
      <c r="C1854" s="32">
        <v>73</v>
      </c>
      <c r="D1854" s="32" t="s">
        <v>147</v>
      </c>
      <c r="E1854" s="32" t="s">
        <v>227</v>
      </c>
    </row>
    <row r="1855" spans="1:5" ht="12.6" customHeight="1" x14ac:dyDescent="0.2">
      <c r="A1855" s="32">
        <v>11</v>
      </c>
      <c r="B1855" s="32">
        <v>3</v>
      </c>
      <c r="C1855" s="32">
        <v>74</v>
      </c>
      <c r="D1855" s="32" t="s">
        <v>150</v>
      </c>
      <c r="E1855" s="32" t="s">
        <v>152</v>
      </c>
    </row>
    <row r="1856" spans="1:5" ht="12.6" customHeight="1" x14ac:dyDescent="0.2">
      <c r="A1856" s="32">
        <v>11</v>
      </c>
      <c r="B1856" s="32">
        <v>3</v>
      </c>
      <c r="C1856" s="32">
        <v>75</v>
      </c>
      <c r="D1856" s="32" t="s">
        <v>145</v>
      </c>
      <c r="E1856" s="32" t="s">
        <v>153</v>
      </c>
    </row>
    <row r="1857" spans="1:5" ht="12.6" customHeight="1" x14ac:dyDescent="0.2">
      <c r="A1857" s="32">
        <v>11</v>
      </c>
      <c r="B1857" s="32">
        <v>3</v>
      </c>
      <c r="C1857" s="32">
        <v>76</v>
      </c>
      <c r="D1857" s="32" t="s">
        <v>149</v>
      </c>
      <c r="E1857" s="32" t="s">
        <v>151</v>
      </c>
    </row>
    <row r="1858" spans="1:5" ht="12.6" customHeight="1" x14ac:dyDescent="0.2">
      <c r="A1858" s="32">
        <v>11</v>
      </c>
      <c r="B1858" s="32">
        <v>3</v>
      </c>
      <c r="C1858" s="32">
        <v>77</v>
      </c>
      <c r="D1858" s="32" t="s">
        <v>267</v>
      </c>
      <c r="E1858" s="32" t="s">
        <v>247</v>
      </c>
    </row>
    <row r="1859" spans="1:5" ht="12.6" customHeight="1" x14ac:dyDescent="0.2">
      <c r="A1859" s="32">
        <v>11</v>
      </c>
      <c r="B1859" s="32">
        <v>3</v>
      </c>
      <c r="C1859" s="32">
        <v>78</v>
      </c>
      <c r="D1859" s="32" t="s">
        <v>162</v>
      </c>
      <c r="E1859" s="32" t="s">
        <v>158</v>
      </c>
    </row>
    <row r="1860" spans="1:5" ht="12.6" customHeight="1" x14ac:dyDescent="0.2">
      <c r="A1860" s="32">
        <v>11</v>
      </c>
      <c r="B1860" s="32">
        <v>3</v>
      </c>
      <c r="C1860" s="32">
        <v>79</v>
      </c>
      <c r="D1860" s="32" t="s">
        <v>160</v>
      </c>
      <c r="E1860" s="32" t="s">
        <v>154</v>
      </c>
    </row>
    <row r="1861" spans="1:5" ht="12.6" customHeight="1" x14ac:dyDescent="0.2">
      <c r="A1861" s="32">
        <v>11</v>
      </c>
      <c r="B1861" s="32">
        <v>3</v>
      </c>
      <c r="C1861" s="32">
        <v>80</v>
      </c>
      <c r="D1861" s="32" t="s">
        <v>156</v>
      </c>
      <c r="E1861" s="32" t="s">
        <v>159</v>
      </c>
    </row>
    <row r="1862" spans="1:5" ht="12.6" customHeight="1" x14ac:dyDescent="0.2">
      <c r="A1862" s="32">
        <v>11</v>
      </c>
      <c r="B1862" s="32">
        <v>3</v>
      </c>
      <c r="C1862" s="32">
        <v>81</v>
      </c>
      <c r="D1862" s="32" t="s">
        <v>155</v>
      </c>
      <c r="E1862" s="32" t="s">
        <v>268</v>
      </c>
    </row>
    <row r="1863" spans="1:5" ht="12.6" customHeight="1" x14ac:dyDescent="0.2">
      <c r="A1863" s="32">
        <v>11</v>
      </c>
      <c r="B1863" s="32">
        <v>3</v>
      </c>
      <c r="C1863" s="32">
        <v>82</v>
      </c>
      <c r="D1863" s="32" t="s">
        <v>248</v>
      </c>
      <c r="E1863" s="32" t="s">
        <v>228</v>
      </c>
    </row>
    <row r="1864" spans="1:5" ht="12.6" customHeight="1" x14ac:dyDescent="0.2">
      <c r="A1864" s="32">
        <v>11</v>
      </c>
      <c r="B1864" s="32">
        <v>3</v>
      </c>
      <c r="C1864" s="32">
        <v>83</v>
      </c>
      <c r="D1864" s="32" t="s">
        <v>165</v>
      </c>
      <c r="E1864" s="32" t="s">
        <v>157</v>
      </c>
    </row>
    <row r="1865" spans="1:5" ht="12.6" customHeight="1" x14ac:dyDescent="0.2">
      <c r="A1865" s="32">
        <v>11</v>
      </c>
      <c r="B1865" s="32">
        <v>3</v>
      </c>
      <c r="C1865" s="32">
        <v>84</v>
      </c>
      <c r="D1865" s="32" t="s">
        <v>167</v>
      </c>
      <c r="E1865" s="32" t="s">
        <v>163</v>
      </c>
    </row>
    <row r="1866" spans="1:5" ht="12.6" customHeight="1" x14ac:dyDescent="0.2">
      <c r="A1866" s="32">
        <v>11</v>
      </c>
      <c r="B1866" s="32">
        <v>3</v>
      </c>
      <c r="C1866" s="32">
        <v>85</v>
      </c>
      <c r="D1866" s="32" t="s">
        <v>166</v>
      </c>
      <c r="E1866" s="32" t="s">
        <v>164</v>
      </c>
    </row>
    <row r="1867" spans="1:5" ht="12.6" customHeight="1" x14ac:dyDescent="0.2">
      <c r="A1867" s="32">
        <v>11</v>
      </c>
      <c r="B1867" s="32">
        <v>3</v>
      </c>
      <c r="C1867" s="32">
        <v>86</v>
      </c>
      <c r="D1867" s="32" t="s">
        <v>269</v>
      </c>
      <c r="E1867" s="32" t="s">
        <v>168</v>
      </c>
    </row>
    <row r="1868" spans="1:5" ht="12.6" customHeight="1" x14ac:dyDescent="0.2">
      <c r="A1868" s="32">
        <v>11</v>
      </c>
      <c r="B1868" s="32">
        <v>3</v>
      </c>
      <c r="C1868" s="32">
        <v>87</v>
      </c>
      <c r="D1868" s="32" t="s">
        <v>161</v>
      </c>
      <c r="E1868" s="32" t="s">
        <v>249</v>
      </c>
    </row>
    <row r="1869" spans="1:5" ht="12.6" customHeight="1" x14ac:dyDescent="0.2">
      <c r="A1869" s="32">
        <v>11</v>
      </c>
      <c r="B1869" s="32">
        <v>3</v>
      </c>
      <c r="C1869" s="32">
        <v>88</v>
      </c>
      <c r="D1869" s="32" t="s">
        <v>229</v>
      </c>
      <c r="E1869" s="32" t="s">
        <v>169</v>
      </c>
    </row>
    <row r="1870" spans="1:5" ht="12.6" customHeight="1" x14ac:dyDescent="0.2">
      <c r="A1870" s="32">
        <v>11</v>
      </c>
      <c r="B1870" s="32">
        <v>3</v>
      </c>
      <c r="C1870" s="32">
        <v>89</v>
      </c>
      <c r="D1870" s="32" t="s">
        <v>172</v>
      </c>
      <c r="E1870" s="32" t="s">
        <v>170</v>
      </c>
    </row>
    <row r="1871" spans="1:5" ht="12.6" customHeight="1" x14ac:dyDescent="0.2">
      <c r="A1871" s="32">
        <v>11</v>
      </c>
      <c r="B1871" s="32">
        <v>3</v>
      </c>
      <c r="C1871" s="32">
        <v>90</v>
      </c>
      <c r="D1871" s="32" t="s">
        <v>270</v>
      </c>
      <c r="E1871" s="32" t="s">
        <v>173</v>
      </c>
    </row>
    <row r="1872" spans="1:5" ht="12.6" customHeight="1" x14ac:dyDescent="0.2">
      <c r="A1872" s="32">
        <v>11</v>
      </c>
      <c r="B1872" s="32">
        <v>3</v>
      </c>
      <c r="C1872" s="32">
        <v>91</v>
      </c>
      <c r="D1872" s="32" t="s">
        <v>250</v>
      </c>
      <c r="E1872" s="32" t="s">
        <v>176</v>
      </c>
    </row>
    <row r="1873" spans="1:5" ht="12.6" customHeight="1" x14ac:dyDescent="0.2">
      <c r="A1873" s="32">
        <v>11</v>
      </c>
      <c r="B1873" s="32">
        <v>3</v>
      </c>
      <c r="C1873" s="32">
        <v>92</v>
      </c>
      <c r="D1873" s="32" t="s">
        <v>178</v>
      </c>
      <c r="E1873" s="32" t="s">
        <v>230</v>
      </c>
    </row>
    <row r="1874" spans="1:5" ht="12.6" customHeight="1" x14ac:dyDescent="0.2">
      <c r="A1874" s="32">
        <v>11</v>
      </c>
      <c r="B1874" s="32">
        <v>3</v>
      </c>
      <c r="C1874" s="32">
        <v>93</v>
      </c>
      <c r="D1874" s="32" t="s">
        <v>175</v>
      </c>
      <c r="E1874" s="32" t="s">
        <v>174</v>
      </c>
    </row>
    <row r="1875" spans="1:5" ht="12.6" customHeight="1" x14ac:dyDescent="0.2">
      <c r="A1875" s="32">
        <v>11</v>
      </c>
      <c r="B1875" s="32">
        <v>3</v>
      </c>
      <c r="C1875" s="32">
        <v>94</v>
      </c>
      <c r="D1875" s="32" t="s">
        <v>171</v>
      </c>
      <c r="E1875" s="32" t="s">
        <v>183</v>
      </c>
    </row>
    <row r="1876" spans="1:5" ht="12.6" customHeight="1" x14ac:dyDescent="0.2">
      <c r="A1876" s="32">
        <v>11</v>
      </c>
      <c r="B1876" s="32">
        <v>3</v>
      </c>
      <c r="C1876" s="32">
        <v>95</v>
      </c>
      <c r="D1876" s="32" t="s">
        <v>271</v>
      </c>
      <c r="E1876" s="32" t="s">
        <v>180</v>
      </c>
    </row>
    <row r="1877" spans="1:5" ht="12.6" customHeight="1" x14ac:dyDescent="0.2">
      <c r="A1877" s="32">
        <v>11</v>
      </c>
      <c r="B1877" s="32">
        <v>3</v>
      </c>
      <c r="C1877" s="32">
        <v>96</v>
      </c>
      <c r="D1877" s="32" t="s">
        <v>251</v>
      </c>
      <c r="E1877" s="32" t="s">
        <v>181</v>
      </c>
    </row>
    <row r="1878" spans="1:5" ht="12.6" customHeight="1" x14ac:dyDescent="0.2">
      <c r="A1878" s="32">
        <v>11</v>
      </c>
      <c r="B1878" s="32">
        <v>3</v>
      </c>
      <c r="C1878" s="32">
        <v>97</v>
      </c>
      <c r="D1878" s="32" t="s">
        <v>177</v>
      </c>
      <c r="E1878" s="32" t="s">
        <v>231</v>
      </c>
    </row>
    <row r="1879" spans="1:5" ht="12.6" customHeight="1" x14ac:dyDescent="0.2">
      <c r="A1879" s="32">
        <v>11</v>
      </c>
      <c r="B1879" s="32">
        <v>3</v>
      </c>
      <c r="C1879" s="32">
        <v>98</v>
      </c>
      <c r="D1879" s="32" t="s">
        <v>182</v>
      </c>
      <c r="E1879" s="32" t="s">
        <v>184</v>
      </c>
    </row>
    <row r="1880" spans="1:5" ht="12.6" customHeight="1" x14ac:dyDescent="0.2">
      <c r="A1880" s="32">
        <v>11</v>
      </c>
      <c r="B1880" s="32">
        <v>3</v>
      </c>
      <c r="C1880" s="32">
        <v>99</v>
      </c>
      <c r="D1880" s="32" t="s">
        <v>185</v>
      </c>
      <c r="E1880" s="32" t="s">
        <v>179</v>
      </c>
    </row>
    <row r="1881" spans="1:5" ht="12.6" customHeight="1" x14ac:dyDescent="0.2">
      <c r="A1881" s="32">
        <v>11</v>
      </c>
      <c r="B1881" s="32">
        <v>3</v>
      </c>
      <c r="C1881" s="32">
        <v>100</v>
      </c>
      <c r="D1881" s="32" t="s">
        <v>190</v>
      </c>
      <c r="E1881" s="32" t="s">
        <v>187</v>
      </c>
    </row>
    <row r="1882" spans="1:5" ht="12.6" customHeight="1" x14ac:dyDescent="0.2">
      <c r="A1882" s="32">
        <v>11</v>
      </c>
      <c r="B1882" s="32">
        <v>3</v>
      </c>
      <c r="C1882" s="32">
        <v>101</v>
      </c>
      <c r="D1882" s="32" t="s">
        <v>192</v>
      </c>
      <c r="E1882" s="32" t="s">
        <v>194</v>
      </c>
    </row>
    <row r="1883" spans="1:5" ht="12.6" customHeight="1" x14ac:dyDescent="0.2">
      <c r="A1883" s="32">
        <v>11</v>
      </c>
      <c r="B1883" s="32">
        <v>3</v>
      </c>
      <c r="C1883" s="32">
        <v>102</v>
      </c>
      <c r="D1883" s="32" t="s">
        <v>186</v>
      </c>
      <c r="E1883" s="32" t="s">
        <v>191</v>
      </c>
    </row>
    <row r="1884" spans="1:5" ht="12.6" customHeight="1" x14ac:dyDescent="0.2">
      <c r="A1884" s="32">
        <v>11</v>
      </c>
      <c r="B1884" s="32">
        <v>3</v>
      </c>
      <c r="C1884" s="32">
        <v>103</v>
      </c>
      <c r="D1884" s="32" t="s">
        <v>188</v>
      </c>
      <c r="E1884" s="32" t="s">
        <v>189</v>
      </c>
    </row>
    <row r="1885" spans="1:5" ht="12.6" customHeight="1" x14ac:dyDescent="0.2">
      <c r="A1885" s="32">
        <v>11</v>
      </c>
      <c r="B1885" s="32">
        <v>3</v>
      </c>
      <c r="C1885" s="32">
        <v>104</v>
      </c>
      <c r="D1885" s="32" t="s">
        <v>272</v>
      </c>
      <c r="E1885" s="32" t="s">
        <v>232</v>
      </c>
    </row>
    <row r="1886" spans="1:5" ht="12.6" customHeight="1" x14ac:dyDescent="0.2">
      <c r="A1886" s="32">
        <v>11</v>
      </c>
      <c r="B1886" s="32">
        <v>3</v>
      </c>
      <c r="C1886" s="32">
        <v>105</v>
      </c>
      <c r="D1886" s="32" t="s">
        <v>233</v>
      </c>
      <c r="E1886" s="32" t="s">
        <v>252</v>
      </c>
    </row>
    <row r="1887" spans="1:5" ht="12.6" customHeight="1" x14ac:dyDescent="0.2">
      <c r="A1887" s="32">
        <v>11</v>
      </c>
      <c r="B1887" s="32">
        <v>3</v>
      </c>
      <c r="C1887" s="32">
        <v>106</v>
      </c>
      <c r="D1887" s="32" t="s">
        <v>196</v>
      </c>
      <c r="E1887" s="32" t="s">
        <v>195</v>
      </c>
    </row>
    <row r="1888" spans="1:5" ht="12.6" customHeight="1" x14ac:dyDescent="0.2">
      <c r="A1888" s="32">
        <v>11</v>
      </c>
      <c r="B1888" s="32">
        <v>3</v>
      </c>
      <c r="C1888" s="32">
        <v>107</v>
      </c>
      <c r="D1888" s="32" t="s">
        <v>197</v>
      </c>
      <c r="E1888" s="32" t="s">
        <v>198</v>
      </c>
    </row>
    <row r="1889" spans="1:5" ht="12.6" customHeight="1" x14ac:dyDescent="0.2">
      <c r="A1889" s="32">
        <v>11</v>
      </c>
      <c r="B1889" s="32">
        <v>3</v>
      </c>
      <c r="C1889" s="32">
        <v>108</v>
      </c>
      <c r="D1889" s="32" t="s">
        <v>200</v>
      </c>
      <c r="E1889" s="32" t="s">
        <v>199</v>
      </c>
    </row>
    <row r="1890" spans="1:5" ht="12.6" customHeight="1" x14ac:dyDescent="0.2">
      <c r="A1890" s="32">
        <v>11</v>
      </c>
      <c r="B1890" s="32">
        <v>3</v>
      </c>
      <c r="C1890" s="32">
        <v>109</v>
      </c>
      <c r="D1890" s="32" t="s">
        <v>201</v>
      </c>
      <c r="E1890" s="32" t="s">
        <v>273</v>
      </c>
    </row>
    <row r="1891" spans="1:5" ht="12.6" customHeight="1" x14ac:dyDescent="0.2">
      <c r="A1891" s="32">
        <v>11</v>
      </c>
      <c r="B1891" s="32">
        <v>3</v>
      </c>
      <c r="C1891" s="32">
        <v>110</v>
      </c>
      <c r="D1891" s="32" t="s">
        <v>253</v>
      </c>
      <c r="E1891" s="32" t="s">
        <v>193</v>
      </c>
    </row>
    <row r="1892" spans="1:5" ht="12.6" customHeight="1" x14ac:dyDescent="0.2">
      <c r="A1892" s="32">
        <v>12</v>
      </c>
      <c r="B1892" s="32">
        <v>1</v>
      </c>
      <c r="C1892" s="32">
        <v>1</v>
      </c>
      <c r="D1892" s="32" t="s">
        <v>22</v>
      </c>
      <c r="E1892" s="32" t="s">
        <v>31</v>
      </c>
    </row>
    <row r="1893" spans="1:5" ht="12.6" customHeight="1" x14ac:dyDescent="0.2">
      <c r="A1893" s="32">
        <v>12</v>
      </c>
      <c r="B1893" s="32">
        <v>1</v>
      </c>
      <c r="C1893" s="32">
        <v>2</v>
      </c>
      <c r="D1893" s="32" t="s">
        <v>254</v>
      </c>
      <c r="E1893" s="32" t="s">
        <v>26</v>
      </c>
    </row>
    <row r="1894" spans="1:5" ht="12.6" customHeight="1" x14ac:dyDescent="0.2">
      <c r="A1894" s="32">
        <v>12</v>
      </c>
      <c r="B1894" s="32">
        <v>1</v>
      </c>
      <c r="C1894" s="32">
        <v>3</v>
      </c>
      <c r="D1894" s="32" t="s">
        <v>234</v>
      </c>
      <c r="E1894" s="32" t="s">
        <v>28</v>
      </c>
    </row>
    <row r="1895" spans="1:5" ht="12.6" customHeight="1" x14ac:dyDescent="0.2">
      <c r="A1895" s="32">
        <v>12</v>
      </c>
      <c r="B1895" s="32">
        <v>1</v>
      </c>
      <c r="C1895" s="32">
        <v>4</v>
      </c>
      <c r="D1895" s="32" t="s">
        <v>214</v>
      </c>
      <c r="E1895" s="32" t="s">
        <v>29</v>
      </c>
    </row>
    <row r="1896" spans="1:5" ht="12.6" customHeight="1" x14ac:dyDescent="0.2">
      <c r="A1896" s="32">
        <v>12</v>
      </c>
      <c r="B1896" s="32">
        <v>1</v>
      </c>
      <c r="C1896" s="32">
        <v>5</v>
      </c>
      <c r="D1896" s="32" t="s">
        <v>32</v>
      </c>
      <c r="E1896" s="32" t="s">
        <v>30</v>
      </c>
    </row>
    <row r="1897" spans="1:5" ht="12.6" customHeight="1" x14ac:dyDescent="0.2">
      <c r="A1897" s="32">
        <v>12</v>
      </c>
      <c r="B1897" s="32">
        <v>1</v>
      </c>
      <c r="C1897" s="32">
        <v>6</v>
      </c>
      <c r="D1897" s="32" t="s">
        <v>274</v>
      </c>
      <c r="E1897" s="32" t="s">
        <v>27</v>
      </c>
    </row>
    <row r="1898" spans="1:5" ht="12.6" customHeight="1" x14ac:dyDescent="0.2">
      <c r="A1898" s="32">
        <v>12</v>
      </c>
      <c r="B1898" s="32">
        <v>1</v>
      </c>
      <c r="C1898" s="32">
        <v>7</v>
      </c>
      <c r="D1898" s="32" t="s">
        <v>38</v>
      </c>
      <c r="E1898" s="32" t="s">
        <v>14</v>
      </c>
    </row>
    <row r="1899" spans="1:5" ht="12.6" customHeight="1" x14ac:dyDescent="0.2">
      <c r="A1899" s="32">
        <v>12</v>
      </c>
      <c r="B1899" s="32">
        <v>1</v>
      </c>
      <c r="C1899" s="32">
        <v>8</v>
      </c>
      <c r="D1899" s="32" t="s">
        <v>37</v>
      </c>
      <c r="E1899" s="32" t="s">
        <v>33</v>
      </c>
    </row>
    <row r="1900" spans="1:5" ht="12.6" customHeight="1" x14ac:dyDescent="0.2">
      <c r="A1900" s="32">
        <v>12</v>
      </c>
      <c r="B1900" s="32">
        <v>1</v>
      </c>
      <c r="C1900" s="32">
        <v>9</v>
      </c>
      <c r="D1900" s="32" t="s">
        <v>275</v>
      </c>
      <c r="E1900" s="32" t="s">
        <v>36</v>
      </c>
    </row>
    <row r="1901" spans="1:5" ht="12.6" customHeight="1" x14ac:dyDescent="0.2">
      <c r="A1901" s="32">
        <v>12</v>
      </c>
      <c r="B1901" s="32">
        <v>1</v>
      </c>
      <c r="C1901" s="32">
        <v>10</v>
      </c>
      <c r="D1901" s="32" t="s">
        <v>35</v>
      </c>
      <c r="E1901" s="32" t="s">
        <v>255</v>
      </c>
    </row>
    <row r="1902" spans="1:5" ht="12.6" customHeight="1" x14ac:dyDescent="0.2">
      <c r="A1902" s="32">
        <v>12</v>
      </c>
      <c r="B1902" s="32">
        <v>1</v>
      </c>
      <c r="C1902" s="32">
        <v>11</v>
      </c>
      <c r="D1902" s="32" t="s">
        <v>34</v>
      </c>
      <c r="E1902" s="32" t="s">
        <v>235</v>
      </c>
    </row>
    <row r="1903" spans="1:5" ht="12.6" customHeight="1" x14ac:dyDescent="0.2">
      <c r="A1903" s="32">
        <v>12</v>
      </c>
      <c r="B1903" s="32">
        <v>1</v>
      </c>
      <c r="C1903" s="32">
        <v>12</v>
      </c>
      <c r="D1903" s="32" t="s">
        <v>39</v>
      </c>
      <c r="E1903" s="32" t="s">
        <v>215</v>
      </c>
    </row>
    <row r="1904" spans="1:5" ht="12.6" customHeight="1" x14ac:dyDescent="0.2">
      <c r="A1904" s="32">
        <v>12</v>
      </c>
      <c r="B1904" s="32">
        <v>1</v>
      </c>
      <c r="C1904" s="32">
        <v>13</v>
      </c>
      <c r="D1904" s="32" t="s">
        <v>15</v>
      </c>
      <c r="E1904" s="32" t="s">
        <v>46</v>
      </c>
    </row>
    <row r="1905" spans="1:5" ht="12.6" customHeight="1" x14ac:dyDescent="0.2">
      <c r="A1905" s="32">
        <v>12</v>
      </c>
      <c r="B1905" s="32">
        <v>1</v>
      </c>
      <c r="C1905" s="32">
        <v>14</v>
      </c>
      <c r="D1905" s="32" t="s">
        <v>41</v>
      </c>
      <c r="E1905" s="32" t="s">
        <v>45</v>
      </c>
    </row>
    <row r="1906" spans="1:5" ht="12.6" customHeight="1" x14ac:dyDescent="0.2">
      <c r="A1906" s="32">
        <v>12</v>
      </c>
      <c r="B1906" s="32">
        <v>1</v>
      </c>
      <c r="C1906" s="32">
        <v>15</v>
      </c>
      <c r="D1906" s="32" t="s">
        <v>43</v>
      </c>
      <c r="E1906" s="32" t="s">
        <v>40</v>
      </c>
    </row>
    <row r="1907" spans="1:5" ht="12.6" customHeight="1" x14ac:dyDescent="0.2">
      <c r="A1907" s="32">
        <v>12</v>
      </c>
      <c r="B1907" s="32">
        <v>1</v>
      </c>
      <c r="C1907" s="32">
        <v>16</v>
      </c>
      <c r="D1907" s="32" t="s">
        <v>44</v>
      </c>
      <c r="E1907" s="32" t="s">
        <v>42</v>
      </c>
    </row>
    <row r="1908" spans="1:5" ht="12.6" customHeight="1" x14ac:dyDescent="0.2">
      <c r="A1908" s="32">
        <v>12</v>
      </c>
      <c r="B1908" s="32">
        <v>1</v>
      </c>
      <c r="C1908" s="32">
        <v>17</v>
      </c>
      <c r="D1908" s="32" t="s">
        <v>256</v>
      </c>
      <c r="E1908" s="32" t="s">
        <v>216</v>
      </c>
    </row>
    <row r="1909" spans="1:5" ht="12.6" customHeight="1" x14ac:dyDescent="0.2">
      <c r="A1909" s="32">
        <v>12</v>
      </c>
      <c r="B1909" s="32">
        <v>1</v>
      </c>
      <c r="C1909" s="32">
        <v>18</v>
      </c>
      <c r="D1909" s="32" t="s">
        <v>276</v>
      </c>
      <c r="E1909" s="32" t="s">
        <v>236</v>
      </c>
    </row>
    <row r="1910" spans="1:5" ht="12.6" customHeight="1" x14ac:dyDescent="0.2">
      <c r="A1910" s="32">
        <v>12</v>
      </c>
      <c r="B1910" s="32">
        <v>1</v>
      </c>
      <c r="C1910" s="32">
        <v>19</v>
      </c>
      <c r="D1910" s="32" t="s">
        <v>257</v>
      </c>
      <c r="E1910" s="32" t="s">
        <v>16</v>
      </c>
    </row>
    <row r="1911" spans="1:5" ht="12.6" customHeight="1" x14ac:dyDescent="0.2">
      <c r="A1911" s="32">
        <v>12</v>
      </c>
      <c r="B1911" s="32">
        <v>1</v>
      </c>
      <c r="C1911" s="32">
        <v>20</v>
      </c>
      <c r="D1911" s="32" t="s">
        <v>237</v>
      </c>
      <c r="E1911" s="32" t="s">
        <v>50</v>
      </c>
    </row>
    <row r="1912" spans="1:5" ht="12.6" customHeight="1" x14ac:dyDescent="0.2">
      <c r="A1912" s="32">
        <v>12</v>
      </c>
      <c r="B1912" s="32">
        <v>1</v>
      </c>
      <c r="C1912" s="32">
        <v>21</v>
      </c>
      <c r="D1912" s="32" t="s">
        <v>217</v>
      </c>
      <c r="E1912" s="32" t="s">
        <v>52</v>
      </c>
    </row>
    <row r="1913" spans="1:5" ht="12.6" customHeight="1" x14ac:dyDescent="0.2">
      <c r="A1913" s="32">
        <v>12</v>
      </c>
      <c r="B1913" s="32">
        <v>1</v>
      </c>
      <c r="C1913" s="32">
        <v>22</v>
      </c>
      <c r="D1913" s="32" t="s">
        <v>53</v>
      </c>
      <c r="E1913" s="32" t="s">
        <v>47</v>
      </c>
    </row>
    <row r="1914" spans="1:5" ht="12.6" customHeight="1" x14ac:dyDescent="0.2">
      <c r="A1914" s="32">
        <v>12</v>
      </c>
      <c r="B1914" s="32">
        <v>1</v>
      </c>
      <c r="C1914" s="32">
        <v>23</v>
      </c>
      <c r="D1914" s="32" t="s">
        <v>48</v>
      </c>
      <c r="E1914" s="32" t="s">
        <v>51</v>
      </c>
    </row>
    <row r="1915" spans="1:5" ht="12.6" customHeight="1" x14ac:dyDescent="0.2">
      <c r="A1915" s="32">
        <v>12</v>
      </c>
      <c r="B1915" s="32">
        <v>1</v>
      </c>
      <c r="C1915" s="32">
        <v>24</v>
      </c>
      <c r="D1915" s="32" t="s">
        <v>277</v>
      </c>
      <c r="E1915" s="32" t="s">
        <v>49</v>
      </c>
    </row>
    <row r="1916" spans="1:5" ht="12.6" customHeight="1" x14ac:dyDescent="0.2">
      <c r="A1916" s="32">
        <v>12</v>
      </c>
      <c r="B1916" s="32">
        <v>1</v>
      </c>
      <c r="C1916" s="32">
        <v>25</v>
      </c>
      <c r="D1916" s="32" t="s">
        <v>17</v>
      </c>
      <c r="E1916" s="32" t="s">
        <v>59</v>
      </c>
    </row>
    <row r="1917" spans="1:5" ht="12.6" customHeight="1" x14ac:dyDescent="0.2">
      <c r="A1917" s="32">
        <v>12</v>
      </c>
      <c r="B1917" s="32">
        <v>1</v>
      </c>
      <c r="C1917" s="32">
        <v>26</v>
      </c>
      <c r="D1917" s="32" t="s">
        <v>56</v>
      </c>
      <c r="E1917" s="32" t="s">
        <v>278</v>
      </c>
    </row>
    <row r="1918" spans="1:5" ht="12.6" customHeight="1" x14ac:dyDescent="0.2">
      <c r="A1918" s="32">
        <v>12</v>
      </c>
      <c r="B1918" s="32">
        <v>1</v>
      </c>
      <c r="C1918" s="32">
        <v>27</v>
      </c>
      <c r="D1918" s="32" t="s">
        <v>258</v>
      </c>
      <c r="E1918" s="32" t="s">
        <v>55</v>
      </c>
    </row>
    <row r="1919" spans="1:5" ht="12.6" customHeight="1" x14ac:dyDescent="0.2">
      <c r="A1919" s="32">
        <v>12</v>
      </c>
      <c r="B1919" s="32">
        <v>1</v>
      </c>
      <c r="C1919" s="32">
        <v>28</v>
      </c>
      <c r="D1919" s="32" t="s">
        <v>238</v>
      </c>
      <c r="E1919" s="32" t="s">
        <v>54</v>
      </c>
    </row>
    <row r="1920" spans="1:5" ht="12.6" customHeight="1" x14ac:dyDescent="0.2">
      <c r="A1920" s="32">
        <v>12</v>
      </c>
      <c r="B1920" s="32">
        <v>1</v>
      </c>
      <c r="C1920" s="32">
        <v>29</v>
      </c>
      <c r="D1920" s="32" t="s">
        <v>218</v>
      </c>
      <c r="E1920" s="32" t="s">
        <v>57</v>
      </c>
    </row>
    <row r="1921" spans="1:5" ht="12.6" customHeight="1" x14ac:dyDescent="0.2">
      <c r="A1921" s="32">
        <v>12</v>
      </c>
      <c r="B1921" s="32">
        <v>1</v>
      </c>
      <c r="C1921" s="32">
        <v>30</v>
      </c>
      <c r="D1921" s="32" t="s">
        <v>60</v>
      </c>
      <c r="E1921" s="32" t="s">
        <v>58</v>
      </c>
    </row>
    <row r="1922" spans="1:5" ht="12.6" customHeight="1" x14ac:dyDescent="0.2">
      <c r="A1922" s="32">
        <v>12</v>
      </c>
      <c r="B1922" s="32">
        <v>1</v>
      </c>
      <c r="C1922" s="32">
        <v>31</v>
      </c>
      <c r="D1922" s="32" t="s">
        <v>66</v>
      </c>
      <c r="E1922" s="32" t="s">
        <v>18</v>
      </c>
    </row>
    <row r="1923" spans="1:5" ht="12.6" customHeight="1" x14ac:dyDescent="0.2">
      <c r="A1923" s="32">
        <v>12</v>
      </c>
      <c r="B1923" s="32">
        <v>1</v>
      </c>
      <c r="C1923" s="32">
        <v>32</v>
      </c>
      <c r="D1923" s="32" t="s">
        <v>65</v>
      </c>
      <c r="E1923" s="32" t="s">
        <v>61</v>
      </c>
    </row>
    <row r="1924" spans="1:5" ht="12.6" customHeight="1" x14ac:dyDescent="0.2">
      <c r="A1924" s="32">
        <v>12</v>
      </c>
      <c r="B1924" s="32">
        <v>1</v>
      </c>
      <c r="C1924" s="32">
        <v>33</v>
      </c>
      <c r="D1924" s="32" t="s">
        <v>64</v>
      </c>
      <c r="E1924" s="32" t="s">
        <v>62</v>
      </c>
    </row>
    <row r="1925" spans="1:5" ht="12.6" customHeight="1" x14ac:dyDescent="0.2">
      <c r="A1925" s="32">
        <v>12</v>
      </c>
      <c r="B1925" s="32">
        <v>1</v>
      </c>
      <c r="C1925" s="32">
        <v>34</v>
      </c>
      <c r="D1925" s="32" t="s">
        <v>63</v>
      </c>
      <c r="E1925" s="32" t="s">
        <v>259</v>
      </c>
    </row>
    <row r="1926" spans="1:5" ht="12.6" customHeight="1" x14ac:dyDescent="0.2">
      <c r="A1926" s="32">
        <v>12</v>
      </c>
      <c r="B1926" s="32">
        <v>1</v>
      </c>
      <c r="C1926" s="32">
        <v>35</v>
      </c>
      <c r="D1926" s="32" t="s">
        <v>67</v>
      </c>
      <c r="E1926" s="32" t="s">
        <v>239</v>
      </c>
    </row>
    <row r="1927" spans="1:5" ht="12.6" customHeight="1" x14ac:dyDescent="0.2">
      <c r="A1927" s="32">
        <v>12</v>
      </c>
      <c r="B1927" s="32">
        <v>1</v>
      </c>
      <c r="C1927" s="32">
        <v>36</v>
      </c>
      <c r="D1927" s="32" t="s">
        <v>219</v>
      </c>
      <c r="E1927" s="32" t="s">
        <v>279</v>
      </c>
    </row>
    <row r="1928" spans="1:5" ht="12.6" customHeight="1" x14ac:dyDescent="0.2">
      <c r="A1928" s="32">
        <v>12</v>
      </c>
      <c r="B1928" s="32">
        <v>1</v>
      </c>
      <c r="C1928" s="32">
        <v>37</v>
      </c>
      <c r="D1928" s="32" t="s">
        <v>19</v>
      </c>
      <c r="E1928" s="32" t="s">
        <v>220</v>
      </c>
    </row>
    <row r="1929" spans="1:5" ht="12.6" customHeight="1" x14ac:dyDescent="0.2">
      <c r="A1929" s="32">
        <v>12</v>
      </c>
      <c r="B1929" s="32">
        <v>1</v>
      </c>
      <c r="C1929" s="32">
        <v>38</v>
      </c>
      <c r="D1929" s="32" t="s">
        <v>68</v>
      </c>
      <c r="E1929" s="32" t="s">
        <v>74</v>
      </c>
    </row>
    <row r="1930" spans="1:5" ht="12.6" customHeight="1" x14ac:dyDescent="0.2">
      <c r="A1930" s="32">
        <v>12</v>
      </c>
      <c r="B1930" s="32">
        <v>1</v>
      </c>
      <c r="C1930" s="32">
        <v>39</v>
      </c>
      <c r="D1930" s="32" t="s">
        <v>70</v>
      </c>
      <c r="E1930" s="32" t="s">
        <v>69</v>
      </c>
    </row>
    <row r="1931" spans="1:5" ht="12.6" customHeight="1" x14ac:dyDescent="0.2">
      <c r="A1931" s="32">
        <v>12</v>
      </c>
      <c r="B1931" s="32">
        <v>1</v>
      </c>
      <c r="C1931" s="32">
        <v>40</v>
      </c>
      <c r="D1931" s="32" t="s">
        <v>72</v>
      </c>
      <c r="E1931" s="32" t="s">
        <v>71</v>
      </c>
    </row>
    <row r="1932" spans="1:5" ht="12.6" customHeight="1" x14ac:dyDescent="0.2">
      <c r="A1932" s="32">
        <v>12</v>
      </c>
      <c r="B1932" s="32">
        <v>1</v>
      </c>
      <c r="C1932" s="32">
        <v>41</v>
      </c>
      <c r="D1932" s="32" t="s">
        <v>73</v>
      </c>
      <c r="E1932" s="32" t="s">
        <v>280</v>
      </c>
    </row>
    <row r="1933" spans="1:5" ht="12.6" customHeight="1" x14ac:dyDescent="0.2">
      <c r="A1933" s="32">
        <v>12</v>
      </c>
      <c r="B1933" s="32">
        <v>1</v>
      </c>
      <c r="C1933" s="32">
        <v>42</v>
      </c>
      <c r="D1933" s="32" t="s">
        <v>260</v>
      </c>
      <c r="E1933" s="32" t="s">
        <v>240</v>
      </c>
    </row>
    <row r="1934" spans="1:5" ht="12.6" customHeight="1" x14ac:dyDescent="0.2">
      <c r="A1934" s="32">
        <v>12</v>
      </c>
      <c r="B1934" s="32">
        <v>1</v>
      </c>
      <c r="C1934" s="32">
        <v>43</v>
      </c>
      <c r="D1934" s="32" t="s">
        <v>281</v>
      </c>
      <c r="E1934" s="32" t="s">
        <v>20</v>
      </c>
    </row>
    <row r="1935" spans="1:5" ht="12.6" customHeight="1" x14ac:dyDescent="0.2">
      <c r="A1935" s="32">
        <v>12</v>
      </c>
      <c r="B1935" s="32">
        <v>1</v>
      </c>
      <c r="C1935" s="32">
        <v>44</v>
      </c>
      <c r="D1935" s="32" t="s">
        <v>76</v>
      </c>
      <c r="E1935" s="32" t="s">
        <v>261</v>
      </c>
    </row>
    <row r="1936" spans="1:5" ht="12.6" customHeight="1" x14ac:dyDescent="0.2">
      <c r="A1936" s="32">
        <v>12</v>
      </c>
      <c r="B1936" s="32">
        <v>1</v>
      </c>
      <c r="C1936" s="32">
        <v>45</v>
      </c>
      <c r="D1936" s="32" t="s">
        <v>78</v>
      </c>
      <c r="E1936" s="32" t="s">
        <v>241</v>
      </c>
    </row>
    <row r="1937" spans="1:5" ht="12.6" customHeight="1" x14ac:dyDescent="0.2">
      <c r="A1937" s="32">
        <v>12</v>
      </c>
      <c r="B1937" s="32">
        <v>1</v>
      </c>
      <c r="C1937" s="32">
        <v>46</v>
      </c>
      <c r="D1937" s="32" t="s">
        <v>80</v>
      </c>
      <c r="E1937" s="32" t="s">
        <v>221</v>
      </c>
    </row>
    <row r="1938" spans="1:5" ht="12.6" customHeight="1" x14ac:dyDescent="0.2">
      <c r="A1938" s="32">
        <v>12</v>
      </c>
      <c r="B1938" s="32">
        <v>1</v>
      </c>
      <c r="C1938" s="32">
        <v>47</v>
      </c>
      <c r="D1938" s="32" t="s">
        <v>75</v>
      </c>
      <c r="E1938" s="32" t="s">
        <v>81</v>
      </c>
    </row>
    <row r="1939" spans="1:5" ht="12.6" customHeight="1" x14ac:dyDescent="0.2">
      <c r="A1939" s="32">
        <v>12</v>
      </c>
      <c r="B1939" s="32">
        <v>1</v>
      </c>
      <c r="C1939" s="32">
        <v>48</v>
      </c>
      <c r="D1939" s="32" t="s">
        <v>79</v>
      </c>
      <c r="E1939" s="32" t="s">
        <v>77</v>
      </c>
    </row>
    <row r="1940" spans="1:5" ht="12.6" customHeight="1" x14ac:dyDescent="0.2">
      <c r="A1940" s="32">
        <v>12</v>
      </c>
      <c r="B1940" s="32">
        <v>1</v>
      </c>
      <c r="C1940" s="32">
        <v>49</v>
      </c>
      <c r="D1940" s="32" t="s">
        <v>21</v>
      </c>
      <c r="E1940" s="32" t="s">
        <v>87</v>
      </c>
    </row>
    <row r="1941" spans="1:5" ht="12.6" customHeight="1" x14ac:dyDescent="0.2">
      <c r="A1941" s="32">
        <v>12</v>
      </c>
      <c r="B1941" s="32">
        <v>1</v>
      </c>
      <c r="C1941" s="32">
        <v>50</v>
      </c>
      <c r="D1941" s="32" t="s">
        <v>83</v>
      </c>
      <c r="E1941" s="32" t="s">
        <v>86</v>
      </c>
    </row>
    <row r="1942" spans="1:5" ht="12.6" customHeight="1" x14ac:dyDescent="0.2">
      <c r="A1942" s="32">
        <v>12</v>
      </c>
      <c r="B1942" s="32">
        <v>1</v>
      </c>
      <c r="C1942" s="32">
        <v>51</v>
      </c>
      <c r="D1942" s="32" t="s">
        <v>262</v>
      </c>
      <c r="E1942" s="32" t="s">
        <v>85</v>
      </c>
    </row>
    <row r="1943" spans="1:5" ht="12.6" customHeight="1" x14ac:dyDescent="0.2">
      <c r="A1943" s="32">
        <v>12</v>
      </c>
      <c r="B1943" s="32">
        <v>1</v>
      </c>
      <c r="C1943" s="32">
        <v>52</v>
      </c>
      <c r="D1943" s="32" t="s">
        <v>242</v>
      </c>
      <c r="E1943" s="32" t="s">
        <v>84</v>
      </c>
    </row>
    <row r="1944" spans="1:5" ht="12.6" customHeight="1" x14ac:dyDescent="0.2">
      <c r="A1944" s="32">
        <v>12</v>
      </c>
      <c r="B1944" s="32">
        <v>1</v>
      </c>
      <c r="C1944" s="32">
        <v>53</v>
      </c>
      <c r="D1944" s="32" t="s">
        <v>222</v>
      </c>
      <c r="E1944" s="32" t="s">
        <v>82</v>
      </c>
    </row>
    <row r="1945" spans="1:5" ht="12.6" customHeight="1" x14ac:dyDescent="0.2">
      <c r="A1945" s="32">
        <v>12</v>
      </c>
      <c r="B1945" s="32">
        <v>1</v>
      </c>
      <c r="C1945" s="32">
        <v>54</v>
      </c>
      <c r="D1945" s="32" t="s">
        <v>282</v>
      </c>
      <c r="E1945" s="32" t="s">
        <v>88</v>
      </c>
    </row>
    <row r="1946" spans="1:5" ht="12.6" customHeight="1" x14ac:dyDescent="0.2">
      <c r="A1946" s="32">
        <v>12</v>
      </c>
      <c r="B1946" s="32">
        <v>1</v>
      </c>
      <c r="C1946" s="32">
        <v>55</v>
      </c>
      <c r="D1946" s="32" t="s">
        <v>94</v>
      </c>
      <c r="E1946" s="32" t="s">
        <v>23</v>
      </c>
    </row>
    <row r="1947" spans="1:5" ht="12.6" customHeight="1" x14ac:dyDescent="0.2">
      <c r="A1947" s="32">
        <v>12</v>
      </c>
      <c r="B1947" s="32">
        <v>1</v>
      </c>
      <c r="C1947" s="32">
        <v>56</v>
      </c>
      <c r="D1947" s="32" t="s">
        <v>92</v>
      </c>
      <c r="E1947" s="32" t="s">
        <v>93</v>
      </c>
    </row>
    <row r="1948" spans="1:5" ht="12.6" customHeight="1" x14ac:dyDescent="0.2">
      <c r="A1948" s="32">
        <v>12</v>
      </c>
      <c r="B1948" s="32">
        <v>1</v>
      </c>
      <c r="C1948" s="32">
        <v>57</v>
      </c>
      <c r="D1948" s="32" t="s">
        <v>90</v>
      </c>
      <c r="E1948" s="32" t="s">
        <v>89</v>
      </c>
    </row>
    <row r="1949" spans="1:5" ht="12.6" customHeight="1" x14ac:dyDescent="0.2">
      <c r="A1949" s="32">
        <v>12</v>
      </c>
      <c r="B1949" s="32">
        <v>1</v>
      </c>
      <c r="C1949" s="32">
        <v>58</v>
      </c>
      <c r="D1949" s="32" t="s">
        <v>283</v>
      </c>
      <c r="E1949" s="32" t="s">
        <v>91</v>
      </c>
    </row>
    <row r="1950" spans="1:5" ht="12.6" customHeight="1" x14ac:dyDescent="0.2">
      <c r="A1950" s="32">
        <v>12</v>
      </c>
      <c r="B1950" s="32">
        <v>1</v>
      </c>
      <c r="C1950" s="32">
        <v>59</v>
      </c>
      <c r="D1950" s="32" t="s">
        <v>95</v>
      </c>
      <c r="E1950" s="32" t="s">
        <v>263</v>
      </c>
    </row>
    <row r="1951" spans="1:5" ht="12.6" customHeight="1" x14ac:dyDescent="0.2">
      <c r="A1951" s="32">
        <v>12</v>
      </c>
      <c r="B1951" s="32">
        <v>1</v>
      </c>
      <c r="C1951" s="32">
        <v>60</v>
      </c>
      <c r="D1951" s="32" t="s">
        <v>243</v>
      </c>
      <c r="E1951" s="32" t="s">
        <v>223</v>
      </c>
    </row>
    <row r="1952" spans="1:5" ht="12.6" customHeight="1" x14ac:dyDescent="0.2">
      <c r="A1952" s="32">
        <v>12</v>
      </c>
      <c r="B1952" s="32">
        <v>1</v>
      </c>
      <c r="C1952" s="32">
        <v>61</v>
      </c>
      <c r="D1952" s="32" t="s">
        <v>24</v>
      </c>
      <c r="E1952" s="32" t="s">
        <v>244</v>
      </c>
    </row>
    <row r="1953" spans="1:5" ht="12.6" customHeight="1" x14ac:dyDescent="0.2">
      <c r="A1953" s="32">
        <v>12</v>
      </c>
      <c r="B1953" s="32">
        <v>1</v>
      </c>
      <c r="C1953" s="32">
        <v>62</v>
      </c>
      <c r="D1953" s="32" t="s">
        <v>224</v>
      </c>
      <c r="E1953" s="32" t="s">
        <v>101</v>
      </c>
    </row>
    <row r="1954" spans="1:5" ht="12.6" customHeight="1" x14ac:dyDescent="0.2">
      <c r="A1954" s="32">
        <v>12</v>
      </c>
      <c r="B1954" s="32">
        <v>1</v>
      </c>
      <c r="C1954" s="32">
        <v>63</v>
      </c>
      <c r="D1954" s="32" t="s">
        <v>96</v>
      </c>
      <c r="E1954" s="32" t="s">
        <v>102</v>
      </c>
    </row>
    <row r="1955" spans="1:5" ht="12.6" customHeight="1" x14ac:dyDescent="0.2">
      <c r="A1955" s="32">
        <v>12</v>
      </c>
      <c r="B1955" s="32">
        <v>1</v>
      </c>
      <c r="C1955" s="32">
        <v>64</v>
      </c>
      <c r="D1955" s="32" t="s">
        <v>97</v>
      </c>
      <c r="E1955" s="32" t="s">
        <v>98</v>
      </c>
    </row>
    <row r="1956" spans="1:5" ht="12.6" customHeight="1" x14ac:dyDescent="0.2">
      <c r="A1956" s="32">
        <v>12</v>
      </c>
      <c r="B1956" s="32">
        <v>1</v>
      </c>
      <c r="C1956" s="32">
        <v>65</v>
      </c>
      <c r="D1956" s="32" t="s">
        <v>100</v>
      </c>
      <c r="E1956" s="32" t="s">
        <v>99</v>
      </c>
    </row>
    <row r="1957" spans="1:5" ht="12.6" customHeight="1" x14ac:dyDescent="0.2">
      <c r="A1957" s="32">
        <v>12</v>
      </c>
      <c r="B1957" s="32">
        <v>1</v>
      </c>
      <c r="C1957" s="32">
        <v>66</v>
      </c>
      <c r="D1957" s="32" t="s">
        <v>264</v>
      </c>
      <c r="E1957" s="32" t="s">
        <v>284</v>
      </c>
    </row>
    <row r="1958" spans="1:5" ht="12.6" customHeight="1" x14ac:dyDescent="0.2">
      <c r="A1958" s="32">
        <v>12</v>
      </c>
      <c r="B1958" s="32">
        <v>1</v>
      </c>
      <c r="C1958" s="32">
        <v>67</v>
      </c>
      <c r="D1958" s="32" t="s">
        <v>105</v>
      </c>
      <c r="E1958" s="32" t="s">
        <v>25</v>
      </c>
    </row>
    <row r="1959" spans="1:5" ht="12.6" customHeight="1" x14ac:dyDescent="0.2">
      <c r="A1959" s="32">
        <v>12</v>
      </c>
      <c r="B1959" s="32">
        <v>1</v>
      </c>
      <c r="C1959" s="32">
        <v>68</v>
      </c>
      <c r="D1959" s="32" t="s">
        <v>106</v>
      </c>
      <c r="E1959" s="32" t="s">
        <v>265</v>
      </c>
    </row>
    <row r="1960" spans="1:5" ht="12.6" customHeight="1" x14ac:dyDescent="0.2">
      <c r="A1960" s="32">
        <v>12</v>
      </c>
      <c r="B1960" s="32">
        <v>1</v>
      </c>
      <c r="C1960" s="32">
        <v>69</v>
      </c>
      <c r="D1960" s="32" t="s">
        <v>104</v>
      </c>
      <c r="E1960" s="32" t="s">
        <v>245</v>
      </c>
    </row>
    <row r="1961" spans="1:5" ht="12.6" customHeight="1" x14ac:dyDescent="0.2">
      <c r="A1961" s="32">
        <v>12</v>
      </c>
      <c r="B1961" s="32">
        <v>1</v>
      </c>
      <c r="C1961" s="32">
        <v>70</v>
      </c>
      <c r="D1961" s="32" t="s">
        <v>108</v>
      </c>
      <c r="E1961" s="32" t="s">
        <v>225</v>
      </c>
    </row>
    <row r="1962" spans="1:5" ht="12.6" customHeight="1" x14ac:dyDescent="0.2">
      <c r="A1962" s="32">
        <v>12</v>
      </c>
      <c r="B1962" s="32">
        <v>1</v>
      </c>
      <c r="C1962" s="32">
        <v>71</v>
      </c>
      <c r="D1962" s="32" t="s">
        <v>103</v>
      </c>
      <c r="E1962" s="32" t="s">
        <v>109</v>
      </c>
    </row>
    <row r="1963" spans="1:5" ht="12.6" customHeight="1" x14ac:dyDescent="0.2">
      <c r="A1963" s="32">
        <v>12</v>
      </c>
      <c r="B1963" s="32">
        <v>1</v>
      </c>
      <c r="C1963" s="32">
        <v>72</v>
      </c>
      <c r="D1963" s="32" t="s">
        <v>107</v>
      </c>
      <c r="E1963" s="32" t="s">
        <v>285</v>
      </c>
    </row>
    <row r="1964" spans="1:5" ht="12.6" customHeight="1" x14ac:dyDescent="0.2">
      <c r="A1964" s="32">
        <v>12</v>
      </c>
      <c r="B1964" s="32">
        <v>1</v>
      </c>
      <c r="C1964" s="32">
        <v>73</v>
      </c>
      <c r="D1964" s="32" t="s">
        <v>139</v>
      </c>
      <c r="E1964" s="32" t="s">
        <v>142</v>
      </c>
    </row>
    <row r="1965" spans="1:5" ht="12.6" customHeight="1" x14ac:dyDescent="0.2">
      <c r="A1965" s="32">
        <v>12</v>
      </c>
      <c r="B1965" s="32">
        <v>1</v>
      </c>
      <c r="C1965" s="32">
        <v>74</v>
      </c>
      <c r="D1965" s="32" t="s">
        <v>140</v>
      </c>
      <c r="E1965" s="32" t="s">
        <v>146</v>
      </c>
    </row>
    <row r="1966" spans="1:5" ht="12.6" customHeight="1" x14ac:dyDescent="0.2">
      <c r="A1966" s="32">
        <v>12</v>
      </c>
      <c r="B1966" s="32">
        <v>1</v>
      </c>
      <c r="C1966" s="32">
        <v>75</v>
      </c>
      <c r="D1966" s="32" t="s">
        <v>143</v>
      </c>
      <c r="E1966" s="32" t="s">
        <v>286</v>
      </c>
    </row>
    <row r="1967" spans="1:5" ht="12.6" customHeight="1" x14ac:dyDescent="0.2">
      <c r="A1967" s="32">
        <v>12</v>
      </c>
      <c r="B1967" s="32">
        <v>1</v>
      </c>
      <c r="C1967" s="32">
        <v>76</v>
      </c>
      <c r="D1967" s="32" t="s">
        <v>266</v>
      </c>
      <c r="E1967" s="32" t="s">
        <v>141</v>
      </c>
    </row>
    <row r="1968" spans="1:5" ht="12.6" customHeight="1" x14ac:dyDescent="0.2">
      <c r="A1968" s="32">
        <v>12</v>
      </c>
      <c r="B1968" s="32">
        <v>1</v>
      </c>
      <c r="C1968" s="32">
        <v>77</v>
      </c>
      <c r="D1968" s="32" t="s">
        <v>246</v>
      </c>
      <c r="E1968" s="32" t="s">
        <v>138</v>
      </c>
    </row>
    <row r="1969" spans="1:5" ht="12.6" customHeight="1" x14ac:dyDescent="0.2">
      <c r="A1969" s="32">
        <v>12</v>
      </c>
      <c r="B1969" s="32">
        <v>1</v>
      </c>
      <c r="C1969" s="32">
        <v>78</v>
      </c>
      <c r="D1969" s="32" t="s">
        <v>226</v>
      </c>
      <c r="E1969" s="32" t="s">
        <v>144</v>
      </c>
    </row>
    <row r="1970" spans="1:5" ht="12.6" customHeight="1" x14ac:dyDescent="0.2">
      <c r="A1970" s="32">
        <v>12</v>
      </c>
      <c r="B1970" s="32">
        <v>1</v>
      </c>
      <c r="C1970" s="32">
        <v>79</v>
      </c>
      <c r="D1970" s="32" t="s">
        <v>152</v>
      </c>
      <c r="E1970" s="32" t="s">
        <v>147</v>
      </c>
    </row>
    <row r="1971" spans="1:5" ht="12.6" customHeight="1" x14ac:dyDescent="0.2">
      <c r="A1971" s="32">
        <v>12</v>
      </c>
      <c r="B1971" s="32">
        <v>1</v>
      </c>
      <c r="C1971" s="32">
        <v>80</v>
      </c>
      <c r="D1971" s="32" t="s">
        <v>153</v>
      </c>
      <c r="E1971" s="32" t="s">
        <v>150</v>
      </c>
    </row>
    <row r="1972" spans="1:5" ht="12.6" customHeight="1" x14ac:dyDescent="0.2">
      <c r="A1972" s="32">
        <v>12</v>
      </c>
      <c r="B1972" s="32">
        <v>1</v>
      </c>
      <c r="C1972" s="32">
        <v>81</v>
      </c>
      <c r="D1972" s="32" t="s">
        <v>151</v>
      </c>
      <c r="E1972" s="32" t="s">
        <v>145</v>
      </c>
    </row>
    <row r="1973" spans="1:5" ht="12.6" customHeight="1" x14ac:dyDescent="0.2">
      <c r="A1973" s="32">
        <v>12</v>
      </c>
      <c r="B1973" s="32">
        <v>1</v>
      </c>
      <c r="C1973" s="32">
        <v>82</v>
      </c>
      <c r="D1973" s="32" t="s">
        <v>148</v>
      </c>
      <c r="E1973" s="32" t="s">
        <v>149</v>
      </c>
    </row>
    <row r="1974" spans="1:5" ht="12.6" customHeight="1" x14ac:dyDescent="0.2">
      <c r="A1974" s="32">
        <v>12</v>
      </c>
      <c r="B1974" s="32">
        <v>1</v>
      </c>
      <c r="C1974" s="32">
        <v>83</v>
      </c>
      <c r="D1974" s="32" t="s">
        <v>227</v>
      </c>
      <c r="E1974" s="32" t="s">
        <v>267</v>
      </c>
    </row>
    <row r="1975" spans="1:5" ht="12.6" customHeight="1" x14ac:dyDescent="0.2">
      <c r="A1975" s="32">
        <v>12</v>
      </c>
      <c r="B1975" s="32">
        <v>1</v>
      </c>
      <c r="C1975" s="32">
        <v>84</v>
      </c>
      <c r="D1975" s="32" t="s">
        <v>247</v>
      </c>
      <c r="E1975" s="32" t="s">
        <v>287</v>
      </c>
    </row>
    <row r="1976" spans="1:5" ht="12.6" customHeight="1" x14ac:dyDescent="0.2">
      <c r="A1976" s="32">
        <v>12</v>
      </c>
      <c r="B1976" s="32">
        <v>1</v>
      </c>
      <c r="C1976" s="32">
        <v>85</v>
      </c>
      <c r="D1976" s="32" t="s">
        <v>162</v>
      </c>
      <c r="E1976" s="32" t="s">
        <v>268</v>
      </c>
    </row>
    <row r="1977" spans="1:5" ht="12.6" customHeight="1" x14ac:dyDescent="0.2">
      <c r="A1977" s="32">
        <v>12</v>
      </c>
      <c r="B1977" s="32">
        <v>1</v>
      </c>
      <c r="C1977" s="32">
        <v>86</v>
      </c>
      <c r="D1977" s="32" t="s">
        <v>154</v>
      </c>
      <c r="E1977" s="32" t="s">
        <v>248</v>
      </c>
    </row>
    <row r="1978" spans="1:5" ht="12.6" customHeight="1" x14ac:dyDescent="0.2">
      <c r="A1978" s="32">
        <v>12</v>
      </c>
      <c r="B1978" s="32">
        <v>1</v>
      </c>
      <c r="C1978" s="32">
        <v>87</v>
      </c>
      <c r="D1978" s="32" t="s">
        <v>156</v>
      </c>
      <c r="E1978" s="32" t="s">
        <v>228</v>
      </c>
    </row>
    <row r="1979" spans="1:5" ht="12.6" customHeight="1" x14ac:dyDescent="0.2">
      <c r="A1979" s="32">
        <v>12</v>
      </c>
      <c r="B1979" s="32">
        <v>1</v>
      </c>
      <c r="C1979" s="32">
        <v>88</v>
      </c>
      <c r="D1979" s="32" t="s">
        <v>157</v>
      </c>
      <c r="E1979" s="32" t="s">
        <v>155</v>
      </c>
    </row>
    <row r="1980" spans="1:5" ht="12.6" customHeight="1" x14ac:dyDescent="0.2">
      <c r="A1980" s="32">
        <v>12</v>
      </c>
      <c r="B1980" s="32">
        <v>1</v>
      </c>
      <c r="C1980" s="32">
        <v>89</v>
      </c>
      <c r="D1980" s="32" t="s">
        <v>159</v>
      </c>
      <c r="E1980" s="32" t="s">
        <v>158</v>
      </c>
    </row>
    <row r="1981" spans="1:5" ht="12.6" customHeight="1" x14ac:dyDescent="0.2">
      <c r="A1981" s="32">
        <v>12</v>
      </c>
      <c r="B1981" s="32">
        <v>1</v>
      </c>
      <c r="C1981" s="32">
        <v>90</v>
      </c>
      <c r="D1981" s="32" t="s">
        <v>160</v>
      </c>
      <c r="E1981" s="32" t="s">
        <v>288</v>
      </c>
    </row>
    <row r="1982" spans="1:5" ht="12.6" customHeight="1" x14ac:dyDescent="0.2">
      <c r="A1982" s="32">
        <v>12</v>
      </c>
      <c r="B1982" s="32">
        <v>1</v>
      </c>
      <c r="C1982" s="32">
        <v>91</v>
      </c>
      <c r="D1982" s="32" t="s">
        <v>165</v>
      </c>
      <c r="E1982" s="32" t="s">
        <v>163</v>
      </c>
    </row>
    <row r="1983" spans="1:5" ht="12.6" customHeight="1" x14ac:dyDescent="0.2">
      <c r="A1983" s="32">
        <v>12</v>
      </c>
      <c r="B1983" s="32">
        <v>1</v>
      </c>
      <c r="C1983" s="32">
        <v>92</v>
      </c>
      <c r="D1983" s="32" t="s">
        <v>289</v>
      </c>
      <c r="E1983" s="32" t="s">
        <v>166</v>
      </c>
    </row>
    <row r="1984" spans="1:5" ht="12.6" customHeight="1" x14ac:dyDescent="0.2">
      <c r="A1984" s="32">
        <v>12</v>
      </c>
      <c r="B1984" s="32">
        <v>1</v>
      </c>
      <c r="C1984" s="32">
        <v>93</v>
      </c>
      <c r="D1984" s="32" t="s">
        <v>164</v>
      </c>
      <c r="E1984" s="32" t="s">
        <v>269</v>
      </c>
    </row>
    <row r="1985" spans="1:5" ht="12.6" customHeight="1" x14ac:dyDescent="0.2">
      <c r="A1985" s="32">
        <v>12</v>
      </c>
      <c r="B1985" s="32">
        <v>1</v>
      </c>
      <c r="C1985" s="32">
        <v>94</v>
      </c>
      <c r="D1985" s="32" t="s">
        <v>167</v>
      </c>
      <c r="E1985" s="32" t="s">
        <v>249</v>
      </c>
    </row>
    <row r="1986" spans="1:5" ht="12.6" customHeight="1" x14ac:dyDescent="0.2">
      <c r="A1986" s="32">
        <v>12</v>
      </c>
      <c r="B1986" s="32">
        <v>1</v>
      </c>
      <c r="C1986" s="32">
        <v>95</v>
      </c>
      <c r="D1986" s="32" t="s">
        <v>168</v>
      </c>
      <c r="E1986" s="32" t="s">
        <v>229</v>
      </c>
    </row>
    <row r="1987" spans="1:5" ht="12.6" customHeight="1" x14ac:dyDescent="0.2">
      <c r="A1987" s="32">
        <v>12</v>
      </c>
      <c r="B1987" s="32">
        <v>1</v>
      </c>
      <c r="C1987" s="32">
        <v>96</v>
      </c>
      <c r="D1987" s="32" t="s">
        <v>161</v>
      </c>
      <c r="E1987" s="32" t="s">
        <v>169</v>
      </c>
    </row>
    <row r="1988" spans="1:5" ht="12.6" customHeight="1" x14ac:dyDescent="0.2">
      <c r="A1988" s="32">
        <v>12</v>
      </c>
      <c r="B1988" s="32">
        <v>1</v>
      </c>
      <c r="C1988" s="32">
        <v>97</v>
      </c>
      <c r="D1988" s="32" t="s">
        <v>170</v>
      </c>
      <c r="E1988" s="32" t="s">
        <v>178</v>
      </c>
    </row>
    <row r="1989" spans="1:5" ht="12.6" customHeight="1" x14ac:dyDescent="0.2">
      <c r="A1989" s="32">
        <v>12</v>
      </c>
      <c r="B1989" s="32">
        <v>1</v>
      </c>
      <c r="C1989" s="32">
        <v>98</v>
      </c>
      <c r="D1989" s="32" t="s">
        <v>171</v>
      </c>
      <c r="E1989" s="32" t="s">
        <v>176</v>
      </c>
    </row>
    <row r="1990" spans="1:5" ht="12.6" customHeight="1" x14ac:dyDescent="0.2">
      <c r="A1990" s="32">
        <v>12</v>
      </c>
      <c r="B1990" s="32">
        <v>1</v>
      </c>
      <c r="C1990" s="32">
        <v>99</v>
      </c>
      <c r="D1990" s="32" t="s">
        <v>172</v>
      </c>
      <c r="E1990" s="32" t="s">
        <v>173</v>
      </c>
    </row>
    <row r="1991" spans="1:5" ht="12.6" customHeight="1" x14ac:dyDescent="0.2">
      <c r="A1991" s="32">
        <v>12</v>
      </c>
      <c r="B1991" s="32">
        <v>1</v>
      </c>
      <c r="C1991" s="32">
        <v>100</v>
      </c>
      <c r="D1991" s="32" t="s">
        <v>270</v>
      </c>
      <c r="E1991" s="32" t="s">
        <v>175</v>
      </c>
    </row>
    <row r="1992" spans="1:5" ht="12.6" customHeight="1" x14ac:dyDescent="0.2">
      <c r="A1992" s="32">
        <v>12</v>
      </c>
      <c r="B1992" s="32">
        <v>1</v>
      </c>
      <c r="C1992" s="32">
        <v>101</v>
      </c>
      <c r="D1992" s="32" t="s">
        <v>250</v>
      </c>
      <c r="E1992" s="32" t="s">
        <v>174</v>
      </c>
    </row>
    <row r="1993" spans="1:5" ht="12.6" customHeight="1" x14ac:dyDescent="0.2">
      <c r="A1993" s="32">
        <v>12</v>
      </c>
      <c r="B1993" s="32">
        <v>1</v>
      </c>
      <c r="C1993" s="32">
        <v>102</v>
      </c>
      <c r="D1993" s="32" t="s">
        <v>290</v>
      </c>
      <c r="E1993" s="32" t="s">
        <v>230</v>
      </c>
    </row>
    <row r="1994" spans="1:5" ht="12.6" customHeight="1" x14ac:dyDescent="0.2">
      <c r="A1994" s="32">
        <v>12</v>
      </c>
      <c r="B1994" s="32">
        <v>1</v>
      </c>
      <c r="C1994" s="32">
        <v>103</v>
      </c>
      <c r="D1994" s="32" t="s">
        <v>231</v>
      </c>
      <c r="E1994" s="32" t="s">
        <v>180</v>
      </c>
    </row>
    <row r="1995" spans="1:5" ht="12.6" customHeight="1" x14ac:dyDescent="0.2">
      <c r="A1995" s="32">
        <v>12</v>
      </c>
      <c r="B1995" s="32">
        <v>1</v>
      </c>
      <c r="C1995" s="32">
        <v>104</v>
      </c>
      <c r="D1995" s="32" t="s">
        <v>184</v>
      </c>
      <c r="E1995" s="32" t="s">
        <v>181</v>
      </c>
    </row>
    <row r="1996" spans="1:5" ht="12.6" customHeight="1" x14ac:dyDescent="0.2">
      <c r="A1996" s="32">
        <v>12</v>
      </c>
      <c r="B1996" s="32">
        <v>1</v>
      </c>
      <c r="C1996" s="32">
        <v>105</v>
      </c>
      <c r="D1996" s="32" t="s">
        <v>185</v>
      </c>
      <c r="E1996" s="32" t="s">
        <v>177</v>
      </c>
    </row>
    <row r="1997" spans="1:5" ht="12.6" customHeight="1" x14ac:dyDescent="0.2">
      <c r="A1997" s="32">
        <v>12</v>
      </c>
      <c r="B1997" s="32">
        <v>1</v>
      </c>
      <c r="C1997" s="32">
        <v>106</v>
      </c>
      <c r="D1997" s="32" t="s">
        <v>183</v>
      </c>
      <c r="E1997" s="32" t="s">
        <v>182</v>
      </c>
    </row>
    <row r="1998" spans="1:5" ht="12.6" customHeight="1" x14ac:dyDescent="0.2">
      <c r="A1998" s="32">
        <v>12</v>
      </c>
      <c r="B1998" s="32">
        <v>1</v>
      </c>
      <c r="C1998" s="32">
        <v>107</v>
      </c>
      <c r="D1998" s="32" t="s">
        <v>291</v>
      </c>
      <c r="E1998" s="32" t="s">
        <v>179</v>
      </c>
    </row>
    <row r="1999" spans="1:5" ht="12.6" customHeight="1" x14ac:dyDescent="0.2">
      <c r="A1999" s="32">
        <v>12</v>
      </c>
      <c r="B1999" s="32">
        <v>1</v>
      </c>
      <c r="C1999" s="32">
        <v>108</v>
      </c>
      <c r="D1999" s="32" t="s">
        <v>251</v>
      </c>
      <c r="E1999" s="32" t="s">
        <v>271</v>
      </c>
    </row>
    <row r="2000" spans="1:5" ht="12.6" customHeight="1" x14ac:dyDescent="0.2">
      <c r="A2000" s="32">
        <v>12</v>
      </c>
      <c r="B2000" s="32">
        <v>1</v>
      </c>
      <c r="C2000" s="32">
        <v>109</v>
      </c>
      <c r="D2000" s="32" t="s">
        <v>187</v>
      </c>
      <c r="E2000" s="32" t="s">
        <v>292</v>
      </c>
    </row>
    <row r="2001" spans="1:5" ht="12.6" customHeight="1" x14ac:dyDescent="0.2">
      <c r="A2001" s="32">
        <v>12</v>
      </c>
      <c r="B2001" s="32">
        <v>1</v>
      </c>
      <c r="C2001" s="32">
        <v>110</v>
      </c>
      <c r="D2001" s="32" t="s">
        <v>272</v>
      </c>
      <c r="E2001" s="32" t="s">
        <v>194</v>
      </c>
    </row>
    <row r="2002" spans="1:5" ht="12.6" customHeight="1" x14ac:dyDescent="0.2">
      <c r="A2002" s="32">
        <v>12</v>
      </c>
      <c r="B2002" s="32">
        <v>1</v>
      </c>
      <c r="C2002" s="32">
        <v>111</v>
      </c>
      <c r="D2002" s="32" t="s">
        <v>252</v>
      </c>
      <c r="E2002" s="32" t="s">
        <v>186</v>
      </c>
    </row>
    <row r="2003" spans="1:5" ht="12.6" customHeight="1" x14ac:dyDescent="0.2">
      <c r="A2003" s="32">
        <v>12</v>
      </c>
      <c r="B2003" s="32">
        <v>1</v>
      </c>
      <c r="C2003" s="32">
        <v>112</v>
      </c>
      <c r="D2003" s="32" t="s">
        <v>232</v>
      </c>
      <c r="E2003" s="32" t="s">
        <v>188</v>
      </c>
    </row>
    <row r="2004" spans="1:5" ht="12.6" customHeight="1" x14ac:dyDescent="0.2">
      <c r="A2004" s="32">
        <v>12</v>
      </c>
      <c r="B2004" s="32">
        <v>1</v>
      </c>
      <c r="C2004" s="32">
        <v>113</v>
      </c>
      <c r="D2004" s="32" t="s">
        <v>190</v>
      </c>
      <c r="E2004" s="32" t="s">
        <v>189</v>
      </c>
    </row>
    <row r="2005" spans="1:5" ht="12.6" customHeight="1" x14ac:dyDescent="0.2">
      <c r="A2005" s="32">
        <v>12</v>
      </c>
      <c r="B2005" s="32">
        <v>1</v>
      </c>
      <c r="C2005" s="32">
        <v>114</v>
      </c>
      <c r="D2005" s="32" t="s">
        <v>192</v>
      </c>
      <c r="E2005" s="32" t="s">
        <v>191</v>
      </c>
    </row>
    <row r="2006" spans="1:5" ht="12.6" customHeight="1" x14ac:dyDescent="0.2">
      <c r="A2006" s="32">
        <v>12</v>
      </c>
      <c r="B2006" s="32">
        <v>1</v>
      </c>
      <c r="C2006" s="32">
        <v>115</v>
      </c>
      <c r="D2006" s="32" t="s">
        <v>199</v>
      </c>
      <c r="E2006" s="32" t="s">
        <v>195</v>
      </c>
    </row>
    <row r="2007" spans="1:5" ht="12.6" customHeight="1" x14ac:dyDescent="0.2">
      <c r="A2007" s="32">
        <v>12</v>
      </c>
      <c r="B2007" s="32">
        <v>1</v>
      </c>
      <c r="C2007" s="32">
        <v>116</v>
      </c>
      <c r="D2007" s="32" t="s">
        <v>200</v>
      </c>
      <c r="E2007" s="32" t="s">
        <v>197</v>
      </c>
    </row>
    <row r="2008" spans="1:5" ht="12.6" customHeight="1" x14ac:dyDescent="0.2">
      <c r="A2008" s="32">
        <v>12</v>
      </c>
      <c r="B2008" s="32">
        <v>1</v>
      </c>
      <c r="C2008" s="32">
        <v>117</v>
      </c>
      <c r="D2008" s="32" t="s">
        <v>198</v>
      </c>
      <c r="E2008" s="32" t="s">
        <v>273</v>
      </c>
    </row>
    <row r="2009" spans="1:5" ht="12.6" customHeight="1" x14ac:dyDescent="0.2">
      <c r="A2009" s="32">
        <v>12</v>
      </c>
      <c r="B2009" s="32">
        <v>1</v>
      </c>
      <c r="C2009" s="32">
        <v>118</v>
      </c>
      <c r="D2009" s="32" t="s">
        <v>196</v>
      </c>
      <c r="E2009" s="32" t="s">
        <v>253</v>
      </c>
    </row>
    <row r="2010" spans="1:5" ht="12.6" customHeight="1" x14ac:dyDescent="0.2">
      <c r="A2010" s="32">
        <v>12</v>
      </c>
      <c r="B2010" s="32">
        <v>1</v>
      </c>
      <c r="C2010" s="32">
        <v>119</v>
      </c>
      <c r="D2010" s="32" t="s">
        <v>201</v>
      </c>
      <c r="E2010" s="32" t="s">
        <v>233</v>
      </c>
    </row>
    <row r="2011" spans="1:5" ht="12.6" customHeight="1" x14ac:dyDescent="0.2">
      <c r="A2011" s="32">
        <v>12</v>
      </c>
      <c r="B2011" s="32">
        <v>1</v>
      </c>
      <c r="C2011" s="32">
        <v>120</v>
      </c>
      <c r="D2011" s="32" t="s">
        <v>193</v>
      </c>
      <c r="E2011" s="32" t="s">
        <v>293</v>
      </c>
    </row>
    <row r="2012" spans="1:5" ht="12.6" customHeight="1" x14ac:dyDescent="0.2">
      <c r="A2012" s="32">
        <v>12</v>
      </c>
      <c r="B2012" s="32">
        <v>2</v>
      </c>
      <c r="C2012" s="32">
        <v>1</v>
      </c>
      <c r="D2012" s="32" t="s">
        <v>26</v>
      </c>
      <c r="E2012" s="32" t="s">
        <v>22</v>
      </c>
    </row>
    <row r="2013" spans="1:5" ht="12.6" customHeight="1" x14ac:dyDescent="0.2">
      <c r="A2013" s="32">
        <v>12</v>
      </c>
      <c r="B2013" s="32">
        <v>2</v>
      </c>
      <c r="C2013" s="32">
        <v>2</v>
      </c>
      <c r="D2013" s="32" t="s">
        <v>31</v>
      </c>
      <c r="E2013" s="32" t="s">
        <v>274</v>
      </c>
    </row>
    <row r="2014" spans="1:5" ht="12.6" customHeight="1" x14ac:dyDescent="0.2">
      <c r="A2014" s="32">
        <v>12</v>
      </c>
      <c r="B2014" s="32">
        <v>2</v>
      </c>
      <c r="C2014" s="32">
        <v>3</v>
      </c>
      <c r="D2014" s="32" t="s">
        <v>28</v>
      </c>
      <c r="E2014" s="32" t="s">
        <v>254</v>
      </c>
    </row>
    <row r="2015" spans="1:5" ht="12.6" customHeight="1" x14ac:dyDescent="0.2">
      <c r="A2015" s="32">
        <v>12</v>
      </c>
      <c r="B2015" s="32">
        <v>2</v>
      </c>
      <c r="C2015" s="32">
        <v>4</v>
      </c>
      <c r="D2015" s="32" t="s">
        <v>29</v>
      </c>
      <c r="E2015" s="32" t="s">
        <v>234</v>
      </c>
    </row>
    <row r="2016" spans="1:5" ht="12.6" customHeight="1" x14ac:dyDescent="0.2">
      <c r="A2016" s="32">
        <v>12</v>
      </c>
      <c r="B2016" s="32">
        <v>2</v>
      </c>
      <c r="C2016" s="32">
        <v>5</v>
      </c>
      <c r="D2016" s="32" t="s">
        <v>30</v>
      </c>
      <c r="E2016" s="32" t="s">
        <v>214</v>
      </c>
    </row>
    <row r="2017" spans="1:5" ht="12.6" customHeight="1" x14ac:dyDescent="0.2">
      <c r="A2017" s="32">
        <v>12</v>
      </c>
      <c r="B2017" s="32">
        <v>2</v>
      </c>
      <c r="C2017" s="32">
        <v>6</v>
      </c>
      <c r="D2017" s="32" t="s">
        <v>27</v>
      </c>
      <c r="E2017" s="32" t="s">
        <v>32</v>
      </c>
    </row>
    <row r="2018" spans="1:5" ht="12.6" customHeight="1" x14ac:dyDescent="0.2">
      <c r="A2018" s="32">
        <v>12</v>
      </c>
      <c r="B2018" s="32">
        <v>2</v>
      </c>
      <c r="C2018" s="32">
        <v>7</v>
      </c>
      <c r="D2018" s="32" t="s">
        <v>14</v>
      </c>
      <c r="E2018" s="32" t="s">
        <v>35</v>
      </c>
    </row>
    <row r="2019" spans="1:5" ht="12.6" customHeight="1" x14ac:dyDescent="0.2">
      <c r="A2019" s="32">
        <v>12</v>
      </c>
      <c r="B2019" s="32">
        <v>2</v>
      </c>
      <c r="C2019" s="32">
        <v>8</v>
      </c>
      <c r="D2019" s="32" t="s">
        <v>33</v>
      </c>
      <c r="E2019" s="32" t="s">
        <v>38</v>
      </c>
    </row>
    <row r="2020" spans="1:5" ht="12.6" customHeight="1" x14ac:dyDescent="0.2">
      <c r="A2020" s="32">
        <v>12</v>
      </c>
      <c r="B2020" s="32">
        <v>2</v>
      </c>
      <c r="C2020" s="32">
        <v>9</v>
      </c>
      <c r="D2020" s="32" t="s">
        <v>36</v>
      </c>
      <c r="E2020" s="32" t="s">
        <v>37</v>
      </c>
    </row>
    <row r="2021" spans="1:5" ht="12.6" customHeight="1" x14ac:dyDescent="0.2">
      <c r="A2021" s="32">
        <v>12</v>
      </c>
      <c r="B2021" s="32">
        <v>2</v>
      </c>
      <c r="C2021" s="32">
        <v>10</v>
      </c>
      <c r="D2021" s="32" t="s">
        <v>255</v>
      </c>
      <c r="E2021" s="32" t="s">
        <v>34</v>
      </c>
    </row>
    <row r="2022" spans="1:5" ht="12.6" customHeight="1" x14ac:dyDescent="0.2">
      <c r="A2022" s="32">
        <v>12</v>
      </c>
      <c r="B2022" s="32">
        <v>2</v>
      </c>
      <c r="C2022" s="32">
        <v>11</v>
      </c>
      <c r="D2022" s="32" t="s">
        <v>235</v>
      </c>
      <c r="E2022" s="32" t="s">
        <v>39</v>
      </c>
    </row>
    <row r="2023" spans="1:5" ht="12.6" customHeight="1" x14ac:dyDescent="0.2">
      <c r="A2023" s="32">
        <v>12</v>
      </c>
      <c r="B2023" s="32">
        <v>2</v>
      </c>
      <c r="C2023" s="32">
        <v>12</v>
      </c>
      <c r="D2023" s="32" t="s">
        <v>215</v>
      </c>
      <c r="E2023" s="32" t="s">
        <v>275</v>
      </c>
    </row>
    <row r="2024" spans="1:5" ht="12.6" customHeight="1" x14ac:dyDescent="0.2">
      <c r="A2024" s="32">
        <v>12</v>
      </c>
      <c r="B2024" s="32">
        <v>2</v>
      </c>
      <c r="C2024" s="32">
        <v>13</v>
      </c>
      <c r="D2024" s="32" t="s">
        <v>216</v>
      </c>
      <c r="E2024" s="32" t="s">
        <v>15</v>
      </c>
    </row>
    <row r="2025" spans="1:5" ht="12.6" customHeight="1" x14ac:dyDescent="0.2">
      <c r="A2025" s="32">
        <v>12</v>
      </c>
      <c r="B2025" s="32">
        <v>2</v>
      </c>
      <c r="C2025" s="32">
        <v>14</v>
      </c>
      <c r="D2025" s="32" t="s">
        <v>46</v>
      </c>
      <c r="E2025" s="32" t="s">
        <v>41</v>
      </c>
    </row>
    <row r="2026" spans="1:5" ht="12.6" customHeight="1" x14ac:dyDescent="0.2">
      <c r="A2026" s="32">
        <v>12</v>
      </c>
      <c r="B2026" s="32">
        <v>2</v>
      </c>
      <c r="C2026" s="32">
        <v>15</v>
      </c>
      <c r="D2026" s="32" t="s">
        <v>45</v>
      </c>
      <c r="E2026" s="32" t="s">
        <v>43</v>
      </c>
    </row>
    <row r="2027" spans="1:5" ht="12.6" customHeight="1" x14ac:dyDescent="0.2">
      <c r="A2027" s="32">
        <v>12</v>
      </c>
      <c r="B2027" s="32">
        <v>2</v>
      </c>
      <c r="C2027" s="32">
        <v>16</v>
      </c>
      <c r="D2027" s="32" t="s">
        <v>40</v>
      </c>
      <c r="E2027" s="32" t="s">
        <v>44</v>
      </c>
    </row>
    <row r="2028" spans="1:5" ht="12.6" customHeight="1" x14ac:dyDescent="0.2">
      <c r="A2028" s="32">
        <v>12</v>
      </c>
      <c r="B2028" s="32">
        <v>2</v>
      </c>
      <c r="C2028" s="32">
        <v>17</v>
      </c>
      <c r="D2028" s="32" t="s">
        <v>42</v>
      </c>
      <c r="E2028" s="32" t="s">
        <v>276</v>
      </c>
    </row>
    <row r="2029" spans="1:5" ht="12.6" customHeight="1" x14ac:dyDescent="0.2">
      <c r="A2029" s="32">
        <v>12</v>
      </c>
      <c r="B2029" s="32">
        <v>2</v>
      </c>
      <c r="C2029" s="32">
        <v>18</v>
      </c>
      <c r="D2029" s="32" t="s">
        <v>236</v>
      </c>
      <c r="E2029" s="32" t="s">
        <v>256</v>
      </c>
    </row>
    <row r="2030" spans="1:5" ht="12.6" customHeight="1" x14ac:dyDescent="0.2">
      <c r="A2030" s="32">
        <v>12</v>
      </c>
      <c r="B2030" s="32">
        <v>2</v>
      </c>
      <c r="C2030" s="32">
        <v>19</v>
      </c>
      <c r="D2030" s="32" t="s">
        <v>16</v>
      </c>
      <c r="E2030" s="32" t="s">
        <v>277</v>
      </c>
    </row>
    <row r="2031" spans="1:5" ht="12.6" customHeight="1" x14ac:dyDescent="0.2">
      <c r="A2031" s="32">
        <v>12</v>
      </c>
      <c r="B2031" s="32">
        <v>2</v>
      </c>
      <c r="C2031" s="32">
        <v>20</v>
      </c>
      <c r="D2031" s="32" t="s">
        <v>50</v>
      </c>
      <c r="E2031" s="32" t="s">
        <v>257</v>
      </c>
    </row>
    <row r="2032" spans="1:5" ht="12.6" customHeight="1" x14ac:dyDescent="0.2">
      <c r="A2032" s="32">
        <v>12</v>
      </c>
      <c r="B2032" s="32">
        <v>2</v>
      </c>
      <c r="C2032" s="32">
        <v>21</v>
      </c>
      <c r="D2032" s="32" t="s">
        <v>52</v>
      </c>
      <c r="E2032" s="32" t="s">
        <v>237</v>
      </c>
    </row>
    <row r="2033" spans="1:5" ht="12.6" customHeight="1" x14ac:dyDescent="0.2">
      <c r="A2033" s="32">
        <v>12</v>
      </c>
      <c r="B2033" s="32">
        <v>2</v>
      </c>
      <c r="C2033" s="32">
        <v>22</v>
      </c>
      <c r="D2033" s="32" t="s">
        <v>47</v>
      </c>
      <c r="E2033" s="32" t="s">
        <v>217</v>
      </c>
    </row>
    <row r="2034" spans="1:5" ht="12.6" customHeight="1" x14ac:dyDescent="0.2">
      <c r="A2034" s="32">
        <v>12</v>
      </c>
      <c r="B2034" s="32">
        <v>2</v>
      </c>
      <c r="C2034" s="32">
        <v>23</v>
      </c>
      <c r="D2034" s="32" t="s">
        <v>51</v>
      </c>
      <c r="E2034" s="32" t="s">
        <v>53</v>
      </c>
    </row>
    <row r="2035" spans="1:5" ht="12.6" customHeight="1" x14ac:dyDescent="0.2">
      <c r="A2035" s="32">
        <v>12</v>
      </c>
      <c r="B2035" s="32">
        <v>2</v>
      </c>
      <c r="C2035" s="32">
        <v>24</v>
      </c>
      <c r="D2035" s="32" t="s">
        <v>49</v>
      </c>
      <c r="E2035" s="32" t="s">
        <v>48</v>
      </c>
    </row>
    <row r="2036" spans="1:5" ht="12.6" customHeight="1" x14ac:dyDescent="0.2">
      <c r="A2036" s="32">
        <v>12</v>
      </c>
      <c r="B2036" s="32">
        <v>2</v>
      </c>
      <c r="C2036" s="32">
        <v>25</v>
      </c>
      <c r="D2036" s="32" t="s">
        <v>55</v>
      </c>
      <c r="E2036" s="32" t="s">
        <v>17</v>
      </c>
    </row>
    <row r="2037" spans="1:5" ht="12.6" customHeight="1" x14ac:dyDescent="0.2">
      <c r="A2037" s="32">
        <v>12</v>
      </c>
      <c r="B2037" s="32">
        <v>2</v>
      </c>
      <c r="C2037" s="32">
        <v>26</v>
      </c>
      <c r="D2037" s="32" t="s">
        <v>59</v>
      </c>
      <c r="E2037" s="32" t="s">
        <v>56</v>
      </c>
    </row>
    <row r="2038" spans="1:5" ht="12.6" customHeight="1" x14ac:dyDescent="0.2">
      <c r="A2038" s="32">
        <v>12</v>
      </c>
      <c r="B2038" s="32">
        <v>2</v>
      </c>
      <c r="C2038" s="32">
        <v>27</v>
      </c>
      <c r="D2038" s="32" t="s">
        <v>54</v>
      </c>
      <c r="E2038" s="32" t="s">
        <v>258</v>
      </c>
    </row>
    <row r="2039" spans="1:5" ht="12.6" customHeight="1" x14ac:dyDescent="0.2">
      <c r="A2039" s="32">
        <v>12</v>
      </c>
      <c r="B2039" s="32">
        <v>2</v>
      </c>
      <c r="C2039" s="32">
        <v>28</v>
      </c>
      <c r="D2039" s="32" t="s">
        <v>57</v>
      </c>
      <c r="E2039" s="32" t="s">
        <v>238</v>
      </c>
    </row>
    <row r="2040" spans="1:5" ht="12.6" customHeight="1" x14ac:dyDescent="0.2">
      <c r="A2040" s="32">
        <v>12</v>
      </c>
      <c r="B2040" s="32">
        <v>2</v>
      </c>
      <c r="C2040" s="32">
        <v>29</v>
      </c>
      <c r="D2040" s="32" t="s">
        <v>58</v>
      </c>
      <c r="E2040" s="32" t="s">
        <v>218</v>
      </c>
    </row>
    <row r="2041" spans="1:5" ht="12.6" customHeight="1" x14ac:dyDescent="0.2">
      <c r="A2041" s="32">
        <v>12</v>
      </c>
      <c r="B2041" s="32">
        <v>2</v>
      </c>
      <c r="C2041" s="32">
        <v>30</v>
      </c>
      <c r="D2041" s="32" t="s">
        <v>278</v>
      </c>
      <c r="E2041" s="32" t="s">
        <v>60</v>
      </c>
    </row>
    <row r="2042" spans="1:5" ht="12.6" customHeight="1" x14ac:dyDescent="0.2">
      <c r="A2042" s="32">
        <v>12</v>
      </c>
      <c r="B2042" s="32">
        <v>2</v>
      </c>
      <c r="C2042" s="32">
        <v>31</v>
      </c>
      <c r="D2042" s="32" t="s">
        <v>18</v>
      </c>
      <c r="E2042" s="32" t="s">
        <v>63</v>
      </c>
    </row>
    <row r="2043" spans="1:5" ht="12.6" customHeight="1" x14ac:dyDescent="0.2">
      <c r="A2043" s="32">
        <v>12</v>
      </c>
      <c r="B2043" s="32">
        <v>2</v>
      </c>
      <c r="C2043" s="32">
        <v>32</v>
      </c>
      <c r="D2043" s="32" t="s">
        <v>61</v>
      </c>
      <c r="E2043" s="32" t="s">
        <v>66</v>
      </c>
    </row>
    <row r="2044" spans="1:5" ht="12.6" customHeight="1" x14ac:dyDescent="0.2">
      <c r="A2044" s="32">
        <v>12</v>
      </c>
      <c r="B2044" s="32">
        <v>2</v>
      </c>
      <c r="C2044" s="32">
        <v>33</v>
      </c>
      <c r="D2044" s="32" t="s">
        <v>62</v>
      </c>
      <c r="E2044" s="32" t="s">
        <v>65</v>
      </c>
    </row>
    <row r="2045" spans="1:5" ht="12.6" customHeight="1" x14ac:dyDescent="0.2">
      <c r="A2045" s="32">
        <v>12</v>
      </c>
      <c r="B2045" s="32">
        <v>2</v>
      </c>
      <c r="C2045" s="32">
        <v>34</v>
      </c>
      <c r="D2045" s="32" t="s">
        <v>279</v>
      </c>
      <c r="E2045" s="32" t="s">
        <v>64</v>
      </c>
    </row>
    <row r="2046" spans="1:5" ht="12.6" customHeight="1" x14ac:dyDescent="0.2">
      <c r="A2046" s="32">
        <v>12</v>
      </c>
      <c r="B2046" s="32">
        <v>2</v>
      </c>
      <c r="C2046" s="32">
        <v>35</v>
      </c>
      <c r="D2046" s="32" t="s">
        <v>259</v>
      </c>
      <c r="E2046" s="32" t="s">
        <v>67</v>
      </c>
    </row>
    <row r="2047" spans="1:5" ht="12.6" customHeight="1" x14ac:dyDescent="0.2">
      <c r="A2047" s="32">
        <v>12</v>
      </c>
      <c r="B2047" s="32">
        <v>2</v>
      </c>
      <c r="C2047" s="32">
        <v>36</v>
      </c>
      <c r="D2047" s="32" t="s">
        <v>239</v>
      </c>
      <c r="E2047" s="32" t="s">
        <v>219</v>
      </c>
    </row>
    <row r="2048" spans="1:5" ht="12.6" customHeight="1" x14ac:dyDescent="0.2">
      <c r="A2048" s="32">
        <v>12</v>
      </c>
      <c r="B2048" s="32">
        <v>2</v>
      </c>
      <c r="C2048" s="32">
        <v>37</v>
      </c>
      <c r="D2048" s="32" t="s">
        <v>240</v>
      </c>
      <c r="E2048" s="32" t="s">
        <v>19</v>
      </c>
    </row>
    <row r="2049" spans="1:5" ht="12.6" customHeight="1" x14ac:dyDescent="0.2">
      <c r="A2049" s="32">
        <v>12</v>
      </c>
      <c r="B2049" s="32">
        <v>2</v>
      </c>
      <c r="C2049" s="32">
        <v>38</v>
      </c>
      <c r="D2049" s="32" t="s">
        <v>220</v>
      </c>
      <c r="E2049" s="32" t="s">
        <v>68</v>
      </c>
    </row>
    <row r="2050" spans="1:5" ht="12.6" customHeight="1" x14ac:dyDescent="0.2">
      <c r="A2050" s="32">
        <v>12</v>
      </c>
      <c r="B2050" s="32">
        <v>2</v>
      </c>
      <c r="C2050" s="32">
        <v>39</v>
      </c>
      <c r="D2050" s="32" t="s">
        <v>74</v>
      </c>
      <c r="E2050" s="32" t="s">
        <v>70</v>
      </c>
    </row>
    <row r="2051" spans="1:5" ht="12.6" customHeight="1" x14ac:dyDescent="0.2">
      <c r="A2051" s="32">
        <v>12</v>
      </c>
      <c r="B2051" s="32">
        <v>2</v>
      </c>
      <c r="C2051" s="32">
        <v>40</v>
      </c>
      <c r="D2051" s="32" t="s">
        <v>69</v>
      </c>
      <c r="E2051" s="32" t="s">
        <v>72</v>
      </c>
    </row>
    <row r="2052" spans="1:5" ht="12.6" customHeight="1" x14ac:dyDescent="0.2">
      <c r="A2052" s="32">
        <v>12</v>
      </c>
      <c r="B2052" s="32">
        <v>2</v>
      </c>
      <c r="C2052" s="32">
        <v>41</v>
      </c>
      <c r="D2052" s="32" t="s">
        <v>71</v>
      </c>
      <c r="E2052" s="32" t="s">
        <v>73</v>
      </c>
    </row>
    <row r="2053" spans="1:5" ht="12.6" customHeight="1" x14ac:dyDescent="0.2">
      <c r="A2053" s="32">
        <v>12</v>
      </c>
      <c r="B2053" s="32">
        <v>2</v>
      </c>
      <c r="C2053" s="32">
        <v>42</v>
      </c>
      <c r="D2053" s="32" t="s">
        <v>280</v>
      </c>
      <c r="E2053" s="32" t="s">
        <v>260</v>
      </c>
    </row>
    <row r="2054" spans="1:5" ht="12.6" customHeight="1" x14ac:dyDescent="0.2">
      <c r="A2054" s="32">
        <v>12</v>
      </c>
      <c r="B2054" s="32">
        <v>2</v>
      </c>
      <c r="C2054" s="32">
        <v>43</v>
      </c>
      <c r="D2054" s="32" t="s">
        <v>20</v>
      </c>
      <c r="E2054" s="32" t="s">
        <v>76</v>
      </c>
    </row>
    <row r="2055" spans="1:5" ht="12.6" customHeight="1" x14ac:dyDescent="0.2">
      <c r="A2055" s="32">
        <v>12</v>
      </c>
      <c r="B2055" s="32">
        <v>2</v>
      </c>
      <c r="C2055" s="32">
        <v>44</v>
      </c>
      <c r="D2055" s="32" t="s">
        <v>261</v>
      </c>
      <c r="E2055" s="32" t="s">
        <v>78</v>
      </c>
    </row>
    <row r="2056" spans="1:5" ht="12.6" customHeight="1" x14ac:dyDescent="0.2">
      <c r="A2056" s="32">
        <v>12</v>
      </c>
      <c r="B2056" s="32">
        <v>2</v>
      </c>
      <c r="C2056" s="32">
        <v>45</v>
      </c>
      <c r="D2056" s="32" t="s">
        <v>241</v>
      </c>
      <c r="E2056" s="32" t="s">
        <v>80</v>
      </c>
    </row>
    <row r="2057" spans="1:5" ht="12.6" customHeight="1" x14ac:dyDescent="0.2">
      <c r="A2057" s="32">
        <v>12</v>
      </c>
      <c r="B2057" s="32">
        <v>2</v>
      </c>
      <c r="C2057" s="32">
        <v>46</v>
      </c>
      <c r="D2057" s="32" t="s">
        <v>221</v>
      </c>
      <c r="E2057" s="32" t="s">
        <v>75</v>
      </c>
    </row>
    <row r="2058" spans="1:5" ht="12.6" customHeight="1" x14ac:dyDescent="0.2">
      <c r="A2058" s="32">
        <v>12</v>
      </c>
      <c r="B2058" s="32">
        <v>2</v>
      </c>
      <c r="C2058" s="32">
        <v>47</v>
      </c>
      <c r="D2058" s="32" t="s">
        <v>81</v>
      </c>
      <c r="E2058" s="32" t="s">
        <v>79</v>
      </c>
    </row>
    <row r="2059" spans="1:5" ht="12.6" customHeight="1" x14ac:dyDescent="0.2">
      <c r="A2059" s="32">
        <v>12</v>
      </c>
      <c r="B2059" s="32">
        <v>2</v>
      </c>
      <c r="C2059" s="32">
        <v>48</v>
      </c>
      <c r="D2059" s="32" t="s">
        <v>77</v>
      </c>
      <c r="E2059" s="32" t="s">
        <v>281</v>
      </c>
    </row>
    <row r="2060" spans="1:5" ht="12.6" customHeight="1" x14ac:dyDescent="0.2">
      <c r="A2060" s="32">
        <v>12</v>
      </c>
      <c r="B2060" s="32">
        <v>2</v>
      </c>
      <c r="C2060" s="32">
        <v>49</v>
      </c>
      <c r="D2060" s="32" t="s">
        <v>85</v>
      </c>
      <c r="E2060" s="32" t="s">
        <v>21</v>
      </c>
    </row>
    <row r="2061" spans="1:5" ht="12.6" customHeight="1" x14ac:dyDescent="0.2">
      <c r="A2061" s="32">
        <v>12</v>
      </c>
      <c r="B2061" s="32">
        <v>2</v>
      </c>
      <c r="C2061" s="32">
        <v>50</v>
      </c>
      <c r="D2061" s="32" t="s">
        <v>87</v>
      </c>
      <c r="E2061" s="32" t="s">
        <v>83</v>
      </c>
    </row>
    <row r="2062" spans="1:5" ht="12.6" customHeight="1" x14ac:dyDescent="0.2">
      <c r="A2062" s="32">
        <v>12</v>
      </c>
      <c r="B2062" s="32">
        <v>2</v>
      </c>
      <c r="C2062" s="32">
        <v>51</v>
      </c>
      <c r="D2062" s="32" t="s">
        <v>86</v>
      </c>
      <c r="E2062" s="32" t="s">
        <v>282</v>
      </c>
    </row>
    <row r="2063" spans="1:5" ht="12.6" customHeight="1" x14ac:dyDescent="0.2">
      <c r="A2063" s="32">
        <v>12</v>
      </c>
      <c r="B2063" s="32">
        <v>2</v>
      </c>
      <c r="C2063" s="32">
        <v>52</v>
      </c>
      <c r="D2063" s="32" t="s">
        <v>84</v>
      </c>
      <c r="E2063" s="32" t="s">
        <v>262</v>
      </c>
    </row>
    <row r="2064" spans="1:5" ht="12.6" customHeight="1" x14ac:dyDescent="0.2">
      <c r="A2064" s="32">
        <v>12</v>
      </c>
      <c r="B2064" s="32">
        <v>2</v>
      </c>
      <c r="C2064" s="32">
        <v>53</v>
      </c>
      <c r="D2064" s="32" t="s">
        <v>82</v>
      </c>
      <c r="E2064" s="32" t="s">
        <v>242</v>
      </c>
    </row>
    <row r="2065" spans="1:5" ht="12.6" customHeight="1" x14ac:dyDescent="0.2">
      <c r="A2065" s="32">
        <v>12</v>
      </c>
      <c r="B2065" s="32">
        <v>2</v>
      </c>
      <c r="C2065" s="32">
        <v>54</v>
      </c>
      <c r="D2065" s="32" t="s">
        <v>88</v>
      </c>
      <c r="E2065" s="32" t="s">
        <v>222</v>
      </c>
    </row>
    <row r="2066" spans="1:5" ht="12.6" customHeight="1" x14ac:dyDescent="0.2">
      <c r="A2066" s="32">
        <v>12</v>
      </c>
      <c r="B2066" s="32">
        <v>2</v>
      </c>
      <c r="C2066" s="32">
        <v>55</v>
      </c>
      <c r="D2066" s="32" t="s">
        <v>23</v>
      </c>
      <c r="E2066" s="32" t="s">
        <v>95</v>
      </c>
    </row>
    <row r="2067" spans="1:5" ht="12.6" customHeight="1" x14ac:dyDescent="0.2">
      <c r="A2067" s="32">
        <v>12</v>
      </c>
      <c r="B2067" s="32">
        <v>2</v>
      </c>
      <c r="C2067" s="32">
        <v>56</v>
      </c>
      <c r="D2067" s="32" t="s">
        <v>92</v>
      </c>
      <c r="E2067" s="32" t="s">
        <v>94</v>
      </c>
    </row>
    <row r="2068" spans="1:5" ht="12.6" customHeight="1" x14ac:dyDescent="0.2">
      <c r="A2068" s="32">
        <v>12</v>
      </c>
      <c r="B2068" s="32">
        <v>2</v>
      </c>
      <c r="C2068" s="32">
        <v>57</v>
      </c>
      <c r="D2068" s="32" t="s">
        <v>89</v>
      </c>
      <c r="E2068" s="32" t="s">
        <v>93</v>
      </c>
    </row>
    <row r="2069" spans="1:5" ht="12.6" customHeight="1" x14ac:dyDescent="0.2">
      <c r="A2069" s="32">
        <v>12</v>
      </c>
      <c r="B2069" s="32">
        <v>2</v>
      </c>
      <c r="C2069" s="32">
        <v>58</v>
      </c>
      <c r="D2069" s="32" t="s">
        <v>91</v>
      </c>
      <c r="E2069" s="32" t="s">
        <v>90</v>
      </c>
    </row>
    <row r="2070" spans="1:5" ht="12.6" customHeight="1" x14ac:dyDescent="0.2">
      <c r="A2070" s="32">
        <v>12</v>
      </c>
      <c r="B2070" s="32">
        <v>2</v>
      </c>
      <c r="C2070" s="32">
        <v>59</v>
      </c>
      <c r="D2070" s="32" t="s">
        <v>263</v>
      </c>
      <c r="E2070" s="32" t="s">
        <v>223</v>
      </c>
    </row>
    <row r="2071" spans="1:5" ht="12.6" customHeight="1" x14ac:dyDescent="0.2">
      <c r="A2071" s="32">
        <v>12</v>
      </c>
      <c r="B2071" s="32">
        <v>2</v>
      </c>
      <c r="C2071" s="32">
        <v>60</v>
      </c>
      <c r="D2071" s="32" t="s">
        <v>283</v>
      </c>
      <c r="E2071" s="32" t="s">
        <v>243</v>
      </c>
    </row>
    <row r="2072" spans="1:5" ht="12.6" customHeight="1" x14ac:dyDescent="0.2">
      <c r="A2072" s="32">
        <v>12</v>
      </c>
      <c r="B2072" s="32">
        <v>2</v>
      </c>
      <c r="C2072" s="32">
        <v>61</v>
      </c>
      <c r="D2072" s="32" t="s">
        <v>264</v>
      </c>
      <c r="E2072" s="32" t="s">
        <v>24</v>
      </c>
    </row>
    <row r="2073" spans="1:5" ht="12.6" customHeight="1" x14ac:dyDescent="0.2">
      <c r="A2073" s="32">
        <v>12</v>
      </c>
      <c r="B2073" s="32">
        <v>2</v>
      </c>
      <c r="C2073" s="32">
        <v>62</v>
      </c>
      <c r="D2073" s="32" t="s">
        <v>244</v>
      </c>
      <c r="E2073" s="32" t="s">
        <v>101</v>
      </c>
    </row>
    <row r="2074" spans="1:5" ht="12.6" customHeight="1" x14ac:dyDescent="0.2">
      <c r="A2074" s="32">
        <v>12</v>
      </c>
      <c r="B2074" s="32">
        <v>2</v>
      </c>
      <c r="C2074" s="32">
        <v>63</v>
      </c>
      <c r="D2074" s="32" t="s">
        <v>224</v>
      </c>
      <c r="E2074" s="32" t="s">
        <v>96</v>
      </c>
    </row>
    <row r="2075" spans="1:5" ht="12.6" customHeight="1" x14ac:dyDescent="0.2">
      <c r="A2075" s="32">
        <v>12</v>
      </c>
      <c r="B2075" s="32">
        <v>2</v>
      </c>
      <c r="C2075" s="32">
        <v>64</v>
      </c>
      <c r="D2075" s="32" t="s">
        <v>102</v>
      </c>
      <c r="E2075" s="32" t="s">
        <v>97</v>
      </c>
    </row>
    <row r="2076" spans="1:5" ht="12.6" customHeight="1" x14ac:dyDescent="0.2">
      <c r="A2076" s="32">
        <v>12</v>
      </c>
      <c r="B2076" s="32">
        <v>2</v>
      </c>
      <c r="C2076" s="32">
        <v>65</v>
      </c>
      <c r="D2076" s="32" t="s">
        <v>98</v>
      </c>
      <c r="E2076" s="32" t="s">
        <v>99</v>
      </c>
    </row>
    <row r="2077" spans="1:5" ht="12.6" customHeight="1" x14ac:dyDescent="0.2">
      <c r="A2077" s="32">
        <v>12</v>
      </c>
      <c r="B2077" s="32">
        <v>2</v>
      </c>
      <c r="C2077" s="32">
        <v>66</v>
      </c>
      <c r="D2077" s="32" t="s">
        <v>284</v>
      </c>
      <c r="E2077" s="32" t="s">
        <v>100</v>
      </c>
    </row>
    <row r="2078" spans="1:5" ht="12.6" customHeight="1" x14ac:dyDescent="0.2">
      <c r="A2078" s="32">
        <v>12</v>
      </c>
      <c r="B2078" s="32">
        <v>2</v>
      </c>
      <c r="C2078" s="32">
        <v>67</v>
      </c>
      <c r="D2078" s="32" t="s">
        <v>25</v>
      </c>
      <c r="E2078" s="32" t="s">
        <v>106</v>
      </c>
    </row>
    <row r="2079" spans="1:5" ht="12.6" customHeight="1" x14ac:dyDescent="0.2">
      <c r="A2079" s="32">
        <v>12</v>
      </c>
      <c r="B2079" s="32">
        <v>2</v>
      </c>
      <c r="C2079" s="32">
        <v>68</v>
      </c>
      <c r="D2079" s="32" t="s">
        <v>285</v>
      </c>
      <c r="E2079" s="32" t="s">
        <v>105</v>
      </c>
    </row>
    <row r="2080" spans="1:5" ht="12.6" customHeight="1" x14ac:dyDescent="0.2">
      <c r="A2080" s="32">
        <v>12</v>
      </c>
      <c r="B2080" s="32">
        <v>2</v>
      </c>
      <c r="C2080" s="32">
        <v>69</v>
      </c>
      <c r="D2080" s="32" t="s">
        <v>265</v>
      </c>
      <c r="E2080" s="32" t="s">
        <v>104</v>
      </c>
    </row>
    <row r="2081" spans="1:5" ht="12.6" customHeight="1" x14ac:dyDescent="0.2">
      <c r="A2081" s="32">
        <v>12</v>
      </c>
      <c r="B2081" s="32">
        <v>2</v>
      </c>
      <c r="C2081" s="32">
        <v>70</v>
      </c>
      <c r="D2081" s="32" t="s">
        <v>245</v>
      </c>
      <c r="E2081" s="32" t="s">
        <v>108</v>
      </c>
    </row>
    <row r="2082" spans="1:5" ht="12.6" customHeight="1" x14ac:dyDescent="0.2">
      <c r="A2082" s="32">
        <v>12</v>
      </c>
      <c r="B2082" s="32">
        <v>2</v>
      </c>
      <c r="C2082" s="32">
        <v>71</v>
      </c>
      <c r="D2082" s="32" t="s">
        <v>225</v>
      </c>
      <c r="E2082" s="32" t="s">
        <v>103</v>
      </c>
    </row>
    <row r="2083" spans="1:5" ht="12.6" customHeight="1" x14ac:dyDescent="0.2">
      <c r="A2083" s="32">
        <v>12</v>
      </c>
      <c r="B2083" s="32">
        <v>2</v>
      </c>
      <c r="C2083" s="32">
        <v>72</v>
      </c>
      <c r="D2083" s="32" t="s">
        <v>109</v>
      </c>
      <c r="E2083" s="32" t="s">
        <v>107</v>
      </c>
    </row>
    <row r="2084" spans="1:5" ht="12.6" customHeight="1" x14ac:dyDescent="0.2">
      <c r="A2084" s="32">
        <v>12</v>
      </c>
      <c r="B2084" s="32">
        <v>2</v>
      </c>
      <c r="C2084" s="32">
        <v>73</v>
      </c>
      <c r="D2084" s="32" t="s">
        <v>141</v>
      </c>
      <c r="E2084" s="32" t="s">
        <v>139</v>
      </c>
    </row>
    <row r="2085" spans="1:5" ht="12.6" customHeight="1" x14ac:dyDescent="0.2">
      <c r="A2085" s="32">
        <v>12</v>
      </c>
      <c r="B2085" s="32">
        <v>2</v>
      </c>
      <c r="C2085" s="32">
        <v>74</v>
      </c>
      <c r="D2085" s="32" t="s">
        <v>142</v>
      </c>
      <c r="E2085" s="32" t="s">
        <v>140</v>
      </c>
    </row>
    <row r="2086" spans="1:5" ht="12.6" customHeight="1" x14ac:dyDescent="0.2">
      <c r="A2086" s="32">
        <v>12</v>
      </c>
      <c r="B2086" s="32">
        <v>2</v>
      </c>
      <c r="C2086" s="32">
        <v>75</v>
      </c>
      <c r="D2086" s="32" t="s">
        <v>146</v>
      </c>
      <c r="E2086" s="32" t="s">
        <v>143</v>
      </c>
    </row>
    <row r="2087" spans="1:5" ht="12.6" customHeight="1" x14ac:dyDescent="0.2">
      <c r="A2087" s="32">
        <v>12</v>
      </c>
      <c r="B2087" s="32">
        <v>2</v>
      </c>
      <c r="C2087" s="32">
        <v>76</v>
      </c>
      <c r="D2087" s="32" t="s">
        <v>138</v>
      </c>
      <c r="E2087" s="32" t="s">
        <v>266</v>
      </c>
    </row>
    <row r="2088" spans="1:5" ht="12.6" customHeight="1" x14ac:dyDescent="0.2">
      <c r="A2088" s="32">
        <v>12</v>
      </c>
      <c r="B2088" s="32">
        <v>2</v>
      </c>
      <c r="C2088" s="32">
        <v>77</v>
      </c>
      <c r="D2088" s="32" t="s">
        <v>144</v>
      </c>
      <c r="E2088" s="32" t="s">
        <v>246</v>
      </c>
    </row>
    <row r="2089" spans="1:5" ht="12.6" customHeight="1" x14ac:dyDescent="0.2">
      <c r="A2089" s="32">
        <v>12</v>
      </c>
      <c r="B2089" s="32">
        <v>2</v>
      </c>
      <c r="C2089" s="32">
        <v>78</v>
      </c>
      <c r="D2089" s="32" t="s">
        <v>286</v>
      </c>
      <c r="E2089" s="32" t="s">
        <v>226</v>
      </c>
    </row>
    <row r="2090" spans="1:5" ht="12.6" customHeight="1" x14ac:dyDescent="0.2">
      <c r="A2090" s="32">
        <v>12</v>
      </c>
      <c r="B2090" s="32">
        <v>2</v>
      </c>
      <c r="C2090" s="32">
        <v>79</v>
      </c>
      <c r="D2090" s="32" t="s">
        <v>147</v>
      </c>
      <c r="E2090" s="32" t="s">
        <v>227</v>
      </c>
    </row>
    <row r="2091" spans="1:5" ht="12.6" customHeight="1" x14ac:dyDescent="0.2">
      <c r="A2091" s="32">
        <v>12</v>
      </c>
      <c r="B2091" s="32">
        <v>2</v>
      </c>
      <c r="C2091" s="32">
        <v>80</v>
      </c>
      <c r="D2091" s="32" t="s">
        <v>150</v>
      </c>
      <c r="E2091" s="32" t="s">
        <v>152</v>
      </c>
    </row>
    <row r="2092" spans="1:5" ht="12.6" customHeight="1" x14ac:dyDescent="0.2">
      <c r="A2092" s="32">
        <v>12</v>
      </c>
      <c r="B2092" s="32">
        <v>2</v>
      </c>
      <c r="C2092" s="32">
        <v>81</v>
      </c>
      <c r="D2092" s="32" t="s">
        <v>145</v>
      </c>
      <c r="E2092" s="32" t="s">
        <v>153</v>
      </c>
    </row>
    <row r="2093" spans="1:5" ht="12.6" customHeight="1" x14ac:dyDescent="0.2">
      <c r="A2093" s="32">
        <v>12</v>
      </c>
      <c r="B2093" s="32">
        <v>2</v>
      </c>
      <c r="C2093" s="32">
        <v>82</v>
      </c>
      <c r="D2093" s="32" t="s">
        <v>149</v>
      </c>
      <c r="E2093" s="32" t="s">
        <v>151</v>
      </c>
    </row>
    <row r="2094" spans="1:5" ht="12.6" customHeight="1" x14ac:dyDescent="0.2">
      <c r="A2094" s="32">
        <v>12</v>
      </c>
      <c r="B2094" s="32">
        <v>2</v>
      </c>
      <c r="C2094" s="32">
        <v>83</v>
      </c>
      <c r="D2094" s="32" t="s">
        <v>287</v>
      </c>
      <c r="E2094" s="32" t="s">
        <v>148</v>
      </c>
    </row>
    <row r="2095" spans="1:5" ht="12.6" customHeight="1" x14ac:dyDescent="0.2">
      <c r="A2095" s="32">
        <v>12</v>
      </c>
      <c r="B2095" s="32">
        <v>2</v>
      </c>
      <c r="C2095" s="32">
        <v>84</v>
      </c>
      <c r="D2095" s="32" t="s">
        <v>267</v>
      </c>
      <c r="E2095" s="32" t="s">
        <v>247</v>
      </c>
    </row>
    <row r="2096" spans="1:5" ht="12.6" customHeight="1" x14ac:dyDescent="0.2">
      <c r="A2096" s="32">
        <v>12</v>
      </c>
      <c r="B2096" s="32">
        <v>2</v>
      </c>
      <c r="C2096" s="32">
        <v>85</v>
      </c>
      <c r="D2096" s="32" t="s">
        <v>288</v>
      </c>
      <c r="E2096" s="32" t="s">
        <v>162</v>
      </c>
    </row>
    <row r="2097" spans="1:5" ht="12.6" customHeight="1" x14ac:dyDescent="0.2">
      <c r="A2097" s="32">
        <v>12</v>
      </c>
      <c r="B2097" s="32">
        <v>2</v>
      </c>
      <c r="C2097" s="32">
        <v>86</v>
      </c>
      <c r="D2097" s="32" t="s">
        <v>268</v>
      </c>
      <c r="E2097" s="32" t="s">
        <v>154</v>
      </c>
    </row>
    <row r="2098" spans="1:5" ht="12.6" customHeight="1" x14ac:dyDescent="0.2">
      <c r="A2098" s="32">
        <v>12</v>
      </c>
      <c r="B2098" s="32">
        <v>2</v>
      </c>
      <c r="C2098" s="32">
        <v>87</v>
      </c>
      <c r="D2098" s="32" t="s">
        <v>248</v>
      </c>
      <c r="E2098" s="32" t="s">
        <v>156</v>
      </c>
    </row>
    <row r="2099" spans="1:5" ht="12.6" customHeight="1" x14ac:dyDescent="0.2">
      <c r="A2099" s="32">
        <v>12</v>
      </c>
      <c r="B2099" s="32">
        <v>2</v>
      </c>
      <c r="C2099" s="32">
        <v>88</v>
      </c>
      <c r="D2099" s="32" t="s">
        <v>228</v>
      </c>
      <c r="E2099" s="32" t="s">
        <v>157</v>
      </c>
    </row>
    <row r="2100" spans="1:5" ht="12.6" customHeight="1" x14ac:dyDescent="0.2">
      <c r="A2100" s="32">
        <v>12</v>
      </c>
      <c r="B2100" s="32">
        <v>2</v>
      </c>
      <c r="C2100" s="32">
        <v>89</v>
      </c>
      <c r="D2100" s="32" t="s">
        <v>155</v>
      </c>
      <c r="E2100" s="32" t="s">
        <v>159</v>
      </c>
    </row>
    <row r="2101" spans="1:5" ht="12.6" customHeight="1" x14ac:dyDescent="0.2">
      <c r="A2101" s="32">
        <v>12</v>
      </c>
      <c r="B2101" s="32">
        <v>2</v>
      </c>
      <c r="C2101" s="32">
        <v>90</v>
      </c>
      <c r="D2101" s="32" t="s">
        <v>158</v>
      </c>
      <c r="E2101" s="32" t="s">
        <v>160</v>
      </c>
    </row>
    <row r="2102" spans="1:5" ht="12.6" customHeight="1" x14ac:dyDescent="0.2">
      <c r="A2102" s="32">
        <v>12</v>
      </c>
      <c r="B2102" s="32">
        <v>2</v>
      </c>
      <c r="C2102" s="32">
        <v>91</v>
      </c>
      <c r="D2102" s="32" t="s">
        <v>163</v>
      </c>
      <c r="E2102" s="32" t="s">
        <v>164</v>
      </c>
    </row>
    <row r="2103" spans="1:5" ht="12.6" customHeight="1" x14ac:dyDescent="0.2">
      <c r="A2103" s="32">
        <v>12</v>
      </c>
      <c r="B2103" s="32">
        <v>2</v>
      </c>
      <c r="C2103" s="32">
        <v>92</v>
      </c>
      <c r="D2103" s="32" t="s">
        <v>166</v>
      </c>
      <c r="E2103" s="32" t="s">
        <v>165</v>
      </c>
    </row>
    <row r="2104" spans="1:5" ht="12.6" customHeight="1" x14ac:dyDescent="0.2">
      <c r="A2104" s="32">
        <v>12</v>
      </c>
      <c r="B2104" s="32">
        <v>2</v>
      </c>
      <c r="C2104" s="32">
        <v>93</v>
      </c>
      <c r="D2104" s="32" t="s">
        <v>269</v>
      </c>
      <c r="E2104" s="32" t="s">
        <v>167</v>
      </c>
    </row>
    <row r="2105" spans="1:5" ht="12.6" customHeight="1" x14ac:dyDescent="0.2">
      <c r="A2105" s="32">
        <v>12</v>
      </c>
      <c r="B2105" s="32">
        <v>2</v>
      </c>
      <c r="C2105" s="32">
        <v>94</v>
      </c>
      <c r="D2105" s="32" t="s">
        <v>249</v>
      </c>
      <c r="E2105" s="32" t="s">
        <v>168</v>
      </c>
    </row>
    <row r="2106" spans="1:5" ht="12.6" customHeight="1" x14ac:dyDescent="0.2">
      <c r="A2106" s="32">
        <v>12</v>
      </c>
      <c r="B2106" s="32">
        <v>2</v>
      </c>
      <c r="C2106" s="32">
        <v>95</v>
      </c>
      <c r="D2106" s="32" t="s">
        <v>229</v>
      </c>
      <c r="E2106" s="32" t="s">
        <v>161</v>
      </c>
    </row>
    <row r="2107" spans="1:5" ht="12.6" customHeight="1" x14ac:dyDescent="0.2">
      <c r="A2107" s="32">
        <v>12</v>
      </c>
      <c r="B2107" s="32">
        <v>2</v>
      </c>
      <c r="C2107" s="32">
        <v>96</v>
      </c>
      <c r="D2107" s="32" t="s">
        <v>169</v>
      </c>
      <c r="E2107" s="32" t="s">
        <v>289</v>
      </c>
    </row>
    <row r="2108" spans="1:5" ht="12.6" customHeight="1" x14ac:dyDescent="0.2">
      <c r="A2108" s="32">
        <v>12</v>
      </c>
      <c r="B2108" s="32">
        <v>2</v>
      </c>
      <c r="C2108" s="32">
        <v>97</v>
      </c>
      <c r="D2108" s="32" t="s">
        <v>175</v>
      </c>
      <c r="E2108" s="32" t="s">
        <v>170</v>
      </c>
    </row>
    <row r="2109" spans="1:5" ht="12.6" customHeight="1" x14ac:dyDescent="0.2">
      <c r="A2109" s="32">
        <v>12</v>
      </c>
      <c r="B2109" s="32">
        <v>2</v>
      </c>
      <c r="C2109" s="32">
        <v>98</v>
      </c>
      <c r="D2109" s="32" t="s">
        <v>178</v>
      </c>
      <c r="E2109" s="32" t="s">
        <v>171</v>
      </c>
    </row>
    <row r="2110" spans="1:5" ht="12.6" customHeight="1" x14ac:dyDescent="0.2">
      <c r="A2110" s="32">
        <v>12</v>
      </c>
      <c r="B2110" s="32">
        <v>2</v>
      </c>
      <c r="C2110" s="32">
        <v>99</v>
      </c>
      <c r="D2110" s="32" t="s">
        <v>176</v>
      </c>
      <c r="E2110" s="32" t="s">
        <v>172</v>
      </c>
    </row>
    <row r="2111" spans="1:5" ht="12.6" customHeight="1" x14ac:dyDescent="0.2">
      <c r="A2111" s="32">
        <v>12</v>
      </c>
      <c r="B2111" s="32">
        <v>2</v>
      </c>
      <c r="C2111" s="32">
        <v>100</v>
      </c>
      <c r="D2111" s="32" t="s">
        <v>173</v>
      </c>
      <c r="E2111" s="32" t="s">
        <v>290</v>
      </c>
    </row>
    <row r="2112" spans="1:5" ht="12.6" customHeight="1" x14ac:dyDescent="0.2">
      <c r="A2112" s="32">
        <v>12</v>
      </c>
      <c r="B2112" s="32">
        <v>2</v>
      </c>
      <c r="C2112" s="32">
        <v>101</v>
      </c>
      <c r="D2112" s="32" t="s">
        <v>174</v>
      </c>
      <c r="E2112" s="32" t="s">
        <v>270</v>
      </c>
    </row>
    <row r="2113" spans="1:5" ht="12.6" customHeight="1" x14ac:dyDescent="0.2">
      <c r="A2113" s="32">
        <v>12</v>
      </c>
      <c r="B2113" s="32">
        <v>2</v>
      </c>
      <c r="C2113" s="32">
        <v>102</v>
      </c>
      <c r="D2113" s="32" t="s">
        <v>230</v>
      </c>
      <c r="E2113" s="32" t="s">
        <v>250</v>
      </c>
    </row>
    <row r="2114" spans="1:5" ht="12.6" customHeight="1" x14ac:dyDescent="0.2">
      <c r="A2114" s="32">
        <v>12</v>
      </c>
      <c r="B2114" s="32">
        <v>2</v>
      </c>
      <c r="C2114" s="32">
        <v>103</v>
      </c>
      <c r="D2114" s="32" t="s">
        <v>180</v>
      </c>
      <c r="E2114" s="32" t="s">
        <v>251</v>
      </c>
    </row>
    <row r="2115" spans="1:5" ht="12.6" customHeight="1" x14ac:dyDescent="0.2">
      <c r="A2115" s="32">
        <v>12</v>
      </c>
      <c r="B2115" s="32">
        <v>2</v>
      </c>
      <c r="C2115" s="32">
        <v>104</v>
      </c>
      <c r="D2115" s="32" t="s">
        <v>181</v>
      </c>
      <c r="E2115" s="32" t="s">
        <v>231</v>
      </c>
    </row>
    <row r="2116" spans="1:5" ht="12.6" customHeight="1" x14ac:dyDescent="0.2">
      <c r="A2116" s="32">
        <v>12</v>
      </c>
      <c r="B2116" s="32">
        <v>2</v>
      </c>
      <c r="C2116" s="32">
        <v>105</v>
      </c>
      <c r="D2116" s="32" t="s">
        <v>177</v>
      </c>
      <c r="E2116" s="32" t="s">
        <v>184</v>
      </c>
    </row>
    <row r="2117" spans="1:5" ht="12.6" customHeight="1" x14ac:dyDescent="0.2">
      <c r="A2117" s="32">
        <v>12</v>
      </c>
      <c r="B2117" s="32">
        <v>2</v>
      </c>
      <c r="C2117" s="32">
        <v>106</v>
      </c>
      <c r="D2117" s="32" t="s">
        <v>182</v>
      </c>
      <c r="E2117" s="32" t="s">
        <v>185</v>
      </c>
    </row>
    <row r="2118" spans="1:5" ht="12.6" customHeight="1" x14ac:dyDescent="0.2">
      <c r="A2118" s="32">
        <v>12</v>
      </c>
      <c r="B2118" s="32">
        <v>2</v>
      </c>
      <c r="C2118" s="32">
        <v>107</v>
      </c>
      <c r="D2118" s="32" t="s">
        <v>179</v>
      </c>
      <c r="E2118" s="32" t="s">
        <v>183</v>
      </c>
    </row>
    <row r="2119" spans="1:5" ht="12.6" customHeight="1" x14ac:dyDescent="0.2">
      <c r="A2119" s="32">
        <v>12</v>
      </c>
      <c r="B2119" s="32">
        <v>2</v>
      </c>
      <c r="C2119" s="32">
        <v>108</v>
      </c>
      <c r="D2119" s="32" t="s">
        <v>271</v>
      </c>
      <c r="E2119" s="32" t="s">
        <v>291</v>
      </c>
    </row>
    <row r="2120" spans="1:5" ht="12.6" customHeight="1" x14ac:dyDescent="0.2">
      <c r="A2120" s="32">
        <v>12</v>
      </c>
      <c r="B2120" s="32">
        <v>2</v>
      </c>
      <c r="C2120" s="32">
        <v>109</v>
      </c>
      <c r="D2120" s="32" t="s">
        <v>194</v>
      </c>
      <c r="E2120" s="32" t="s">
        <v>187</v>
      </c>
    </row>
    <row r="2121" spans="1:5" ht="12.6" customHeight="1" x14ac:dyDescent="0.2">
      <c r="A2121" s="32">
        <v>12</v>
      </c>
      <c r="B2121" s="32">
        <v>2</v>
      </c>
      <c r="C2121" s="32">
        <v>110</v>
      </c>
      <c r="D2121" s="32" t="s">
        <v>186</v>
      </c>
      <c r="E2121" s="32" t="s">
        <v>272</v>
      </c>
    </row>
    <row r="2122" spans="1:5" ht="12.6" customHeight="1" x14ac:dyDescent="0.2">
      <c r="A2122" s="32">
        <v>12</v>
      </c>
      <c r="B2122" s="32">
        <v>2</v>
      </c>
      <c r="C2122" s="32">
        <v>111</v>
      </c>
      <c r="D2122" s="32" t="s">
        <v>188</v>
      </c>
      <c r="E2122" s="32" t="s">
        <v>252</v>
      </c>
    </row>
    <row r="2123" spans="1:5" ht="12.6" customHeight="1" x14ac:dyDescent="0.2">
      <c r="A2123" s="32">
        <v>12</v>
      </c>
      <c r="B2123" s="32">
        <v>2</v>
      </c>
      <c r="C2123" s="32">
        <v>112</v>
      </c>
      <c r="D2123" s="32" t="s">
        <v>189</v>
      </c>
      <c r="E2123" s="32" t="s">
        <v>232</v>
      </c>
    </row>
    <row r="2124" spans="1:5" ht="12.6" customHeight="1" x14ac:dyDescent="0.2">
      <c r="A2124" s="32">
        <v>12</v>
      </c>
      <c r="B2124" s="32">
        <v>2</v>
      </c>
      <c r="C2124" s="32">
        <v>113</v>
      </c>
      <c r="D2124" s="32" t="s">
        <v>191</v>
      </c>
      <c r="E2124" s="32" t="s">
        <v>190</v>
      </c>
    </row>
    <row r="2125" spans="1:5" ht="12.6" customHeight="1" x14ac:dyDescent="0.2">
      <c r="A2125" s="32">
        <v>12</v>
      </c>
      <c r="B2125" s="32">
        <v>2</v>
      </c>
      <c r="C2125" s="32">
        <v>114</v>
      </c>
      <c r="D2125" s="32" t="s">
        <v>292</v>
      </c>
      <c r="E2125" s="32" t="s">
        <v>192</v>
      </c>
    </row>
    <row r="2126" spans="1:5" ht="12.6" customHeight="1" x14ac:dyDescent="0.2">
      <c r="A2126" s="32">
        <v>12</v>
      </c>
      <c r="B2126" s="32">
        <v>2</v>
      </c>
      <c r="C2126" s="32">
        <v>115</v>
      </c>
      <c r="D2126" s="32" t="s">
        <v>195</v>
      </c>
      <c r="E2126" s="32" t="s">
        <v>198</v>
      </c>
    </row>
    <row r="2127" spans="1:5" ht="12.6" customHeight="1" x14ac:dyDescent="0.2">
      <c r="A2127" s="32">
        <v>12</v>
      </c>
      <c r="B2127" s="32">
        <v>2</v>
      </c>
      <c r="C2127" s="32">
        <v>116</v>
      </c>
      <c r="D2127" s="32" t="s">
        <v>197</v>
      </c>
      <c r="E2127" s="32" t="s">
        <v>199</v>
      </c>
    </row>
    <row r="2128" spans="1:5" ht="12.6" customHeight="1" x14ac:dyDescent="0.2">
      <c r="A2128" s="32">
        <v>12</v>
      </c>
      <c r="B2128" s="32">
        <v>2</v>
      </c>
      <c r="C2128" s="32">
        <v>117</v>
      </c>
      <c r="D2128" s="32" t="s">
        <v>293</v>
      </c>
      <c r="E2128" s="32" t="s">
        <v>200</v>
      </c>
    </row>
    <row r="2129" spans="1:5" ht="12.6" customHeight="1" x14ac:dyDescent="0.2">
      <c r="A2129" s="32">
        <v>12</v>
      </c>
      <c r="B2129" s="32">
        <v>2</v>
      </c>
      <c r="C2129" s="32">
        <v>118</v>
      </c>
      <c r="D2129" s="32" t="s">
        <v>273</v>
      </c>
      <c r="E2129" s="32" t="s">
        <v>196</v>
      </c>
    </row>
    <row r="2130" spans="1:5" ht="12.6" customHeight="1" x14ac:dyDescent="0.2">
      <c r="A2130" s="32">
        <v>12</v>
      </c>
      <c r="B2130" s="32">
        <v>2</v>
      </c>
      <c r="C2130" s="32">
        <v>119</v>
      </c>
      <c r="D2130" s="32" t="s">
        <v>253</v>
      </c>
      <c r="E2130" s="32" t="s">
        <v>201</v>
      </c>
    </row>
    <row r="2131" spans="1:5" ht="12.6" customHeight="1" x14ac:dyDescent="0.2">
      <c r="A2131" s="32">
        <v>12</v>
      </c>
      <c r="B2131" s="32">
        <v>2</v>
      </c>
      <c r="C2131" s="32">
        <v>120</v>
      </c>
      <c r="D2131" s="32" t="s">
        <v>233</v>
      </c>
      <c r="E2131" s="32" t="s">
        <v>193</v>
      </c>
    </row>
    <row r="2132" spans="1:5" ht="12.6" customHeight="1" x14ac:dyDescent="0.2">
      <c r="A2132" s="32">
        <v>12</v>
      </c>
      <c r="B2132" s="32">
        <v>3</v>
      </c>
      <c r="C2132" s="32">
        <v>1</v>
      </c>
      <c r="D2132" s="32" t="s">
        <v>22</v>
      </c>
      <c r="E2132" s="32" t="s">
        <v>28</v>
      </c>
    </row>
    <row r="2133" spans="1:5" ht="12.6" customHeight="1" x14ac:dyDescent="0.2">
      <c r="A2133" s="32">
        <v>12</v>
      </c>
      <c r="B2133" s="32">
        <v>3</v>
      </c>
      <c r="C2133" s="32">
        <v>2</v>
      </c>
      <c r="D2133" s="32" t="s">
        <v>26</v>
      </c>
      <c r="E2133" s="32" t="s">
        <v>31</v>
      </c>
    </row>
    <row r="2134" spans="1:5" ht="12.6" customHeight="1" x14ac:dyDescent="0.2">
      <c r="A2134" s="32">
        <v>12</v>
      </c>
      <c r="B2134" s="32">
        <v>3</v>
      </c>
      <c r="C2134" s="32">
        <v>3</v>
      </c>
      <c r="D2134" s="32" t="s">
        <v>29</v>
      </c>
      <c r="E2134" s="32" t="s">
        <v>254</v>
      </c>
    </row>
    <row r="2135" spans="1:5" ht="12.6" customHeight="1" x14ac:dyDescent="0.2">
      <c r="A2135" s="32">
        <v>12</v>
      </c>
      <c r="B2135" s="32">
        <v>3</v>
      </c>
      <c r="C2135" s="32">
        <v>4</v>
      </c>
      <c r="D2135" s="32" t="s">
        <v>234</v>
      </c>
      <c r="E2135" s="32" t="s">
        <v>30</v>
      </c>
    </row>
    <row r="2136" spans="1:5" ht="12.6" customHeight="1" x14ac:dyDescent="0.2">
      <c r="A2136" s="32">
        <v>12</v>
      </c>
      <c r="B2136" s="32">
        <v>3</v>
      </c>
      <c r="C2136" s="32">
        <v>5</v>
      </c>
      <c r="D2136" s="32" t="s">
        <v>27</v>
      </c>
      <c r="E2136" s="32" t="s">
        <v>214</v>
      </c>
    </row>
    <row r="2137" spans="1:5" ht="12.6" customHeight="1" x14ac:dyDescent="0.2">
      <c r="A2137" s="32">
        <v>12</v>
      </c>
      <c r="B2137" s="32">
        <v>3</v>
      </c>
      <c r="C2137" s="32">
        <v>6</v>
      </c>
      <c r="D2137" s="32" t="s">
        <v>32</v>
      </c>
      <c r="E2137" s="32" t="s">
        <v>274</v>
      </c>
    </row>
    <row r="2138" spans="1:5" ht="12.6" customHeight="1" x14ac:dyDescent="0.2">
      <c r="A2138" s="32">
        <v>12</v>
      </c>
      <c r="B2138" s="32">
        <v>3</v>
      </c>
      <c r="C2138" s="32">
        <v>7</v>
      </c>
      <c r="D2138" s="32" t="s">
        <v>14</v>
      </c>
      <c r="E2138" s="32" t="s">
        <v>34</v>
      </c>
    </row>
    <row r="2139" spans="1:5" ht="12.6" customHeight="1" x14ac:dyDescent="0.2">
      <c r="A2139" s="32">
        <v>12</v>
      </c>
      <c r="B2139" s="32">
        <v>3</v>
      </c>
      <c r="C2139" s="32">
        <v>8</v>
      </c>
      <c r="D2139" s="32" t="s">
        <v>35</v>
      </c>
      <c r="E2139" s="32" t="s">
        <v>33</v>
      </c>
    </row>
    <row r="2140" spans="1:5" ht="12.6" customHeight="1" x14ac:dyDescent="0.2">
      <c r="A2140" s="32">
        <v>12</v>
      </c>
      <c r="B2140" s="32">
        <v>3</v>
      </c>
      <c r="C2140" s="32">
        <v>9</v>
      </c>
      <c r="D2140" s="32" t="s">
        <v>36</v>
      </c>
      <c r="E2140" s="32" t="s">
        <v>38</v>
      </c>
    </row>
    <row r="2141" spans="1:5" ht="12.6" customHeight="1" x14ac:dyDescent="0.2">
      <c r="A2141" s="32">
        <v>12</v>
      </c>
      <c r="B2141" s="32">
        <v>3</v>
      </c>
      <c r="C2141" s="32">
        <v>10</v>
      </c>
      <c r="D2141" s="32" t="s">
        <v>37</v>
      </c>
      <c r="E2141" s="32" t="s">
        <v>275</v>
      </c>
    </row>
    <row r="2142" spans="1:5" ht="12.6" customHeight="1" x14ac:dyDescent="0.2">
      <c r="A2142" s="32">
        <v>12</v>
      </c>
      <c r="B2142" s="32">
        <v>3</v>
      </c>
      <c r="C2142" s="32">
        <v>11</v>
      </c>
      <c r="D2142" s="32" t="s">
        <v>255</v>
      </c>
      <c r="E2142" s="32" t="s">
        <v>39</v>
      </c>
    </row>
    <row r="2143" spans="1:5" ht="12.6" customHeight="1" x14ac:dyDescent="0.2">
      <c r="A2143" s="32">
        <v>12</v>
      </c>
      <c r="B2143" s="32">
        <v>3</v>
      </c>
      <c r="C2143" s="32">
        <v>12</v>
      </c>
      <c r="D2143" s="32" t="s">
        <v>215</v>
      </c>
      <c r="E2143" s="32" t="s">
        <v>235</v>
      </c>
    </row>
    <row r="2144" spans="1:5" ht="12.6" customHeight="1" x14ac:dyDescent="0.2">
      <c r="A2144" s="32">
        <v>12</v>
      </c>
      <c r="B2144" s="32">
        <v>3</v>
      </c>
      <c r="C2144" s="32">
        <v>13</v>
      </c>
      <c r="D2144" s="32" t="s">
        <v>236</v>
      </c>
      <c r="E2144" s="32" t="s">
        <v>15</v>
      </c>
    </row>
    <row r="2145" spans="1:5" ht="12.6" customHeight="1" x14ac:dyDescent="0.2">
      <c r="A2145" s="32">
        <v>12</v>
      </c>
      <c r="B2145" s="32">
        <v>3</v>
      </c>
      <c r="C2145" s="32">
        <v>14</v>
      </c>
      <c r="D2145" s="32" t="s">
        <v>41</v>
      </c>
      <c r="E2145" s="32" t="s">
        <v>216</v>
      </c>
    </row>
    <row r="2146" spans="1:5" ht="12.6" customHeight="1" x14ac:dyDescent="0.2">
      <c r="A2146" s="32">
        <v>12</v>
      </c>
      <c r="B2146" s="32">
        <v>3</v>
      </c>
      <c r="C2146" s="32">
        <v>15</v>
      </c>
      <c r="D2146" s="32" t="s">
        <v>46</v>
      </c>
      <c r="E2146" s="32" t="s">
        <v>43</v>
      </c>
    </row>
    <row r="2147" spans="1:5" ht="12.6" customHeight="1" x14ac:dyDescent="0.2">
      <c r="A2147" s="32">
        <v>12</v>
      </c>
      <c r="B2147" s="32">
        <v>3</v>
      </c>
      <c r="C2147" s="32">
        <v>16</v>
      </c>
      <c r="D2147" s="32" t="s">
        <v>45</v>
      </c>
      <c r="E2147" s="32" t="s">
        <v>44</v>
      </c>
    </row>
    <row r="2148" spans="1:5" ht="12.6" customHeight="1" x14ac:dyDescent="0.2">
      <c r="A2148" s="32">
        <v>12</v>
      </c>
      <c r="B2148" s="32">
        <v>3</v>
      </c>
      <c r="C2148" s="32">
        <v>17</v>
      </c>
      <c r="D2148" s="32" t="s">
        <v>42</v>
      </c>
      <c r="E2148" s="32" t="s">
        <v>40</v>
      </c>
    </row>
    <row r="2149" spans="1:5" ht="12.6" customHeight="1" x14ac:dyDescent="0.2">
      <c r="A2149" s="32">
        <v>12</v>
      </c>
      <c r="B2149" s="32">
        <v>3</v>
      </c>
      <c r="C2149" s="32">
        <v>18</v>
      </c>
      <c r="D2149" s="32" t="s">
        <v>276</v>
      </c>
      <c r="E2149" s="32" t="s">
        <v>256</v>
      </c>
    </row>
    <row r="2150" spans="1:5" ht="12.6" customHeight="1" x14ac:dyDescent="0.2">
      <c r="A2150" s="32">
        <v>12</v>
      </c>
      <c r="B2150" s="32">
        <v>3</v>
      </c>
      <c r="C2150" s="32">
        <v>19</v>
      </c>
      <c r="D2150" s="32" t="s">
        <v>50</v>
      </c>
      <c r="E2150" s="32" t="s">
        <v>16</v>
      </c>
    </row>
    <row r="2151" spans="1:5" ht="12.6" customHeight="1" x14ac:dyDescent="0.2">
      <c r="A2151" s="32">
        <v>12</v>
      </c>
      <c r="B2151" s="32">
        <v>3</v>
      </c>
      <c r="C2151" s="32">
        <v>20</v>
      </c>
      <c r="D2151" s="32" t="s">
        <v>257</v>
      </c>
      <c r="E2151" s="32" t="s">
        <v>52</v>
      </c>
    </row>
    <row r="2152" spans="1:5" ht="12.6" customHeight="1" x14ac:dyDescent="0.2">
      <c r="A2152" s="32">
        <v>12</v>
      </c>
      <c r="B2152" s="32">
        <v>3</v>
      </c>
      <c r="C2152" s="32">
        <v>21</v>
      </c>
      <c r="D2152" s="32" t="s">
        <v>47</v>
      </c>
      <c r="E2152" s="32" t="s">
        <v>237</v>
      </c>
    </row>
    <row r="2153" spans="1:5" ht="12.6" customHeight="1" x14ac:dyDescent="0.2">
      <c r="A2153" s="32">
        <v>12</v>
      </c>
      <c r="B2153" s="32">
        <v>3</v>
      </c>
      <c r="C2153" s="32">
        <v>22</v>
      </c>
      <c r="D2153" s="32" t="s">
        <v>217</v>
      </c>
      <c r="E2153" s="32" t="s">
        <v>51</v>
      </c>
    </row>
    <row r="2154" spans="1:5" ht="12.6" customHeight="1" x14ac:dyDescent="0.2">
      <c r="A2154" s="32">
        <v>12</v>
      </c>
      <c r="B2154" s="32">
        <v>3</v>
      </c>
      <c r="C2154" s="32">
        <v>23</v>
      </c>
      <c r="D2154" s="32" t="s">
        <v>49</v>
      </c>
      <c r="E2154" s="32" t="s">
        <v>53</v>
      </c>
    </row>
    <row r="2155" spans="1:5" ht="12.6" customHeight="1" x14ac:dyDescent="0.2">
      <c r="A2155" s="32">
        <v>12</v>
      </c>
      <c r="B2155" s="32">
        <v>3</v>
      </c>
      <c r="C2155" s="32">
        <v>24</v>
      </c>
      <c r="D2155" s="32" t="s">
        <v>277</v>
      </c>
      <c r="E2155" s="32" t="s">
        <v>48</v>
      </c>
    </row>
    <row r="2156" spans="1:5" ht="12.6" customHeight="1" x14ac:dyDescent="0.2">
      <c r="A2156" s="32">
        <v>12</v>
      </c>
      <c r="B2156" s="32">
        <v>3</v>
      </c>
      <c r="C2156" s="32">
        <v>25</v>
      </c>
      <c r="D2156" s="32" t="s">
        <v>17</v>
      </c>
      <c r="E2156" s="32" t="s">
        <v>54</v>
      </c>
    </row>
    <row r="2157" spans="1:5" ht="12.6" customHeight="1" x14ac:dyDescent="0.2">
      <c r="A2157" s="32">
        <v>12</v>
      </c>
      <c r="B2157" s="32">
        <v>3</v>
      </c>
      <c r="C2157" s="32">
        <v>26</v>
      </c>
      <c r="D2157" s="32" t="s">
        <v>55</v>
      </c>
      <c r="E2157" s="32" t="s">
        <v>56</v>
      </c>
    </row>
    <row r="2158" spans="1:5" ht="12.6" customHeight="1" x14ac:dyDescent="0.2">
      <c r="A2158" s="32">
        <v>12</v>
      </c>
      <c r="B2158" s="32">
        <v>3</v>
      </c>
      <c r="C2158" s="32">
        <v>27</v>
      </c>
      <c r="D2158" s="32" t="s">
        <v>278</v>
      </c>
      <c r="E2158" s="32" t="s">
        <v>59</v>
      </c>
    </row>
    <row r="2159" spans="1:5" ht="12.6" customHeight="1" x14ac:dyDescent="0.2">
      <c r="A2159" s="32">
        <v>12</v>
      </c>
      <c r="B2159" s="32">
        <v>3</v>
      </c>
      <c r="C2159" s="32">
        <v>28</v>
      </c>
      <c r="D2159" s="32" t="s">
        <v>57</v>
      </c>
      <c r="E2159" s="32" t="s">
        <v>258</v>
      </c>
    </row>
    <row r="2160" spans="1:5" ht="12.6" customHeight="1" x14ac:dyDescent="0.2">
      <c r="A2160" s="32">
        <v>12</v>
      </c>
      <c r="B2160" s="32">
        <v>3</v>
      </c>
      <c r="C2160" s="32">
        <v>29</v>
      </c>
      <c r="D2160" s="32" t="s">
        <v>58</v>
      </c>
      <c r="E2160" s="32" t="s">
        <v>238</v>
      </c>
    </row>
    <row r="2161" spans="1:5" ht="12.6" customHeight="1" x14ac:dyDescent="0.2">
      <c r="A2161" s="32">
        <v>12</v>
      </c>
      <c r="B2161" s="32">
        <v>3</v>
      </c>
      <c r="C2161" s="32">
        <v>30</v>
      </c>
      <c r="D2161" s="32" t="s">
        <v>218</v>
      </c>
      <c r="E2161" s="32" t="s">
        <v>60</v>
      </c>
    </row>
    <row r="2162" spans="1:5" ht="12.6" customHeight="1" x14ac:dyDescent="0.2">
      <c r="A2162" s="32">
        <v>12</v>
      </c>
      <c r="B2162" s="32">
        <v>3</v>
      </c>
      <c r="C2162" s="32">
        <v>31</v>
      </c>
      <c r="D2162" s="32" t="s">
        <v>67</v>
      </c>
      <c r="E2162" s="32" t="s">
        <v>18</v>
      </c>
    </row>
    <row r="2163" spans="1:5" ht="12.6" customHeight="1" x14ac:dyDescent="0.2">
      <c r="A2163" s="32">
        <v>12</v>
      </c>
      <c r="B2163" s="32">
        <v>3</v>
      </c>
      <c r="C2163" s="32">
        <v>32</v>
      </c>
      <c r="D2163" s="32" t="s">
        <v>61</v>
      </c>
      <c r="E2163" s="32" t="s">
        <v>63</v>
      </c>
    </row>
    <row r="2164" spans="1:5" ht="12.6" customHeight="1" x14ac:dyDescent="0.2">
      <c r="A2164" s="32">
        <v>12</v>
      </c>
      <c r="B2164" s="32">
        <v>3</v>
      </c>
      <c r="C2164" s="32">
        <v>33</v>
      </c>
      <c r="D2164" s="32" t="s">
        <v>62</v>
      </c>
      <c r="E2164" s="32" t="s">
        <v>66</v>
      </c>
    </row>
    <row r="2165" spans="1:5" ht="12.6" customHeight="1" x14ac:dyDescent="0.2">
      <c r="A2165" s="32">
        <v>12</v>
      </c>
      <c r="B2165" s="32">
        <v>3</v>
      </c>
      <c r="C2165" s="32">
        <v>34</v>
      </c>
      <c r="D2165" s="32" t="s">
        <v>65</v>
      </c>
      <c r="E2165" s="32" t="s">
        <v>64</v>
      </c>
    </row>
    <row r="2166" spans="1:5" ht="12.6" customHeight="1" x14ac:dyDescent="0.2">
      <c r="A2166" s="32">
        <v>12</v>
      </c>
      <c r="B2166" s="32">
        <v>3</v>
      </c>
      <c r="C2166" s="32">
        <v>35</v>
      </c>
      <c r="D2166" s="32" t="s">
        <v>259</v>
      </c>
      <c r="E2166" s="32" t="s">
        <v>219</v>
      </c>
    </row>
    <row r="2167" spans="1:5" ht="12.6" customHeight="1" x14ac:dyDescent="0.2">
      <c r="A2167" s="32">
        <v>12</v>
      </c>
      <c r="B2167" s="32">
        <v>3</v>
      </c>
      <c r="C2167" s="32">
        <v>36</v>
      </c>
      <c r="D2167" s="32" t="s">
        <v>239</v>
      </c>
      <c r="E2167" s="32" t="s">
        <v>279</v>
      </c>
    </row>
    <row r="2168" spans="1:5" ht="12.6" customHeight="1" x14ac:dyDescent="0.2">
      <c r="A2168" s="32">
        <v>12</v>
      </c>
      <c r="B2168" s="32">
        <v>3</v>
      </c>
      <c r="C2168" s="32">
        <v>37</v>
      </c>
      <c r="D2168" s="32" t="s">
        <v>19</v>
      </c>
      <c r="E2168" s="32" t="s">
        <v>260</v>
      </c>
    </row>
    <row r="2169" spans="1:5" ht="12.6" customHeight="1" x14ac:dyDescent="0.2">
      <c r="A2169" s="32">
        <v>12</v>
      </c>
      <c r="B2169" s="32">
        <v>3</v>
      </c>
      <c r="C2169" s="32">
        <v>38</v>
      </c>
      <c r="D2169" s="32" t="s">
        <v>240</v>
      </c>
      <c r="E2169" s="32" t="s">
        <v>68</v>
      </c>
    </row>
    <row r="2170" spans="1:5" ht="12.6" customHeight="1" x14ac:dyDescent="0.2">
      <c r="A2170" s="32">
        <v>12</v>
      </c>
      <c r="B2170" s="32">
        <v>3</v>
      </c>
      <c r="C2170" s="32">
        <v>39</v>
      </c>
      <c r="D2170" s="32" t="s">
        <v>220</v>
      </c>
      <c r="E2170" s="32" t="s">
        <v>70</v>
      </c>
    </row>
    <row r="2171" spans="1:5" ht="12.6" customHeight="1" x14ac:dyDescent="0.2">
      <c r="A2171" s="32">
        <v>12</v>
      </c>
      <c r="B2171" s="32">
        <v>3</v>
      </c>
      <c r="C2171" s="32">
        <v>40</v>
      </c>
      <c r="D2171" s="32" t="s">
        <v>72</v>
      </c>
      <c r="E2171" s="32" t="s">
        <v>74</v>
      </c>
    </row>
    <row r="2172" spans="1:5" ht="12.6" customHeight="1" x14ac:dyDescent="0.2">
      <c r="A2172" s="32">
        <v>12</v>
      </c>
      <c r="B2172" s="32">
        <v>3</v>
      </c>
      <c r="C2172" s="32">
        <v>41</v>
      </c>
      <c r="D2172" s="32" t="s">
        <v>69</v>
      </c>
      <c r="E2172" s="32" t="s">
        <v>73</v>
      </c>
    </row>
    <row r="2173" spans="1:5" ht="12.6" customHeight="1" x14ac:dyDescent="0.2">
      <c r="A2173" s="32">
        <v>12</v>
      </c>
      <c r="B2173" s="32">
        <v>3</v>
      </c>
      <c r="C2173" s="32">
        <v>42</v>
      </c>
      <c r="D2173" s="32" t="s">
        <v>280</v>
      </c>
      <c r="E2173" s="32" t="s">
        <v>71</v>
      </c>
    </row>
    <row r="2174" spans="1:5" ht="12.6" customHeight="1" x14ac:dyDescent="0.2">
      <c r="A2174" s="32">
        <v>12</v>
      </c>
      <c r="B2174" s="32">
        <v>3</v>
      </c>
      <c r="C2174" s="32">
        <v>43</v>
      </c>
      <c r="D2174" s="32" t="s">
        <v>78</v>
      </c>
      <c r="E2174" s="32" t="s">
        <v>20</v>
      </c>
    </row>
    <row r="2175" spans="1:5" ht="12.6" customHeight="1" x14ac:dyDescent="0.2">
      <c r="A2175" s="32">
        <v>12</v>
      </c>
      <c r="B2175" s="32">
        <v>3</v>
      </c>
      <c r="C2175" s="32">
        <v>44</v>
      </c>
      <c r="D2175" s="32" t="s">
        <v>76</v>
      </c>
      <c r="E2175" s="32" t="s">
        <v>281</v>
      </c>
    </row>
    <row r="2176" spans="1:5" ht="12.6" customHeight="1" x14ac:dyDescent="0.2">
      <c r="A2176" s="32">
        <v>12</v>
      </c>
      <c r="B2176" s="32">
        <v>3</v>
      </c>
      <c r="C2176" s="32">
        <v>45</v>
      </c>
      <c r="D2176" s="32" t="s">
        <v>261</v>
      </c>
      <c r="E2176" s="32" t="s">
        <v>80</v>
      </c>
    </row>
    <row r="2177" spans="1:5" ht="12.6" customHeight="1" x14ac:dyDescent="0.2">
      <c r="A2177" s="32">
        <v>12</v>
      </c>
      <c r="B2177" s="32">
        <v>3</v>
      </c>
      <c r="C2177" s="32">
        <v>46</v>
      </c>
      <c r="D2177" s="32" t="s">
        <v>75</v>
      </c>
      <c r="E2177" s="32" t="s">
        <v>241</v>
      </c>
    </row>
    <row r="2178" spans="1:5" ht="12.6" customHeight="1" x14ac:dyDescent="0.2">
      <c r="A2178" s="32">
        <v>12</v>
      </c>
      <c r="B2178" s="32">
        <v>3</v>
      </c>
      <c r="C2178" s="32">
        <v>47</v>
      </c>
      <c r="D2178" s="32" t="s">
        <v>79</v>
      </c>
      <c r="E2178" s="32" t="s">
        <v>221</v>
      </c>
    </row>
    <row r="2179" spans="1:5" ht="12.6" customHeight="1" x14ac:dyDescent="0.2">
      <c r="A2179" s="32">
        <v>12</v>
      </c>
      <c r="B2179" s="32">
        <v>3</v>
      </c>
      <c r="C2179" s="32">
        <v>48</v>
      </c>
      <c r="D2179" s="32" t="s">
        <v>81</v>
      </c>
      <c r="E2179" s="32" t="s">
        <v>77</v>
      </c>
    </row>
    <row r="2180" spans="1:5" ht="12.6" customHeight="1" x14ac:dyDescent="0.2">
      <c r="A2180" s="32">
        <v>12</v>
      </c>
      <c r="B2180" s="32">
        <v>3</v>
      </c>
      <c r="C2180" s="32">
        <v>49</v>
      </c>
      <c r="D2180" s="32" t="s">
        <v>21</v>
      </c>
      <c r="E2180" s="32" t="s">
        <v>84</v>
      </c>
    </row>
    <row r="2181" spans="1:5" ht="12.6" customHeight="1" x14ac:dyDescent="0.2">
      <c r="A2181" s="32">
        <v>12</v>
      </c>
      <c r="B2181" s="32">
        <v>3</v>
      </c>
      <c r="C2181" s="32">
        <v>50</v>
      </c>
      <c r="D2181" s="32" t="s">
        <v>83</v>
      </c>
      <c r="E2181" s="32" t="s">
        <v>85</v>
      </c>
    </row>
    <row r="2182" spans="1:5" ht="12.6" customHeight="1" x14ac:dyDescent="0.2">
      <c r="A2182" s="32">
        <v>12</v>
      </c>
      <c r="B2182" s="32">
        <v>3</v>
      </c>
      <c r="C2182" s="32">
        <v>51</v>
      </c>
      <c r="D2182" s="32" t="s">
        <v>87</v>
      </c>
      <c r="E2182" s="32" t="s">
        <v>86</v>
      </c>
    </row>
    <row r="2183" spans="1:5" ht="12.6" customHeight="1" x14ac:dyDescent="0.2">
      <c r="A2183" s="32">
        <v>12</v>
      </c>
      <c r="B2183" s="32">
        <v>3</v>
      </c>
      <c r="C2183" s="32">
        <v>52</v>
      </c>
      <c r="D2183" s="32" t="s">
        <v>262</v>
      </c>
      <c r="E2183" s="32" t="s">
        <v>82</v>
      </c>
    </row>
    <row r="2184" spans="1:5" ht="12.6" customHeight="1" x14ac:dyDescent="0.2">
      <c r="A2184" s="32">
        <v>12</v>
      </c>
      <c r="B2184" s="32">
        <v>3</v>
      </c>
      <c r="C2184" s="32">
        <v>53</v>
      </c>
      <c r="D2184" s="32" t="s">
        <v>242</v>
      </c>
      <c r="E2184" s="32" t="s">
        <v>88</v>
      </c>
    </row>
    <row r="2185" spans="1:5" ht="12.6" customHeight="1" x14ac:dyDescent="0.2">
      <c r="A2185" s="32">
        <v>12</v>
      </c>
      <c r="B2185" s="32">
        <v>3</v>
      </c>
      <c r="C2185" s="32">
        <v>54</v>
      </c>
      <c r="D2185" s="32" t="s">
        <v>222</v>
      </c>
      <c r="E2185" s="32" t="s">
        <v>282</v>
      </c>
    </row>
    <row r="2186" spans="1:5" ht="12.6" customHeight="1" x14ac:dyDescent="0.2">
      <c r="A2186" s="32">
        <v>12</v>
      </c>
      <c r="B2186" s="32">
        <v>3</v>
      </c>
      <c r="C2186" s="32">
        <v>55</v>
      </c>
      <c r="D2186" s="32" t="s">
        <v>223</v>
      </c>
      <c r="E2186" s="32" t="s">
        <v>23</v>
      </c>
    </row>
    <row r="2187" spans="1:5" ht="12.6" customHeight="1" x14ac:dyDescent="0.2">
      <c r="A2187" s="32">
        <v>12</v>
      </c>
      <c r="B2187" s="32">
        <v>3</v>
      </c>
      <c r="C2187" s="32">
        <v>56</v>
      </c>
      <c r="D2187" s="32" t="s">
        <v>95</v>
      </c>
      <c r="E2187" s="32" t="s">
        <v>92</v>
      </c>
    </row>
    <row r="2188" spans="1:5" ht="12.6" customHeight="1" x14ac:dyDescent="0.2">
      <c r="A2188" s="32">
        <v>12</v>
      </c>
      <c r="B2188" s="32">
        <v>3</v>
      </c>
      <c r="C2188" s="32">
        <v>57</v>
      </c>
      <c r="D2188" s="32" t="s">
        <v>94</v>
      </c>
      <c r="E2188" s="32" t="s">
        <v>89</v>
      </c>
    </row>
    <row r="2189" spans="1:5" ht="12.6" customHeight="1" x14ac:dyDescent="0.2">
      <c r="A2189" s="32">
        <v>12</v>
      </c>
      <c r="B2189" s="32">
        <v>3</v>
      </c>
      <c r="C2189" s="32">
        <v>58</v>
      </c>
      <c r="D2189" s="32" t="s">
        <v>93</v>
      </c>
      <c r="E2189" s="32" t="s">
        <v>91</v>
      </c>
    </row>
    <row r="2190" spans="1:5" ht="12.6" customHeight="1" x14ac:dyDescent="0.2">
      <c r="A2190" s="32">
        <v>12</v>
      </c>
      <c r="B2190" s="32">
        <v>3</v>
      </c>
      <c r="C2190" s="32">
        <v>59</v>
      </c>
      <c r="D2190" s="32" t="s">
        <v>90</v>
      </c>
      <c r="E2190" s="32" t="s">
        <v>283</v>
      </c>
    </row>
    <row r="2191" spans="1:5" ht="12.6" customHeight="1" x14ac:dyDescent="0.2">
      <c r="A2191" s="32">
        <v>12</v>
      </c>
      <c r="B2191" s="32">
        <v>3</v>
      </c>
      <c r="C2191" s="32">
        <v>60</v>
      </c>
      <c r="D2191" s="32" t="s">
        <v>243</v>
      </c>
      <c r="E2191" s="32" t="s">
        <v>263</v>
      </c>
    </row>
    <row r="2192" spans="1:5" ht="12.6" customHeight="1" x14ac:dyDescent="0.2">
      <c r="A2192" s="32">
        <v>12</v>
      </c>
      <c r="B2192" s="32">
        <v>3</v>
      </c>
      <c r="C2192" s="32">
        <v>61</v>
      </c>
      <c r="D2192" s="32" t="s">
        <v>24</v>
      </c>
      <c r="E2192" s="32" t="s">
        <v>284</v>
      </c>
    </row>
    <row r="2193" spans="1:5" ht="12.6" customHeight="1" x14ac:dyDescent="0.2">
      <c r="A2193" s="32">
        <v>12</v>
      </c>
      <c r="B2193" s="32">
        <v>3</v>
      </c>
      <c r="C2193" s="32">
        <v>62</v>
      </c>
      <c r="D2193" s="32" t="s">
        <v>101</v>
      </c>
      <c r="E2193" s="32" t="s">
        <v>264</v>
      </c>
    </row>
    <row r="2194" spans="1:5" ht="12.6" customHeight="1" x14ac:dyDescent="0.2">
      <c r="A2194" s="32">
        <v>12</v>
      </c>
      <c r="B2194" s="32">
        <v>3</v>
      </c>
      <c r="C2194" s="32">
        <v>63</v>
      </c>
      <c r="D2194" s="32" t="s">
        <v>96</v>
      </c>
      <c r="E2194" s="32" t="s">
        <v>244</v>
      </c>
    </row>
    <row r="2195" spans="1:5" ht="12.6" customHeight="1" x14ac:dyDescent="0.2">
      <c r="A2195" s="32">
        <v>12</v>
      </c>
      <c r="B2195" s="32">
        <v>3</v>
      </c>
      <c r="C2195" s="32">
        <v>64</v>
      </c>
      <c r="D2195" s="32" t="s">
        <v>97</v>
      </c>
      <c r="E2195" s="32" t="s">
        <v>224</v>
      </c>
    </row>
    <row r="2196" spans="1:5" ht="12.6" customHeight="1" x14ac:dyDescent="0.2">
      <c r="A2196" s="32">
        <v>12</v>
      </c>
      <c r="B2196" s="32">
        <v>3</v>
      </c>
      <c r="C2196" s="32">
        <v>65</v>
      </c>
      <c r="D2196" s="32" t="s">
        <v>99</v>
      </c>
      <c r="E2196" s="32" t="s">
        <v>102</v>
      </c>
    </row>
    <row r="2197" spans="1:5" ht="12.6" customHeight="1" x14ac:dyDescent="0.2">
      <c r="A2197" s="32">
        <v>12</v>
      </c>
      <c r="B2197" s="32">
        <v>3</v>
      </c>
      <c r="C2197" s="32">
        <v>66</v>
      </c>
      <c r="D2197" s="32" t="s">
        <v>100</v>
      </c>
      <c r="E2197" s="32" t="s">
        <v>98</v>
      </c>
    </row>
    <row r="2198" spans="1:5" ht="12.6" customHeight="1" x14ac:dyDescent="0.2">
      <c r="A2198" s="32">
        <v>12</v>
      </c>
      <c r="B2198" s="32">
        <v>3</v>
      </c>
      <c r="C2198" s="32">
        <v>67</v>
      </c>
      <c r="D2198" s="32" t="s">
        <v>104</v>
      </c>
      <c r="E2198" s="32" t="s">
        <v>25</v>
      </c>
    </row>
    <row r="2199" spans="1:5" ht="12.6" customHeight="1" x14ac:dyDescent="0.2">
      <c r="A2199" s="32">
        <v>12</v>
      </c>
      <c r="B2199" s="32">
        <v>3</v>
      </c>
      <c r="C2199" s="32">
        <v>68</v>
      </c>
      <c r="D2199" s="32" t="s">
        <v>105</v>
      </c>
      <c r="E2199" s="32" t="s">
        <v>106</v>
      </c>
    </row>
    <row r="2200" spans="1:5" ht="12.6" customHeight="1" x14ac:dyDescent="0.2">
      <c r="A2200" s="32">
        <v>12</v>
      </c>
      <c r="B2200" s="32">
        <v>3</v>
      </c>
      <c r="C2200" s="32">
        <v>69</v>
      </c>
      <c r="D2200" s="32" t="s">
        <v>265</v>
      </c>
      <c r="E2200" s="32" t="s">
        <v>108</v>
      </c>
    </row>
    <row r="2201" spans="1:5" ht="12.6" customHeight="1" x14ac:dyDescent="0.2">
      <c r="A2201" s="32">
        <v>12</v>
      </c>
      <c r="B2201" s="32">
        <v>3</v>
      </c>
      <c r="C2201" s="32">
        <v>70</v>
      </c>
      <c r="D2201" s="32" t="s">
        <v>103</v>
      </c>
      <c r="E2201" s="32" t="s">
        <v>245</v>
      </c>
    </row>
    <row r="2202" spans="1:5" ht="12.6" customHeight="1" x14ac:dyDescent="0.2">
      <c r="A2202" s="32">
        <v>12</v>
      </c>
      <c r="B2202" s="32">
        <v>3</v>
      </c>
      <c r="C2202" s="32">
        <v>71</v>
      </c>
      <c r="D2202" s="32" t="s">
        <v>225</v>
      </c>
      <c r="E2202" s="32" t="s">
        <v>107</v>
      </c>
    </row>
    <row r="2203" spans="1:5" ht="12.6" customHeight="1" x14ac:dyDescent="0.2">
      <c r="A2203" s="32">
        <v>12</v>
      </c>
      <c r="B2203" s="32">
        <v>3</v>
      </c>
      <c r="C2203" s="32">
        <v>72</v>
      </c>
      <c r="D2203" s="32" t="s">
        <v>285</v>
      </c>
      <c r="E2203" s="32" t="s">
        <v>109</v>
      </c>
    </row>
    <row r="2204" spans="1:5" ht="12.6" customHeight="1" x14ac:dyDescent="0.2">
      <c r="A2204" s="32">
        <v>12</v>
      </c>
      <c r="B2204" s="32">
        <v>3</v>
      </c>
      <c r="C2204" s="32">
        <v>73</v>
      </c>
      <c r="D2204" s="32" t="s">
        <v>138</v>
      </c>
      <c r="E2204" s="32" t="s">
        <v>139</v>
      </c>
    </row>
    <row r="2205" spans="1:5" ht="12.6" customHeight="1" x14ac:dyDescent="0.2">
      <c r="A2205" s="32">
        <v>12</v>
      </c>
      <c r="B2205" s="32">
        <v>3</v>
      </c>
      <c r="C2205" s="32">
        <v>74</v>
      </c>
      <c r="D2205" s="32" t="s">
        <v>140</v>
      </c>
      <c r="E2205" s="32" t="s">
        <v>141</v>
      </c>
    </row>
    <row r="2206" spans="1:5" ht="12.6" customHeight="1" x14ac:dyDescent="0.2">
      <c r="A2206" s="32">
        <v>12</v>
      </c>
      <c r="B2206" s="32">
        <v>3</v>
      </c>
      <c r="C2206" s="32">
        <v>75</v>
      </c>
      <c r="D2206" s="32" t="s">
        <v>142</v>
      </c>
      <c r="E2206" s="32" t="s">
        <v>143</v>
      </c>
    </row>
    <row r="2207" spans="1:5" ht="12.6" customHeight="1" x14ac:dyDescent="0.2">
      <c r="A2207" s="32">
        <v>12</v>
      </c>
      <c r="B2207" s="32">
        <v>3</v>
      </c>
      <c r="C2207" s="32">
        <v>76</v>
      </c>
      <c r="D2207" s="32" t="s">
        <v>286</v>
      </c>
      <c r="E2207" s="32" t="s">
        <v>146</v>
      </c>
    </row>
    <row r="2208" spans="1:5" ht="12.6" customHeight="1" x14ac:dyDescent="0.2">
      <c r="A2208" s="32">
        <v>12</v>
      </c>
      <c r="B2208" s="32">
        <v>3</v>
      </c>
      <c r="C2208" s="32">
        <v>77</v>
      </c>
      <c r="D2208" s="32" t="s">
        <v>144</v>
      </c>
      <c r="E2208" s="32" t="s">
        <v>266</v>
      </c>
    </row>
    <row r="2209" spans="1:5" ht="12.6" customHeight="1" x14ac:dyDescent="0.2">
      <c r="A2209" s="32">
        <v>12</v>
      </c>
      <c r="B2209" s="32">
        <v>3</v>
      </c>
      <c r="C2209" s="32">
        <v>78</v>
      </c>
      <c r="D2209" s="32" t="s">
        <v>246</v>
      </c>
      <c r="E2209" s="32" t="s">
        <v>226</v>
      </c>
    </row>
    <row r="2210" spans="1:5" ht="12.6" customHeight="1" x14ac:dyDescent="0.2">
      <c r="A2210" s="32">
        <v>12</v>
      </c>
      <c r="B2210" s="32">
        <v>3</v>
      </c>
      <c r="C2210" s="32">
        <v>79</v>
      </c>
      <c r="D2210" s="32" t="s">
        <v>147</v>
      </c>
      <c r="E2210" s="32" t="s">
        <v>247</v>
      </c>
    </row>
    <row r="2211" spans="1:5" ht="12.6" customHeight="1" x14ac:dyDescent="0.2">
      <c r="A2211" s="32">
        <v>12</v>
      </c>
      <c r="B2211" s="32">
        <v>3</v>
      </c>
      <c r="C2211" s="32">
        <v>80</v>
      </c>
      <c r="D2211" s="32" t="s">
        <v>227</v>
      </c>
      <c r="E2211" s="32" t="s">
        <v>150</v>
      </c>
    </row>
    <row r="2212" spans="1:5" ht="12.6" customHeight="1" x14ac:dyDescent="0.2">
      <c r="A2212" s="32">
        <v>12</v>
      </c>
      <c r="B2212" s="32">
        <v>3</v>
      </c>
      <c r="C2212" s="32">
        <v>81</v>
      </c>
      <c r="D2212" s="32" t="s">
        <v>145</v>
      </c>
      <c r="E2212" s="32" t="s">
        <v>152</v>
      </c>
    </row>
    <row r="2213" spans="1:5" ht="12.6" customHeight="1" x14ac:dyDescent="0.2">
      <c r="A2213" s="32">
        <v>12</v>
      </c>
      <c r="B2213" s="32">
        <v>3</v>
      </c>
      <c r="C2213" s="32">
        <v>82</v>
      </c>
      <c r="D2213" s="32" t="s">
        <v>149</v>
      </c>
      <c r="E2213" s="32" t="s">
        <v>153</v>
      </c>
    </row>
    <row r="2214" spans="1:5" ht="12.6" customHeight="1" x14ac:dyDescent="0.2">
      <c r="A2214" s="32">
        <v>12</v>
      </c>
      <c r="B2214" s="32">
        <v>3</v>
      </c>
      <c r="C2214" s="32">
        <v>83</v>
      </c>
      <c r="D2214" s="32" t="s">
        <v>151</v>
      </c>
      <c r="E2214" s="32" t="s">
        <v>148</v>
      </c>
    </row>
    <row r="2215" spans="1:5" ht="12.6" customHeight="1" x14ac:dyDescent="0.2">
      <c r="A2215" s="32">
        <v>12</v>
      </c>
      <c r="B2215" s="32">
        <v>3</v>
      </c>
      <c r="C2215" s="32">
        <v>84</v>
      </c>
      <c r="D2215" s="32" t="s">
        <v>267</v>
      </c>
      <c r="E2215" s="32" t="s">
        <v>287</v>
      </c>
    </row>
    <row r="2216" spans="1:5" ht="12.6" customHeight="1" x14ac:dyDescent="0.2">
      <c r="A2216" s="32">
        <v>12</v>
      </c>
      <c r="B2216" s="32">
        <v>3</v>
      </c>
      <c r="C2216" s="32">
        <v>85</v>
      </c>
      <c r="D2216" s="32" t="s">
        <v>162</v>
      </c>
      <c r="E2216" s="32" t="s">
        <v>154</v>
      </c>
    </row>
    <row r="2217" spans="1:5" ht="12.6" customHeight="1" x14ac:dyDescent="0.2">
      <c r="A2217" s="32">
        <v>12</v>
      </c>
      <c r="B2217" s="32">
        <v>3</v>
      </c>
      <c r="C2217" s="32">
        <v>86</v>
      </c>
      <c r="D2217" s="32" t="s">
        <v>156</v>
      </c>
      <c r="E2217" s="32" t="s">
        <v>268</v>
      </c>
    </row>
    <row r="2218" spans="1:5" ht="12.6" customHeight="1" x14ac:dyDescent="0.2">
      <c r="A2218" s="32">
        <v>12</v>
      </c>
      <c r="B2218" s="32">
        <v>3</v>
      </c>
      <c r="C2218" s="32">
        <v>87</v>
      </c>
      <c r="D2218" s="32" t="s">
        <v>248</v>
      </c>
      <c r="E2218" s="32" t="s">
        <v>157</v>
      </c>
    </row>
    <row r="2219" spans="1:5" ht="12.6" customHeight="1" x14ac:dyDescent="0.2">
      <c r="A2219" s="32">
        <v>12</v>
      </c>
      <c r="B2219" s="32">
        <v>3</v>
      </c>
      <c r="C2219" s="32">
        <v>88</v>
      </c>
      <c r="D2219" s="32" t="s">
        <v>159</v>
      </c>
      <c r="E2219" s="32" t="s">
        <v>228</v>
      </c>
    </row>
    <row r="2220" spans="1:5" ht="12.6" customHeight="1" x14ac:dyDescent="0.2">
      <c r="A2220" s="32">
        <v>12</v>
      </c>
      <c r="B2220" s="32">
        <v>3</v>
      </c>
      <c r="C2220" s="32">
        <v>89</v>
      </c>
      <c r="D2220" s="32" t="s">
        <v>155</v>
      </c>
      <c r="E2220" s="32" t="s">
        <v>160</v>
      </c>
    </row>
    <row r="2221" spans="1:5" ht="12.6" customHeight="1" x14ac:dyDescent="0.2">
      <c r="A2221" s="32">
        <v>12</v>
      </c>
      <c r="B2221" s="32">
        <v>3</v>
      </c>
      <c r="C2221" s="32">
        <v>90</v>
      </c>
      <c r="D2221" s="32" t="s">
        <v>158</v>
      </c>
      <c r="E2221" s="32" t="s">
        <v>288</v>
      </c>
    </row>
    <row r="2222" spans="1:5" ht="12.6" customHeight="1" x14ac:dyDescent="0.2">
      <c r="A2222" s="32">
        <v>12</v>
      </c>
      <c r="B2222" s="32">
        <v>3</v>
      </c>
      <c r="C2222" s="32">
        <v>91</v>
      </c>
      <c r="D2222" s="32" t="s">
        <v>167</v>
      </c>
      <c r="E2222" s="32" t="s">
        <v>163</v>
      </c>
    </row>
    <row r="2223" spans="1:5" ht="12.6" customHeight="1" x14ac:dyDescent="0.2">
      <c r="A2223" s="32">
        <v>12</v>
      </c>
      <c r="B2223" s="32">
        <v>3</v>
      </c>
      <c r="C2223" s="32">
        <v>92</v>
      </c>
      <c r="D2223" s="32" t="s">
        <v>166</v>
      </c>
      <c r="E2223" s="32" t="s">
        <v>164</v>
      </c>
    </row>
    <row r="2224" spans="1:5" ht="12.6" customHeight="1" x14ac:dyDescent="0.2">
      <c r="A2224" s="32">
        <v>12</v>
      </c>
      <c r="B2224" s="32">
        <v>3</v>
      </c>
      <c r="C2224" s="32">
        <v>93</v>
      </c>
      <c r="D2224" s="32" t="s">
        <v>165</v>
      </c>
      <c r="E2224" s="32" t="s">
        <v>289</v>
      </c>
    </row>
    <row r="2225" spans="1:5" ht="12.6" customHeight="1" x14ac:dyDescent="0.2">
      <c r="A2225" s="32">
        <v>12</v>
      </c>
      <c r="B2225" s="32">
        <v>3</v>
      </c>
      <c r="C2225" s="32">
        <v>94</v>
      </c>
      <c r="D2225" s="32" t="s">
        <v>269</v>
      </c>
      <c r="E2225" s="32" t="s">
        <v>168</v>
      </c>
    </row>
    <row r="2226" spans="1:5" ht="12.6" customHeight="1" x14ac:dyDescent="0.2">
      <c r="A2226" s="32">
        <v>12</v>
      </c>
      <c r="B2226" s="32">
        <v>3</v>
      </c>
      <c r="C2226" s="32">
        <v>95</v>
      </c>
      <c r="D2226" s="32" t="s">
        <v>249</v>
      </c>
      <c r="E2226" s="32" t="s">
        <v>161</v>
      </c>
    </row>
    <row r="2227" spans="1:5" ht="12.6" customHeight="1" x14ac:dyDescent="0.2">
      <c r="A2227" s="32">
        <v>12</v>
      </c>
      <c r="B2227" s="32">
        <v>3</v>
      </c>
      <c r="C2227" s="32">
        <v>96</v>
      </c>
      <c r="D2227" s="32" t="s">
        <v>169</v>
      </c>
      <c r="E2227" s="32" t="s">
        <v>229</v>
      </c>
    </row>
    <row r="2228" spans="1:5" ht="12.6" customHeight="1" x14ac:dyDescent="0.2">
      <c r="A2228" s="32">
        <v>12</v>
      </c>
      <c r="B2228" s="32">
        <v>3</v>
      </c>
      <c r="C2228" s="32">
        <v>97</v>
      </c>
      <c r="D2228" s="32" t="s">
        <v>170</v>
      </c>
      <c r="E2228" s="32" t="s">
        <v>174</v>
      </c>
    </row>
    <row r="2229" spans="1:5" ht="12.6" customHeight="1" x14ac:dyDescent="0.2">
      <c r="A2229" s="32">
        <v>12</v>
      </c>
      <c r="B2229" s="32">
        <v>3</v>
      </c>
      <c r="C2229" s="32">
        <v>98</v>
      </c>
      <c r="D2229" s="32" t="s">
        <v>175</v>
      </c>
      <c r="E2229" s="32" t="s">
        <v>171</v>
      </c>
    </row>
    <row r="2230" spans="1:5" ht="12.6" customHeight="1" x14ac:dyDescent="0.2">
      <c r="A2230" s="32">
        <v>12</v>
      </c>
      <c r="B2230" s="32">
        <v>3</v>
      </c>
      <c r="C2230" s="32">
        <v>99</v>
      </c>
      <c r="D2230" s="32" t="s">
        <v>178</v>
      </c>
      <c r="E2230" s="32" t="s">
        <v>172</v>
      </c>
    </row>
    <row r="2231" spans="1:5" ht="12.6" customHeight="1" x14ac:dyDescent="0.2">
      <c r="A2231" s="32">
        <v>12</v>
      </c>
      <c r="B2231" s="32">
        <v>3</v>
      </c>
      <c r="C2231" s="32">
        <v>100</v>
      </c>
      <c r="D2231" s="32" t="s">
        <v>173</v>
      </c>
      <c r="E2231" s="32" t="s">
        <v>176</v>
      </c>
    </row>
    <row r="2232" spans="1:5" ht="12.6" customHeight="1" x14ac:dyDescent="0.2">
      <c r="A2232" s="32">
        <v>12</v>
      </c>
      <c r="B2232" s="32">
        <v>3</v>
      </c>
      <c r="C2232" s="32">
        <v>101</v>
      </c>
      <c r="D2232" s="32" t="s">
        <v>230</v>
      </c>
      <c r="E2232" s="32" t="s">
        <v>270</v>
      </c>
    </row>
    <row r="2233" spans="1:5" ht="12.6" customHeight="1" x14ac:dyDescent="0.2">
      <c r="A2233" s="32">
        <v>12</v>
      </c>
      <c r="B2233" s="32">
        <v>3</v>
      </c>
      <c r="C2233" s="32">
        <v>102</v>
      </c>
      <c r="D2233" s="32" t="s">
        <v>290</v>
      </c>
      <c r="E2233" s="32" t="s">
        <v>250</v>
      </c>
    </row>
    <row r="2234" spans="1:5" ht="12.6" customHeight="1" x14ac:dyDescent="0.2">
      <c r="A2234" s="32">
        <v>12</v>
      </c>
      <c r="B2234" s="32">
        <v>3</v>
      </c>
      <c r="C2234" s="32">
        <v>103</v>
      </c>
      <c r="D2234" s="32" t="s">
        <v>271</v>
      </c>
      <c r="E2234" s="32" t="s">
        <v>180</v>
      </c>
    </row>
    <row r="2235" spans="1:5" ht="12.6" customHeight="1" x14ac:dyDescent="0.2">
      <c r="A2235" s="32">
        <v>12</v>
      </c>
      <c r="B2235" s="32">
        <v>3</v>
      </c>
      <c r="C2235" s="32">
        <v>104</v>
      </c>
      <c r="D2235" s="32" t="s">
        <v>181</v>
      </c>
      <c r="E2235" s="32" t="s">
        <v>251</v>
      </c>
    </row>
    <row r="2236" spans="1:5" ht="12.6" customHeight="1" x14ac:dyDescent="0.2">
      <c r="A2236" s="32">
        <v>12</v>
      </c>
      <c r="B2236" s="32">
        <v>3</v>
      </c>
      <c r="C2236" s="32">
        <v>105</v>
      </c>
      <c r="D2236" s="32" t="s">
        <v>177</v>
      </c>
      <c r="E2236" s="32" t="s">
        <v>231</v>
      </c>
    </row>
    <row r="2237" spans="1:5" ht="12.6" customHeight="1" x14ac:dyDescent="0.2">
      <c r="A2237" s="32">
        <v>12</v>
      </c>
      <c r="B2237" s="32">
        <v>3</v>
      </c>
      <c r="C2237" s="32">
        <v>106</v>
      </c>
      <c r="D2237" s="32" t="s">
        <v>184</v>
      </c>
      <c r="E2237" s="32" t="s">
        <v>182</v>
      </c>
    </row>
    <row r="2238" spans="1:5" ht="12.6" customHeight="1" x14ac:dyDescent="0.2">
      <c r="A2238" s="32">
        <v>12</v>
      </c>
      <c r="B2238" s="32">
        <v>3</v>
      </c>
      <c r="C2238" s="32">
        <v>107</v>
      </c>
      <c r="D2238" s="32" t="s">
        <v>179</v>
      </c>
      <c r="E2238" s="32" t="s">
        <v>185</v>
      </c>
    </row>
    <row r="2239" spans="1:5" ht="12.6" customHeight="1" x14ac:dyDescent="0.2">
      <c r="A2239" s="32">
        <v>12</v>
      </c>
      <c r="B2239" s="32">
        <v>3</v>
      </c>
      <c r="C2239" s="32">
        <v>108</v>
      </c>
      <c r="D2239" s="32" t="s">
        <v>183</v>
      </c>
      <c r="E2239" s="32" t="s">
        <v>291</v>
      </c>
    </row>
    <row r="2240" spans="1:5" ht="12.6" customHeight="1" x14ac:dyDescent="0.2">
      <c r="A2240" s="32">
        <v>12</v>
      </c>
      <c r="B2240" s="32">
        <v>3</v>
      </c>
      <c r="C2240" s="32">
        <v>109</v>
      </c>
      <c r="D2240" s="32" t="s">
        <v>187</v>
      </c>
      <c r="E2240" s="32" t="s">
        <v>186</v>
      </c>
    </row>
    <row r="2241" spans="1:5" ht="12.6" customHeight="1" x14ac:dyDescent="0.2">
      <c r="A2241" s="32">
        <v>12</v>
      </c>
      <c r="B2241" s="32">
        <v>3</v>
      </c>
      <c r="C2241" s="32">
        <v>110</v>
      </c>
      <c r="D2241" s="32" t="s">
        <v>292</v>
      </c>
      <c r="E2241" s="32" t="s">
        <v>194</v>
      </c>
    </row>
    <row r="2242" spans="1:5" ht="12.6" customHeight="1" x14ac:dyDescent="0.2">
      <c r="A2242" s="32">
        <v>12</v>
      </c>
      <c r="B2242" s="32">
        <v>3</v>
      </c>
      <c r="C2242" s="32">
        <v>111</v>
      </c>
      <c r="D2242" s="32" t="s">
        <v>188</v>
      </c>
      <c r="E2242" s="32" t="s">
        <v>272</v>
      </c>
    </row>
    <row r="2243" spans="1:5" ht="12.6" customHeight="1" x14ac:dyDescent="0.2">
      <c r="A2243" s="32">
        <v>12</v>
      </c>
      <c r="B2243" s="32">
        <v>3</v>
      </c>
      <c r="C2243" s="32">
        <v>112</v>
      </c>
      <c r="D2243" s="32" t="s">
        <v>252</v>
      </c>
      <c r="E2243" s="32" t="s">
        <v>189</v>
      </c>
    </row>
    <row r="2244" spans="1:5" ht="12.6" customHeight="1" x14ac:dyDescent="0.2">
      <c r="A2244" s="32">
        <v>12</v>
      </c>
      <c r="B2244" s="32">
        <v>3</v>
      </c>
      <c r="C2244" s="32">
        <v>113</v>
      </c>
      <c r="D2244" s="32" t="s">
        <v>232</v>
      </c>
      <c r="E2244" s="32" t="s">
        <v>191</v>
      </c>
    </row>
    <row r="2245" spans="1:5" ht="12.6" customHeight="1" x14ac:dyDescent="0.2">
      <c r="A2245" s="32">
        <v>12</v>
      </c>
      <c r="B2245" s="32">
        <v>3</v>
      </c>
      <c r="C2245" s="32">
        <v>114</v>
      </c>
      <c r="D2245" s="32" t="s">
        <v>192</v>
      </c>
      <c r="E2245" s="32" t="s">
        <v>190</v>
      </c>
    </row>
    <row r="2246" spans="1:5" ht="12.6" customHeight="1" x14ac:dyDescent="0.2">
      <c r="A2246" s="32">
        <v>12</v>
      </c>
      <c r="B2246" s="32">
        <v>3</v>
      </c>
      <c r="C2246" s="32">
        <v>115</v>
      </c>
      <c r="D2246" s="32" t="s">
        <v>196</v>
      </c>
      <c r="E2246" s="32" t="s">
        <v>195</v>
      </c>
    </row>
    <row r="2247" spans="1:5" ht="12.6" customHeight="1" x14ac:dyDescent="0.2">
      <c r="A2247" s="32">
        <v>12</v>
      </c>
      <c r="B2247" s="32">
        <v>3</v>
      </c>
      <c r="C2247" s="32">
        <v>116</v>
      </c>
      <c r="D2247" s="32" t="s">
        <v>198</v>
      </c>
      <c r="E2247" s="32" t="s">
        <v>197</v>
      </c>
    </row>
    <row r="2248" spans="1:5" ht="12.6" customHeight="1" x14ac:dyDescent="0.2">
      <c r="A2248" s="32">
        <v>12</v>
      </c>
      <c r="B2248" s="32">
        <v>3</v>
      </c>
      <c r="C2248" s="32">
        <v>117</v>
      </c>
      <c r="D2248" s="32" t="s">
        <v>200</v>
      </c>
      <c r="E2248" s="32" t="s">
        <v>199</v>
      </c>
    </row>
    <row r="2249" spans="1:5" ht="12.6" customHeight="1" x14ac:dyDescent="0.2">
      <c r="A2249" s="32">
        <v>12</v>
      </c>
      <c r="B2249" s="32">
        <v>3</v>
      </c>
      <c r="C2249" s="32">
        <v>118</v>
      </c>
      <c r="D2249" s="32" t="s">
        <v>201</v>
      </c>
      <c r="E2249" s="32" t="s">
        <v>273</v>
      </c>
    </row>
    <row r="2250" spans="1:5" ht="12.6" customHeight="1" x14ac:dyDescent="0.2">
      <c r="A2250" s="32">
        <v>12</v>
      </c>
      <c r="B2250" s="32">
        <v>3</v>
      </c>
      <c r="C2250" s="32">
        <v>119</v>
      </c>
      <c r="D2250" s="32" t="s">
        <v>193</v>
      </c>
      <c r="E2250" s="32" t="s">
        <v>253</v>
      </c>
    </row>
    <row r="2251" spans="1:5" ht="12.6" customHeight="1" x14ac:dyDescent="0.2">
      <c r="A2251" s="32">
        <v>12</v>
      </c>
      <c r="B2251" s="32">
        <v>3</v>
      </c>
      <c r="C2251" s="32">
        <v>120</v>
      </c>
      <c r="D2251" s="32" t="s">
        <v>293</v>
      </c>
      <c r="E2251" s="32" t="s">
        <v>233</v>
      </c>
    </row>
    <row r="2252" spans="1:5" ht="12.6" customHeight="1" x14ac:dyDescent="0.2">
      <c r="A2252" s="32">
        <v>13</v>
      </c>
      <c r="B2252" s="32">
        <v>1</v>
      </c>
      <c r="C2252" s="32">
        <v>1</v>
      </c>
      <c r="D2252" s="32" t="s">
        <v>26</v>
      </c>
      <c r="E2252" s="32" t="s">
        <v>22</v>
      </c>
    </row>
    <row r="2253" spans="1:5" ht="12.6" customHeight="1" x14ac:dyDescent="0.2">
      <c r="A2253" s="32">
        <v>13</v>
      </c>
      <c r="B2253" s="32">
        <v>1</v>
      </c>
      <c r="C2253" s="32">
        <v>2</v>
      </c>
      <c r="D2253" s="32" t="s">
        <v>294</v>
      </c>
      <c r="E2253" s="32" t="s">
        <v>28</v>
      </c>
    </row>
    <row r="2254" spans="1:5" ht="12.6" customHeight="1" x14ac:dyDescent="0.2">
      <c r="A2254" s="32">
        <v>13</v>
      </c>
      <c r="B2254" s="32">
        <v>1</v>
      </c>
      <c r="C2254" s="32">
        <v>3</v>
      </c>
      <c r="D2254" s="32" t="s">
        <v>29</v>
      </c>
      <c r="E2254" s="32" t="s">
        <v>274</v>
      </c>
    </row>
    <row r="2255" spans="1:5" ht="12.6" customHeight="1" x14ac:dyDescent="0.2">
      <c r="A2255" s="32">
        <v>13</v>
      </c>
      <c r="B2255" s="32">
        <v>1</v>
      </c>
      <c r="C2255" s="32">
        <v>4</v>
      </c>
      <c r="D2255" s="32" t="s">
        <v>254</v>
      </c>
      <c r="E2255" s="32" t="s">
        <v>30</v>
      </c>
    </row>
    <row r="2256" spans="1:5" ht="12.6" customHeight="1" x14ac:dyDescent="0.2">
      <c r="A2256" s="32">
        <v>13</v>
      </c>
      <c r="B2256" s="32">
        <v>1</v>
      </c>
      <c r="C2256" s="32">
        <v>5</v>
      </c>
      <c r="D2256" s="32" t="s">
        <v>27</v>
      </c>
      <c r="E2256" s="32" t="s">
        <v>234</v>
      </c>
    </row>
    <row r="2257" spans="1:5" ht="12.6" customHeight="1" x14ac:dyDescent="0.2">
      <c r="A2257" s="32">
        <v>13</v>
      </c>
      <c r="B2257" s="32">
        <v>1</v>
      </c>
      <c r="C2257" s="32">
        <v>6</v>
      </c>
      <c r="D2257" s="32" t="s">
        <v>214</v>
      </c>
      <c r="E2257" s="32" t="s">
        <v>32</v>
      </c>
    </row>
    <row r="2258" spans="1:5" ht="12.6" customHeight="1" x14ac:dyDescent="0.2">
      <c r="A2258" s="32">
        <v>13</v>
      </c>
      <c r="B2258" s="32">
        <v>1</v>
      </c>
      <c r="C2258" s="32">
        <v>7</v>
      </c>
      <c r="D2258" s="32" t="s">
        <v>14</v>
      </c>
      <c r="E2258" s="32" t="s">
        <v>31</v>
      </c>
    </row>
    <row r="2259" spans="1:5" ht="12.6" customHeight="1" x14ac:dyDescent="0.2">
      <c r="A2259" s="32">
        <v>13</v>
      </c>
      <c r="B2259" s="32">
        <v>1</v>
      </c>
      <c r="C2259" s="32">
        <v>8</v>
      </c>
      <c r="D2259" s="32" t="s">
        <v>33</v>
      </c>
      <c r="E2259" s="32" t="s">
        <v>295</v>
      </c>
    </row>
    <row r="2260" spans="1:5" ht="12.6" customHeight="1" x14ac:dyDescent="0.2">
      <c r="A2260" s="32">
        <v>13</v>
      </c>
      <c r="B2260" s="32">
        <v>1</v>
      </c>
      <c r="C2260" s="32">
        <v>9</v>
      </c>
      <c r="D2260" s="32" t="s">
        <v>275</v>
      </c>
      <c r="E2260" s="32" t="s">
        <v>36</v>
      </c>
    </row>
    <row r="2261" spans="1:5" ht="12.6" customHeight="1" x14ac:dyDescent="0.2">
      <c r="A2261" s="32">
        <v>13</v>
      </c>
      <c r="B2261" s="32">
        <v>1</v>
      </c>
      <c r="C2261" s="32">
        <v>10</v>
      </c>
      <c r="D2261" s="32" t="s">
        <v>37</v>
      </c>
      <c r="E2261" s="32" t="s">
        <v>255</v>
      </c>
    </row>
    <row r="2262" spans="1:5" ht="12.6" customHeight="1" x14ac:dyDescent="0.2">
      <c r="A2262" s="32">
        <v>13</v>
      </c>
      <c r="B2262" s="32">
        <v>1</v>
      </c>
      <c r="C2262" s="32">
        <v>11</v>
      </c>
      <c r="D2262" s="32" t="s">
        <v>235</v>
      </c>
      <c r="E2262" s="32" t="s">
        <v>38</v>
      </c>
    </row>
    <row r="2263" spans="1:5" ht="12.6" customHeight="1" x14ac:dyDescent="0.2">
      <c r="A2263" s="32">
        <v>13</v>
      </c>
      <c r="B2263" s="32">
        <v>1</v>
      </c>
      <c r="C2263" s="32">
        <v>12</v>
      </c>
      <c r="D2263" s="32" t="s">
        <v>35</v>
      </c>
      <c r="E2263" s="32" t="s">
        <v>215</v>
      </c>
    </row>
    <row r="2264" spans="1:5" ht="12.6" customHeight="1" x14ac:dyDescent="0.2">
      <c r="A2264" s="32">
        <v>13</v>
      </c>
      <c r="B2264" s="32">
        <v>1</v>
      </c>
      <c r="C2264" s="32">
        <v>13</v>
      </c>
      <c r="D2264" s="32" t="s">
        <v>39</v>
      </c>
      <c r="E2264" s="32" t="s">
        <v>34</v>
      </c>
    </row>
    <row r="2265" spans="1:5" ht="12.6" customHeight="1" x14ac:dyDescent="0.2">
      <c r="A2265" s="32">
        <v>13</v>
      </c>
      <c r="B2265" s="32">
        <v>1</v>
      </c>
      <c r="C2265" s="32">
        <v>14</v>
      </c>
      <c r="D2265" s="32" t="s">
        <v>15</v>
      </c>
      <c r="E2265" s="32" t="s">
        <v>216</v>
      </c>
    </row>
    <row r="2266" spans="1:5" ht="12.6" customHeight="1" x14ac:dyDescent="0.2">
      <c r="A2266" s="32">
        <v>13</v>
      </c>
      <c r="B2266" s="32">
        <v>1</v>
      </c>
      <c r="C2266" s="32">
        <v>15</v>
      </c>
      <c r="D2266" s="32" t="s">
        <v>41</v>
      </c>
      <c r="E2266" s="32" t="s">
        <v>46</v>
      </c>
    </row>
    <row r="2267" spans="1:5" ht="12.6" customHeight="1" x14ac:dyDescent="0.2">
      <c r="A2267" s="32">
        <v>13</v>
      </c>
      <c r="B2267" s="32">
        <v>1</v>
      </c>
      <c r="C2267" s="32">
        <v>16</v>
      </c>
      <c r="D2267" s="32" t="s">
        <v>43</v>
      </c>
      <c r="E2267" s="32" t="s">
        <v>45</v>
      </c>
    </row>
    <row r="2268" spans="1:5" ht="12.6" customHeight="1" x14ac:dyDescent="0.2">
      <c r="A2268" s="32">
        <v>13</v>
      </c>
      <c r="B2268" s="32">
        <v>1</v>
      </c>
      <c r="C2268" s="32">
        <v>17</v>
      </c>
      <c r="D2268" s="32" t="s">
        <v>44</v>
      </c>
      <c r="E2268" s="32" t="s">
        <v>40</v>
      </c>
    </row>
    <row r="2269" spans="1:5" ht="12.6" customHeight="1" x14ac:dyDescent="0.2">
      <c r="A2269" s="32">
        <v>13</v>
      </c>
      <c r="B2269" s="32">
        <v>1</v>
      </c>
      <c r="C2269" s="32">
        <v>18</v>
      </c>
      <c r="D2269" s="32" t="s">
        <v>296</v>
      </c>
      <c r="E2269" s="32" t="s">
        <v>236</v>
      </c>
    </row>
    <row r="2270" spans="1:5" ht="12.6" customHeight="1" x14ac:dyDescent="0.2">
      <c r="A2270" s="32">
        <v>13</v>
      </c>
      <c r="B2270" s="32">
        <v>1</v>
      </c>
      <c r="C2270" s="32">
        <v>19</v>
      </c>
      <c r="D2270" s="32" t="s">
        <v>276</v>
      </c>
      <c r="E2270" s="32" t="s">
        <v>256</v>
      </c>
    </row>
    <row r="2271" spans="1:5" ht="12.6" customHeight="1" x14ac:dyDescent="0.2">
      <c r="A2271" s="32">
        <v>13</v>
      </c>
      <c r="B2271" s="32">
        <v>1</v>
      </c>
      <c r="C2271" s="32">
        <v>20</v>
      </c>
      <c r="D2271" s="32" t="s">
        <v>257</v>
      </c>
      <c r="E2271" s="32" t="s">
        <v>42</v>
      </c>
    </row>
    <row r="2272" spans="1:5" ht="12.6" customHeight="1" x14ac:dyDescent="0.2">
      <c r="A2272" s="32">
        <v>13</v>
      </c>
      <c r="B2272" s="32">
        <v>1</v>
      </c>
      <c r="C2272" s="32">
        <v>21</v>
      </c>
      <c r="D2272" s="32" t="s">
        <v>53</v>
      </c>
      <c r="E2272" s="32" t="s">
        <v>16</v>
      </c>
    </row>
    <row r="2273" spans="1:5" ht="12.6" customHeight="1" x14ac:dyDescent="0.2">
      <c r="A2273" s="32">
        <v>13</v>
      </c>
      <c r="B2273" s="32">
        <v>1</v>
      </c>
      <c r="C2273" s="32">
        <v>22</v>
      </c>
      <c r="D2273" s="32" t="s">
        <v>48</v>
      </c>
      <c r="E2273" s="32" t="s">
        <v>50</v>
      </c>
    </row>
    <row r="2274" spans="1:5" ht="12.6" customHeight="1" x14ac:dyDescent="0.2">
      <c r="A2274" s="32">
        <v>13</v>
      </c>
      <c r="B2274" s="32">
        <v>1</v>
      </c>
      <c r="C2274" s="32">
        <v>23</v>
      </c>
      <c r="D2274" s="32" t="s">
        <v>49</v>
      </c>
      <c r="E2274" s="32" t="s">
        <v>52</v>
      </c>
    </row>
    <row r="2275" spans="1:5" ht="12.6" customHeight="1" x14ac:dyDescent="0.2">
      <c r="A2275" s="32">
        <v>13</v>
      </c>
      <c r="B2275" s="32">
        <v>1</v>
      </c>
      <c r="C2275" s="32">
        <v>24</v>
      </c>
      <c r="D2275" s="32" t="s">
        <v>51</v>
      </c>
      <c r="E2275" s="32" t="s">
        <v>47</v>
      </c>
    </row>
    <row r="2276" spans="1:5" ht="12.6" customHeight="1" x14ac:dyDescent="0.2">
      <c r="A2276" s="32">
        <v>13</v>
      </c>
      <c r="B2276" s="32">
        <v>1</v>
      </c>
      <c r="C2276" s="32">
        <v>25</v>
      </c>
      <c r="D2276" s="32" t="s">
        <v>217</v>
      </c>
      <c r="E2276" s="32" t="s">
        <v>297</v>
      </c>
    </row>
    <row r="2277" spans="1:5" ht="12.6" customHeight="1" x14ac:dyDescent="0.2">
      <c r="A2277" s="32">
        <v>13</v>
      </c>
      <c r="B2277" s="32">
        <v>1</v>
      </c>
      <c r="C2277" s="32">
        <v>26</v>
      </c>
      <c r="D2277" s="32" t="s">
        <v>237</v>
      </c>
      <c r="E2277" s="32" t="s">
        <v>277</v>
      </c>
    </row>
    <row r="2278" spans="1:5" ht="12.6" customHeight="1" x14ac:dyDescent="0.2">
      <c r="A2278" s="32">
        <v>13</v>
      </c>
      <c r="B2278" s="32">
        <v>1</v>
      </c>
      <c r="C2278" s="32">
        <v>27</v>
      </c>
      <c r="D2278" s="32" t="s">
        <v>17</v>
      </c>
      <c r="E2278" s="32" t="s">
        <v>278</v>
      </c>
    </row>
    <row r="2279" spans="1:5" ht="12.6" customHeight="1" x14ac:dyDescent="0.2">
      <c r="A2279" s="32">
        <v>13</v>
      </c>
      <c r="B2279" s="32">
        <v>1</v>
      </c>
      <c r="C2279" s="32">
        <v>28</v>
      </c>
      <c r="D2279" s="32" t="s">
        <v>258</v>
      </c>
      <c r="E2279" s="32" t="s">
        <v>56</v>
      </c>
    </row>
    <row r="2280" spans="1:5" ht="12.6" customHeight="1" x14ac:dyDescent="0.2">
      <c r="A2280" s="32">
        <v>13</v>
      </c>
      <c r="B2280" s="32">
        <v>1</v>
      </c>
      <c r="C2280" s="32">
        <v>29</v>
      </c>
      <c r="D2280" s="32" t="s">
        <v>59</v>
      </c>
      <c r="E2280" s="32" t="s">
        <v>238</v>
      </c>
    </row>
    <row r="2281" spans="1:5" ht="12.6" customHeight="1" x14ac:dyDescent="0.2">
      <c r="A2281" s="32">
        <v>13</v>
      </c>
      <c r="B2281" s="32">
        <v>1</v>
      </c>
      <c r="C2281" s="32">
        <v>30</v>
      </c>
      <c r="D2281" s="32" t="s">
        <v>218</v>
      </c>
      <c r="E2281" s="32" t="s">
        <v>55</v>
      </c>
    </row>
    <row r="2282" spans="1:5" ht="12.6" customHeight="1" x14ac:dyDescent="0.2">
      <c r="A2282" s="32">
        <v>13</v>
      </c>
      <c r="B2282" s="32">
        <v>1</v>
      </c>
      <c r="C2282" s="32">
        <v>31</v>
      </c>
      <c r="D2282" s="32" t="s">
        <v>60</v>
      </c>
      <c r="E2282" s="32" t="s">
        <v>54</v>
      </c>
    </row>
    <row r="2283" spans="1:5" ht="12.6" customHeight="1" x14ac:dyDescent="0.2">
      <c r="A2283" s="32">
        <v>13</v>
      </c>
      <c r="B2283" s="32">
        <v>1</v>
      </c>
      <c r="C2283" s="32">
        <v>32</v>
      </c>
      <c r="D2283" s="32" t="s">
        <v>57</v>
      </c>
      <c r="E2283" s="32" t="s">
        <v>58</v>
      </c>
    </row>
    <row r="2284" spans="1:5" ht="12.6" customHeight="1" x14ac:dyDescent="0.2">
      <c r="A2284" s="32">
        <v>13</v>
      </c>
      <c r="B2284" s="32">
        <v>1</v>
      </c>
      <c r="C2284" s="32">
        <v>33</v>
      </c>
      <c r="D2284" s="32" t="s">
        <v>64</v>
      </c>
      <c r="E2284" s="32" t="s">
        <v>298</v>
      </c>
    </row>
    <row r="2285" spans="1:5" ht="12.6" customHeight="1" x14ac:dyDescent="0.2">
      <c r="A2285" s="32">
        <v>13</v>
      </c>
      <c r="B2285" s="32">
        <v>1</v>
      </c>
      <c r="C2285" s="32">
        <v>34</v>
      </c>
      <c r="D2285" s="32" t="s">
        <v>63</v>
      </c>
      <c r="E2285" s="32" t="s">
        <v>18</v>
      </c>
    </row>
    <row r="2286" spans="1:5" ht="12.6" customHeight="1" x14ac:dyDescent="0.2">
      <c r="A2286" s="32">
        <v>13</v>
      </c>
      <c r="B2286" s="32">
        <v>1</v>
      </c>
      <c r="C2286" s="32">
        <v>35</v>
      </c>
      <c r="D2286" s="32" t="s">
        <v>61</v>
      </c>
      <c r="E2286" s="32" t="s">
        <v>66</v>
      </c>
    </row>
    <row r="2287" spans="1:5" ht="12.6" customHeight="1" x14ac:dyDescent="0.2">
      <c r="A2287" s="32">
        <v>13</v>
      </c>
      <c r="B2287" s="32">
        <v>1</v>
      </c>
      <c r="C2287" s="32">
        <v>36</v>
      </c>
      <c r="D2287" s="32" t="s">
        <v>65</v>
      </c>
      <c r="E2287" s="32" t="s">
        <v>62</v>
      </c>
    </row>
    <row r="2288" spans="1:5" ht="12.6" customHeight="1" x14ac:dyDescent="0.2">
      <c r="A2288" s="32">
        <v>13</v>
      </c>
      <c r="B2288" s="32">
        <v>1</v>
      </c>
      <c r="C2288" s="32">
        <v>37</v>
      </c>
      <c r="D2288" s="32" t="s">
        <v>299</v>
      </c>
      <c r="E2288" s="32" t="s">
        <v>67</v>
      </c>
    </row>
    <row r="2289" spans="1:5" ht="12.6" customHeight="1" x14ac:dyDescent="0.2">
      <c r="A2289" s="32">
        <v>13</v>
      </c>
      <c r="B2289" s="32">
        <v>1</v>
      </c>
      <c r="C2289" s="32">
        <v>38</v>
      </c>
      <c r="D2289" s="32" t="s">
        <v>279</v>
      </c>
      <c r="E2289" s="32" t="s">
        <v>219</v>
      </c>
    </row>
    <row r="2290" spans="1:5" ht="12.6" customHeight="1" x14ac:dyDescent="0.2">
      <c r="A2290" s="32">
        <v>13</v>
      </c>
      <c r="B2290" s="32">
        <v>1</v>
      </c>
      <c r="C2290" s="32">
        <v>39</v>
      </c>
      <c r="D2290" s="32" t="s">
        <v>239</v>
      </c>
      <c r="E2290" s="32" t="s">
        <v>259</v>
      </c>
    </row>
    <row r="2291" spans="1:5" ht="12.6" customHeight="1" x14ac:dyDescent="0.2">
      <c r="A2291" s="32">
        <v>13</v>
      </c>
      <c r="B2291" s="32">
        <v>1</v>
      </c>
      <c r="C2291" s="32">
        <v>40</v>
      </c>
      <c r="D2291" s="32" t="s">
        <v>71</v>
      </c>
      <c r="E2291" s="32" t="s">
        <v>19</v>
      </c>
    </row>
    <row r="2292" spans="1:5" ht="12.6" customHeight="1" x14ac:dyDescent="0.2">
      <c r="A2292" s="32">
        <v>13</v>
      </c>
      <c r="B2292" s="32">
        <v>1</v>
      </c>
      <c r="C2292" s="32">
        <v>41</v>
      </c>
      <c r="D2292" s="32" t="s">
        <v>73</v>
      </c>
      <c r="E2292" s="32" t="s">
        <v>68</v>
      </c>
    </row>
    <row r="2293" spans="1:5" ht="12.6" customHeight="1" x14ac:dyDescent="0.2">
      <c r="A2293" s="32">
        <v>13</v>
      </c>
      <c r="B2293" s="32">
        <v>1</v>
      </c>
      <c r="C2293" s="32">
        <v>42</v>
      </c>
      <c r="D2293" s="32" t="s">
        <v>72</v>
      </c>
      <c r="E2293" s="32" t="s">
        <v>70</v>
      </c>
    </row>
    <row r="2294" spans="1:5" ht="12.6" customHeight="1" x14ac:dyDescent="0.2">
      <c r="A2294" s="32">
        <v>13</v>
      </c>
      <c r="B2294" s="32">
        <v>1</v>
      </c>
      <c r="C2294" s="32">
        <v>43</v>
      </c>
      <c r="D2294" s="32" t="s">
        <v>300</v>
      </c>
      <c r="E2294" s="32" t="s">
        <v>69</v>
      </c>
    </row>
    <row r="2295" spans="1:5" ht="12.6" customHeight="1" x14ac:dyDescent="0.2">
      <c r="A2295" s="32">
        <v>13</v>
      </c>
      <c r="B2295" s="32">
        <v>1</v>
      </c>
      <c r="C2295" s="32">
        <v>44</v>
      </c>
      <c r="D2295" s="32" t="s">
        <v>280</v>
      </c>
      <c r="E2295" s="32" t="s">
        <v>74</v>
      </c>
    </row>
    <row r="2296" spans="1:5" ht="12.6" customHeight="1" x14ac:dyDescent="0.2">
      <c r="A2296" s="32">
        <v>13</v>
      </c>
      <c r="B2296" s="32">
        <v>1</v>
      </c>
      <c r="C2296" s="32">
        <v>45</v>
      </c>
      <c r="D2296" s="32" t="s">
        <v>260</v>
      </c>
      <c r="E2296" s="32" t="s">
        <v>220</v>
      </c>
    </row>
    <row r="2297" spans="1:5" ht="12.6" customHeight="1" x14ac:dyDescent="0.2">
      <c r="A2297" s="32">
        <v>13</v>
      </c>
      <c r="B2297" s="32">
        <v>1</v>
      </c>
      <c r="C2297" s="32">
        <v>46</v>
      </c>
      <c r="D2297" s="32" t="s">
        <v>77</v>
      </c>
      <c r="E2297" s="32" t="s">
        <v>240</v>
      </c>
    </row>
    <row r="2298" spans="1:5" ht="12.6" customHeight="1" x14ac:dyDescent="0.2">
      <c r="A2298" s="32">
        <v>13</v>
      </c>
      <c r="B2298" s="32">
        <v>1</v>
      </c>
      <c r="C2298" s="32">
        <v>47</v>
      </c>
      <c r="D2298" s="32" t="s">
        <v>20</v>
      </c>
      <c r="E2298" s="32" t="s">
        <v>301</v>
      </c>
    </row>
    <row r="2299" spans="1:5" ht="12.6" customHeight="1" x14ac:dyDescent="0.2">
      <c r="A2299" s="32">
        <v>13</v>
      </c>
      <c r="B2299" s="32">
        <v>1</v>
      </c>
      <c r="C2299" s="32">
        <v>48</v>
      </c>
      <c r="D2299" s="32" t="s">
        <v>76</v>
      </c>
      <c r="E2299" s="32" t="s">
        <v>281</v>
      </c>
    </row>
    <row r="2300" spans="1:5" ht="12.6" customHeight="1" x14ac:dyDescent="0.2">
      <c r="A2300" s="32">
        <v>13</v>
      </c>
      <c r="B2300" s="32">
        <v>1</v>
      </c>
      <c r="C2300" s="32">
        <v>49</v>
      </c>
      <c r="D2300" s="32" t="s">
        <v>78</v>
      </c>
      <c r="E2300" s="32" t="s">
        <v>261</v>
      </c>
    </row>
    <row r="2301" spans="1:5" ht="12.6" customHeight="1" x14ac:dyDescent="0.2">
      <c r="A2301" s="32">
        <v>13</v>
      </c>
      <c r="B2301" s="32">
        <v>1</v>
      </c>
      <c r="C2301" s="32">
        <v>50</v>
      </c>
      <c r="D2301" s="32" t="s">
        <v>241</v>
      </c>
      <c r="E2301" s="32" t="s">
        <v>80</v>
      </c>
    </row>
    <row r="2302" spans="1:5" ht="12.6" customHeight="1" x14ac:dyDescent="0.2">
      <c r="A2302" s="32">
        <v>13</v>
      </c>
      <c r="B2302" s="32">
        <v>1</v>
      </c>
      <c r="C2302" s="32">
        <v>51</v>
      </c>
      <c r="D2302" s="32" t="s">
        <v>221</v>
      </c>
      <c r="E2302" s="32" t="s">
        <v>75</v>
      </c>
    </row>
    <row r="2303" spans="1:5" ht="12.6" customHeight="1" x14ac:dyDescent="0.2">
      <c r="A2303" s="32">
        <v>13</v>
      </c>
      <c r="B2303" s="32">
        <v>1</v>
      </c>
      <c r="C2303" s="32">
        <v>52</v>
      </c>
      <c r="D2303" s="32" t="s">
        <v>81</v>
      </c>
      <c r="E2303" s="32" t="s">
        <v>79</v>
      </c>
    </row>
    <row r="2304" spans="1:5" ht="12.6" customHeight="1" x14ac:dyDescent="0.2">
      <c r="A2304" s="32">
        <v>13</v>
      </c>
      <c r="B2304" s="32">
        <v>1</v>
      </c>
      <c r="C2304" s="32">
        <v>53</v>
      </c>
      <c r="D2304" s="32" t="s">
        <v>21</v>
      </c>
      <c r="E2304" s="32" t="s">
        <v>85</v>
      </c>
    </row>
    <row r="2305" spans="1:5" ht="12.6" customHeight="1" x14ac:dyDescent="0.2">
      <c r="A2305" s="32">
        <v>13</v>
      </c>
      <c r="B2305" s="32">
        <v>1</v>
      </c>
      <c r="C2305" s="32">
        <v>54</v>
      </c>
      <c r="D2305" s="32" t="s">
        <v>87</v>
      </c>
      <c r="E2305" s="32" t="s">
        <v>83</v>
      </c>
    </row>
    <row r="2306" spans="1:5" ht="12.6" customHeight="1" x14ac:dyDescent="0.2">
      <c r="A2306" s="32">
        <v>13</v>
      </c>
      <c r="B2306" s="32">
        <v>1</v>
      </c>
      <c r="C2306" s="32">
        <v>55</v>
      </c>
      <c r="D2306" s="32" t="s">
        <v>84</v>
      </c>
      <c r="E2306" s="32" t="s">
        <v>302</v>
      </c>
    </row>
    <row r="2307" spans="1:5" ht="12.6" customHeight="1" x14ac:dyDescent="0.2">
      <c r="A2307" s="32">
        <v>13</v>
      </c>
      <c r="B2307" s="32">
        <v>1</v>
      </c>
      <c r="C2307" s="32">
        <v>56</v>
      </c>
      <c r="D2307" s="32" t="s">
        <v>282</v>
      </c>
      <c r="E2307" s="32" t="s">
        <v>82</v>
      </c>
    </row>
    <row r="2308" spans="1:5" ht="12.6" customHeight="1" x14ac:dyDescent="0.2">
      <c r="A2308" s="32">
        <v>13</v>
      </c>
      <c r="B2308" s="32">
        <v>1</v>
      </c>
      <c r="C2308" s="32">
        <v>57</v>
      </c>
      <c r="D2308" s="32" t="s">
        <v>88</v>
      </c>
      <c r="E2308" s="32" t="s">
        <v>262</v>
      </c>
    </row>
    <row r="2309" spans="1:5" ht="12.6" customHeight="1" x14ac:dyDescent="0.2">
      <c r="A2309" s="32">
        <v>13</v>
      </c>
      <c r="B2309" s="32">
        <v>1</v>
      </c>
      <c r="C2309" s="32">
        <v>58</v>
      </c>
      <c r="D2309" s="32" t="s">
        <v>242</v>
      </c>
      <c r="E2309" s="32" t="s">
        <v>222</v>
      </c>
    </row>
    <row r="2310" spans="1:5" ht="12.6" customHeight="1" x14ac:dyDescent="0.2">
      <c r="A2310" s="32">
        <v>13</v>
      </c>
      <c r="B2310" s="32">
        <v>1</v>
      </c>
      <c r="C2310" s="32">
        <v>59</v>
      </c>
      <c r="D2310" s="32" t="s">
        <v>92</v>
      </c>
      <c r="E2310" s="32" t="s">
        <v>86</v>
      </c>
    </row>
    <row r="2311" spans="1:5" ht="12.6" customHeight="1" x14ac:dyDescent="0.2">
      <c r="A2311" s="32">
        <v>13</v>
      </c>
      <c r="B2311" s="32">
        <v>1</v>
      </c>
      <c r="C2311" s="32">
        <v>60</v>
      </c>
      <c r="D2311" s="32" t="s">
        <v>89</v>
      </c>
      <c r="E2311" s="32" t="s">
        <v>23</v>
      </c>
    </row>
    <row r="2312" spans="1:5" ht="12.6" customHeight="1" x14ac:dyDescent="0.2">
      <c r="A2312" s="32">
        <v>13</v>
      </c>
      <c r="B2312" s="32">
        <v>1</v>
      </c>
      <c r="C2312" s="32">
        <v>61</v>
      </c>
      <c r="D2312" s="32" t="s">
        <v>303</v>
      </c>
      <c r="E2312" s="32" t="s">
        <v>91</v>
      </c>
    </row>
    <row r="2313" spans="1:5" ht="12.6" customHeight="1" x14ac:dyDescent="0.2">
      <c r="A2313" s="32">
        <v>13</v>
      </c>
      <c r="B2313" s="32">
        <v>1</v>
      </c>
      <c r="C2313" s="32">
        <v>62</v>
      </c>
      <c r="D2313" s="32" t="s">
        <v>90</v>
      </c>
      <c r="E2313" s="32" t="s">
        <v>283</v>
      </c>
    </row>
    <row r="2314" spans="1:5" ht="12.6" customHeight="1" x14ac:dyDescent="0.2">
      <c r="A2314" s="32">
        <v>13</v>
      </c>
      <c r="B2314" s="32">
        <v>1</v>
      </c>
      <c r="C2314" s="32">
        <v>63</v>
      </c>
      <c r="D2314" s="32" t="s">
        <v>263</v>
      </c>
      <c r="E2314" s="32" t="s">
        <v>93</v>
      </c>
    </row>
    <row r="2315" spans="1:5" ht="12.6" customHeight="1" x14ac:dyDescent="0.2">
      <c r="A2315" s="32">
        <v>13</v>
      </c>
      <c r="B2315" s="32">
        <v>1</v>
      </c>
      <c r="C2315" s="32">
        <v>64</v>
      </c>
      <c r="D2315" s="32" t="s">
        <v>94</v>
      </c>
      <c r="E2315" s="32" t="s">
        <v>243</v>
      </c>
    </row>
    <row r="2316" spans="1:5" ht="12.6" customHeight="1" x14ac:dyDescent="0.2">
      <c r="A2316" s="32">
        <v>13</v>
      </c>
      <c r="B2316" s="32">
        <v>1</v>
      </c>
      <c r="C2316" s="32">
        <v>65</v>
      </c>
      <c r="D2316" s="32" t="s">
        <v>223</v>
      </c>
      <c r="E2316" s="32" t="s">
        <v>95</v>
      </c>
    </row>
    <row r="2317" spans="1:5" ht="12.6" customHeight="1" x14ac:dyDescent="0.2">
      <c r="A2317" s="32">
        <v>13</v>
      </c>
      <c r="B2317" s="32">
        <v>1</v>
      </c>
      <c r="C2317" s="32">
        <v>66</v>
      </c>
      <c r="D2317" s="32" t="s">
        <v>24</v>
      </c>
      <c r="E2317" s="32" t="s">
        <v>264</v>
      </c>
    </row>
    <row r="2318" spans="1:5" ht="12.6" customHeight="1" x14ac:dyDescent="0.2">
      <c r="A2318" s="32">
        <v>13</v>
      </c>
      <c r="B2318" s="32">
        <v>1</v>
      </c>
      <c r="C2318" s="32">
        <v>67</v>
      </c>
      <c r="D2318" s="32" t="s">
        <v>101</v>
      </c>
      <c r="E2318" s="32" t="s">
        <v>244</v>
      </c>
    </row>
    <row r="2319" spans="1:5" ht="12.6" customHeight="1" x14ac:dyDescent="0.2">
      <c r="A2319" s="32">
        <v>13</v>
      </c>
      <c r="B2319" s="32">
        <v>1</v>
      </c>
      <c r="C2319" s="32">
        <v>68</v>
      </c>
      <c r="D2319" s="32" t="s">
        <v>96</v>
      </c>
      <c r="E2319" s="32" t="s">
        <v>224</v>
      </c>
    </row>
    <row r="2320" spans="1:5" ht="12.6" customHeight="1" x14ac:dyDescent="0.2">
      <c r="A2320" s="32">
        <v>13</v>
      </c>
      <c r="B2320" s="32">
        <v>1</v>
      </c>
      <c r="C2320" s="32">
        <v>69</v>
      </c>
      <c r="D2320" s="32" t="s">
        <v>97</v>
      </c>
      <c r="E2320" s="32" t="s">
        <v>102</v>
      </c>
    </row>
    <row r="2321" spans="1:5" ht="12.6" customHeight="1" x14ac:dyDescent="0.2">
      <c r="A2321" s="32">
        <v>13</v>
      </c>
      <c r="B2321" s="32">
        <v>1</v>
      </c>
      <c r="C2321" s="32">
        <v>70</v>
      </c>
      <c r="D2321" s="32" t="s">
        <v>99</v>
      </c>
      <c r="E2321" s="32" t="s">
        <v>98</v>
      </c>
    </row>
    <row r="2322" spans="1:5" ht="12.6" customHeight="1" x14ac:dyDescent="0.2">
      <c r="A2322" s="32">
        <v>13</v>
      </c>
      <c r="B2322" s="32">
        <v>1</v>
      </c>
      <c r="C2322" s="32">
        <v>71</v>
      </c>
      <c r="D2322" s="32" t="s">
        <v>304</v>
      </c>
      <c r="E2322" s="32" t="s">
        <v>284</v>
      </c>
    </row>
    <row r="2323" spans="1:5" ht="12.6" customHeight="1" x14ac:dyDescent="0.2">
      <c r="A2323" s="32">
        <v>13</v>
      </c>
      <c r="B2323" s="32">
        <v>1</v>
      </c>
      <c r="C2323" s="32">
        <v>72</v>
      </c>
      <c r="D2323" s="32" t="s">
        <v>285</v>
      </c>
      <c r="E2323" s="32" t="s">
        <v>100</v>
      </c>
    </row>
    <row r="2324" spans="1:5" ht="12.6" customHeight="1" x14ac:dyDescent="0.2">
      <c r="A2324" s="32">
        <v>13</v>
      </c>
      <c r="B2324" s="32">
        <v>1</v>
      </c>
      <c r="C2324" s="32">
        <v>73</v>
      </c>
      <c r="D2324" s="32" t="s">
        <v>245</v>
      </c>
      <c r="E2324" s="32" t="s">
        <v>25</v>
      </c>
    </row>
    <row r="2325" spans="1:5" ht="12.6" customHeight="1" x14ac:dyDescent="0.2">
      <c r="A2325" s="32">
        <v>13</v>
      </c>
      <c r="B2325" s="32">
        <v>1</v>
      </c>
      <c r="C2325" s="32">
        <v>74</v>
      </c>
      <c r="D2325" s="32" t="s">
        <v>225</v>
      </c>
      <c r="E2325" s="32" t="s">
        <v>105</v>
      </c>
    </row>
    <row r="2326" spans="1:5" ht="12.6" customHeight="1" x14ac:dyDescent="0.2">
      <c r="A2326" s="32">
        <v>13</v>
      </c>
      <c r="B2326" s="32">
        <v>1</v>
      </c>
      <c r="C2326" s="32">
        <v>75</v>
      </c>
      <c r="D2326" s="32" t="s">
        <v>109</v>
      </c>
      <c r="E2326" s="32" t="s">
        <v>106</v>
      </c>
    </row>
    <row r="2327" spans="1:5" ht="12.6" customHeight="1" x14ac:dyDescent="0.2">
      <c r="A2327" s="32">
        <v>13</v>
      </c>
      <c r="B2327" s="32">
        <v>1</v>
      </c>
      <c r="C2327" s="32">
        <v>76</v>
      </c>
      <c r="D2327" s="32" t="s">
        <v>107</v>
      </c>
      <c r="E2327" s="32" t="s">
        <v>104</v>
      </c>
    </row>
    <row r="2328" spans="1:5" ht="12.6" customHeight="1" x14ac:dyDescent="0.2">
      <c r="A2328" s="32">
        <v>13</v>
      </c>
      <c r="B2328" s="32">
        <v>1</v>
      </c>
      <c r="C2328" s="32">
        <v>77</v>
      </c>
      <c r="D2328" s="32" t="s">
        <v>103</v>
      </c>
      <c r="E2328" s="32" t="s">
        <v>108</v>
      </c>
    </row>
    <row r="2329" spans="1:5" ht="12.6" customHeight="1" x14ac:dyDescent="0.2">
      <c r="A2329" s="32">
        <v>13</v>
      </c>
      <c r="B2329" s="32">
        <v>1</v>
      </c>
      <c r="C2329" s="32">
        <v>78</v>
      </c>
      <c r="D2329" s="32" t="s">
        <v>265</v>
      </c>
      <c r="E2329" s="32" t="s">
        <v>305</v>
      </c>
    </row>
    <row r="2330" spans="1:5" ht="12.6" customHeight="1" x14ac:dyDescent="0.2">
      <c r="A2330" s="32">
        <v>13</v>
      </c>
      <c r="B2330" s="32">
        <v>1</v>
      </c>
      <c r="C2330" s="32">
        <v>79</v>
      </c>
      <c r="D2330" s="32" t="s">
        <v>140</v>
      </c>
      <c r="E2330" s="32" t="s">
        <v>306</v>
      </c>
    </row>
    <row r="2331" spans="1:5" ht="12.6" customHeight="1" x14ac:dyDescent="0.2">
      <c r="A2331" s="32">
        <v>13</v>
      </c>
      <c r="B2331" s="32">
        <v>1</v>
      </c>
      <c r="C2331" s="32">
        <v>80</v>
      </c>
      <c r="D2331" s="32" t="s">
        <v>286</v>
      </c>
      <c r="E2331" s="32" t="s">
        <v>143</v>
      </c>
    </row>
    <row r="2332" spans="1:5" ht="12.6" customHeight="1" x14ac:dyDescent="0.2">
      <c r="A2332" s="32">
        <v>13</v>
      </c>
      <c r="B2332" s="32">
        <v>1</v>
      </c>
      <c r="C2332" s="32">
        <v>81</v>
      </c>
      <c r="D2332" s="32" t="s">
        <v>146</v>
      </c>
      <c r="E2332" s="32" t="s">
        <v>266</v>
      </c>
    </row>
    <row r="2333" spans="1:5" ht="12.6" customHeight="1" x14ac:dyDescent="0.2">
      <c r="A2333" s="32">
        <v>13</v>
      </c>
      <c r="B2333" s="32">
        <v>1</v>
      </c>
      <c r="C2333" s="32">
        <v>82</v>
      </c>
      <c r="D2333" s="32" t="s">
        <v>246</v>
      </c>
      <c r="E2333" s="32" t="s">
        <v>142</v>
      </c>
    </row>
    <row r="2334" spans="1:5" ht="12.6" customHeight="1" x14ac:dyDescent="0.2">
      <c r="A2334" s="32">
        <v>13</v>
      </c>
      <c r="B2334" s="32">
        <v>1</v>
      </c>
      <c r="C2334" s="32">
        <v>83</v>
      </c>
      <c r="D2334" s="32" t="s">
        <v>226</v>
      </c>
      <c r="E2334" s="32" t="s">
        <v>141</v>
      </c>
    </row>
    <row r="2335" spans="1:5" ht="12.6" customHeight="1" x14ac:dyDescent="0.2">
      <c r="A2335" s="32">
        <v>13</v>
      </c>
      <c r="B2335" s="32">
        <v>1</v>
      </c>
      <c r="C2335" s="32">
        <v>84</v>
      </c>
      <c r="D2335" s="32" t="s">
        <v>138</v>
      </c>
      <c r="E2335" s="32" t="s">
        <v>144</v>
      </c>
    </row>
    <row r="2336" spans="1:5" ht="12.6" customHeight="1" x14ac:dyDescent="0.2">
      <c r="A2336" s="32">
        <v>13</v>
      </c>
      <c r="B2336" s="32">
        <v>1</v>
      </c>
      <c r="C2336" s="32">
        <v>85</v>
      </c>
      <c r="D2336" s="32" t="s">
        <v>148</v>
      </c>
      <c r="E2336" s="32" t="s">
        <v>139</v>
      </c>
    </row>
    <row r="2337" spans="1:5" ht="12.6" customHeight="1" x14ac:dyDescent="0.2">
      <c r="A2337" s="32">
        <v>13</v>
      </c>
      <c r="B2337" s="32">
        <v>1</v>
      </c>
      <c r="C2337" s="32">
        <v>86</v>
      </c>
      <c r="D2337" s="32" t="s">
        <v>147</v>
      </c>
      <c r="E2337" s="32" t="s">
        <v>227</v>
      </c>
    </row>
    <row r="2338" spans="1:5" ht="12.6" customHeight="1" x14ac:dyDescent="0.2">
      <c r="A2338" s="32">
        <v>13</v>
      </c>
      <c r="B2338" s="32">
        <v>1</v>
      </c>
      <c r="C2338" s="32">
        <v>87</v>
      </c>
      <c r="D2338" s="32" t="s">
        <v>152</v>
      </c>
      <c r="E2338" s="32" t="s">
        <v>150</v>
      </c>
    </row>
    <row r="2339" spans="1:5" ht="12.6" customHeight="1" x14ac:dyDescent="0.2">
      <c r="A2339" s="32">
        <v>13</v>
      </c>
      <c r="B2339" s="32">
        <v>1</v>
      </c>
      <c r="C2339" s="32">
        <v>88</v>
      </c>
      <c r="D2339" s="32" t="s">
        <v>145</v>
      </c>
      <c r="E2339" s="32" t="s">
        <v>153</v>
      </c>
    </row>
    <row r="2340" spans="1:5" ht="12.6" customHeight="1" x14ac:dyDescent="0.2">
      <c r="A2340" s="32">
        <v>13</v>
      </c>
      <c r="B2340" s="32">
        <v>1</v>
      </c>
      <c r="C2340" s="32">
        <v>89</v>
      </c>
      <c r="D2340" s="32" t="s">
        <v>151</v>
      </c>
      <c r="E2340" s="32" t="s">
        <v>149</v>
      </c>
    </row>
    <row r="2341" spans="1:5" ht="12.6" customHeight="1" x14ac:dyDescent="0.2">
      <c r="A2341" s="32">
        <v>13</v>
      </c>
      <c r="B2341" s="32">
        <v>1</v>
      </c>
      <c r="C2341" s="32">
        <v>90</v>
      </c>
      <c r="D2341" s="32" t="s">
        <v>307</v>
      </c>
      <c r="E2341" s="32" t="s">
        <v>247</v>
      </c>
    </row>
    <row r="2342" spans="1:5" ht="12.6" customHeight="1" x14ac:dyDescent="0.2">
      <c r="A2342" s="32">
        <v>13</v>
      </c>
      <c r="B2342" s="32">
        <v>1</v>
      </c>
      <c r="C2342" s="32">
        <v>91</v>
      </c>
      <c r="D2342" s="32" t="s">
        <v>267</v>
      </c>
      <c r="E2342" s="32" t="s">
        <v>287</v>
      </c>
    </row>
    <row r="2343" spans="1:5" ht="12.6" customHeight="1" x14ac:dyDescent="0.2">
      <c r="A2343" s="32">
        <v>13</v>
      </c>
      <c r="B2343" s="32">
        <v>1</v>
      </c>
      <c r="C2343" s="32">
        <v>92</v>
      </c>
      <c r="D2343" s="32" t="s">
        <v>162</v>
      </c>
      <c r="E2343" s="32" t="s">
        <v>155</v>
      </c>
    </row>
    <row r="2344" spans="1:5" ht="12.6" customHeight="1" x14ac:dyDescent="0.2">
      <c r="A2344" s="32">
        <v>13</v>
      </c>
      <c r="B2344" s="32">
        <v>1</v>
      </c>
      <c r="C2344" s="32">
        <v>93</v>
      </c>
      <c r="D2344" s="32" t="s">
        <v>158</v>
      </c>
      <c r="E2344" s="32" t="s">
        <v>154</v>
      </c>
    </row>
    <row r="2345" spans="1:5" ht="12.6" customHeight="1" x14ac:dyDescent="0.2">
      <c r="A2345" s="32">
        <v>13</v>
      </c>
      <c r="B2345" s="32">
        <v>1</v>
      </c>
      <c r="C2345" s="32">
        <v>94</v>
      </c>
      <c r="D2345" s="32" t="s">
        <v>160</v>
      </c>
      <c r="E2345" s="32" t="s">
        <v>156</v>
      </c>
    </row>
    <row r="2346" spans="1:5" ht="12.6" customHeight="1" x14ac:dyDescent="0.2">
      <c r="A2346" s="32">
        <v>13</v>
      </c>
      <c r="B2346" s="32">
        <v>1</v>
      </c>
      <c r="C2346" s="32">
        <v>95</v>
      </c>
      <c r="D2346" s="32" t="s">
        <v>159</v>
      </c>
      <c r="E2346" s="32" t="s">
        <v>157</v>
      </c>
    </row>
    <row r="2347" spans="1:5" ht="12.6" customHeight="1" x14ac:dyDescent="0.2">
      <c r="A2347" s="32">
        <v>13</v>
      </c>
      <c r="B2347" s="32">
        <v>1</v>
      </c>
      <c r="C2347" s="32">
        <v>96</v>
      </c>
      <c r="D2347" s="32" t="s">
        <v>308</v>
      </c>
      <c r="E2347" s="32" t="s">
        <v>228</v>
      </c>
    </row>
    <row r="2348" spans="1:5" ht="12.6" customHeight="1" x14ac:dyDescent="0.2">
      <c r="A2348" s="32">
        <v>13</v>
      </c>
      <c r="B2348" s="32">
        <v>1</v>
      </c>
      <c r="C2348" s="32">
        <v>97</v>
      </c>
      <c r="D2348" s="32" t="s">
        <v>288</v>
      </c>
      <c r="E2348" s="32" t="s">
        <v>248</v>
      </c>
    </row>
    <row r="2349" spans="1:5" ht="12.6" customHeight="1" x14ac:dyDescent="0.2">
      <c r="A2349" s="32">
        <v>13</v>
      </c>
      <c r="B2349" s="32">
        <v>1</v>
      </c>
      <c r="C2349" s="32">
        <v>98</v>
      </c>
      <c r="D2349" s="32" t="s">
        <v>169</v>
      </c>
      <c r="E2349" s="32" t="s">
        <v>268</v>
      </c>
    </row>
    <row r="2350" spans="1:5" ht="12.6" customHeight="1" x14ac:dyDescent="0.2">
      <c r="A2350" s="32">
        <v>13</v>
      </c>
      <c r="B2350" s="32">
        <v>1</v>
      </c>
      <c r="C2350" s="32">
        <v>99</v>
      </c>
      <c r="D2350" s="32" t="s">
        <v>166</v>
      </c>
      <c r="E2350" s="32" t="s">
        <v>163</v>
      </c>
    </row>
    <row r="2351" spans="1:5" ht="12.6" customHeight="1" x14ac:dyDescent="0.2">
      <c r="A2351" s="32">
        <v>13</v>
      </c>
      <c r="B2351" s="32">
        <v>1</v>
      </c>
      <c r="C2351" s="32">
        <v>100</v>
      </c>
      <c r="D2351" s="32" t="s">
        <v>165</v>
      </c>
      <c r="E2351" s="32" t="s">
        <v>309</v>
      </c>
    </row>
    <row r="2352" spans="1:5" ht="12.6" customHeight="1" x14ac:dyDescent="0.2">
      <c r="A2352" s="32">
        <v>13</v>
      </c>
      <c r="B2352" s="32">
        <v>1</v>
      </c>
      <c r="C2352" s="32">
        <v>101</v>
      </c>
      <c r="D2352" s="32" t="s">
        <v>164</v>
      </c>
      <c r="E2352" s="32" t="s">
        <v>289</v>
      </c>
    </row>
    <row r="2353" spans="1:5" ht="12.6" customHeight="1" x14ac:dyDescent="0.2">
      <c r="A2353" s="32">
        <v>13</v>
      </c>
      <c r="B2353" s="32">
        <v>1</v>
      </c>
      <c r="C2353" s="32">
        <v>102</v>
      </c>
      <c r="D2353" s="32" t="s">
        <v>269</v>
      </c>
      <c r="E2353" s="32" t="s">
        <v>167</v>
      </c>
    </row>
    <row r="2354" spans="1:5" ht="12.6" customHeight="1" x14ac:dyDescent="0.2">
      <c r="A2354" s="32">
        <v>13</v>
      </c>
      <c r="B2354" s="32">
        <v>1</v>
      </c>
      <c r="C2354" s="32">
        <v>103</v>
      </c>
      <c r="D2354" s="32" t="s">
        <v>249</v>
      </c>
      <c r="E2354" s="32" t="s">
        <v>168</v>
      </c>
    </row>
    <row r="2355" spans="1:5" ht="12.6" customHeight="1" x14ac:dyDescent="0.2">
      <c r="A2355" s="32">
        <v>13</v>
      </c>
      <c r="B2355" s="32">
        <v>1</v>
      </c>
      <c r="C2355" s="32">
        <v>104</v>
      </c>
      <c r="D2355" s="32" t="s">
        <v>229</v>
      </c>
      <c r="E2355" s="32" t="s">
        <v>161</v>
      </c>
    </row>
    <row r="2356" spans="1:5" ht="12.6" customHeight="1" x14ac:dyDescent="0.2">
      <c r="A2356" s="32">
        <v>13</v>
      </c>
      <c r="B2356" s="32">
        <v>1</v>
      </c>
      <c r="C2356" s="32">
        <v>105</v>
      </c>
      <c r="D2356" s="32" t="s">
        <v>175</v>
      </c>
      <c r="E2356" s="32" t="s">
        <v>170</v>
      </c>
    </row>
    <row r="2357" spans="1:5" ht="12.6" customHeight="1" x14ac:dyDescent="0.2">
      <c r="A2357" s="32">
        <v>13</v>
      </c>
      <c r="B2357" s="32">
        <v>1</v>
      </c>
      <c r="C2357" s="32">
        <v>106</v>
      </c>
      <c r="D2357" s="32" t="s">
        <v>171</v>
      </c>
      <c r="E2357" s="32" t="s">
        <v>178</v>
      </c>
    </row>
    <row r="2358" spans="1:5" ht="12.6" customHeight="1" x14ac:dyDescent="0.2">
      <c r="A2358" s="32">
        <v>13</v>
      </c>
      <c r="B2358" s="32">
        <v>1</v>
      </c>
      <c r="C2358" s="32">
        <v>107</v>
      </c>
      <c r="D2358" s="32" t="s">
        <v>176</v>
      </c>
      <c r="E2358" s="32" t="s">
        <v>172</v>
      </c>
    </row>
    <row r="2359" spans="1:5" ht="12.6" customHeight="1" x14ac:dyDescent="0.2">
      <c r="A2359" s="32">
        <v>13</v>
      </c>
      <c r="B2359" s="32">
        <v>1</v>
      </c>
      <c r="C2359" s="32">
        <v>108</v>
      </c>
      <c r="D2359" s="32" t="s">
        <v>310</v>
      </c>
      <c r="E2359" s="32" t="s">
        <v>174</v>
      </c>
    </row>
    <row r="2360" spans="1:5" ht="12.6" customHeight="1" x14ac:dyDescent="0.2">
      <c r="A2360" s="32">
        <v>13</v>
      </c>
      <c r="B2360" s="32">
        <v>1</v>
      </c>
      <c r="C2360" s="32">
        <v>109</v>
      </c>
      <c r="D2360" s="32" t="s">
        <v>230</v>
      </c>
      <c r="E2360" s="32" t="s">
        <v>290</v>
      </c>
    </row>
    <row r="2361" spans="1:5" ht="12.6" customHeight="1" x14ac:dyDescent="0.2">
      <c r="A2361" s="32">
        <v>13</v>
      </c>
      <c r="B2361" s="32">
        <v>1</v>
      </c>
      <c r="C2361" s="32">
        <v>110</v>
      </c>
      <c r="D2361" s="32" t="s">
        <v>270</v>
      </c>
      <c r="E2361" s="32" t="s">
        <v>250</v>
      </c>
    </row>
    <row r="2362" spans="1:5" ht="12.6" customHeight="1" x14ac:dyDescent="0.2">
      <c r="A2362" s="32">
        <v>13</v>
      </c>
      <c r="B2362" s="32">
        <v>1</v>
      </c>
      <c r="C2362" s="32">
        <v>111</v>
      </c>
      <c r="D2362" s="32" t="s">
        <v>177</v>
      </c>
      <c r="E2362" s="32" t="s">
        <v>173</v>
      </c>
    </row>
    <row r="2363" spans="1:5" ht="12.6" customHeight="1" x14ac:dyDescent="0.2">
      <c r="A2363" s="32">
        <v>13</v>
      </c>
      <c r="B2363" s="32">
        <v>1</v>
      </c>
      <c r="C2363" s="32">
        <v>112</v>
      </c>
      <c r="D2363" s="32" t="s">
        <v>180</v>
      </c>
      <c r="E2363" s="32" t="s">
        <v>179</v>
      </c>
    </row>
    <row r="2364" spans="1:5" ht="12.6" customHeight="1" x14ac:dyDescent="0.2">
      <c r="A2364" s="32">
        <v>13</v>
      </c>
      <c r="B2364" s="32">
        <v>1</v>
      </c>
      <c r="C2364" s="32">
        <v>113</v>
      </c>
      <c r="D2364" s="32" t="s">
        <v>182</v>
      </c>
      <c r="E2364" s="32" t="s">
        <v>181</v>
      </c>
    </row>
    <row r="2365" spans="1:5" ht="12.6" customHeight="1" x14ac:dyDescent="0.2">
      <c r="A2365" s="32">
        <v>13</v>
      </c>
      <c r="B2365" s="32">
        <v>1</v>
      </c>
      <c r="C2365" s="32">
        <v>114</v>
      </c>
      <c r="D2365" s="32" t="s">
        <v>183</v>
      </c>
      <c r="E2365" s="32" t="s">
        <v>311</v>
      </c>
    </row>
    <row r="2366" spans="1:5" ht="12.6" customHeight="1" x14ac:dyDescent="0.2">
      <c r="A2366" s="32">
        <v>13</v>
      </c>
      <c r="B2366" s="32">
        <v>1</v>
      </c>
      <c r="C2366" s="32">
        <v>115</v>
      </c>
      <c r="D2366" s="32" t="s">
        <v>291</v>
      </c>
      <c r="E2366" s="32" t="s">
        <v>185</v>
      </c>
    </row>
    <row r="2367" spans="1:5" ht="12.6" customHeight="1" x14ac:dyDescent="0.2">
      <c r="A2367" s="32">
        <v>13</v>
      </c>
      <c r="B2367" s="32">
        <v>1</v>
      </c>
      <c r="C2367" s="32">
        <v>116</v>
      </c>
      <c r="D2367" s="32" t="s">
        <v>184</v>
      </c>
      <c r="E2367" s="32" t="s">
        <v>271</v>
      </c>
    </row>
    <row r="2368" spans="1:5" ht="12.6" customHeight="1" x14ac:dyDescent="0.2">
      <c r="A2368" s="32">
        <v>13</v>
      </c>
      <c r="B2368" s="32">
        <v>1</v>
      </c>
      <c r="C2368" s="32">
        <v>117</v>
      </c>
      <c r="D2368" s="32" t="s">
        <v>251</v>
      </c>
      <c r="E2368" s="32" t="s">
        <v>231</v>
      </c>
    </row>
    <row r="2369" spans="1:5" ht="12.6" customHeight="1" x14ac:dyDescent="0.2">
      <c r="A2369" s="32">
        <v>13</v>
      </c>
      <c r="B2369" s="32">
        <v>1</v>
      </c>
      <c r="C2369" s="32">
        <v>118</v>
      </c>
      <c r="D2369" s="32" t="s">
        <v>187</v>
      </c>
      <c r="E2369" s="32" t="s">
        <v>312</v>
      </c>
    </row>
    <row r="2370" spans="1:5" ht="12.6" customHeight="1" x14ac:dyDescent="0.2">
      <c r="A2370" s="32">
        <v>13</v>
      </c>
      <c r="B2370" s="32">
        <v>1</v>
      </c>
      <c r="C2370" s="32">
        <v>119</v>
      </c>
      <c r="D2370" s="32" t="s">
        <v>194</v>
      </c>
      <c r="E2370" s="32" t="s">
        <v>292</v>
      </c>
    </row>
    <row r="2371" spans="1:5" ht="12.6" customHeight="1" x14ac:dyDescent="0.2">
      <c r="A2371" s="32">
        <v>13</v>
      </c>
      <c r="B2371" s="32">
        <v>1</v>
      </c>
      <c r="C2371" s="32">
        <v>120</v>
      </c>
      <c r="D2371" s="32" t="s">
        <v>186</v>
      </c>
      <c r="E2371" s="32" t="s">
        <v>272</v>
      </c>
    </row>
    <row r="2372" spans="1:5" ht="12.6" customHeight="1" x14ac:dyDescent="0.2">
      <c r="A2372" s="32">
        <v>13</v>
      </c>
      <c r="B2372" s="32">
        <v>1</v>
      </c>
      <c r="C2372" s="32">
        <v>121</v>
      </c>
      <c r="D2372" s="32" t="s">
        <v>188</v>
      </c>
      <c r="E2372" s="32" t="s">
        <v>252</v>
      </c>
    </row>
    <row r="2373" spans="1:5" ht="12.6" customHeight="1" x14ac:dyDescent="0.2">
      <c r="A2373" s="32">
        <v>13</v>
      </c>
      <c r="B2373" s="32">
        <v>1</v>
      </c>
      <c r="C2373" s="32">
        <v>122</v>
      </c>
      <c r="D2373" s="32" t="s">
        <v>189</v>
      </c>
      <c r="E2373" s="32" t="s">
        <v>232</v>
      </c>
    </row>
    <row r="2374" spans="1:5" ht="12.6" customHeight="1" x14ac:dyDescent="0.2">
      <c r="A2374" s="32">
        <v>13</v>
      </c>
      <c r="B2374" s="32">
        <v>1</v>
      </c>
      <c r="C2374" s="32">
        <v>123</v>
      </c>
      <c r="D2374" s="32" t="s">
        <v>191</v>
      </c>
      <c r="E2374" s="32" t="s">
        <v>190</v>
      </c>
    </row>
    <row r="2375" spans="1:5" ht="12.6" customHeight="1" x14ac:dyDescent="0.2">
      <c r="A2375" s="32">
        <v>13</v>
      </c>
      <c r="B2375" s="32">
        <v>1</v>
      </c>
      <c r="C2375" s="32">
        <v>124</v>
      </c>
      <c r="D2375" s="32" t="s">
        <v>313</v>
      </c>
      <c r="E2375" s="32" t="s">
        <v>192</v>
      </c>
    </row>
    <row r="2376" spans="1:5" ht="12.6" customHeight="1" x14ac:dyDescent="0.2">
      <c r="A2376" s="32">
        <v>13</v>
      </c>
      <c r="B2376" s="32">
        <v>1</v>
      </c>
      <c r="C2376" s="32">
        <v>125</v>
      </c>
      <c r="D2376" s="32" t="s">
        <v>293</v>
      </c>
      <c r="E2376" s="32" t="s">
        <v>195</v>
      </c>
    </row>
    <row r="2377" spans="1:5" ht="12.6" customHeight="1" x14ac:dyDescent="0.2">
      <c r="A2377" s="32">
        <v>13</v>
      </c>
      <c r="B2377" s="32">
        <v>1</v>
      </c>
      <c r="C2377" s="32">
        <v>126</v>
      </c>
      <c r="D2377" s="32" t="s">
        <v>273</v>
      </c>
      <c r="E2377" s="32" t="s">
        <v>197</v>
      </c>
    </row>
    <row r="2378" spans="1:5" ht="12.6" customHeight="1" x14ac:dyDescent="0.2">
      <c r="A2378" s="32">
        <v>13</v>
      </c>
      <c r="B2378" s="32">
        <v>1</v>
      </c>
      <c r="C2378" s="32">
        <v>127</v>
      </c>
      <c r="D2378" s="32" t="s">
        <v>253</v>
      </c>
      <c r="E2378" s="32" t="s">
        <v>200</v>
      </c>
    </row>
    <row r="2379" spans="1:5" ht="12.6" customHeight="1" x14ac:dyDescent="0.2">
      <c r="A2379" s="32">
        <v>13</v>
      </c>
      <c r="B2379" s="32">
        <v>1</v>
      </c>
      <c r="C2379" s="32">
        <v>128</v>
      </c>
      <c r="D2379" s="32" t="s">
        <v>233</v>
      </c>
      <c r="E2379" s="32" t="s">
        <v>199</v>
      </c>
    </row>
    <row r="2380" spans="1:5" ht="12.6" customHeight="1" x14ac:dyDescent="0.2">
      <c r="A2380" s="32">
        <v>13</v>
      </c>
      <c r="B2380" s="32">
        <v>1</v>
      </c>
      <c r="C2380" s="32">
        <v>129</v>
      </c>
      <c r="D2380" s="32" t="s">
        <v>193</v>
      </c>
      <c r="E2380" s="32" t="s">
        <v>198</v>
      </c>
    </row>
    <row r="2381" spans="1:5" ht="12.6" customHeight="1" x14ac:dyDescent="0.2">
      <c r="A2381" s="32">
        <v>13</v>
      </c>
      <c r="B2381" s="32">
        <v>1</v>
      </c>
      <c r="C2381" s="32">
        <v>130</v>
      </c>
      <c r="D2381" s="32" t="s">
        <v>201</v>
      </c>
      <c r="E2381" s="32" t="s">
        <v>196</v>
      </c>
    </row>
    <row r="2382" spans="1:5" ht="12.6" customHeight="1" x14ac:dyDescent="0.2">
      <c r="A2382" s="32">
        <v>13</v>
      </c>
      <c r="B2382" s="32">
        <v>2</v>
      </c>
      <c r="C2382" s="32">
        <v>1</v>
      </c>
      <c r="D2382" s="32" t="s">
        <v>29</v>
      </c>
      <c r="E2382" s="32" t="s">
        <v>22</v>
      </c>
    </row>
    <row r="2383" spans="1:5" ht="12.6" customHeight="1" x14ac:dyDescent="0.2">
      <c r="A2383" s="32">
        <v>13</v>
      </c>
      <c r="B2383" s="32">
        <v>2</v>
      </c>
      <c r="C2383" s="32">
        <v>2</v>
      </c>
      <c r="D2383" s="32" t="s">
        <v>31</v>
      </c>
      <c r="E2383" s="32" t="s">
        <v>28</v>
      </c>
    </row>
    <row r="2384" spans="1:5" ht="12.6" customHeight="1" x14ac:dyDescent="0.2">
      <c r="A2384" s="32">
        <v>13</v>
      </c>
      <c r="B2384" s="32">
        <v>2</v>
      </c>
      <c r="C2384" s="32">
        <v>3</v>
      </c>
      <c r="D2384" s="32" t="s">
        <v>294</v>
      </c>
      <c r="E2384" s="32" t="s">
        <v>30</v>
      </c>
    </row>
    <row r="2385" spans="1:5" ht="12.6" customHeight="1" x14ac:dyDescent="0.2">
      <c r="A2385" s="32">
        <v>13</v>
      </c>
      <c r="B2385" s="32">
        <v>2</v>
      </c>
      <c r="C2385" s="32">
        <v>4</v>
      </c>
      <c r="D2385" s="32" t="s">
        <v>27</v>
      </c>
      <c r="E2385" s="32" t="s">
        <v>274</v>
      </c>
    </row>
    <row r="2386" spans="1:5" ht="12.6" customHeight="1" x14ac:dyDescent="0.2">
      <c r="A2386" s="32">
        <v>13</v>
      </c>
      <c r="B2386" s="32">
        <v>2</v>
      </c>
      <c r="C2386" s="32">
        <v>5</v>
      </c>
      <c r="D2386" s="32" t="s">
        <v>254</v>
      </c>
      <c r="E2386" s="32" t="s">
        <v>32</v>
      </c>
    </row>
    <row r="2387" spans="1:5" ht="12.6" customHeight="1" x14ac:dyDescent="0.2">
      <c r="A2387" s="32">
        <v>13</v>
      </c>
      <c r="B2387" s="32">
        <v>2</v>
      </c>
      <c r="C2387" s="32">
        <v>6</v>
      </c>
      <c r="D2387" s="32" t="s">
        <v>214</v>
      </c>
      <c r="E2387" s="32" t="s">
        <v>234</v>
      </c>
    </row>
    <row r="2388" spans="1:5" ht="12.6" customHeight="1" x14ac:dyDescent="0.2">
      <c r="A2388" s="32">
        <v>13</v>
      </c>
      <c r="B2388" s="32">
        <v>2</v>
      </c>
      <c r="C2388" s="32">
        <v>7</v>
      </c>
      <c r="D2388" s="32" t="s">
        <v>295</v>
      </c>
      <c r="E2388" s="32" t="s">
        <v>26</v>
      </c>
    </row>
    <row r="2389" spans="1:5" ht="12.6" customHeight="1" x14ac:dyDescent="0.2">
      <c r="A2389" s="32">
        <v>13</v>
      </c>
      <c r="B2389" s="32">
        <v>2</v>
      </c>
      <c r="C2389" s="32">
        <v>8</v>
      </c>
      <c r="D2389" s="32" t="s">
        <v>275</v>
      </c>
      <c r="E2389" s="32" t="s">
        <v>14</v>
      </c>
    </row>
    <row r="2390" spans="1:5" ht="12.6" customHeight="1" x14ac:dyDescent="0.2">
      <c r="A2390" s="32">
        <v>13</v>
      </c>
      <c r="B2390" s="32">
        <v>2</v>
      </c>
      <c r="C2390" s="32">
        <v>9</v>
      </c>
      <c r="D2390" s="32" t="s">
        <v>33</v>
      </c>
      <c r="E2390" s="32" t="s">
        <v>255</v>
      </c>
    </row>
    <row r="2391" spans="1:5" ht="12.6" customHeight="1" x14ac:dyDescent="0.2">
      <c r="A2391" s="32">
        <v>13</v>
      </c>
      <c r="B2391" s="32">
        <v>2</v>
      </c>
      <c r="C2391" s="32">
        <v>10</v>
      </c>
      <c r="D2391" s="32" t="s">
        <v>235</v>
      </c>
      <c r="E2391" s="32" t="s">
        <v>36</v>
      </c>
    </row>
    <row r="2392" spans="1:5" ht="12.6" customHeight="1" x14ac:dyDescent="0.2">
      <c r="A2392" s="32">
        <v>13</v>
      </c>
      <c r="B2392" s="32">
        <v>2</v>
      </c>
      <c r="C2392" s="32">
        <v>11</v>
      </c>
      <c r="D2392" s="32" t="s">
        <v>37</v>
      </c>
      <c r="E2392" s="32" t="s">
        <v>215</v>
      </c>
    </row>
    <row r="2393" spans="1:5" ht="12.6" customHeight="1" x14ac:dyDescent="0.2">
      <c r="A2393" s="32">
        <v>13</v>
      </c>
      <c r="B2393" s="32">
        <v>2</v>
      </c>
      <c r="C2393" s="32">
        <v>12</v>
      </c>
      <c r="D2393" s="32" t="s">
        <v>39</v>
      </c>
      <c r="E2393" s="32" t="s">
        <v>38</v>
      </c>
    </row>
    <row r="2394" spans="1:5" ht="12.6" customHeight="1" x14ac:dyDescent="0.2">
      <c r="A2394" s="32">
        <v>13</v>
      </c>
      <c r="B2394" s="32">
        <v>2</v>
      </c>
      <c r="C2394" s="32">
        <v>13</v>
      </c>
      <c r="D2394" s="32" t="s">
        <v>35</v>
      </c>
      <c r="E2394" s="32" t="s">
        <v>34</v>
      </c>
    </row>
    <row r="2395" spans="1:5" ht="12.6" customHeight="1" x14ac:dyDescent="0.2">
      <c r="A2395" s="32">
        <v>13</v>
      </c>
      <c r="B2395" s="32">
        <v>2</v>
      </c>
      <c r="C2395" s="32">
        <v>14</v>
      </c>
      <c r="D2395" s="32" t="s">
        <v>256</v>
      </c>
      <c r="E2395" s="32" t="s">
        <v>15</v>
      </c>
    </row>
    <row r="2396" spans="1:5" ht="12.6" customHeight="1" x14ac:dyDescent="0.2">
      <c r="A2396" s="32">
        <v>13</v>
      </c>
      <c r="B2396" s="32">
        <v>2</v>
      </c>
      <c r="C2396" s="32">
        <v>15</v>
      </c>
      <c r="D2396" s="32" t="s">
        <v>41</v>
      </c>
      <c r="E2396" s="32" t="s">
        <v>236</v>
      </c>
    </row>
    <row r="2397" spans="1:5" ht="12.6" customHeight="1" x14ac:dyDescent="0.2">
      <c r="A2397" s="32">
        <v>13</v>
      </c>
      <c r="B2397" s="32">
        <v>2</v>
      </c>
      <c r="C2397" s="32">
        <v>16</v>
      </c>
      <c r="D2397" s="32" t="s">
        <v>216</v>
      </c>
      <c r="E2397" s="32" t="s">
        <v>43</v>
      </c>
    </row>
    <row r="2398" spans="1:5" ht="12.6" customHeight="1" x14ac:dyDescent="0.2">
      <c r="A2398" s="32">
        <v>13</v>
      </c>
      <c r="B2398" s="32">
        <v>2</v>
      </c>
      <c r="C2398" s="32">
        <v>17</v>
      </c>
      <c r="D2398" s="32" t="s">
        <v>44</v>
      </c>
      <c r="E2398" s="32" t="s">
        <v>46</v>
      </c>
    </row>
    <row r="2399" spans="1:5" ht="12.6" customHeight="1" x14ac:dyDescent="0.2">
      <c r="A2399" s="32">
        <v>13</v>
      </c>
      <c r="B2399" s="32">
        <v>2</v>
      </c>
      <c r="C2399" s="32">
        <v>18</v>
      </c>
      <c r="D2399" s="32" t="s">
        <v>45</v>
      </c>
      <c r="E2399" s="32" t="s">
        <v>42</v>
      </c>
    </row>
    <row r="2400" spans="1:5" ht="12.6" customHeight="1" x14ac:dyDescent="0.2">
      <c r="A2400" s="32">
        <v>13</v>
      </c>
      <c r="B2400" s="32">
        <v>2</v>
      </c>
      <c r="C2400" s="32">
        <v>19</v>
      </c>
      <c r="D2400" s="32" t="s">
        <v>296</v>
      </c>
      <c r="E2400" s="32" t="s">
        <v>276</v>
      </c>
    </row>
    <row r="2401" spans="1:5" ht="12.6" customHeight="1" x14ac:dyDescent="0.2">
      <c r="A2401" s="32">
        <v>13</v>
      </c>
      <c r="B2401" s="32">
        <v>2</v>
      </c>
      <c r="C2401" s="32">
        <v>20</v>
      </c>
      <c r="D2401" s="32" t="s">
        <v>40</v>
      </c>
      <c r="E2401" s="32" t="s">
        <v>237</v>
      </c>
    </row>
    <row r="2402" spans="1:5" ht="12.6" customHeight="1" x14ac:dyDescent="0.2">
      <c r="A2402" s="32">
        <v>13</v>
      </c>
      <c r="B2402" s="32">
        <v>2</v>
      </c>
      <c r="C2402" s="32">
        <v>21</v>
      </c>
      <c r="D2402" s="32" t="s">
        <v>49</v>
      </c>
      <c r="E2402" s="32" t="s">
        <v>16</v>
      </c>
    </row>
    <row r="2403" spans="1:5" ht="12.6" customHeight="1" x14ac:dyDescent="0.2">
      <c r="A2403" s="32">
        <v>13</v>
      </c>
      <c r="B2403" s="32">
        <v>2</v>
      </c>
      <c r="C2403" s="32">
        <v>22</v>
      </c>
      <c r="D2403" s="32" t="s">
        <v>50</v>
      </c>
      <c r="E2403" s="32" t="s">
        <v>51</v>
      </c>
    </row>
    <row r="2404" spans="1:5" ht="12.6" customHeight="1" x14ac:dyDescent="0.2">
      <c r="A2404" s="32">
        <v>13</v>
      </c>
      <c r="B2404" s="32">
        <v>2</v>
      </c>
      <c r="C2404" s="32">
        <v>23</v>
      </c>
      <c r="D2404" s="32" t="s">
        <v>47</v>
      </c>
      <c r="E2404" s="32" t="s">
        <v>52</v>
      </c>
    </row>
    <row r="2405" spans="1:5" ht="12.6" customHeight="1" x14ac:dyDescent="0.2">
      <c r="A2405" s="32">
        <v>13</v>
      </c>
      <c r="B2405" s="32">
        <v>2</v>
      </c>
      <c r="C2405" s="32">
        <v>24</v>
      </c>
      <c r="D2405" s="32" t="s">
        <v>297</v>
      </c>
      <c r="E2405" s="32" t="s">
        <v>48</v>
      </c>
    </row>
    <row r="2406" spans="1:5" ht="12.6" customHeight="1" x14ac:dyDescent="0.2">
      <c r="A2406" s="32">
        <v>13</v>
      </c>
      <c r="B2406" s="32">
        <v>2</v>
      </c>
      <c r="C2406" s="32">
        <v>25</v>
      </c>
      <c r="D2406" s="32" t="s">
        <v>53</v>
      </c>
      <c r="E2406" s="32" t="s">
        <v>277</v>
      </c>
    </row>
    <row r="2407" spans="1:5" ht="12.6" customHeight="1" x14ac:dyDescent="0.2">
      <c r="A2407" s="32">
        <v>13</v>
      </c>
      <c r="B2407" s="32">
        <v>2</v>
      </c>
      <c r="C2407" s="32">
        <v>26</v>
      </c>
      <c r="D2407" s="32" t="s">
        <v>257</v>
      </c>
      <c r="E2407" s="32" t="s">
        <v>217</v>
      </c>
    </row>
    <row r="2408" spans="1:5" ht="12.6" customHeight="1" x14ac:dyDescent="0.2">
      <c r="A2408" s="32">
        <v>13</v>
      </c>
      <c r="B2408" s="32">
        <v>2</v>
      </c>
      <c r="C2408" s="32">
        <v>27</v>
      </c>
      <c r="D2408" s="32" t="s">
        <v>238</v>
      </c>
      <c r="E2408" s="32" t="s">
        <v>17</v>
      </c>
    </row>
    <row r="2409" spans="1:5" ht="12.6" customHeight="1" x14ac:dyDescent="0.2">
      <c r="A2409" s="32">
        <v>13</v>
      </c>
      <c r="B2409" s="32">
        <v>2</v>
      </c>
      <c r="C2409" s="32">
        <v>28</v>
      </c>
      <c r="D2409" s="32" t="s">
        <v>56</v>
      </c>
      <c r="E2409" s="32" t="s">
        <v>218</v>
      </c>
    </row>
    <row r="2410" spans="1:5" ht="12.6" customHeight="1" x14ac:dyDescent="0.2">
      <c r="A2410" s="32">
        <v>13</v>
      </c>
      <c r="B2410" s="32">
        <v>2</v>
      </c>
      <c r="C2410" s="32">
        <v>29</v>
      </c>
      <c r="D2410" s="32" t="s">
        <v>59</v>
      </c>
      <c r="E2410" s="32" t="s">
        <v>60</v>
      </c>
    </row>
    <row r="2411" spans="1:5" ht="12.6" customHeight="1" x14ac:dyDescent="0.2">
      <c r="A2411" s="32">
        <v>13</v>
      </c>
      <c r="B2411" s="32">
        <v>2</v>
      </c>
      <c r="C2411" s="32">
        <v>30</v>
      </c>
      <c r="D2411" s="32" t="s">
        <v>58</v>
      </c>
      <c r="E2411" s="32" t="s">
        <v>55</v>
      </c>
    </row>
    <row r="2412" spans="1:5" ht="12.6" customHeight="1" x14ac:dyDescent="0.2">
      <c r="A2412" s="32">
        <v>13</v>
      </c>
      <c r="B2412" s="32">
        <v>2</v>
      </c>
      <c r="C2412" s="32">
        <v>31</v>
      </c>
      <c r="D2412" s="32" t="s">
        <v>57</v>
      </c>
      <c r="E2412" s="32" t="s">
        <v>54</v>
      </c>
    </row>
    <row r="2413" spans="1:5" ht="12.6" customHeight="1" x14ac:dyDescent="0.2">
      <c r="A2413" s="32">
        <v>13</v>
      </c>
      <c r="B2413" s="32">
        <v>2</v>
      </c>
      <c r="C2413" s="32">
        <v>32</v>
      </c>
      <c r="D2413" s="32" t="s">
        <v>258</v>
      </c>
      <c r="E2413" s="32" t="s">
        <v>298</v>
      </c>
    </row>
    <row r="2414" spans="1:5" ht="12.6" customHeight="1" x14ac:dyDescent="0.2">
      <c r="A2414" s="32">
        <v>13</v>
      </c>
      <c r="B2414" s="32">
        <v>2</v>
      </c>
      <c r="C2414" s="32">
        <v>33</v>
      </c>
      <c r="D2414" s="32" t="s">
        <v>65</v>
      </c>
      <c r="E2414" s="32" t="s">
        <v>278</v>
      </c>
    </row>
    <row r="2415" spans="1:5" ht="12.6" customHeight="1" x14ac:dyDescent="0.2">
      <c r="A2415" s="32">
        <v>13</v>
      </c>
      <c r="B2415" s="32">
        <v>2</v>
      </c>
      <c r="C2415" s="32">
        <v>34</v>
      </c>
      <c r="D2415" s="32" t="s">
        <v>219</v>
      </c>
      <c r="E2415" s="32" t="s">
        <v>18</v>
      </c>
    </row>
    <row r="2416" spans="1:5" ht="12.6" customHeight="1" x14ac:dyDescent="0.2">
      <c r="A2416" s="32">
        <v>13</v>
      </c>
      <c r="B2416" s="32">
        <v>2</v>
      </c>
      <c r="C2416" s="32">
        <v>35</v>
      </c>
      <c r="D2416" s="32" t="s">
        <v>67</v>
      </c>
      <c r="E2416" s="32" t="s">
        <v>61</v>
      </c>
    </row>
    <row r="2417" spans="1:5" ht="12.6" customHeight="1" x14ac:dyDescent="0.2">
      <c r="A2417" s="32">
        <v>13</v>
      </c>
      <c r="B2417" s="32">
        <v>2</v>
      </c>
      <c r="C2417" s="32">
        <v>36</v>
      </c>
      <c r="D2417" s="32" t="s">
        <v>62</v>
      </c>
      <c r="E2417" s="32" t="s">
        <v>63</v>
      </c>
    </row>
    <row r="2418" spans="1:5" ht="12.6" customHeight="1" x14ac:dyDescent="0.2">
      <c r="A2418" s="32">
        <v>13</v>
      </c>
      <c r="B2418" s="32">
        <v>2</v>
      </c>
      <c r="C2418" s="32">
        <v>37</v>
      </c>
      <c r="D2418" s="32" t="s">
        <v>64</v>
      </c>
      <c r="E2418" s="32" t="s">
        <v>66</v>
      </c>
    </row>
    <row r="2419" spans="1:5" ht="12.6" customHeight="1" x14ac:dyDescent="0.2">
      <c r="A2419" s="32">
        <v>13</v>
      </c>
      <c r="B2419" s="32">
        <v>2</v>
      </c>
      <c r="C2419" s="32">
        <v>38</v>
      </c>
      <c r="D2419" s="32" t="s">
        <v>299</v>
      </c>
      <c r="E2419" s="32" t="s">
        <v>239</v>
      </c>
    </row>
    <row r="2420" spans="1:5" ht="12.6" customHeight="1" x14ac:dyDescent="0.2">
      <c r="A2420" s="32">
        <v>13</v>
      </c>
      <c r="B2420" s="32">
        <v>2</v>
      </c>
      <c r="C2420" s="32">
        <v>39</v>
      </c>
      <c r="D2420" s="32" t="s">
        <v>279</v>
      </c>
      <c r="E2420" s="32" t="s">
        <v>259</v>
      </c>
    </row>
    <row r="2421" spans="1:5" ht="12.6" customHeight="1" x14ac:dyDescent="0.2">
      <c r="A2421" s="32">
        <v>13</v>
      </c>
      <c r="B2421" s="32">
        <v>2</v>
      </c>
      <c r="C2421" s="32">
        <v>40</v>
      </c>
      <c r="D2421" s="32" t="s">
        <v>72</v>
      </c>
      <c r="E2421" s="32" t="s">
        <v>19</v>
      </c>
    </row>
    <row r="2422" spans="1:5" ht="12.6" customHeight="1" x14ac:dyDescent="0.2">
      <c r="A2422" s="32">
        <v>13</v>
      </c>
      <c r="B2422" s="32">
        <v>2</v>
      </c>
      <c r="C2422" s="32">
        <v>41</v>
      </c>
      <c r="D2422" s="32" t="s">
        <v>70</v>
      </c>
      <c r="E2422" s="32" t="s">
        <v>68</v>
      </c>
    </row>
    <row r="2423" spans="1:5" ht="12.6" customHeight="1" x14ac:dyDescent="0.2">
      <c r="A2423" s="32">
        <v>13</v>
      </c>
      <c r="B2423" s="32">
        <v>2</v>
      </c>
      <c r="C2423" s="32">
        <v>42</v>
      </c>
      <c r="D2423" s="32" t="s">
        <v>300</v>
      </c>
      <c r="E2423" s="32" t="s">
        <v>73</v>
      </c>
    </row>
    <row r="2424" spans="1:5" ht="12.6" customHeight="1" x14ac:dyDescent="0.2">
      <c r="A2424" s="32">
        <v>13</v>
      </c>
      <c r="B2424" s="32">
        <v>2</v>
      </c>
      <c r="C2424" s="32">
        <v>43</v>
      </c>
      <c r="D2424" s="32" t="s">
        <v>280</v>
      </c>
      <c r="E2424" s="32" t="s">
        <v>71</v>
      </c>
    </row>
    <row r="2425" spans="1:5" ht="12.6" customHeight="1" x14ac:dyDescent="0.2">
      <c r="A2425" s="32">
        <v>13</v>
      </c>
      <c r="B2425" s="32">
        <v>2</v>
      </c>
      <c r="C2425" s="32">
        <v>44</v>
      </c>
      <c r="D2425" s="32" t="s">
        <v>69</v>
      </c>
      <c r="E2425" s="32" t="s">
        <v>260</v>
      </c>
    </row>
    <row r="2426" spans="1:5" ht="12.6" customHeight="1" x14ac:dyDescent="0.2">
      <c r="A2426" s="32">
        <v>13</v>
      </c>
      <c r="B2426" s="32">
        <v>2</v>
      </c>
      <c r="C2426" s="32">
        <v>45</v>
      </c>
      <c r="D2426" s="32" t="s">
        <v>74</v>
      </c>
      <c r="E2426" s="32" t="s">
        <v>240</v>
      </c>
    </row>
    <row r="2427" spans="1:5" ht="12.6" customHeight="1" x14ac:dyDescent="0.2">
      <c r="A2427" s="32">
        <v>13</v>
      </c>
      <c r="B2427" s="32">
        <v>2</v>
      </c>
      <c r="C2427" s="32">
        <v>46</v>
      </c>
      <c r="D2427" s="32" t="s">
        <v>81</v>
      </c>
      <c r="E2427" s="32" t="s">
        <v>220</v>
      </c>
    </row>
    <row r="2428" spans="1:5" ht="12.6" customHeight="1" x14ac:dyDescent="0.2">
      <c r="A2428" s="32">
        <v>13</v>
      </c>
      <c r="B2428" s="32">
        <v>2</v>
      </c>
      <c r="C2428" s="32">
        <v>47</v>
      </c>
      <c r="D2428" s="32" t="s">
        <v>76</v>
      </c>
      <c r="E2428" s="32" t="s">
        <v>20</v>
      </c>
    </row>
    <row r="2429" spans="1:5" ht="12.6" customHeight="1" x14ac:dyDescent="0.2">
      <c r="A2429" s="32">
        <v>13</v>
      </c>
      <c r="B2429" s="32">
        <v>2</v>
      </c>
      <c r="C2429" s="32">
        <v>48</v>
      </c>
      <c r="D2429" s="32" t="s">
        <v>78</v>
      </c>
      <c r="E2429" s="32" t="s">
        <v>301</v>
      </c>
    </row>
    <row r="2430" spans="1:5" ht="12.6" customHeight="1" x14ac:dyDescent="0.2">
      <c r="A2430" s="32">
        <v>13</v>
      </c>
      <c r="B2430" s="32">
        <v>2</v>
      </c>
      <c r="C2430" s="32">
        <v>49</v>
      </c>
      <c r="D2430" s="32" t="s">
        <v>281</v>
      </c>
      <c r="E2430" s="32" t="s">
        <v>80</v>
      </c>
    </row>
    <row r="2431" spans="1:5" ht="12.6" customHeight="1" x14ac:dyDescent="0.2">
      <c r="A2431" s="32">
        <v>13</v>
      </c>
      <c r="B2431" s="32">
        <v>2</v>
      </c>
      <c r="C2431" s="32">
        <v>50</v>
      </c>
      <c r="D2431" s="32" t="s">
        <v>261</v>
      </c>
      <c r="E2431" s="32" t="s">
        <v>75</v>
      </c>
    </row>
    <row r="2432" spans="1:5" ht="12.6" customHeight="1" x14ac:dyDescent="0.2">
      <c r="A2432" s="32">
        <v>13</v>
      </c>
      <c r="B2432" s="32">
        <v>2</v>
      </c>
      <c r="C2432" s="32">
        <v>51</v>
      </c>
      <c r="D2432" s="32" t="s">
        <v>79</v>
      </c>
      <c r="E2432" s="32" t="s">
        <v>241</v>
      </c>
    </row>
    <row r="2433" spans="1:5" ht="12.6" customHeight="1" x14ac:dyDescent="0.2">
      <c r="A2433" s="32">
        <v>13</v>
      </c>
      <c r="B2433" s="32">
        <v>2</v>
      </c>
      <c r="C2433" s="32">
        <v>52</v>
      </c>
      <c r="D2433" s="32" t="s">
        <v>77</v>
      </c>
      <c r="E2433" s="32" t="s">
        <v>221</v>
      </c>
    </row>
    <row r="2434" spans="1:5" ht="12.6" customHeight="1" x14ac:dyDescent="0.2">
      <c r="A2434" s="32">
        <v>13</v>
      </c>
      <c r="B2434" s="32">
        <v>2</v>
      </c>
      <c r="C2434" s="32">
        <v>53</v>
      </c>
      <c r="D2434" s="32" t="s">
        <v>82</v>
      </c>
      <c r="E2434" s="32" t="s">
        <v>21</v>
      </c>
    </row>
    <row r="2435" spans="1:5" ht="12.6" customHeight="1" x14ac:dyDescent="0.2">
      <c r="A2435" s="32">
        <v>13</v>
      </c>
      <c r="B2435" s="32">
        <v>2</v>
      </c>
      <c r="C2435" s="32">
        <v>54</v>
      </c>
      <c r="D2435" s="32" t="s">
        <v>83</v>
      </c>
      <c r="E2435" s="32" t="s">
        <v>84</v>
      </c>
    </row>
    <row r="2436" spans="1:5" ht="12.6" customHeight="1" x14ac:dyDescent="0.2">
      <c r="A2436" s="32">
        <v>13</v>
      </c>
      <c r="B2436" s="32">
        <v>2</v>
      </c>
      <c r="C2436" s="32">
        <v>55</v>
      </c>
      <c r="D2436" s="32" t="s">
        <v>85</v>
      </c>
      <c r="E2436" s="32" t="s">
        <v>86</v>
      </c>
    </row>
    <row r="2437" spans="1:5" ht="12.6" customHeight="1" x14ac:dyDescent="0.2">
      <c r="A2437" s="32">
        <v>13</v>
      </c>
      <c r="B2437" s="32">
        <v>2</v>
      </c>
      <c r="C2437" s="32">
        <v>56</v>
      </c>
      <c r="D2437" s="32" t="s">
        <v>302</v>
      </c>
      <c r="E2437" s="32" t="s">
        <v>88</v>
      </c>
    </row>
    <row r="2438" spans="1:5" ht="12.6" customHeight="1" x14ac:dyDescent="0.2">
      <c r="A2438" s="32">
        <v>13</v>
      </c>
      <c r="B2438" s="32">
        <v>2</v>
      </c>
      <c r="C2438" s="32">
        <v>57</v>
      </c>
      <c r="D2438" s="32" t="s">
        <v>222</v>
      </c>
      <c r="E2438" s="32" t="s">
        <v>282</v>
      </c>
    </row>
    <row r="2439" spans="1:5" ht="12.6" customHeight="1" x14ac:dyDescent="0.2">
      <c r="A2439" s="32">
        <v>13</v>
      </c>
      <c r="B2439" s="32">
        <v>2</v>
      </c>
      <c r="C2439" s="32">
        <v>58</v>
      </c>
      <c r="D2439" s="32" t="s">
        <v>262</v>
      </c>
      <c r="E2439" s="32" t="s">
        <v>242</v>
      </c>
    </row>
    <row r="2440" spans="1:5" ht="12.6" customHeight="1" x14ac:dyDescent="0.2">
      <c r="A2440" s="32">
        <v>13</v>
      </c>
      <c r="B2440" s="32">
        <v>2</v>
      </c>
      <c r="C2440" s="32">
        <v>59</v>
      </c>
      <c r="D2440" s="32" t="s">
        <v>87</v>
      </c>
      <c r="E2440" s="32" t="s">
        <v>23</v>
      </c>
    </row>
    <row r="2441" spans="1:5" ht="12.6" customHeight="1" x14ac:dyDescent="0.2">
      <c r="A2441" s="32">
        <v>13</v>
      </c>
      <c r="B2441" s="32">
        <v>2</v>
      </c>
      <c r="C2441" s="32">
        <v>60</v>
      </c>
      <c r="D2441" s="32" t="s">
        <v>92</v>
      </c>
      <c r="E2441" s="32" t="s">
        <v>303</v>
      </c>
    </row>
    <row r="2442" spans="1:5" ht="12.6" customHeight="1" x14ac:dyDescent="0.2">
      <c r="A2442" s="32">
        <v>13</v>
      </c>
      <c r="B2442" s="32">
        <v>2</v>
      </c>
      <c r="C2442" s="32">
        <v>61</v>
      </c>
      <c r="D2442" s="32" t="s">
        <v>283</v>
      </c>
      <c r="E2442" s="32" t="s">
        <v>89</v>
      </c>
    </row>
    <row r="2443" spans="1:5" ht="12.6" customHeight="1" x14ac:dyDescent="0.2">
      <c r="A2443" s="32">
        <v>13</v>
      </c>
      <c r="B2443" s="32">
        <v>2</v>
      </c>
      <c r="C2443" s="32">
        <v>62</v>
      </c>
      <c r="D2443" s="32" t="s">
        <v>91</v>
      </c>
      <c r="E2443" s="32" t="s">
        <v>263</v>
      </c>
    </row>
    <row r="2444" spans="1:5" ht="12.6" customHeight="1" x14ac:dyDescent="0.2">
      <c r="A2444" s="32">
        <v>13</v>
      </c>
      <c r="B2444" s="32">
        <v>2</v>
      </c>
      <c r="C2444" s="32">
        <v>63</v>
      </c>
      <c r="D2444" s="32" t="s">
        <v>243</v>
      </c>
      <c r="E2444" s="32" t="s">
        <v>90</v>
      </c>
    </row>
    <row r="2445" spans="1:5" ht="12.6" customHeight="1" x14ac:dyDescent="0.2">
      <c r="A2445" s="32">
        <v>13</v>
      </c>
      <c r="B2445" s="32">
        <v>2</v>
      </c>
      <c r="C2445" s="32">
        <v>64</v>
      </c>
      <c r="D2445" s="32" t="s">
        <v>93</v>
      </c>
      <c r="E2445" s="32" t="s">
        <v>223</v>
      </c>
    </row>
    <row r="2446" spans="1:5" ht="12.6" customHeight="1" x14ac:dyDescent="0.2">
      <c r="A2446" s="32">
        <v>13</v>
      </c>
      <c r="B2446" s="32">
        <v>2</v>
      </c>
      <c r="C2446" s="32">
        <v>65</v>
      </c>
      <c r="D2446" s="32" t="s">
        <v>95</v>
      </c>
      <c r="E2446" s="32" t="s">
        <v>94</v>
      </c>
    </row>
    <row r="2447" spans="1:5" ht="12.6" customHeight="1" x14ac:dyDescent="0.2">
      <c r="A2447" s="32">
        <v>13</v>
      </c>
      <c r="B2447" s="32">
        <v>2</v>
      </c>
      <c r="C2447" s="32">
        <v>66</v>
      </c>
      <c r="D2447" s="32" t="s">
        <v>304</v>
      </c>
      <c r="E2447" s="32" t="s">
        <v>24</v>
      </c>
    </row>
    <row r="2448" spans="1:5" ht="12.6" customHeight="1" x14ac:dyDescent="0.2">
      <c r="A2448" s="32">
        <v>13</v>
      </c>
      <c r="B2448" s="32">
        <v>2</v>
      </c>
      <c r="C2448" s="32">
        <v>67</v>
      </c>
      <c r="D2448" s="32" t="s">
        <v>101</v>
      </c>
      <c r="E2448" s="32" t="s">
        <v>284</v>
      </c>
    </row>
    <row r="2449" spans="1:5" ht="12.6" customHeight="1" x14ac:dyDescent="0.2">
      <c r="A2449" s="32">
        <v>13</v>
      </c>
      <c r="B2449" s="32">
        <v>2</v>
      </c>
      <c r="C2449" s="32">
        <v>68</v>
      </c>
      <c r="D2449" s="32" t="s">
        <v>264</v>
      </c>
      <c r="E2449" s="32" t="s">
        <v>96</v>
      </c>
    </row>
    <row r="2450" spans="1:5" ht="12.6" customHeight="1" x14ac:dyDescent="0.2">
      <c r="A2450" s="32">
        <v>13</v>
      </c>
      <c r="B2450" s="32">
        <v>2</v>
      </c>
      <c r="C2450" s="32">
        <v>69</v>
      </c>
      <c r="D2450" s="32" t="s">
        <v>97</v>
      </c>
      <c r="E2450" s="32" t="s">
        <v>244</v>
      </c>
    </row>
    <row r="2451" spans="1:5" ht="12.6" customHeight="1" x14ac:dyDescent="0.2">
      <c r="A2451" s="32">
        <v>13</v>
      </c>
      <c r="B2451" s="32">
        <v>2</v>
      </c>
      <c r="C2451" s="32">
        <v>70</v>
      </c>
      <c r="D2451" s="32" t="s">
        <v>224</v>
      </c>
      <c r="E2451" s="32" t="s">
        <v>99</v>
      </c>
    </row>
    <row r="2452" spans="1:5" ht="12.6" customHeight="1" x14ac:dyDescent="0.2">
      <c r="A2452" s="32">
        <v>13</v>
      </c>
      <c r="B2452" s="32">
        <v>2</v>
      </c>
      <c r="C2452" s="32">
        <v>71</v>
      </c>
      <c r="D2452" s="32" t="s">
        <v>100</v>
      </c>
      <c r="E2452" s="32" t="s">
        <v>102</v>
      </c>
    </row>
    <row r="2453" spans="1:5" ht="12.6" customHeight="1" x14ac:dyDescent="0.2">
      <c r="A2453" s="32">
        <v>13</v>
      </c>
      <c r="B2453" s="32">
        <v>2</v>
      </c>
      <c r="C2453" s="32">
        <v>72</v>
      </c>
      <c r="D2453" s="32" t="s">
        <v>265</v>
      </c>
      <c r="E2453" s="32" t="s">
        <v>98</v>
      </c>
    </row>
    <row r="2454" spans="1:5" ht="12.6" customHeight="1" x14ac:dyDescent="0.2">
      <c r="A2454" s="32">
        <v>13</v>
      </c>
      <c r="B2454" s="32">
        <v>2</v>
      </c>
      <c r="C2454" s="32">
        <v>73</v>
      </c>
      <c r="D2454" s="32" t="s">
        <v>109</v>
      </c>
      <c r="E2454" s="32" t="s">
        <v>25</v>
      </c>
    </row>
    <row r="2455" spans="1:5" ht="12.6" customHeight="1" x14ac:dyDescent="0.2">
      <c r="A2455" s="32">
        <v>13</v>
      </c>
      <c r="B2455" s="32">
        <v>2</v>
      </c>
      <c r="C2455" s="32">
        <v>74</v>
      </c>
      <c r="D2455" s="32" t="s">
        <v>105</v>
      </c>
      <c r="E2455" s="32" t="s">
        <v>107</v>
      </c>
    </row>
    <row r="2456" spans="1:5" ht="12.6" customHeight="1" x14ac:dyDescent="0.2">
      <c r="A2456" s="32">
        <v>13</v>
      </c>
      <c r="B2456" s="32">
        <v>2</v>
      </c>
      <c r="C2456" s="32">
        <v>75</v>
      </c>
      <c r="D2456" s="32" t="s">
        <v>103</v>
      </c>
      <c r="E2456" s="32" t="s">
        <v>106</v>
      </c>
    </row>
    <row r="2457" spans="1:5" ht="12.6" customHeight="1" x14ac:dyDescent="0.2">
      <c r="A2457" s="32">
        <v>13</v>
      </c>
      <c r="B2457" s="32">
        <v>2</v>
      </c>
      <c r="C2457" s="32">
        <v>76</v>
      </c>
      <c r="D2457" s="32" t="s">
        <v>104</v>
      </c>
      <c r="E2457" s="32" t="s">
        <v>108</v>
      </c>
    </row>
    <row r="2458" spans="1:5" ht="12.6" customHeight="1" x14ac:dyDescent="0.2">
      <c r="A2458" s="32">
        <v>13</v>
      </c>
      <c r="B2458" s="32">
        <v>2</v>
      </c>
      <c r="C2458" s="32">
        <v>77</v>
      </c>
      <c r="D2458" s="32" t="s">
        <v>305</v>
      </c>
      <c r="E2458" s="32" t="s">
        <v>225</v>
      </c>
    </row>
    <row r="2459" spans="1:5" ht="12.6" customHeight="1" x14ac:dyDescent="0.2">
      <c r="A2459" s="32">
        <v>13</v>
      </c>
      <c r="B2459" s="32">
        <v>2</v>
      </c>
      <c r="C2459" s="32">
        <v>78</v>
      </c>
      <c r="D2459" s="32" t="s">
        <v>245</v>
      </c>
      <c r="E2459" s="32" t="s">
        <v>285</v>
      </c>
    </row>
    <row r="2460" spans="1:5" ht="12.6" customHeight="1" x14ac:dyDescent="0.2">
      <c r="A2460" s="32">
        <v>13</v>
      </c>
      <c r="B2460" s="32">
        <v>2</v>
      </c>
      <c r="C2460" s="32">
        <v>79</v>
      </c>
      <c r="D2460" s="32" t="s">
        <v>139</v>
      </c>
      <c r="E2460" s="32" t="s">
        <v>286</v>
      </c>
    </row>
    <row r="2461" spans="1:5" ht="12.6" customHeight="1" x14ac:dyDescent="0.2">
      <c r="A2461" s="32">
        <v>13</v>
      </c>
      <c r="B2461" s="32">
        <v>2</v>
      </c>
      <c r="C2461" s="32">
        <v>80</v>
      </c>
      <c r="D2461" s="32" t="s">
        <v>140</v>
      </c>
      <c r="E2461" s="32" t="s">
        <v>266</v>
      </c>
    </row>
    <row r="2462" spans="1:5" ht="12.6" customHeight="1" x14ac:dyDescent="0.2">
      <c r="A2462" s="32">
        <v>13</v>
      </c>
      <c r="B2462" s="32">
        <v>2</v>
      </c>
      <c r="C2462" s="32">
        <v>81</v>
      </c>
      <c r="D2462" s="32" t="s">
        <v>246</v>
      </c>
      <c r="E2462" s="32" t="s">
        <v>143</v>
      </c>
    </row>
    <row r="2463" spans="1:5" ht="12.6" customHeight="1" x14ac:dyDescent="0.2">
      <c r="A2463" s="32">
        <v>13</v>
      </c>
      <c r="B2463" s="32">
        <v>2</v>
      </c>
      <c r="C2463" s="32">
        <v>82</v>
      </c>
      <c r="D2463" s="32" t="s">
        <v>226</v>
      </c>
      <c r="E2463" s="32" t="s">
        <v>146</v>
      </c>
    </row>
    <row r="2464" spans="1:5" ht="12.6" customHeight="1" x14ac:dyDescent="0.2">
      <c r="A2464" s="32">
        <v>13</v>
      </c>
      <c r="B2464" s="32">
        <v>2</v>
      </c>
      <c r="C2464" s="32">
        <v>83</v>
      </c>
      <c r="D2464" s="32" t="s">
        <v>142</v>
      </c>
      <c r="E2464" s="32" t="s">
        <v>144</v>
      </c>
    </row>
    <row r="2465" spans="1:5" ht="12.6" customHeight="1" x14ac:dyDescent="0.2">
      <c r="A2465" s="32">
        <v>13</v>
      </c>
      <c r="B2465" s="32">
        <v>2</v>
      </c>
      <c r="C2465" s="32">
        <v>84</v>
      </c>
      <c r="D2465" s="32" t="s">
        <v>141</v>
      </c>
      <c r="E2465" s="32" t="s">
        <v>138</v>
      </c>
    </row>
    <row r="2466" spans="1:5" ht="12.6" customHeight="1" x14ac:dyDescent="0.2">
      <c r="A2466" s="32">
        <v>13</v>
      </c>
      <c r="B2466" s="32">
        <v>2</v>
      </c>
      <c r="C2466" s="32">
        <v>85</v>
      </c>
      <c r="D2466" s="32" t="s">
        <v>306</v>
      </c>
      <c r="E2466" s="32" t="s">
        <v>151</v>
      </c>
    </row>
    <row r="2467" spans="1:5" ht="12.6" customHeight="1" x14ac:dyDescent="0.2">
      <c r="A2467" s="32">
        <v>13</v>
      </c>
      <c r="B2467" s="32">
        <v>2</v>
      </c>
      <c r="C2467" s="32">
        <v>86</v>
      </c>
      <c r="D2467" s="32" t="s">
        <v>267</v>
      </c>
      <c r="E2467" s="32" t="s">
        <v>147</v>
      </c>
    </row>
    <row r="2468" spans="1:5" ht="12.6" customHeight="1" x14ac:dyDescent="0.2">
      <c r="A2468" s="32">
        <v>13</v>
      </c>
      <c r="B2468" s="32">
        <v>2</v>
      </c>
      <c r="C2468" s="32">
        <v>87</v>
      </c>
      <c r="D2468" s="32" t="s">
        <v>150</v>
      </c>
      <c r="E2468" s="32" t="s">
        <v>247</v>
      </c>
    </row>
    <row r="2469" spans="1:5" ht="12.6" customHeight="1" x14ac:dyDescent="0.2">
      <c r="A2469" s="32">
        <v>13</v>
      </c>
      <c r="B2469" s="32">
        <v>2</v>
      </c>
      <c r="C2469" s="32">
        <v>88</v>
      </c>
      <c r="D2469" s="32" t="s">
        <v>145</v>
      </c>
      <c r="E2469" s="32" t="s">
        <v>227</v>
      </c>
    </row>
    <row r="2470" spans="1:5" ht="12.6" customHeight="1" x14ac:dyDescent="0.2">
      <c r="A2470" s="32">
        <v>13</v>
      </c>
      <c r="B2470" s="32">
        <v>2</v>
      </c>
      <c r="C2470" s="32">
        <v>89</v>
      </c>
      <c r="D2470" s="32" t="s">
        <v>152</v>
      </c>
      <c r="E2470" s="32" t="s">
        <v>149</v>
      </c>
    </row>
    <row r="2471" spans="1:5" ht="12.6" customHeight="1" x14ac:dyDescent="0.2">
      <c r="A2471" s="32">
        <v>13</v>
      </c>
      <c r="B2471" s="32">
        <v>2</v>
      </c>
      <c r="C2471" s="32">
        <v>90</v>
      </c>
      <c r="D2471" s="32" t="s">
        <v>153</v>
      </c>
      <c r="E2471" s="32" t="s">
        <v>148</v>
      </c>
    </row>
    <row r="2472" spans="1:5" ht="12.6" customHeight="1" x14ac:dyDescent="0.2">
      <c r="A2472" s="32">
        <v>13</v>
      </c>
      <c r="B2472" s="32">
        <v>2</v>
      </c>
      <c r="C2472" s="32">
        <v>91</v>
      </c>
      <c r="D2472" s="32" t="s">
        <v>287</v>
      </c>
      <c r="E2472" s="32" t="s">
        <v>307</v>
      </c>
    </row>
    <row r="2473" spans="1:5" ht="12.6" customHeight="1" x14ac:dyDescent="0.2">
      <c r="A2473" s="32">
        <v>13</v>
      </c>
      <c r="B2473" s="32">
        <v>2</v>
      </c>
      <c r="C2473" s="32">
        <v>92</v>
      </c>
      <c r="D2473" s="32" t="s">
        <v>162</v>
      </c>
      <c r="E2473" s="32" t="s">
        <v>160</v>
      </c>
    </row>
    <row r="2474" spans="1:5" ht="12.6" customHeight="1" x14ac:dyDescent="0.2">
      <c r="A2474" s="32">
        <v>13</v>
      </c>
      <c r="B2474" s="32">
        <v>2</v>
      </c>
      <c r="C2474" s="32">
        <v>93</v>
      </c>
      <c r="D2474" s="32" t="s">
        <v>159</v>
      </c>
      <c r="E2474" s="32" t="s">
        <v>154</v>
      </c>
    </row>
    <row r="2475" spans="1:5" ht="12.6" customHeight="1" x14ac:dyDescent="0.2">
      <c r="A2475" s="32">
        <v>13</v>
      </c>
      <c r="B2475" s="32">
        <v>2</v>
      </c>
      <c r="C2475" s="32">
        <v>94</v>
      </c>
      <c r="D2475" s="32" t="s">
        <v>157</v>
      </c>
      <c r="E2475" s="32" t="s">
        <v>156</v>
      </c>
    </row>
    <row r="2476" spans="1:5" ht="12.6" customHeight="1" x14ac:dyDescent="0.2">
      <c r="A2476" s="32">
        <v>13</v>
      </c>
      <c r="B2476" s="32">
        <v>2</v>
      </c>
      <c r="C2476" s="32">
        <v>95</v>
      </c>
      <c r="D2476" s="32" t="s">
        <v>308</v>
      </c>
      <c r="E2476" s="32" t="s">
        <v>158</v>
      </c>
    </row>
    <row r="2477" spans="1:5" ht="12.6" customHeight="1" x14ac:dyDescent="0.2">
      <c r="A2477" s="32">
        <v>13</v>
      </c>
      <c r="B2477" s="32">
        <v>2</v>
      </c>
      <c r="C2477" s="32">
        <v>96</v>
      </c>
      <c r="D2477" s="32" t="s">
        <v>155</v>
      </c>
      <c r="E2477" s="32" t="s">
        <v>288</v>
      </c>
    </row>
    <row r="2478" spans="1:5" ht="12.6" customHeight="1" x14ac:dyDescent="0.2">
      <c r="A2478" s="32">
        <v>13</v>
      </c>
      <c r="B2478" s="32">
        <v>2</v>
      </c>
      <c r="C2478" s="32">
        <v>97</v>
      </c>
      <c r="D2478" s="32" t="s">
        <v>228</v>
      </c>
      <c r="E2478" s="32" t="s">
        <v>268</v>
      </c>
    </row>
    <row r="2479" spans="1:5" ht="12.6" customHeight="1" x14ac:dyDescent="0.2">
      <c r="A2479" s="32">
        <v>13</v>
      </c>
      <c r="B2479" s="32">
        <v>2</v>
      </c>
      <c r="C2479" s="32">
        <v>98</v>
      </c>
      <c r="D2479" s="32" t="s">
        <v>229</v>
      </c>
      <c r="E2479" s="32" t="s">
        <v>248</v>
      </c>
    </row>
    <row r="2480" spans="1:5" ht="12.6" customHeight="1" x14ac:dyDescent="0.2">
      <c r="A2480" s="32">
        <v>13</v>
      </c>
      <c r="B2480" s="32">
        <v>2</v>
      </c>
      <c r="C2480" s="32">
        <v>99</v>
      </c>
      <c r="D2480" s="32" t="s">
        <v>164</v>
      </c>
      <c r="E2480" s="32" t="s">
        <v>163</v>
      </c>
    </row>
    <row r="2481" spans="1:5" ht="12.6" customHeight="1" x14ac:dyDescent="0.2">
      <c r="A2481" s="32">
        <v>13</v>
      </c>
      <c r="B2481" s="32">
        <v>2</v>
      </c>
      <c r="C2481" s="32">
        <v>100</v>
      </c>
      <c r="D2481" s="32" t="s">
        <v>165</v>
      </c>
      <c r="E2481" s="32" t="s">
        <v>166</v>
      </c>
    </row>
    <row r="2482" spans="1:5" ht="12.6" customHeight="1" x14ac:dyDescent="0.2">
      <c r="A2482" s="32">
        <v>13</v>
      </c>
      <c r="B2482" s="32">
        <v>2</v>
      </c>
      <c r="C2482" s="32">
        <v>101</v>
      </c>
      <c r="D2482" s="32" t="s">
        <v>309</v>
      </c>
      <c r="E2482" s="32" t="s">
        <v>167</v>
      </c>
    </row>
    <row r="2483" spans="1:5" ht="12.6" customHeight="1" x14ac:dyDescent="0.2">
      <c r="A2483" s="32">
        <v>13</v>
      </c>
      <c r="B2483" s="32">
        <v>2</v>
      </c>
      <c r="C2483" s="32">
        <v>102</v>
      </c>
      <c r="D2483" s="32" t="s">
        <v>289</v>
      </c>
      <c r="E2483" s="32" t="s">
        <v>168</v>
      </c>
    </row>
    <row r="2484" spans="1:5" ht="12.6" customHeight="1" x14ac:dyDescent="0.2">
      <c r="A2484" s="32">
        <v>13</v>
      </c>
      <c r="B2484" s="32">
        <v>2</v>
      </c>
      <c r="C2484" s="32">
        <v>103</v>
      </c>
      <c r="D2484" s="32" t="s">
        <v>161</v>
      </c>
      <c r="E2484" s="32" t="s">
        <v>269</v>
      </c>
    </row>
    <row r="2485" spans="1:5" ht="12.6" customHeight="1" x14ac:dyDescent="0.2">
      <c r="A2485" s="32">
        <v>13</v>
      </c>
      <c r="B2485" s="32">
        <v>2</v>
      </c>
      <c r="C2485" s="32">
        <v>104</v>
      </c>
      <c r="D2485" s="32" t="s">
        <v>169</v>
      </c>
      <c r="E2485" s="32" t="s">
        <v>249</v>
      </c>
    </row>
    <row r="2486" spans="1:5" ht="12.6" customHeight="1" x14ac:dyDescent="0.2">
      <c r="A2486" s="32">
        <v>13</v>
      </c>
      <c r="B2486" s="32">
        <v>2</v>
      </c>
      <c r="C2486" s="32">
        <v>105</v>
      </c>
      <c r="D2486" s="32" t="s">
        <v>170</v>
      </c>
      <c r="E2486" s="32" t="s">
        <v>230</v>
      </c>
    </row>
    <row r="2487" spans="1:5" ht="12.6" customHeight="1" x14ac:dyDescent="0.2">
      <c r="A2487" s="32">
        <v>13</v>
      </c>
      <c r="B2487" s="32">
        <v>2</v>
      </c>
      <c r="C2487" s="32">
        <v>106</v>
      </c>
      <c r="D2487" s="32" t="s">
        <v>174</v>
      </c>
      <c r="E2487" s="32" t="s">
        <v>171</v>
      </c>
    </row>
    <row r="2488" spans="1:5" ht="12.6" customHeight="1" x14ac:dyDescent="0.2">
      <c r="A2488" s="32">
        <v>13</v>
      </c>
      <c r="B2488" s="32">
        <v>2</v>
      </c>
      <c r="C2488" s="32">
        <v>107</v>
      </c>
      <c r="D2488" s="32" t="s">
        <v>172</v>
      </c>
      <c r="E2488" s="32" t="s">
        <v>175</v>
      </c>
    </row>
    <row r="2489" spans="1:5" ht="12.6" customHeight="1" x14ac:dyDescent="0.2">
      <c r="A2489" s="32">
        <v>13</v>
      </c>
      <c r="B2489" s="32">
        <v>2</v>
      </c>
      <c r="C2489" s="32">
        <v>108</v>
      </c>
      <c r="D2489" s="32" t="s">
        <v>178</v>
      </c>
      <c r="E2489" s="32" t="s">
        <v>173</v>
      </c>
    </row>
    <row r="2490" spans="1:5" ht="12.6" customHeight="1" x14ac:dyDescent="0.2">
      <c r="A2490" s="32">
        <v>13</v>
      </c>
      <c r="B2490" s="32">
        <v>2</v>
      </c>
      <c r="C2490" s="32">
        <v>109</v>
      </c>
      <c r="D2490" s="32" t="s">
        <v>250</v>
      </c>
      <c r="E2490" s="32" t="s">
        <v>310</v>
      </c>
    </row>
    <row r="2491" spans="1:5" ht="12.6" customHeight="1" x14ac:dyDescent="0.2">
      <c r="A2491" s="32">
        <v>13</v>
      </c>
      <c r="B2491" s="32">
        <v>2</v>
      </c>
      <c r="C2491" s="32">
        <v>110</v>
      </c>
      <c r="D2491" s="32" t="s">
        <v>290</v>
      </c>
      <c r="E2491" s="32" t="s">
        <v>270</v>
      </c>
    </row>
    <row r="2492" spans="1:5" ht="12.6" customHeight="1" x14ac:dyDescent="0.2">
      <c r="A2492" s="32">
        <v>13</v>
      </c>
      <c r="B2492" s="32">
        <v>2</v>
      </c>
      <c r="C2492" s="32">
        <v>111</v>
      </c>
      <c r="D2492" s="32" t="s">
        <v>176</v>
      </c>
      <c r="E2492" s="32" t="s">
        <v>181</v>
      </c>
    </row>
    <row r="2493" spans="1:5" ht="12.6" customHeight="1" x14ac:dyDescent="0.2">
      <c r="A2493" s="32">
        <v>13</v>
      </c>
      <c r="B2493" s="32">
        <v>2</v>
      </c>
      <c r="C2493" s="32">
        <v>112</v>
      </c>
      <c r="D2493" s="32" t="s">
        <v>177</v>
      </c>
      <c r="E2493" s="32" t="s">
        <v>180</v>
      </c>
    </row>
    <row r="2494" spans="1:5" ht="12.6" customHeight="1" x14ac:dyDescent="0.2">
      <c r="A2494" s="32">
        <v>13</v>
      </c>
      <c r="B2494" s="32">
        <v>2</v>
      </c>
      <c r="C2494" s="32">
        <v>113</v>
      </c>
      <c r="D2494" s="32" t="s">
        <v>311</v>
      </c>
      <c r="E2494" s="32" t="s">
        <v>182</v>
      </c>
    </row>
    <row r="2495" spans="1:5" ht="12.6" customHeight="1" x14ac:dyDescent="0.2">
      <c r="A2495" s="32">
        <v>13</v>
      </c>
      <c r="B2495" s="32">
        <v>2</v>
      </c>
      <c r="C2495" s="32">
        <v>114</v>
      </c>
      <c r="D2495" s="32" t="s">
        <v>179</v>
      </c>
      <c r="E2495" s="32" t="s">
        <v>291</v>
      </c>
    </row>
    <row r="2496" spans="1:5" ht="12.6" customHeight="1" x14ac:dyDescent="0.2">
      <c r="A2496" s="32">
        <v>13</v>
      </c>
      <c r="B2496" s="32">
        <v>2</v>
      </c>
      <c r="C2496" s="32">
        <v>115</v>
      </c>
      <c r="D2496" s="32" t="s">
        <v>271</v>
      </c>
      <c r="E2496" s="32" t="s">
        <v>183</v>
      </c>
    </row>
    <row r="2497" spans="1:5" ht="12.6" customHeight="1" x14ac:dyDescent="0.2">
      <c r="A2497" s="32">
        <v>13</v>
      </c>
      <c r="B2497" s="32">
        <v>2</v>
      </c>
      <c r="C2497" s="32">
        <v>116</v>
      </c>
      <c r="D2497" s="32" t="s">
        <v>185</v>
      </c>
      <c r="E2497" s="32" t="s">
        <v>251</v>
      </c>
    </row>
    <row r="2498" spans="1:5" ht="12.6" customHeight="1" x14ac:dyDescent="0.2">
      <c r="A2498" s="32">
        <v>13</v>
      </c>
      <c r="B2498" s="32">
        <v>2</v>
      </c>
      <c r="C2498" s="32">
        <v>117</v>
      </c>
      <c r="D2498" s="32" t="s">
        <v>231</v>
      </c>
      <c r="E2498" s="32" t="s">
        <v>184</v>
      </c>
    </row>
    <row r="2499" spans="1:5" ht="12.6" customHeight="1" x14ac:dyDescent="0.2">
      <c r="A2499" s="32">
        <v>13</v>
      </c>
      <c r="B2499" s="32">
        <v>2</v>
      </c>
      <c r="C2499" s="32">
        <v>118</v>
      </c>
      <c r="D2499" s="32" t="s">
        <v>187</v>
      </c>
      <c r="E2499" s="32" t="s">
        <v>194</v>
      </c>
    </row>
    <row r="2500" spans="1:5" ht="12.6" customHeight="1" x14ac:dyDescent="0.2">
      <c r="A2500" s="32">
        <v>13</v>
      </c>
      <c r="B2500" s="32">
        <v>2</v>
      </c>
      <c r="C2500" s="32">
        <v>119</v>
      </c>
      <c r="D2500" s="32" t="s">
        <v>186</v>
      </c>
      <c r="E2500" s="32" t="s">
        <v>312</v>
      </c>
    </row>
    <row r="2501" spans="1:5" ht="12.6" customHeight="1" x14ac:dyDescent="0.2">
      <c r="A2501" s="32">
        <v>13</v>
      </c>
      <c r="B2501" s="32">
        <v>2</v>
      </c>
      <c r="C2501" s="32">
        <v>120</v>
      </c>
      <c r="D2501" s="32" t="s">
        <v>292</v>
      </c>
      <c r="E2501" s="32" t="s">
        <v>188</v>
      </c>
    </row>
    <row r="2502" spans="1:5" ht="12.6" customHeight="1" x14ac:dyDescent="0.2">
      <c r="A2502" s="32">
        <v>13</v>
      </c>
      <c r="B2502" s="32">
        <v>2</v>
      </c>
      <c r="C2502" s="32">
        <v>121</v>
      </c>
      <c r="D2502" s="32" t="s">
        <v>189</v>
      </c>
      <c r="E2502" s="32" t="s">
        <v>272</v>
      </c>
    </row>
    <row r="2503" spans="1:5" ht="12.6" customHeight="1" x14ac:dyDescent="0.2">
      <c r="A2503" s="32">
        <v>13</v>
      </c>
      <c r="B2503" s="32">
        <v>2</v>
      </c>
      <c r="C2503" s="32">
        <v>122</v>
      </c>
      <c r="D2503" s="32" t="s">
        <v>252</v>
      </c>
      <c r="E2503" s="32" t="s">
        <v>191</v>
      </c>
    </row>
    <row r="2504" spans="1:5" ht="12.6" customHeight="1" x14ac:dyDescent="0.2">
      <c r="A2504" s="32">
        <v>13</v>
      </c>
      <c r="B2504" s="32">
        <v>2</v>
      </c>
      <c r="C2504" s="32">
        <v>123</v>
      </c>
      <c r="D2504" s="32" t="s">
        <v>192</v>
      </c>
      <c r="E2504" s="32" t="s">
        <v>232</v>
      </c>
    </row>
    <row r="2505" spans="1:5" ht="12.6" customHeight="1" x14ac:dyDescent="0.2">
      <c r="A2505" s="32">
        <v>13</v>
      </c>
      <c r="B2505" s="32">
        <v>2</v>
      </c>
      <c r="C2505" s="32">
        <v>124</v>
      </c>
      <c r="D2505" s="32" t="s">
        <v>293</v>
      </c>
      <c r="E2505" s="32" t="s">
        <v>190</v>
      </c>
    </row>
    <row r="2506" spans="1:5" ht="12.6" customHeight="1" x14ac:dyDescent="0.2">
      <c r="A2506" s="32">
        <v>13</v>
      </c>
      <c r="B2506" s="32">
        <v>2</v>
      </c>
      <c r="C2506" s="32">
        <v>125</v>
      </c>
      <c r="D2506" s="32" t="s">
        <v>195</v>
      </c>
      <c r="E2506" s="32" t="s">
        <v>253</v>
      </c>
    </row>
    <row r="2507" spans="1:5" ht="12.6" customHeight="1" x14ac:dyDescent="0.2">
      <c r="A2507" s="32">
        <v>13</v>
      </c>
      <c r="B2507" s="32">
        <v>2</v>
      </c>
      <c r="C2507" s="32">
        <v>126</v>
      </c>
      <c r="D2507" s="32" t="s">
        <v>233</v>
      </c>
      <c r="E2507" s="32" t="s">
        <v>197</v>
      </c>
    </row>
    <row r="2508" spans="1:5" ht="12.6" customHeight="1" x14ac:dyDescent="0.2">
      <c r="A2508" s="32">
        <v>13</v>
      </c>
      <c r="B2508" s="32">
        <v>2</v>
      </c>
      <c r="C2508" s="32">
        <v>127</v>
      </c>
      <c r="D2508" s="32" t="s">
        <v>200</v>
      </c>
      <c r="E2508" s="32" t="s">
        <v>193</v>
      </c>
    </row>
    <row r="2509" spans="1:5" ht="12.6" customHeight="1" x14ac:dyDescent="0.2">
      <c r="A2509" s="32">
        <v>13</v>
      </c>
      <c r="B2509" s="32">
        <v>2</v>
      </c>
      <c r="C2509" s="32">
        <v>128</v>
      </c>
      <c r="D2509" s="32" t="s">
        <v>201</v>
      </c>
      <c r="E2509" s="32" t="s">
        <v>199</v>
      </c>
    </row>
    <row r="2510" spans="1:5" ht="12.6" customHeight="1" x14ac:dyDescent="0.2">
      <c r="A2510" s="32">
        <v>13</v>
      </c>
      <c r="B2510" s="32">
        <v>2</v>
      </c>
      <c r="C2510" s="32">
        <v>129</v>
      </c>
      <c r="D2510" s="32" t="s">
        <v>198</v>
      </c>
      <c r="E2510" s="32" t="s">
        <v>196</v>
      </c>
    </row>
    <row r="2511" spans="1:5" ht="12.6" customHeight="1" x14ac:dyDescent="0.2">
      <c r="A2511" s="32">
        <v>13</v>
      </c>
      <c r="B2511" s="32">
        <v>2</v>
      </c>
      <c r="C2511" s="32">
        <v>130</v>
      </c>
      <c r="D2511" s="32" t="s">
        <v>273</v>
      </c>
      <c r="E2511" s="32" t="s">
        <v>313</v>
      </c>
    </row>
    <row r="2512" spans="1:5" ht="12.6" customHeight="1" x14ac:dyDescent="0.2">
      <c r="A2512" s="32">
        <v>13</v>
      </c>
      <c r="B2512" s="32">
        <v>3</v>
      </c>
      <c r="C2512" s="32">
        <v>1</v>
      </c>
      <c r="D2512" s="32" t="s">
        <v>22</v>
      </c>
      <c r="E2512" s="32" t="s">
        <v>27</v>
      </c>
    </row>
    <row r="2513" spans="1:5" ht="12.6" customHeight="1" x14ac:dyDescent="0.2">
      <c r="A2513" s="32">
        <v>13</v>
      </c>
      <c r="B2513" s="32">
        <v>3</v>
      </c>
      <c r="C2513" s="32">
        <v>2</v>
      </c>
      <c r="D2513" s="32" t="s">
        <v>30</v>
      </c>
      <c r="E2513" s="32" t="s">
        <v>31</v>
      </c>
    </row>
    <row r="2514" spans="1:5" ht="12.6" customHeight="1" x14ac:dyDescent="0.2">
      <c r="A2514" s="32">
        <v>13</v>
      </c>
      <c r="B2514" s="32">
        <v>3</v>
      </c>
      <c r="C2514" s="32">
        <v>3</v>
      </c>
      <c r="D2514" s="32" t="s">
        <v>26</v>
      </c>
      <c r="E2514" s="32" t="s">
        <v>29</v>
      </c>
    </row>
    <row r="2515" spans="1:5" ht="12.6" customHeight="1" x14ac:dyDescent="0.2">
      <c r="A2515" s="32">
        <v>13</v>
      </c>
      <c r="B2515" s="32">
        <v>3</v>
      </c>
      <c r="C2515" s="32">
        <v>4</v>
      </c>
      <c r="D2515" s="32" t="s">
        <v>32</v>
      </c>
      <c r="E2515" s="32" t="s">
        <v>294</v>
      </c>
    </row>
    <row r="2516" spans="1:5" ht="12.6" customHeight="1" x14ac:dyDescent="0.2">
      <c r="A2516" s="32">
        <v>13</v>
      </c>
      <c r="B2516" s="32">
        <v>3</v>
      </c>
      <c r="C2516" s="32">
        <v>5</v>
      </c>
      <c r="D2516" s="32" t="s">
        <v>274</v>
      </c>
      <c r="E2516" s="32" t="s">
        <v>214</v>
      </c>
    </row>
    <row r="2517" spans="1:5" ht="12.6" customHeight="1" x14ac:dyDescent="0.2">
      <c r="A2517" s="32">
        <v>13</v>
      </c>
      <c r="B2517" s="32">
        <v>3</v>
      </c>
      <c r="C2517" s="32">
        <v>6</v>
      </c>
      <c r="D2517" s="32" t="s">
        <v>234</v>
      </c>
      <c r="E2517" s="32" t="s">
        <v>254</v>
      </c>
    </row>
    <row r="2518" spans="1:5" ht="12.6" customHeight="1" x14ac:dyDescent="0.2">
      <c r="A2518" s="32">
        <v>13</v>
      </c>
      <c r="B2518" s="32">
        <v>3</v>
      </c>
      <c r="C2518" s="32">
        <v>7</v>
      </c>
      <c r="D2518" s="32" t="s">
        <v>28</v>
      </c>
      <c r="E2518" s="32" t="s">
        <v>275</v>
      </c>
    </row>
    <row r="2519" spans="1:5" ht="12.6" customHeight="1" x14ac:dyDescent="0.2">
      <c r="A2519" s="32">
        <v>13</v>
      </c>
      <c r="B2519" s="32">
        <v>3</v>
      </c>
      <c r="C2519" s="32">
        <v>8</v>
      </c>
      <c r="D2519" s="32" t="s">
        <v>14</v>
      </c>
      <c r="E2519" s="32" t="s">
        <v>235</v>
      </c>
    </row>
    <row r="2520" spans="1:5" ht="12.6" customHeight="1" x14ac:dyDescent="0.2">
      <c r="A2520" s="32">
        <v>13</v>
      </c>
      <c r="B2520" s="32">
        <v>3</v>
      </c>
      <c r="C2520" s="32">
        <v>9</v>
      </c>
      <c r="D2520" s="32" t="s">
        <v>215</v>
      </c>
      <c r="E2520" s="32" t="s">
        <v>33</v>
      </c>
    </row>
    <row r="2521" spans="1:5" ht="12.6" customHeight="1" x14ac:dyDescent="0.2">
      <c r="A2521" s="32">
        <v>13</v>
      </c>
      <c r="B2521" s="32">
        <v>3</v>
      </c>
      <c r="C2521" s="32">
        <v>10</v>
      </c>
      <c r="D2521" s="32" t="s">
        <v>36</v>
      </c>
      <c r="E2521" s="32" t="s">
        <v>39</v>
      </c>
    </row>
    <row r="2522" spans="1:5" ht="12.6" customHeight="1" x14ac:dyDescent="0.2">
      <c r="A2522" s="32">
        <v>13</v>
      </c>
      <c r="B2522" s="32">
        <v>3</v>
      </c>
      <c r="C2522" s="32">
        <v>11</v>
      </c>
      <c r="D2522" s="32" t="s">
        <v>34</v>
      </c>
      <c r="E2522" s="32" t="s">
        <v>37</v>
      </c>
    </row>
    <row r="2523" spans="1:5" ht="12.6" customHeight="1" x14ac:dyDescent="0.2">
      <c r="A2523" s="32">
        <v>13</v>
      </c>
      <c r="B2523" s="32">
        <v>3</v>
      </c>
      <c r="C2523" s="32">
        <v>12</v>
      </c>
      <c r="D2523" s="32" t="s">
        <v>38</v>
      </c>
      <c r="E2523" s="32" t="s">
        <v>35</v>
      </c>
    </row>
    <row r="2524" spans="1:5" ht="12.6" customHeight="1" x14ac:dyDescent="0.2">
      <c r="A2524" s="32">
        <v>13</v>
      </c>
      <c r="B2524" s="32">
        <v>3</v>
      </c>
      <c r="C2524" s="32">
        <v>13</v>
      </c>
      <c r="D2524" s="32" t="s">
        <v>255</v>
      </c>
      <c r="E2524" s="32" t="s">
        <v>295</v>
      </c>
    </row>
    <row r="2525" spans="1:5" ht="12.6" customHeight="1" x14ac:dyDescent="0.2">
      <c r="A2525" s="32">
        <v>13</v>
      </c>
      <c r="B2525" s="32">
        <v>3</v>
      </c>
      <c r="C2525" s="32">
        <v>14</v>
      </c>
      <c r="D2525" s="32" t="s">
        <v>15</v>
      </c>
      <c r="E2525" s="32" t="s">
        <v>296</v>
      </c>
    </row>
    <row r="2526" spans="1:5" ht="12.6" customHeight="1" x14ac:dyDescent="0.2">
      <c r="A2526" s="32">
        <v>13</v>
      </c>
      <c r="B2526" s="32">
        <v>3</v>
      </c>
      <c r="C2526" s="32">
        <v>15</v>
      </c>
      <c r="D2526" s="32" t="s">
        <v>276</v>
      </c>
      <c r="E2526" s="32" t="s">
        <v>41</v>
      </c>
    </row>
    <row r="2527" spans="1:5" ht="12.6" customHeight="1" x14ac:dyDescent="0.2">
      <c r="A2527" s="32">
        <v>13</v>
      </c>
      <c r="B2527" s="32">
        <v>3</v>
      </c>
      <c r="C2527" s="32">
        <v>16</v>
      </c>
      <c r="D2527" s="32" t="s">
        <v>43</v>
      </c>
      <c r="E2527" s="32" t="s">
        <v>256</v>
      </c>
    </row>
    <row r="2528" spans="1:5" ht="12.6" customHeight="1" x14ac:dyDescent="0.2">
      <c r="A2528" s="32">
        <v>13</v>
      </c>
      <c r="B2528" s="32">
        <v>3</v>
      </c>
      <c r="C2528" s="32">
        <v>17</v>
      </c>
      <c r="D2528" s="32" t="s">
        <v>236</v>
      </c>
      <c r="E2528" s="32" t="s">
        <v>44</v>
      </c>
    </row>
    <row r="2529" spans="1:5" ht="12.6" customHeight="1" x14ac:dyDescent="0.2">
      <c r="A2529" s="32">
        <v>13</v>
      </c>
      <c r="B2529" s="32">
        <v>3</v>
      </c>
      <c r="C2529" s="32">
        <v>18</v>
      </c>
      <c r="D2529" s="32" t="s">
        <v>42</v>
      </c>
      <c r="E2529" s="32" t="s">
        <v>216</v>
      </c>
    </row>
    <row r="2530" spans="1:5" ht="12.6" customHeight="1" x14ac:dyDescent="0.2">
      <c r="A2530" s="32">
        <v>13</v>
      </c>
      <c r="B2530" s="32">
        <v>3</v>
      </c>
      <c r="C2530" s="32">
        <v>19</v>
      </c>
      <c r="D2530" s="32" t="s">
        <v>46</v>
      </c>
      <c r="E2530" s="32" t="s">
        <v>40</v>
      </c>
    </row>
    <row r="2531" spans="1:5" ht="12.6" customHeight="1" x14ac:dyDescent="0.2">
      <c r="A2531" s="32">
        <v>13</v>
      </c>
      <c r="B2531" s="32">
        <v>3</v>
      </c>
      <c r="C2531" s="32">
        <v>20</v>
      </c>
      <c r="D2531" s="32" t="s">
        <v>217</v>
      </c>
      <c r="E2531" s="32" t="s">
        <v>45</v>
      </c>
    </row>
    <row r="2532" spans="1:5" ht="12.6" customHeight="1" x14ac:dyDescent="0.2">
      <c r="A2532" s="32">
        <v>13</v>
      </c>
      <c r="B2532" s="32">
        <v>3</v>
      </c>
      <c r="C2532" s="32">
        <v>21</v>
      </c>
      <c r="D2532" s="32" t="s">
        <v>16</v>
      </c>
      <c r="E2532" s="32" t="s">
        <v>47</v>
      </c>
    </row>
    <row r="2533" spans="1:5" ht="12.6" customHeight="1" x14ac:dyDescent="0.2">
      <c r="A2533" s="32">
        <v>13</v>
      </c>
      <c r="B2533" s="32">
        <v>3</v>
      </c>
      <c r="C2533" s="32">
        <v>22</v>
      </c>
      <c r="D2533" s="32" t="s">
        <v>52</v>
      </c>
      <c r="E2533" s="32" t="s">
        <v>50</v>
      </c>
    </row>
    <row r="2534" spans="1:5" ht="12.6" customHeight="1" x14ac:dyDescent="0.2">
      <c r="A2534" s="32">
        <v>13</v>
      </c>
      <c r="B2534" s="32">
        <v>3</v>
      </c>
      <c r="C2534" s="32">
        <v>23</v>
      </c>
      <c r="D2534" s="32" t="s">
        <v>51</v>
      </c>
      <c r="E2534" s="32" t="s">
        <v>297</v>
      </c>
    </row>
    <row r="2535" spans="1:5" ht="12.6" customHeight="1" x14ac:dyDescent="0.2">
      <c r="A2535" s="32">
        <v>13</v>
      </c>
      <c r="B2535" s="32">
        <v>3</v>
      </c>
      <c r="C2535" s="32">
        <v>24</v>
      </c>
      <c r="D2535" s="32" t="s">
        <v>277</v>
      </c>
      <c r="E2535" s="32" t="s">
        <v>49</v>
      </c>
    </row>
    <row r="2536" spans="1:5" ht="12.6" customHeight="1" x14ac:dyDescent="0.2">
      <c r="A2536" s="32">
        <v>13</v>
      </c>
      <c r="B2536" s="32">
        <v>3</v>
      </c>
      <c r="C2536" s="32">
        <v>25</v>
      </c>
      <c r="D2536" s="32" t="s">
        <v>48</v>
      </c>
      <c r="E2536" s="32" t="s">
        <v>257</v>
      </c>
    </row>
    <row r="2537" spans="1:5" ht="12.6" customHeight="1" x14ac:dyDescent="0.2">
      <c r="A2537" s="32">
        <v>13</v>
      </c>
      <c r="B2537" s="32">
        <v>3</v>
      </c>
      <c r="C2537" s="32">
        <v>26</v>
      </c>
      <c r="D2537" s="32" t="s">
        <v>237</v>
      </c>
      <c r="E2537" s="32" t="s">
        <v>53</v>
      </c>
    </row>
    <row r="2538" spans="1:5" ht="12.6" customHeight="1" x14ac:dyDescent="0.2">
      <c r="A2538" s="32">
        <v>13</v>
      </c>
      <c r="B2538" s="32">
        <v>3</v>
      </c>
      <c r="C2538" s="32">
        <v>27</v>
      </c>
      <c r="D2538" s="32" t="s">
        <v>298</v>
      </c>
      <c r="E2538" s="32" t="s">
        <v>56</v>
      </c>
    </row>
    <row r="2539" spans="1:5" ht="12.6" customHeight="1" x14ac:dyDescent="0.2">
      <c r="A2539" s="32">
        <v>13</v>
      </c>
      <c r="B2539" s="32">
        <v>3</v>
      </c>
      <c r="C2539" s="32">
        <v>28</v>
      </c>
      <c r="D2539" s="32" t="s">
        <v>278</v>
      </c>
      <c r="E2539" s="32" t="s">
        <v>59</v>
      </c>
    </row>
    <row r="2540" spans="1:5" ht="12.6" customHeight="1" x14ac:dyDescent="0.2">
      <c r="A2540" s="32">
        <v>13</v>
      </c>
      <c r="B2540" s="32">
        <v>3</v>
      </c>
      <c r="C2540" s="32">
        <v>29</v>
      </c>
      <c r="D2540" s="32" t="s">
        <v>55</v>
      </c>
      <c r="E2540" s="32" t="s">
        <v>258</v>
      </c>
    </row>
    <row r="2541" spans="1:5" ht="12.6" customHeight="1" x14ac:dyDescent="0.2">
      <c r="A2541" s="32">
        <v>13</v>
      </c>
      <c r="B2541" s="32">
        <v>3</v>
      </c>
      <c r="C2541" s="32">
        <v>30</v>
      </c>
      <c r="D2541" s="32" t="s">
        <v>54</v>
      </c>
      <c r="E2541" s="32" t="s">
        <v>238</v>
      </c>
    </row>
    <row r="2542" spans="1:5" ht="12.6" customHeight="1" x14ac:dyDescent="0.2">
      <c r="A2542" s="32">
        <v>13</v>
      </c>
      <c r="B2542" s="32">
        <v>3</v>
      </c>
      <c r="C2542" s="32">
        <v>31</v>
      </c>
      <c r="D2542" s="32" t="s">
        <v>218</v>
      </c>
      <c r="E2542" s="32" t="s">
        <v>57</v>
      </c>
    </row>
    <row r="2543" spans="1:5" ht="12.6" customHeight="1" x14ac:dyDescent="0.2">
      <c r="A2543" s="32">
        <v>13</v>
      </c>
      <c r="B2543" s="32">
        <v>3</v>
      </c>
      <c r="C2543" s="32">
        <v>32</v>
      </c>
      <c r="D2543" s="32" t="s">
        <v>60</v>
      </c>
      <c r="E2543" s="32" t="s">
        <v>58</v>
      </c>
    </row>
    <row r="2544" spans="1:5" ht="12.6" customHeight="1" x14ac:dyDescent="0.2">
      <c r="A2544" s="32">
        <v>13</v>
      </c>
      <c r="B2544" s="32">
        <v>3</v>
      </c>
      <c r="C2544" s="32">
        <v>33</v>
      </c>
      <c r="D2544" s="32" t="s">
        <v>17</v>
      </c>
      <c r="E2544" s="32" t="s">
        <v>62</v>
      </c>
    </row>
    <row r="2545" spans="1:5" ht="12.6" customHeight="1" x14ac:dyDescent="0.2">
      <c r="A2545" s="32">
        <v>13</v>
      </c>
      <c r="B2545" s="32">
        <v>3</v>
      </c>
      <c r="C2545" s="32">
        <v>34</v>
      </c>
      <c r="D2545" s="32" t="s">
        <v>18</v>
      </c>
      <c r="E2545" s="32" t="s">
        <v>65</v>
      </c>
    </row>
    <row r="2546" spans="1:5" ht="12.6" customHeight="1" x14ac:dyDescent="0.2">
      <c r="A2546" s="32">
        <v>13</v>
      </c>
      <c r="B2546" s="32">
        <v>3</v>
      </c>
      <c r="C2546" s="32">
        <v>35</v>
      </c>
      <c r="D2546" s="32" t="s">
        <v>61</v>
      </c>
      <c r="E2546" s="32" t="s">
        <v>64</v>
      </c>
    </row>
    <row r="2547" spans="1:5" ht="12.6" customHeight="1" x14ac:dyDescent="0.2">
      <c r="A2547" s="32">
        <v>13</v>
      </c>
      <c r="B2547" s="32">
        <v>3</v>
      </c>
      <c r="C2547" s="32">
        <v>36</v>
      </c>
      <c r="D2547" s="32" t="s">
        <v>66</v>
      </c>
      <c r="E2547" s="32" t="s">
        <v>299</v>
      </c>
    </row>
    <row r="2548" spans="1:5" ht="12.6" customHeight="1" x14ac:dyDescent="0.2">
      <c r="A2548" s="32">
        <v>13</v>
      </c>
      <c r="B2548" s="32">
        <v>3</v>
      </c>
      <c r="C2548" s="32">
        <v>37</v>
      </c>
      <c r="D2548" s="32" t="s">
        <v>63</v>
      </c>
      <c r="E2548" s="32" t="s">
        <v>279</v>
      </c>
    </row>
    <row r="2549" spans="1:5" ht="12.6" customHeight="1" x14ac:dyDescent="0.2">
      <c r="A2549" s="32">
        <v>13</v>
      </c>
      <c r="B2549" s="32">
        <v>3</v>
      </c>
      <c r="C2549" s="32">
        <v>38</v>
      </c>
      <c r="D2549" s="32" t="s">
        <v>259</v>
      </c>
      <c r="E2549" s="32" t="s">
        <v>67</v>
      </c>
    </row>
    <row r="2550" spans="1:5" ht="12.6" customHeight="1" x14ac:dyDescent="0.2">
      <c r="A2550" s="32">
        <v>13</v>
      </c>
      <c r="B2550" s="32">
        <v>3</v>
      </c>
      <c r="C2550" s="32">
        <v>39</v>
      </c>
      <c r="D2550" s="32" t="s">
        <v>239</v>
      </c>
      <c r="E2550" s="32" t="s">
        <v>219</v>
      </c>
    </row>
    <row r="2551" spans="1:5" ht="12.6" customHeight="1" x14ac:dyDescent="0.2">
      <c r="A2551" s="32">
        <v>13</v>
      </c>
      <c r="B2551" s="32">
        <v>3</v>
      </c>
      <c r="C2551" s="32">
        <v>40</v>
      </c>
      <c r="D2551" s="32" t="s">
        <v>19</v>
      </c>
      <c r="E2551" s="32" t="s">
        <v>74</v>
      </c>
    </row>
    <row r="2552" spans="1:5" ht="12.6" customHeight="1" x14ac:dyDescent="0.2">
      <c r="A2552" s="32">
        <v>13</v>
      </c>
      <c r="B2552" s="32">
        <v>3</v>
      </c>
      <c r="C2552" s="32">
        <v>41</v>
      </c>
      <c r="D2552" s="32" t="s">
        <v>68</v>
      </c>
      <c r="E2552" s="32" t="s">
        <v>69</v>
      </c>
    </row>
    <row r="2553" spans="1:5" ht="12.6" customHeight="1" x14ac:dyDescent="0.2">
      <c r="A2553" s="32">
        <v>13</v>
      </c>
      <c r="B2553" s="32">
        <v>3</v>
      </c>
      <c r="C2553" s="32">
        <v>42</v>
      </c>
      <c r="D2553" s="32" t="s">
        <v>71</v>
      </c>
      <c r="E2553" s="32" t="s">
        <v>70</v>
      </c>
    </row>
    <row r="2554" spans="1:5" ht="12.6" customHeight="1" x14ac:dyDescent="0.2">
      <c r="A2554" s="32">
        <v>13</v>
      </c>
      <c r="B2554" s="32">
        <v>3</v>
      </c>
      <c r="C2554" s="32">
        <v>43</v>
      </c>
      <c r="D2554" s="32" t="s">
        <v>73</v>
      </c>
      <c r="E2554" s="32" t="s">
        <v>72</v>
      </c>
    </row>
    <row r="2555" spans="1:5" ht="12.6" customHeight="1" x14ac:dyDescent="0.2">
      <c r="A2555" s="32">
        <v>13</v>
      </c>
      <c r="B2555" s="32">
        <v>3</v>
      </c>
      <c r="C2555" s="32">
        <v>44</v>
      </c>
      <c r="D2555" s="32" t="s">
        <v>220</v>
      </c>
      <c r="E2555" s="32" t="s">
        <v>300</v>
      </c>
    </row>
    <row r="2556" spans="1:5" ht="12.6" customHeight="1" x14ac:dyDescent="0.2">
      <c r="A2556" s="32">
        <v>13</v>
      </c>
      <c r="B2556" s="32">
        <v>3</v>
      </c>
      <c r="C2556" s="32">
        <v>45</v>
      </c>
      <c r="D2556" s="32" t="s">
        <v>240</v>
      </c>
      <c r="E2556" s="32" t="s">
        <v>280</v>
      </c>
    </row>
    <row r="2557" spans="1:5" ht="12.6" customHeight="1" x14ac:dyDescent="0.2">
      <c r="A2557" s="32">
        <v>13</v>
      </c>
      <c r="B2557" s="32">
        <v>3</v>
      </c>
      <c r="C2557" s="32">
        <v>46</v>
      </c>
      <c r="D2557" s="32" t="s">
        <v>260</v>
      </c>
      <c r="E2557" s="32" t="s">
        <v>79</v>
      </c>
    </row>
    <row r="2558" spans="1:5" ht="12.6" customHeight="1" x14ac:dyDescent="0.2">
      <c r="A2558" s="32">
        <v>13</v>
      </c>
      <c r="B2558" s="32">
        <v>3</v>
      </c>
      <c r="C2558" s="32">
        <v>47</v>
      </c>
      <c r="D2558" s="32" t="s">
        <v>20</v>
      </c>
      <c r="E2558" s="32" t="s">
        <v>261</v>
      </c>
    </row>
    <row r="2559" spans="1:5" ht="12.6" customHeight="1" x14ac:dyDescent="0.2">
      <c r="A2559" s="32">
        <v>13</v>
      </c>
      <c r="B2559" s="32">
        <v>3</v>
      </c>
      <c r="C2559" s="32">
        <v>48</v>
      </c>
      <c r="D2559" s="32" t="s">
        <v>241</v>
      </c>
      <c r="E2559" s="32" t="s">
        <v>76</v>
      </c>
    </row>
    <row r="2560" spans="1:5" ht="12.6" customHeight="1" x14ac:dyDescent="0.2">
      <c r="A2560" s="32">
        <v>13</v>
      </c>
      <c r="B2560" s="32">
        <v>3</v>
      </c>
      <c r="C2560" s="32">
        <v>49</v>
      </c>
      <c r="D2560" s="32" t="s">
        <v>221</v>
      </c>
      <c r="E2560" s="32" t="s">
        <v>78</v>
      </c>
    </row>
    <row r="2561" spans="1:5" ht="12.6" customHeight="1" x14ac:dyDescent="0.2">
      <c r="A2561" s="32">
        <v>13</v>
      </c>
      <c r="B2561" s="32">
        <v>3</v>
      </c>
      <c r="C2561" s="32">
        <v>50</v>
      </c>
      <c r="D2561" s="32" t="s">
        <v>80</v>
      </c>
      <c r="E2561" s="32" t="s">
        <v>81</v>
      </c>
    </row>
    <row r="2562" spans="1:5" ht="12.6" customHeight="1" x14ac:dyDescent="0.2">
      <c r="A2562" s="32">
        <v>13</v>
      </c>
      <c r="B2562" s="32">
        <v>3</v>
      </c>
      <c r="C2562" s="32">
        <v>51</v>
      </c>
      <c r="D2562" s="32" t="s">
        <v>75</v>
      </c>
      <c r="E2562" s="32" t="s">
        <v>77</v>
      </c>
    </row>
    <row r="2563" spans="1:5" ht="12.6" customHeight="1" x14ac:dyDescent="0.2">
      <c r="A2563" s="32">
        <v>13</v>
      </c>
      <c r="B2563" s="32">
        <v>3</v>
      </c>
      <c r="C2563" s="32">
        <v>52</v>
      </c>
      <c r="D2563" s="32" t="s">
        <v>301</v>
      </c>
      <c r="E2563" s="32" t="s">
        <v>281</v>
      </c>
    </row>
    <row r="2564" spans="1:5" ht="12.6" customHeight="1" x14ac:dyDescent="0.2">
      <c r="A2564" s="32">
        <v>13</v>
      </c>
      <c r="B2564" s="32">
        <v>3</v>
      </c>
      <c r="C2564" s="32">
        <v>53</v>
      </c>
      <c r="D2564" s="32" t="s">
        <v>21</v>
      </c>
      <c r="E2564" s="32" t="s">
        <v>222</v>
      </c>
    </row>
    <row r="2565" spans="1:5" ht="12.6" customHeight="1" x14ac:dyDescent="0.2">
      <c r="A2565" s="32">
        <v>13</v>
      </c>
      <c r="B2565" s="32">
        <v>3</v>
      </c>
      <c r="C2565" s="32">
        <v>54</v>
      </c>
      <c r="D2565" s="32" t="s">
        <v>88</v>
      </c>
      <c r="E2565" s="32" t="s">
        <v>83</v>
      </c>
    </row>
    <row r="2566" spans="1:5" ht="12.6" customHeight="1" x14ac:dyDescent="0.2">
      <c r="A2566" s="32">
        <v>13</v>
      </c>
      <c r="B2566" s="32">
        <v>3</v>
      </c>
      <c r="C2566" s="32">
        <v>55</v>
      </c>
      <c r="D2566" s="32" t="s">
        <v>86</v>
      </c>
      <c r="E2566" s="32" t="s">
        <v>82</v>
      </c>
    </row>
    <row r="2567" spans="1:5" ht="12.6" customHeight="1" x14ac:dyDescent="0.2">
      <c r="A2567" s="32">
        <v>13</v>
      </c>
      <c r="B2567" s="32">
        <v>3</v>
      </c>
      <c r="C2567" s="32">
        <v>56</v>
      </c>
      <c r="D2567" s="32" t="s">
        <v>84</v>
      </c>
      <c r="E2567" s="32" t="s">
        <v>87</v>
      </c>
    </row>
    <row r="2568" spans="1:5" ht="12.6" customHeight="1" x14ac:dyDescent="0.2">
      <c r="A2568" s="32">
        <v>13</v>
      </c>
      <c r="B2568" s="32">
        <v>3</v>
      </c>
      <c r="C2568" s="32">
        <v>57</v>
      </c>
      <c r="D2568" s="32" t="s">
        <v>242</v>
      </c>
      <c r="E2568" s="32" t="s">
        <v>302</v>
      </c>
    </row>
    <row r="2569" spans="1:5" ht="12.6" customHeight="1" x14ac:dyDescent="0.2">
      <c r="A2569" s="32">
        <v>13</v>
      </c>
      <c r="B2569" s="32">
        <v>3</v>
      </c>
      <c r="C2569" s="32">
        <v>58</v>
      </c>
      <c r="D2569" s="32" t="s">
        <v>282</v>
      </c>
      <c r="E2569" s="32" t="s">
        <v>262</v>
      </c>
    </row>
    <row r="2570" spans="1:5" ht="12.6" customHeight="1" x14ac:dyDescent="0.2">
      <c r="A2570" s="32">
        <v>13</v>
      </c>
      <c r="B2570" s="32">
        <v>3</v>
      </c>
      <c r="C2570" s="32">
        <v>59</v>
      </c>
      <c r="D2570" s="32" t="s">
        <v>303</v>
      </c>
      <c r="E2570" s="32" t="s">
        <v>85</v>
      </c>
    </row>
    <row r="2571" spans="1:5" ht="12.6" customHeight="1" x14ac:dyDescent="0.2">
      <c r="A2571" s="32">
        <v>13</v>
      </c>
      <c r="B2571" s="32">
        <v>3</v>
      </c>
      <c r="C2571" s="32">
        <v>60</v>
      </c>
      <c r="D2571" s="32" t="s">
        <v>23</v>
      </c>
      <c r="E2571" s="32" t="s">
        <v>283</v>
      </c>
    </row>
    <row r="2572" spans="1:5" ht="12.6" customHeight="1" x14ac:dyDescent="0.2">
      <c r="A2572" s="32">
        <v>13</v>
      </c>
      <c r="B2572" s="32">
        <v>3</v>
      </c>
      <c r="C2572" s="32">
        <v>61</v>
      </c>
      <c r="D2572" s="32" t="s">
        <v>263</v>
      </c>
      <c r="E2572" s="32" t="s">
        <v>92</v>
      </c>
    </row>
    <row r="2573" spans="1:5" ht="12.6" customHeight="1" x14ac:dyDescent="0.2">
      <c r="A2573" s="32">
        <v>13</v>
      </c>
      <c r="B2573" s="32">
        <v>3</v>
      </c>
      <c r="C2573" s="32">
        <v>62</v>
      </c>
      <c r="D2573" s="32" t="s">
        <v>89</v>
      </c>
      <c r="E2573" s="32" t="s">
        <v>243</v>
      </c>
    </row>
    <row r="2574" spans="1:5" ht="12.6" customHeight="1" x14ac:dyDescent="0.2">
      <c r="A2574" s="32">
        <v>13</v>
      </c>
      <c r="B2574" s="32">
        <v>3</v>
      </c>
      <c r="C2574" s="32">
        <v>63</v>
      </c>
      <c r="D2574" s="32" t="s">
        <v>223</v>
      </c>
      <c r="E2574" s="32" t="s">
        <v>91</v>
      </c>
    </row>
    <row r="2575" spans="1:5" ht="12.6" customHeight="1" x14ac:dyDescent="0.2">
      <c r="A2575" s="32">
        <v>13</v>
      </c>
      <c r="B2575" s="32">
        <v>3</v>
      </c>
      <c r="C2575" s="32">
        <v>64</v>
      </c>
      <c r="D2575" s="32" t="s">
        <v>90</v>
      </c>
      <c r="E2575" s="32" t="s">
        <v>95</v>
      </c>
    </row>
    <row r="2576" spans="1:5" ht="12.6" customHeight="1" x14ac:dyDescent="0.2">
      <c r="A2576" s="32">
        <v>13</v>
      </c>
      <c r="B2576" s="32">
        <v>3</v>
      </c>
      <c r="C2576" s="32">
        <v>65</v>
      </c>
      <c r="D2576" s="32" t="s">
        <v>94</v>
      </c>
      <c r="E2576" s="32" t="s">
        <v>93</v>
      </c>
    </row>
    <row r="2577" spans="1:5" ht="12.6" customHeight="1" x14ac:dyDescent="0.2">
      <c r="A2577" s="32">
        <v>13</v>
      </c>
      <c r="B2577" s="32">
        <v>3</v>
      </c>
      <c r="C2577" s="32">
        <v>66</v>
      </c>
      <c r="D2577" s="32" t="s">
        <v>24</v>
      </c>
      <c r="E2577" s="32" t="s">
        <v>101</v>
      </c>
    </row>
    <row r="2578" spans="1:5" ht="12.6" customHeight="1" x14ac:dyDescent="0.2">
      <c r="A2578" s="32">
        <v>13</v>
      </c>
      <c r="B2578" s="32">
        <v>3</v>
      </c>
      <c r="C2578" s="32">
        <v>67</v>
      </c>
      <c r="D2578" s="32" t="s">
        <v>96</v>
      </c>
      <c r="E2578" s="32" t="s">
        <v>304</v>
      </c>
    </row>
    <row r="2579" spans="1:5" ht="12.6" customHeight="1" x14ac:dyDescent="0.2">
      <c r="A2579" s="32">
        <v>13</v>
      </c>
      <c r="B2579" s="32">
        <v>3</v>
      </c>
      <c r="C2579" s="32">
        <v>68</v>
      </c>
      <c r="D2579" s="32" t="s">
        <v>284</v>
      </c>
      <c r="E2579" s="32" t="s">
        <v>97</v>
      </c>
    </row>
    <row r="2580" spans="1:5" ht="12.6" customHeight="1" x14ac:dyDescent="0.2">
      <c r="A2580" s="32">
        <v>13</v>
      </c>
      <c r="B2580" s="32">
        <v>3</v>
      </c>
      <c r="C2580" s="32">
        <v>69</v>
      </c>
      <c r="D2580" s="32" t="s">
        <v>99</v>
      </c>
      <c r="E2580" s="32" t="s">
        <v>264</v>
      </c>
    </row>
    <row r="2581" spans="1:5" ht="12.6" customHeight="1" x14ac:dyDescent="0.2">
      <c r="A2581" s="32">
        <v>13</v>
      </c>
      <c r="B2581" s="32">
        <v>3</v>
      </c>
      <c r="C2581" s="32">
        <v>70</v>
      </c>
      <c r="D2581" s="32" t="s">
        <v>244</v>
      </c>
      <c r="E2581" s="32" t="s">
        <v>100</v>
      </c>
    </row>
    <row r="2582" spans="1:5" ht="12.6" customHeight="1" x14ac:dyDescent="0.2">
      <c r="A2582" s="32">
        <v>13</v>
      </c>
      <c r="B2582" s="32">
        <v>3</v>
      </c>
      <c r="C2582" s="32">
        <v>71</v>
      </c>
      <c r="D2582" s="32" t="s">
        <v>98</v>
      </c>
      <c r="E2582" s="32" t="s">
        <v>224</v>
      </c>
    </row>
    <row r="2583" spans="1:5" ht="12.6" customHeight="1" x14ac:dyDescent="0.2">
      <c r="A2583" s="32">
        <v>13</v>
      </c>
      <c r="B2583" s="32">
        <v>3</v>
      </c>
      <c r="C2583" s="32">
        <v>72</v>
      </c>
      <c r="D2583" s="32" t="s">
        <v>102</v>
      </c>
      <c r="E2583" s="32" t="s">
        <v>245</v>
      </c>
    </row>
    <row r="2584" spans="1:5" ht="12.6" customHeight="1" x14ac:dyDescent="0.2">
      <c r="A2584" s="32">
        <v>13</v>
      </c>
      <c r="B2584" s="32">
        <v>3</v>
      </c>
      <c r="C2584" s="32">
        <v>73</v>
      </c>
      <c r="D2584" s="32" t="s">
        <v>25</v>
      </c>
      <c r="E2584" s="32" t="s">
        <v>103</v>
      </c>
    </row>
    <row r="2585" spans="1:5" ht="12.6" customHeight="1" x14ac:dyDescent="0.2">
      <c r="A2585" s="32">
        <v>13</v>
      </c>
      <c r="B2585" s="32">
        <v>3</v>
      </c>
      <c r="C2585" s="32">
        <v>74</v>
      </c>
      <c r="D2585" s="32" t="s">
        <v>108</v>
      </c>
      <c r="E2585" s="32" t="s">
        <v>105</v>
      </c>
    </row>
    <row r="2586" spans="1:5" ht="12.6" customHeight="1" x14ac:dyDescent="0.2">
      <c r="A2586" s="32">
        <v>13</v>
      </c>
      <c r="B2586" s="32">
        <v>3</v>
      </c>
      <c r="C2586" s="32">
        <v>75</v>
      </c>
      <c r="D2586" s="32" t="s">
        <v>106</v>
      </c>
      <c r="E2586" s="32" t="s">
        <v>104</v>
      </c>
    </row>
    <row r="2587" spans="1:5" ht="12.6" customHeight="1" x14ac:dyDescent="0.2">
      <c r="A2587" s="32">
        <v>13</v>
      </c>
      <c r="B2587" s="32">
        <v>3</v>
      </c>
      <c r="C2587" s="32">
        <v>76</v>
      </c>
      <c r="D2587" s="32" t="s">
        <v>107</v>
      </c>
      <c r="E2587" s="32" t="s">
        <v>305</v>
      </c>
    </row>
    <row r="2588" spans="1:5" ht="12.6" customHeight="1" x14ac:dyDescent="0.2">
      <c r="A2588" s="32">
        <v>13</v>
      </c>
      <c r="B2588" s="32">
        <v>3</v>
      </c>
      <c r="C2588" s="32">
        <v>77</v>
      </c>
      <c r="D2588" s="32" t="s">
        <v>285</v>
      </c>
      <c r="E2588" s="32" t="s">
        <v>109</v>
      </c>
    </row>
    <row r="2589" spans="1:5" ht="12.6" customHeight="1" x14ac:dyDescent="0.2">
      <c r="A2589" s="32">
        <v>13</v>
      </c>
      <c r="B2589" s="32">
        <v>3</v>
      </c>
      <c r="C2589" s="32">
        <v>78</v>
      </c>
      <c r="D2589" s="32" t="s">
        <v>225</v>
      </c>
      <c r="E2589" s="32" t="s">
        <v>265</v>
      </c>
    </row>
    <row r="2590" spans="1:5" ht="12.6" customHeight="1" x14ac:dyDescent="0.2">
      <c r="A2590" s="32">
        <v>13</v>
      </c>
      <c r="B2590" s="32">
        <v>3</v>
      </c>
      <c r="C2590" s="32">
        <v>79</v>
      </c>
      <c r="D2590" s="32" t="s">
        <v>143</v>
      </c>
      <c r="E2590" s="32" t="s">
        <v>139</v>
      </c>
    </row>
    <row r="2591" spans="1:5" ht="12.6" customHeight="1" x14ac:dyDescent="0.2">
      <c r="A2591" s="32">
        <v>13</v>
      </c>
      <c r="B2591" s="32">
        <v>3</v>
      </c>
      <c r="C2591" s="32">
        <v>80</v>
      </c>
      <c r="D2591" s="32" t="s">
        <v>146</v>
      </c>
      <c r="E2591" s="32" t="s">
        <v>306</v>
      </c>
    </row>
    <row r="2592" spans="1:5" ht="12.6" customHeight="1" x14ac:dyDescent="0.2">
      <c r="A2592" s="32">
        <v>13</v>
      </c>
      <c r="B2592" s="32">
        <v>3</v>
      </c>
      <c r="C2592" s="32">
        <v>81</v>
      </c>
      <c r="D2592" s="32" t="s">
        <v>286</v>
      </c>
      <c r="E2592" s="32" t="s">
        <v>142</v>
      </c>
    </row>
    <row r="2593" spans="1:5" ht="12.6" customHeight="1" x14ac:dyDescent="0.2">
      <c r="A2593" s="32">
        <v>13</v>
      </c>
      <c r="B2593" s="32">
        <v>3</v>
      </c>
      <c r="C2593" s="32">
        <v>82</v>
      </c>
      <c r="D2593" s="32" t="s">
        <v>266</v>
      </c>
      <c r="E2593" s="32" t="s">
        <v>141</v>
      </c>
    </row>
    <row r="2594" spans="1:5" ht="12.6" customHeight="1" x14ac:dyDescent="0.2">
      <c r="A2594" s="32">
        <v>13</v>
      </c>
      <c r="B2594" s="32">
        <v>3</v>
      </c>
      <c r="C2594" s="32">
        <v>83</v>
      </c>
      <c r="D2594" s="32" t="s">
        <v>138</v>
      </c>
      <c r="E2594" s="32" t="s">
        <v>246</v>
      </c>
    </row>
    <row r="2595" spans="1:5" ht="12.6" customHeight="1" x14ac:dyDescent="0.2">
      <c r="A2595" s="32">
        <v>13</v>
      </c>
      <c r="B2595" s="32">
        <v>3</v>
      </c>
      <c r="C2595" s="32">
        <v>84</v>
      </c>
      <c r="D2595" s="32" t="s">
        <v>144</v>
      </c>
      <c r="E2595" s="32" t="s">
        <v>226</v>
      </c>
    </row>
    <row r="2596" spans="1:5" ht="12.6" customHeight="1" x14ac:dyDescent="0.2">
      <c r="A2596" s="32">
        <v>13</v>
      </c>
      <c r="B2596" s="32">
        <v>3</v>
      </c>
      <c r="C2596" s="32">
        <v>85</v>
      </c>
      <c r="D2596" s="32" t="s">
        <v>149</v>
      </c>
      <c r="E2596" s="32" t="s">
        <v>140</v>
      </c>
    </row>
    <row r="2597" spans="1:5" ht="12.6" customHeight="1" x14ac:dyDescent="0.2">
      <c r="A2597" s="32">
        <v>13</v>
      </c>
      <c r="B2597" s="32">
        <v>3</v>
      </c>
      <c r="C2597" s="32">
        <v>86</v>
      </c>
      <c r="D2597" s="32" t="s">
        <v>147</v>
      </c>
      <c r="E2597" s="32" t="s">
        <v>153</v>
      </c>
    </row>
    <row r="2598" spans="1:5" ht="12.6" customHeight="1" x14ac:dyDescent="0.2">
      <c r="A2598" s="32">
        <v>13</v>
      </c>
      <c r="B2598" s="32">
        <v>3</v>
      </c>
      <c r="C2598" s="32">
        <v>87</v>
      </c>
      <c r="D2598" s="32" t="s">
        <v>151</v>
      </c>
      <c r="E2598" s="32" t="s">
        <v>150</v>
      </c>
    </row>
    <row r="2599" spans="1:5" ht="12.6" customHeight="1" x14ac:dyDescent="0.2">
      <c r="A2599" s="32">
        <v>13</v>
      </c>
      <c r="B2599" s="32">
        <v>3</v>
      </c>
      <c r="C2599" s="32">
        <v>88</v>
      </c>
      <c r="D2599" s="32" t="s">
        <v>148</v>
      </c>
      <c r="E2599" s="32" t="s">
        <v>145</v>
      </c>
    </row>
    <row r="2600" spans="1:5" ht="12.6" customHeight="1" x14ac:dyDescent="0.2">
      <c r="A2600" s="32">
        <v>13</v>
      </c>
      <c r="B2600" s="32">
        <v>3</v>
      </c>
      <c r="C2600" s="32">
        <v>89</v>
      </c>
      <c r="D2600" s="32" t="s">
        <v>307</v>
      </c>
      <c r="E2600" s="32" t="s">
        <v>152</v>
      </c>
    </row>
    <row r="2601" spans="1:5" ht="12.6" customHeight="1" x14ac:dyDescent="0.2">
      <c r="A2601" s="32">
        <v>13</v>
      </c>
      <c r="B2601" s="32">
        <v>3</v>
      </c>
      <c r="C2601" s="32">
        <v>90</v>
      </c>
      <c r="D2601" s="32" t="s">
        <v>227</v>
      </c>
      <c r="E2601" s="32" t="s">
        <v>287</v>
      </c>
    </row>
    <row r="2602" spans="1:5" ht="12.6" customHeight="1" x14ac:dyDescent="0.2">
      <c r="A2602" s="32">
        <v>13</v>
      </c>
      <c r="B2602" s="32">
        <v>3</v>
      </c>
      <c r="C2602" s="32">
        <v>91</v>
      </c>
      <c r="D2602" s="32" t="s">
        <v>247</v>
      </c>
      <c r="E2602" s="32" t="s">
        <v>267</v>
      </c>
    </row>
    <row r="2603" spans="1:5" ht="12.6" customHeight="1" x14ac:dyDescent="0.2">
      <c r="A2603" s="32">
        <v>13</v>
      </c>
      <c r="B2603" s="32">
        <v>3</v>
      </c>
      <c r="C2603" s="32">
        <v>92</v>
      </c>
      <c r="D2603" s="32" t="s">
        <v>248</v>
      </c>
      <c r="E2603" s="32" t="s">
        <v>162</v>
      </c>
    </row>
    <row r="2604" spans="1:5" ht="12.6" customHeight="1" x14ac:dyDescent="0.2">
      <c r="A2604" s="32">
        <v>13</v>
      </c>
      <c r="B2604" s="32">
        <v>3</v>
      </c>
      <c r="C2604" s="32">
        <v>93</v>
      </c>
      <c r="D2604" s="32" t="s">
        <v>154</v>
      </c>
      <c r="E2604" s="32" t="s">
        <v>228</v>
      </c>
    </row>
    <row r="2605" spans="1:5" ht="12.6" customHeight="1" x14ac:dyDescent="0.2">
      <c r="A2605" s="32">
        <v>13</v>
      </c>
      <c r="B2605" s="32">
        <v>3</v>
      </c>
      <c r="C2605" s="32">
        <v>94</v>
      </c>
      <c r="D2605" s="32" t="s">
        <v>156</v>
      </c>
      <c r="E2605" s="32" t="s">
        <v>155</v>
      </c>
    </row>
    <row r="2606" spans="1:5" ht="12.6" customHeight="1" x14ac:dyDescent="0.2">
      <c r="A2606" s="32">
        <v>13</v>
      </c>
      <c r="B2606" s="32">
        <v>3</v>
      </c>
      <c r="C2606" s="32">
        <v>95</v>
      </c>
      <c r="D2606" s="32" t="s">
        <v>158</v>
      </c>
      <c r="E2606" s="32" t="s">
        <v>157</v>
      </c>
    </row>
    <row r="2607" spans="1:5" ht="12.6" customHeight="1" x14ac:dyDescent="0.2">
      <c r="A2607" s="32">
        <v>13</v>
      </c>
      <c r="B2607" s="32">
        <v>3</v>
      </c>
      <c r="C2607" s="32">
        <v>96</v>
      </c>
      <c r="D2607" s="32" t="s">
        <v>160</v>
      </c>
      <c r="E2607" s="32" t="s">
        <v>159</v>
      </c>
    </row>
    <row r="2608" spans="1:5" ht="12.6" customHeight="1" x14ac:dyDescent="0.2">
      <c r="A2608" s="32">
        <v>13</v>
      </c>
      <c r="B2608" s="32">
        <v>3</v>
      </c>
      <c r="C2608" s="32">
        <v>97</v>
      </c>
      <c r="D2608" s="32" t="s">
        <v>268</v>
      </c>
      <c r="E2608" s="32" t="s">
        <v>308</v>
      </c>
    </row>
    <row r="2609" spans="1:5" ht="12.6" customHeight="1" x14ac:dyDescent="0.2">
      <c r="A2609" s="32">
        <v>13</v>
      </c>
      <c r="B2609" s="32">
        <v>3</v>
      </c>
      <c r="C2609" s="32">
        <v>98</v>
      </c>
      <c r="D2609" s="32" t="s">
        <v>288</v>
      </c>
      <c r="E2609" s="32" t="s">
        <v>161</v>
      </c>
    </row>
    <row r="2610" spans="1:5" ht="12.6" customHeight="1" x14ac:dyDescent="0.2">
      <c r="A2610" s="32">
        <v>13</v>
      </c>
      <c r="B2610" s="32">
        <v>3</v>
      </c>
      <c r="C2610" s="32">
        <v>99</v>
      </c>
      <c r="D2610" s="32" t="s">
        <v>163</v>
      </c>
      <c r="E2610" s="32" t="s">
        <v>309</v>
      </c>
    </row>
    <row r="2611" spans="1:5" ht="12.6" customHeight="1" x14ac:dyDescent="0.2">
      <c r="A2611" s="32">
        <v>13</v>
      </c>
      <c r="B2611" s="32">
        <v>3</v>
      </c>
      <c r="C2611" s="32">
        <v>100</v>
      </c>
      <c r="D2611" s="32" t="s">
        <v>166</v>
      </c>
      <c r="E2611" s="32" t="s">
        <v>289</v>
      </c>
    </row>
    <row r="2612" spans="1:5" ht="12.6" customHeight="1" x14ac:dyDescent="0.2">
      <c r="A2612" s="32">
        <v>13</v>
      </c>
      <c r="B2612" s="32">
        <v>3</v>
      </c>
      <c r="C2612" s="32">
        <v>101</v>
      </c>
      <c r="D2612" s="32" t="s">
        <v>269</v>
      </c>
      <c r="E2612" s="32" t="s">
        <v>165</v>
      </c>
    </row>
    <row r="2613" spans="1:5" ht="12.6" customHeight="1" x14ac:dyDescent="0.2">
      <c r="A2613" s="32">
        <v>13</v>
      </c>
      <c r="B2613" s="32">
        <v>3</v>
      </c>
      <c r="C2613" s="32">
        <v>102</v>
      </c>
      <c r="D2613" s="32" t="s">
        <v>249</v>
      </c>
      <c r="E2613" s="32" t="s">
        <v>164</v>
      </c>
    </row>
    <row r="2614" spans="1:5" ht="12.6" customHeight="1" x14ac:dyDescent="0.2">
      <c r="A2614" s="32">
        <v>13</v>
      </c>
      <c r="B2614" s="32">
        <v>3</v>
      </c>
      <c r="C2614" s="32">
        <v>103</v>
      </c>
      <c r="D2614" s="32" t="s">
        <v>167</v>
      </c>
      <c r="E2614" s="32" t="s">
        <v>229</v>
      </c>
    </row>
    <row r="2615" spans="1:5" ht="12.6" customHeight="1" x14ac:dyDescent="0.2">
      <c r="A2615" s="32">
        <v>13</v>
      </c>
      <c r="B2615" s="32">
        <v>3</v>
      </c>
      <c r="C2615" s="32">
        <v>104</v>
      </c>
      <c r="D2615" s="32" t="s">
        <v>168</v>
      </c>
      <c r="E2615" s="32" t="s">
        <v>169</v>
      </c>
    </row>
    <row r="2616" spans="1:5" ht="12.6" customHeight="1" x14ac:dyDescent="0.2">
      <c r="A2616" s="32">
        <v>13</v>
      </c>
      <c r="B2616" s="32">
        <v>3</v>
      </c>
      <c r="C2616" s="32">
        <v>105</v>
      </c>
      <c r="D2616" s="32" t="s">
        <v>270</v>
      </c>
      <c r="E2616" s="32" t="s">
        <v>170</v>
      </c>
    </row>
    <row r="2617" spans="1:5" ht="12.6" customHeight="1" x14ac:dyDescent="0.2">
      <c r="A2617" s="32">
        <v>13</v>
      </c>
      <c r="B2617" s="32">
        <v>3</v>
      </c>
      <c r="C2617" s="32">
        <v>106</v>
      </c>
      <c r="D2617" s="32" t="s">
        <v>171</v>
      </c>
      <c r="E2617" s="32" t="s">
        <v>250</v>
      </c>
    </row>
    <row r="2618" spans="1:5" ht="12.6" customHeight="1" x14ac:dyDescent="0.2">
      <c r="A2618" s="32">
        <v>13</v>
      </c>
      <c r="B2618" s="32">
        <v>3</v>
      </c>
      <c r="C2618" s="32">
        <v>107</v>
      </c>
      <c r="D2618" s="32" t="s">
        <v>230</v>
      </c>
      <c r="E2618" s="32" t="s">
        <v>172</v>
      </c>
    </row>
    <row r="2619" spans="1:5" ht="12.6" customHeight="1" x14ac:dyDescent="0.2">
      <c r="A2619" s="32">
        <v>13</v>
      </c>
      <c r="B2619" s="32">
        <v>3</v>
      </c>
      <c r="C2619" s="32">
        <v>108</v>
      </c>
      <c r="D2619" s="32" t="s">
        <v>173</v>
      </c>
      <c r="E2619" s="32" t="s">
        <v>174</v>
      </c>
    </row>
    <row r="2620" spans="1:5" ht="12.6" customHeight="1" x14ac:dyDescent="0.2">
      <c r="A2620" s="32">
        <v>13</v>
      </c>
      <c r="B2620" s="32">
        <v>3</v>
      </c>
      <c r="C2620" s="32">
        <v>109</v>
      </c>
      <c r="D2620" s="32" t="s">
        <v>175</v>
      </c>
      <c r="E2620" s="32" t="s">
        <v>176</v>
      </c>
    </row>
    <row r="2621" spans="1:5" ht="12.6" customHeight="1" x14ac:dyDescent="0.2">
      <c r="A2621" s="32">
        <v>13</v>
      </c>
      <c r="B2621" s="32">
        <v>3</v>
      </c>
      <c r="C2621" s="32">
        <v>110</v>
      </c>
      <c r="D2621" s="32" t="s">
        <v>310</v>
      </c>
      <c r="E2621" s="32" t="s">
        <v>290</v>
      </c>
    </row>
    <row r="2622" spans="1:5" ht="12.6" customHeight="1" x14ac:dyDescent="0.2">
      <c r="A2622" s="32">
        <v>13</v>
      </c>
      <c r="B2622" s="32">
        <v>3</v>
      </c>
      <c r="C2622" s="32">
        <v>111</v>
      </c>
      <c r="D2622" s="32" t="s">
        <v>180</v>
      </c>
      <c r="E2622" s="32" t="s">
        <v>178</v>
      </c>
    </row>
    <row r="2623" spans="1:5" ht="12.6" customHeight="1" x14ac:dyDescent="0.2">
      <c r="A2623" s="32">
        <v>13</v>
      </c>
      <c r="B2623" s="32">
        <v>3</v>
      </c>
      <c r="C2623" s="32">
        <v>112</v>
      </c>
      <c r="D2623" s="32" t="s">
        <v>181</v>
      </c>
      <c r="E2623" s="32" t="s">
        <v>311</v>
      </c>
    </row>
    <row r="2624" spans="1:5" ht="12.6" customHeight="1" x14ac:dyDescent="0.2">
      <c r="A2624" s="32">
        <v>13</v>
      </c>
      <c r="B2624" s="32">
        <v>3</v>
      </c>
      <c r="C2624" s="32">
        <v>113</v>
      </c>
      <c r="D2624" s="32" t="s">
        <v>291</v>
      </c>
      <c r="E2624" s="32" t="s">
        <v>177</v>
      </c>
    </row>
    <row r="2625" spans="1:5" ht="12.6" customHeight="1" x14ac:dyDescent="0.2">
      <c r="A2625" s="32">
        <v>13</v>
      </c>
      <c r="B2625" s="32">
        <v>3</v>
      </c>
      <c r="C2625" s="32">
        <v>114</v>
      </c>
      <c r="D2625" s="32" t="s">
        <v>182</v>
      </c>
      <c r="E2625" s="32" t="s">
        <v>271</v>
      </c>
    </row>
    <row r="2626" spans="1:5" ht="12.6" customHeight="1" x14ac:dyDescent="0.2">
      <c r="A2626" s="32">
        <v>13</v>
      </c>
      <c r="B2626" s="32">
        <v>3</v>
      </c>
      <c r="C2626" s="32">
        <v>115</v>
      </c>
      <c r="D2626" s="32" t="s">
        <v>251</v>
      </c>
      <c r="E2626" s="32" t="s">
        <v>179</v>
      </c>
    </row>
    <row r="2627" spans="1:5" ht="12.6" customHeight="1" x14ac:dyDescent="0.2">
      <c r="A2627" s="32">
        <v>13</v>
      </c>
      <c r="B2627" s="32">
        <v>3</v>
      </c>
      <c r="C2627" s="32">
        <v>116</v>
      </c>
      <c r="D2627" s="32" t="s">
        <v>183</v>
      </c>
      <c r="E2627" s="32" t="s">
        <v>231</v>
      </c>
    </row>
    <row r="2628" spans="1:5" ht="12.6" customHeight="1" x14ac:dyDescent="0.2">
      <c r="A2628" s="32">
        <v>13</v>
      </c>
      <c r="B2628" s="32">
        <v>3</v>
      </c>
      <c r="C2628" s="32">
        <v>117</v>
      </c>
      <c r="D2628" s="32" t="s">
        <v>184</v>
      </c>
      <c r="E2628" s="32" t="s">
        <v>185</v>
      </c>
    </row>
    <row r="2629" spans="1:5" ht="12.6" customHeight="1" x14ac:dyDescent="0.2">
      <c r="A2629" s="32">
        <v>13</v>
      </c>
      <c r="B2629" s="32">
        <v>3</v>
      </c>
      <c r="C2629" s="32">
        <v>118</v>
      </c>
      <c r="D2629" s="32" t="s">
        <v>188</v>
      </c>
      <c r="E2629" s="32" t="s">
        <v>187</v>
      </c>
    </row>
    <row r="2630" spans="1:5" ht="12.6" customHeight="1" x14ac:dyDescent="0.2">
      <c r="A2630" s="32">
        <v>13</v>
      </c>
      <c r="B2630" s="32">
        <v>3</v>
      </c>
      <c r="C2630" s="32">
        <v>119</v>
      </c>
      <c r="D2630" s="32" t="s">
        <v>194</v>
      </c>
      <c r="E2630" s="32" t="s">
        <v>186</v>
      </c>
    </row>
    <row r="2631" spans="1:5" ht="12.6" customHeight="1" x14ac:dyDescent="0.2">
      <c r="A2631" s="32">
        <v>13</v>
      </c>
      <c r="B2631" s="32">
        <v>3</v>
      </c>
      <c r="C2631" s="32">
        <v>120</v>
      </c>
      <c r="D2631" s="32" t="s">
        <v>312</v>
      </c>
      <c r="E2631" s="32" t="s">
        <v>189</v>
      </c>
    </row>
    <row r="2632" spans="1:5" ht="12.6" customHeight="1" x14ac:dyDescent="0.2">
      <c r="A2632" s="32">
        <v>13</v>
      </c>
      <c r="B2632" s="32">
        <v>3</v>
      </c>
      <c r="C2632" s="32">
        <v>121</v>
      </c>
      <c r="D2632" s="32" t="s">
        <v>191</v>
      </c>
      <c r="E2632" s="32" t="s">
        <v>292</v>
      </c>
    </row>
    <row r="2633" spans="1:5" ht="12.6" customHeight="1" x14ac:dyDescent="0.2">
      <c r="A2633" s="32">
        <v>13</v>
      </c>
      <c r="B2633" s="32">
        <v>3</v>
      </c>
      <c r="C2633" s="32">
        <v>122</v>
      </c>
      <c r="D2633" s="32" t="s">
        <v>272</v>
      </c>
      <c r="E2633" s="32" t="s">
        <v>192</v>
      </c>
    </row>
    <row r="2634" spans="1:5" ht="12.6" customHeight="1" x14ac:dyDescent="0.2">
      <c r="A2634" s="32">
        <v>13</v>
      </c>
      <c r="B2634" s="32">
        <v>3</v>
      </c>
      <c r="C2634" s="32">
        <v>123</v>
      </c>
      <c r="D2634" s="32" t="s">
        <v>190</v>
      </c>
      <c r="E2634" s="32" t="s">
        <v>252</v>
      </c>
    </row>
    <row r="2635" spans="1:5" ht="12.6" customHeight="1" x14ac:dyDescent="0.2">
      <c r="A2635" s="32">
        <v>13</v>
      </c>
      <c r="B2635" s="32">
        <v>3</v>
      </c>
      <c r="C2635" s="32">
        <v>124</v>
      </c>
      <c r="D2635" s="32" t="s">
        <v>232</v>
      </c>
      <c r="E2635" s="32" t="s">
        <v>273</v>
      </c>
    </row>
    <row r="2636" spans="1:5" ht="12.6" customHeight="1" x14ac:dyDescent="0.2">
      <c r="A2636" s="32">
        <v>13</v>
      </c>
      <c r="B2636" s="32">
        <v>3</v>
      </c>
      <c r="C2636" s="32">
        <v>125</v>
      </c>
      <c r="D2636" s="32" t="s">
        <v>193</v>
      </c>
      <c r="E2636" s="32" t="s">
        <v>195</v>
      </c>
    </row>
    <row r="2637" spans="1:5" ht="12.6" customHeight="1" x14ac:dyDescent="0.2">
      <c r="A2637" s="32">
        <v>13</v>
      </c>
      <c r="B2637" s="32">
        <v>3</v>
      </c>
      <c r="C2637" s="32">
        <v>126</v>
      </c>
      <c r="D2637" s="32" t="s">
        <v>197</v>
      </c>
      <c r="E2637" s="32" t="s">
        <v>201</v>
      </c>
    </row>
    <row r="2638" spans="1:5" ht="12.6" customHeight="1" x14ac:dyDescent="0.2">
      <c r="A2638" s="32">
        <v>13</v>
      </c>
      <c r="B2638" s="32">
        <v>3</v>
      </c>
      <c r="C2638" s="32">
        <v>127</v>
      </c>
      <c r="D2638" s="32" t="s">
        <v>196</v>
      </c>
      <c r="E2638" s="32" t="s">
        <v>200</v>
      </c>
    </row>
    <row r="2639" spans="1:5" ht="12.6" customHeight="1" x14ac:dyDescent="0.2">
      <c r="A2639" s="32">
        <v>13</v>
      </c>
      <c r="B2639" s="32">
        <v>3</v>
      </c>
      <c r="C2639" s="32">
        <v>128</v>
      </c>
      <c r="D2639" s="32" t="s">
        <v>199</v>
      </c>
      <c r="E2639" s="32" t="s">
        <v>198</v>
      </c>
    </row>
    <row r="2640" spans="1:5" ht="12.6" customHeight="1" x14ac:dyDescent="0.2">
      <c r="A2640" s="32">
        <v>13</v>
      </c>
      <c r="B2640" s="32">
        <v>3</v>
      </c>
      <c r="C2640" s="32">
        <v>129</v>
      </c>
      <c r="D2640" s="32" t="s">
        <v>313</v>
      </c>
      <c r="E2640" s="32" t="s">
        <v>233</v>
      </c>
    </row>
    <row r="2641" spans="1:5" ht="12.6" customHeight="1" x14ac:dyDescent="0.2">
      <c r="A2641" s="32">
        <v>13</v>
      </c>
      <c r="B2641" s="32">
        <v>3</v>
      </c>
      <c r="C2641" s="32">
        <v>130</v>
      </c>
      <c r="D2641" s="32" t="s">
        <v>253</v>
      </c>
      <c r="E2641" s="32" t="s">
        <v>293</v>
      </c>
    </row>
    <row r="2642" spans="1:5" ht="12.6" customHeight="1" x14ac:dyDescent="0.2">
      <c r="A2642" s="32">
        <v>14</v>
      </c>
      <c r="B2642" s="32">
        <v>1</v>
      </c>
      <c r="C2642" s="32">
        <v>1</v>
      </c>
      <c r="D2642" s="32" t="s">
        <v>22</v>
      </c>
      <c r="E2642" s="32" t="s">
        <v>31</v>
      </c>
    </row>
    <row r="2643" spans="1:5" ht="12.6" customHeight="1" x14ac:dyDescent="0.2">
      <c r="A2643" s="32">
        <v>14</v>
      </c>
      <c r="B2643" s="32">
        <v>1</v>
      </c>
      <c r="C2643" s="32">
        <v>2</v>
      </c>
      <c r="D2643" s="32" t="s">
        <v>294</v>
      </c>
      <c r="E2643" s="32" t="s">
        <v>26</v>
      </c>
    </row>
    <row r="2644" spans="1:5" ht="12.6" customHeight="1" x14ac:dyDescent="0.2">
      <c r="A2644" s="32">
        <v>14</v>
      </c>
      <c r="B2644" s="32">
        <v>1</v>
      </c>
      <c r="C2644" s="32">
        <v>3</v>
      </c>
      <c r="D2644" s="32" t="s">
        <v>274</v>
      </c>
      <c r="E2644" s="32" t="s">
        <v>28</v>
      </c>
    </row>
    <row r="2645" spans="1:5" ht="12.6" customHeight="1" x14ac:dyDescent="0.2">
      <c r="A2645" s="32">
        <v>14</v>
      </c>
      <c r="B2645" s="32">
        <v>1</v>
      </c>
      <c r="C2645" s="32">
        <v>4</v>
      </c>
      <c r="D2645" s="32" t="s">
        <v>254</v>
      </c>
      <c r="E2645" s="32" t="s">
        <v>29</v>
      </c>
    </row>
    <row r="2646" spans="1:5" ht="12.6" customHeight="1" x14ac:dyDescent="0.2">
      <c r="A2646" s="32">
        <v>14</v>
      </c>
      <c r="B2646" s="32">
        <v>1</v>
      </c>
      <c r="C2646" s="32">
        <v>5</v>
      </c>
      <c r="D2646" s="32" t="s">
        <v>234</v>
      </c>
      <c r="E2646" s="32" t="s">
        <v>30</v>
      </c>
    </row>
    <row r="2647" spans="1:5" ht="12.6" customHeight="1" x14ac:dyDescent="0.2">
      <c r="A2647" s="32">
        <v>14</v>
      </c>
      <c r="B2647" s="32">
        <v>1</v>
      </c>
      <c r="C2647" s="32">
        <v>6</v>
      </c>
      <c r="D2647" s="32" t="s">
        <v>214</v>
      </c>
      <c r="E2647" s="32" t="s">
        <v>27</v>
      </c>
    </row>
    <row r="2648" spans="1:5" ht="12.6" customHeight="1" x14ac:dyDescent="0.2">
      <c r="A2648" s="32">
        <v>14</v>
      </c>
      <c r="B2648" s="32">
        <v>1</v>
      </c>
      <c r="C2648" s="32">
        <v>7</v>
      </c>
      <c r="D2648" s="32" t="s">
        <v>314</v>
      </c>
      <c r="E2648" s="32" t="s">
        <v>32</v>
      </c>
    </row>
    <row r="2649" spans="1:5" ht="12.6" customHeight="1" x14ac:dyDescent="0.2">
      <c r="A2649" s="32">
        <v>14</v>
      </c>
      <c r="B2649" s="32">
        <v>1</v>
      </c>
      <c r="C2649" s="32">
        <v>8</v>
      </c>
      <c r="D2649" s="32" t="s">
        <v>38</v>
      </c>
      <c r="E2649" s="32" t="s">
        <v>14</v>
      </c>
    </row>
    <row r="2650" spans="1:5" ht="12.6" customHeight="1" x14ac:dyDescent="0.2">
      <c r="A2650" s="32">
        <v>14</v>
      </c>
      <c r="B2650" s="32">
        <v>1</v>
      </c>
      <c r="C2650" s="32">
        <v>9</v>
      </c>
      <c r="D2650" s="32" t="s">
        <v>37</v>
      </c>
      <c r="E2650" s="32" t="s">
        <v>33</v>
      </c>
    </row>
    <row r="2651" spans="1:5" ht="12.6" customHeight="1" x14ac:dyDescent="0.2">
      <c r="A2651" s="32">
        <v>14</v>
      </c>
      <c r="B2651" s="32">
        <v>1</v>
      </c>
      <c r="C2651" s="32">
        <v>10</v>
      </c>
      <c r="D2651" s="32" t="s">
        <v>315</v>
      </c>
      <c r="E2651" s="32" t="s">
        <v>36</v>
      </c>
    </row>
    <row r="2652" spans="1:5" ht="12.6" customHeight="1" x14ac:dyDescent="0.2">
      <c r="A2652" s="32">
        <v>14</v>
      </c>
      <c r="B2652" s="32">
        <v>1</v>
      </c>
      <c r="C2652" s="32">
        <v>11</v>
      </c>
      <c r="D2652" s="32" t="s">
        <v>35</v>
      </c>
      <c r="E2652" s="32" t="s">
        <v>295</v>
      </c>
    </row>
    <row r="2653" spans="1:5" ht="12.6" customHeight="1" x14ac:dyDescent="0.2">
      <c r="A2653" s="32">
        <v>14</v>
      </c>
      <c r="B2653" s="32">
        <v>1</v>
      </c>
      <c r="C2653" s="32">
        <v>12</v>
      </c>
      <c r="D2653" s="32" t="s">
        <v>34</v>
      </c>
      <c r="E2653" s="32" t="s">
        <v>275</v>
      </c>
    </row>
    <row r="2654" spans="1:5" ht="12.6" customHeight="1" x14ac:dyDescent="0.2">
      <c r="A2654" s="32">
        <v>14</v>
      </c>
      <c r="B2654" s="32">
        <v>1</v>
      </c>
      <c r="C2654" s="32">
        <v>13</v>
      </c>
      <c r="D2654" s="32" t="s">
        <v>39</v>
      </c>
      <c r="E2654" s="32" t="s">
        <v>255</v>
      </c>
    </row>
    <row r="2655" spans="1:5" ht="12.6" customHeight="1" x14ac:dyDescent="0.2">
      <c r="A2655" s="32">
        <v>14</v>
      </c>
      <c r="B2655" s="32">
        <v>1</v>
      </c>
      <c r="C2655" s="32">
        <v>14</v>
      </c>
      <c r="D2655" s="32" t="s">
        <v>215</v>
      </c>
      <c r="E2655" s="32" t="s">
        <v>235</v>
      </c>
    </row>
    <row r="2656" spans="1:5" ht="12.6" customHeight="1" x14ac:dyDescent="0.2">
      <c r="A2656" s="32">
        <v>14</v>
      </c>
      <c r="B2656" s="32">
        <v>1</v>
      </c>
      <c r="C2656" s="32">
        <v>15</v>
      </c>
      <c r="D2656" s="32" t="s">
        <v>15</v>
      </c>
      <c r="E2656" s="32" t="s">
        <v>46</v>
      </c>
    </row>
    <row r="2657" spans="1:5" ht="12.6" customHeight="1" x14ac:dyDescent="0.2">
      <c r="A2657" s="32">
        <v>14</v>
      </c>
      <c r="B2657" s="32">
        <v>1</v>
      </c>
      <c r="C2657" s="32">
        <v>16</v>
      </c>
      <c r="D2657" s="32" t="s">
        <v>41</v>
      </c>
      <c r="E2657" s="32" t="s">
        <v>45</v>
      </c>
    </row>
    <row r="2658" spans="1:5" ht="12.6" customHeight="1" x14ac:dyDescent="0.2">
      <c r="A2658" s="32">
        <v>14</v>
      </c>
      <c r="B2658" s="32">
        <v>1</v>
      </c>
      <c r="C2658" s="32">
        <v>17</v>
      </c>
      <c r="D2658" s="32" t="s">
        <v>43</v>
      </c>
      <c r="E2658" s="32" t="s">
        <v>40</v>
      </c>
    </row>
    <row r="2659" spans="1:5" ht="12.6" customHeight="1" x14ac:dyDescent="0.2">
      <c r="A2659" s="32">
        <v>14</v>
      </c>
      <c r="B2659" s="32">
        <v>1</v>
      </c>
      <c r="C2659" s="32">
        <v>18</v>
      </c>
      <c r="D2659" s="32" t="s">
        <v>44</v>
      </c>
      <c r="E2659" s="32" t="s">
        <v>42</v>
      </c>
    </row>
    <row r="2660" spans="1:5" ht="12.6" customHeight="1" x14ac:dyDescent="0.2">
      <c r="A2660" s="32">
        <v>14</v>
      </c>
      <c r="B2660" s="32">
        <v>1</v>
      </c>
      <c r="C2660" s="32">
        <v>19</v>
      </c>
      <c r="D2660" s="32" t="s">
        <v>296</v>
      </c>
      <c r="E2660" s="32" t="s">
        <v>216</v>
      </c>
    </row>
    <row r="2661" spans="1:5" ht="12.6" customHeight="1" x14ac:dyDescent="0.2">
      <c r="A2661" s="32">
        <v>14</v>
      </c>
      <c r="B2661" s="32">
        <v>1</v>
      </c>
      <c r="C2661" s="32">
        <v>20</v>
      </c>
      <c r="D2661" s="32" t="s">
        <v>276</v>
      </c>
      <c r="E2661" s="32" t="s">
        <v>236</v>
      </c>
    </row>
    <row r="2662" spans="1:5" ht="12.6" customHeight="1" x14ac:dyDescent="0.2">
      <c r="A2662" s="32">
        <v>14</v>
      </c>
      <c r="B2662" s="32">
        <v>1</v>
      </c>
      <c r="C2662" s="32">
        <v>21</v>
      </c>
      <c r="D2662" s="32" t="s">
        <v>316</v>
      </c>
      <c r="E2662" s="32" t="s">
        <v>256</v>
      </c>
    </row>
    <row r="2663" spans="1:5" ht="12.6" customHeight="1" x14ac:dyDescent="0.2">
      <c r="A2663" s="32">
        <v>14</v>
      </c>
      <c r="B2663" s="32">
        <v>1</v>
      </c>
      <c r="C2663" s="32">
        <v>22</v>
      </c>
      <c r="D2663" s="32" t="s">
        <v>257</v>
      </c>
      <c r="E2663" s="32" t="s">
        <v>16</v>
      </c>
    </row>
    <row r="2664" spans="1:5" ht="12.6" customHeight="1" x14ac:dyDescent="0.2">
      <c r="A2664" s="32">
        <v>14</v>
      </c>
      <c r="B2664" s="32">
        <v>1</v>
      </c>
      <c r="C2664" s="32">
        <v>23</v>
      </c>
      <c r="D2664" s="32" t="s">
        <v>237</v>
      </c>
      <c r="E2664" s="32" t="s">
        <v>50</v>
      </c>
    </row>
    <row r="2665" spans="1:5" ht="12.6" customHeight="1" x14ac:dyDescent="0.2">
      <c r="A2665" s="32">
        <v>14</v>
      </c>
      <c r="B2665" s="32">
        <v>1</v>
      </c>
      <c r="C2665" s="32">
        <v>24</v>
      </c>
      <c r="D2665" s="32" t="s">
        <v>217</v>
      </c>
      <c r="E2665" s="32" t="s">
        <v>52</v>
      </c>
    </row>
    <row r="2666" spans="1:5" ht="12.6" customHeight="1" x14ac:dyDescent="0.2">
      <c r="A2666" s="32">
        <v>14</v>
      </c>
      <c r="B2666" s="32">
        <v>1</v>
      </c>
      <c r="C2666" s="32">
        <v>25</v>
      </c>
      <c r="D2666" s="32" t="s">
        <v>53</v>
      </c>
      <c r="E2666" s="32" t="s">
        <v>47</v>
      </c>
    </row>
    <row r="2667" spans="1:5" ht="12.6" customHeight="1" x14ac:dyDescent="0.2">
      <c r="A2667" s="32">
        <v>14</v>
      </c>
      <c r="B2667" s="32">
        <v>1</v>
      </c>
      <c r="C2667" s="32">
        <v>26</v>
      </c>
      <c r="D2667" s="32" t="s">
        <v>48</v>
      </c>
      <c r="E2667" s="32" t="s">
        <v>51</v>
      </c>
    </row>
    <row r="2668" spans="1:5" ht="12.6" customHeight="1" x14ac:dyDescent="0.2">
      <c r="A2668" s="32">
        <v>14</v>
      </c>
      <c r="B2668" s="32">
        <v>1</v>
      </c>
      <c r="C2668" s="32">
        <v>27</v>
      </c>
      <c r="D2668" s="32" t="s">
        <v>317</v>
      </c>
      <c r="E2668" s="32" t="s">
        <v>49</v>
      </c>
    </row>
    <row r="2669" spans="1:5" ht="12.6" customHeight="1" x14ac:dyDescent="0.2">
      <c r="A2669" s="32">
        <v>14</v>
      </c>
      <c r="B2669" s="32">
        <v>1</v>
      </c>
      <c r="C2669" s="32">
        <v>28</v>
      </c>
      <c r="D2669" s="32" t="s">
        <v>277</v>
      </c>
      <c r="E2669" s="32" t="s">
        <v>297</v>
      </c>
    </row>
    <row r="2670" spans="1:5" ht="12.6" customHeight="1" x14ac:dyDescent="0.2">
      <c r="A2670" s="32">
        <v>14</v>
      </c>
      <c r="B2670" s="32">
        <v>1</v>
      </c>
      <c r="C2670" s="32">
        <v>29</v>
      </c>
      <c r="D2670" s="32" t="s">
        <v>17</v>
      </c>
      <c r="E2670" s="32" t="s">
        <v>318</v>
      </c>
    </row>
    <row r="2671" spans="1:5" ht="12.6" customHeight="1" x14ac:dyDescent="0.2">
      <c r="A2671" s="32">
        <v>14</v>
      </c>
      <c r="B2671" s="32">
        <v>1</v>
      </c>
      <c r="C2671" s="32">
        <v>30</v>
      </c>
      <c r="D2671" s="32" t="s">
        <v>298</v>
      </c>
      <c r="E2671" s="32" t="s">
        <v>56</v>
      </c>
    </row>
    <row r="2672" spans="1:5" ht="12.6" customHeight="1" x14ac:dyDescent="0.2">
      <c r="A2672" s="32">
        <v>14</v>
      </c>
      <c r="B2672" s="32">
        <v>1</v>
      </c>
      <c r="C2672" s="32">
        <v>31</v>
      </c>
      <c r="D2672" s="32" t="s">
        <v>278</v>
      </c>
      <c r="E2672" s="32" t="s">
        <v>59</v>
      </c>
    </row>
    <row r="2673" spans="1:5" ht="12.6" customHeight="1" x14ac:dyDescent="0.2">
      <c r="A2673" s="32">
        <v>14</v>
      </c>
      <c r="B2673" s="32">
        <v>1</v>
      </c>
      <c r="C2673" s="32">
        <v>32</v>
      </c>
      <c r="D2673" s="32" t="s">
        <v>258</v>
      </c>
      <c r="E2673" s="32" t="s">
        <v>55</v>
      </c>
    </row>
    <row r="2674" spans="1:5" ht="12.6" customHeight="1" x14ac:dyDescent="0.2">
      <c r="A2674" s="32">
        <v>14</v>
      </c>
      <c r="B2674" s="32">
        <v>1</v>
      </c>
      <c r="C2674" s="32">
        <v>33</v>
      </c>
      <c r="D2674" s="32" t="s">
        <v>238</v>
      </c>
      <c r="E2674" s="32" t="s">
        <v>54</v>
      </c>
    </row>
    <row r="2675" spans="1:5" ht="12.6" customHeight="1" x14ac:dyDescent="0.2">
      <c r="A2675" s="32">
        <v>14</v>
      </c>
      <c r="B2675" s="32">
        <v>1</v>
      </c>
      <c r="C2675" s="32">
        <v>34</v>
      </c>
      <c r="D2675" s="32" t="s">
        <v>218</v>
      </c>
      <c r="E2675" s="32" t="s">
        <v>57</v>
      </c>
    </row>
    <row r="2676" spans="1:5" ht="12.6" customHeight="1" x14ac:dyDescent="0.2">
      <c r="A2676" s="32">
        <v>14</v>
      </c>
      <c r="B2676" s="32">
        <v>1</v>
      </c>
      <c r="C2676" s="32">
        <v>35</v>
      </c>
      <c r="D2676" s="32" t="s">
        <v>60</v>
      </c>
      <c r="E2676" s="32" t="s">
        <v>58</v>
      </c>
    </row>
    <row r="2677" spans="1:5" ht="12.6" customHeight="1" x14ac:dyDescent="0.2">
      <c r="A2677" s="32">
        <v>14</v>
      </c>
      <c r="B2677" s="32">
        <v>1</v>
      </c>
      <c r="C2677" s="32">
        <v>36</v>
      </c>
      <c r="D2677" s="32" t="s">
        <v>64</v>
      </c>
      <c r="E2677" s="32" t="s">
        <v>18</v>
      </c>
    </row>
    <row r="2678" spans="1:5" ht="12.6" customHeight="1" x14ac:dyDescent="0.2">
      <c r="A2678" s="32">
        <v>14</v>
      </c>
      <c r="B2678" s="32">
        <v>1</v>
      </c>
      <c r="C2678" s="32">
        <v>37</v>
      </c>
      <c r="D2678" s="32" t="s">
        <v>62</v>
      </c>
      <c r="E2678" s="32" t="s">
        <v>61</v>
      </c>
    </row>
    <row r="2679" spans="1:5" ht="12.6" customHeight="1" x14ac:dyDescent="0.2">
      <c r="A2679" s="32">
        <v>14</v>
      </c>
      <c r="B2679" s="32">
        <v>1</v>
      </c>
      <c r="C2679" s="32">
        <v>38</v>
      </c>
      <c r="D2679" s="32" t="s">
        <v>65</v>
      </c>
      <c r="E2679" s="32" t="s">
        <v>299</v>
      </c>
    </row>
    <row r="2680" spans="1:5" ht="12.6" customHeight="1" x14ac:dyDescent="0.2">
      <c r="A2680" s="32">
        <v>14</v>
      </c>
      <c r="B2680" s="32">
        <v>1</v>
      </c>
      <c r="C2680" s="32">
        <v>39</v>
      </c>
      <c r="D2680" s="32" t="s">
        <v>66</v>
      </c>
      <c r="E2680" s="32" t="s">
        <v>279</v>
      </c>
    </row>
    <row r="2681" spans="1:5" ht="12.6" customHeight="1" x14ac:dyDescent="0.2">
      <c r="A2681" s="32">
        <v>14</v>
      </c>
      <c r="B2681" s="32">
        <v>1</v>
      </c>
      <c r="C2681" s="32">
        <v>40</v>
      </c>
      <c r="D2681" s="32" t="s">
        <v>63</v>
      </c>
      <c r="E2681" s="32" t="s">
        <v>259</v>
      </c>
    </row>
    <row r="2682" spans="1:5" ht="12.6" customHeight="1" x14ac:dyDescent="0.2">
      <c r="A2682" s="32">
        <v>14</v>
      </c>
      <c r="B2682" s="32">
        <v>1</v>
      </c>
      <c r="C2682" s="32">
        <v>41</v>
      </c>
      <c r="D2682" s="32" t="s">
        <v>67</v>
      </c>
      <c r="E2682" s="32" t="s">
        <v>239</v>
      </c>
    </row>
    <row r="2683" spans="1:5" ht="12.6" customHeight="1" x14ac:dyDescent="0.2">
      <c r="A2683" s="32">
        <v>14</v>
      </c>
      <c r="B2683" s="32">
        <v>1</v>
      </c>
      <c r="C2683" s="32">
        <v>42</v>
      </c>
      <c r="D2683" s="32" t="s">
        <v>219</v>
      </c>
      <c r="E2683" s="32" t="s">
        <v>319</v>
      </c>
    </row>
    <row r="2684" spans="1:5" ht="12.6" customHeight="1" x14ac:dyDescent="0.2">
      <c r="A2684" s="32">
        <v>14</v>
      </c>
      <c r="B2684" s="32">
        <v>1</v>
      </c>
      <c r="C2684" s="32">
        <v>43</v>
      </c>
      <c r="D2684" s="32" t="s">
        <v>19</v>
      </c>
      <c r="E2684" s="32" t="s">
        <v>69</v>
      </c>
    </row>
    <row r="2685" spans="1:5" ht="12.6" customHeight="1" x14ac:dyDescent="0.2">
      <c r="A2685" s="32">
        <v>14</v>
      </c>
      <c r="B2685" s="32">
        <v>1</v>
      </c>
      <c r="C2685" s="32">
        <v>44</v>
      </c>
      <c r="D2685" s="32" t="s">
        <v>68</v>
      </c>
      <c r="E2685" s="32" t="s">
        <v>71</v>
      </c>
    </row>
    <row r="2686" spans="1:5" ht="12.6" customHeight="1" x14ac:dyDescent="0.2">
      <c r="A2686" s="32">
        <v>14</v>
      </c>
      <c r="B2686" s="32">
        <v>1</v>
      </c>
      <c r="C2686" s="32">
        <v>45</v>
      </c>
      <c r="D2686" s="32" t="s">
        <v>70</v>
      </c>
      <c r="E2686" s="32" t="s">
        <v>73</v>
      </c>
    </row>
    <row r="2687" spans="1:5" ht="12.6" customHeight="1" x14ac:dyDescent="0.2">
      <c r="A2687" s="32">
        <v>14</v>
      </c>
      <c r="B2687" s="32">
        <v>1</v>
      </c>
      <c r="C2687" s="32">
        <v>46</v>
      </c>
      <c r="D2687" s="32" t="s">
        <v>72</v>
      </c>
      <c r="E2687" s="32" t="s">
        <v>320</v>
      </c>
    </row>
    <row r="2688" spans="1:5" ht="12.6" customHeight="1" x14ac:dyDescent="0.2">
      <c r="A2688" s="32">
        <v>14</v>
      </c>
      <c r="B2688" s="32">
        <v>1</v>
      </c>
      <c r="C2688" s="32">
        <v>47</v>
      </c>
      <c r="D2688" s="32" t="s">
        <v>300</v>
      </c>
      <c r="E2688" s="32" t="s">
        <v>74</v>
      </c>
    </row>
    <row r="2689" spans="1:5" ht="12.6" customHeight="1" x14ac:dyDescent="0.2">
      <c r="A2689" s="32">
        <v>14</v>
      </c>
      <c r="B2689" s="32">
        <v>1</v>
      </c>
      <c r="C2689" s="32">
        <v>48</v>
      </c>
      <c r="D2689" s="32" t="s">
        <v>280</v>
      </c>
      <c r="E2689" s="32" t="s">
        <v>220</v>
      </c>
    </row>
    <row r="2690" spans="1:5" ht="12.6" customHeight="1" x14ac:dyDescent="0.2">
      <c r="A2690" s="32">
        <v>14</v>
      </c>
      <c r="B2690" s="32">
        <v>1</v>
      </c>
      <c r="C2690" s="32">
        <v>49</v>
      </c>
      <c r="D2690" s="32" t="s">
        <v>260</v>
      </c>
      <c r="E2690" s="32" t="s">
        <v>240</v>
      </c>
    </row>
    <row r="2691" spans="1:5" ht="12.6" customHeight="1" x14ac:dyDescent="0.2">
      <c r="A2691" s="32">
        <v>14</v>
      </c>
      <c r="B2691" s="32">
        <v>1</v>
      </c>
      <c r="C2691" s="32">
        <v>50</v>
      </c>
      <c r="D2691" s="32" t="s">
        <v>241</v>
      </c>
      <c r="E2691" s="32" t="s">
        <v>20</v>
      </c>
    </row>
    <row r="2692" spans="1:5" ht="12.6" customHeight="1" x14ac:dyDescent="0.2">
      <c r="A2692" s="32">
        <v>14</v>
      </c>
      <c r="B2692" s="32">
        <v>1</v>
      </c>
      <c r="C2692" s="32">
        <v>51</v>
      </c>
      <c r="D2692" s="32" t="s">
        <v>221</v>
      </c>
      <c r="E2692" s="32" t="s">
        <v>76</v>
      </c>
    </row>
    <row r="2693" spans="1:5" ht="12.6" customHeight="1" x14ac:dyDescent="0.2">
      <c r="A2693" s="32">
        <v>14</v>
      </c>
      <c r="B2693" s="32">
        <v>1</v>
      </c>
      <c r="C2693" s="32">
        <v>52</v>
      </c>
      <c r="D2693" s="32" t="s">
        <v>81</v>
      </c>
      <c r="E2693" s="32" t="s">
        <v>78</v>
      </c>
    </row>
    <row r="2694" spans="1:5" ht="12.6" customHeight="1" x14ac:dyDescent="0.2">
      <c r="A2694" s="32">
        <v>14</v>
      </c>
      <c r="B2694" s="32">
        <v>1</v>
      </c>
      <c r="C2694" s="32">
        <v>53</v>
      </c>
      <c r="D2694" s="32" t="s">
        <v>77</v>
      </c>
      <c r="E2694" s="32" t="s">
        <v>80</v>
      </c>
    </row>
    <row r="2695" spans="1:5" ht="12.6" customHeight="1" x14ac:dyDescent="0.2">
      <c r="A2695" s="32">
        <v>14</v>
      </c>
      <c r="B2695" s="32">
        <v>1</v>
      </c>
      <c r="C2695" s="32">
        <v>54</v>
      </c>
      <c r="D2695" s="32" t="s">
        <v>79</v>
      </c>
      <c r="E2695" s="32" t="s">
        <v>75</v>
      </c>
    </row>
    <row r="2696" spans="1:5" ht="12.6" customHeight="1" x14ac:dyDescent="0.2">
      <c r="A2696" s="32">
        <v>14</v>
      </c>
      <c r="B2696" s="32">
        <v>1</v>
      </c>
      <c r="C2696" s="32">
        <v>55</v>
      </c>
      <c r="D2696" s="32" t="s">
        <v>261</v>
      </c>
      <c r="E2696" s="32" t="s">
        <v>301</v>
      </c>
    </row>
    <row r="2697" spans="1:5" ht="12.6" customHeight="1" x14ac:dyDescent="0.2">
      <c r="A2697" s="32">
        <v>14</v>
      </c>
      <c r="B2697" s="32">
        <v>1</v>
      </c>
      <c r="C2697" s="32">
        <v>56</v>
      </c>
      <c r="D2697" s="32" t="s">
        <v>281</v>
      </c>
      <c r="E2697" s="32" t="s">
        <v>321</v>
      </c>
    </row>
    <row r="2698" spans="1:5" ht="12.6" customHeight="1" x14ac:dyDescent="0.2">
      <c r="A2698" s="32">
        <v>14</v>
      </c>
      <c r="B2698" s="32">
        <v>1</v>
      </c>
      <c r="C2698" s="32">
        <v>57</v>
      </c>
      <c r="D2698" s="32" t="s">
        <v>21</v>
      </c>
      <c r="E2698" s="32" t="s">
        <v>302</v>
      </c>
    </row>
    <row r="2699" spans="1:5" ht="12.6" customHeight="1" x14ac:dyDescent="0.2">
      <c r="A2699" s="32">
        <v>14</v>
      </c>
      <c r="B2699" s="32">
        <v>1</v>
      </c>
      <c r="C2699" s="32">
        <v>58</v>
      </c>
      <c r="D2699" s="32" t="s">
        <v>83</v>
      </c>
      <c r="E2699" s="32" t="s">
        <v>282</v>
      </c>
    </row>
    <row r="2700" spans="1:5" ht="12.6" customHeight="1" x14ac:dyDescent="0.2">
      <c r="A2700" s="32">
        <v>14</v>
      </c>
      <c r="B2700" s="32">
        <v>1</v>
      </c>
      <c r="C2700" s="32">
        <v>59</v>
      </c>
      <c r="D2700" s="32" t="s">
        <v>86</v>
      </c>
      <c r="E2700" s="32" t="s">
        <v>262</v>
      </c>
    </row>
    <row r="2701" spans="1:5" ht="12.6" customHeight="1" x14ac:dyDescent="0.2">
      <c r="A2701" s="32">
        <v>14</v>
      </c>
      <c r="B2701" s="32">
        <v>1</v>
      </c>
      <c r="C2701" s="32">
        <v>60</v>
      </c>
      <c r="D2701" s="32" t="s">
        <v>87</v>
      </c>
      <c r="E2701" s="32" t="s">
        <v>242</v>
      </c>
    </row>
    <row r="2702" spans="1:5" ht="12.6" customHeight="1" x14ac:dyDescent="0.2">
      <c r="A2702" s="32">
        <v>14</v>
      </c>
      <c r="B2702" s="32">
        <v>1</v>
      </c>
      <c r="C2702" s="32">
        <v>61</v>
      </c>
      <c r="D2702" s="32" t="s">
        <v>85</v>
      </c>
      <c r="E2702" s="32" t="s">
        <v>222</v>
      </c>
    </row>
    <row r="2703" spans="1:5" ht="12.6" customHeight="1" x14ac:dyDescent="0.2">
      <c r="A2703" s="32">
        <v>14</v>
      </c>
      <c r="B2703" s="32">
        <v>1</v>
      </c>
      <c r="C2703" s="32">
        <v>62</v>
      </c>
      <c r="D2703" s="32" t="s">
        <v>84</v>
      </c>
      <c r="E2703" s="32" t="s">
        <v>88</v>
      </c>
    </row>
    <row r="2704" spans="1:5" ht="12.6" customHeight="1" x14ac:dyDescent="0.2">
      <c r="A2704" s="32">
        <v>14</v>
      </c>
      <c r="B2704" s="32">
        <v>1</v>
      </c>
      <c r="C2704" s="32">
        <v>63</v>
      </c>
      <c r="D2704" s="32" t="s">
        <v>82</v>
      </c>
      <c r="E2704" s="32" t="s">
        <v>322</v>
      </c>
    </row>
    <row r="2705" spans="1:5" ht="12.6" customHeight="1" x14ac:dyDescent="0.2">
      <c r="A2705" s="32">
        <v>14</v>
      </c>
      <c r="B2705" s="32">
        <v>1</v>
      </c>
      <c r="C2705" s="32">
        <v>64</v>
      </c>
      <c r="D2705" s="32" t="s">
        <v>89</v>
      </c>
      <c r="E2705" s="32" t="s">
        <v>23</v>
      </c>
    </row>
    <row r="2706" spans="1:5" ht="12.6" customHeight="1" x14ac:dyDescent="0.2">
      <c r="A2706" s="32">
        <v>14</v>
      </c>
      <c r="B2706" s="32">
        <v>1</v>
      </c>
      <c r="C2706" s="32">
        <v>65</v>
      </c>
      <c r="D2706" s="32" t="s">
        <v>323</v>
      </c>
      <c r="E2706" s="32" t="s">
        <v>92</v>
      </c>
    </row>
    <row r="2707" spans="1:5" ht="12.6" customHeight="1" x14ac:dyDescent="0.2">
      <c r="A2707" s="32">
        <v>14</v>
      </c>
      <c r="B2707" s="32">
        <v>1</v>
      </c>
      <c r="C2707" s="32">
        <v>66</v>
      </c>
      <c r="D2707" s="32" t="s">
        <v>91</v>
      </c>
      <c r="E2707" s="32" t="s">
        <v>303</v>
      </c>
    </row>
    <row r="2708" spans="1:5" ht="12.6" customHeight="1" x14ac:dyDescent="0.2">
      <c r="A2708" s="32">
        <v>14</v>
      </c>
      <c r="B2708" s="32">
        <v>1</v>
      </c>
      <c r="C2708" s="32">
        <v>67</v>
      </c>
      <c r="D2708" s="32" t="s">
        <v>90</v>
      </c>
      <c r="E2708" s="32" t="s">
        <v>283</v>
      </c>
    </row>
    <row r="2709" spans="1:5" ht="12.6" customHeight="1" x14ac:dyDescent="0.2">
      <c r="A2709" s="32">
        <v>14</v>
      </c>
      <c r="B2709" s="32">
        <v>1</v>
      </c>
      <c r="C2709" s="32">
        <v>68</v>
      </c>
      <c r="D2709" s="32" t="s">
        <v>93</v>
      </c>
      <c r="E2709" s="32" t="s">
        <v>263</v>
      </c>
    </row>
    <row r="2710" spans="1:5" ht="12.6" customHeight="1" x14ac:dyDescent="0.2">
      <c r="A2710" s="32">
        <v>14</v>
      </c>
      <c r="B2710" s="32">
        <v>1</v>
      </c>
      <c r="C2710" s="32">
        <v>69</v>
      </c>
      <c r="D2710" s="32" t="s">
        <v>94</v>
      </c>
      <c r="E2710" s="32" t="s">
        <v>243</v>
      </c>
    </row>
    <row r="2711" spans="1:5" ht="12.6" customHeight="1" x14ac:dyDescent="0.2">
      <c r="A2711" s="32">
        <v>14</v>
      </c>
      <c r="B2711" s="32">
        <v>1</v>
      </c>
      <c r="C2711" s="32">
        <v>70</v>
      </c>
      <c r="D2711" s="32" t="s">
        <v>95</v>
      </c>
      <c r="E2711" s="32" t="s">
        <v>223</v>
      </c>
    </row>
    <row r="2712" spans="1:5" ht="12.6" customHeight="1" x14ac:dyDescent="0.2">
      <c r="A2712" s="32">
        <v>14</v>
      </c>
      <c r="B2712" s="32">
        <v>1</v>
      </c>
      <c r="C2712" s="32">
        <v>71</v>
      </c>
      <c r="D2712" s="32" t="s">
        <v>24</v>
      </c>
      <c r="E2712" s="32" t="s">
        <v>100</v>
      </c>
    </row>
    <row r="2713" spans="1:5" ht="12.6" customHeight="1" x14ac:dyDescent="0.2">
      <c r="A2713" s="32">
        <v>14</v>
      </c>
      <c r="B2713" s="32">
        <v>1</v>
      </c>
      <c r="C2713" s="32">
        <v>72</v>
      </c>
      <c r="D2713" s="32" t="s">
        <v>101</v>
      </c>
      <c r="E2713" s="32" t="s">
        <v>99</v>
      </c>
    </row>
    <row r="2714" spans="1:5" ht="12.6" customHeight="1" x14ac:dyDescent="0.2">
      <c r="A2714" s="32">
        <v>14</v>
      </c>
      <c r="B2714" s="32">
        <v>1</v>
      </c>
      <c r="C2714" s="32">
        <v>73</v>
      </c>
      <c r="D2714" s="32" t="s">
        <v>96</v>
      </c>
      <c r="E2714" s="32" t="s">
        <v>97</v>
      </c>
    </row>
    <row r="2715" spans="1:5" ht="12.6" customHeight="1" x14ac:dyDescent="0.2">
      <c r="A2715" s="32">
        <v>14</v>
      </c>
      <c r="B2715" s="32">
        <v>1</v>
      </c>
      <c r="C2715" s="32">
        <v>74</v>
      </c>
      <c r="D2715" s="32" t="s">
        <v>304</v>
      </c>
      <c r="E2715" s="32" t="s">
        <v>98</v>
      </c>
    </row>
    <row r="2716" spans="1:5" ht="12.6" customHeight="1" x14ac:dyDescent="0.2">
      <c r="A2716" s="32">
        <v>14</v>
      </c>
      <c r="B2716" s="32">
        <v>1</v>
      </c>
      <c r="C2716" s="32">
        <v>75</v>
      </c>
      <c r="D2716" s="32" t="s">
        <v>284</v>
      </c>
      <c r="E2716" s="32" t="s">
        <v>102</v>
      </c>
    </row>
    <row r="2717" spans="1:5" ht="12.6" customHeight="1" x14ac:dyDescent="0.2">
      <c r="A2717" s="32">
        <v>14</v>
      </c>
      <c r="B2717" s="32">
        <v>1</v>
      </c>
      <c r="C2717" s="32">
        <v>76</v>
      </c>
      <c r="D2717" s="32" t="s">
        <v>264</v>
      </c>
      <c r="E2717" s="32" t="s">
        <v>224</v>
      </c>
    </row>
    <row r="2718" spans="1:5" ht="12.6" customHeight="1" x14ac:dyDescent="0.2">
      <c r="A2718" s="32">
        <v>14</v>
      </c>
      <c r="B2718" s="32">
        <v>1</v>
      </c>
      <c r="C2718" s="32">
        <v>77</v>
      </c>
      <c r="D2718" s="32" t="s">
        <v>324</v>
      </c>
      <c r="E2718" s="32" t="s">
        <v>244</v>
      </c>
    </row>
    <row r="2719" spans="1:5" ht="12.6" customHeight="1" x14ac:dyDescent="0.2">
      <c r="A2719" s="32">
        <v>14</v>
      </c>
      <c r="B2719" s="32">
        <v>1</v>
      </c>
      <c r="C2719" s="32">
        <v>78</v>
      </c>
      <c r="D2719" s="32" t="s">
        <v>225</v>
      </c>
      <c r="E2719" s="32" t="s">
        <v>25</v>
      </c>
    </row>
    <row r="2720" spans="1:5" ht="12.6" customHeight="1" x14ac:dyDescent="0.2">
      <c r="A2720" s="32">
        <v>14</v>
      </c>
      <c r="B2720" s="32">
        <v>1</v>
      </c>
      <c r="C2720" s="32">
        <v>79</v>
      </c>
      <c r="D2720" s="32" t="s">
        <v>105</v>
      </c>
      <c r="E2720" s="32" t="s">
        <v>109</v>
      </c>
    </row>
    <row r="2721" spans="1:5" ht="12.6" customHeight="1" x14ac:dyDescent="0.2">
      <c r="A2721" s="32">
        <v>14</v>
      </c>
      <c r="B2721" s="32">
        <v>1</v>
      </c>
      <c r="C2721" s="32">
        <v>80</v>
      </c>
      <c r="D2721" s="32" t="s">
        <v>106</v>
      </c>
      <c r="E2721" s="32" t="s">
        <v>107</v>
      </c>
    </row>
    <row r="2722" spans="1:5" ht="12.6" customHeight="1" x14ac:dyDescent="0.2">
      <c r="A2722" s="32">
        <v>14</v>
      </c>
      <c r="B2722" s="32">
        <v>1</v>
      </c>
      <c r="C2722" s="32">
        <v>81</v>
      </c>
      <c r="D2722" s="32" t="s">
        <v>103</v>
      </c>
      <c r="E2722" s="32" t="s">
        <v>104</v>
      </c>
    </row>
    <row r="2723" spans="1:5" ht="12.6" customHeight="1" x14ac:dyDescent="0.2">
      <c r="A2723" s="32">
        <v>14</v>
      </c>
      <c r="B2723" s="32">
        <v>1</v>
      </c>
      <c r="C2723" s="32">
        <v>82</v>
      </c>
      <c r="D2723" s="32" t="s">
        <v>108</v>
      </c>
      <c r="E2723" s="32" t="s">
        <v>325</v>
      </c>
    </row>
    <row r="2724" spans="1:5" ht="12.6" customHeight="1" x14ac:dyDescent="0.2">
      <c r="A2724" s="32">
        <v>14</v>
      </c>
      <c r="B2724" s="32">
        <v>1</v>
      </c>
      <c r="C2724" s="32">
        <v>83</v>
      </c>
      <c r="D2724" s="32" t="s">
        <v>305</v>
      </c>
      <c r="E2724" s="32" t="s">
        <v>245</v>
      </c>
    </row>
    <row r="2725" spans="1:5" ht="12.6" customHeight="1" x14ac:dyDescent="0.2">
      <c r="A2725" s="32">
        <v>14</v>
      </c>
      <c r="B2725" s="32">
        <v>1</v>
      </c>
      <c r="C2725" s="32">
        <v>84</v>
      </c>
      <c r="D2725" s="32" t="s">
        <v>285</v>
      </c>
      <c r="E2725" s="32" t="s">
        <v>265</v>
      </c>
    </row>
    <row r="2726" spans="1:5" ht="12.6" customHeight="1" x14ac:dyDescent="0.2">
      <c r="A2726" s="32">
        <v>14</v>
      </c>
      <c r="B2726" s="32">
        <v>1</v>
      </c>
      <c r="C2726" s="32">
        <v>85</v>
      </c>
      <c r="D2726" s="32" t="s">
        <v>139</v>
      </c>
      <c r="E2726" s="32" t="s">
        <v>286</v>
      </c>
    </row>
    <row r="2727" spans="1:5" ht="12.6" customHeight="1" x14ac:dyDescent="0.2">
      <c r="A2727" s="32">
        <v>14</v>
      </c>
      <c r="B2727" s="32">
        <v>1</v>
      </c>
      <c r="C2727" s="32">
        <v>86</v>
      </c>
      <c r="D2727" s="32" t="s">
        <v>266</v>
      </c>
      <c r="E2727" s="32" t="s">
        <v>140</v>
      </c>
    </row>
    <row r="2728" spans="1:5" ht="12.6" customHeight="1" x14ac:dyDescent="0.2">
      <c r="A2728" s="32">
        <v>14</v>
      </c>
      <c r="B2728" s="32">
        <v>1</v>
      </c>
      <c r="C2728" s="32">
        <v>87</v>
      </c>
      <c r="D2728" s="32" t="s">
        <v>246</v>
      </c>
      <c r="E2728" s="32" t="s">
        <v>143</v>
      </c>
    </row>
    <row r="2729" spans="1:5" ht="12.6" customHeight="1" x14ac:dyDescent="0.2">
      <c r="A2729" s="32">
        <v>14</v>
      </c>
      <c r="B2729" s="32">
        <v>1</v>
      </c>
      <c r="C2729" s="32">
        <v>88</v>
      </c>
      <c r="D2729" s="32" t="s">
        <v>146</v>
      </c>
      <c r="E2729" s="32" t="s">
        <v>226</v>
      </c>
    </row>
    <row r="2730" spans="1:5" ht="12.6" customHeight="1" x14ac:dyDescent="0.2">
      <c r="A2730" s="32">
        <v>14</v>
      </c>
      <c r="B2730" s="32">
        <v>1</v>
      </c>
      <c r="C2730" s="32">
        <v>89</v>
      </c>
      <c r="D2730" s="32" t="s">
        <v>144</v>
      </c>
      <c r="E2730" s="32" t="s">
        <v>142</v>
      </c>
    </row>
    <row r="2731" spans="1:5" ht="12.6" customHeight="1" x14ac:dyDescent="0.2">
      <c r="A2731" s="32">
        <v>14</v>
      </c>
      <c r="B2731" s="32">
        <v>1</v>
      </c>
      <c r="C2731" s="32">
        <v>90</v>
      </c>
      <c r="D2731" s="32" t="s">
        <v>138</v>
      </c>
      <c r="E2731" s="32" t="s">
        <v>141</v>
      </c>
    </row>
    <row r="2732" spans="1:5" ht="12.6" customHeight="1" x14ac:dyDescent="0.2">
      <c r="A2732" s="32">
        <v>14</v>
      </c>
      <c r="B2732" s="32">
        <v>1</v>
      </c>
      <c r="C2732" s="32">
        <v>91</v>
      </c>
      <c r="D2732" s="32" t="s">
        <v>326</v>
      </c>
      <c r="E2732" s="32" t="s">
        <v>306</v>
      </c>
    </row>
    <row r="2733" spans="1:5" ht="12.6" customHeight="1" x14ac:dyDescent="0.2">
      <c r="A2733" s="32">
        <v>14</v>
      </c>
      <c r="B2733" s="32">
        <v>1</v>
      </c>
      <c r="C2733" s="32">
        <v>92</v>
      </c>
      <c r="D2733" s="32" t="s">
        <v>150</v>
      </c>
      <c r="E2733" s="32" t="s">
        <v>147</v>
      </c>
    </row>
    <row r="2734" spans="1:5" ht="12.6" customHeight="1" x14ac:dyDescent="0.2">
      <c r="A2734" s="32">
        <v>14</v>
      </c>
      <c r="B2734" s="32">
        <v>1</v>
      </c>
      <c r="C2734" s="32">
        <v>93</v>
      </c>
      <c r="D2734" s="32" t="s">
        <v>145</v>
      </c>
      <c r="E2734" s="32" t="s">
        <v>307</v>
      </c>
    </row>
    <row r="2735" spans="1:5" ht="12.6" customHeight="1" x14ac:dyDescent="0.2">
      <c r="A2735" s="32">
        <v>14</v>
      </c>
      <c r="B2735" s="32">
        <v>1</v>
      </c>
      <c r="C2735" s="32">
        <v>94</v>
      </c>
      <c r="D2735" s="32" t="s">
        <v>149</v>
      </c>
      <c r="E2735" s="32" t="s">
        <v>287</v>
      </c>
    </row>
    <row r="2736" spans="1:5" ht="12.6" customHeight="1" x14ac:dyDescent="0.2">
      <c r="A2736" s="32">
        <v>14</v>
      </c>
      <c r="B2736" s="32">
        <v>1</v>
      </c>
      <c r="C2736" s="32">
        <v>95</v>
      </c>
      <c r="D2736" s="32" t="s">
        <v>148</v>
      </c>
      <c r="E2736" s="32" t="s">
        <v>267</v>
      </c>
    </row>
    <row r="2737" spans="1:5" ht="12.6" customHeight="1" x14ac:dyDescent="0.2">
      <c r="A2737" s="32">
        <v>14</v>
      </c>
      <c r="B2737" s="32">
        <v>1</v>
      </c>
      <c r="C2737" s="32">
        <v>96</v>
      </c>
      <c r="D2737" s="32" t="s">
        <v>151</v>
      </c>
      <c r="E2737" s="32" t="s">
        <v>247</v>
      </c>
    </row>
    <row r="2738" spans="1:5" ht="12.6" customHeight="1" x14ac:dyDescent="0.2">
      <c r="A2738" s="32">
        <v>14</v>
      </c>
      <c r="B2738" s="32">
        <v>1</v>
      </c>
      <c r="C2738" s="32">
        <v>97</v>
      </c>
      <c r="D2738" s="32" t="s">
        <v>153</v>
      </c>
      <c r="E2738" s="32" t="s">
        <v>227</v>
      </c>
    </row>
    <row r="2739" spans="1:5" ht="12.6" customHeight="1" x14ac:dyDescent="0.2">
      <c r="A2739" s="32">
        <v>14</v>
      </c>
      <c r="B2739" s="32">
        <v>1</v>
      </c>
      <c r="C2739" s="32">
        <v>98</v>
      </c>
      <c r="D2739" s="32" t="s">
        <v>152</v>
      </c>
      <c r="E2739" s="32" t="s">
        <v>327</v>
      </c>
    </row>
    <row r="2740" spans="1:5" ht="12.6" customHeight="1" x14ac:dyDescent="0.2">
      <c r="A2740" s="32">
        <v>14</v>
      </c>
      <c r="B2740" s="32">
        <v>1</v>
      </c>
      <c r="C2740" s="32">
        <v>99</v>
      </c>
      <c r="D2740" s="32" t="s">
        <v>162</v>
      </c>
      <c r="E2740" s="32" t="s">
        <v>159</v>
      </c>
    </row>
    <row r="2741" spans="1:5" ht="12.6" customHeight="1" x14ac:dyDescent="0.2">
      <c r="A2741" s="32">
        <v>14</v>
      </c>
      <c r="B2741" s="32">
        <v>1</v>
      </c>
      <c r="C2741" s="32">
        <v>100</v>
      </c>
      <c r="D2741" s="32" t="s">
        <v>154</v>
      </c>
      <c r="E2741" s="32" t="s">
        <v>157</v>
      </c>
    </row>
    <row r="2742" spans="1:5" ht="12.6" customHeight="1" x14ac:dyDescent="0.2">
      <c r="A2742" s="32">
        <v>14</v>
      </c>
      <c r="B2742" s="32">
        <v>1</v>
      </c>
      <c r="C2742" s="32">
        <v>101</v>
      </c>
      <c r="D2742" s="32" t="s">
        <v>156</v>
      </c>
      <c r="E2742" s="32" t="s">
        <v>328</v>
      </c>
    </row>
    <row r="2743" spans="1:5" ht="12.6" customHeight="1" x14ac:dyDescent="0.2">
      <c r="A2743" s="32">
        <v>14</v>
      </c>
      <c r="B2743" s="32">
        <v>1</v>
      </c>
      <c r="C2743" s="32">
        <v>102</v>
      </c>
      <c r="D2743" s="32" t="s">
        <v>308</v>
      </c>
      <c r="E2743" s="32" t="s">
        <v>160</v>
      </c>
    </row>
    <row r="2744" spans="1:5" ht="12.6" customHeight="1" x14ac:dyDescent="0.2">
      <c r="A2744" s="32">
        <v>14</v>
      </c>
      <c r="B2744" s="32">
        <v>1</v>
      </c>
      <c r="C2744" s="32">
        <v>103</v>
      </c>
      <c r="D2744" s="32" t="s">
        <v>288</v>
      </c>
      <c r="E2744" s="32" t="s">
        <v>158</v>
      </c>
    </row>
    <row r="2745" spans="1:5" ht="12.6" customHeight="1" x14ac:dyDescent="0.2">
      <c r="A2745" s="32">
        <v>14</v>
      </c>
      <c r="B2745" s="32">
        <v>1</v>
      </c>
      <c r="C2745" s="32">
        <v>104</v>
      </c>
      <c r="D2745" s="32" t="s">
        <v>268</v>
      </c>
      <c r="E2745" s="32" t="s">
        <v>155</v>
      </c>
    </row>
    <row r="2746" spans="1:5" ht="12.6" customHeight="1" x14ac:dyDescent="0.2">
      <c r="A2746" s="32">
        <v>14</v>
      </c>
      <c r="B2746" s="32">
        <v>1</v>
      </c>
      <c r="C2746" s="32">
        <v>105</v>
      </c>
      <c r="D2746" s="32" t="s">
        <v>248</v>
      </c>
      <c r="E2746" s="32" t="s">
        <v>228</v>
      </c>
    </row>
    <row r="2747" spans="1:5" ht="12.6" customHeight="1" x14ac:dyDescent="0.2">
      <c r="A2747" s="32">
        <v>14</v>
      </c>
      <c r="B2747" s="32">
        <v>1</v>
      </c>
      <c r="C2747" s="32">
        <v>106</v>
      </c>
      <c r="D2747" s="32" t="s">
        <v>169</v>
      </c>
      <c r="E2747" s="32" t="s">
        <v>163</v>
      </c>
    </row>
    <row r="2748" spans="1:5" ht="12.6" customHeight="1" x14ac:dyDescent="0.2">
      <c r="A2748" s="32">
        <v>14</v>
      </c>
      <c r="B2748" s="32">
        <v>1</v>
      </c>
      <c r="C2748" s="32">
        <v>107</v>
      </c>
      <c r="D2748" s="32" t="s">
        <v>161</v>
      </c>
      <c r="E2748" s="32" t="s">
        <v>166</v>
      </c>
    </row>
    <row r="2749" spans="1:5" ht="12.6" customHeight="1" x14ac:dyDescent="0.2">
      <c r="A2749" s="32">
        <v>14</v>
      </c>
      <c r="B2749" s="32">
        <v>1</v>
      </c>
      <c r="C2749" s="32">
        <v>108</v>
      </c>
      <c r="D2749" s="32" t="s">
        <v>168</v>
      </c>
      <c r="E2749" s="32" t="s">
        <v>165</v>
      </c>
    </row>
    <row r="2750" spans="1:5" ht="12.6" customHeight="1" x14ac:dyDescent="0.2">
      <c r="A2750" s="32">
        <v>14</v>
      </c>
      <c r="B2750" s="32">
        <v>1</v>
      </c>
      <c r="C2750" s="32">
        <v>109</v>
      </c>
      <c r="D2750" s="32" t="s">
        <v>167</v>
      </c>
      <c r="E2750" s="32" t="s">
        <v>164</v>
      </c>
    </row>
    <row r="2751" spans="1:5" ht="12.6" customHeight="1" x14ac:dyDescent="0.2">
      <c r="A2751" s="32">
        <v>14</v>
      </c>
      <c r="B2751" s="32">
        <v>1</v>
      </c>
      <c r="C2751" s="32">
        <v>110</v>
      </c>
      <c r="D2751" s="32" t="s">
        <v>229</v>
      </c>
      <c r="E2751" s="32" t="s">
        <v>309</v>
      </c>
    </row>
    <row r="2752" spans="1:5" ht="12.6" customHeight="1" x14ac:dyDescent="0.2">
      <c r="A2752" s="32">
        <v>14</v>
      </c>
      <c r="B2752" s="32">
        <v>1</v>
      </c>
      <c r="C2752" s="32">
        <v>111</v>
      </c>
      <c r="D2752" s="32" t="s">
        <v>249</v>
      </c>
      <c r="E2752" s="32" t="s">
        <v>289</v>
      </c>
    </row>
    <row r="2753" spans="1:5" ht="12.6" customHeight="1" x14ac:dyDescent="0.2">
      <c r="A2753" s="32">
        <v>14</v>
      </c>
      <c r="B2753" s="32">
        <v>1</v>
      </c>
      <c r="C2753" s="32">
        <v>112</v>
      </c>
      <c r="D2753" s="32" t="s">
        <v>269</v>
      </c>
      <c r="E2753" s="32" t="s">
        <v>329</v>
      </c>
    </row>
    <row r="2754" spans="1:5" ht="12.6" customHeight="1" x14ac:dyDescent="0.2">
      <c r="A2754" s="32">
        <v>14</v>
      </c>
      <c r="B2754" s="32">
        <v>1</v>
      </c>
      <c r="C2754" s="32">
        <v>113</v>
      </c>
      <c r="D2754" s="32" t="s">
        <v>170</v>
      </c>
      <c r="E2754" s="32" t="s">
        <v>270</v>
      </c>
    </row>
    <row r="2755" spans="1:5" ht="12.6" customHeight="1" x14ac:dyDescent="0.2">
      <c r="A2755" s="32">
        <v>14</v>
      </c>
      <c r="B2755" s="32">
        <v>1</v>
      </c>
      <c r="C2755" s="32">
        <v>114</v>
      </c>
      <c r="D2755" s="32" t="s">
        <v>171</v>
      </c>
      <c r="E2755" s="32" t="s">
        <v>250</v>
      </c>
    </row>
    <row r="2756" spans="1:5" ht="12.6" customHeight="1" x14ac:dyDescent="0.2">
      <c r="A2756" s="32">
        <v>14</v>
      </c>
      <c r="B2756" s="32">
        <v>1</v>
      </c>
      <c r="C2756" s="32">
        <v>115</v>
      </c>
      <c r="D2756" s="32" t="s">
        <v>172</v>
      </c>
      <c r="E2756" s="32" t="s">
        <v>230</v>
      </c>
    </row>
    <row r="2757" spans="1:5" ht="12.6" customHeight="1" x14ac:dyDescent="0.2">
      <c r="A2757" s="32">
        <v>14</v>
      </c>
      <c r="B2757" s="32">
        <v>1</v>
      </c>
      <c r="C2757" s="32">
        <v>116</v>
      </c>
      <c r="D2757" s="32" t="s">
        <v>173</v>
      </c>
      <c r="E2757" s="32" t="s">
        <v>174</v>
      </c>
    </row>
    <row r="2758" spans="1:5" ht="12.6" customHeight="1" x14ac:dyDescent="0.2">
      <c r="A2758" s="32">
        <v>14</v>
      </c>
      <c r="B2758" s="32">
        <v>1</v>
      </c>
      <c r="C2758" s="32">
        <v>117</v>
      </c>
      <c r="D2758" s="32" t="s">
        <v>176</v>
      </c>
      <c r="E2758" s="32" t="s">
        <v>175</v>
      </c>
    </row>
    <row r="2759" spans="1:5" ht="12.6" customHeight="1" x14ac:dyDescent="0.2">
      <c r="A2759" s="32">
        <v>14</v>
      </c>
      <c r="B2759" s="32">
        <v>1</v>
      </c>
      <c r="C2759" s="32">
        <v>118</v>
      </c>
      <c r="D2759" s="32" t="s">
        <v>178</v>
      </c>
      <c r="E2759" s="32" t="s">
        <v>330</v>
      </c>
    </row>
    <row r="2760" spans="1:5" ht="12.6" customHeight="1" x14ac:dyDescent="0.2">
      <c r="A2760" s="32">
        <v>14</v>
      </c>
      <c r="B2760" s="32">
        <v>1</v>
      </c>
      <c r="C2760" s="32">
        <v>119</v>
      </c>
      <c r="D2760" s="32" t="s">
        <v>310</v>
      </c>
      <c r="E2760" s="32" t="s">
        <v>290</v>
      </c>
    </row>
    <row r="2761" spans="1:5" ht="12.6" customHeight="1" x14ac:dyDescent="0.2">
      <c r="A2761" s="32">
        <v>14</v>
      </c>
      <c r="B2761" s="32">
        <v>1</v>
      </c>
      <c r="C2761" s="32">
        <v>120</v>
      </c>
      <c r="D2761" s="32" t="s">
        <v>331</v>
      </c>
      <c r="E2761" s="32" t="s">
        <v>180</v>
      </c>
    </row>
    <row r="2762" spans="1:5" ht="12.6" customHeight="1" x14ac:dyDescent="0.2">
      <c r="A2762" s="32">
        <v>14</v>
      </c>
      <c r="B2762" s="32">
        <v>1</v>
      </c>
      <c r="C2762" s="32">
        <v>121</v>
      </c>
      <c r="D2762" s="32" t="s">
        <v>181</v>
      </c>
      <c r="E2762" s="32" t="s">
        <v>311</v>
      </c>
    </row>
    <row r="2763" spans="1:5" ht="12.6" customHeight="1" x14ac:dyDescent="0.2">
      <c r="A2763" s="32">
        <v>14</v>
      </c>
      <c r="B2763" s="32">
        <v>1</v>
      </c>
      <c r="C2763" s="32">
        <v>122</v>
      </c>
      <c r="D2763" s="32" t="s">
        <v>177</v>
      </c>
      <c r="E2763" s="32" t="s">
        <v>291</v>
      </c>
    </row>
    <row r="2764" spans="1:5" ht="12.6" customHeight="1" x14ac:dyDescent="0.2">
      <c r="A2764" s="32">
        <v>14</v>
      </c>
      <c r="B2764" s="32">
        <v>1</v>
      </c>
      <c r="C2764" s="32">
        <v>123</v>
      </c>
      <c r="D2764" s="32" t="s">
        <v>182</v>
      </c>
      <c r="E2764" s="32" t="s">
        <v>271</v>
      </c>
    </row>
    <row r="2765" spans="1:5" ht="12.6" customHeight="1" x14ac:dyDescent="0.2">
      <c r="A2765" s="32">
        <v>14</v>
      </c>
      <c r="B2765" s="32">
        <v>1</v>
      </c>
      <c r="C2765" s="32">
        <v>124</v>
      </c>
      <c r="D2765" s="32" t="s">
        <v>179</v>
      </c>
      <c r="E2765" s="32" t="s">
        <v>251</v>
      </c>
    </row>
    <row r="2766" spans="1:5" ht="12.6" customHeight="1" x14ac:dyDescent="0.2">
      <c r="A2766" s="32">
        <v>14</v>
      </c>
      <c r="B2766" s="32">
        <v>1</v>
      </c>
      <c r="C2766" s="32">
        <v>125</v>
      </c>
      <c r="D2766" s="32" t="s">
        <v>183</v>
      </c>
      <c r="E2766" s="32" t="s">
        <v>231</v>
      </c>
    </row>
    <row r="2767" spans="1:5" ht="12.6" customHeight="1" x14ac:dyDescent="0.2">
      <c r="A2767" s="32">
        <v>14</v>
      </c>
      <c r="B2767" s="32">
        <v>1</v>
      </c>
      <c r="C2767" s="32">
        <v>126</v>
      </c>
      <c r="D2767" s="32" t="s">
        <v>185</v>
      </c>
      <c r="E2767" s="32" t="s">
        <v>184</v>
      </c>
    </row>
    <row r="2768" spans="1:5" ht="12.6" customHeight="1" x14ac:dyDescent="0.2">
      <c r="A2768" s="32">
        <v>14</v>
      </c>
      <c r="B2768" s="32">
        <v>1</v>
      </c>
      <c r="C2768" s="32">
        <v>127</v>
      </c>
      <c r="D2768" s="32" t="s">
        <v>187</v>
      </c>
      <c r="E2768" s="32" t="s">
        <v>188</v>
      </c>
    </row>
    <row r="2769" spans="1:5" ht="12.6" customHeight="1" x14ac:dyDescent="0.2">
      <c r="A2769" s="32">
        <v>14</v>
      </c>
      <c r="B2769" s="32">
        <v>1</v>
      </c>
      <c r="C2769" s="32">
        <v>128</v>
      </c>
      <c r="D2769" s="32" t="s">
        <v>194</v>
      </c>
      <c r="E2769" s="32" t="s">
        <v>186</v>
      </c>
    </row>
    <row r="2770" spans="1:5" ht="12.6" customHeight="1" x14ac:dyDescent="0.2">
      <c r="A2770" s="32">
        <v>14</v>
      </c>
      <c r="B2770" s="32">
        <v>1</v>
      </c>
      <c r="C2770" s="32">
        <v>129</v>
      </c>
      <c r="D2770" s="32" t="s">
        <v>312</v>
      </c>
      <c r="E2770" s="32" t="s">
        <v>189</v>
      </c>
    </row>
    <row r="2771" spans="1:5" ht="12.6" customHeight="1" x14ac:dyDescent="0.2">
      <c r="A2771" s="32">
        <v>14</v>
      </c>
      <c r="B2771" s="32">
        <v>1</v>
      </c>
      <c r="C2771" s="32">
        <v>130</v>
      </c>
      <c r="D2771" s="32" t="s">
        <v>292</v>
      </c>
      <c r="E2771" s="32" t="s">
        <v>191</v>
      </c>
    </row>
    <row r="2772" spans="1:5" ht="12.6" customHeight="1" x14ac:dyDescent="0.2">
      <c r="A2772" s="32">
        <v>14</v>
      </c>
      <c r="B2772" s="32">
        <v>1</v>
      </c>
      <c r="C2772" s="32">
        <v>131</v>
      </c>
      <c r="D2772" s="32" t="s">
        <v>272</v>
      </c>
      <c r="E2772" s="32" t="s">
        <v>192</v>
      </c>
    </row>
    <row r="2773" spans="1:5" ht="12.6" customHeight="1" x14ac:dyDescent="0.2">
      <c r="A2773" s="32">
        <v>14</v>
      </c>
      <c r="B2773" s="32">
        <v>1</v>
      </c>
      <c r="C2773" s="32">
        <v>132</v>
      </c>
      <c r="D2773" s="32" t="s">
        <v>252</v>
      </c>
      <c r="E2773" s="32" t="s">
        <v>190</v>
      </c>
    </row>
    <row r="2774" spans="1:5" ht="12.6" customHeight="1" x14ac:dyDescent="0.2">
      <c r="A2774" s="32">
        <v>14</v>
      </c>
      <c r="B2774" s="32">
        <v>1</v>
      </c>
      <c r="C2774" s="32">
        <v>133</v>
      </c>
      <c r="D2774" s="32" t="s">
        <v>332</v>
      </c>
      <c r="E2774" s="32" t="s">
        <v>232</v>
      </c>
    </row>
    <row r="2775" spans="1:5" ht="12.6" customHeight="1" x14ac:dyDescent="0.2">
      <c r="A2775" s="32">
        <v>14</v>
      </c>
      <c r="B2775" s="32">
        <v>1</v>
      </c>
      <c r="C2775" s="32">
        <v>134</v>
      </c>
      <c r="D2775" s="32" t="s">
        <v>201</v>
      </c>
      <c r="E2775" s="32" t="s">
        <v>195</v>
      </c>
    </row>
    <row r="2776" spans="1:5" ht="12.6" customHeight="1" x14ac:dyDescent="0.2">
      <c r="A2776" s="32">
        <v>14</v>
      </c>
      <c r="B2776" s="32">
        <v>1</v>
      </c>
      <c r="C2776" s="32">
        <v>135</v>
      </c>
      <c r="D2776" s="32" t="s">
        <v>196</v>
      </c>
      <c r="E2776" s="32" t="s">
        <v>197</v>
      </c>
    </row>
    <row r="2777" spans="1:5" ht="12.6" customHeight="1" x14ac:dyDescent="0.2">
      <c r="A2777" s="32">
        <v>14</v>
      </c>
      <c r="B2777" s="32">
        <v>1</v>
      </c>
      <c r="C2777" s="32">
        <v>136</v>
      </c>
      <c r="D2777" s="32" t="s">
        <v>198</v>
      </c>
      <c r="E2777" s="32" t="s">
        <v>200</v>
      </c>
    </row>
    <row r="2778" spans="1:5" ht="12.6" customHeight="1" x14ac:dyDescent="0.2">
      <c r="A2778" s="32">
        <v>14</v>
      </c>
      <c r="B2778" s="32">
        <v>1</v>
      </c>
      <c r="C2778" s="32">
        <v>137</v>
      </c>
      <c r="D2778" s="32" t="s">
        <v>333</v>
      </c>
      <c r="E2778" s="32" t="s">
        <v>199</v>
      </c>
    </row>
    <row r="2779" spans="1:5" ht="12.6" customHeight="1" x14ac:dyDescent="0.2">
      <c r="A2779" s="32">
        <v>14</v>
      </c>
      <c r="B2779" s="32">
        <v>1</v>
      </c>
      <c r="C2779" s="32">
        <v>138</v>
      </c>
      <c r="D2779" s="32" t="s">
        <v>193</v>
      </c>
      <c r="E2779" s="32" t="s">
        <v>313</v>
      </c>
    </row>
    <row r="2780" spans="1:5" ht="12.6" customHeight="1" x14ac:dyDescent="0.2">
      <c r="A2780" s="32">
        <v>14</v>
      </c>
      <c r="B2780" s="32">
        <v>1</v>
      </c>
      <c r="C2780" s="32">
        <v>139</v>
      </c>
      <c r="D2780" s="32" t="s">
        <v>233</v>
      </c>
      <c r="E2780" s="32" t="s">
        <v>293</v>
      </c>
    </row>
    <row r="2781" spans="1:5" ht="12.6" customHeight="1" x14ac:dyDescent="0.2">
      <c r="A2781" s="32">
        <v>14</v>
      </c>
      <c r="B2781" s="32">
        <v>1</v>
      </c>
      <c r="C2781" s="32">
        <v>140</v>
      </c>
      <c r="D2781" s="32" t="s">
        <v>253</v>
      </c>
      <c r="E2781" s="32" t="s">
        <v>273</v>
      </c>
    </row>
    <row r="2782" spans="1:5" ht="12.6" customHeight="1" x14ac:dyDescent="0.2">
      <c r="A2782" s="32">
        <v>14</v>
      </c>
      <c r="B2782" s="32">
        <v>2</v>
      </c>
      <c r="C2782" s="32">
        <v>1</v>
      </c>
      <c r="D2782" s="32" t="s">
        <v>26</v>
      </c>
      <c r="E2782" s="32" t="s">
        <v>22</v>
      </c>
    </row>
    <row r="2783" spans="1:5" ht="12.6" customHeight="1" x14ac:dyDescent="0.2">
      <c r="A2783" s="32">
        <v>14</v>
      </c>
      <c r="B2783" s="32">
        <v>2</v>
      </c>
      <c r="C2783" s="32">
        <v>2</v>
      </c>
      <c r="D2783" s="32" t="s">
        <v>31</v>
      </c>
      <c r="E2783" s="32" t="s">
        <v>314</v>
      </c>
    </row>
    <row r="2784" spans="1:5" ht="12.6" customHeight="1" x14ac:dyDescent="0.2">
      <c r="A2784" s="32">
        <v>14</v>
      </c>
      <c r="B2784" s="32">
        <v>2</v>
      </c>
      <c r="C2784" s="32">
        <v>3</v>
      </c>
      <c r="D2784" s="32" t="s">
        <v>28</v>
      </c>
      <c r="E2784" s="32" t="s">
        <v>294</v>
      </c>
    </row>
    <row r="2785" spans="1:5" ht="12.6" customHeight="1" x14ac:dyDescent="0.2">
      <c r="A2785" s="32">
        <v>14</v>
      </c>
      <c r="B2785" s="32">
        <v>2</v>
      </c>
      <c r="C2785" s="32">
        <v>4</v>
      </c>
      <c r="D2785" s="32" t="s">
        <v>29</v>
      </c>
      <c r="E2785" s="32" t="s">
        <v>274</v>
      </c>
    </row>
    <row r="2786" spans="1:5" ht="12.6" customHeight="1" x14ac:dyDescent="0.2">
      <c r="A2786" s="32">
        <v>14</v>
      </c>
      <c r="B2786" s="32">
        <v>2</v>
      </c>
      <c r="C2786" s="32">
        <v>5</v>
      </c>
      <c r="D2786" s="32" t="s">
        <v>30</v>
      </c>
      <c r="E2786" s="32" t="s">
        <v>254</v>
      </c>
    </row>
    <row r="2787" spans="1:5" ht="12.6" customHeight="1" x14ac:dyDescent="0.2">
      <c r="A2787" s="32">
        <v>14</v>
      </c>
      <c r="B2787" s="32">
        <v>2</v>
      </c>
      <c r="C2787" s="32">
        <v>6</v>
      </c>
      <c r="D2787" s="32" t="s">
        <v>27</v>
      </c>
      <c r="E2787" s="32" t="s">
        <v>234</v>
      </c>
    </row>
    <row r="2788" spans="1:5" ht="12.6" customHeight="1" x14ac:dyDescent="0.2">
      <c r="A2788" s="32">
        <v>14</v>
      </c>
      <c r="B2788" s="32">
        <v>2</v>
      </c>
      <c r="C2788" s="32">
        <v>7</v>
      </c>
      <c r="D2788" s="32" t="s">
        <v>32</v>
      </c>
      <c r="E2788" s="32" t="s">
        <v>214</v>
      </c>
    </row>
    <row r="2789" spans="1:5" ht="12.6" customHeight="1" x14ac:dyDescent="0.2">
      <c r="A2789" s="32">
        <v>14</v>
      </c>
      <c r="B2789" s="32">
        <v>2</v>
      </c>
      <c r="C2789" s="32">
        <v>8</v>
      </c>
      <c r="D2789" s="32" t="s">
        <v>14</v>
      </c>
      <c r="E2789" s="32" t="s">
        <v>35</v>
      </c>
    </row>
    <row r="2790" spans="1:5" ht="12.6" customHeight="1" x14ac:dyDescent="0.2">
      <c r="A2790" s="32">
        <v>14</v>
      </c>
      <c r="B2790" s="32">
        <v>2</v>
      </c>
      <c r="C2790" s="32">
        <v>9</v>
      </c>
      <c r="D2790" s="32" t="s">
        <v>33</v>
      </c>
      <c r="E2790" s="32" t="s">
        <v>38</v>
      </c>
    </row>
    <row r="2791" spans="1:5" ht="12.6" customHeight="1" x14ac:dyDescent="0.2">
      <c r="A2791" s="32">
        <v>14</v>
      </c>
      <c r="B2791" s="32">
        <v>2</v>
      </c>
      <c r="C2791" s="32">
        <v>10</v>
      </c>
      <c r="D2791" s="32" t="s">
        <v>36</v>
      </c>
      <c r="E2791" s="32" t="s">
        <v>37</v>
      </c>
    </row>
    <row r="2792" spans="1:5" ht="12.6" customHeight="1" x14ac:dyDescent="0.2">
      <c r="A2792" s="32">
        <v>14</v>
      </c>
      <c r="B2792" s="32">
        <v>2</v>
      </c>
      <c r="C2792" s="32">
        <v>11</v>
      </c>
      <c r="D2792" s="32" t="s">
        <v>295</v>
      </c>
      <c r="E2792" s="32" t="s">
        <v>34</v>
      </c>
    </row>
    <row r="2793" spans="1:5" ht="12.6" customHeight="1" x14ac:dyDescent="0.2">
      <c r="A2793" s="32">
        <v>14</v>
      </c>
      <c r="B2793" s="32">
        <v>2</v>
      </c>
      <c r="C2793" s="32">
        <v>12</v>
      </c>
      <c r="D2793" s="32" t="s">
        <v>275</v>
      </c>
      <c r="E2793" s="32" t="s">
        <v>39</v>
      </c>
    </row>
    <row r="2794" spans="1:5" ht="12.6" customHeight="1" x14ac:dyDescent="0.2">
      <c r="A2794" s="32">
        <v>14</v>
      </c>
      <c r="B2794" s="32">
        <v>2</v>
      </c>
      <c r="C2794" s="32">
        <v>13</v>
      </c>
      <c r="D2794" s="32" t="s">
        <v>255</v>
      </c>
      <c r="E2794" s="32" t="s">
        <v>215</v>
      </c>
    </row>
    <row r="2795" spans="1:5" ht="12.6" customHeight="1" x14ac:dyDescent="0.2">
      <c r="A2795" s="32">
        <v>14</v>
      </c>
      <c r="B2795" s="32">
        <v>2</v>
      </c>
      <c r="C2795" s="32">
        <v>14</v>
      </c>
      <c r="D2795" s="32" t="s">
        <v>235</v>
      </c>
      <c r="E2795" s="32" t="s">
        <v>315</v>
      </c>
    </row>
    <row r="2796" spans="1:5" ht="12.6" customHeight="1" x14ac:dyDescent="0.2">
      <c r="A2796" s="32">
        <v>14</v>
      </c>
      <c r="B2796" s="32">
        <v>2</v>
      </c>
      <c r="C2796" s="32">
        <v>15</v>
      </c>
      <c r="D2796" s="32" t="s">
        <v>216</v>
      </c>
      <c r="E2796" s="32" t="s">
        <v>15</v>
      </c>
    </row>
    <row r="2797" spans="1:5" ht="12.6" customHeight="1" x14ac:dyDescent="0.2">
      <c r="A2797" s="32">
        <v>14</v>
      </c>
      <c r="B2797" s="32">
        <v>2</v>
      </c>
      <c r="C2797" s="32">
        <v>16</v>
      </c>
      <c r="D2797" s="32" t="s">
        <v>46</v>
      </c>
      <c r="E2797" s="32" t="s">
        <v>41</v>
      </c>
    </row>
    <row r="2798" spans="1:5" ht="12.6" customHeight="1" x14ac:dyDescent="0.2">
      <c r="A2798" s="32">
        <v>14</v>
      </c>
      <c r="B2798" s="32">
        <v>2</v>
      </c>
      <c r="C2798" s="32">
        <v>17</v>
      </c>
      <c r="D2798" s="32" t="s">
        <v>45</v>
      </c>
      <c r="E2798" s="32" t="s">
        <v>43</v>
      </c>
    </row>
    <row r="2799" spans="1:5" ht="12.6" customHeight="1" x14ac:dyDescent="0.2">
      <c r="A2799" s="32">
        <v>14</v>
      </c>
      <c r="B2799" s="32">
        <v>2</v>
      </c>
      <c r="C2799" s="32">
        <v>18</v>
      </c>
      <c r="D2799" s="32" t="s">
        <v>40</v>
      </c>
      <c r="E2799" s="32" t="s">
        <v>44</v>
      </c>
    </row>
    <row r="2800" spans="1:5" ht="12.6" customHeight="1" x14ac:dyDescent="0.2">
      <c r="A2800" s="32">
        <v>14</v>
      </c>
      <c r="B2800" s="32">
        <v>2</v>
      </c>
      <c r="C2800" s="32">
        <v>19</v>
      </c>
      <c r="D2800" s="32" t="s">
        <v>42</v>
      </c>
      <c r="E2800" s="32" t="s">
        <v>316</v>
      </c>
    </row>
    <row r="2801" spans="1:5" ht="12.6" customHeight="1" x14ac:dyDescent="0.2">
      <c r="A2801" s="32">
        <v>14</v>
      </c>
      <c r="B2801" s="32">
        <v>2</v>
      </c>
      <c r="C2801" s="32">
        <v>20</v>
      </c>
      <c r="D2801" s="32" t="s">
        <v>236</v>
      </c>
      <c r="E2801" s="32" t="s">
        <v>296</v>
      </c>
    </row>
    <row r="2802" spans="1:5" ht="12.6" customHeight="1" x14ac:dyDescent="0.2">
      <c r="A2802" s="32">
        <v>14</v>
      </c>
      <c r="B2802" s="32">
        <v>2</v>
      </c>
      <c r="C2802" s="32">
        <v>21</v>
      </c>
      <c r="D2802" s="32" t="s">
        <v>256</v>
      </c>
      <c r="E2802" s="32" t="s">
        <v>276</v>
      </c>
    </row>
    <row r="2803" spans="1:5" ht="12.6" customHeight="1" x14ac:dyDescent="0.2">
      <c r="A2803" s="32">
        <v>14</v>
      </c>
      <c r="B2803" s="32">
        <v>2</v>
      </c>
      <c r="C2803" s="32">
        <v>22</v>
      </c>
      <c r="D2803" s="32" t="s">
        <v>16</v>
      </c>
      <c r="E2803" s="32" t="s">
        <v>277</v>
      </c>
    </row>
    <row r="2804" spans="1:5" ht="12.6" customHeight="1" x14ac:dyDescent="0.2">
      <c r="A2804" s="32">
        <v>14</v>
      </c>
      <c r="B2804" s="32">
        <v>2</v>
      </c>
      <c r="C2804" s="32">
        <v>23</v>
      </c>
      <c r="D2804" s="32" t="s">
        <v>50</v>
      </c>
      <c r="E2804" s="32" t="s">
        <v>257</v>
      </c>
    </row>
    <row r="2805" spans="1:5" ht="12.6" customHeight="1" x14ac:dyDescent="0.2">
      <c r="A2805" s="32">
        <v>14</v>
      </c>
      <c r="B2805" s="32">
        <v>2</v>
      </c>
      <c r="C2805" s="32">
        <v>24</v>
      </c>
      <c r="D2805" s="32" t="s">
        <v>52</v>
      </c>
      <c r="E2805" s="32" t="s">
        <v>237</v>
      </c>
    </row>
    <row r="2806" spans="1:5" ht="12.6" customHeight="1" x14ac:dyDescent="0.2">
      <c r="A2806" s="32">
        <v>14</v>
      </c>
      <c r="B2806" s="32">
        <v>2</v>
      </c>
      <c r="C2806" s="32">
        <v>25</v>
      </c>
      <c r="D2806" s="32" t="s">
        <v>47</v>
      </c>
      <c r="E2806" s="32" t="s">
        <v>217</v>
      </c>
    </row>
    <row r="2807" spans="1:5" ht="12.6" customHeight="1" x14ac:dyDescent="0.2">
      <c r="A2807" s="32">
        <v>14</v>
      </c>
      <c r="B2807" s="32">
        <v>2</v>
      </c>
      <c r="C2807" s="32">
        <v>26</v>
      </c>
      <c r="D2807" s="32" t="s">
        <v>51</v>
      </c>
      <c r="E2807" s="32" t="s">
        <v>53</v>
      </c>
    </row>
    <row r="2808" spans="1:5" ht="12.6" customHeight="1" x14ac:dyDescent="0.2">
      <c r="A2808" s="32">
        <v>14</v>
      </c>
      <c r="B2808" s="32">
        <v>2</v>
      </c>
      <c r="C2808" s="32">
        <v>27</v>
      </c>
      <c r="D2808" s="32" t="s">
        <v>49</v>
      </c>
      <c r="E2808" s="32" t="s">
        <v>48</v>
      </c>
    </row>
    <row r="2809" spans="1:5" ht="12.6" customHeight="1" x14ac:dyDescent="0.2">
      <c r="A2809" s="32">
        <v>14</v>
      </c>
      <c r="B2809" s="32">
        <v>2</v>
      </c>
      <c r="C2809" s="32">
        <v>28</v>
      </c>
      <c r="D2809" s="32" t="s">
        <v>297</v>
      </c>
      <c r="E2809" s="32" t="s">
        <v>317</v>
      </c>
    </row>
    <row r="2810" spans="1:5" ht="12.6" customHeight="1" x14ac:dyDescent="0.2">
      <c r="A2810" s="32">
        <v>14</v>
      </c>
      <c r="B2810" s="32">
        <v>2</v>
      </c>
      <c r="C2810" s="32">
        <v>29</v>
      </c>
      <c r="D2810" s="32" t="s">
        <v>56</v>
      </c>
      <c r="E2810" s="32" t="s">
        <v>17</v>
      </c>
    </row>
    <row r="2811" spans="1:5" ht="12.6" customHeight="1" x14ac:dyDescent="0.2">
      <c r="A2811" s="32">
        <v>14</v>
      </c>
      <c r="B2811" s="32">
        <v>2</v>
      </c>
      <c r="C2811" s="32">
        <v>30</v>
      </c>
      <c r="D2811" s="32" t="s">
        <v>59</v>
      </c>
      <c r="E2811" s="32" t="s">
        <v>298</v>
      </c>
    </row>
    <row r="2812" spans="1:5" ht="12.6" customHeight="1" x14ac:dyDescent="0.2">
      <c r="A2812" s="32">
        <v>14</v>
      </c>
      <c r="B2812" s="32">
        <v>2</v>
      </c>
      <c r="C2812" s="32">
        <v>31</v>
      </c>
      <c r="D2812" s="32" t="s">
        <v>55</v>
      </c>
      <c r="E2812" s="32" t="s">
        <v>278</v>
      </c>
    </row>
    <row r="2813" spans="1:5" ht="12.6" customHeight="1" x14ac:dyDescent="0.2">
      <c r="A2813" s="32">
        <v>14</v>
      </c>
      <c r="B2813" s="32">
        <v>2</v>
      </c>
      <c r="C2813" s="32">
        <v>32</v>
      </c>
      <c r="D2813" s="32" t="s">
        <v>54</v>
      </c>
      <c r="E2813" s="32" t="s">
        <v>258</v>
      </c>
    </row>
    <row r="2814" spans="1:5" ht="12.6" customHeight="1" x14ac:dyDescent="0.2">
      <c r="A2814" s="32">
        <v>14</v>
      </c>
      <c r="B2814" s="32">
        <v>2</v>
      </c>
      <c r="C2814" s="32">
        <v>33</v>
      </c>
      <c r="D2814" s="32" t="s">
        <v>57</v>
      </c>
      <c r="E2814" s="32" t="s">
        <v>238</v>
      </c>
    </row>
    <row r="2815" spans="1:5" ht="12.6" customHeight="1" x14ac:dyDescent="0.2">
      <c r="A2815" s="32">
        <v>14</v>
      </c>
      <c r="B2815" s="32">
        <v>2</v>
      </c>
      <c r="C2815" s="32">
        <v>34</v>
      </c>
      <c r="D2815" s="32" t="s">
        <v>58</v>
      </c>
      <c r="E2815" s="32" t="s">
        <v>218</v>
      </c>
    </row>
    <row r="2816" spans="1:5" ht="12.6" customHeight="1" x14ac:dyDescent="0.2">
      <c r="A2816" s="32">
        <v>14</v>
      </c>
      <c r="B2816" s="32">
        <v>2</v>
      </c>
      <c r="C2816" s="32">
        <v>35</v>
      </c>
      <c r="D2816" s="32" t="s">
        <v>318</v>
      </c>
      <c r="E2816" s="32" t="s">
        <v>60</v>
      </c>
    </row>
    <row r="2817" spans="1:5" ht="12.6" customHeight="1" x14ac:dyDescent="0.2">
      <c r="A2817" s="32">
        <v>14</v>
      </c>
      <c r="B2817" s="32">
        <v>2</v>
      </c>
      <c r="C2817" s="32">
        <v>36</v>
      </c>
      <c r="D2817" s="32" t="s">
        <v>18</v>
      </c>
      <c r="E2817" s="32" t="s">
        <v>65</v>
      </c>
    </row>
    <row r="2818" spans="1:5" ht="12.6" customHeight="1" x14ac:dyDescent="0.2">
      <c r="A2818" s="32">
        <v>14</v>
      </c>
      <c r="B2818" s="32">
        <v>2</v>
      </c>
      <c r="C2818" s="32">
        <v>37</v>
      </c>
      <c r="D2818" s="32" t="s">
        <v>61</v>
      </c>
      <c r="E2818" s="32" t="s">
        <v>64</v>
      </c>
    </row>
    <row r="2819" spans="1:5" ht="12.6" customHeight="1" x14ac:dyDescent="0.2">
      <c r="A2819" s="32">
        <v>14</v>
      </c>
      <c r="B2819" s="32">
        <v>2</v>
      </c>
      <c r="C2819" s="32">
        <v>38</v>
      </c>
      <c r="D2819" s="32" t="s">
        <v>319</v>
      </c>
      <c r="E2819" s="32" t="s">
        <v>62</v>
      </c>
    </row>
    <row r="2820" spans="1:5" ht="12.6" customHeight="1" x14ac:dyDescent="0.2">
      <c r="A2820" s="32">
        <v>14</v>
      </c>
      <c r="B2820" s="32">
        <v>2</v>
      </c>
      <c r="C2820" s="32">
        <v>39</v>
      </c>
      <c r="D2820" s="32" t="s">
        <v>299</v>
      </c>
      <c r="E2820" s="32" t="s">
        <v>66</v>
      </c>
    </row>
    <row r="2821" spans="1:5" ht="12.6" customHeight="1" x14ac:dyDescent="0.2">
      <c r="A2821" s="32">
        <v>14</v>
      </c>
      <c r="B2821" s="32">
        <v>2</v>
      </c>
      <c r="C2821" s="32">
        <v>40</v>
      </c>
      <c r="D2821" s="32" t="s">
        <v>279</v>
      </c>
      <c r="E2821" s="32" t="s">
        <v>63</v>
      </c>
    </row>
    <row r="2822" spans="1:5" ht="12.6" customHeight="1" x14ac:dyDescent="0.2">
      <c r="A2822" s="32">
        <v>14</v>
      </c>
      <c r="B2822" s="32">
        <v>2</v>
      </c>
      <c r="C2822" s="32">
        <v>41</v>
      </c>
      <c r="D2822" s="32" t="s">
        <v>259</v>
      </c>
      <c r="E2822" s="32" t="s">
        <v>67</v>
      </c>
    </row>
    <row r="2823" spans="1:5" ht="12.6" customHeight="1" x14ac:dyDescent="0.2">
      <c r="A2823" s="32">
        <v>14</v>
      </c>
      <c r="B2823" s="32">
        <v>2</v>
      </c>
      <c r="C2823" s="32">
        <v>42</v>
      </c>
      <c r="D2823" s="32" t="s">
        <v>239</v>
      </c>
      <c r="E2823" s="32" t="s">
        <v>219</v>
      </c>
    </row>
    <row r="2824" spans="1:5" ht="12.6" customHeight="1" x14ac:dyDescent="0.2">
      <c r="A2824" s="32">
        <v>14</v>
      </c>
      <c r="B2824" s="32">
        <v>2</v>
      </c>
      <c r="C2824" s="32">
        <v>43</v>
      </c>
      <c r="D2824" s="32" t="s">
        <v>74</v>
      </c>
      <c r="E2824" s="32" t="s">
        <v>19</v>
      </c>
    </row>
    <row r="2825" spans="1:5" ht="12.6" customHeight="1" x14ac:dyDescent="0.2">
      <c r="A2825" s="32">
        <v>14</v>
      </c>
      <c r="B2825" s="32">
        <v>2</v>
      </c>
      <c r="C2825" s="32">
        <v>44</v>
      </c>
      <c r="D2825" s="32" t="s">
        <v>69</v>
      </c>
      <c r="E2825" s="32" t="s">
        <v>68</v>
      </c>
    </row>
    <row r="2826" spans="1:5" ht="12.6" customHeight="1" x14ac:dyDescent="0.2">
      <c r="A2826" s="32">
        <v>14</v>
      </c>
      <c r="B2826" s="32">
        <v>2</v>
      </c>
      <c r="C2826" s="32">
        <v>45</v>
      </c>
      <c r="D2826" s="32" t="s">
        <v>71</v>
      </c>
      <c r="E2826" s="32" t="s">
        <v>70</v>
      </c>
    </row>
    <row r="2827" spans="1:5" ht="12.6" customHeight="1" x14ac:dyDescent="0.2">
      <c r="A2827" s="32">
        <v>14</v>
      </c>
      <c r="B2827" s="32">
        <v>2</v>
      </c>
      <c r="C2827" s="32">
        <v>46</v>
      </c>
      <c r="D2827" s="32" t="s">
        <v>73</v>
      </c>
      <c r="E2827" s="32" t="s">
        <v>72</v>
      </c>
    </row>
    <row r="2828" spans="1:5" ht="12.6" customHeight="1" x14ac:dyDescent="0.2">
      <c r="A2828" s="32">
        <v>14</v>
      </c>
      <c r="B2828" s="32">
        <v>2</v>
      </c>
      <c r="C2828" s="32">
        <v>47</v>
      </c>
      <c r="D2828" s="32" t="s">
        <v>220</v>
      </c>
      <c r="E2828" s="32" t="s">
        <v>300</v>
      </c>
    </row>
    <row r="2829" spans="1:5" ht="12.6" customHeight="1" x14ac:dyDescent="0.2">
      <c r="A2829" s="32">
        <v>14</v>
      </c>
      <c r="B2829" s="32">
        <v>2</v>
      </c>
      <c r="C2829" s="32">
        <v>48</v>
      </c>
      <c r="D2829" s="32" t="s">
        <v>240</v>
      </c>
      <c r="E2829" s="32" t="s">
        <v>280</v>
      </c>
    </row>
    <row r="2830" spans="1:5" ht="12.6" customHeight="1" x14ac:dyDescent="0.2">
      <c r="A2830" s="32">
        <v>14</v>
      </c>
      <c r="B2830" s="32">
        <v>2</v>
      </c>
      <c r="C2830" s="32">
        <v>49</v>
      </c>
      <c r="D2830" s="32" t="s">
        <v>320</v>
      </c>
      <c r="E2830" s="32" t="s">
        <v>260</v>
      </c>
    </row>
    <row r="2831" spans="1:5" ht="12.6" customHeight="1" x14ac:dyDescent="0.2">
      <c r="A2831" s="32">
        <v>14</v>
      </c>
      <c r="B2831" s="32">
        <v>2</v>
      </c>
      <c r="C2831" s="32">
        <v>50</v>
      </c>
      <c r="D2831" s="32" t="s">
        <v>20</v>
      </c>
      <c r="E2831" s="32" t="s">
        <v>261</v>
      </c>
    </row>
    <row r="2832" spans="1:5" ht="12.6" customHeight="1" x14ac:dyDescent="0.2">
      <c r="A2832" s="32">
        <v>14</v>
      </c>
      <c r="B2832" s="32">
        <v>2</v>
      </c>
      <c r="C2832" s="32">
        <v>51</v>
      </c>
      <c r="D2832" s="32" t="s">
        <v>76</v>
      </c>
      <c r="E2832" s="32" t="s">
        <v>241</v>
      </c>
    </row>
    <row r="2833" spans="1:5" ht="12.6" customHeight="1" x14ac:dyDescent="0.2">
      <c r="A2833" s="32">
        <v>14</v>
      </c>
      <c r="B2833" s="32">
        <v>2</v>
      </c>
      <c r="C2833" s="32">
        <v>52</v>
      </c>
      <c r="D2833" s="32" t="s">
        <v>78</v>
      </c>
      <c r="E2833" s="32" t="s">
        <v>221</v>
      </c>
    </row>
    <row r="2834" spans="1:5" ht="12.6" customHeight="1" x14ac:dyDescent="0.2">
      <c r="A2834" s="32">
        <v>14</v>
      </c>
      <c r="B2834" s="32">
        <v>2</v>
      </c>
      <c r="C2834" s="32">
        <v>53</v>
      </c>
      <c r="D2834" s="32" t="s">
        <v>80</v>
      </c>
      <c r="E2834" s="32" t="s">
        <v>81</v>
      </c>
    </row>
    <row r="2835" spans="1:5" ht="12.6" customHeight="1" x14ac:dyDescent="0.2">
      <c r="A2835" s="32">
        <v>14</v>
      </c>
      <c r="B2835" s="32">
        <v>2</v>
      </c>
      <c r="C2835" s="32">
        <v>54</v>
      </c>
      <c r="D2835" s="32" t="s">
        <v>75</v>
      </c>
      <c r="E2835" s="32" t="s">
        <v>77</v>
      </c>
    </row>
    <row r="2836" spans="1:5" ht="12.6" customHeight="1" x14ac:dyDescent="0.2">
      <c r="A2836" s="32">
        <v>14</v>
      </c>
      <c r="B2836" s="32">
        <v>2</v>
      </c>
      <c r="C2836" s="32">
        <v>55</v>
      </c>
      <c r="D2836" s="32" t="s">
        <v>321</v>
      </c>
      <c r="E2836" s="32" t="s">
        <v>79</v>
      </c>
    </row>
    <row r="2837" spans="1:5" ht="12.6" customHeight="1" x14ac:dyDescent="0.2">
      <c r="A2837" s="32">
        <v>14</v>
      </c>
      <c r="B2837" s="32">
        <v>2</v>
      </c>
      <c r="C2837" s="32">
        <v>56</v>
      </c>
      <c r="D2837" s="32" t="s">
        <v>301</v>
      </c>
      <c r="E2837" s="32" t="s">
        <v>281</v>
      </c>
    </row>
    <row r="2838" spans="1:5" ht="12.6" customHeight="1" x14ac:dyDescent="0.2">
      <c r="A2838" s="32">
        <v>14</v>
      </c>
      <c r="B2838" s="32">
        <v>2</v>
      </c>
      <c r="C2838" s="32">
        <v>57</v>
      </c>
      <c r="D2838" s="32" t="s">
        <v>322</v>
      </c>
      <c r="E2838" s="32" t="s">
        <v>21</v>
      </c>
    </row>
    <row r="2839" spans="1:5" ht="12.6" customHeight="1" x14ac:dyDescent="0.2">
      <c r="A2839" s="32">
        <v>14</v>
      </c>
      <c r="B2839" s="32">
        <v>2</v>
      </c>
      <c r="C2839" s="32">
        <v>58</v>
      </c>
      <c r="D2839" s="32" t="s">
        <v>302</v>
      </c>
      <c r="E2839" s="32" t="s">
        <v>83</v>
      </c>
    </row>
    <row r="2840" spans="1:5" ht="12.6" customHeight="1" x14ac:dyDescent="0.2">
      <c r="A2840" s="32">
        <v>14</v>
      </c>
      <c r="B2840" s="32">
        <v>2</v>
      </c>
      <c r="C2840" s="32">
        <v>59</v>
      </c>
      <c r="D2840" s="32" t="s">
        <v>282</v>
      </c>
      <c r="E2840" s="32" t="s">
        <v>86</v>
      </c>
    </row>
    <row r="2841" spans="1:5" ht="12.6" customHeight="1" x14ac:dyDescent="0.2">
      <c r="A2841" s="32">
        <v>14</v>
      </c>
      <c r="B2841" s="32">
        <v>2</v>
      </c>
      <c r="C2841" s="32">
        <v>60</v>
      </c>
      <c r="D2841" s="32" t="s">
        <v>262</v>
      </c>
      <c r="E2841" s="32" t="s">
        <v>87</v>
      </c>
    </row>
    <row r="2842" spans="1:5" ht="12.6" customHeight="1" x14ac:dyDescent="0.2">
      <c r="A2842" s="32">
        <v>14</v>
      </c>
      <c r="B2842" s="32">
        <v>2</v>
      </c>
      <c r="C2842" s="32">
        <v>61</v>
      </c>
      <c r="D2842" s="32" t="s">
        <v>242</v>
      </c>
      <c r="E2842" s="32" t="s">
        <v>85</v>
      </c>
    </row>
    <row r="2843" spans="1:5" ht="12.6" customHeight="1" x14ac:dyDescent="0.2">
      <c r="A2843" s="32">
        <v>14</v>
      </c>
      <c r="B2843" s="32">
        <v>2</v>
      </c>
      <c r="C2843" s="32">
        <v>62</v>
      </c>
      <c r="D2843" s="32" t="s">
        <v>222</v>
      </c>
      <c r="E2843" s="32" t="s">
        <v>84</v>
      </c>
    </row>
    <row r="2844" spans="1:5" ht="12.6" customHeight="1" x14ac:dyDescent="0.2">
      <c r="A2844" s="32">
        <v>14</v>
      </c>
      <c r="B2844" s="32">
        <v>2</v>
      </c>
      <c r="C2844" s="32">
        <v>63</v>
      </c>
      <c r="D2844" s="32" t="s">
        <v>88</v>
      </c>
      <c r="E2844" s="32" t="s">
        <v>82</v>
      </c>
    </row>
    <row r="2845" spans="1:5" ht="12.6" customHeight="1" x14ac:dyDescent="0.2">
      <c r="A2845" s="32">
        <v>14</v>
      </c>
      <c r="B2845" s="32">
        <v>2</v>
      </c>
      <c r="C2845" s="32">
        <v>64</v>
      </c>
      <c r="D2845" s="32" t="s">
        <v>23</v>
      </c>
      <c r="E2845" s="32" t="s">
        <v>91</v>
      </c>
    </row>
    <row r="2846" spans="1:5" ht="12.6" customHeight="1" x14ac:dyDescent="0.2">
      <c r="A2846" s="32">
        <v>14</v>
      </c>
      <c r="B2846" s="32">
        <v>2</v>
      </c>
      <c r="C2846" s="32">
        <v>65</v>
      </c>
      <c r="D2846" s="32" t="s">
        <v>92</v>
      </c>
      <c r="E2846" s="32" t="s">
        <v>89</v>
      </c>
    </row>
    <row r="2847" spans="1:5" ht="12.6" customHeight="1" x14ac:dyDescent="0.2">
      <c r="A2847" s="32">
        <v>14</v>
      </c>
      <c r="B2847" s="32">
        <v>2</v>
      </c>
      <c r="C2847" s="32">
        <v>66</v>
      </c>
      <c r="D2847" s="32" t="s">
        <v>303</v>
      </c>
      <c r="E2847" s="32" t="s">
        <v>90</v>
      </c>
    </row>
    <row r="2848" spans="1:5" ht="12.6" customHeight="1" x14ac:dyDescent="0.2">
      <c r="A2848" s="32">
        <v>14</v>
      </c>
      <c r="B2848" s="32">
        <v>2</v>
      </c>
      <c r="C2848" s="32">
        <v>67</v>
      </c>
      <c r="D2848" s="32" t="s">
        <v>283</v>
      </c>
      <c r="E2848" s="32" t="s">
        <v>93</v>
      </c>
    </row>
    <row r="2849" spans="1:5" ht="12.6" customHeight="1" x14ac:dyDescent="0.2">
      <c r="A2849" s="32">
        <v>14</v>
      </c>
      <c r="B2849" s="32">
        <v>2</v>
      </c>
      <c r="C2849" s="32">
        <v>68</v>
      </c>
      <c r="D2849" s="32" t="s">
        <v>263</v>
      </c>
      <c r="E2849" s="32" t="s">
        <v>94</v>
      </c>
    </row>
    <row r="2850" spans="1:5" ht="12.6" customHeight="1" x14ac:dyDescent="0.2">
      <c r="A2850" s="32">
        <v>14</v>
      </c>
      <c r="B2850" s="32">
        <v>2</v>
      </c>
      <c r="C2850" s="32">
        <v>69</v>
      </c>
      <c r="D2850" s="32" t="s">
        <v>243</v>
      </c>
      <c r="E2850" s="32" t="s">
        <v>95</v>
      </c>
    </row>
    <row r="2851" spans="1:5" ht="12.6" customHeight="1" x14ac:dyDescent="0.2">
      <c r="A2851" s="32">
        <v>14</v>
      </c>
      <c r="B2851" s="32">
        <v>2</v>
      </c>
      <c r="C2851" s="32">
        <v>70</v>
      </c>
      <c r="D2851" s="32" t="s">
        <v>223</v>
      </c>
      <c r="E2851" s="32" t="s">
        <v>323</v>
      </c>
    </row>
    <row r="2852" spans="1:5" ht="12.6" customHeight="1" x14ac:dyDescent="0.2">
      <c r="A2852" s="32">
        <v>14</v>
      </c>
      <c r="B2852" s="32">
        <v>2</v>
      </c>
      <c r="C2852" s="32">
        <v>71</v>
      </c>
      <c r="D2852" s="32" t="s">
        <v>98</v>
      </c>
      <c r="E2852" s="32" t="s">
        <v>24</v>
      </c>
    </row>
    <row r="2853" spans="1:5" ht="12.6" customHeight="1" x14ac:dyDescent="0.2">
      <c r="A2853" s="32">
        <v>14</v>
      </c>
      <c r="B2853" s="32">
        <v>2</v>
      </c>
      <c r="C2853" s="32">
        <v>72</v>
      </c>
      <c r="D2853" s="32" t="s">
        <v>100</v>
      </c>
      <c r="E2853" s="32" t="s">
        <v>101</v>
      </c>
    </row>
    <row r="2854" spans="1:5" ht="12.6" customHeight="1" x14ac:dyDescent="0.2">
      <c r="A2854" s="32">
        <v>14</v>
      </c>
      <c r="B2854" s="32">
        <v>2</v>
      </c>
      <c r="C2854" s="32">
        <v>73</v>
      </c>
      <c r="D2854" s="32" t="s">
        <v>99</v>
      </c>
      <c r="E2854" s="32" t="s">
        <v>96</v>
      </c>
    </row>
    <row r="2855" spans="1:5" ht="12.6" customHeight="1" x14ac:dyDescent="0.2">
      <c r="A2855" s="32">
        <v>14</v>
      </c>
      <c r="B2855" s="32">
        <v>2</v>
      </c>
      <c r="C2855" s="32">
        <v>74</v>
      </c>
      <c r="D2855" s="32" t="s">
        <v>97</v>
      </c>
      <c r="E2855" s="32" t="s">
        <v>324</v>
      </c>
    </row>
    <row r="2856" spans="1:5" ht="12.6" customHeight="1" x14ac:dyDescent="0.2">
      <c r="A2856" s="32">
        <v>14</v>
      </c>
      <c r="B2856" s="32">
        <v>2</v>
      </c>
      <c r="C2856" s="32">
        <v>75</v>
      </c>
      <c r="D2856" s="32" t="s">
        <v>102</v>
      </c>
      <c r="E2856" s="32" t="s">
        <v>304</v>
      </c>
    </row>
    <row r="2857" spans="1:5" ht="12.6" customHeight="1" x14ac:dyDescent="0.2">
      <c r="A2857" s="32">
        <v>14</v>
      </c>
      <c r="B2857" s="32">
        <v>2</v>
      </c>
      <c r="C2857" s="32">
        <v>76</v>
      </c>
      <c r="D2857" s="32" t="s">
        <v>224</v>
      </c>
      <c r="E2857" s="32" t="s">
        <v>284</v>
      </c>
    </row>
    <row r="2858" spans="1:5" ht="12.6" customHeight="1" x14ac:dyDescent="0.2">
      <c r="A2858" s="32">
        <v>14</v>
      </c>
      <c r="B2858" s="32">
        <v>2</v>
      </c>
      <c r="C2858" s="32">
        <v>77</v>
      </c>
      <c r="D2858" s="32" t="s">
        <v>244</v>
      </c>
      <c r="E2858" s="32" t="s">
        <v>264</v>
      </c>
    </row>
    <row r="2859" spans="1:5" ht="12.6" customHeight="1" x14ac:dyDescent="0.2">
      <c r="A2859" s="32">
        <v>14</v>
      </c>
      <c r="B2859" s="32">
        <v>2</v>
      </c>
      <c r="C2859" s="32">
        <v>78</v>
      </c>
      <c r="D2859" s="32" t="s">
        <v>25</v>
      </c>
      <c r="E2859" s="32" t="s">
        <v>245</v>
      </c>
    </row>
    <row r="2860" spans="1:5" ht="12.6" customHeight="1" x14ac:dyDescent="0.2">
      <c r="A2860" s="32">
        <v>14</v>
      </c>
      <c r="B2860" s="32">
        <v>2</v>
      </c>
      <c r="C2860" s="32">
        <v>79</v>
      </c>
      <c r="D2860" s="32" t="s">
        <v>105</v>
      </c>
      <c r="E2860" s="32" t="s">
        <v>225</v>
      </c>
    </row>
    <row r="2861" spans="1:5" ht="12.6" customHeight="1" x14ac:dyDescent="0.2">
      <c r="A2861" s="32">
        <v>14</v>
      </c>
      <c r="B2861" s="32">
        <v>2</v>
      </c>
      <c r="C2861" s="32">
        <v>80</v>
      </c>
      <c r="D2861" s="32" t="s">
        <v>106</v>
      </c>
      <c r="E2861" s="32" t="s">
        <v>109</v>
      </c>
    </row>
    <row r="2862" spans="1:5" ht="12.6" customHeight="1" x14ac:dyDescent="0.2">
      <c r="A2862" s="32">
        <v>14</v>
      </c>
      <c r="B2862" s="32">
        <v>2</v>
      </c>
      <c r="C2862" s="32">
        <v>81</v>
      </c>
      <c r="D2862" s="32" t="s">
        <v>104</v>
      </c>
      <c r="E2862" s="32" t="s">
        <v>107</v>
      </c>
    </row>
    <row r="2863" spans="1:5" ht="12.6" customHeight="1" x14ac:dyDescent="0.2">
      <c r="A2863" s="32">
        <v>14</v>
      </c>
      <c r="B2863" s="32">
        <v>2</v>
      </c>
      <c r="C2863" s="32">
        <v>82</v>
      </c>
      <c r="D2863" s="32" t="s">
        <v>108</v>
      </c>
      <c r="E2863" s="32" t="s">
        <v>103</v>
      </c>
    </row>
    <row r="2864" spans="1:5" ht="12.6" customHeight="1" x14ac:dyDescent="0.2">
      <c r="A2864" s="32">
        <v>14</v>
      </c>
      <c r="B2864" s="32">
        <v>2</v>
      </c>
      <c r="C2864" s="32">
        <v>83</v>
      </c>
      <c r="D2864" s="32" t="s">
        <v>305</v>
      </c>
      <c r="E2864" s="32" t="s">
        <v>265</v>
      </c>
    </row>
    <row r="2865" spans="1:5" ht="12.6" customHeight="1" x14ac:dyDescent="0.2">
      <c r="A2865" s="32">
        <v>14</v>
      </c>
      <c r="B2865" s="32">
        <v>2</v>
      </c>
      <c r="C2865" s="32">
        <v>84</v>
      </c>
      <c r="D2865" s="32" t="s">
        <v>325</v>
      </c>
      <c r="E2865" s="32" t="s">
        <v>285</v>
      </c>
    </row>
    <row r="2866" spans="1:5" ht="12.6" customHeight="1" x14ac:dyDescent="0.2">
      <c r="A2866" s="32">
        <v>14</v>
      </c>
      <c r="B2866" s="32">
        <v>2</v>
      </c>
      <c r="C2866" s="32">
        <v>85</v>
      </c>
      <c r="D2866" s="32" t="s">
        <v>306</v>
      </c>
      <c r="E2866" s="32" t="s">
        <v>139</v>
      </c>
    </row>
    <row r="2867" spans="1:5" ht="12.6" customHeight="1" x14ac:dyDescent="0.2">
      <c r="A2867" s="32">
        <v>14</v>
      </c>
      <c r="B2867" s="32">
        <v>2</v>
      </c>
      <c r="C2867" s="32">
        <v>86</v>
      </c>
      <c r="D2867" s="32" t="s">
        <v>286</v>
      </c>
      <c r="E2867" s="32" t="s">
        <v>140</v>
      </c>
    </row>
    <row r="2868" spans="1:5" ht="12.6" customHeight="1" x14ac:dyDescent="0.2">
      <c r="A2868" s="32">
        <v>14</v>
      </c>
      <c r="B2868" s="32">
        <v>2</v>
      </c>
      <c r="C2868" s="32">
        <v>87</v>
      </c>
      <c r="D2868" s="32" t="s">
        <v>266</v>
      </c>
      <c r="E2868" s="32" t="s">
        <v>143</v>
      </c>
    </row>
    <row r="2869" spans="1:5" ht="12.6" customHeight="1" x14ac:dyDescent="0.2">
      <c r="A2869" s="32">
        <v>14</v>
      </c>
      <c r="B2869" s="32">
        <v>2</v>
      </c>
      <c r="C2869" s="32">
        <v>88</v>
      </c>
      <c r="D2869" s="32" t="s">
        <v>246</v>
      </c>
      <c r="E2869" s="32" t="s">
        <v>146</v>
      </c>
    </row>
    <row r="2870" spans="1:5" ht="12.6" customHeight="1" x14ac:dyDescent="0.2">
      <c r="A2870" s="32">
        <v>14</v>
      </c>
      <c r="B2870" s="32">
        <v>2</v>
      </c>
      <c r="C2870" s="32">
        <v>89</v>
      </c>
      <c r="D2870" s="32" t="s">
        <v>226</v>
      </c>
      <c r="E2870" s="32" t="s">
        <v>142</v>
      </c>
    </row>
    <row r="2871" spans="1:5" ht="12.6" customHeight="1" x14ac:dyDescent="0.2">
      <c r="A2871" s="32">
        <v>14</v>
      </c>
      <c r="B2871" s="32">
        <v>2</v>
      </c>
      <c r="C2871" s="32">
        <v>90</v>
      </c>
      <c r="D2871" s="32" t="s">
        <v>144</v>
      </c>
      <c r="E2871" s="32" t="s">
        <v>141</v>
      </c>
    </row>
    <row r="2872" spans="1:5" ht="12.6" customHeight="1" x14ac:dyDescent="0.2">
      <c r="A2872" s="32">
        <v>14</v>
      </c>
      <c r="B2872" s="32">
        <v>2</v>
      </c>
      <c r="C2872" s="32">
        <v>91</v>
      </c>
      <c r="D2872" s="32" t="s">
        <v>326</v>
      </c>
      <c r="E2872" s="32" t="s">
        <v>138</v>
      </c>
    </row>
    <row r="2873" spans="1:5" ht="12.6" customHeight="1" x14ac:dyDescent="0.2">
      <c r="A2873" s="32">
        <v>14</v>
      </c>
      <c r="B2873" s="32">
        <v>2</v>
      </c>
      <c r="C2873" s="32">
        <v>92</v>
      </c>
      <c r="D2873" s="32" t="s">
        <v>147</v>
      </c>
      <c r="E2873" s="32" t="s">
        <v>145</v>
      </c>
    </row>
    <row r="2874" spans="1:5" ht="12.6" customHeight="1" x14ac:dyDescent="0.2">
      <c r="A2874" s="32">
        <v>14</v>
      </c>
      <c r="B2874" s="32">
        <v>2</v>
      </c>
      <c r="C2874" s="32">
        <v>93</v>
      </c>
      <c r="D2874" s="32" t="s">
        <v>327</v>
      </c>
      <c r="E2874" s="32" t="s">
        <v>150</v>
      </c>
    </row>
    <row r="2875" spans="1:5" ht="12.6" customHeight="1" x14ac:dyDescent="0.2">
      <c r="A2875" s="32">
        <v>14</v>
      </c>
      <c r="B2875" s="32">
        <v>2</v>
      </c>
      <c r="C2875" s="32">
        <v>94</v>
      </c>
      <c r="D2875" s="32" t="s">
        <v>307</v>
      </c>
      <c r="E2875" s="32" t="s">
        <v>149</v>
      </c>
    </row>
    <row r="2876" spans="1:5" ht="12.6" customHeight="1" x14ac:dyDescent="0.2">
      <c r="A2876" s="32">
        <v>14</v>
      </c>
      <c r="B2876" s="32">
        <v>2</v>
      </c>
      <c r="C2876" s="32">
        <v>95</v>
      </c>
      <c r="D2876" s="32" t="s">
        <v>287</v>
      </c>
      <c r="E2876" s="32" t="s">
        <v>148</v>
      </c>
    </row>
    <row r="2877" spans="1:5" ht="12.6" customHeight="1" x14ac:dyDescent="0.2">
      <c r="A2877" s="32">
        <v>14</v>
      </c>
      <c r="B2877" s="32">
        <v>2</v>
      </c>
      <c r="C2877" s="32">
        <v>96</v>
      </c>
      <c r="D2877" s="32" t="s">
        <v>267</v>
      </c>
      <c r="E2877" s="32" t="s">
        <v>151</v>
      </c>
    </row>
    <row r="2878" spans="1:5" ht="12.6" customHeight="1" x14ac:dyDescent="0.2">
      <c r="A2878" s="32">
        <v>14</v>
      </c>
      <c r="B2878" s="32">
        <v>2</v>
      </c>
      <c r="C2878" s="32">
        <v>97</v>
      </c>
      <c r="D2878" s="32" t="s">
        <v>247</v>
      </c>
      <c r="E2878" s="32" t="s">
        <v>153</v>
      </c>
    </row>
    <row r="2879" spans="1:5" ht="12.6" customHeight="1" x14ac:dyDescent="0.2">
      <c r="A2879" s="32">
        <v>14</v>
      </c>
      <c r="B2879" s="32">
        <v>2</v>
      </c>
      <c r="C2879" s="32">
        <v>98</v>
      </c>
      <c r="D2879" s="32" t="s">
        <v>227</v>
      </c>
      <c r="E2879" s="32" t="s">
        <v>152</v>
      </c>
    </row>
    <row r="2880" spans="1:5" ht="12.6" customHeight="1" x14ac:dyDescent="0.2">
      <c r="A2880" s="32">
        <v>14</v>
      </c>
      <c r="B2880" s="32">
        <v>2</v>
      </c>
      <c r="C2880" s="32">
        <v>99</v>
      </c>
      <c r="D2880" s="32" t="s">
        <v>160</v>
      </c>
      <c r="E2880" s="32" t="s">
        <v>162</v>
      </c>
    </row>
    <row r="2881" spans="1:5" ht="12.6" customHeight="1" x14ac:dyDescent="0.2">
      <c r="A2881" s="32">
        <v>14</v>
      </c>
      <c r="B2881" s="32">
        <v>2</v>
      </c>
      <c r="C2881" s="32">
        <v>100</v>
      </c>
      <c r="D2881" s="32" t="s">
        <v>159</v>
      </c>
      <c r="E2881" s="32" t="s">
        <v>154</v>
      </c>
    </row>
    <row r="2882" spans="1:5" ht="12.6" customHeight="1" x14ac:dyDescent="0.2">
      <c r="A2882" s="32">
        <v>14</v>
      </c>
      <c r="B2882" s="32">
        <v>2</v>
      </c>
      <c r="C2882" s="32">
        <v>101</v>
      </c>
      <c r="D2882" s="32" t="s">
        <v>157</v>
      </c>
      <c r="E2882" s="32" t="s">
        <v>156</v>
      </c>
    </row>
    <row r="2883" spans="1:5" ht="12.6" customHeight="1" x14ac:dyDescent="0.2">
      <c r="A2883" s="32">
        <v>14</v>
      </c>
      <c r="B2883" s="32">
        <v>2</v>
      </c>
      <c r="C2883" s="32">
        <v>102</v>
      </c>
      <c r="D2883" s="32" t="s">
        <v>158</v>
      </c>
      <c r="E2883" s="32" t="s">
        <v>308</v>
      </c>
    </row>
    <row r="2884" spans="1:5" ht="12.6" customHeight="1" x14ac:dyDescent="0.2">
      <c r="A2884" s="32">
        <v>14</v>
      </c>
      <c r="B2884" s="32">
        <v>2</v>
      </c>
      <c r="C2884" s="32">
        <v>103</v>
      </c>
      <c r="D2884" s="32" t="s">
        <v>155</v>
      </c>
      <c r="E2884" s="32" t="s">
        <v>288</v>
      </c>
    </row>
    <row r="2885" spans="1:5" ht="12.6" customHeight="1" x14ac:dyDescent="0.2">
      <c r="A2885" s="32">
        <v>14</v>
      </c>
      <c r="B2885" s="32">
        <v>2</v>
      </c>
      <c r="C2885" s="32">
        <v>104</v>
      </c>
      <c r="D2885" s="32" t="s">
        <v>228</v>
      </c>
      <c r="E2885" s="32" t="s">
        <v>268</v>
      </c>
    </row>
    <row r="2886" spans="1:5" ht="12.6" customHeight="1" x14ac:dyDescent="0.2">
      <c r="A2886" s="32">
        <v>14</v>
      </c>
      <c r="B2886" s="32">
        <v>2</v>
      </c>
      <c r="C2886" s="32">
        <v>105</v>
      </c>
      <c r="D2886" s="32" t="s">
        <v>328</v>
      </c>
      <c r="E2886" s="32" t="s">
        <v>248</v>
      </c>
    </row>
    <row r="2887" spans="1:5" ht="12.6" customHeight="1" x14ac:dyDescent="0.2">
      <c r="A2887" s="32">
        <v>14</v>
      </c>
      <c r="B2887" s="32">
        <v>2</v>
      </c>
      <c r="C2887" s="32">
        <v>106</v>
      </c>
      <c r="D2887" s="32" t="s">
        <v>163</v>
      </c>
      <c r="E2887" s="32" t="s">
        <v>229</v>
      </c>
    </row>
    <row r="2888" spans="1:5" ht="12.6" customHeight="1" x14ac:dyDescent="0.2">
      <c r="A2888" s="32">
        <v>14</v>
      </c>
      <c r="B2888" s="32">
        <v>2</v>
      </c>
      <c r="C2888" s="32">
        <v>107</v>
      </c>
      <c r="D2888" s="32" t="s">
        <v>166</v>
      </c>
      <c r="E2888" s="32" t="s">
        <v>169</v>
      </c>
    </row>
    <row r="2889" spans="1:5" ht="12.6" customHeight="1" x14ac:dyDescent="0.2">
      <c r="A2889" s="32">
        <v>14</v>
      </c>
      <c r="B2889" s="32">
        <v>2</v>
      </c>
      <c r="C2889" s="32">
        <v>108</v>
      </c>
      <c r="D2889" s="32" t="s">
        <v>165</v>
      </c>
      <c r="E2889" s="32" t="s">
        <v>161</v>
      </c>
    </row>
    <row r="2890" spans="1:5" ht="12.6" customHeight="1" x14ac:dyDescent="0.2">
      <c r="A2890" s="32">
        <v>14</v>
      </c>
      <c r="B2890" s="32">
        <v>2</v>
      </c>
      <c r="C2890" s="32">
        <v>109</v>
      </c>
      <c r="D2890" s="32" t="s">
        <v>164</v>
      </c>
      <c r="E2890" s="32" t="s">
        <v>168</v>
      </c>
    </row>
    <row r="2891" spans="1:5" ht="12.6" customHeight="1" x14ac:dyDescent="0.2">
      <c r="A2891" s="32">
        <v>14</v>
      </c>
      <c r="B2891" s="32">
        <v>2</v>
      </c>
      <c r="C2891" s="32">
        <v>110</v>
      </c>
      <c r="D2891" s="32" t="s">
        <v>329</v>
      </c>
      <c r="E2891" s="32" t="s">
        <v>167</v>
      </c>
    </row>
    <row r="2892" spans="1:5" ht="12.6" customHeight="1" x14ac:dyDescent="0.2">
      <c r="A2892" s="32">
        <v>14</v>
      </c>
      <c r="B2892" s="32">
        <v>2</v>
      </c>
      <c r="C2892" s="32">
        <v>111</v>
      </c>
      <c r="D2892" s="32" t="s">
        <v>309</v>
      </c>
      <c r="E2892" s="32" t="s">
        <v>249</v>
      </c>
    </row>
    <row r="2893" spans="1:5" ht="12.6" customHeight="1" x14ac:dyDescent="0.2">
      <c r="A2893" s="32">
        <v>14</v>
      </c>
      <c r="B2893" s="32">
        <v>2</v>
      </c>
      <c r="C2893" s="32">
        <v>112</v>
      </c>
      <c r="D2893" s="32" t="s">
        <v>289</v>
      </c>
      <c r="E2893" s="32" t="s">
        <v>269</v>
      </c>
    </row>
    <row r="2894" spans="1:5" ht="12.6" customHeight="1" x14ac:dyDescent="0.2">
      <c r="A2894" s="32">
        <v>14</v>
      </c>
      <c r="B2894" s="32">
        <v>2</v>
      </c>
      <c r="C2894" s="32">
        <v>113</v>
      </c>
      <c r="D2894" s="32" t="s">
        <v>290</v>
      </c>
      <c r="E2894" s="32" t="s">
        <v>170</v>
      </c>
    </row>
    <row r="2895" spans="1:5" ht="12.6" customHeight="1" x14ac:dyDescent="0.2">
      <c r="A2895" s="32">
        <v>14</v>
      </c>
      <c r="B2895" s="32">
        <v>2</v>
      </c>
      <c r="C2895" s="32">
        <v>114</v>
      </c>
      <c r="D2895" s="32" t="s">
        <v>270</v>
      </c>
      <c r="E2895" s="32" t="s">
        <v>171</v>
      </c>
    </row>
    <row r="2896" spans="1:5" ht="12.6" customHeight="1" x14ac:dyDescent="0.2">
      <c r="A2896" s="32">
        <v>14</v>
      </c>
      <c r="B2896" s="32">
        <v>2</v>
      </c>
      <c r="C2896" s="32">
        <v>115</v>
      </c>
      <c r="D2896" s="32" t="s">
        <v>250</v>
      </c>
      <c r="E2896" s="32" t="s">
        <v>172</v>
      </c>
    </row>
    <row r="2897" spans="1:5" ht="12.6" customHeight="1" x14ac:dyDescent="0.2">
      <c r="A2897" s="32">
        <v>14</v>
      </c>
      <c r="B2897" s="32">
        <v>2</v>
      </c>
      <c r="C2897" s="32">
        <v>116</v>
      </c>
      <c r="D2897" s="32" t="s">
        <v>230</v>
      </c>
      <c r="E2897" s="32" t="s">
        <v>173</v>
      </c>
    </row>
    <row r="2898" spans="1:5" ht="12.6" customHeight="1" x14ac:dyDescent="0.2">
      <c r="A2898" s="32">
        <v>14</v>
      </c>
      <c r="B2898" s="32">
        <v>2</v>
      </c>
      <c r="C2898" s="32">
        <v>117</v>
      </c>
      <c r="D2898" s="32" t="s">
        <v>174</v>
      </c>
      <c r="E2898" s="32" t="s">
        <v>176</v>
      </c>
    </row>
    <row r="2899" spans="1:5" ht="12.6" customHeight="1" x14ac:dyDescent="0.2">
      <c r="A2899" s="32">
        <v>14</v>
      </c>
      <c r="B2899" s="32">
        <v>2</v>
      </c>
      <c r="C2899" s="32">
        <v>118</v>
      </c>
      <c r="D2899" s="32" t="s">
        <v>175</v>
      </c>
      <c r="E2899" s="32" t="s">
        <v>178</v>
      </c>
    </row>
    <row r="2900" spans="1:5" ht="12.6" customHeight="1" x14ac:dyDescent="0.2">
      <c r="A2900" s="32">
        <v>14</v>
      </c>
      <c r="B2900" s="32">
        <v>2</v>
      </c>
      <c r="C2900" s="32">
        <v>119</v>
      </c>
      <c r="D2900" s="32" t="s">
        <v>330</v>
      </c>
      <c r="E2900" s="32" t="s">
        <v>310</v>
      </c>
    </row>
    <row r="2901" spans="1:5" ht="12.6" customHeight="1" x14ac:dyDescent="0.2">
      <c r="A2901" s="32">
        <v>14</v>
      </c>
      <c r="B2901" s="32">
        <v>2</v>
      </c>
      <c r="C2901" s="32">
        <v>120</v>
      </c>
      <c r="D2901" s="32" t="s">
        <v>180</v>
      </c>
      <c r="E2901" s="32" t="s">
        <v>181</v>
      </c>
    </row>
    <row r="2902" spans="1:5" ht="12.6" customHeight="1" x14ac:dyDescent="0.2">
      <c r="A2902" s="32">
        <v>14</v>
      </c>
      <c r="B2902" s="32">
        <v>2</v>
      </c>
      <c r="C2902" s="32">
        <v>121</v>
      </c>
      <c r="D2902" s="32" t="s">
        <v>311</v>
      </c>
      <c r="E2902" s="32" t="s">
        <v>177</v>
      </c>
    </row>
    <row r="2903" spans="1:5" ht="12.6" customHeight="1" x14ac:dyDescent="0.2">
      <c r="A2903" s="32">
        <v>14</v>
      </c>
      <c r="B2903" s="32">
        <v>2</v>
      </c>
      <c r="C2903" s="32">
        <v>122</v>
      </c>
      <c r="D2903" s="32" t="s">
        <v>291</v>
      </c>
      <c r="E2903" s="32" t="s">
        <v>182</v>
      </c>
    </row>
    <row r="2904" spans="1:5" ht="12.6" customHeight="1" x14ac:dyDescent="0.2">
      <c r="A2904" s="32">
        <v>14</v>
      </c>
      <c r="B2904" s="32">
        <v>2</v>
      </c>
      <c r="C2904" s="32">
        <v>123</v>
      </c>
      <c r="D2904" s="32" t="s">
        <v>271</v>
      </c>
      <c r="E2904" s="32" t="s">
        <v>179</v>
      </c>
    </row>
    <row r="2905" spans="1:5" ht="12.6" customHeight="1" x14ac:dyDescent="0.2">
      <c r="A2905" s="32">
        <v>14</v>
      </c>
      <c r="B2905" s="32">
        <v>2</v>
      </c>
      <c r="C2905" s="32">
        <v>124</v>
      </c>
      <c r="D2905" s="32" t="s">
        <v>251</v>
      </c>
      <c r="E2905" s="32" t="s">
        <v>183</v>
      </c>
    </row>
    <row r="2906" spans="1:5" ht="12.6" customHeight="1" x14ac:dyDescent="0.2">
      <c r="A2906" s="32">
        <v>14</v>
      </c>
      <c r="B2906" s="32">
        <v>2</v>
      </c>
      <c r="C2906" s="32">
        <v>125</v>
      </c>
      <c r="D2906" s="32" t="s">
        <v>231</v>
      </c>
      <c r="E2906" s="32" t="s">
        <v>185</v>
      </c>
    </row>
    <row r="2907" spans="1:5" ht="12.6" customHeight="1" x14ac:dyDescent="0.2">
      <c r="A2907" s="32">
        <v>14</v>
      </c>
      <c r="B2907" s="32">
        <v>2</v>
      </c>
      <c r="C2907" s="32">
        <v>126</v>
      </c>
      <c r="D2907" s="32" t="s">
        <v>184</v>
      </c>
      <c r="E2907" s="32" t="s">
        <v>331</v>
      </c>
    </row>
    <row r="2908" spans="1:5" ht="12.6" customHeight="1" x14ac:dyDescent="0.2">
      <c r="A2908" s="32">
        <v>14</v>
      </c>
      <c r="B2908" s="32">
        <v>2</v>
      </c>
      <c r="C2908" s="32">
        <v>127</v>
      </c>
      <c r="D2908" s="32" t="s">
        <v>189</v>
      </c>
      <c r="E2908" s="32" t="s">
        <v>187</v>
      </c>
    </row>
    <row r="2909" spans="1:5" ht="12.6" customHeight="1" x14ac:dyDescent="0.2">
      <c r="A2909" s="32">
        <v>14</v>
      </c>
      <c r="B2909" s="32">
        <v>2</v>
      </c>
      <c r="C2909" s="32">
        <v>128</v>
      </c>
      <c r="D2909" s="32" t="s">
        <v>188</v>
      </c>
      <c r="E2909" s="32" t="s">
        <v>194</v>
      </c>
    </row>
    <row r="2910" spans="1:5" ht="12.6" customHeight="1" x14ac:dyDescent="0.2">
      <c r="A2910" s="32">
        <v>14</v>
      </c>
      <c r="B2910" s="32">
        <v>2</v>
      </c>
      <c r="C2910" s="32">
        <v>129</v>
      </c>
      <c r="D2910" s="32" t="s">
        <v>186</v>
      </c>
      <c r="E2910" s="32" t="s">
        <v>332</v>
      </c>
    </row>
    <row r="2911" spans="1:5" ht="12.6" customHeight="1" x14ac:dyDescent="0.2">
      <c r="A2911" s="32">
        <v>14</v>
      </c>
      <c r="B2911" s="32">
        <v>2</v>
      </c>
      <c r="C2911" s="32">
        <v>130</v>
      </c>
      <c r="D2911" s="32" t="s">
        <v>191</v>
      </c>
      <c r="E2911" s="32" t="s">
        <v>312</v>
      </c>
    </row>
    <row r="2912" spans="1:5" ht="12.6" customHeight="1" x14ac:dyDescent="0.2">
      <c r="A2912" s="32">
        <v>14</v>
      </c>
      <c r="B2912" s="32">
        <v>2</v>
      </c>
      <c r="C2912" s="32">
        <v>131</v>
      </c>
      <c r="D2912" s="32" t="s">
        <v>192</v>
      </c>
      <c r="E2912" s="32" t="s">
        <v>292</v>
      </c>
    </row>
    <row r="2913" spans="1:5" ht="12.6" customHeight="1" x14ac:dyDescent="0.2">
      <c r="A2913" s="32">
        <v>14</v>
      </c>
      <c r="B2913" s="32">
        <v>2</v>
      </c>
      <c r="C2913" s="32">
        <v>132</v>
      </c>
      <c r="D2913" s="32" t="s">
        <v>190</v>
      </c>
      <c r="E2913" s="32" t="s">
        <v>272</v>
      </c>
    </row>
    <row r="2914" spans="1:5" ht="12.6" customHeight="1" x14ac:dyDescent="0.2">
      <c r="A2914" s="32">
        <v>14</v>
      </c>
      <c r="B2914" s="32">
        <v>2</v>
      </c>
      <c r="C2914" s="32">
        <v>133</v>
      </c>
      <c r="D2914" s="32" t="s">
        <v>232</v>
      </c>
      <c r="E2914" s="32" t="s">
        <v>252</v>
      </c>
    </row>
    <row r="2915" spans="1:5" ht="12.6" customHeight="1" x14ac:dyDescent="0.2">
      <c r="A2915" s="32">
        <v>14</v>
      </c>
      <c r="B2915" s="32">
        <v>2</v>
      </c>
      <c r="C2915" s="32">
        <v>134</v>
      </c>
      <c r="D2915" s="32" t="s">
        <v>195</v>
      </c>
      <c r="E2915" s="32" t="s">
        <v>193</v>
      </c>
    </row>
    <row r="2916" spans="1:5" ht="12.6" customHeight="1" x14ac:dyDescent="0.2">
      <c r="A2916" s="32">
        <v>14</v>
      </c>
      <c r="B2916" s="32">
        <v>2</v>
      </c>
      <c r="C2916" s="32">
        <v>135</v>
      </c>
      <c r="D2916" s="32" t="s">
        <v>197</v>
      </c>
      <c r="E2916" s="32" t="s">
        <v>201</v>
      </c>
    </row>
    <row r="2917" spans="1:5" ht="12.6" customHeight="1" x14ac:dyDescent="0.2">
      <c r="A2917" s="32">
        <v>14</v>
      </c>
      <c r="B2917" s="32">
        <v>2</v>
      </c>
      <c r="C2917" s="32">
        <v>136</v>
      </c>
      <c r="D2917" s="32" t="s">
        <v>200</v>
      </c>
      <c r="E2917" s="32" t="s">
        <v>196</v>
      </c>
    </row>
    <row r="2918" spans="1:5" ht="12.6" customHeight="1" x14ac:dyDescent="0.2">
      <c r="A2918" s="32">
        <v>14</v>
      </c>
      <c r="B2918" s="32">
        <v>2</v>
      </c>
      <c r="C2918" s="32">
        <v>137</v>
      </c>
      <c r="D2918" s="32" t="s">
        <v>199</v>
      </c>
      <c r="E2918" s="32" t="s">
        <v>198</v>
      </c>
    </row>
    <row r="2919" spans="1:5" ht="12.6" customHeight="1" x14ac:dyDescent="0.2">
      <c r="A2919" s="32">
        <v>14</v>
      </c>
      <c r="B2919" s="32">
        <v>2</v>
      </c>
      <c r="C2919" s="32">
        <v>138</v>
      </c>
      <c r="D2919" s="32" t="s">
        <v>313</v>
      </c>
      <c r="E2919" s="32" t="s">
        <v>233</v>
      </c>
    </row>
    <row r="2920" spans="1:5" ht="12.6" customHeight="1" x14ac:dyDescent="0.2">
      <c r="A2920" s="32">
        <v>14</v>
      </c>
      <c r="B2920" s="32">
        <v>2</v>
      </c>
      <c r="C2920" s="32">
        <v>139</v>
      </c>
      <c r="D2920" s="32" t="s">
        <v>293</v>
      </c>
      <c r="E2920" s="32" t="s">
        <v>253</v>
      </c>
    </row>
    <row r="2921" spans="1:5" ht="12.6" customHeight="1" x14ac:dyDescent="0.2">
      <c r="A2921" s="32">
        <v>14</v>
      </c>
      <c r="B2921" s="32">
        <v>2</v>
      </c>
      <c r="C2921" s="32">
        <v>140</v>
      </c>
      <c r="D2921" s="32" t="s">
        <v>273</v>
      </c>
      <c r="E2921" s="32" t="s">
        <v>333</v>
      </c>
    </row>
    <row r="2922" spans="1:5" ht="12.6" customHeight="1" x14ac:dyDescent="0.2">
      <c r="A2922" s="32">
        <v>14</v>
      </c>
      <c r="B2922" s="32">
        <v>3</v>
      </c>
      <c r="C2922" s="32">
        <v>1</v>
      </c>
      <c r="D2922" s="32" t="s">
        <v>28</v>
      </c>
      <c r="E2922" s="32" t="s">
        <v>22</v>
      </c>
    </row>
    <row r="2923" spans="1:5" ht="12.6" customHeight="1" x14ac:dyDescent="0.2">
      <c r="A2923" s="32">
        <v>14</v>
      </c>
      <c r="B2923" s="32">
        <v>3</v>
      </c>
      <c r="C2923" s="32">
        <v>2</v>
      </c>
      <c r="D2923" s="32" t="s">
        <v>26</v>
      </c>
      <c r="E2923" s="32" t="s">
        <v>31</v>
      </c>
    </row>
    <row r="2924" spans="1:5" ht="12.6" customHeight="1" x14ac:dyDescent="0.2">
      <c r="A2924" s="32">
        <v>14</v>
      </c>
      <c r="B2924" s="32">
        <v>3</v>
      </c>
      <c r="C2924" s="32">
        <v>3</v>
      </c>
      <c r="D2924" s="32" t="s">
        <v>29</v>
      </c>
      <c r="E2924" s="32" t="s">
        <v>294</v>
      </c>
    </row>
    <row r="2925" spans="1:5" ht="12.6" customHeight="1" x14ac:dyDescent="0.2">
      <c r="A2925" s="32">
        <v>14</v>
      </c>
      <c r="B2925" s="32">
        <v>3</v>
      </c>
      <c r="C2925" s="32">
        <v>4</v>
      </c>
      <c r="D2925" s="32" t="s">
        <v>30</v>
      </c>
      <c r="E2925" s="32" t="s">
        <v>274</v>
      </c>
    </row>
    <row r="2926" spans="1:5" ht="12.6" customHeight="1" x14ac:dyDescent="0.2">
      <c r="A2926" s="32">
        <v>14</v>
      </c>
      <c r="B2926" s="32">
        <v>3</v>
      </c>
      <c r="C2926" s="32">
        <v>5</v>
      </c>
      <c r="D2926" s="32" t="s">
        <v>27</v>
      </c>
      <c r="E2926" s="32" t="s">
        <v>254</v>
      </c>
    </row>
    <row r="2927" spans="1:5" ht="12.6" customHeight="1" x14ac:dyDescent="0.2">
      <c r="A2927" s="32">
        <v>14</v>
      </c>
      <c r="B2927" s="32">
        <v>3</v>
      </c>
      <c r="C2927" s="32">
        <v>6</v>
      </c>
      <c r="D2927" s="32" t="s">
        <v>32</v>
      </c>
      <c r="E2927" s="32" t="s">
        <v>234</v>
      </c>
    </row>
    <row r="2928" spans="1:5" ht="12.6" customHeight="1" x14ac:dyDescent="0.2">
      <c r="A2928" s="32">
        <v>14</v>
      </c>
      <c r="B2928" s="32">
        <v>3</v>
      </c>
      <c r="C2928" s="32">
        <v>7</v>
      </c>
      <c r="D2928" s="32" t="s">
        <v>314</v>
      </c>
      <c r="E2928" s="32" t="s">
        <v>214</v>
      </c>
    </row>
    <row r="2929" spans="1:5" ht="12.6" customHeight="1" x14ac:dyDescent="0.2">
      <c r="A2929" s="32">
        <v>14</v>
      </c>
      <c r="B2929" s="32">
        <v>3</v>
      </c>
      <c r="C2929" s="32">
        <v>8</v>
      </c>
      <c r="D2929" s="32" t="s">
        <v>14</v>
      </c>
      <c r="E2929" s="32" t="s">
        <v>34</v>
      </c>
    </row>
    <row r="2930" spans="1:5" ht="12.6" customHeight="1" x14ac:dyDescent="0.2">
      <c r="A2930" s="32">
        <v>14</v>
      </c>
      <c r="B2930" s="32">
        <v>3</v>
      </c>
      <c r="C2930" s="32">
        <v>9</v>
      </c>
      <c r="D2930" s="32" t="s">
        <v>33</v>
      </c>
      <c r="E2930" s="32" t="s">
        <v>35</v>
      </c>
    </row>
    <row r="2931" spans="1:5" ht="12.6" customHeight="1" x14ac:dyDescent="0.2">
      <c r="A2931" s="32">
        <v>14</v>
      </c>
      <c r="B2931" s="32">
        <v>3</v>
      </c>
      <c r="C2931" s="32">
        <v>10</v>
      </c>
      <c r="D2931" s="32" t="s">
        <v>36</v>
      </c>
      <c r="E2931" s="32" t="s">
        <v>38</v>
      </c>
    </row>
    <row r="2932" spans="1:5" ht="12.6" customHeight="1" x14ac:dyDescent="0.2">
      <c r="A2932" s="32">
        <v>14</v>
      </c>
      <c r="B2932" s="32">
        <v>3</v>
      </c>
      <c r="C2932" s="32">
        <v>11</v>
      </c>
      <c r="D2932" s="32" t="s">
        <v>315</v>
      </c>
      <c r="E2932" s="32" t="s">
        <v>37</v>
      </c>
    </row>
    <row r="2933" spans="1:5" ht="12.6" customHeight="1" x14ac:dyDescent="0.2">
      <c r="A2933" s="32">
        <v>14</v>
      </c>
      <c r="B2933" s="32">
        <v>3</v>
      </c>
      <c r="C2933" s="32">
        <v>12</v>
      </c>
      <c r="D2933" s="32" t="s">
        <v>295</v>
      </c>
      <c r="E2933" s="32" t="s">
        <v>39</v>
      </c>
    </row>
    <row r="2934" spans="1:5" ht="12.6" customHeight="1" x14ac:dyDescent="0.2">
      <c r="A2934" s="32">
        <v>14</v>
      </c>
      <c r="B2934" s="32">
        <v>3</v>
      </c>
      <c r="C2934" s="32">
        <v>13</v>
      </c>
      <c r="D2934" s="32" t="s">
        <v>275</v>
      </c>
      <c r="E2934" s="32" t="s">
        <v>215</v>
      </c>
    </row>
    <row r="2935" spans="1:5" ht="12.6" customHeight="1" x14ac:dyDescent="0.2">
      <c r="A2935" s="32">
        <v>14</v>
      </c>
      <c r="B2935" s="32">
        <v>3</v>
      </c>
      <c r="C2935" s="32">
        <v>14</v>
      </c>
      <c r="D2935" s="32" t="s">
        <v>255</v>
      </c>
      <c r="E2935" s="32" t="s">
        <v>235</v>
      </c>
    </row>
    <row r="2936" spans="1:5" ht="12.6" customHeight="1" x14ac:dyDescent="0.2">
      <c r="A2936" s="32">
        <v>14</v>
      </c>
      <c r="B2936" s="32">
        <v>3</v>
      </c>
      <c r="C2936" s="32">
        <v>15</v>
      </c>
      <c r="D2936" s="32" t="s">
        <v>236</v>
      </c>
      <c r="E2936" s="32" t="s">
        <v>15</v>
      </c>
    </row>
    <row r="2937" spans="1:5" ht="12.6" customHeight="1" x14ac:dyDescent="0.2">
      <c r="A2937" s="32">
        <v>14</v>
      </c>
      <c r="B2937" s="32">
        <v>3</v>
      </c>
      <c r="C2937" s="32">
        <v>16</v>
      </c>
      <c r="D2937" s="32" t="s">
        <v>216</v>
      </c>
      <c r="E2937" s="32" t="s">
        <v>41</v>
      </c>
    </row>
    <row r="2938" spans="1:5" ht="12.6" customHeight="1" x14ac:dyDescent="0.2">
      <c r="A2938" s="32">
        <v>14</v>
      </c>
      <c r="B2938" s="32">
        <v>3</v>
      </c>
      <c r="C2938" s="32">
        <v>17</v>
      </c>
      <c r="D2938" s="32" t="s">
        <v>43</v>
      </c>
      <c r="E2938" s="32" t="s">
        <v>46</v>
      </c>
    </row>
    <row r="2939" spans="1:5" ht="12.6" customHeight="1" x14ac:dyDescent="0.2">
      <c r="A2939" s="32">
        <v>14</v>
      </c>
      <c r="B2939" s="32">
        <v>3</v>
      </c>
      <c r="C2939" s="32">
        <v>18</v>
      </c>
      <c r="D2939" s="32" t="s">
        <v>45</v>
      </c>
      <c r="E2939" s="32" t="s">
        <v>44</v>
      </c>
    </row>
    <row r="2940" spans="1:5" ht="12.6" customHeight="1" x14ac:dyDescent="0.2">
      <c r="A2940" s="32">
        <v>14</v>
      </c>
      <c r="B2940" s="32">
        <v>3</v>
      </c>
      <c r="C2940" s="32">
        <v>19</v>
      </c>
      <c r="D2940" s="32" t="s">
        <v>40</v>
      </c>
      <c r="E2940" s="32" t="s">
        <v>42</v>
      </c>
    </row>
    <row r="2941" spans="1:5" ht="12.6" customHeight="1" x14ac:dyDescent="0.2">
      <c r="A2941" s="32">
        <v>14</v>
      </c>
      <c r="B2941" s="32">
        <v>3</v>
      </c>
      <c r="C2941" s="32">
        <v>20</v>
      </c>
      <c r="D2941" s="32" t="s">
        <v>296</v>
      </c>
      <c r="E2941" s="32" t="s">
        <v>256</v>
      </c>
    </row>
    <row r="2942" spans="1:5" ht="12.6" customHeight="1" x14ac:dyDescent="0.2">
      <c r="A2942" s="32">
        <v>14</v>
      </c>
      <c r="B2942" s="32">
        <v>3</v>
      </c>
      <c r="C2942" s="32">
        <v>21</v>
      </c>
      <c r="D2942" s="32" t="s">
        <v>276</v>
      </c>
      <c r="E2942" s="32" t="s">
        <v>316</v>
      </c>
    </row>
    <row r="2943" spans="1:5" ht="12.6" customHeight="1" x14ac:dyDescent="0.2">
      <c r="A2943" s="32">
        <v>14</v>
      </c>
      <c r="B2943" s="32">
        <v>3</v>
      </c>
      <c r="C2943" s="32">
        <v>22</v>
      </c>
      <c r="D2943" s="32" t="s">
        <v>16</v>
      </c>
      <c r="E2943" s="32" t="s">
        <v>297</v>
      </c>
    </row>
    <row r="2944" spans="1:5" ht="12.6" customHeight="1" x14ac:dyDescent="0.2">
      <c r="A2944" s="32">
        <v>14</v>
      </c>
      <c r="B2944" s="32">
        <v>3</v>
      </c>
      <c r="C2944" s="32">
        <v>23</v>
      </c>
      <c r="D2944" s="32" t="s">
        <v>50</v>
      </c>
      <c r="E2944" s="32" t="s">
        <v>277</v>
      </c>
    </row>
    <row r="2945" spans="1:5" ht="12.6" customHeight="1" x14ac:dyDescent="0.2">
      <c r="A2945" s="32">
        <v>14</v>
      </c>
      <c r="B2945" s="32">
        <v>3</v>
      </c>
      <c r="C2945" s="32">
        <v>24</v>
      </c>
      <c r="D2945" s="32" t="s">
        <v>257</v>
      </c>
      <c r="E2945" s="32" t="s">
        <v>52</v>
      </c>
    </row>
    <row r="2946" spans="1:5" ht="12.6" customHeight="1" x14ac:dyDescent="0.2">
      <c r="A2946" s="32">
        <v>14</v>
      </c>
      <c r="B2946" s="32">
        <v>3</v>
      </c>
      <c r="C2946" s="32">
        <v>25</v>
      </c>
      <c r="D2946" s="32" t="s">
        <v>47</v>
      </c>
      <c r="E2946" s="32" t="s">
        <v>237</v>
      </c>
    </row>
    <row r="2947" spans="1:5" ht="12.6" customHeight="1" x14ac:dyDescent="0.2">
      <c r="A2947" s="32">
        <v>14</v>
      </c>
      <c r="B2947" s="32">
        <v>3</v>
      </c>
      <c r="C2947" s="32">
        <v>26</v>
      </c>
      <c r="D2947" s="32" t="s">
        <v>51</v>
      </c>
      <c r="E2947" s="32" t="s">
        <v>217</v>
      </c>
    </row>
    <row r="2948" spans="1:5" ht="12.6" customHeight="1" x14ac:dyDescent="0.2">
      <c r="A2948" s="32">
        <v>14</v>
      </c>
      <c r="B2948" s="32">
        <v>3</v>
      </c>
      <c r="C2948" s="32">
        <v>27</v>
      </c>
      <c r="D2948" s="32" t="s">
        <v>53</v>
      </c>
      <c r="E2948" s="32" t="s">
        <v>49</v>
      </c>
    </row>
    <row r="2949" spans="1:5" ht="12.6" customHeight="1" x14ac:dyDescent="0.2">
      <c r="A2949" s="32">
        <v>14</v>
      </c>
      <c r="B2949" s="32">
        <v>3</v>
      </c>
      <c r="C2949" s="32">
        <v>28</v>
      </c>
      <c r="D2949" s="32" t="s">
        <v>317</v>
      </c>
      <c r="E2949" s="32" t="s">
        <v>48</v>
      </c>
    </row>
    <row r="2950" spans="1:5" ht="12.6" customHeight="1" x14ac:dyDescent="0.2">
      <c r="A2950" s="32">
        <v>14</v>
      </c>
      <c r="B2950" s="32">
        <v>3</v>
      </c>
      <c r="C2950" s="32">
        <v>29</v>
      </c>
      <c r="D2950" s="32" t="s">
        <v>17</v>
      </c>
      <c r="E2950" s="32" t="s">
        <v>59</v>
      </c>
    </row>
    <row r="2951" spans="1:5" ht="12.6" customHeight="1" x14ac:dyDescent="0.2">
      <c r="A2951" s="32">
        <v>14</v>
      </c>
      <c r="B2951" s="32">
        <v>3</v>
      </c>
      <c r="C2951" s="32">
        <v>30</v>
      </c>
      <c r="D2951" s="32" t="s">
        <v>56</v>
      </c>
      <c r="E2951" s="32" t="s">
        <v>318</v>
      </c>
    </row>
    <row r="2952" spans="1:5" ht="12.6" customHeight="1" x14ac:dyDescent="0.2">
      <c r="A2952" s="32">
        <v>14</v>
      </c>
      <c r="B2952" s="32">
        <v>3</v>
      </c>
      <c r="C2952" s="32">
        <v>31</v>
      </c>
      <c r="D2952" s="32" t="s">
        <v>298</v>
      </c>
      <c r="E2952" s="32" t="s">
        <v>55</v>
      </c>
    </row>
    <row r="2953" spans="1:5" ht="12.6" customHeight="1" x14ac:dyDescent="0.2">
      <c r="A2953" s="32">
        <v>14</v>
      </c>
      <c r="B2953" s="32">
        <v>3</v>
      </c>
      <c r="C2953" s="32">
        <v>32</v>
      </c>
      <c r="D2953" s="32" t="s">
        <v>278</v>
      </c>
      <c r="E2953" s="32" t="s">
        <v>54</v>
      </c>
    </row>
    <row r="2954" spans="1:5" ht="12.6" customHeight="1" x14ac:dyDescent="0.2">
      <c r="A2954" s="32">
        <v>14</v>
      </c>
      <c r="B2954" s="32">
        <v>3</v>
      </c>
      <c r="C2954" s="32">
        <v>33</v>
      </c>
      <c r="D2954" s="32" t="s">
        <v>258</v>
      </c>
      <c r="E2954" s="32" t="s">
        <v>57</v>
      </c>
    </row>
    <row r="2955" spans="1:5" ht="12.6" customHeight="1" x14ac:dyDescent="0.2">
      <c r="A2955" s="32">
        <v>14</v>
      </c>
      <c r="B2955" s="32">
        <v>3</v>
      </c>
      <c r="C2955" s="32">
        <v>34</v>
      </c>
      <c r="D2955" s="32" t="s">
        <v>238</v>
      </c>
      <c r="E2955" s="32" t="s">
        <v>58</v>
      </c>
    </row>
    <row r="2956" spans="1:5" ht="12.6" customHeight="1" x14ac:dyDescent="0.2">
      <c r="A2956" s="32">
        <v>14</v>
      </c>
      <c r="B2956" s="32">
        <v>3</v>
      </c>
      <c r="C2956" s="32">
        <v>35</v>
      </c>
      <c r="D2956" s="32" t="s">
        <v>218</v>
      </c>
      <c r="E2956" s="32" t="s">
        <v>60</v>
      </c>
    </row>
    <row r="2957" spans="1:5" ht="12.6" customHeight="1" x14ac:dyDescent="0.2">
      <c r="A2957" s="32">
        <v>14</v>
      </c>
      <c r="B2957" s="32">
        <v>3</v>
      </c>
      <c r="C2957" s="32">
        <v>36</v>
      </c>
      <c r="D2957" s="32" t="s">
        <v>66</v>
      </c>
      <c r="E2957" s="32" t="s">
        <v>18</v>
      </c>
    </row>
    <row r="2958" spans="1:5" ht="12.6" customHeight="1" x14ac:dyDescent="0.2">
      <c r="A2958" s="32">
        <v>14</v>
      </c>
      <c r="B2958" s="32">
        <v>3</v>
      </c>
      <c r="C2958" s="32">
        <v>37</v>
      </c>
      <c r="D2958" s="32" t="s">
        <v>65</v>
      </c>
      <c r="E2958" s="32" t="s">
        <v>61</v>
      </c>
    </row>
    <row r="2959" spans="1:5" ht="12.6" customHeight="1" x14ac:dyDescent="0.2">
      <c r="A2959" s="32">
        <v>14</v>
      </c>
      <c r="B2959" s="32">
        <v>3</v>
      </c>
      <c r="C2959" s="32">
        <v>38</v>
      </c>
      <c r="D2959" s="32" t="s">
        <v>64</v>
      </c>
      <c r="E2959" s="32" t="s">
        <v>62</v>
      </c>
    </row>
    <row r="2960" spans="1:5" ht="12.6" customHeight="1" x14ac:dyDescent="0.2">
      <c r="A2960" s="32">
        <v>14</v>
      </c>
      <c r="B2960" s="32">
        <v>3</v>
      </c>
      <c r="C2960" s="32">
        <v>39</v>
      </c>
      <c r="D2960" s="32" t="s">
        <v>63</v>
      </c>
      <c r="E2960" s="32" t="s">
        <v>299</v>
      </c>
    </row>
    <row r="2961" spans="1:5" ht="12.6" customHeight="1" x14ac:dyDescent="0.2">
      <c r="A2961" s="32">
        <v>14</v>
      </c>
      <c r="B2961" s="32">
        <v>3</v>
      </c>
      <c r="C2961" s="32">
        <v>40</v>
      </c>
      <c r="D2961" s="32" t="s">
        <v>67</v>
      </c>
      <c r="E2961" s="32" t="s">
        <v>279</v>
      </c>
    </row>
    <row r="2962" spans="1:5" ht="12.6" customHeight="1" x14ac:dyDescent="0.2">
      <c r="A2962" s="32">
        <v>14</v>
      </c>
      <c r="B2962" s="32">
        <v>3</v>
      </c>
      <c r="C2962" s="32">
        <v>41</v>
      </c>
      <c r="D2962" s="32" t="s">
        <v>219</v>
      </c>
      <c r="E2962" s="32" t="s">
        <v>259</v>
      </c>
    </row>
    <row r="2963" spans="1:5" ht="12.6" customHeight="1" x14ac:dyDescent="0.2">
      <c r="A2963" s="32">
        <v>14</v>
      </c>
      <c r="B2963" s="32">
        <v>3</v>
      </c>
      <c r="C2963" s="32">
        <v>42</v>
      </c>
      <c r="D2963" s="32" t="s">
        <v>239</v>
      </c>
      <c r="E2963" s="32" t="s">
        <v>319</v>
      </c>
    </row>
    <row r="2964" spans="1:5" ht="12.6" customHeight="1" x14ac:dyDescent="0.2">
      <c r="A2964" s="32">
        <v>14</v>
      </c>
      <c r="B2964" s="32">
        <v>3</v>
      </c>
      <c r="C2964" s="32">
        <v>43</v>
      </c>
      <c r="D2964" s="32" t="s">
        <v>19</v>
      </c>
      <c r="E2964" s="32" t="s">
        <v>220</v>
      </c>
    </row>
    <row r="2965" spans="1:5" ht="12.6" customHeight="1" x14ac:dyDescent="0.2">
      <c r="A2965" s="32">
        <v>14</v>
      </c>
      <c r="B2965" s="32">
        <v>3</v>
      </c>
      <c r="C2965" s="32">
        <v>44</v>
      </c>
      <c r="D2965" s="32" t="s">
        <v>74</v>
      </c>
      <c r="E2965" s="32" t="s">
        <v>68</v>
      </c>
    </row>
    <row r="2966" spans="1:5" ht="12.6" customHeight="1" x14ac:dyDescent="0.2">
      <c r="A2966" s="32">
        <v>14</v>
      </c>
      <c r="B2966" s="32">
        <v>3</v>
      </c>
      <c r="C2966" s="32">
        <v>45</v>
      </c>
      <c r="D2966" s="32" t="s">
        <v>69</v>
      </c>
      <c r="E2966" s="32" t="s">
        <v>70</v>
      </c>
    </row>
    <row r="2967" spans="1:5" ht="12.6" customHeight="1" x14ac:dyDescent="0.2">
      <c r="A2967" s="32">
        <v>14</v>
      </c>
      <c r="B2967" s="32">
        <v>3</v>
      </c>
      <c r="C2967" s="32">
        <v>46</v>
      </c>
      <c r="D2967" s="32" t="s">
        <v>72</v>
      </c>
      <c r="E2967" s="32" t="s">
        <v>71</v>
      </c>
    </row>
    <row r="2968" spans="1:5" ht="12.6" customHeight="1" x14ac:dyDescent="0.2">
      <c r="A2968" s="32">
        <v>14</v>
      </c>
      <c r="B2968" s="32">
        <v>3</v>
      </c>
      <c r="C2968" s="32">
        <v>47</v>
      </c>
      <c r="D2968" s="32" t="s">
        <v>320</v>
      </c>
      <c r="E2968" s="32" t="s">
        <v>73</v>
      </c>
    </row>
    <row r="2969" spans="1:5" ht="12.6" customHeight="1" x14ac:dyDescent="0.2">
      <c r="A2969" s="32">
        <v>14</v>
      </c>
      <c r="B2969" s="32">
        <v>3</v>
      </c>
      <c r="C2969" s="32">
        <v>48</v>
      </c>
      <c r="D2969" s="32" t="s">
        <v>240</v>
      </c>
      <c r="E2969" s="32" t="s">
        <v>300</v>
      </c>
    </row>
    <row r="2970" spans="1:5" ht="12.6" customHeight="1" x14ac:dyDescent="0.2">
      <c r="A2970" s="32">
        <v>14</v>
      </c>
      <c r="B2970" s="32">
        <v>3</v>
      </c>
      <c r="C2970" s="32">
        <v>49</v>
      </c>
      <c r="D2970" s="32" t="s">
        <v>260</v>
      </c>
      <c r="E2970" s="32" t="s">
        <v>280</v>
      </c>
    </row>
    <row r="2971" spans="1:5" ht="12.6" customHeight="1" x14ac:dyDescent="0.2">
      <c r="A2971" s="32">
        <v>14</v>
      </c>
      <c r="B2971" s="32">
        <v>3</v>
      </c>
      <c r="C2971" s="32">
        <v>50</v>
      </c>
      <c r="D2971" s="32" t="s">
        <v>281</v>
      </c>
      <c r="E2971" s="32" t="s">
        <v>20</v>
      </c>
    </row>
    <row r="2972" spans="1:5" ht="12.6" customHeight="1" x14ac:dyDescent="0.2">
      <c r="A2972" s="32">
        <v>14</v>
      </c>
      <c r="B2972" s="32">
        <v>3</v>
      </c>
      <c r="C2972" s="32">
        <v>51</v>
      </c>
      <c r="D2972" s="32" t="s">
        <v>76</v>
      </c>
      <c r="E2972" s="32" t="s">
        <v>261</v>
      </c>
    </row>
    <row r="2973" spans="1:5" ht="12.6" customHeight="1" x14ac:dyDescent="0.2">
      <c r="A2973" s="32">
        <v>14</v>
      </c>
      <c r="B2973" s="32">
        <v>3</v>
      </c>
      <c r="C2973" s="32">
        <v>52</v>
      </c>
      <c r="D2973" s="32" t="s">
        <v>78</v>
      </c>
      <c r="E2973" s="32" t="s">
        <v>241</v>
      </c>
    </row>
    <row r="2974" spans="1:5" ht="12.6" customHeight="1" x14ac:dyDescent="0.2">
      <c r="A2974" s="32">
        <v>14</v>
      </c>
      <c r="B2974" s="32">
        <v>3</v>
      </c>
      <c r="C2974" s="32">
        <v>53</v>
      </c>
      <c r="D2974" s="32" t="s">
        <v>221</v>
      </c>
      <c r="E2974" s="32" t="s">
        <v>80</v>
      </c>
    </row>
    <row r="2975" spans="1:5" ht="12.6" customHeight="1" x14ac:dyDescent="0.2">
      <c r="A2975" s="32">
        <v>14</v>
      </c>
      <c r="B2975" s="32">
        <v>3</v>
      </c>
      <c r="C2975" s="32">
        <v>54</v>
      </c>
      <c r="D2975" s="32" t="s">
        <v>75</v>
      </c>
      <c r="E2975" s="32" t="s">
        <v>81</v>
      </c>
    </row>
    <row r="2976" spans="1:5" ht="12.6" customHeight="1" x14ac:dyDescent="0.2">
      <c r="A2976" s="32">
        <v>14</v>
      </c>
      <c r="B2976" s="32">
        <v>3</v>
      </c>
      <c r="C2976" s="32">
        <v>55</v>
      </c>
      <c r="D2976" s="32" t="s">
        <v>79</v>
      </c>
      <c r="E2976" s="32" t="s">
        <v>77</v>
      </c>
    </row>
    <row r="2977" spans="1:5" ht="12.6" customHeight="1" x14ac:dyDescent="0.2">
      <c r="A2977" s="32">
        <v>14</v>
      </c>
      <c r="B2977" s="32">
        <v>3</v>
      </c>
      <c r="C2977" s="32">
        <v>56</v>
      </c>
      <c r="D2977" s="32" t="s">
        <v>301</v>
      </c>
      <c r="E2977" s="32" t="s">
        <v>321</v>
      </c>
    </row>
    <row r="2978" spans="1:5" ht="12.6" customHeight="1" x14ac:dyDescent="0.2">
      <c r="A2978" s="32">
        <v>14</v>
      </c>
      <c r="B2978" s="32">
        <v>3</v>
      </c>
      <c r="C2978" s="32">
        <v>57</v>
      </c>
      <c r="D2978" s="32" t="s">
        <v>21</v>
      </c>
      <c r="E2978" s="32" t="s">
        <v>83</v>
      </c>
    </row>
    <row r="2979" spans="1:5" ht="12.6" customHeight="1" x14ac:dyDescent="0.2">
      <c r="A2979" s="32">
        <v>14</v>
      </c>
      <c r="B2979" s="32">
        <v>3</v>
      </c>
      <c r="C2979" s="32">
        <v>58</v>
      </c>
      <c r="D2979" s="32" t="s">
        <v>302</v>
      </c>
      <c r="E2979" s="32" t="s">
        <v>86</v>
      </c>
    </row>
    <row r="2980" spans="1:5" ht="12.6" customHeight="1" x14ac:dyDescent="0.2">
      <c r="A2980" s="32">
        <v>14</v>
      </c>
      <c r="B2980" s="32">
        <v>3</v>
      </c>
      <c r="C2980" s="32">
        <v>59</v>
      </c>
      <c r="D2980" s="32" t="s">
        <v>87</v>
      </c>
      <c r="E2980" s="32" t="s">
        <v>282</v>
      </c>
    </row>
    <row r="2981" spans="1:5" ht="12.6" customHeight="1" x14ac:dyDescent="0.2">
      <c r="A2981" s="32">
        <v>14</v>
      </c>
      <c r="B2981" s="32">
        <v>3</v>
      </c>
      <c r="C2981" s="32">
        <v>60</v>
      </c>
      <c r="D2981" s="32" t="s">
        <v>262</v>
      </c>
      <c r="E2981" s="32" t="s">
        <v>85</v>
      </c>
    </row>
    <row r="2982" spans="1:5" ht="12.6" customHeight="1" x14ac:dyDescent="0.2">
      <c r="A2982" s="32">
        <v>14</v>
      </c>
      <c r="B2982" s="32">
        <v>3</v>
      </c>
      <c r="C2982" s="32">
        <v>61</v>
      </c>
      <c r="D2982" s="32" t="s">
        <v>242</v>
      </c>
      <c r="E2982" s="32" t="s">
        <v>84</v>
      </c>
    </row>
    <row r="2983" spans="1:5" ht="12.6" customHeight="1" x14ac:dyDescent="0.2">
      <c r="A2983" s="32">
        <v>14</v>
      </c>
      <c r="B2983" s="32">
        <v>3</v>
      </c>
      <c r="C2983" s="32">
        <v>62</v>
      </c>
      <c r="D2983" s="32" t="s">
        <v>82</v>
      </c>
      <c r="E2983" s="32" t="s">
        <v>222</v>
      </c>
    </row>
    <row r="2984" spans="1:5" ht="12.6" customHeight="1" x14ac:dyDescent="0.2">
      <c r="A2984" s="32">
        <v>14</v>
      </c>
      <c r="B2984" s="32">
        <v>3</v>
      </c>
      <c r="C2984" s="32">
        <v>63</v>
      </c>
      <c r="D2984" s="32" t="s">
        <v>322</v>
      </c>
      <c r="E2984" s="32" t="s">
        <v>88</v>
      </c>
    </row>
    <row r="2985" spans="1:5" ht="12.6" customHeight="1" x14ac:dyDescent="0.2">
      <c r="A2985" s="32">
        <v>14</v>
      </c>
      <c r="B2985" s="32">
        <v>3</v>
      </c>
      <c r="C2985" s="32">
        <v>64</v>
      </c>
      <c r="D2985" s="32" t="s">
        <v>90</v>
      </c>
      <c r="E2985" s="32" t="s">
        <v>23</v>
      </c>
    </row>
    <row r="2986" spans="1:5" ht="12.6" customHeight="1" x14ac:dyDescent="0.2">
      <c r="A2986" s="32">
        <v>14</v>
      </c>
      <c r="B2986" s="32">
        <v>3</v>
      </c>
      <c r="C2986" s="32">
        <v>65</v>
      </c>
      <c r="D2986" s="32" t="s">
        <v>92</v>
      </c>
      <c r="E2986" s="32" t="s">
        <v>91</v>
      </c>
    </row>
    <row r="2987" spans="1:5" ht="12.6" customHeight="1" x14ac:dyDescent="0.2">
      <c r="A2987" s="32">
        <v>14</v>
      </c>
      <c r="B2987" s="32">
        <v>3</v>
      </c>
      <c r="C2987" s="32">
        <v>66</v>
      </c>
      <c r="D2987" s="32" t="s">
        <v>89</v>
      </c>
      <c r="E2987" s="32" t="s">
        <v>323</v>
      </c>
    </row>
    <row r="2988" spans="1:5" ht="12.6" customHeight="1" x14ac:dyDescent="0.2">
      <c r="A2988" s="32">
        <v>14</v>
      </c>
      <c r="B2988" s="32">
        <v>3</v>
      </c>
      <c r="C2988" s="32">
        <v>67</v>
      </c>
      <c r="D2988" s="32" t="s">
        <v>93</v>
      </c>
      <c r="E2988" s="32" t="s">
        <v>303</v>
      </c>
    </row>
    <row r="2989" spans="1:5" ht="12.6" customHeight="1" x14ac:dyDescent="0.2">
      <c r="A2989" s="32">
        <v>14</v>
      </c>
      <c r="B2989" s="32">
        <v>3</v>
      </c>
      <c r="C2989" s="32">
        <v>68</v>
      </c>
      <c r="D2989" s="32" t="s">
        <v>283</v>
      </c>
      <c r="E2989" s="32" t="s">
        <v>94</v>
      </c>
    </row>
    <row r="2990" spans="1:5" ht="12.6" customHeight="1" x14ac:dyDescent="0.2">
      <c r="A2990" s="32">
        <v>14</v>
      </c>
      <c r="B2990" s="32">
        <v>3</v>
      </c>
      <c r="C2990" s="32">
        <v>69</v>
      </c>
      <c r="D2990" s="32" t="s">
        <v>95</v>
      </c>
      <c r="E2990" s="32" t="s">
        <v>263</v>
      </c>
    </row>
    <row r="2991" spans="1:5" ht="12.6" customHeight="1" x14ac:dyDescent="0.2">
      <c r="A2991" s="32">
        <v>14</v>
      </c>
      <c r="B2991" s="32">
        <v>3</v>
      </c>
      <c r="C2991" s="32">
        <v>70</v>
      </c>
      <c r="D2991" s="32" t="s">
        <v>223</v>
      </c>
      <c r="E2991" s="32" t="s">
        <v>243</v>
      </c>
    </row>
    <row r="2992" spans="1:5" ht="12.6" customHeight="1" x14ac:dyDescent="0.2">
      <c r="A2992" s="32">
        <v>14</v>
      </c>
      <c r="B2992" s="32">
        <v>3</v>
      </c>
      <c r="C2992" s="32">
        <v>71</v>
      </c>
      <c r="D2992" s="32" t="s">
        <v>24</v>
      </c>
      <c r="E2992" s="32" t="s">
        <v>102</v>
      </c>
    </row>
    <row r="2993" spans="1:5" ht="12.6" customHeight="1" x14ac:dyDescent="0.2">
      <c r="A2993" s="32">
        <v>14</v>
      </c>
      <c r="B2993" s="32">
        <v>3</v>
      </c>
      <c r="C2993" s="32">
        <v>72</v>
      </c>
      <c r="D2993" s="32" t="s">
        <v>101</v>
      </c>
      <c r="E2993" s="32" t="s">
        <v>98</v>
      </c>
    </row>
    <row r="2994" spans="1:5" ht="12.6" customHeight="1" x14ac:dyDescent="0.2">
      <c r="A2994" s="32">
        <v>14</v>
      </c>
      <c r="B2994" s="32">
        <v>3</v>
      </c>
      <c r="C2994" s="32">
        <v>73</v>
      </c>
      <c r="D2994" s="32" t="s">
        <v>100</v>
      </c>
      <c r="E2994" s="32" t="s">
        <v>96</v>
      </c>
    </row>
    <row r="2995" spans="1:5" ht="12.6" customHeight="1" x14ac:dyDescent="0.2">
      <c r="A2995" s="32">
        <v>14</v>
      </c>
      <c r="B2995" s="32">
        <v>3</v>
      </c>
      <c r="C2995" s="32">
        <v>74</v>
      </c>
      <c r="D2995" s="32" t="s">
        <v>99</v>
      </c>
      <c r="E2995" s="32" t="s">
        <v>97</v>
      </c>
    </row>
    <row r="2996" spans="1:5" ht="12.6" customHeight="1" x14ac:dyDescent="0.2">
      <c r="A2996" s="32">
        <v>14</v>
      </c>
      <c r="B2996" s="32">
        <v>3</v>
      </c>
      <c r="C2996" s="32">
        <v>75</v>
      </c>
      <c r="D2996" s="32" t="s">
        <v>224</v>
      </c>
      <c r="E2996" s="32" t="s">
        <v>304</v>
      </c>
    </row>
    <row r="2997" spans="1:5" ht="12.6" customHeight="1" x14ac:dyDescent="0.2">
      <c r="A2997" s="32">
        <v>14</v>
      </c>
      <c r="B2997" s="32">
        <v>3</v>
      </c>
      <c r="C2997" s="32">
        <v>76</v>
      </c>
      <c r="D2997" s="32" t="s">
        <v>244</v>
      </c>
      <c r="E2997" s="32" t="s">
        <v>284</v>
      </c>
    </row>
    <row r="2998" spans="1:5" ht="12.6" customHeight="1" x14ac:dyDescent="0.2">
      <c r="A2998" s="32">
        <v>14</v>
      </c>
      <c r="B2998" s="32">
        <v>3</v>
      </c>
      <c r="C2998" s="32">
        <v>77</v>
      </c>
      <c r="D2998" s="32" t="s">
        <v>264</v>
      </c>
      <c r="E2998" s="32" t="s">
        <v>324</v>
      </c>
    </row>
    <row r="2999" spans="1:5" ht="12.6" customHeight="1" x14ac:dyDescent="0.2">
      <c r="A2999" s="32">
        <v>14</v>
      </c>
      <c r="B2999" s="32">
        <v>3</v>
      </c>
      <c r="C2999" s="32">
        <v>78</v>
      </c>
      <c r="D2999" s="32" t="s">
        <v>265</v>
      </c>
      <c r="E2999" s="32" t="s">
        <v>25</v>
      </c>
    </row>
    <row r="3000" spans="1:5" ht="12.6" customHeight="1" x14ac:dyDescent="0.2">
      <c r="A3000" s="32">
        <v>14</v>
      </c>
      <c r="B3000" s="32">
        <v>3</v>
      </c>
      <c r="C3000" s="32">
        <v>79</v>
      </c>
      <c r="D3000" s="32" t="s">
        <v>245</v>
      </c>
      <c r="E3000" s="32" t="s">
        <v>105</v>
      </c>
    </row>
    <row r="3001" spans="1:5" ht="12.6" customHeight="1" x14ac:dyDescent="0.2">
      <c r="A3001" s="32">
        <v>14</v>
      </c>
      <c r="B3001" s="32">
        <v>3</v>
      </c>
      <c r="C3001" s="32">
        <v>80</v>
      </c>
      <c r="D3001" s="32" t="s">
        <v>225</v>
      </c>
      <c r="E3001" s="32" t="s">
        <v>106</v>
      </c>
    </row>
    <row r="3002" spans="1:5" ht="12.6" customHeight="1" x14ac:dyDescent="0.2">
      <c r="A3002" s="32">
        <v>14</v>
      </c>
      <c r="B3002" s="32">
        <v>3</v>
      </c>
      <c r="C3002" s="32">
        <v>81</v>
      </c>
      <c r="D3002" s="32" t="s">
        <v>109</v>
      </c>
      <c r="E3002" s="32" t="s">
        <v>104</v>
      </c>
    </row>
    <row r="3003" spans="1:5" ht="12.6" customHeight="1" x14ac:dyDescent="0.2">
      <c r="A3003" s="32">
        <v>14</v>
      </c>
      <c r="B3003" s="32">
        <v>3</v>
      </c>
      <c r="C3003" s="32">
        <v>82</v>
      </c>
      <c r="D3003" s="32" t="s">
        <v>107</v>
      </c>
      <c r="E3003" s="32" t="s">
        <v>108</v>
      </c>
    </row>
    <row r="3004" spans="1:5" ht="12.6" customHeight="1" x14ac:dyDescent="0.2">
      <c r="A3004" s="32">
        <v>14</v>
      </c>
      <c r="B3004" s="32">
        <v>3</v>
      </c>
      <c r="C3004" s="32">
        <v>83</v>
      </c>
      <c r="D3004" s="32" t="s">
        <v>103</v>
      </c>
      <c r="E3004" s="32" t="s">
        <v>325</v>
      </c>
    </row>
    <row r="3005" spans="1:5" ht="12.6" customHeight="1" x14ac:dyDescent="0.2">
      <c r="A3005" s="32">
        <v>14</v>
      </c>
      <c r="B3005" s="32">
        <v>3</v>
      </c>
      <c r="C3005" s="32">
        <v>84</v>
      </c>
      <c r="D3005" s="32" t="s">
        <v>285</v>
      </c>
      <c r="E3005" s="32" t="s">
        <v>305</v>
      </c>
    </row>
    <row r="3006" spans="1:5" ht="12.6" customHeight="1" x14ac:dyDescent="0.2">
      <c r="A3006" s="32">
        <v>14</v>
      </c>
      <c r="B3006" s="32">
        <v>3</v>
      </c>
      <c r="C3006" s="32">
        <v>85</v>
      </c>
      <c r="D3006" s="32" t="s">
        <v>139</v>
      </c>
      <c r="E3006" s="32" t="s">
        <v>326</v>
      </c>
    </row>
    <row r="3007" spans="1:5" ht="12.6" customHeight="1" x14ac:dyDescent="0.2">
      <c r="A3007" s="32">
        <v>14</v>
      </c>
      <c r="B3007" s="32">
        <v>3</v>
      </c>
      <c r="C3007" s="32">
        <v>86</v>
      </c>
      <c r="D3007" s="32" t="s">
        <v>140</v>
      </c>
      <c r="E3007" s="32" t="s">
        <v>306</v>
      </c>
    </row>
    <row r="3008" spans="1:5" ht="12.6" customHeight="1" x14ac:dyDescent="0.2">
      <c r="A3008" s="32">
        <v>14</v>
      </c>
      <c r="B3008" s="32">
        <v>3</v>
      </c>
      <c r="C3008" s="32">
        <v>87</v>
      </c>
      <c r="D3008" s="32" t="s">
        <v>143</v>
      </c>
      <c r="E3008" s="32" t="s">
        <v>286</v>
      </c>
    </row>
    <row r="3009" spans="1:5" ht="12.6" customHeight="1" x14ac:dyDescent="0.2">
      <c r="A3009" s="32">
        <v>14</v>
      </c>
      <c r="B3009" s="32">
        <v>3</v>
      </c>
      <c r="C3009" s="32">
        <v>88</v>
      </c>
      <c r="D3009" s="32" t="s">
        <v>146</v>
      </c>
      <c r="E3009" s="32" t="s">
        <v>266</v>
      </c>
    </row>
    <row r="3010" spans="1:5" ht="12.6" customHeight="1" x14ac:dyDescent="0.2">
      <c r="A3010" s="32">
        <v>14</v>
      </c>
      <c r="B3010" s="32">
        <v>3</v>
      </c>
      <c r="C3010" s="32">
        <v>89</v>
      </c>
      <c r="D3010" s="32" t="s">
        <v>142</v>
      </c>
      <c r="E3010" s="32" t="s">
        <v>246</v>
      </c>
    </row>
    <row r="3011" spans="1:5" ht="12.6" customHeight="1" x14ac:dyDescent="0.2">
      <c r="A3011" s="32">
        <v>14</v>
      </c>
      <c r="B3011" s="32">
        <v>3</v>
      </c>
      <c r="C3011" s="32">
        <v>90</v>
      </c>
      <c r="D3011" s="32" t="s">
        <v>141</v>
      </c>
      <c r="E3011" s="32" t="s">
        <v>226</v>
      </c>
    </row>
    <row r="3012" spans="1:5" ht="12.6" customHeight="1" x14ac:dyDescent="0.2">
      <c r="A3012" s="32">
        <v>14</v>
      </c>
      <c r="B3012" s="32">
        <v>3</v>
      </c>
      <c r="C3012" s="32">
        <v>91</v>
      </c>
      <c r="D3012" s="32" t="s">
        <v>138</v>
      </c>
      <c r="E3012" s="32" t="s">
        <v>144</v>
      </c>
    </row>
    <row r="3013" spans="1:5" ht="12.6" customHeight="1" x14ac:dyDescent="0.2">
      <c r="A3013" s="32">
        <v>14</v>
      </c>
      <c r="B3013" s="32">
        <v>3</v>
      </c>
      <c r="C3013" s="32">
        <v>92</v>
      </c>
      <c r="D3013" s="32" t="s">
        <v>149</v>
      </c>
      <c r="E3013" s="32" t="s">
        <v>147</v>
      </c>
    </row>
    <row r="3014" spans="1:5" ht="12.6" customHeight="1" x14ac:dyDescent="0.2">
      <c r="A3014" s="32">
        <v>14</v>
      </c>
      <c r="B3014" s="32">
        <v>3</v>
      </c>
      <c r="C3014" s="32">
        <v>93</v>
      </c>
      <c r="D3014" s="32" t="s">
        <v>145</v>
      </c>
      <c r="E3014" s="32" t="s">
        <v>150</v>
      </c>
    </row>
    <row r="3015" spans="1:5" ht="12.6" customHeight="1" x14ac:dyDescent="0.2">
      <c r="A3015" s="32">
        <v>14</v>
      </c>
      <c r="B3015" s="32">
        <v>3</v>
      </c>
      <c r="C3015" s="32">
        <v>94</v>
      </c>
      <c r="D3015" s="32" t="s">
        <v>307</v>
      </c>
      <c r="E3015" s="32" t="s">
        <v>148</v>
      </c>
    </row>
    <row r="3016" spans="1:5" ht="12.6" customHeight="1" x14ac:dyDescent="0.2">
      <c r="A3016" s="32">
        <v>14</v>
      </c>
      <c r="B3016" s="32">
        <v>3</v>
      </c>
      <c r="C3016" s="32">
        <v>95</v>
      </c>
      <c r="D3016" s="32" t="s">
        <v>287</v>
      </c>
      <c r="E3016" s="32" t="s">
        <v>151</v>
      </c>
    </row>
    <row r="3017" spans="1:5" ht="12.6" customHeight="1" x14ac:dyDescent="0.2">
      <c r="A3017" s="32">
        <v>14</v>
      </c>
      <c r="B3017" s="32">
        <v>3</v>
      </c>
      <c r="C3017" s="32">
        <v>96</v>
      </c>
      <c r="D3017" s="32" t="s">
        <v>153</v>
      </c>
      <c r="E3017" s="32" t="s">
        <v>267</v>
      </c>
    </row>
    <row r="3018" spans="1:5" ht="12.6" customHeight="1" x14ac:dyDescent="0.2">
      <c r="A3018" s="32">
        <v>14</v>
      </c>
      <c r="B3018" s="32">
        <v>3</v>
      </c>
      <c r="C3018" s="32">
        <v>97</v>
      </c>
      <c r="D3018" s="32" t="s">
        <v>152</v>
      </c>
      <c r="E3018" s="32" t="s">
        <v>247</v>
      </c>
    </row>
    <row r="3019" spans="1:5" ht="12.6" customHeight="1" x14ac:dyDescent="0.2">
      <c r="A3019" s="32">
        <v>14</v>
      </c>
      <c r="B3019" s="32">
        <v>3</v>
      </c>
      <c r="C3019" s="32">
        <v>98</v>
      </c>
      <c r="D3019" s="32" t="s">
        <v>327</v>
      </c>
      <c r="E3019" s="32" t="s">
        <v>227</v>
      </c>
    </row>
    <row r="3020" spans="1:5" ht="12.6" customHeight="1" x14ac:dyDescent="0.2">
      <c r="A3020" s="32">
        <v>14</v>
      </c>
      <c r="B3020" s="32">
        <v>3</v>
      </c>
      <c r="C3020" s="32">
        <v>99</v>
      </c>
      <c r="D3020" s="32" t="s">
        <v>162</v>
      </c>
      <c r="E3020" s="32" t="s">
        <v>158</v>
      </c>
    </row>
    <row r="3021" spans="1:5" ht="12.6" customHeight="1" x14ac:dyDescent="0.2">
      <c r="A3021" s="32">
        <v>14</v>
      </c>
      <c r="B3021" s="32">
        <v>3</v>
      </c>
      <c r="C3021" s="32">
        <v>100</v>
      </c>
      <c r="D3021" s="32" t="s">
        <v>160</v>
      </c>
      <c r="E3021" s="32" t="s">
        <v>154</v>
      </c>
    </row>
    <row r="3022" spans="1:5" ht="12.6" customHeight="1" x14ac:dyDescent="0.2">
      <c r="A3022" s="32">
        <v>14</v>
      </c>
      <c r="B3022" s="32">
        <v>3</v>
      </c>
      <c r="C3022" s="32">
        <v>101</v>
      </c>
      <c r="D3022" s="32" t="s">
        <v>159</v>
      </c>
      <c r="E3022" s="32" t="s">
        <v>156</v>
      </c>
    </row>
    <row r="3023" spans="1:5" ht="12.6" customHeight="1" x14ac:dyDescent="0.2">
      <c r="A3023" s="32">
        <v>14</v>
      </c>
      <c r="B3023" s="32">
        <v>3</v>
      </c>
      <c r="C3023" s="32">
        <v>102</v>
      </c>
      <c r="D3023" s="32" t="s">
        <v>328</v>
      </c>
      <c r="E3023" s="32" t="s">
        <v>157</v>
      </c>
    </row>
    <row r="3024" spans="1:5" ht="12.6" customHeight="1" x14ac:dyDescent="0.2">
      <c r="A3024" s="32">
        <v>14</v>
      </c>
      <c r="B3024" s="32">
        <v>3</v>
      </c>
      <c r="C3024" s="32">
        <v>103</v>
      </c>
      <c r="D3024" s="32" t="s">
        <v>308</v>
      </c>
      <c r="E3024" s="32" t="s">
        <v>155</v>
      </c>
    </row>
    <row r="3025" spans="1:5" ht="12.6" customHeight="1" x14ac:dyDescent="0.2">
      <c r="A3025" s="32">
        <v>14</v>
      </c>
      <c r="B3025" s="32">
        <v>3</v>
      </c>
      <c r="C3025" s="32">
        <v>104</v>
      </c>
      <c r="D3025" s="32" t="s">
        <v>228</v>
      </c>
      <c r="E3025" s="32" t="s">
        <v>288</v>
      </c>
    </row>
    <row r="3026" spans="1:5" ht="12.6" customHeight="1" x14ac:dyDescent="0.2">
      <c r="A3026" s="32">
        <v>14</v>
      </c>
      <c r="B3026" s="32">
        <v>3</v>
      </c>
      <c r="C3026" s="32">
        <v>105</v>
      </c>
      <c r="D3026" s="32" t="s">
        <v>248</v>
      </c>
      <c r="E3026" s="32" t="s">
        <v>268</v>
      </c>
    </row>
    <row r="3027" spans="1:5" ht="12.6" customHeight="1" x14ac:dyDescent="0.2">
      <c r="A3027" s="32">
        <v>14</v>
      </c>
      <c r="B3027" s="32">
        <v>3</v>
      </c>
      <c r="C3027" s="32">
        <v>106</v>
      </c>
      <c r="D3027" s="32" t="s">
        <v>163</v>
      </c>
      <c r="E3027" s="32" t="s">
        <v>249</v>
      </c>
    </row>
    <row r="3028" spans="1:5" ht="12.6" customHeight="1" x14ac:dyDescent="0.2">
      <c r="A3028" s="32">
        <v>14</v>
      </c>
      <c r="B3028" s="32">
        <v>3</v>
      </c>
      <c r="C3028" s="32">
        <v>107</v>
      </c>
      <c r="D3028" s="32" t="s">
        <v>166</v>
      </c>
      <c r="E3028" s="32" t="s">
        <v>229</v>
      </c>
    </row>
    <row r="3029" spans="1:5" ht="12.6" customHeight="1" x14ac:dyDescent="0.2">
      <c r="A3029" s="32">
        <v>14</v>
      </c>
      <c r="B3029" s="32">
        <v>3</v>
      </c>
      <c r="C3029" s="32">
        <v>108</v>
      </c>
      <c r="D3029" s="32" t="s">
        <v>169</v>
      </c>
      <c r="E3029" s="32" t="s">
        <v>165</v>
      </c>
    </row>
    <row r="3030" spans="1:5" ht="12.6" customHeight="1" x14ac:dyDescent="0.2">
      <c r="A3030" s="32">
        <v>14</v>
      </c>
      <c r="B3030" s="32">
        <v>3</v>
      </c>
      <c r="C3030" s="32">
        <v>109</v>
      </c>
      <c r="D3030" s="32" t="s">
        <v>164</v>
      </c>
      <c r="E3030" s="32" t="s">
        <v>161</v>
      </c>
    </row>
    <row r="3031" spans="1:5" ht="12.6" customHeight="1" x14ac:dyDescent="0.2">
      <c r="A3031" s="32">
        <v>14</v>
      </c>
      <c r="B3031" s="32">
        <v>3</v>
      </c>
      <c r="C3031" s="32">
        <v>110</v>
      </c>
      <c r="D3031" s="32" t="s">
        <v>167</v>
      </c>
      <c r="E3031" s="32" t="s">
        <v>168</v>
      </c>
    </row>
    <row r="3032" spans="1:5" ht="12.6" customHeight="1" x14ac:dyDescent="0.2">
      <c r="A3032" s="32">
        <v>14</v>
      </c>
      <c r="B3032" s="32">
        <v>3</v>
      </c>
      <c r="C3032" s="32">
        <v>111</v>
      </c>
      <c r="D3032" s="32" t="s">
        <v>269</v>
      </c>
      <c r="E3032" s="32" t="s">
        <v>309</v>
      </c>
    </row>
    <row r="3033" spans="1:5" ht="12.6" customHeight="1" x14ac:dyDescent="0.2">
      <c r="A3033" s="32">
        <v>14</v>
      </c>
      <c r="B3033" s="32">
        <v>3</v>
      </c>
      <c r="C3033" s="32">
        <v>112</v>
      </c>
      <c r="D3033" s="32" t="s">
        <v>329</v>
      </c>
      <c r="E3033" s="32" t="s">
        <v>289</v>
      </c>
    </row>
    <row r="3034" spans="1:5" ht="12.6" customHeight="1" x14ac:dyDescent="0.2">
      <c r="A3034" s="32">
        <v>14</v>
      </c>
      <c r="B3034" s="32">
        <v>3</v>
      </c>
      <c r="C3034" s="32">
        <v>113</v>
      </c>
      <c r="D3034" s="32" t="s">
        <v>310</v>
      </c>
      <c r="E3034" s="32" t="s">
        <v>170</v>
      </c>
    </row>
    <row r="3035" spans="1:5" ht="12.6" customHeight="1" x14ac:dyDescent="0.2">
      <c r="A3035" s="32">
        <v>14</v>
      </c>
      <c r="B3035" s="32">
        <v>3</v>
      </c>
      <c r="C3035" s="32">
        <v>114</v>
      </c>
      <c r="D3035" s="32" t="s">
        <v>290</v>
      </c>
      <c r="E3035" s="32" t="s">
        <v>171</v>
      </c>
    </row>
    <row r="3036" spans="1:5" ht="12.6" customHeight="1" x14ac:dyDescent="0.2">
      <c r="A3036" s="32">
        <v>14</v>
      </c>
      <c r="B3036" s="32">
        <v>3</v>
      </c>
      <c r="C3036" s="32">
        <v>115</v>
      </c>
      <c r="D3036" s="32" t="s">
        <v>172</v>
      </c>
      <c r="E3036" s="32" t="s">
        <v>270</v>
      </c>
    </row>
    <row r="3037" spans="1:5" ht="12.6" customHeight="1" x14ac:dyDescent="0.2">
      <c r="A3037" s="32">
        <v>14</v>
      </c>
      <c r="B3037" s="32">
        <v>3</v>
      </c>
      <c r="C3037" s="32">
        <v>116</v>
      </c>
      <c r="D3037" s="32" t="s">
        <v>250</v>
      </c>
      <c r="E3037" s="32" t="s">
        <v>173</v>
      </c>
    </row>
    <row r="3038" spans="1:5" ht="12.6" customHeight="1" x14ac:dyDescent="0.2">
      <c r="A3038" s="32">
        <v>14</v>
      </c>
      <c r="B3038" s="32">
        <v>3</v>
      </c>
      <c r="C3038" s="32">
        <v>117</v>
      </c>
      <c r="D3038" s="32" t="s">
        <v>230</v>
      </c>
      <c r="E3038" s="32" t="s">
        <v>176</v>
      </c>
    </row>
    <row r="3039" spans="1:5" ht="12.6" customHeight="1" x14ac:dyDescent="0.2">
      <c r="A3039" s="32">
        <v>14</v>
      </c>
      <c r="B3039" s="32">
        <v>3</v>
      </c>
      <c r="C3039" s="32">
        <v>118</v>
      </c>
      <c r="D3039" s="32" t="s">
        <v>178</v>
      </c>
      <c r="E3039" s="32" t="s">
        <v>174</v>
      </c>
    </row>
    <row r="3040" spans="1:5" ht="12.6" customHeight="1" x14ac:dyDescent="0.2">
      <c r="A3040" s="32">
        <v>14</v>
      </c>
      <c r="B3040" s="32">
        <v>3</v>
      </c>
      <c r="C3040" s="32">
        <v>119</v>
      </c>
      <c r="D3040" s="32" t="s">
        <v>175</v>
      </c>
      <c r="E3040" s="32" t="s">
        <v>330</v>
      </c>
    </row>
    <row r="3041" spans="1:5" ht="12.6" customHeight="1" x14ac:dyDescent="0.2">
      <c r="A3041" s="32">
        <v>14</v>
      </c>
      <c r="B3041" s="32">
        <v>3</v>
      </c>
      <c r="C3041" s="32">
        <v>120</v>
      </c>
      <c r="D3041" s="32" t="s">
        <v>177</v>
      </c>
      <c r="E3041" s="32" t="s">
        <v>180</v>
      </c>
    </row>
    <row r="3042" spans="1:5" ht="12.6" customHeight="1" x14ac:dyDescent="0.2">
      <c r="A3042" s="32">
        <v>14</v>
      </c>
      <c r="B3042" s="32">
        <v>3</v>
      </c>
      <c r="C3042" s="32">
        <v>121</v>
      </c>
      <c r="D3042" s="32" t="s">
        <v>181</v>
      </c>
      <c r="E3042" s="32" t="s">
        <v>331</v>
      </c>
    </row>
    <row r="3043" spans="1:5" ht="12.6" customHeight="1" x14ac:dyDescent="0.2">
      <c r="A3043" s="32">
        <v>14</v>
      </c>
      <c r="B3043" s="32">
        <v>3</v>
      </c>
      <c r="C3043" s="32">
        <v>122</v>
      </c>
      <c r="D3043" s="32" t="s">
        <v>182</v>
      </c>
      <c r="E3043" s="32" t="s">
        <v>311</v>
      </c>
    </row>
    <row r="3044" spans="1:5" ht="12.6" customHeight="1" x14ac:dyDescent="0.2">
      <c r="A3044" s="32">
        <v>14</v>
      </c>
      <c r="B3044" s="32">
        <v>3</v>
      </c>
      <c r="C3044" s="32">
        <v>123</v>
      </c>
      <c r="D3044" s="32" t="s">
        <v>291</v>
      </c>
      <c r="E3044" s="32" t="s">
        <v>179</v>
      </c>
    </row>
    <row r="3045" spans="1:5" ht="12.6" customHeight="1" x14ac:dyDescent="0.2">
      <c r="A3045" s="32">
        <v>14</v>
      </c>
      <c r="B3045" s="32">
        <v>3</v>
      </c>
      <c r="C3045" s="32">
        <v>124</v>
      </c>
      <c r="D3045" s="32" t="s">
        <v>271</v>
      </c>
      <c r="E3045" s="32" t="s">
        <v>183</v>
      </c>
    </row>
    <row r="3046" spans="1:5" ht="12.6" customHeight="1" x14ac:dyDescent="0.2">
      <c r="A3046" s="32">
        <v>14</v>
      </c>
      <c r="B3046" s="32">
        <v>3</v>
      </c>
      <c r="C3046" s="32">
        <v>125</v>
      </c>
      <c r="D3046" s="32" t="s">
        <v>185</v>
      </c>
      <c r="E3046" s="32" t="s">
        <v>251</v>
      </c>
    </row>
    <row r="3047" spans="1:5" ht="12.6" customHeight="1" x14ac:dyDescent="0.2">
      <c r="A3047" s="32">
        <v>14</v>
      </c>
      <c r="B3047" s="32">
        <v>3</v>
      </c>
      <c r="C3047" s="32">
        <v>126</v>
      </c>
      <c r="D3047" s="32" t="s">
        <v>184</v>
      </c>
      <c r="E3047" s="32" t="s">
        <v>231</v>
      </c>
    </row>
    <row r="3048" spans="1:5" ht="12.6" customHeight="1" x14ac:dyDescent="0.2">
      <c r="A3048" s="32">
        <v>14</v>
      </c>
      <c r="B3048" s="32">
        <v>3</v>
      </c>
      <c r="C3048" s="32">
        <v>127</v>
      </c>
      <c r="D3048" s="32" t="s">
        <v>187</v>
      </c>
      <c r="E3048" s="32" t="s">
        <v>191</v>
      </c>
    </row>
    <row r="3049" spans="1:5" ht="12.6" customHeight="1" x14ac:dyDescent="0.2">
      <c r="A3049" s="32">
        <v>14</v>
      </c>
      <c r="B3049" s="32">
        <v>3</v>
      </c>
      <c r="C3049" s="32">
        <v>128</v>
      </c>
      <c r="D3049" s="32" t="s">
        <v>189</v>
      </c>
      <c r="E3049" s="32" t="s">
        <v>194</v>
      </c>
    </row>
    <row r="3050" spans="1:5" ht="12.6" customHeight="1" x14ac:dyDescent="0.2">
      <c r="A3050" s="32">
        <v>14</v>
      </c>
      <c r="B3050" s="32">
        <v>3</v>
      </c>
      <c r="C3050" s="32">
        <v>129</v>
      </c>
      <c r="D3050" s="32" t="s">
        <v>188</v>
      </c>
      <c r="E3050" s="32" t="s">
        <v>186</v>
      </c>
    </row>
    <row r="3051" spans="1:5" ht="12.6" customHeight="1" x14ac:dyDescent="0.2">
      <c r="A3051" s="32">
        <v>14</v>
      </c>
      <c r="B3051" s="32">
        <v>3</v>
      </c>
      <c r="C3051" s="32">
        <v>130</v>
      </c>
      <c r="D3051" s="32" t="s">
        <v>192</v>
      </c>
      <c r="E3051" s="32" t="s">
        <v>312</v>
      </c>
    </row>
    <row r="3052" spans="1:5" ht="12.6" customHeight="1" x14ac:dyDescent="0.2">
      <c r="A3052" s="32">
        <v>14</v>
      </c>
      <c r="B3052" s="32">
        <v>3</v>
      </c>
      <c r="C3052" s="32">
        <v>131</v>
      </c>
      <c r="D3052" s="32" t="s">
        <v>190</v>
      </c>
      <c r="E3052" s="32" t="s">
        <v>292</v>
      </c>
    </row>
    <row r="3053" spans="1:5" ht="12.6" customHeight="1" x14ac:dyDescent="0.2">
      <c r="A3053" s="32">
        <v>14</v>
      </c>
      <c r="B3053" s="32">
        <v>3</v>
      </c>
      <c r="C3053" s="32">
        <v>132</v>
      </c>
      <c r="D3053" s="32" t="s">
        <v>272</v>
      </c>
      <c r="E3053" s="32" t="s">
        <v>232</v>
      </c>
    </row>
    <row r="3054" spans="1:5" ht="12.6" customHeight="1" x14ac:dyDescent="0.2">
      <c r="A3054" s="32">
        <v>14</v>
      </c>
      <c r="B3054" s="32">
        <v>3</v>
      </c>
      <c r="C3054" s="32">
        <v>133</v>
      </c>
      <c r="D3054" s="32" t="s">
        <v>252</v>
      </c>
      <c r="E3054" s="32" t="s">
        <v>332</v>
      </c>
    </row>
    <row r="3055" spans="1:5" ht="12.6" customHeight="1" x14ac:dyDescent="0.2">
      <c r="A3055" s="32">
        <v>14</v>
      </c>
      <c r="B3055" s="32">
        <v>3</v>
      </c>
      <c r="C3055" s="32">
        <v>134</v>
      </c>
      <c r="D3055" s="32" t="s">
        <v>233</v>
      </c>
      <c r="E3055" s="32" t="s">
        <v>195</v>
      </c>
    </row>
    <row r="3056" spans="1:5" ht="12.6" customHeight="1" x14ac:dyDescent="0.2">
      <c r="A3056" s="32">
        <v>14</v>
      </c>
      <c r="B3056" s="32">
        <v>3</v>
      </c>
      <c r="C3056" s="32">
        <v>135</v>
      </c>
      <c r="D3056" s="32" t="s">
        <v>197</v>
      </c>
      <c r="E3056" s="32" t="s">
        <v>193</v>
      </c>
    </row>
    <row r="3057" spans="1:5" ht="12.6" customHeight="1" x14ac:dyDescent="0.2">
      <c r="A3057" s="32">
        <v>14</v>
      </c>
      <c r="B3057" s="32">
        <v>3</v>
      </c>
      <c r="C3057" s="32">
        <v>136</v>
      </c>
      <c r="D3057" s="32" t="s">
        <v>200</v>
      </c>
      <c r="E3057" s="32" t="s">
        <v>201</v>
      </c>
    </row>
    <row r="3058" spans="1:5" ht="12.6" customHeight="1" x14ac:dyDescent="0.2">
      <c r="A3058" s="32">
        <v>14</v>
      </c>
      <c r="B3058" s="32">
        <v>3</v>
      </c>
      <c r="C3058" s="32">
        <v>137</v>
      </c>
      <c r="D3058" s="32" t="s">
        <v>196</v>
      </c>
      <c r="E3058" s="32" t="s">
        <v>199</v>
      </c>
    </row>
    <row r="3059" spans="1:5" ht="12.6" customHeight="1" x14ac:dyDescent="0.2">
      <c r="A3059" s="32">
        <v>14</v>
      </c>
      <c r="B3059" s="32">
        <v>3</v>
      </c>
      <c r="C3059" s="32">
        <v>138</v>
      </c>
      <c r="D3059" s="32" t="s">
        <v>333</v>
      </c>
      <c r="E3059" s="32" t="s">
        <v>198</v>
      </c>
    </row>
    <row r="3060" spans="1:5" ht="12.6" customHeight="1" x14ac:dyDescent="0.2">
      <c r="A3060" s="32">
        <v>14</v>
      </c>
      <c r="B3060" s="32">
        <v>3</v>
      </c>
      <c r="C3060" s="32">
        <v>139</v>
      </c>
      <c r="D3060" s="32" t="s">
        <v>313</v>
      </c>
      <c r="E3060" s="32" t="s">
        <v>253</v>
      </c>
    </row>
    <row r="3061" spans="1:5" ht="12.6" customHeight="1" x14ac:dyDescent="0.2">
      <c r="A3061" s="32">
        <v>14</v>
      </c>
      <c r="B3061" s="32">
        <v>3</v>
      </c>
      <c r="C3061" s="32">
        <v>140</v>
      </c>
      <c r="D3061" s="32" t="s">
        <v>293</v>
      </c>
      <c r="E3061" s="32" t="s">
        <v>273</v>
      </c>
    </row>
    <row r="3062" spans="1:5" ht="12.6" customHeight="1" x14ac:dyDescent="0.2">
      <c r="A3062" s="32">
        <v>15</v>
      </c>
      <c r="B3062" s="32">
        <v>1</v>
      </c>
      <c r="C3062" s="32">
        <v>1</v>
      </c>
      <c r="D3062" s="96" t="s">
        <v>214</v>
      </c>
      <c r="E3062" s="96" t="s">
        <v>28</v>
      </c>
    </row>
    <row r="3063" spans="1:5" ht="12.6" customHeight="1" x14ac:dyDescent="0.2">
      <c r="A3063" s="32">
        <v>15</v>
      </c>
      <c r="B3063" s="32">
        <v>1</v>
      </c>
      <c r="C3063" s="32">
        <v>2</v>
      </c>
      <c r="D3063" s="96" t="s">
        <v>274</v>
      </c>
      <c r="E3063" s="96" t="s">
        <v>31</v>
      </c>
    </row>
    <row r="3064" spans="1:5" ht="12.6" customHeight="1" x14ac:dyDescent="0.2">
      <c r="A3064" s="32">
        <v>15</v>
      </c>
      <c r="B3064" s="32">
        <v>1</v>
      </c>
      <c r="C3064" s="32">
        <v>3</v>
      </c>
      <c r="D3064" s="96" t="s">
        <v>27</v>
      </c>
      <c r="E3064" s="96" t="s">
        <v>26</v>
      </c>
    </row>
    <row r="3065" spans="1:5" ht="12.6" customHeight="1" x14ac:dyDescent="0.2">
      <c r="A3065" s="32">
        <v>15</v>
      </c>
      <c r="B3065" s="32">
        <v>1</v>
      </c>
      <c r="C3065" s="32">
        <v>4</v>
      </c>
      <c r="D3065" s="96" t="s">
        <v>254</v>
      </c>
      <c r="E3065" s="96" t="s">
        <v>234</v>
      </c>
    </row>
    <row r="3066" spans="1:5" ht="12.6" customHeight="1" x14ac:dyDescent="0.2">
      <c r="A3066" s="32">
        <v>15</v>
      </c>
      <c r="B3066" s="32">
        <v>1</v>
      </c>
      <c r="C3066" s="32">
        <v>5</v>
      </c>
      <c r="D3066" s="96" t="s">
        <v>30</v>
      </c>
      <c r="E3066" s="96" t="s">
        <v>294</v>
      </c>
    </row>
    <row r="3067" spans="1:5" ht="12.6" customHeight="1" x14ac:dyDescent="0.2">
      <c r="A3067" s="32">
        <v>15</v>
      </c>
      <c r="B3067" s="32">
        <v>1</v>
      </c>
      <c r="C3067" s="32">
        <v>6</v>
      </c>
      <c r="D3067" s="96" t="s">
        <v>32</v>
      </c>
      <c r="E3067" s="96" t="s">
        <v>314</v>
      </c>
    </row>
    <row r="3068" spans="1:5" ht="12.6" customHeight="1" x14ac:dyDescent="0.2">
      <c r="A3068" s="32">
        <v>15</v>
      </c>
      <c r="B3068" s="32">
        <v>1</v>
      </c>
      <c r="C3068" s="32">
        <v>7</v>
      </c>
      <c r="D3068" s="96" t="s">
        <v>29</v>
      </c>
      <c r="E3068" s="96" t="s">
        <v>334</v>
      </c>
    </row>
    <row r="3069" spans="1:5" ht="12.6" customHeight="1" x14ac:dyDescent="0.2">
      <c r="A3069" s="32">
        <v>15</v>
      </c>
      <c r="B3069" s="32">
        <v>1</v>
      </c>
      <c r="C3069" s="32">
        <v>8</v>
      </c>
      <c r="D3069" s="96" t="s">
        <v>335</v>
      </c>
      <c r="E3069" s="96" t="s">
        <v>22</v>
      </c>
    </row>
    <row r="3070" spans="1:5" ht="12.6" customHeight="1" x14ac:dyDescent="0.2">
      <c r="A3070" s="32">
        <v>15</v>
      </c>
      <c r="B3070" s="32">
        <v>1</v>
      </c>
      <c r="C3070" s="32">
        <v>9</v>
      </c>
      <c r="D3070" s="96" t="s">
        <v>36</v>
      </c>
      <c r="E3070" s="96" t="s">
        <v>34</v>
      </c>
    </row>
    <row r="3071" spans="1:5" ht="12.6" customHeight="1" x14ac:dyDescent="0.2">
      <c r="A3071" s="32">
        <v>15</v>
      </c>
      <c r="B3071" s="32">
        <v>1</v>
      </c>
      <c r="C3071" s="32">
        <v>10</v>
      </c>
      <c r="D3071" s="96" t="s">
        <v>35</v>
      </c>
      <c r="E3071" s="96" t="s">
        <v>275</v>
      </c>
    </row>
    <row r="3072" spans="1:5" ht="12.6" customHeight="1" x14ac:dyDescent="0.2">
      <c r="A3072" s="32">
        <v>15</v>
      </c>
      <c r="B3072" s="32">
        <v>1</v>
      </c>
      <c r="C3072" s="32">
        <v>11</v>
      </c>
      <c r="D3072" s="96" t="s">
        <v>215</v>
      </c>
      <c r="E3072" s="96" t="s">
        <v>38</v>
      </c>
    </row>
    <row r="3073" spans="1:5" ht="12.6" customHeight="1" x14ac:dyDescent="0.2">
      <c r="A3073" s="32">
        <v>15</v>
      </c>
      <c r="B3073" s="32">
        <v>1</v>
      </c>
      <c r="C3073" s="32">
        <v>12</v>
      </c>
      <c r="D3073" s="96" t="s">
        <v>255</v>
      </c>
      <c r="E3073" s="96" t="s">
        <v>235</v>
      </c>
    </row>
    <row r="3074" spans="1:5" ht="12.6" customHeight="1" x14ac:dyDescent="0.2">
      <c r="A3074" s="32">
        <v>15</v>
      </c>
      <c r="B3074" s="32">
        <v>1</v>
      </c>
      <c r="C3074" s="32">
        <v>13</v>
      </c>
      <c r="D3074" s="96" t="s">
        <v>33</v>
      </c>
      <c r="E3074" s="96" t="s">
        <v>37</v>
      </c>
    </row>
    <row r="3075" spans="1:5" ht="12.6" customHeight="1" x14ac:dyDescent="0.2">
      <c r="A3075" s="32">
        <v>15</v>
      </c>
      <c r="B3075" s="32">
        <v>1</v>
      </c>
      <c r="C3075" s="32">
        <v>14</v>
      </c>
      <c r="D3075" s="96" t="s">
        <v>295</v>
      </c>
      <c r="E3075" s="96" t="s">
        <v>39</v>
      </c>
    </row>
    <row r="3076" spans="1:5" ht="12.6" customHeight="1" x14ac:dyDescent="0.2">
      <c r="A3076" s="32">
        <v>15</v>
      </c>
      <c r="B3076" s="32">
        <v>1</v>
      </c>
      <c r="C3076" s="32">
        <v>15</v>
      </c>
      <c r="D3076" s="96" t="s">
        <v>315</v>
      </c>
      <c r="E3076" s="96" t="s">
        <v>14</v>
      </c>
    </row>
    <row r="3077" spans="1:5" ht="12.6" customHeight="1" x14ac:dyDescent="0.2">
      <c r="A3077" s="32">
        <v>15</v>
      </c>
      <c r="B3077" s="32">
        <v>1</v>
      </c>
      <c r="C3077" s="32">
        <v>16</v>
      </c>
      <c r="D3077" s="96" t="s">
        <v>42</v>
      </c>
      <c r="E3077" s="96" t="s">
        <v>15</v>
      </c>
    </row>
    <row r="3078" spans="1:5" ht="12.6" customHeight="1" x14ac:dyDescent="0.2">
      <c r="A3078" s="32">
        <v>15</v>
      </c>
      <c r="B3078" s="32">
        <v>1</v>
      </c>
      <c r="C3078" s="32">
        <v>17</v>
      </c>
      <c r="D3078" s="96" t="s">
        <v>336</v>
      </c>
      <c r="E3078" s="96" t="s">
        <v>216</v>
      </c>
    </row>
    <row r="3079" spans="1:5" ht="12.6" customHeight="1" x14ac:dyDescent="0.2">
      <c r="A3079" s="32">
        <v>15</v>
      </c>
      <c r="B3079" s="32">
        <v>1</v>
      </c>
      <c r="C3079" s="32">
        <v>18</v>
      </c>
      <c r="D3079" s="96" t="s">
        <v>316</v>
      </c>
      <c r="E3079" s="96" t="s">
        <v>44</v>
      </c>
    </row>
    <row r="3080" spans="1:5" ht="12.6" customHeight="1" x14ac:dyDescent="0.2">
      <c r="A3080" s="32">
        <v>15</v>
      </c>
      <c r="B3080" s="32">
        <v>1</v>
      </c>
      <c r="C3080" s="32">
        <v>19</v>
      </c>
      <c r="D3080" s="96" t="s">
        <v>296</v>
      </c>
      <c r="E3080" s="96" t="s">
        <v>256</v>
      </c>
    </row>
    <row r="3081" spans="1:5" ht="12.6" customHeight="1" x14ac:dyDescent="0.2">
      <c r="A3081" s="32">
        <v>15</v>
      </c>
      <c r="B3081" s="32">
        <v>1</v>
      </c>
      <c r="C3081" s="32">
        <v>20</v>
      </c>
      <c r="D3081" s="96" t="s">
        <v>46</v>
      </c>
      <c r="E3081" s="96" t="s">
        <v>236</v>
      </c>
    </row>
    <row r="3082" spans="1:5" ht="12.6" customHeight="1" x14ac:dyDescent="0.2">
      <c r="A3082" s="32">
        <v>15</v>
      </c>
      <c r="B3082" s="32">
        <v>1</v>
      </c>
      <c r="C3082" s="32">
        <v>21</v>
      </c>
      <c r="D3082" s="96" t="s">
        <v>276</v>
      </c>
      <c r="E3082" s="96" t="s">
        <v>45</v>
      </c>
    </row>
    <row r="3083" spans="1:5" ht="12.6" customHeight="1" x14ac:dyDescent="0.2">
      <c r="A3083" s="32">
        <v>15</v>
      </c>
      <c r="B3083" s="32">
        <v>1</v>
      </c>
      <c r="C3083" s="32">
        <v>22</v>
      </c>
      <c r="D3083" s="96" t="s">
        <v>40</v>
      </c>
      <c r="E3083" s="96" t="s">
        <v>43</v>
      </c>
    </row>
    <row r="3084" spans="1:5" ht="12.6" customHeight="1" x14ac:dyDescent="0.2">
      <c r="A3084" s="32">
        <v>15</v>
      </c>
      <c r="B3084" s="32">
        <v>1</v>
      </c>
      <c r="C3084" s="32">
        <v>23</v>
      </c>
      <c r="D3084" s="96" t="s">
        <v>52</v>
      </c>
      <c r="E3084" s="96" t="s">
        <v>41</v>
      </c>
    </row>
    <row r="3085" spans="1:5" ht="12.6" customHeight="1" x14ac:dyDescent="0.2">
      <c r="A3085" s="32">
        <v>15</v>
      </c>
      <c r="B3085" s="32">
        <v>1</v>
      </c>
      <c r="C3085" s="32">
        <v>24</v>
      </c>
      <c r="D3085" s="96" t="s">
        <v>337</v>
      </c>
      <c r="E3085" s="96" t="s">
        <v>257</v>
      </c>
    </row>
    <row r="3086" spans="1:5" ht="12.6" customHeight="1" x14ac:dyDescent="0.2">
      <c r="A3086" s="32">
        <v>15</v>
      </c>
      <c r="B3086" s="32">
        <v>1</v>
      </c>
      <c r="C3086" s="32">
        <v>25</v>
      </c>
      <c r="D3086" s="96" t="s">
        <v>277</v>
      </c>
      <c r="E3086" s="96" t="s">
        <v>53</v>
      </c>
    </row>
    <row r="3087" spans="1:5" ht="12.6" customHeight="1" x14ac:dyDescent="0.2">
      <c r="A3087" s="32">
        <v>15</v>
      </c>
      <c r="B3087" s="32">
        <v>1</v>
      </c>
      <c r="C3087" s="32">
        <v>26</v>
      </c>
      <c r="D3087" s="96" t="s">
        <v>217</v>
      </c>
      <c r="E3087" s="96" t="s">
        <v>16</v>
      </c>
    </row>
    <row r="3088" spans="1:5" ht="12.6" customHeight="1" x14ac:dyDescent="0.2">
      <c r="A3088" s="32">
        <v>15</v>
      </c>
      <c r="B3088" s="32">
        <v>1</v>
      </c>
      <c r="C3088" s="32">
        <v>27</v>
      </c>
      <c r="D3088" s="96" t="s">
        <v>297</v>
      </c>
      <c r="E3088" s="96" t="s">
        <v>237</v>
      </c>
    </row>
    <row r="3089" spans="1:5" ht="12.6" customHeight="1" x14ac:dyDescent="0.2">
      <c r="A3089" s="32">
        <v>15</v>
      </c>
      <c r="B3089" s="32">
        <v>1</v>
      </c>
      <c r="C3089" s="32">
        <v>28</v>
      </c>
      <c r="D3089" s="96" t="s">
        <v>51</v>
      </c>
      <c r="E3089" s="96" t="s">
        <v>48</v>
      </c>
    </row>
    <row r="3090" spans="1:5" ht="12.6" customHeight="1" x14ac:dyDescent="0.2">
      <c r="A3090" s="32">
        <v>15</v>
      </c>
      <c r="B3090" s="32">
        <v>1</v>
      </c>
      <c r="C3090" s="32">
        <v>29</v>
      </c>
      <c r="D3090" s="96" t="s">
        <v>50</v>
      </c>
      <c r="E3090" s="96" t="s">
        <v>317</v>
      </c>
    </row>
    <row r="3091" spans="1:5" ht="12.6" customHeight="1" x14ac:dyDescent="0.2">
      <c r="A3091" s="32">
        <v>15</v>
      </c>
      <c r="B3091" s="32">
        <v>1</v>
      </c>
      <c r="C3091" s="32">
        <v>30</v>
      </c>
      <c r="D3091" s="96" t="s">
        <v>49</v>
      </c>
      <c r="E3091" s="96" t="s">
        <v>47</v>
      </c>
    </row>
    <row r="3092" spans="1:5" ht="12.6" customHeight="1" x14ac:dyDescent="0.2">
      <c r="A3092" s="32">
        <v>15</v>
      </c>
      <c r="B3092" s="32">
        <v>1</v>
      </c>
      <c r="C3092" s="32">
        <v>31</v>
      </c>
      <c r="D3092" s="96" t="s">
        <v>58</v>
      </c>
      <c r="E3092" s="96" t="s">
        <v>318</v>
      </c>
    </row>
    <row r="3093" spans="1:5" ht="12.6" customHeight="1" x14ac:dyDescent="0.2">
      <c r="A3093" s="32">
        <v>15</v>
      </c>
      <c r="B3093" s="32">
        <v>1</v>
      </c>
      <c r="C3093" s="32">
        <v>32</v>
      </c>
      <c r="D3093" s="96" t="s">
        <v>57</v>
      </c>
      <c r="E3093" s="96" t="s">
        <v>56</v>
      </c>
    </row>
    <row r="3094" spans="1:5" ht="12.6" customHeight="1" x14ac:dyDescent="0.2">
      <c r="A3094" s="32">
        <v>15</v>
      </c>
      <c r="B3094" s="32">
        <v>1</v>
      </c>
      <c r="C3094" s="32">
        <v>33</v>
      </c>
      <c r="D3094" s="96" t="s">
        <v>298</v>
      </c>
      <c r="E3094" s="96" t="s">
        <v>55</v>
      </c>
    </row>
    <row r="3095" spans="1:5" ht="12.6" customHeight="1" x14ac:dyDescent="0.2">
      <c r="A3095" s="32">
        <v>15</v>
      </c>
      <c r="B3095" s="32">
        <v>1</v>
      </c>
      <c r="C3095" s="32">
        <v>34</v>
      </c>
      <c r="D3095" s="96" t="s">
        <v>17</v>
      </c>
      <c r="E3095" s="96" t="s">
        <v>59</v>
      </c>
    </row>
    <row r="3096" spans="1:5" ht="12.6" customHeight="1" x14ac:dyDescent="0.2">
      <c r="A3096" s="32">
        <v>15</v>
      </c>
      <c r="B3096" s="32">
        <v>1</v>
      </c>
      <c r="C3096" s="32">
        <v>35</v>
      </c>
      <c r="D3096" s="96" t="s">
        <v>258</v>
      </c>
      <c r="E3096" s="96" t="s">
        <v>54</v>
      </c>
    </row>
    <row r="3097" spans="1:5" ht="12.6" customHeight="1" x14ac:dyDescent="0.2">
      <c r="A3097" s="32">
        <v>15</v>
      </c>
      <c r="B3097" s="32">
        <v>1</v>
      </c>
      <c r="C3097" s="32">
        <v>36</v>
      </c>
      <c r="D3097" s="96" t="s">
        <v>338</v>
      </c>
      <c r="E3097" s="96" t="s">
        <v>278</v>
      </c>
    </row>
    <row r="3098" spans="1:5" ht="12.6" customHeight="1" x14ac:dyDescent="0.2">
      <c r="A3098" s="32">
        <v>15</v>
      </c>
      <c r="B3098" s="32">
        <v>1</v>
      </c>
      <c r="C3098" s="32">
        <v>37</v>
      </c>
      <c r="D3098" s="96" t="s">
        <v>238</v>
      </c>
      <c r="E3098" s="96" t="s">
        <v>60</v>
      </c>
    </row>
    <row r="3099" spans="1:5" ht="12.6" customHeight="1" x14ac:dyDescent="0.2">
      <c r="A3099" s="32">
        <v>15</v>
      </c>
      <c r="B3099" s="32">
        <v>1</v>
      </c>
      <c r="C3099" s="32">
        <v>38</v>
      </c>
      <c r="D3099" s="96" t="s">
        <v>62</v>
      </c>
      <c r="E3099" s="96" t="s">
        <v>218</v>
      </c>
    </row>
    <row r="3100" spans="1:5" ht="12.6" customHeight="1" x14ac:dyDescent="0.2">
      <c r="A3100" s="32">
        <v>15</v>
      </c>
      <c r="B3100" s="32">
        <v>1</v>
      </c>
      <c r="C3100" s="32">
        <v>39</v>
      </c>
      <c r="D3100" s="96" t="s">
        <v>67</v>
      </c>
      <c r="E3100" s="96" t="s">
        <v>299</v>
      </c>
    </row>
    <row r="3101" spans="1:5" ht="12.6" customHeight="1" x14ac:dyDescent="0.2">
      <c r="A3101" s="32">
        <v>15</v>
      </c>
      <c r="B3101" s="32">
        <v>1</v>
      </c>
      <c r="C3101" s="32">
        <v>40</v>
      </c>
      <c r="D3101" s="96" t="s">
        <v>319</v>
      </c>
      <c r="E3101" s="96" t="s">
        <v>64</v>
      </c>
    </row>
    <row r="3102" spans="1:5" ht="12.6" customHeight="1" x14ac:dyDescent="0.2">
      <c r="A3102" s="32">
        <v>15</v>
      </c>
      <c r="B3102" s="32">
        <v>1</v>
      </c>
      <c r="C3102" s="32">
        <v>41</v>
      </c>
      <c r="D3102" s="96" t="s">
        <v>65</v>
      </c>
      <c r="E3102" s="96" t="s">
        <v>66</v>
      </c>
    </row>
    <row r="3103" spans="1:5" ht="12.6" customHeight="1" x14ac:dyDescent="0.2">
      <c r="A3103" s="32">
        <v>15</v>
      </c>
      <c r="B3103" s="32">
        <v>1</v>
      </c>
      <c r="C3103" s="32">
        <v>42</v>
      </c>
      <c r="D3103" s="96" t="s">
        <v>239</v>
      </c>
      <c r="E3103" s="96" t="s">
        <v>339</v>
      </c>
    </row>
    <row r="3104" spans="1:5" ht="12.6" customHeight="1" x14ac:dyDescent="0.2">
      <c r="A3104" s="32">
        <v>15</v>
      </c>
      <c r="B3104" s="32">
        <v>1</v>
      </c>
      <c r="C3104" s="32">
        <v>43</v>
      </c>
      <c r="D3104" s="96" t="s">
        <v>219</v>
      </c>
      <c r="E3104" s="96" t="s">
        <v>61</v>
      </c>
    </row>
    <row r="3105" spans="1:5" ht="12.6" customHeight="1" x14ac:dyDescent="0.2">
      <c r="A3105" s="32">
        <v>15</v>
      </c>
      <c r="B3105" s="32">
        <v>1</v>
      </c>
      <c r="C3105" s="32">
        <v>44</v>
      </c>
      <c r="D3105" s="96" t="s">
        <v>63</v>
      </c>
      <c r="E3105" s="96" t="s">
        <v>18</v>
      </c>
    </row>
    <row r="3106" spans="1:5" ht="12.6" customHeight="1" x14ac:dyDescent="0.2">
      <c r="A3106" s="32">
        <v>15</v>
      </c>
      <c r="B3106" s="32">
        <v>1</v>
      </c>
      <c r="C3106" s="32">
        <v>45</v>
      </c>
      <c r="D3106" s="96" t="s">
        <v>259</v>
      </c>
      <c r="E3106" s="96" t="s">
        <v>279</v>
      </c>
    </row>
    <row r="3107" spans="1:5" ht="12.6" customHeight="1" x14ac:dyDescent="0.2">
      <c r="A3107" s="32">
        <v>15</v>
      </c>
      <c r="B3107" s="32">
        <v>1</v>
      </c>
      <c r="C3107" s="32">
        <v>46</v>
      </c>
      <c r="D3107" s="96" t="s">
        <v>73</v>
      </c>
      <c r="E3107" s="96" t="s">
        <v>74</v>
      </c>
    </row>
    <row r="3108" spans="1:5" ht="12.6" customHeight="1" x14ac:dyDescent="0.2">
      <c r="A3108" s="32">
        <v>15</v>
      </c>
      <c r="B3108" s="32">
        <v>1</v>
      </c>
      <c r="C3108" s="32">
        <v>47</v>
      </c>
      <c r="D3108" s="96" t="s">
        <v>68</v>
      </c>
      <c r="E3108" s="96" t="s">
        <v>300</v>
      </c>
    </row>
    <row r="3109" spans="1:5" ht="12.6" customHeight="1" x14ac:dyDescent="0.2">
      <c r="A3109" s="32">
        <v>15</v>
      </c>
      <c r="B3109" s="32">
        <v>1</v>
      </c>
      <c r="C3109" s="32">
        <v>48</v>
      </c>
      <c r="D3109" s="96" t="s">
        <v>280</v>
      </c>
      <c r="E3109" s="96" t="s">
        <v>70</v>
      </c>
    </row>
    <row r="3110" spans="1:5" ht="12.6" customHeight="1" x14ac:dyDescent="0.2">
      <c r="A3110" s="32">
        <v>15</v>
      </c>
      <c r="B3110" s="32">
        <v>1</v>
      </c>
      <c r="C3110" s="32">
        <v>49</v>
      </c>
      <c r="D3110" s="96" t="s">
        <v>19</v>
      </c>
      <c r="E3110" s="96" t="s">
        <v>240</v>
      </c>
    </row>
    <row r="3111" spans="1:5" ht="12.6" customHeight="1" x14ac:dyDescent="0.2">
      <c r="A3111" s="32">
        <v>15</v>
      </c>
      <c r="B3111" s="32">
        <v>1</v>
      </c>
      <c r="C3111" s="32">
        <v>50</v>
      </c>
      <c r="D3111" s="96" t="s">
        <v>320</v>
      </c>
      <c r="E3111" s="96" t="s">
        <v>220</v>
      </c>
    </row>
    <row r="3112" spans="1:5" ht="12.6" customHeight="1" x14ac:dyDescent="0.2">
      <c r="A3112" s="32">
        <v>15</v>
      </c>
      <c r="B3112" s="32">
        <v>1</v>
      </c>
      <c r="C3112" s="32">
        <v>51</v>
      </c>
      <c r="D3112" s="96" t="s">
        <v>340</v>
      </c>
      <c r="E3112" s="96" t="s">
        <v>72</v>
      </c>
    </row>
    <row r="3113" spans="1:5" ht="12.6" customHeight="1" x14ac:dyDescent="0.2">
      <c r="A3113" s="32">
        <v>15</v>
      </c>
      <c r="B3113" s="32">
        <v>1</v>
      </c>
      <c r="C3113" s="32">
        <v>52</v>
      </c>
      <c r="D3113" s="96" t="s">
        <v>260</v>
      </c>
      <c r="E3113" s="96" t="s">
        <v>71</v>
      </c>
    </row>
    <row r="3114" spans="1:5" ht="12.6" customHeight="1" x14ac:dyDescent="0.2">
      <c r="A3114" s="32">
        <v>15</v>
      </c>
      <c r="B3114" s="32">
        <v>1</v>
      </c>
      <c r="C3114" s="32">
        <v>53</v>
      </c>
      <c r="D3114" s="96" t="s">
        <v>81</v>
      </c>
      <c r="E3114" s="96" t="s">
        <v>69</v>
      </c>
    </row>
    <row r="3115" spans="1:5" ht="12.6" customHeight="1" x14ac:dyDescent="0.2">
      <c r="A3115" s="32">
        <v>15</v>
      </c>
      <c r="B3115" s="32">
        <v>1</v>
      </c>
      <c r="C3115" s="32">
        <v>54</v>
      </c>
      <c r="D3115" s="96" t="s">
        <v>78</v>
      </c>
      <c r="E3115" s="96" t="s">
        <v>261</v>
      </c>
    </row>
    <row r="3116" spans="1:5" ht="12.6" customHeight="1" x14ac:dyDescent="0.2">
      <c r="A3116" s="32">
        <v>15</v>
      </c>
      <c r="B3116" s="32">
        <v>1</v>
      </c>
      <c r="C3116" s="32">
        <v>55</v>
      </c>
      <c r="D3116" s="96" t="s">
        <v>301</v>
      </c>
      <c r="E3116" s="96" t="s">
        <v>281</v>
      </c>
    </row>
    <row r="3117" spans="1:5" ht="12.6" customHeight="1" x14ac:dyDescent="0.2">
      <c r="A3117" s="32">
        <v>15</v>
      </c>
      <c r="B3117" s="32">
        <v>1</v>
      </c>
      <c r="C3117" s="32">
        <v>56</v>
      </c>
      <c r="D3117" s="96" t="s">
        <v>20</v>
      </c>
      <c r="E3117" s="96" t="s">
        <v>79</v>
      </c>
    </row>
    <row r="3118" spans="1:5" ht="12.6" customHeight="1" x14ac:dyDescent="0.2">
      <c r="A3118" s="32">
        <v>15</v>
      </c>
      <c r="B3118" s="32">
        <v>1</v>
      </c>
      <c r="C3118" s="32">
        <v>57</v>
      </c>
      <c r="D3118" s="96" t="s">
        <v>77</v>
      </c>
      <c r="E3118" s="96" t="s">
        <v>76</v>
      </c>
    </row>
    <row r="3119" spans="1:5" ht="12.6" customHeight="1" x14ac:dyDescent="0.2">
      <c r="A3119" s="32">
        <v>15</v>
      </c>
      <c r="B3119" s="32">
        <v>1</v>
      </c>
      <c r="C3119" s="32">
        <v>58</v>
      </c>
      <c r="D3119" s="96" t="s">
        <v>80</v>
      </c>
      <c r="E3119" s="96" t="s">
        <v>221</v>
      </c>
    </row>
    <row r="3120" spans="1:5" ht="12.6" customHeight="1" x14ac:dyDescent="0.2">
      <c r="A3120" s="32">
        <v>15</v>
      </c>
      <c r="B3120" s="32">
        <v>1</v>
      </c>
      <c r="C3120" s="32">
        <v>59</v>
      </c>
      <c r="D3120" s="96" t="s">
        <v>241</v>
      </c>
      <c r="E3120" s="96" t="s">
        <v>321</v>
      </c>
    </row>
    <row r="3121" spans="1:5" ht="12.6" customHeight="1" x14ac:dyDescent="0.2">
      <c r="A3121" s="32">
        <v>15</v>
      </c>
      <c r="B3121" s="32">
        <v>1</v>
      </c>
      <c r="C3121" s="32">
        <v>60</v>
      </c>
      <c r="D3121" s="96" t="s">
        <v>341</v>
      </c>
      <c r="E3121" s="96" t="s">
        <v>75</v>
      </c>
    </row>
    <row r="3122" spans="1:5" ht="12.6" customHeight="1" x14ac:dyDescent="0.2">
      <c r="A3122" s="32">
        <v>15</v>
      </c>
      <c r="B3122" s="32">
        <v>1</v>
      </c>
      <c r="C3122" s="32">
        <v>61</v>
      </c>
      <c r="D3122" s="96" t="s">
        <v>262</v>
      </c>
      <c r="E3122" s="96" t="s">
        <v>82</v>
      </c>
    </row>
    <row r="3123" spans="1:5" ht="12.6" customHeight="1" x14ac:dyDescent="0.2">
      <c r="A3123" s="32">
        <v>15</v>
      </c>
      <c r="B3123" s="32">
        <v>1</v>
      </c>
      <c r="C3123" s="32">
        <v>62</v>
      </c>
      <c r="D3123" s="96" t="s">
        <v>84</v>
      </c>
      <c r="E3123" s="96" t="s">
        <v>222</v>
      </c>
    </row>
    <row r="3124" spans="1:5" ht="12.6" customHeight="1" x14ac:dyDescent="0.2">
      <c r="A3124" s="32">
        <v>15</v>
      </c>
      <c r="B3124" s="32">
        <v>1</v>
      </c>
      <c r="C3124" s="32">
        <v>63</v>
      </c>
      <c r="D3124" s="96" t="s">
        <v>21</v>
      </c>
      <c r="E3124" s="96" t="s">
        <v>342</v>
      </c>
    </row>
    <row r="3125" spans="1:5" ht="12.6" customHeight="1" x14ac:dyDescent="0.2">
      <c r="A3125" s="32">
        <v>15</v>
      </c>
      <c r="B3125" s="32">
        <v>1</v>
      </c>
      <c r="C3125" s="32">
        <v>64</v>
      </c>
      <c r="D3125" s="96" t="s">
        <v>242</v>
      </c>
      <c r="E3125" s="96" t="s">
        <v>322</v>
      </c>
    </row>
    <row r="3126" spans="1:5" ht="12.6" customHeight="1" x14ac:dyDescent="0.2">
      <c r="A3126" s="32">
        <v>15</v>
      </c>
      <c r="B3126" s="32">
        <v>1</v>
      </c>
      <c r="C3126" s="32">
        <v>65</v>
      </c>
      <c r="D3126" s="96" t="s">
        <v>88</v>
      </c>
      <c r="E3126" s="96" t="s">
        <v>83</v>
      </c>
    </row>
    <row r="3127" spans="1:5" ht="12.6" customHeight="1" x14ac:dyDescent="0.2">
      <c r="A3127" s="32">
        <v>15</v>
      </c>
      <c r="B3127" s="32">
        <v>1</v>
      </c>
      <c r="C3127" s="32">
        <v>66</v>
      </c>
      <c r="D3127" s="96" t="s">
        <v>86</v>
      </c>
      <c r="E3127" s="96" t="s">
        <v>302</v>
      </c>
    </row>
    <row r="3128" spans="1:5" ht="12.6" customHeight="1" x14ac:dyDescent="0.2">
      <c r="A3128" s="32">
        <v>15</v>
      </c>
      <c r="B3128" s="32">
        <v>1</v>
      </c>
      <c r="C3128" s="32">
        <v>67</v>
      </c>
      <c r="D3128" s="96" t="s">
        <v>282</v>
      </c>
      <c r="E3128" s="96" t="s">
        <v>87</v>
      </c>
    </row>
    <row r="3129" spans="1:5" ht="12.6" customHeight="1" x14ac:dyDescent="0.2">
      <c r="A3129" s="32">
        <v>15</v>
      </c>
      <c r="B3129" s="32">
        <v>1</v>
      </c>
      <c r="C3129" s="32">
        <v>68</v>
      </c>
      <c r="D3129" s="96" t="s">
        <v>343</v>
      </c>
      <c r="E3129" s="96" t="s">
        <v>85</v>
      </c>
    </row>
    <row r="3130" spans="1:5" ht="12.6" customHeight="1" x14ac:dyDescent="0.2">
      <c r="A3130" s="32">
        <v>15</v>
      </c>
      <c r="B3130" s="32">
        <v>1</v>
      </c>
      <c r="C3130" s="32">
        <v>69</v>
      </c>
      <c r="D3130" s="96" t="s">
        <v>223</v>
      </c>
      <c r="E3130" s="96" t="s">
        <v>303</v>
      </c>
    </row>
    <row r="3131" spans="1:5" ht="12.6" customHeight="1" x14ac:dyDescent="0.2">
      <c r="A3131" s="32">
        <v>15</v>
      </c>
      <c r="B3131" s="32">
        <v>1</v>
      </c>
      <c r="C3131" s="32">
        <v>70</v>
      </c>
      <c r="D3131" s="96" t="s">
        <v>90</v>
      </c>
      <c r="E3131" s="96" t="s">
        <v>243</v>
      </c>
    </row>
    <row r="3132" spans="1:5" ht="12.6" customHeight="1" x14ac:dyDescent="0.2">
      <c r="A3132" s="32">
        <v>15</v>
      </c>
      <c r="B3132" s="32">
        <v>1</v>
      </c>
      <c r="C3132" s="32">
        <v>71</v>
      </c>
      <c r="D3132" s="96" t="s">
        <v>93</v>
      </c>
      <c r="E3132" s="96" t="s">
        <v>23</v>
      </c>
    </row>
    <row r="3133" spans="1:5" ht="12.6" customHeight="1" x14ac:dyDescent="0.2">
      <c r="A3133" s="32">
        <v>15</v>
      </c>
      <c r="B3133" s="32">
        <v>1</v>
      </c>
      <c r="C3133" s="32">
        <v>72</v>
      </c>
      <c r="D3133" s="96" t="s">
        <v>283</v>
      </c>
      <c r="E3133" s="96" t="s">
        <v>323</v>
      </c>
    </row>
    <row r="3134" spans="1:5" ht="12.6" customHeight="1" x14ac:dyDescent="0.2">
      <c r="A3134" s="32">
        <v>15</v>
      </c>
      <c r="B3134" s="32">
        <v>1</v>
      </c>
      <c r="C3134" s="32">
        <v>73</v>
      </c>
      <c r="D3134" s="96" t="s">
        <v>94</v>
      </c>
      <c r="E3134" s="96" t="s">
        <v>91</v>
      </c>
    </row>
    <row r="3135" spans="1:5" ht="12.6" customHeight="1" x14ac:dyDescent="0.2">
      <c r="A3135" s="32">
        <v>15</v>
      </c>
      <c r="B3135" s="32">
        <v>1</v>
      </c>
      <c r="C3135" s="32">
        <v>74</v>
      </c>
      <c r="D3135" s="96" t="s">
        <v>263</v>
      </c>
      <c r="E3135" s="96" t="s">
        <v>92</v>
      </c>
    </row>
    <row r="3136" spans="1:5" ht="12.6" customHeight="1" x14ac:dyDescent="0.2">
      <c r="A3136" s="32">
        <v>15</v>
      </c>
      <c r="B3136" s="32">
        <v>1</v>
      </c>
      <c r="C3136" s="32">
        <v>75</v>
      </c>
      <c r="D3136" s="96" t="s">
        <v>89</v>
      </c>
      <c r="E3136" s="96" t="s">
        <v>95</v>
      </c>
    </row>
    <row r="3137" spans="1:5" ht="12.6" customHeight="1" x14ac:dyDescent="0.2">
      <c r="A3137" s="32">
        <v>15</v>
      </c>
      <c r="B3137" s="32">
        <v>1</v>
      </c>
      <c r="C3137" s="32">
        <v>76</v>
      </c>
      <c r="D3137" s="96" t="s">
        <v>102</v>
      </c>
      <c r="E3137" s="96" t="s">
        <v>304</v>
      </c>
    </row>
    <row r="3138" spans="1:5" ht="12.6" customHeight="1" x14ac:dyDescent="0.2">
      <c r="A3138" s="32">
        <v>15</v>
      </c>
      <c r="B3138" s="32">
        <v>1</v>
      </c>
      <c r="C3138" s="32">
        <v>77</v>
      </c>
      <c r="D3138" s="96" t="s">
        <v>96</v>
      </c>
      <c r="E3138" s="96" t="s">
        <v>98</v>
      </c>
    </row>
    <row r="3139" spans="1:5" ht="12.6" customHeight="1" x14ac:dyDescent="0.2">
      <c r="A3139" s="32">
        <v>15</v>
      </c>
      <c r="B3139" s="32">
        <v>1</v>
      </c>
      <c r="C3139" s="32">
        <v>78</v>
      </c>
      <c r="D3139" s="96" t="s">
        <v>264</v>
      </c>
      <c r="E3139" s="96" t="s">
        <v>97</v>
      </c>
    </row>
    <row r="3140" spans="1:5" ht="12.6" customHeight="1" x14ac:dyDescent="0.2">
      <c r="A3140" s="32">
        <v>15</v>
      </c>
      <c r="B3140" s="32">
        <v>1</v>
      </c>
      <c r="C3140" s="32">
        <v>79</v>
      </c>
      <c r="D3140" s="96" t="s">
        <v>224</v>
      </c>
      <c r="E3140" s="96" t="s">
        <v>284</v>
      </c>
    </row>
    <row r="3141" spans="1:5" ht="12.6" customHeight="1" x14ac:dyDescent="0.2">
      <c r="A3141" s="32">
        <v>15</v>
      </c>
      <c r="B3141" s="32">
        <v>1</v>
      </c>
      <c r="C3141" s="32">
        <v>80</v>
      </c>
      <c r="D3141" s="96" t="s">
        <v>99</v>
      </c>
      <c r="E3141" s="96" t="s">
        <v>101</v>
      </c>
    </row>
    <row r="3142" spans="1:5" ht="12.6" customHeight="1" x14ac:dyDescent="0.2">
      <c r="A3142" s="32">
        <v>15</v>
      </c>
      <c r="B3142" s="32">
        <v>1</v>
      </c>
      <c r="C3142" s="32">
        <v>81</v>
      </c>
      <c r="D3142" s="96" t="s">
        <v>100</v>
      </c>
      <c r="E3142" s="96" t="s">
        <v>244</v>
      </c>
    </row>
    <row r="3143" spans="1:5" ht="12.6" customHeight="1" x14ac:dyDescent="0.2">
      <c r="A3143" s="32">
        <v>15</v>
      </c>
      <c r="B3143" s="32">
        <v>1</v>
      </c>
      <c r="C3143" s="32">
        <v>82</v>
      </c>
      <c r="D3143" s="96" t="s">
        <v>324</v>
      </c>
      <c r="E3143" s="96" t="s">
        <v>24</v>
      </c>
    </row>
    <row r="3144" spans="1:5" ht="12.6" customHeight="1" x14ac:dyDescent="0.2">
      <c r="A3144" s="32">
        <v>15</v>
      </c>
      <c r="B3144" s="32">
        <v>1</v>
      </c>
      <c r="C3144" s="32">
        <v>83</v>
      </c>
      <c r="D3144" s="96" t="s">
        <v>325</v>
      </c>
      <c r="E3144" s="96" t="s">
        <v>344</v>
      </c>
    </row>
    <row r="3145" spans="1:5" ht="12.6" customHeight="1" x14ac:dyDescent="0.2">
      <c r="A3145" s="32">
        <v>15</v>
      </c>
      <c r="B3145" s="32">
        <v>1</v>
      </c>
      <c r="C3145" s="32">
        <v>84</v>
      </c>
      <c r="D3145" s="96" t="s">
        <v>109</v>
      </c>
      <c r="E3145" s="96" t="s">
        <v>25</v>
      </c>
    </row>
    <row r="3146" spans="1:5" ht="12.6" customHeight="1" x14ac:dyDescent="0.2">
      <c r="A3146" s="32">
        <v>15</v>
      </c>
      <c r="B3146" s="32">
        <v>1</v>
      </c>
      <c r="C3146" s="32">
        <v>85</v>
      </c>
      <c r="D3146" s="96" t="s">
        <v>305</v>
      </c>
      <c r="E3146" s="96" t="s">
        <v>285</v>
      </c>
    </row>
    <row r="3147" spans="1:5" ht="12.6" customHeight="1" x14ac:dyDescent="0.2">
      <c r="A3147" s="32">
        <v>15</v>
      </c>
      <c r="B3147" s="32">
        <v>1</v>
      </c>
      <c r="C3147" s="32">
        <v>86</v>
      </c>
      <c r="D3147" s="96" t="s">
        <v>106</v>
      </c>
      <c r="E3147" s="96" t="s">
        <v>225</v>
      </c>
    </row>
    <row r="3148" spans="1:5" ht="12.6" customHeight="1" x14ac:dyDescent="0.2">
      <c r="A3148" s="32">
        <v>15</v>
      </c>
      <c r="B3148" s="32">
        <v>1</v>
      </c>
      <c r="C3148" s="32">
        <v>87</v>
      </c>
      <c r="D3148" s="96" t="s">
        <v>107</v>
      </c>
      <c r="E3148" s="96" t="s">
        <v>265</v>
      </c>
    </row>
    <row r="3149" spans="1:5" ht="12.6" customHeight="1" x14ac:dyDescent="0.2">
      <c r="A3149" s="32">
        <v>15</v>
      </c>
      <c r="B3149" s="32">
        <v>1</v>
      </c>
      <c r="C3149" s="32">
        <v>88</v>
      </c>
      <c r="D3149" s="96" t="s">
        <v>345</v>
      </c>
      <c r="E3149" s="96" t="s">
        <v>103</v>
      </c>
    </row>
    <row r="3150" spans="1:5" ht="12.6" customHeight="1" x14ac:dyDescent="0.2">
      <c r="A3150" s="32">
        <v>15</v>
      </c>
      <c r="B3150" s="32">
        <v>1</v>
      </c>
      <c r="C3150" s="32">
        <v>89</v>
      </c>
      <c r="D3150" s="96" t="s">
        <v>104</v>
      </c>
      <c r="E3150" s="96" t="s">
        <v>245</v>
      </c>
    </row>
    <row r="3151" spans="1:5" ht="12.6" customHeight="1" x14ac:dyDescent="0.2">
      <c r="A3151" s="32">
        <v>15</v>
      </c>
      <c r="B3151" s="32">
        <v>1</v>
      </c>
      <c r="C3151" s="32">
        <v>90</v>
      </c>
      <c r="D3151" s="96" t="s">
        <v>108</v>
      </c>
      <c r="E3151" s="96" t="s">
        <v>105</v>
      </c>
    </row>
    <row r="3152" spans="1:5" ht="12.6" customHeight="1" x14ac:dyDescent="0.2">
      <c r="A3152" s="32">
        <v>15</v>
      </c>
      <c r="B3152" s="32">
        <v>1</v>
      </c>
      <c r="C3152" s="32">
        <v>91</v>
      </c>
      <c r="D3152" s="96" t="s">
        <v>144</v>
      </c>
      <c r="E3152" s="96" t="s">
        <v>138</v>
      </c>
    </row>
    <row r="3153" spans="1:5" ht="12.6" customHeight="1" x14ac:dyDescent="0.2">
      <c r="A3153" s="32">
        <v>15</v>
      </c>
      <c r="B3153" s="32">
        <v>1</v>
      </c>
      <c r="C3153" s="32">
        <v>92</v>
      </c>
      <c r="D3153" s="96" t="s">
        <v>143</v>
      </c>
      <c r="E3153" s="96" t="s">
        <v>346</v>
      </c>
    </row>
    <row r="3154" spans="1:5" ht="12.6" customHeight="1" x14ac:dyDescent="0.2">
      <c r="A3154" s="32">
        <v>15</v>
      </c>
      <c r="B3154" s="32">
        <v>1</v>
      </c>
      <c r="C3154" s="32">
        <v>93</v>
      </c>
      <c r="D3154" s="96" t="s">
        <v>141</v>
      </c>
      <c r="E3154" s="96" t="s">
        <v>306</v>
      </c>
    </row>
    <row r="3155" spans="1:5" ht="12.6" customHeight="1" x14ac:dyDescent="0.2">
      <c r="A3155" s="32">
        <v>15</v>
      </c>
      <c r="B3155" s="32">
        <v>1</v>
      </c>
      <c r="C3155" s="32">
        <v>94</v>
      </c>
      <c r="D3155" s="96" t="s">
        <v>146</v>
      </c>
      <c r="E3155" s="96" t="s">
        <v>139</v>
      </c>
    </row>
    <row r="3156" spans="1:5" ht="12.6" customHeight="1" x14ac:dyDescent="0.2">
      <c r="A3156" s="32">
        <v>15</v>
      </c>
      <c r="B3156" s="32">
        <v>1</v>
      </c>
      <c r="C3156" s="32">
        <v>95</v>
      </c>
      <c r="D3156" s="96" t="s">
        <v>286</v>
      </c>
      <c r="E3156" s="96" t="s">
        <v>142</v>
      </c>
    </row>
    <row r="3157" spans="1:5" ht="12.6" customHeight="1" x14ac:dyDescent="0.2">
      <c r="A3157" s="32">
        <v>15</v>
      </c>
      <c r="B3157" s="32">
        <v>1</v>
      </c>
      <c r="C3157" s="32">
        <v>96</v>
      </c>
      <c r="D3157" s="96" t="s">
        <v>246</v>
      </c>
      <c r="E3157" s="96" t="s">
        <v>226</v>
      </c>
    </row>
    <row r="3158" spans="1:5" ht="12.6" customHeight="1" x14ac:dyDescent="0.2">
      <c r="A3158" s="32">
        <v>15</v>
      </c>
      <c r="B3158" s="32">
        <v>1</v>
      </c>
      <c r="C3158" s="32">
        <v>97</v>
      </c>
      <c r="D3158" s="96" t="s">
        <v>140</v>
      </c>
      <c r="E3158" s="96" t="s">
        <v>326</v>
      </c>
    </row>
    <row r="3159" spans="1:5" ht="12.6" customHeight="1" x14ac:dyDescent="0.2">
      <c r="A3159" s="32">
        <v>15</v>
      </c>
      <c r="B3159" s="32">
        <v>1</v>
      </c>
      <c r="C3159" s="32">
        <v>98</v>
      </c>
      <c r="D3159" s="96" t="s">
        <v>153</v>
      </c>
      <c r="E3159" s="96" t="s">
        <v>266</v>
      </c>
    </row>
    <row r="3160" spans="1:5" ht="12.6" customHeight="1" x14ac:dyDescent="0.2">
      <c r="A3160" s="32">
        <v>15</v>
      </c>
      <c r="B3160" s="32">
        <v>1</v>
      </c>
      <c r="C3160" s="32">
        <v>99</v>
      </c>
      <c r="D3160" s="96" t="s">
        <v>151</v>
      </c>
      <c r="E3160" s="96" t="s">
        <v>227</v>
      </c>
    </row>
    <row r="3161" spans="1:5" ht="12.6" customHeight="1" x14ac:dyDescent="0.2">
      <c r="A3161" s="32">
        <v>15</v>
      </c>
      <c r="B3161" s="32">
        <v>1</v>
      </c>
      <c r="C3161" s="32">
        <v>100</v>
      </c>
      <c r="D3161" s="96" t="s">
        <v>145</v>
      </c>
      <c r="E3161" s="96" t="s">
        <v>327</v>
      </c>
    </row>
    <row r="3162" spans="1:5" ht="12.6" customHeight="1" x14ac:dyDescent="0.2">
      <c r="A3162" s="32">
        <v>15</v>
      </c>
      <c r="B3162" s="32">
        <v>1</v>
      </c>
      <c r="C3162" s="32">
        <v>101</v>
      </c>
      <c r="D3162" s="96" t="s">
        <v>287</v>
      </c>
      <c r="E3162" s="96" t="s">
        <v>148</v>
      </c>
    </row>
    <row r="3163" spans="1:5" ht="12.6" customHeight="1" x14ac:dyDescent="0.2">
      <c r="A3163" s="32">
        <v>15</v>
      </c>
      <c r="B3163" s="32">
        <v>1</v>
      </c>
      <c r="C3163" s="32">
        <v>102</v>
      </c>
      <c r="D3163" s="96" t="s">
        <v>150</v>
      </c>
      <c r="E3163" s="96" t="s">
        <v>307</v>
      </c>
    </row>
    <row r="3164" spans="1:5" ht="12.6" customHeight="1" x14ac:dyDescent="0.2">
      <c r="A3164" s="32">
        <v>15</v>
      </c>
      <c r="B3164" s="32">
        <v>1</v>
      </c>
      <c r="C3164" s="32">
        <v>103</v>
      </c>
      <c r="D3164" s="96" t="s">
        <v>147</v>
      </c>
      <c r="E3164" s="96" t="s">
        <v>267</v>
      </c>
    </row>
    <row r="3165" spans="1:5" ht="12.6" customHeight="1" x14ac:dyDescent="0.2">
      <c r="A3165" s="32">
        <v>15</v>
      </c>
      <c r="B3165" s="32">
        <v>1</v>
      </c>
      <c r="C3165" s="32">
        <v>104</v>
      </c>
      <c r="D3165" s="96" t="s">
        <v>247</v>
      </c>
      <c r="E3165" s="96" t="s">
        <v>149</v>
      </c>
    </row>
    <row r="3166" spans="1:5" ht="12.6" customHeight="1" x14ac:dyDescent="0.2">
      <c r="A3166" s="32">
        <v>15</v>
      </c>
      <c r="B3166" s="32">
        <v>1</v>
      </c>
      <c r="C3166" s="32">
        <v>105</v>
      </c>
      <c r="D3166" s="96" t="s">
        <v>152</v>
      </c>
      <c r="E3166" s="96" t="s">
        <v>347</v>
      </c>
    </row>
    <row r="3167" spans="1:5" ht="12.6" customHeight="1" x14ac:dyDescent="0.2">
      <c r="A3167" s="32">
        <v>15</v>
      </c>
      <c r="B3167" s="32">
        <v>1</v>
      </c>
      <c r="C3167" s="32">
        <v>106</v>
      </c>
      <c r="D3167" s="96" t="s">
        <v>328</v>
      </c>
      <c r="E3167" s="96" t="s">
        <v>158</v>
      </c>
    </row>
    <row r="3168" spans="1:5" ht="12.6" customHeight="1" x14ac:dyDescent="0.2">
      <c r="A3168" s="32">
        <v>15</v>
      </c>
      <c r="B3168" s="32">
        <v>1</v>
      </c>
      <c r="C3168" s="32">
        <v>107</v>
      </c>
      <c r="D3168" s="96" t="s">
        <v>162</v>
      </c>
      <c r="E3168" s="96" t="s">
        <v>268</v>
      </c>
    </row>
    <row r="3169" spans="1:5" ht="12.6" customHeight="1" x14ac:dyDescent="0.2">
      <c r="A3169" s="32">
        <v>15</v>
      </c>
      <c r="B3169" s="32">
        <v>1</v>
      </c>
      <c r="C3169" s="32">
        <v>108</v>
      </c>
      <c r="D3169" s="96" t="s">
        <v>348</v>
      </c>
      <c r="E3169" s="96" t="s">
        <v>288</v>
      </c>
    </row>
    <row r="3170" spans="1:5" ht="12.6" customHeight="1" x14ac:dyDescent="0.2">
      <c r="A3170" s="32">
        <v>15</v>
      </c>
      <c r="B3170" s="32">
        <v>1</v>
      </c>
      <c r="C3170" s="32">
        <v>109</v>
      </c>
      <c r="D3170" s="96" t="s">
        <v>159</v>
      </c>
      <c r="E3170" s="96" t="s">
        <v>157</v>
      </c>
    </row>
    <row r="3171" spans="1:5" ht="12.6" customHeight="1" x14ac:dyDescent="0.2">
      <c r="A3171" s="32">
        <v>15</v>
      </c>
      <c r="B3171" s="32">
        <v>1</v>
      </c>
      <c r="C3171" s="32">
        <v>110</v>
      </c>
      <c r="D3171" s="96" t="s">
        <v>248</v>
      </c>
      <c r="E3171" s="96" t="s">
        <v>156</v>
      </c>
    </row>
    <row r="3172" spans="1:5" ht="12.6" customHeight="1" x14ac:dyDescent="0.2">
      <c r="A3172" s="32">
        <v>15</v>
      </c>
      <c r="B3172" s="32">
        <v>1</v>
      </c>
      <c r="C3172" s="32">
        <v>111</v>
      </c>
      <c r="D3172" s="96" t="s">
        <v>308</v>
      </c>
      <c r="E3172" s="96" t="s">
        <v>154</v>
      </c>
    </row>
    <row r="3173" spans="1:5" ht="12.6" customHeight="1" x14ac:dyDescent="0.2">
      <c r="A3173" s="32">
        <v>15</v>
      </c>
      <c r="B3173" s="32">
        <v>1</v>
      </c>
      <c r="C3173" s="32">
        <v>112</v>
      </c>
      <c r="D3173" s="96" t="s">
        <v>155</v>
      </c>
      <c r="E3173" s="96" t="s">
        <v>228</v>
      </c>
    </row>
    <row r="3174" spans="1:5" ht="12.6" customHeight="1" x14ac:dyDescent="0.2">
      <c r="A3174" s="32">
        <v>15</v>
      </c>
      <c r="B3174" s="32">
        <v>1</v>
      </c>
      <c r="C3174" s="32">
        <v>113</v>
      </c>
      <c r="D3174" s="96" t="s">
        <v>329</v>
      </c>
      <c r="E3174" s="96" t="s">
        <v>160</v>
      </c>
    </row>
    <row r="3175" spans="1:5" ht="12.6" customHeight="1" x14ac:dyDescent="0.2">
      <c r="A3175" s="32">
        <v>15</v>
      </c>
      <c r="B3175" s="32">
        <v>1</v>
      </c>
      <c r="C3175" s="32">
        <v>114</v>
      </c>
      <c r="D3175" s="96" t="s">
        <v>165</v>
      </c>
      <c r="E3175" s="96" t="s">
        <v>164</v>
      </c>
    </row>
    <row r="3176" spans="1:5" ht="12.6" customHeight="1" x14ac:dyDescent="0.2">
      <c r="A3176" s="32">
        <v>15</v>
      </c>
      <c r="B3176" s="32">
        <v>1</v>
      </c>
      <c r="C3176" s="32">
        <v>115</v>
      </c>
      <c r="D3176" s="96" t="s">
        <v>289</v>
      </c>
      <c r="E3176" s="96" t="s">
        <v>269</v>
      </c>
    </row>
    <row r="3177" spans="1:5" ht="12.6" customHeight="1" x14ac:dyDescent="0.2">
      <c r="A3177" s="32">
        <v>15</v>
      </c>
      <c r="B3177" s="32">
        <v>1</v>
      </c>
      <c r="C3177" s="32">
        <v>116</v>
      </c>
      <c r="D3177" s="96" t="s">
        <v>168</v>
      </c>
      <c r="E3177" s="96" t="s">
        <v>169</v>
      </c>
    </row>
    <row r="3178" spans="1:5" ht="12.6" customHeight="1" x14ac:dyDescent="0.2">
      <c r="A3178" s="32">
        <v>15</v>
      </c>
      <c r="B3178" s="32">
        <v>1</v>
      </c>
      <c r="C3178" s="32">
        <v>117</v>
      </c>
      <c r="D3178" s="96" t="s">
        <v>349</v>
      </c>
      <c r="E3178" s="96" t="s">
        <v>163</v>
      </c>
    </row>
    <row r="3179" spans="1:5" ht="12.6" customHeight="1" x14ac:dyDescent="0.2">
      <c r="A3179" s="32">
        <v>15</v>
      </c>
      <c r="B3179" s="32">
        <v>1</v>
      </c>
      <c r="C3179" s="32">
        <v>118</v>
      </c>
      <c r="D3179" s="96" t="s">
        <v>309</v>
      </c>
      <c r="E3179" s="96" t="s">
        <v>167</v>
      </c>
    </row>
    <row r="3180" spans="1:5" ht="12.6" customHeight="1" x14ac:dyDescent="0.2">
      <c r="A3180" s="32">
        <v>15</v>
      </c>
      <c r="B3180" s="32">
        <v>1</v>
      </c>
      <c r="C3180" s="32">
        <v>119</v>
      </c>
      <c r="D3180" s="96" t="s">
        <v>161</v>
      </c>
      <c r="E3180" s="96" t="s">
        <v>229</v>
      </c>
    </row>
    <row r="3181" spans="1:5" ht="12.6" customHeight="1" x14ac:dyDescent="0.2">
      <c r="A3181" s="32">
        <v>15</v>
      </c>
      <c r="B3181" s="32">
        <v>1</v>
      </c>
      <c r="C3181" s="32">
        <v>120</v>
      </c>
      <c r="D3181" s="96" t="s">
        <v>249</v>
      </c>
      <c r="E3181" s="96" t="s">
        <v>166</v>
      </c>
    </row>
    <row r="3182" spans="1:5" ht="12.6" customHeight="1" x14ac:dyDescent="0.2">
      <c r="A3182" s="32">
        <v>15</v>
      </c>
      <c r="B3182" s="32">
        <v>1</v>
      </c>
      <c r="C3182" s="32">
        <v>121</v>
      </c>
      <c r="D3182" s="96" t="s">
        <v>172</v>
      </c>
      <c r="E3182" s="96" t="s">
        <v>171</v>
      </c>
    </row>
    <row r="3183" spans="1:5" ht="12.6" customHeight="1" x14ac:dyDescent="0.2">
      <c r="A3183" s="32">
        <v>15</v>
      </c>
      <c r="B3183" s="32">
        <v>1</v>
      </c>
      <c r="C3183" s="32">
        <v>122</v>
      </c>
      <c r="D3183" s="96" t="s">
        <v>175</v>
      </c>
      <c r="E3183" s="96" t="s">
        <v>173</v>
      </c>
    </row>
    <row r="3184" spans="1:5" ht="12.6" customHeight="1" x14ac:dyDescent="0.2">
      <c r="A3184" s="32">
        <v>15</v>
      </c>
      <c r="B3184" s="32">
        <v>1</v>
      </c>
      <c r="C3184" s="32">
        <v>123</v>
      </c>
      <c r="D3184" s="96" t="s">
        <v>178</v>
      </c>
      <c r="E3184" s="96" t="s">
        <v>290</v>
      </c>
    </row>
    <row r="3185" spans="1:5" ht="12.6" customHeight="1" x14ac:dyDescent="0.2">
      <c r="A3185" s="32">
        <v>15</v>
      </c>
      <c r="B3185" s="32">
        <v>1</v>
      </c>
      <c r="C3185" s="32">
        <v>124</v>
      </c>
      <c r="D3185" s="96" t="s">
        <v>310</v>
      </c>
      <c r="E3185" s="96" t="s">
        <v>170</v>
      </c>
    </row>
    <row r="3186" spans="1:5" ht="12.6" customHeight="1" x14ac:dyDescent="0.2">
      <c r="A3186" s="32">
        <v>15</v>
      </c>
      <c r="B3186" s="32">
        <v>1</v>
      </c>
      <c r="C3186" s="32">
        <v>125</v>
      </c>
      <c r="D3186" s="96" t="s">
        <v>330</v>
      </c>
      <c r="E3186" s="96" t="s">
        <v>176</v>
      </c>
    </row>
    <row r="3187" spans="1:5" ht="12.6" customHeight="1" x14ac:dyDescent="0.2">
      <c r="A3187" s="32">
        <v>15</v>
      </c>
      <c r="B3187" s="32">
        <v>1</v>
      </c>
      <c r="C3187" s="32">
        <v>126</v>
      </c>
      <c r="D3187" s="96" t="s">
        <v>230</v>
      </c>
      <c r="E3187" s="96" t="s">
        <v>250</v>
      </c>
    </row>
    <row r="3188" spans="1:5" ht="12.6" customHeight="1" x14ac:dyDescent="0.2">
      <c r="A3188" s="32">
        <v>15</v>
      </c>
      <c r="B3188" s="32">
        <v>1</v>
      </c>
      <c r="C3188" s="32">
        <v>127</v>
      </c>
      <c r="D3188" s="96" t="s">
        <v>174</v>
      </c>
      <c r="E3188" s="96" t="s">
        <v>350</v>
      </c>
    </row>
    <row r="3189" spans="1:5" ht="12.6" customHeight="1" x14ac:dyDescent="0.2">
      <c r="A3189" s="32">
        <v>15</v>
      </c>
      <c r="B3189" s="32">
        <v>1</v>
      </c>
      <c r="C3189" s="32">
        <v>128</v>
      </c>
      <c r="D3189" s="96" t="s">
        <v>351</v>
      </c>
      <c r="E3189" s="96" t="s">
        <v>270</v>
      </c>
    </row>
    <row r="3190" spans="1:5" ht="12.6" customHeight="1" x14ac:dyDescent="0.2">
      <c r="A3190" s="32">
        <v>15</v>
      </c>
      <c r="B3190" s="32">
        <v>1</v>
      </c>
      <c r="C3190" s="32">
        <v>129</v>
      </c>
      <c r="D3190" s="96" t="s">
        <v>179</v>
      </c>
      <c r="E3190" s="96" t="s">
        <v>251</v>
      </c>
    </row>
    <row r="3191" spans="1:5" ht="12.6" customHeight="1" x14ac:dyDescent="0.2">
      <c r="A3191" s="32">
        <v>15</v>
      </c>
      <c r="B3191" s="32">
        <v>1</v>
      </c>
      <c r="C3191" s="32">
        <v>130</v>
      </c>
      <c r="D3191" s="96" t="s">
        <v>185</v>
      </c>
      <c r="E3191" s="96" t="s">
        <v>181</v>
      </c>
    </row>
    <row r="3192" spans="1:5" ht="12.6" customHeight="1" x14ac:dyDescent="0.2">
      <c r="A3192" s="32">
        <v>15</v>
      </c>
      <c r="B3192" s="32">
        <v>1</v>
      </c>
      <c r="C3192" s="32">
        <v>131</v>
      </c>
      <c r="D3192" s="96" t="s">
        <v>184</v>
      </c>
      <c r="E3192" s="96" t="s">
        <v>331</v>
      </c>
    </row>
    <row r="3193" spans="1:5" ht="12.6" customHeight="1" x14ac:dyDescent="0.2">
      <c r="A3193" s="32">
        <v>15</v>
      </c>
      <c r="B3193" s="32">
        <v>1</v>
      </c>
      <c r="C3193" s="32">
        <v>132</v>
      </c>
      <c r="D3193" s="96" t="s">
        <v>180</v>
      </c>
      <c r="E3193" s="96" t="s">
        <v>291</v>
      </c>
    </row>
    <row r="3194" spans="1:5" ht="12.6" customHeight="1" x14ac:dyDescent="0.2">
      <c r="A3194" s="32">
        <v>15</v>
      </c>
      <c r="B3194" s="32">
        <v>1</v>
      </c>
      <c r="C3194" s="32">
        <v>133</v>
      </c>
      <c r="D3194" s="96" t="s">
        <v>182</v>
      </c>
      <c r="E3194" s="96" t="s">
        <v>271</v>
      </c>
    </row>
    <row r="3195" spans="1:5" ht="12.6" customHeight="1" x14ac:dyDescent="0.2">
      <c r="A3195" s="32">
        <v>15</v>
      </c>
      <c r="B3195" s="32">
        <v>1</v>
      </c>
      <c r="C3195" s="32">
        <v>134</v>
      </c>
      <c r="D3195" s="96" t="s">
        <v>183</v>
      </c>
      <c r="E3195" s="96" t="s">
        <v>177</v>
      </c>
    </row>
    <row r="3196" spans="1:5" ht="12.6" customHeight="1" x14ac:dyDescent="0.2">
      <c r="A3196" s="32">
        <v>15</v>
      </c>
      <c r="B3196" s="32">
        <v>1</v>
      </c>
      <c r="C3196" s="32">
        <v>135</v>
      </c>
      <c r="D3196" s="96" t="s">
        <v>311</v>
      </c>
      <c r="E3196" s="96" t="s">
        <v>231</v>
      </c>
    </row>
    <row r="3197" spans="1:5" ht="12.6" customHeight="1" x14ac:dyDescent="0.2">
      <c r="A3197" s="32">
        <v>15</v>
      </c>
      <c r="B3197" s="32">
        <v>1</v>
      </c>
      <c r="C3197" s="32">
        <v>136</v>
      </c>
      <c r="D3197" s="96" t="s">
        <v>189</v>
      </c>
      <c r="E3197" s="96" t="s">
        <v>352</v>
      </c>
    </row>
    <row r="3198" spans="1:5" ht="12.6" customHeight="1" x14ac:dyDescent="0.2">
      <c r="A3198" s="32">
        <v>15</v>
      </c>
      <c r="B3198" s="32">
        <v>1</v>
      </c>
      <c r="C3198" s="32">
        <v>137</v>
      </c>
      <c r="D3198" s="96" t="s">
        <v>272</v>
      </c>
      <c r="E3198" s="96" t="s">
        <v>190</v>
      </c>
    </row>
    <row r="3199" spans="1:5" ht="12.6" customHeight="1" x14ac:dyDescent="0.2">
      <c r="A3199" s="32">
        <v>15</v>
      </c>
      <c r="B3199" s="32">
        <v>1</v>
      </c>
      <c r="C3199" s="32">
        <v>138</v>
      </c>
      <c r="D3199" s="96" t="s">
        <v>191</v>
      </c>
      <c r="E3199" s="96" t="s">
        <v>292</v>
      </c>
    </row>
    <row r="3200" spans="1:5" ht="12.6" customHeight="1" x14ac:dyDescent="0.2">
      <c r="A3200" s="32">
        <v>15</v>
      </c>
      <c r="B3200" s="32">
        <v>1</v>
      </c>
      <c r="C3200" s="32">
        <v>139</v>
      </c>
      <c r="D3200" s="96" t="s">
        <v>312</v>
      </c>
      <c r="E3200" s="96" t="s">
        <v>192</v>
      </c>
    </row>
    <row r="3201" spans="1:5" ht="12.6" customHeight="1" x14ac:dyDescent="0.2">
      <c r="A3201" s="32">
        <v>15</v>
      </c>
      <c r="B3201" s="32">
        <v>1</v>
      </c>
      <c r="C3201" s="32">
        <v>140</v>
      </c>
      <c r="D3201" s="96" t="s">
        <v>187</v>
      </c>
      <c r="E3201" s="96" t="s">
        <v>252</v>
      </c>
    </row>
    <row r="3202" spans="1:5" ht="12.6" customHeight="1" x14ac:dyDescent="0.2">
      <c r="A3202" s="32">
        <v>15</v>
      </c>
      <c r="B3202" s="32">
        <v>1</v>
      </c>
      <c r="C3202" s="32">
        <v>141</v>
      </c>
      <c r="D3202" s="96" t="s">
        <v>188</v>
      </c>
      <c r="E3202" s="96" t="s">
        <v>332</v>
      </c>
    </row>
    <row r="3203" spans="1:5" ht="12.6" customHeight="1" x14ac:dyDescent="0.2">
      <c r="A3203" s="32">
        <v>15</v>
      </c>
      <c r="B3203" s="32">
        <v>1</v>
      </c>
      <c r="C3203" s="32">
        <v>142</v>
      </c>
      <c r="D3203" s="96" t="s">
        <v>232</v>
      </c>
      <c r="E3203" s="96" t="s">
        <v>194</v>
      </c>
    </row>
    <row r="3204" spans="1:5" ht="12.6" customHeight="1" x14ac:dyDescent="0.2">
      <c r="A3204" s="32">
        <v>15</v>
      </c>
      <c r="B3204" s="32">
        <v>1</v>
      </c>
      <c r="C3204" s="32">
        <v>143</v>
      </c>
      <c r="D3204" s="96" t="s">
        <v>193</v>
      </c>
      <c r="E3204" s="96" t="s">
        <v>186</v>
      </c>
    </row>
    <row r="3205" spans="1:5" ht="12.6" customHeight="1" x14ac:dyDescent="0.2">
      <c r="A3205" s="32">
        <v>15</v>
      </c>
      <c r="B3205" s="32">
        <v>1</v>
      </c>
      <c r="C3205" s="32">
        <v>144</v>
      </c>
      <c r="D3205" s="96" t="s">
        <v>200</v>
      </c>
      <c r="E3205" s="96" t="s">
        <v>196</v>
      </c>
    </row>
    <row r="3206" spans="1:5" ht="12.6" customHeight="1" x14ac:dyDescent="0.2">
      <c r="A3206" s="32">
        <v>15</v>
      </c>
      <c r="B3206" s="32">
        <v>1</v>
      </c>
      <c r="C3206" s="32">
        <v>145</v>
      </c>
      <c r="D3206" s="96" t="s">
        <v>273</v>
      </c>
      <c r="E3206" s="96" t="s">
        <v>333</v>
      </c>
    </row>
    <row r="3207" spans="1:5" ht="12.6" customHeight="1" x14ac:dyDescent="0.2">
      <c r="A3207" s="32">
        <v>15</v>
      </c>
      <c r="B3207" s="32">
        <v>1</v>
      </c>
      <c r="C3207" s="32">
        <v>146</v>
      </c>
      <c r="D3207" s="96" t="s">
        <v>253</v>
      </c>
      <c r="E3207" s="96" t="s">
        <v>201</v>
      </c>
    </row>
    <row r="3208" spans="1:5" ht="12.6" customHeight="1" x14ac:dyDescent="0.2">
      <c r="A3208" s="32">
        <v>15</v>
      </c>
      <c r="B3208" s="32">
        <v>1</v>
      </c>
      <c r="C3208" s="32">
        <v>147</v>
      </c>
      <c r="D3208" s="96" t="s">
        <v>198</v>
      </c>
      <c r="E3208" s="96" t="s">
        <v>197</v>
      </c>
    </row>
    <row r="3209" spans="1:5" ht="12.6" customHeight="1" x14ac:dyDescent="0.2">
      <c r="A3209" s="32">
        <v>15</v>
      </c>
      <c r="B3209" s="32">
        <v>1</v>
      </c>
      <c r="C3209" s="32">
        <v>148</v>
      </c>
      <c r="D3209" s="96" t="s">
        <v>293</v>
      </c>
      <c r="E3209" s="96" t="s">
        <v>313</v>
      </c>
    </row>
    <row r="3210" spans="1:5" ht="12.6" customHeight="1" x14ac:dyDescent="0.2">
      <c r="A3210" s="32">
        <v>15</v>
      </c>
      <c r="B3210" s="32">
        <v>1</v>
      </c>
      <c r="C3210" s="32">
        <v>149</v>
      </c>
      <c r="D3210" s="96" t="s">
        <v>353</v>
      </c>
      <c r="E3210" s="96" t="s">
        <v>199</v>
      </c>
    </row>
    <row r="3211" spans="1:5" ht="12.6" customHeight="1" x14ac:dyDescent="0.2">
      <c r="A3211" s="32">
        <v>15</v>
      </c>
      <c r="B3211" s="32">
        <v>1</v>
      </c>
      <c r="C3211" s="32">
        <v>150</v>
      </c>
      <c r="D3211" s="96" t="s">
        <v>233</v>
      </c>
      <c r="E3211" s="96" t="s">
        <v>195</v>
      </c>
    </row>
    <row r="3212" spans="1:5" ht="12.6" customHeight="1" x14ac:dyDescent="0.2">
      <c r="A3212" s="32">
        <v>15</v>
      </c>
      <c r="B3212" s="32">
        <v>2</v>
      </c>
      <c r="C3212" s="32">
        <v>1</v>
      </c>
      <c r="D3212" s="96" t="s">
        <v>31</v>
      </c>
      <c r="E3212" s="96" t="s">
        <v>32</v>
      </c>
    </row>
    <row r="3213" spans="1:5" ht="12.6" customHeight="1" x14ac:dyDescent="0.2">
      <c r="A3213" s="32">
        <v>15</v>
      </c>
      <c r="B3213" s="32">
        <v>2</v>
      </c>
      <c r="C3213" s="32">
        <v>2</v>
      </c>
      <c r="D3213" s="96" t="s">
        <v>26</v>
      </c>
      <c r="E3213" s="96" t="s">
        <v>314</v>
      </c>
    </row>
    <row r="3214" spans="1:5" ht="12.6" customHeight="1" x14ac:dyDescent="0.2">
      <c r="A3214" s="32">
        <v>15</v>
      </c>
      <c r="B3214" s="32">
        <v>2</v>
      </c>
      <c r="C3214" s="32">
        <v>3</v>
      </c>
      <c r="D3214" s="96" t="s">
        <v>22</v>
      </c>
      <c r="E3214" s="96" t="s">
        <v>29</v>
      </c>
    </row>
    <row r="3215" spans="1:5" ht="12.6" customHeight="1" x14ac:dyDescent="0.2">
      <c r="A3215" s="32">
        <v>15</v>
      </c>
      <c r="B3215" s="32">
        <v>2</v>
      </c>
      <c r="C3215" s="32">
        <v>4</v>
      </c>
      <c r="D3215" s="96" t="s">
        <v>294</v>
      </c>
      <c r="E3215" s="96" t="s">
        <v>274</v>
      </c>
    </row>
    <row r="3216" spans="1:5" ht="12.6" customHeight="1" x14ac:dyDescent="0.2">
      <c r="A3216" s="32">
        <v>15</v>
      </c>
      <c r="B3216" s="32">
        <v>2</v>
      </c>
      <c r="C3216" s="32">
        <v>5</v>
      </c>
      <c r="D3216" s="96" t="s">
        <v>334</v>
      </c>
      <c r="E3216" s="96" t="s">
        <v>27</v>
      </c>
    </row>
    <row r="3217" spans="1:5" ht="12.6" customHeight="1" x14ac:dyDescent="0.2">
      <c r="A3217" s="32">
        <v>15</v>
      </c>
      <c r="B3217" s="32">
        <v>2</v>
      </c>
      <c r="C3217" s="32">
        <v>6</v>
      </c>
      <c r="D3217" s="96" t="s">
        <v>28</v>
      </c>
      <c r="E3217" s="96" t="s">
        <v>30</v>
      </c>
    </row>
    <row r="3218" spans="1:5" ht="12.6" customHeight="1" x14ac:dyDescent="0.2">
      <c r="A3218" s="32">
        <v>15</v>
      </c>
      <c r="B3218" s="32">
        <v>2</v>
      </c>
      <c r="C3218" s="32">
        <v>7</v>
      </c>
      <c r="D3218" s="96" t="s">
        <v>214</v>
      </c>
      <c r="E3218" s="96" t="s">
        <v>254</v>
      </c>
    </row>
    <row r="3219" spans="1:5" ht="12.6" customHeight="1" x14ac:dyDescent="0.2">
      <c r="A3219" s="32">
        <v>15</v>
      </c>
      <c r="B3219" s="32">
        <v>2</v>
      </c>
      <c r="C3219" s="32">
        <v>8</v>
      </c>
      <c r="D3219" s="96" t="s">
        <v>37</v>
      </c>
      <c r="E3219" s="96" t="s">
        <v>234</v>
      </c>
    </row>
    <row r="3220" spans="1:5" ht="12.6" customHeight="1" x14ac:dyDescent="0.2">
      <c r="A3220" s="32">
        <v>15</v>
      </c>
      <c r="B3220" s="32">
        <v>2</v>
      </c>
      <c r="C3220" s="32">
        <v>9</v>
      </c>
      <c r="D3220" s="96" t="s">
        <v>235</v>
      </c>
      <c r="E3220" s="96" t="s">
        <v>33</v>
      </c>
    </row>
    <row r="3221" spans="1:5" ht="12.6" customHeight="1" x14ac:dyDescent="0.2">
      <c r="A3221" s="32">
        <v>15</v>
      </c>
      <c r="B3221" s="32">
        <v>2</v>
      </c>
      <c r="C3221" s="32">
        <v>10</v>
      </c>
      <c r="D3221" s="96" t="s">
        <v>38</v>
      </c>
      <c r="E3221" s="96" t="s">
        <v>295</v>
      </c>
    </row>
    <row r="3222" spans="1:5" ht="12.6" customHeight="1" x14ac:dyDescent="0.2">
      <c r="A3222" s="32">
        <v>15</v>
      </c>
      <c r="B3222" s="32">
        <v>2</v>
      </c>
      <c r="C3222" s="32">
        <v>11</v>
      </c>
      <c r="D3222" s="96" t="s">
        <v>275</v>
      </c>
      <c r="E3222" s="96" t="s">
        <v>335</v>
      </c>
    </row>
    <row r="3223" spans="1:5" ht="12.6" customHeight="1" x14ac:dyDescent="0.2">
      <c r="A3223" s="32">
        <v>15</v>
      </c>
      <c r="B3223" s="32">
        <v>2</v>
      </c>
      <c r="C3223" s="32">
        <v>12</v>
      </c>
      <c r="D3223" s="96" t="s">
        <v>14</v>
      </c>
      <c r="E3223" s="96" t="s">
        <v>35</v>
      </c>
    </row>
    <row r="3224" spans="1:5" ht="12.6" customHeight="1" x14ac:dyDescent="0.2">
      <c r="A3224" s="32">
        <v>15</v>
      </c>
      <c r="B3224" s="32">
        <v>2</v>
      </c>
      <c r="C3224" s="32">
        <v>13</v>
      </c>
      <c r="D3224" s="96" t="s">
        <v>34</v>
      </c>
      <c r="E3224" s="96" t="s">
        <v>215</v>
      </c>
    </row>
    <row r="3225" spans="1:5" ht="12.6" customHeight="1" x14ac:dyDescent="0.2">
      <c r="A3225" s="32">
        <v>15</v>
      </c>
      <c r="B3225" s="32">
        <v>2</v>
      </c>
      <c r="C3225" s="32">
        <v>14</v>
      </c>
      <c r="D3225" s="96" t="s">
        <v>36</v>
      </c>
      <c r="E3225" s="96" t="s">
        <v>255</v>
      </c>
    </row>
    <row r="3226" spans="1:5" ht="12.6" customHeight="1" x14ac:dyDescent="0.2">
      <c r="A3226" s="32">
        <v>15</v>
      </c>
      <c r="B3226" s="32">
        <v>2</v>
      </c>
      <c r="C3226" s="32">
        <v>15</v>
      </c>
      <c r="D3226" s="96" t="s">
        <v>315</v>
      </c>
      <c r="E3226" s="96" t="s">
        <v>39</v>
      </c>
    </row>
    <row r="3227" spans="1:5" ht="12.6" customHeight="1" x14ac:dyDescent="0.2">
      <c r="A3227" s="32">
        <v>15</v>
      </c>
      <c r="B3227" s="32">
        <v>2</v>
      </c>
      <c r="C3227" s="32">
        <v>16</v>
      </c>
      <c r="D3227" s="96" t="s">
        <v>256</v>
      </c>
      <c r="E3227" s="96" t="s">
        <v>316</v>
      </c>
    </row>
    <row r="3228" spans="1:5" ht="12.6" customHeight="1" x14ac:dyDescent="0.2">
      <c r="A3228" s="32">
        <v>15</v>
      </c>
      <c r="B3228" s="32">
        <v>2</v>
      </c>
      <c r="C3228" s="32">
        <v>17</v>
      </c>
      <c r="D3228" s="96" t="s">
        <v>45</v>
      </c>
      <c r="E3228" s="96" t="s">
        <v>296</v>
      </c>
    </row>
    <row r="3229" spans="1:5" ht="12.6" customHeight="1" x14ac:dyDescent="0.2">
      <c r="A3229" s="32">
        <v>15</v>
      </c>
      <c r="B3229" s="32">
        <v>2</v>
      </c>
      <c r="C3229" s="32">
        <v>18</v>
      </c>
      <c r="D3229" s="96" t="s">
        <v>44</v>
      </c>
      <c r="E3229" s="96" t="s">
        <v>216</v>
      </c>
    </row>
    <row r="3230" spans="1:5" ht="12.6" customHeight="1" x14ac:dyDescent="0.2">
      <c r="A3230" s="32">
        <v>15</v>
      </c>
      <c r="B3230" s="32">
        <v>2</v>
      </c>
      <c r="C3230" s="32">
        <v>19</v>
      </c>
      <c r="D3230" s="96" t="s">
        <v>336</v>
      </c>
      <c r="E3230" s="96" t="s">
        <v>40</v>
      </c>
    </row>
    <row r="3231" spans="1:5" ht="12.6" customHeight="1" x14ac:dyDescent="0.2">
      <c r="A3231" s="32">
        <v>15</v>
      </c>
      <c r="B3231" s="32">
        <v>2</v>
      </c>
      <c r="C3231" s="32">
        <v>20</v>
      </c>
      <c r="D3231" s="96" t="s">
        <v>41</v>
      </c>
      <c r="E3231" s="96" t="s">
        <v>276</v>
      </c>
    </row>
    <row r="3232" spans="1:5" ht="12.6" customHeight="1" x14ac:dyDescent="0.2">
      <c r="A3232" s="32">
        <v>15</v>
      </c>
      <c r="B3232" s="32">
        <v>2</v>
      </c>
      <c r="C3232" s="32">
        <v>21</v>
      </c>
      <c r="D3232" s="96" t="s">
        <v>42</v>
      </c>
      <c r="E3232" s="96" t="s">
        <v>43</v>
      </c>
    </row>
    <row r="3233" spans="1:5" ht="12.6" customHeight="1" x14ac:dyDescent="0.2">
      <c r="A3233" s="32">
        <v>15</v>
      </c>
      <c r="B3233" s="32">
        <v>2</v>
      </c>
      <c r="C3233" s="32">
        <v>22</v>
      </c>
      <c r="D3233" s="96" t="s">
        <v>15</v>
      </c>
      <c r="E3233" s="96" t="s">
        <v>236</v>
      </c>
    </row>
    <row r="3234" spans="1:5" ht="12.6" customHeight="1" x14ac:dyDescent="0.2">
      <c r="A3234" s="32">
        <v>15</v>
      </c>
      <c r="B3234" s="32">
        <v>2</v>
      </c>
      <c r="C3234" s="32">
        <v>23</v>
      </c>
      <c r="D3234" s="96" t="s">
        <v>49</v>
      </c>
      <c r="E3234" s="96" t="s">
        <v>46</v>
      </c>
    </row>
    <row r="3235" spans="1:5" ht="12.6" customHeight="1" x14ac:dyDescent="0.2">
      <c r="A3235" s="32">
        <v>15</v>
      </c>
      <c r="B3235" s="32">
        <v>2</v>
      </c>
      <c r="C3235" s="32">
        <v>24</v>
      </c>
      <c r="D3235" s="96" t="s">
        <v>257</v>
      </c>
      <c r="E3235" s="96" t="s">
        <v>47</v>
      </c>
    </row>
    <row r="3236" spans="1:5" ht="12.6" customHeight="1" x14ac:dyDescent="0.2">
      <c r="A3236" s="32">
        <v>15</v>
      </c>
      <c r="B3236" s="32">
        <v>2</v>
      </c>
      <c r="C3236" s="32">
        <v>25</v>
      </c>
      <c r="D3236" s="96" t="s">
        <v>16</v>
      </c>
      <c r="E3236" s="96" t="s">
        <v>52</v>
      </c>
    </row>
    <row r="3237" spans="1:5" ht="12.6" customHeight="1" x14ac:dyDescent="0.2">
      <c r="A3237" s="32">
        <v>15</v>
      </c>
      <c r="B3237" s="32">
        <v>2</v>
      </c>
      <c r="C3237" s="32">
        <v>26</v>
      </c>
      <c r="D3237" s="96" t="s">
        <v>50</v>
      </c>
      <c r="E3237" s="96" t="s">
        <v>237</v>
      </c>
    </row>
    <row r="3238" spans="1:5" ht="12.6" customHeight="1" x14ac:dyDescent="0.2">
      <c r="A3238" s="32">
        <v>15</v>
      </c>
      <c r="B3238" s="32">
        <v>2</v>
      </c>
      <c r="C3238" s="32">
        <v>27</v>
      </c>
      <c r="D3238" s="96" t="s">
        <v>297</v>
      </c>
      <c r="E3238" s="96" t="s">
        <v>217</v>
      </c>
    </row>
    <row r="3239" spans="1:5" ht="12.6" customHeight="1" x14ac:dyDescent="0.2">
      <c r="A3239" s="32">
        <v>15</v>
      </c>
      <c r="B3239" s="32">
        <v>2</v>
      </c>
      <c r="C3239" s="32">
        <v>28</v>
      </c>
      <c r="D3239" s="96" t="s">
        <v>48</v>
      </c>
      <c r="E3239" s="96" t="s">
        <v>337</v>
      </c>
    </row>
    <row r="3240" spans="1:5" ht="12.6" customHeight="1" x14ac:dyDescent="0.2">
      <c r="A3240" s="32">
        <v>15</v>
      </c>
      <c r="B3240" s="32">
        <v>2</v>
      </c>
      <c r="C3240" s="32">
        <v>29</v>
      </c>
      <c r="D3240" s="96" t="s">
        <v>277</v>
      </c>
      <c r="E3240" s="96" t="s">
        <v>51</v>
      </c>
    </row>
    <row r="3241" spans="1:5" ht="12.6" customHeight="1" x14ac:dyDescent="0.2">
      <c r="A3241" s="32">
        <v>15</v>
      </c>
      <c r="B3241" s="32">
        <v>2</v>
      </c>
      <c r="C3241" s="32">
        <v>30</v>
      </c>
      <c r="D3241" s="96" t="s">
        <v>317</v>
      </c>
      <c r="E3241" s="96" t="s">
        <v>53</v>
      </c>
    </row>
    <row r="3242" spans="1:5" ht="12.6" customHeight="1" x14ac:dyDescent="0.2">
      <c r="A3242" s="32">
        <v>15</v>
      </c>
      <c r="B3242" s="32">
        <v>2</v>
      </c>
      <c r="C3242" s="32">
        <v>31</v>
      </c>
      <c r="D3242" s="96" t="s">
        <v>258</v>
      </c>
      <c r="E3242" s="96" t="s">
        <v>338</v>
      </c>
    </row>
    <row r="3243" spans="1:5" ht="12.6" customHeight="1" x14ac:dyDescent="0.2">
      <c r="A3243" s="32">
        <v>15</v>
      </c>
      <c r="B3243" s="32">
        <v>2</v>
      </c>
      <c r="C3243" s="32">
        <v>32</v>
      </c>
      <c r="D3243" s="96" t="s">
        <v>58</v>
      </c>
      <c r="E3243" s="96" t="s">
        <v>238</v>
      </c>
    </row>
    <row r="3244" spans="1:5" ht="12.6" customHeight="1" x14ac:dyDescent="0.2">
      <c r="A3244" s="32">
        <v>15</v>
      </c>
      <c r="B3244" s="32">
        <v>2</v>
      </c>
      <c r="C3244" s="32">
        <v>33</v>
      </c>
      <c r="D3244" s="96" t="s">
        <v>298</v>
      </c>
      <c r="E3244" s="96" t="s">
        <v>17</v>
      </c>
    </row>
    <row r="3245" spans="1:5" ht="12.6" customHeight="1" x14ac:dyDescent="0.2">
      <c r="A3245" s="32">
        <v>15</v>
      </c>
      <c r="B3245" s="32">
        <v>2</v>
      </c>
      <c r="C3245" s="32">
        <v>34</v>
      </c>
      <c r="D3245" s="96" t="s">
        <v>318</v>
      </c>
      <c r="E3245" s="96" t="s">
        <v>55</v>
      </c>
    </row>
    <row r="3246" spans="1:5" ht="12.6" customHeight="1" x14ac:dyDescent="0.2">
      <c r="A3246" s="32">
        <v>15</v>
      </c>
      <c r="B3246" s="32">
        <v>2</v>
      </c>
      <c r="C3246" s="32">
        <v>35</v>
      </c>
      <c r="D3246" s="96" t="s">
        <v>60</v>
      </c>
      <c r="E3246" s="96" t="s">
        <v>54</v>
      </c>
    </row>
    <row r="3247" spans="1:5" ht="12.6" customHeight="1" x14ac:dyDescent="0.2">
      <c r="A3247" s="32">
        <v>15</v>
      </c>
      <c r="B3247" s="32">
        <v>2</v>
      </c>
      <c r="C3247" s="32">
        <v>36</v>
      </c>
      <c r="D3247" s="96" t="s">
        <v>278</v>
      </c>
      <c r="E3247" s="96" t="s">
        <v>218</v>
      </c>
    </row>
    <row r="3248" spans="1:5" ht="12.6" customHeight="1" x14ac:dyDescent="0.2">
      <c r="A3248" s="32">
        <v>15</v>
      </c>
      <c r="B3248" s="32">
        <v>2</v>
      </c>
      <c r="C3248" s="32">
        <v>37</v>
      </c>
      <c r="D3248" s="96" t="s">
        <v>59</v>
      </c>
      <c r="E3248" s="96" t="s">
        <v>57</v>
      </c>
    </row>
    <row r="3249" spans="1:5" ht="12.6" customHeight="1" x14ac:dyDescent="0.2">
      <c r="A3249" s="32">
        <v>15</v>
      </c>
      <c r="B3249" s="32">
        <v>2</v>
      </c>
      <c r="C3249" s="32">
        <v>38</v>
      </c>
      <c r="D3249" s="96" t="s">
        <v>299</v>
      </c>
      <c r="E3249" s="96" t="s">
        <v>56</v>
      </c>
    </row>
    <row r="3250" spans="1:5" ht="12.6" customHeight="1" x14ac:dyDescent="0.2">
      <c r="A3250" s="32">
        <v>15</v>
      </c>
      <c r="B3250" s="32">
        <v>2</v>
      </c>
      <c r="C3250" s="32">
        <v>39</v>
      </c>
      <c r="D3250" s="96" t="s">
        <v>219</v>
      </c>
      <c r="E3250" s="96" t="s">
        <v>64</v>
      </c>
    </row>
    <row r="3251" spans="1:5" ht="12.6" customHeight="1" x14ac:dyDescent="0.2">
      <c r="A3251" s="32">
        <v>15</v>
      </c>
      <c r="B3251" s="32">
        <v>2</v>
      </c>
      <c r="C3251" s="32">
        <v>40</v>
      </c>
      <c r="D3251" s="96" t="s">
        <v>239</v>
      </c>
      <c r="E3251" s="96" t="s">
        <v>279</v>
      </c>
    </row>
    <row r="3252" spans="1:5" ht="12.6" customHeight="1" x14ac:dyDescent="0.2">
      <c r="A3252" s="32">
        <v>15</v>
      </c>
      <c r="B3252" s="32">
        <v>2</v>
      </c>
      <c r="C3252" s="32">
        <v>41</v>
      </c>
      <c r="D3252" s="96" t="s">
        <v>61</v>
      </c>
      <c r="E3252" s="96" t="s">
        <v>319</v>
      </c>
    </row>
    <row r="3253" spans="1:5" ht="12.6" customHeight="1" x14ac:dyDescent="0.2">
      <c r="A3253" s="32">
        <v>15</v>
      </c>
      <c r="B3253" s="32">
        <v>2</v>
      </c>
      <c r="C3253" s="32">
        <v>42</v>
      </c>
      <c r="D3253" s="96" t="s">
        <v>259</v>
      </c>
      <c r="E3253" s="96" t="s">
        <v>62</v>
      </c>
    </row>
    <row r="3254" spans="1:5" ht="12.6" customHeight="1" x14ac:dyDescent="0.2">
      <c r="A3254" s="32">
        <v>15</v>
      </c>
      <c r="B3254" s="32">
        <v>2</v>
      </c>
      <c r="C3254" s="32">
        <v>43</v>
      </c>
      <c r="D3254" s="96" t="s">
        <v>18</v>
      </c>
      <c r="E3254" s="96" t="s">
        <v>67</v>
      </c>
    </row>
    <row r="3255" spans="1:5" ht="12.6" customHeight="1" x14ac:dyDescent="0.2">
      <c r="A3255" s="32">
        <v>15</v>
      </c>
      <c r="B3255" s="32">
        <v>2</v>
      </c>
      <c r="C3255" s="32">
        <v>44</v>
      </c>
      <c r="D3255" s="96" t="s">
        <v>66</v>
      </c>
      <c r="E3255" s="96" t="s">
        <v>63</v>
      </c>
    </row>
    <row r="3256" spans="1:5" ht="12.6" customHeight="1" x14ac:dyDescent="0.2">
      <c r="A3256" s="32">
        <v>15</v>
      </c>
      <c r="B3256" s="32">
        <v>2</v>
      </c>
      <c r="C3256" s="32">
        <v>45</v>
      </c>
      <c r="D3256" s="96" t="s">
        <v>339</v>
      </c>
      <c r="E3256" s="96" t="s">
        <v>65</v>
      </c>
    </row>
    <row r="3257" spans="1:5" ht="12.6" customHeight="1" x14ac:dyDescent="0.2">
      <c r="A3257" s="32">
        <v>15</v>
      </c>
      <c r="B3257" s="32">
        <v>2</v>
      </c>
      <c r="C3257" s="32">
        <v>46</v>
      </c>
      <c r="D3257" s="96" t="s">
        <v>74</v>
      </c>
      <c r="E3257" s="96" t="s">
        <v>260</v>
      </c>
    </row>
    <row r="3258" spans="1:5" ht="12.6" customHeight="1" x14ac:dyDescent="0.2">
      <c r="A3258" s="32">
        <v>15</v>
      </c>
      <c r="B3258" s="32">
        <v>2</v>
      </c>
      <c r="C3258" s="32">
        <v>47</v>
      </c>
      <c r="D3258" s="96" t="s">
        <v>68</v>
      </c>
      <c r="E3258" s="96" t="s">
        <v>240</v>
      </c>
    </row>
    <row r="3259" spans="1:5" ht="12.6" customHeight="1" x14ac:dyDescent="0.2">
      <c r="A3259" s="32">
        <v>15</v>
      </c>
      <c r="B3259" s="32">
        <v>2</v>
      </c>
      <c r="C3259" s="32">
        <v>48</v>
      </c>
      <c r="D3259" s="96" t="s">
        <v>71</v>
      </c>
      <c r="E3259" s="96" t="s">
        <v>320</v>
      </c>
    </row>
    <row r="3260" spans="1:5" ht="12.6" customHeight="1" x14ac:dyDescent="0.2">
      <c r="A3260" s="32">
        <v>15</v>
      </c>
      <c r="B3260" s="32">
        <v>2</v>
      </c>
      <c r="C3260" s="32">
        <v>49</v>
      </c>
      <c r="D3260" s="96" t="s">
        <v>300</v>
      </c>
      <c r="E3260" s="96" t="s">
        <v>220</v>
      </c>
    </row>
    <row r="3261" spans="1:5" ht="12.6" customHeight="1" x14ac:dyDescent="0.2">
      <c r="A3261" s="32">
        <v>15</v>
      </c>
      <c r="B3261" s="32">
        <v>2</v>
      </c>
      <c r="C3261" s="32">
        <v>50</v>
      </c>
      <c r="D3261" s="96" t="s">
        <v>69</v>
      </c>
      <c r="E3261" s="96" t="s">
        <v>280</v>
      </c>
    </row>
    <row r="3262" spans="1:5" ht="12.6" customHeight="1" x14ac:dyDescent="0.2">
      <c r="A3262" s="32">
        <v>15</v>
      </c>
      <c r="B3262" s="32">
        <v>2</v>
      </c>
      <c r="C3262" s="32">
        <v>51</v>
      </c>
      <c r="D3262" s="96" t="s">
        <v>70</v>
      </c>
      <c r="E3262" s="96" t="s">
        <v>73</v>
      </c>
    </row>
    <row r="3263" spans="1:5" ht="12.6" customHeight="1" x14ac:dyDescent="0.2">
      <c r="A3263" s="32">
        <v>15</v>
      </c>
      <c r="B3263" s="32">
        <v>2</v>
      </c>
      <c r="C3263" s="32">
        <v>52</v>
      </c>
      <c r="D3263" s="96" t="s">
        <v>72</v>
      </c>
      <c r="E3263" s="96" t="s">
        <v>19</v>
      </c>
    </row>
    <row r="3264" spans="1:5" ht="12.6" customHeight="1" x14ac:dyDescent="0.2">
      <c r="A3264" s="32">
        <v>15</v>
      </c>
      <c r="B3264" s="32">
        <v>2</v>
      </c>
      <c r="C3264" s="32">
        <v>53</v>
      </c>
      <c r="D3264" s="96" t="s">
        <v>261</v>
      </c>
      <c r="E3264" s="96" t="s">
        <v>340</v>
      </c>
    </row>
    <row r="3265" spans="1:5" ht="12.6" customHeight="1" x14ac:dyDescent="0.2">
      <c r="A3265" s="32">
        <v>15</v>
      </c>
      <c r="B3265" s="32">
        <v>2</v>
      </c>
      <c r="C3265" s="32">
        <v>54</v>
      </c>
      <c r="D3265" s="96" t="s">
        <v>301</v>
      </c>
      <c r="E3265" s="96" t="s">
        <v>77</v>
      </c>
    </row>
    <row r="3266" spans="1:5" ht="12.6" customHeight="1" x14ac:dyDescent="0.2">
      <c r="A3266" s="32">
        <v>15</v>
      </c>
      <c r="B3266" s="32">
        <v>2</v>
      </c>
      <c r="C3266" s="32">
        <v>55</v>
      </c>
      <c r="D3266" s="96" t="s">
        <v>221</v>
      </c>
      <c r="E3266" s="96" t="s">
        <v>241</v>
      </c>
    </row>
    <row r="3267" spans="1:5" ht="12.6" customHeight="1" x14ac:dyDescent="0.2">
      <c r="A3267" s="32">
        <v>15</v>
      </c>
      <c r="B3267" s="32">
        <v>2</v>
      </c>
      <c r="C3267" s="32">
        <v>56</v>
      </c>
      <c r="D3267" s="96" t="s">
        <v>20</v>
      </c>
      <c r="E3267" s="96" t="s">
        <v>76</v>
      </c>
    </row>
    <row r="3268" spans="1:5" ht="12.6" customHeight="1" x14ac:dyDescent="0.2">
      <c r="A3268" s="32">
        <v>15</v>
      </c>
      <c r="B3268" s="32">
        <v>2</v>
      </c>
      <c r="C3268" s="32">
        <v>57</v>
      </c>
      <c r="D3268" s="96" t="s">
        <v>79</v>
      </c>
      <c r="E3268" s="96" t="s">
        <v>81</v>
      </c>
    </row>
    <row r="3269" spans="1:5" ht="12.6" customHeight="1" x14ac:dyDescent="0.2">
      <c r="A3269" s="32">
        <v>15</v>
      </c>
      <c r="B3269" s="32">
        <v>2</v>
      </c>
      <c r="C3269" s="32">
        <v>58</v>
      </c>
      <c r="D3269" s="96" t="s">
        <v>321</v>
      </c>
      <c r="E3269" s="96" t="s">
        <v>78</v>
      </c>
    </row>
    <row r="3270" spans="1:5" ht="12.6" customHeight="1" x14ac:dyDescent="0.2">
      <c r="A3270" s="32">
        <v>15</v>
      </c>
      <c r="B3270" s="32">
        <v>2</v>
      </c>
      <c r="C3270" s="32">
        <v>59</v>
      </c>
      <c r="D3270" s="96" t="s">
        <v>75</v>
      </c>
      <c r="E3270" s="96" t="s">
        <v>80</v>
      </c>
    </row>
    <row r="3271" spans="1:5" ht="12.6" customHeight="1" x14ac:dyDescent="0.2">
      <c r="A3271" s="32">
        <v>15</v>
      </c>
      <c r="B3271" s="32">
        <v>2</v>
      </c>
      <c r="C3271" s="32">
        <v>60</v>
      </c>
      <c r="D3271" s="96" t="s">
        <v>281</v>
      </c>
      <c r="E3271" s="96" t="s">
        <v>341</v>
      </c>
    </row>
    <row r="3272" spans="1:5" ht="12.6" customHeight="1" x14ac:dyDescent="0.2">
      <c r="A3272" s="32">
        <v>15</v>
      </c>
      <c r="B3272" s="32">
        <v>2</v>
      </c>
      <c r="C3272" s="32">
        <v>61</v>
      </c>
      <c r="D3272" s="96" t="s">
        <v>83</v>
      </c>
      <c r="E3272" s="96" t="s">
        <v>82</v>
      </c>
    </row>
    <row r="3273" spans="1:5" ht="12.6" customHeight="1" x14ac:dyDescent="0.2">
      <c r="A3273" s="32">
        <v>15</v>
      </c>
      <c r="B3273" s="32">
        <v>2</v>
      </c>
      <c r="C3273" s="32">
        <v>62</v>
      </c>
      <c r="D3273" s="96" t="s">
        <v>21</v>
      </c>
      <c r="E3273" s="96" t="s">
        <v>282</v>
      </c>
    </row>
    <row r="3274" spans="1:5" ht="12.6" customHeight="1" x14ac:dyDescent="0.2">
      <c r="A3274" s="32">
        <v>15</v>
      </c>
      <c r="B3274" s="32">
        <v>2</v>
      </c>
      <c r="C3274" s="32">
        <v>63</v>
      </c>
      <c r="D3274" s="96" t="s">
        <v>262</v>
      </c>
      <c r="E3274" s="96" t="s">
        <v>84</v>
      </c>
    </row>
    <row r="3275" spans="1:5" ht="12.6" customHeight="1" x14ac:dyDescent="0.2">
      <c r="A3275" s="32">
        <v>15</v>
      </c>
      <c r="B3275" s="32">
        <v>2</v>
      </c>
      <c r="C3275" s="32">
        <v>64</v>
      </c>
      <c r="D3275" s="96" t="s">
        <v>87</v>
      </c>
      <c r="E3275" s="96" t="s">
        <v>88</v>
      </c>
    </row>
    <row r="3276" spans="1:5" ht="12.6" customHeight="1" x14ac:dyDescent="0.2">
      <c r="A3276" s="32">
        <v>15</v>
      </c>
      <c r="B3276" s="32">
        <v>2</v>
      </c>
      <c r="C3276" s="32">
        <v>65</v>
      </c>
      <c r="D3276" s="96" t="s">
        <v>222</v>
      </c>
      <c r="E3276" s="96" t="s">
        <v>342</v>
      </c>
    </row>
    <row r="3277" spans="1:5" ht="12.6" customHeight="1" x14ac:dyDescent="0.2">
      <c r="A3277" s="32">
        <v>15</v>
      </c>
      <c r="B3277" s="32">
        <v>2</v>
      </c>
      <c r="C3277" s="32">
        <v>66</v>
      </c>
      <c r="D3277" s="96" t="s">
        <v>302</v>
      </c>
      <c r="E3277" s="96" t="s">
        <v>242</v>
      </c>
    </row>
    <row r="3278" spans="1:5" ht="12.6" customHeight="1" x14ac:dyDescent="0.2">
      <c r="A3278" s="32">
        <v>15</v>
      </c>
      <c r="B3278" s="32">
        <v>2</v>
      </c>
      <c r="C3278" s="32">
        <v>67</v>
      </c>
      <c r="D3278" s="96" t="s">
        <v>322</v>
      </c>
      <c r="E3278" s="96" t="s">
        <v>85</v>
      </c>
    </row>
    <row r="3279" spans="1:5" ht="12.6" customHeight="1" x14ac:dyDescent="0.2">
      <c r="A3279" s="32">
        <v>15</v>
      </c>
      <c r="B3279" s="32">
        <v>2</v>
      </c>
      <c r="C3279" s="32">
        <v>68</v>
      </c>
      <c r="D3279" s="96" t="s">
        <v>23</v>
      </c>
      <c r="E3279" s="96" t="s">
        <v>86</v>
      </c>
    </row>
    <row r="3280" spans="1:5" ht="12.6" customHeight="1" x14ac:dyDescent="0.2">
      <c r="A3280" s="32">
        <v>15</v>
      </c>
      <c r="B3280" s="32">
        <v>2</v>
      </c>
      <c r="C3280" s="32">
        <v>69</v>
      </c>
      <c r="D3280" s="96" t="s">
        <v>89</v>
      </c>
      <c r="E3280" s="96" t="s">
        <v>223</v>
      </c>
    </row>
    <row r="3281" spans="1:5" ht="12.6" customHeight="1" x14ac:dyDescent="0.2">
      <c r="A3281" s="32">
        <v>15</v>
      </c>
      <c r="B3281" s="32">
        <v>2</v>
      </c>
      <c r="C3281" s="32">
        <v>70</v>
      </c>
      <c r="D3281" s="96" t="s">
        <v>243</v>
      </c>
      <c r="E3281" s="96" t="s">
        <v>93</v>
      </c>
    </row>
    <row r="3282" spans="1:5" ht="12.6" customHeight="1" x14ac:dyDescent="0.2">
      <c r="A3282" s="32">
        <v>15</v>
      </c>
      <c r="B3282" s="32">
        <v>2</v>
      </c>
      <c r="C3282" s="32">
        <v>71</v>
      </c>
      <c r="D3282" s="96" t="s">
        <v>95</v>
      </c>
      <c r="E3282" s="96" t="s">
        <v>92</v>
      </c>
    </row>
    <row r="3283" spans="1:5" ht="12.6" customHeight="1" x14ac:dyDescent="0.2">
      <c r="A3283" s="32">
        <v>15</v>
      </c>
      <c r="B3283" s="32">
        <v>2</v>
      </c>
      <c r="C3283" s="32">
        <v>72</v>
      </c>
      <c r="D3283" s="96" t="s">
        <v>343</v>
      </c>
      <c r="E3283" s="96" t="s">
        <v>323</v>
      </c>
    </row>
    <row r="3284" spans="1:5" ht="12.6" customHeight="1" x14ac:dyDescent="0.2">
      <c r="A3284" s="32">
        <v>15</v>
      </c>
      <c r="B3284" s="32">
        <v>2</v>
      </c>
      <c r="C3284" s="32">
        <v>73</v>
      </c>
      <c r="D3284" s="96" t="s">
        <v>94</v>
      </c>
      <c r="E3284" s="96" t="s">
        <v>90</v>
      </c>
    </row>
    <row r="3285" spans="1:5" ht="12.6" customHeight="1" x14ac:dyDescent="0.2">
      <c r="A3285" s="32">
        <v>15</v>
      </c>
      <c r="B3285" s="32">
        <v>2</v>
      </c>
      <c r="C3285" s="32">
        <v>74</v>
      </c>
      <c r="D3285" s="96" t="s">
        <v>283</v>
      </c>
      <c r="E3285" s="96" t="s">
        <v>91</v>
      </c>
    </row>
    <row r="3286" spans="1:5" ht="12.6" customHeight="1" x14ac:dyDescent="0.2">
      <c r="A3286" s="32">
        <v>15</v>
      </c>
      <c r="B3286" s="32">
        <v>2</v>
      </c>
      <c r="C3286" s="32">
        <v>75</v>
      </c>
      <c r="D3286" s="96" t="s">
        <v>303</v>
      </c>
      <c r="E3286" s="96" t="s">
        <v>263</v>
      </c>
    </row>
    <row r="3287" spans="1:5" ht="12.6" customHeight="1" x14ac:dyDescent="0.2">
      <c r="A3287" s="32">
        <v>15</v>
      </c>
      <c r="B3287" s="32">
        <v>2</v>
      </c>
      <c r="C3287" s="32">
        <v>76</v>
      </c>
      <c r="D3287" s="96" t="s">
        <v>97</v>
      </c>
      <c r="E3287" s="96" t="s">
        <v>304</v>
      </c>
    </row>
    <row r="3288" spans="1:5" ht="12.6" customHeight="1" x14ac:dyDescent="0.2">
      <c r="A3288" s="32">
        <v>15</v>
      </c>
      <c r="B3288" s="32">
        <v>2</v>
      </c>
      <c r="C3288" s="32">
        <v>77</v>
      </c>
      <c r="D3288" s="96" t="s">
        <v>98</v>
      </c>
      <c r="E3288" s="96" t="s">
        <v>100</v>
      </c>
    </row>
    <row r="3289" spans="1:5" ht="12.6" customHeight="1" x14ac:dyDescent="0.2">
      <c r="A3289" s="32">
        <v>15</v>
      </c>
      <c r="B3289" s="32">
        <v>2</v>
      </c>
      <c r="C3289" s="32">
        <v>78</v>
      </c>
      <c r="D3289" s="96" t="s">
        <v>344</v>
      </c>
      <c r="E3289" s="96" t="s">
        <v>96</v>
      </c>
    </row>
    <row r="3290" spans="1:5" ht="12.6" customHeight="1" x14ac:dyDescent="0.2">
      <c r="A3290" s="32">
        <v>15</v>
      </c>
      <c r="B3290" s="32">
        <v>2</v>
      </c>
      <c r="C3290" s="32">
        <v>79</v>
      </c>
      <c r="D3290" s="96" t="s">
        <v>102</v>
      </c>
      <c r="E3290" s="96" t="s">
        <v>284</v>
      </c>
    </row>
    <row r="3291" spans="1:5" ht="12.6" customHeight="1" x14ac:dyDescent="0.2">
      <c r="A3291" s="32">
        <v>15</v>
      </c>
      <c r="B3291" s="32">
        <v>2</v>
      </c>
      <c r="C3291" s="32">
        <v>80</v>
      </c>
      <c r="D3291" s="96" t="s">
        <v>244</v>
      </c>
      <c r="E3291" s="96" t="s">
        <v>24</v>
      </c>
    </row>
    <row r="3292" spans="1:5" ht="12.6" customHeight="1" x14ac:dyDescent="0.2">
      <c r="A3292" s="32">
        <v>15</v>
      </c>
      <c r="B3292" s="32">
        <v>2</v>
      </c>
      <c r="C3292" s="32">
        <v>81</v>
      </c>
      <c r="D3292" s="96" t="s">
        <v>99</v>
      </c>
      <c r="E3292" s="96" t="s">
        <v>264</v>
      </c>
    </row>
    <row r="3293" spans="1:5" ht="12.6" customHeight="1" x14ac:dyDescent="0.2">
      <c r="A3293" s="32">
        <v>15</v>
      </c>
      <c r="B3293" s="32">
        <v>2</v>
      </c>
      <c r="C3293" s="32">
        <v>82</v>
      </c>
      <c r="D3293" s="96" t="s">
        <v>101</v>
      </c>
      <c r="E3293" s="96" t="s">
        <v>224</v>
      </c>
    </row>
    <row r="3294" spans="1:5" ht="12.6" customHeight="1" x14ac:dyDescent="0.2">
      <c r="A3294" s="32">
        <v>15</v>
      </c>
      <c r="B3294" s="32">
        <v>2</v>
      </c>
      <c r="C3294" s="32">
        <v>83</v>
      </c>
      <c r="D3294" s="96" t="s">
        <v>107</v>
      </c>
      <c r="E3294" s="96" t="s">
        <v>324</v>
      </c>
    </row>
    <row r="3295" spans="1:5" ht="12.6" customHeight="1" x14ac:dyDescent="0.2">
      <c r="A3295" s="32">
        <v>15</v>
      </c>
      <c r="B3295" s="32">
        <v>2</v>
      </c>
      <c r="C3295" s="32">
        <v>84</v>
      </c>
      <c r="D3295" s="96" t="s">
        <v>25</v>
      </c>
      <c r="E3295" s="96" t="s">
        <v>345</v>
      </c>
    </row>
    <row r="3296" spans="1:5" ht="12.6" customHeight="1" x14ac:dyDescent="0.2">
      <c r="A3296" s="32">
        <v>15</v>
      </c>
      <c r="B3296" s="32">
        <v>2</v>
      </c>
      <c r="C3296" s="32">
        <v>85</v>
      </c>
      <c r="D3296" s="96" t="s">
        <v>285</v>
      </c>
      <c r="E3296" s="96" t="s">
        <v>245</v>
      </c>
    </row>
    <row r="3297" spans="1:5" ht="12.6" customHeight="1" x14ac:dyDescent="0.2">
      <c r="A3297" s="32">
        <v>15</v>
      </c>
      <c r="B3297" s="32">
        <v>2</v>
      </c>
      <c r="C3297" s="32">
        <v>86</v>
      </c>
      <c r="D3297" s="96" t="s">
        <v>103</v>
      </c>
      <c r="E3297" s="96" t="s">
        <v>105</v>
      </c>
    </row>
    <row r="3298" spans="1:5" ht="12.6" customHeight="1" x14ac:dyDescent="0.2">
      <c r="A3298" s="32">
        <v>15</v>
      </c>
      <c r="B3298" s="32">
        <v>2</v>
      </c>
      <c r="C3298" s="32">
        <v>87</v>
      </c>
      <c r="D3298" s="96" t="s">
        <v>106</v>
      </c>
      <c r="E3298" s="96" t="s">
        <v>305</v>
      </c>
    </row>
    <row r="3299" spans="1:5" ht="12.6" customHeight="1" x14ac:dyDescent="0.2">
      <c r="A3299" s="32">
        <v>15</v>
      </c>
      <c r="B3299" s="32">
        <v>2</v>
      </c>
      <c r="C3299" s="32">
        <v>88</v>
      </c>
      <c r="D3299" s="96" t="s">
        <v>325</v>
      </c>
      <c r="E3299" s="96" t="s">
        <v>108</v>
      </c>
    </row>
    <row r="3300" spans="1:5" ht="12.6" customHeight="1" x14ac:dyDescent="0.2">
      <c r="A3300" s="32">
        <v>15</v>
      </c>
      <c r="B3300" s="32">
        <v>2</v>
      </c>
      <c r="C3300" s="32">
        <v>89</v>
      </c>
      <c r="D3300" s="96" t="s">
        <v>104</v>
      </c>
      <c r="E3300" s="96" t="s">
        <v>109</v>
      </c>
    </row>
    <row r="3301" spans="1:5" ht="12.6" customHeight="1" x14ac:dyDescent="0.2">
      <c r="A3301" s="32">
        <v>15</v>
      </c>
      <c r="B3301" s="32">
        <v>2</v>
      </c>
      <c r="C3301" s="32">
        <v>90</v>
      </c>
      <c r="D3301" s="96" t="s">
        <v>225</v>
      </c>
      <c r="E3301" s="96" t="s">
        <v>265</v>
      </c>
    </row>
    <row r="3302" spans="1:5" ht="12.6" customHeight="1" x14ac:dyDescent="0.2">
      <c r="A3302" s="32">
        <v>15</v>
      </c>
      <c r="B3302" s="32">
        <v>2</v>
      </c>
      <c r="C3302" s="32">
        <v>91</v>
      </c>
      <c r="D3302" s="96" t="s">
        <v>139</v>
      </c>
      <c r="E3302" s="96" t="s">
        <v>266</v>
      </c>
    </row>
    <row r="3303" spans="1:5" ht="12.6" customHeight="1" x14ac:dyDescent="0.2">
      <c r="A3303" s="32">
        <v>15</v>
      </c>
      <c r="B3303" s="32">
        <v>2</v>
      </c>
      <c r="C3303" s="32">
        <v>92</v>
      </c>
      <c r="D3303" s="96" t="s">
        <v>346</v>
      </c>
      <c r="E3303" s="96" t="s">
        <v>326</v>
      </c>
    </row>
    <row r="3304" spans="1:5" ht="12.6" customHeight="1" x14ac:dyDescent="0.2">
      <c r="A3304" s="32">
        <v>15</v>
      </c>
      <c r="B3304" s="32">
        <v>2</v>
      </c>
      <c r="C3304" s="32">
        <v>93</v>
      </c>
      <c r="D3304" s="96" t="s">
        <v>146</v>
      </c>
      <c r="E3304" s="96" t="s">
        <v>226</v>
      </c>
    </row>
    <row r="3305" spans="1:5" ht="12.6" customHeight="1" x14ac:dyDescent="0.2">
      <c r="A3305" s="32">
        <v>15</v>
      </c>
      <c r="B3305" s="32">
        <v>2</v>
      </c>
      <c r="C3305" s="32">
        <v>94</v>
      </c>
      <c r="D3305" s="96" t="s">
        <v>246</v>
      </c>
      <c r="E3305" s="96" t="s">
        <v>142</v>
      </c>
    </row>
    <row r="3306" spans="1:5" ht="12.6" customHeight="1" x14ac:dyDescent="0.2">
      <c r="A3306" s="32">
        <v>15</v>
      </c>
      <c r="B3306" s="32">
        <v>2</v>
      </c>
      <c r="C3306" s="32">
        <v>95</v>
      </c>
      <c r="D3306" s="96" t="s">
        <v>140</v>
      </c>
      <c r="E3306" s="96" t="s">
        <v>144</v>
      </c>
    </row>
    <row r="3307" spans="1:5" ht="12.6" customHeight="1" x14ac:dyDescent="0.2">
      <c r="A3307" s="32">
        <v>15</v>
      </c>
      <c r="B3307" s="32">
        <v>2</v>
      </c>
      <c r="C3307" s="32">
        <v>96</v>
      </c>
      <c r="D3307" s="96" t="s">
        <v>138</v>
      </c>
      <c r="E3307" s="96" t="s">
        <v>286</v>
      </c>
    </row>
    <row r="3308" spans="1:5" ht="12.6" customHeight="1" x14ac:dyDescent="0.2">
      <c r="A3308" s="32">
        <v>15</v>
      </c>
      <c r="B3308" s="32">
        <v>2</v>
      </c>
      <c r="C3308" s="32">
        <v>97</v>
      </c>
      <c r="D3308" s="96" t="s">
        <v>143</v>
      </c>
      <c r="E3308" s="96" t="s">
        <v>306</v>
      </c>
    </row>
    <row r="3309" spans="1:5" ht="12.6" customHeight="1" x14ac:dyDescent="0.2">
      <c r="A3309" s="32">
        <v>15</v>
      </c>
      <c r="B3309" s="32">
        <v>2</v>
      </c>
      <c r="C3309" s="32">
        <v>98</v>
      </c>
      <c r="D3309" s="96" t="s">
        <v>287</v>
      </c>
      <c r="E3309" s="96" t="s">
        <v>141</v>
      </c>
    </row>
    <row r="3310" spans="1:5" ht="12.6" customHeight="1" x14ac:dyDescent="0.2">
      <c r="A3310" s="32">
        <v>15</v>
      </c>
      <c r="B3310" s="32">
        <v>2</v>
      </c>
      <c r="C3310" s="32">
        <v>99</v>
      </c>
      <c r="D3310" s="96" t="s">
        <v>307</v>
      </c>
      <c r="E3310" s="96" t="s">
        <v>147</v>
      </c>
    </row>
    <row r="3311" spans="1:5" ht="12.6" customHeight="1" x14ac:dyDescent="0.2">
      <c r="A3311" s="32">
        <v>15</v>
      </c>
      <c r="B3311" s="32">
        <v>2</v>
      </c>
      <c r="C3311" s="32">
        <v>100</v>
      </c>
      <c r="D3311" s="96" t="s">
        <v>267</v>
      </c>
      <c r="E3311" s="96" t="s">
        <v>145</v>
      </c>
    </row>
    <row r="3312" spans="1:5" ht="12.6" customHeight="1" x14ac:dyDescent="0.2">
      <c r="A3312" s="32">
        <v>15</v>
      </c>
      <c r="B3312" s="32">
        <v>2</v>
      </c>
      <c r="C3312" s="32">
        <v>101</v>
      </c>
      <c r="D3312" s="96" t="s">
        <v>347</v>
      </c>
      <c r="E3312" s="96" t="s">
        <v>153</v>
      </c>
    </row>
    <row r="3313" spans="1:5" ht="12.6" customHeight="1" x14ac:dyDescent="0.2">
      <c r="A3313" s="32">
        <v>15</v>
      </c>
      <c r="B3313" s="32">
        <v>2</v>
      </c>
      <c r="C3313" s="32">
        <v>102</v>
      </c>
      <c r="D3313" s="96" t="s">
        <v>247</v>
      </c>
      <c r="E3313" s="96" t="s">
        <v>152</v>
      </c>
    </row>
    <row r="3314" spans="1:5" ht="12.6" customHeight="1" x14ac:dyDescent="0.2">
      <c r="A3314" s="32">
        <v>15</v>
      </c>
      <c r="B3314" s="32">
        <v>2</v>
      </c>
      <c r="C3314" s="32">
        <v>103</v>
      </c>
      <c r="D3314" s="96" t="s">
        <v>151</v>
      </c>
      <c r="E3314" s="96" t="s">
        <v>149</v>
      </c>
    </row>
    <row r="3315" spans="1:5" ht="12.6" customHeight="1" x14ac:dyDescent="0.2">
      <c r="A3315" s="32">
        <v>15</v>
      </c>
      <c r="B3315" s="32">
        <v>2</v>
      </c>
      <c r="C3315" s="32">
        <v>104</v>
      </c>
      <c r="D3315" s="96" t="s">
        <v>327</v>
      </c>
      <c r="E3315" s="96" t="s">
        <v>150</v>
      </c>
    </row>
    <row r="3316" spans="1:5" ht="12.6" customHeight="1" x14ac:dyDescent="0.2">
      <c r="A3316" s="32">
        <v>15</v>
      </c>
      <c r="B3316" s="32">
        <v>2</v>
      </c>
      <c r="C3316" s="32">
        <v>105</v>
      </c>
      <c r="D3316" s="96" t="s">
        <v>227</v>
      </c>
      <c r="E3316" s="96" t="s">
        <v>148</v>
      </c>
    </row>
    <row r="3317" spans="1:5" ht="12.6" customHeight="1" x14ac:dyDescent="0.2">
      <c r="A3317" s="32">
        <v>15</v>
      </c>
      <c r="B3317" s="32">
        <v>2</v>
      </c>
      <c r="C3317" s="32">
        <v>106</v>
      </c>
      <c r="D3317" s="96" t="s">
        <v>348</v>
      </c>
      <c r="E3317" s="96" t="s">
        <v>155</v>
      </c>
    </row>
    <row r="3318" spans="1:5" ht="12.6" customHeight="1" x14ac:dyDescent="0.2">
      <c r="A3318" s="32">
        <v>15</v>
      </c>
      <c r="B3318" s="32">
        <v>2</v>
      </c>
      <c r="C3318" s="32">
        <v>107</v>
      </c>
      <c r="D3318" s="96" t="s">
        <v>328</v>
      </c>
      <c r="E3318" s="96" t="s">
        <v>308</v>
      </c>
    </row>
    <row r="3319" spans="1:5" ht="12.6" customHeight="1" x14ac:dyDescent="0.2">
      <c r="A3319" s="32">
        <v>15</v>
      </c>
      <c r="B3319" s="32">
        <v>2</v>
      </c>
      <c r="C3319" s="32">
        <v>108</v>
      </c>
      <c r="D3319" s="96" t="s">
        <v>228</v>
      </c>
      <c r="E3319" s="96" t="s">
        <v>162</v>
      </c>
    </row>
    <row r="3320" spans="1:5" ht="12.6" customHeight="1" x14ac:dyDescent="0.2">
      <c r="A3320" s="32">
        <v>15</v>
      </c>
      <c r="B3320" s="32">
        <v>2</v>
      </c>
      <c r="C3320" s="32">
        <v>109</v>
      </c>
      <c r="D3320" s="96" t="s">
        <v>288</v>
      </c>
      <c r="E3320" s="96" t="s">
        <v>158</v>
      </c>
    </row>
    <row r="3321" spans="1:5" ht="12.6" customHeight="1" x14ac:dyDescent="0.2">
      <c r="A3321" s="32">
        <v>15</v>
      </c>
      <c r="B3321" s="32">
        <v>2</v>
      </c>
      <c r="C3321" s="32">
        <v>110</v>
      </c>
      <c r="D3321" s="96" t="s">
        <v>248</v>
      </c>
      <c r="E3321" s="96" t="s">
        <v>159</v>
      </c>
    </row>
    <row r="3322" spans="1:5" ht="12.6" customHeight="1" x14ac:dyDescent="0.2">
      <c r="A3322" s="32">
        <v>15</v>
      </c>
      <c r="B3322" s="32">
        <v>2</v>
      </c>
      <c r="C3322" s="32">
        <v>111</v>
      </c>
      <c r="D3322" s="96" t="s">
        <v>160</v>
      </c>
      <c r="E3322" s="96" t="s">
        <v>154</v>
      </c>
    </row>
    <row r="3323" spans="1:5" ht="12.6" customHeight="1" x14ac:dyDescent="0.2">
      <c r="A3323" s="32">
        <v>15</v>
      </c>
      <c r="B3323" s="32">
        <v>2</v>
      </c>
      <c r="C3323" s="32">
        <v>112</v>
      </c>
      <c r="D3323" s="96" t="s">
        <v>157</v>
      </c>
      <c r="E3323" s="96" t="s">
        <v>156</v>
      </c>
    </row>
    <row r="3324" spans="1:5" ht="12.6" customHeight="1" x14ac:dyDescent="0.2">
      <c r="A3324" s="32">
        <v>15</v>
      </c>
      <c r="B3324" s="32">
        <v>2</v>
      </c>
      <c r="C3324" s="32">
        <v>113</v>
      </c>
      <c r="D3324" s="96" t="s">
        <v>166</v>
      </c>
      <c r="E3324" s="96" t="s">
        <v>268</v>
      </c>
    </row>
    <row r="3325" spans="1:5" ht="12.6" customHeight="1" x14ac:dyDescent="0.2">
      <c r="A3325" s="32">
        <v>15</v>
      </c>
      <c r="B3325" s="32">
        <v>2</v>
      </c>
      <c r="C3325" s="32">
        <v>114</v>
      </c>
      <c r="D3325" s="96" t="s">
        <v>168</v>
      </c>
      <c r="E3325" s="96" t="s">
        <v>167</v>
      </c>
    </row>
    <row r="3326" spans="1:5" ht="12.6" customHeight="1" x14ac:dyDescent="0.2">
      <c r="A3326" s="32">
        <v>15</v>
      </c>
      <c r="B3326" s="32">
        <v>2</v>
      </c>
      <c r="C3326" s="32">
        <v>115</v>
      </c>
      <c r="D3326" s="96" t="s">
        <v>289</v>
      </c>
      <c r="E3326" s="96" t="s">
        <v>329</v>
      </c>
    </row>
    <row r="3327" spans="1:5" ht="12.6" customHeight="1" x14ac:dyDescent="0.2">
      <c r="A3327" s="32">
        <v>15</v>
      </c>
      <c r="B3327" s="32">
        <v>2</v>
      </c>
      <c r="C3327" s="32">
        <v>116</v>
      </c>
      <c r="D3327" s="96" t="s">
        <v>165</v>
      </c>
      <c r="E3327" s="96" t="s">
        <v>349</v>
      </c>
    </row>
    <row r="3328" spans="1:5" ht="12.6" customHeight="1" x14ac:dyDescent="0.2">
      <c r="A3328" s="32">
        <v>15</v>
      </c>
      <c r="B3328" s="32">
        <v>2</v>
      </c>
      <c r="C3328" s="32">
        <v>117</v>
      </c>
      <c r="D3328" s="96" t="s">
        <v>163</v>
      </c>
      <c r="E3328" s="96" t="s">
        <v>229</v>
      </c>
    </row>
    <row r="3329" spans="1:5" ht="12.6" customHeight="1" x14ac:dyDescent="0.2">
      <c r="A3329" s="32">
        <v>15</v>
      </c>
      <c r="B3329" s="32">
        <v>2</v>
      </c>
      <c r="C3329" s="32">
        <v>118</v>
      </c>
      <c r="D3329" s="96" t="s">
        <v>269</v>
      </c>
      <c r="E3329" s="96" t="s">
        <v>249</v>
      </c>
    </row>
    <row r="3330" spans="1:5" ht="12.6" customHeight="1" x14ac:dyDescent="0.2">
      <c r="A3330" s="32">
        <v>15</v>
      </c>
      <c r="B3330" s="32">
        <v>2</v>
      </c>
      <c r="C3330" s="32">
        <v>119</v>
      </c>
      <c r="D3330" s="96" t="s">
        <v>164</v>
      </c>
      <c r="E3330" s="96" t="s">
        <v>161</v>
      </c>
    </row>
    <row r="3331" spans="1:5" ht="12.6" customHeight="1" x14ac:dyDescent="0.2">
      <c r="A3331" s="32">
        <v>15</v>
      </c>
      <c r="B3331" s="32">
        <v>2</v>
      </c>
      <c r="C3331" s="32">
        <v>120</v>
      </c>
      <c r="D3331" s="96" t="s">
        <v>169</v>
      </c>
      <c r="E3331" s="96" t="s">
        <v>309</v>
      </c>
    </row>
    <row r="3332" spans="1:5" ht="12.6" customHeight="1" x14ac:dyDescent="0.2">
      <c r="A3332" s="32">
        <v>15</v>
      </c>
      <c r="B3332" s="32">
        <v>2</v>
      </c>
      <c r="C3332" s="32">
        <v>121</v>
      </c>
      <c r="D3332" s="96" t="s">
        <v>250</v>
      </c>
      <c r="E3332" s="96" t="s">
        <v>175</v>
      </c>
    </row>
    <row r="3333" spans="1:5" ht="12.6" customHeight="1" x14ac:dyDescent="0.2">
      <c r="A3333" s="32">
        <v>15</v>
      </c>
      <c r="B3333" s="32">
        <v>2</v>
      </c>
      <c r="C3333" s="32">
        <v>122</v>
      </c>
      <c r="D3333" s="96" t="s">
        <v>350</v>
      </c>
      <c r="E3333" s="96" t="s">
        <v>330</v>
      </c>
    </row>
    <row r="3334" spans="1:5" ht="12.6" customHeight="1" x14ac:dyDescent="0.2">
      <c r="A3334" s="32">
        <v>15</v>
      </c>
      <c r="B3334" s="32">
        <v>2</v>
      </c>
      <c r="C3334" s="32">
        <v>123</v>
      </c>
      <c r="D3334" s="96" t="s">
        <v>173</v>
      </c>
      <c r="E3334" s="96" t="s">
        <v>171</v>
      </c>
    </row>
    <row r="3335" spans="1:5" ht="12.6" customHeight="1" x14ac:dyDescent="0.2">
      <c r="A3335" s="32">
        <v>15</v>
      </c>
      <c r="B3335" s="32">
        <v>2</v>
      </c>
      <c r="C3335" s="32">
        <v>124</v>
      </c>
      <c r="D3335" s="96" t="s">
        <v>170</v>
      </c>
      <c r="E3335" s="96" t="s">
        <v>176</v>
      </c>
    </row>
    <row r="3336" spans="1:5" ht="12.6" customHeight="1" x14ac:dyDescent="0.2">
      <c r="A3336" s="32">
        <v>15</v>
      </c>
      <c r="B3336" s="32">
        <v>2</v>
      </c>
      <c r="C3336" s="32">
        <v>125</v>
      </c>
      <c r="D3336" s="96" t="s">
        <v>290</v>
      </c>
      <c r="E3336" s="96" t="s">
        <v>230</v>
      </c>
    </row>
    <row r="3337" spans="1:5" ht="12.6" customHeight="1" x14ac:dyDescent="0.2">
      <c r="A3337" s="32">
        <v>15</v>
      </c>
      <c r="B3337" s="32">
        <v>2</v>
      </c>
      <c r="C3337" s="32">
        <v>126</v>
      </c>
      <c r="D3337" s="96" t="s">
        <v>270</v>
      </c>
      <c r="E3337" s="96" t="s">
        <v>178</v>
      </c>
    </row>
    <row r="3338" spans="1:5" ht="12.6" customHeight="1" x14ac:dyDescent="0.2">
      <c r="A3338" s="32">
        <v>15</v>
      </c>
      <c r="B3338" s="32">
        <v>2</v>
      </c>
      <c r="C3338" s="32">
        <v>127</v>
      </c>
      <c r="D3338" s="96" t="s">
        <v>172</v>
      </c>
      <c r="E3338" s="96" t="s">
        <v>174</v>
      </c>
    </row>
    <row r="3339" spans="1:5" ht="12.6" customHeight="1" x14ac:dyDescent="0.2">
      <c r="A3339" s="32">
        <v>15</v>
      </c>
      <c r="B3339" s="32">
        <v>2</v>
      </c>
      <c r="C3339" s="32">
        <v>128</v>
      </c>
      <c r="D3339" s="96" t="s">
        <v>291</v>
      </c>
      <c r="E3339" s="96" t="s">
        <v>310</v>
      </c>
    </row>
    <row r="3340" spans="1:5" ht="12.6" customHeight="1" x14ac:dyDescent="0.2">
      <c r="A3340" s="32">
        <v>15</v>
      </c>
      <c r="B3340" s="32">
        <v>2</v>
      </c>
      <c r="C3340" s="32">
        <v>129</v>
      </c>
      <c r="D3340" s="96" t="s">
        <v>181</v>
      </c>
      <c r="E3340" s="96" t="s">
        <v>351</v>
      </c>
    </row>
    <row r="3341" spans="1:5" ht="12.6" customHeight="1" x14ac:dyDescent="0.2">
      <c r="A3341" s="32">
        <v>15</v>
      </c>
      <c r="B3341" s="32">
        <v>2</v>
      </c>
      <c r="C3341" s="32">
        <v>130</v>
      </c>
      <c r="D3341" s="96" t="s">
        <v>182</v>
      </c>
      <c r="E3341" s="96" t="s">
        <v>185</v>
      </c>
    </row>
    <row r="3342" spans="1:5" ht="12.6" customHeight="1" x14ac:dyDescent="0.2">
      <c r="A3342" s="32">
        <v>15</v>
      </c>
      <c r="B3342" s="32">
        <v>2</v>
      </c>
      <c r="C3342" s="32">
        <v>131</v>
      </c>
      <c r="D3342" s="96" t="s">
        <v>177</v>
      </c>
      <c r="E3342" s="96" t="s">
        <v>251</v>
      </c>
    </row>
    <row r="3343" spans="1:5" ht="12.6" customHeight="1" x14ac:dyDescent="0.2">
      <c r="A3343" s="32">
        <v>15</v>
      </c>
      <c r="B3343" s="32">
        <v>2</v>
      </c>
      <c r="C3343" s="32">
        <v>132</v>
      </c>
      <c r="D3343" s="96" t="s">
        <v>180</v>
      </c>
      <c r="E3343" s="96" t="s">
        <v>184</v>
      </c>
    </row>
    <row r="3344" spans="1:5" ht="12.6" customHeight="1" x14ac:dyDescent="0.2">
      <c r="A3344" s="32">
        <v>15</v>
      </c>
      <c r="B3344" s="32">
        <v>2</v>
      </c>
      <c r="C3344" s="32">
        <v>133</v>
      </c>
      <c r="D3344" s="96" t="s">
        <v>179</v>
      </c>
      <c r="E3344" s="96" t="s">
        <v>231</v>
      </c>
    </row>
    <row r="3345" spans="1:5" ht="12.6" customHeight="1" x14ac:dyDescent="0.2">
      <c r="A3345" s="32">
        <v>15</v>
      </c>
      <c r="B3345" s="32">
        <v>2</v>
      </c>
      <c r="C3345" s="32">
        <v>134</v>
      </c>
      <c r="D3345" s="96" t="s">
        <v>271</v>
      </c>
      <c r="E3345" s="96" t="s">
        <v>183</v>
      </c>
    </row>
    <row r="3346" spans="1:5" ht="12.6" customHeight="1" x14ac:dyDescent="0.2">
      <c r="A3346" s="32">
        <v>15</v>
      </c>
      <c r="B3346" s="32">
        <v>2</v>
      </c>
      <c r="C3346" s="32">
        <v>135</v>
      </c>
      <c r="D3346" s="96" t="s">
        <v>331</v>
      </c>
      <c r="E3346" s="96" t="s">
        <v>311</v>
      </c>
    </row>
    <row r="3347" spans="1:5" ht="12.6" customHeight="1" x14ac:dyDescent="0.2">
      <c r="A3347" s="32">
        <v>15</v>
      </c>
      <c r="B3347" s="32">
        <v>2</v>
      </c>
      <c r="C3347" s="32">
        <v>136</v>
      </c>
      <c r="D3347" s="96" t="s">
        <v>292</v>
      </c>
      <c r="E3347" s="96" t="s">
        <v>186</v>
      </c>
    </row>
    <row r="3348" spans="1:5" ht="12.6" customHeight="1" x14ac:dyDescent="0.2">
      <c r="A3348" s="32">
        <v>15</v>
      </c>
      <c r="B3348" s="32">
        <v>2</v>
      </c>
      <c r="C3348" s="32">
        <v>137</v>
      </c>
      <c r="D3348" s="96" t="s">
        <v>190</v>
      </c>
      <c r="E3348" s="96" t="s">
        <v>189</v>
      </c>
    </row>
    <row r="3349" spans="1:5" ht="12.6" customHeight="1" x14ac:dyDescent="0.2">
      <c r="A3349" s="32">
        <v>15</v>
      </c>
      <c r="B3349" s="32">
        <v>2</v>
      </c>
      <c r="C3349" s="32">
        <v>138</v>
      </c>
      <c r="D3349" s="96" t="s">
        <v>252</v>
      </c>
      <c r="E3349" s="96" t="s">
        <v>312</v>
      </c>
    </row>
    <row r="3350" spans="1:5" ht="12.6" customHeight="1" x14ac:dyDescent="0.2">
      <c r="A3350" s="32">
        <v>15</v>
      </c>
      <c r="B3350" s="32">
        <v>2</v>
      </c>
      <c r="C3350" s="32">
        <v>139</v>
      </c>
      <c r="D3350" s="96" t="s">
        <v>194</v>
      </c>
      <c r="E3350" s="96" t="s">
        <v>192</v>
      </c>
    </row>
    <row r="3351" spans="1:5" ht="12.6" customHeight="1" x14ac:dyDescent="0.2">
      <c r="A3351" s="32">
        <v>15</v>
      </c>
      <c r="B3351" s="32">
        <v>2</v>
      </c>
      <c r="C3351" s="32">
        <v>140</v>
      </c>
      <c r="D3351" s="96" t="s">
        <v>187</v>
      </c>
      <c r="E3351" s="96" t="s">
        <v>191</v>
      </c>
    </row>
    <row r="3352" spans="1:5" ht="12.6" customHeight="1" x14ac:dyDescent="0.2">
      <c r="A3352" s="32">
        <v>15</v>
      </c>
      <c r="B3352" s="32">
        <v>2</v>
      </c>
      <c r="C3352" s="32">
        <v>141</v>
      </c>
      <c r="D3352" s="96" t="s">
        <v>272</v>
      </c>
      <c r="E3352" s="96" t="s">
        <v>232</v>
      </c>
    </row>
    <row r="3353" spans="1:5" ht="12.6" customHeight="1" x14ac:dyDescent="0.2">
      <c r="A3353" s="32">
        <v>15</v>
      </c>
      <c r="B3353" s="32">
        <v>2</v>
      </c>
      <c r="C3353" s="32">
        <v>142</v>
      </c>
      <c r="D3353" s="96" t="s">
        <v>352</v>
      </c>
      <c r="E3353" s="96" t="s">
        <v>188</v>
      </c>
    </row>
    <row r="3354" spans="1:5" ht="12.6" customHeight="1" x14ac:dyDescent="0.2">
      <c r="A3354" s="32">
        <v>15</v>
      </c>
      <c r="B3354" s="32">
        <v>2</v>
      </c>
      <c r="C3354" s="32">
        <v>143</v>
      </c>
      <c r="D3354" s="96" t="s">
        <v>201</v>
      </c>
      <c r="E3354" s="96" t="s">
        <v>332</v>
      </c>
    </row>
    <row r="3355" spans="1:5" ht="12.6" customHeight="1" x14ac:dyDescent="0.2">
      <c r="A3355" s="32">
        <v>15</v>
      </c>
      <c r="B3355" s="32">
        <v>2</v>
      </c>
      <c r="C3355" s="32">
        <v>144</v>
      </c>
      <c r="D3355" s="96" t="s">
        <v>353</v>
      </c>
      <c r="E3355" s="96" t="s">
        <v>313</v>
      </c>
    </row>
    <row r="3356" spans="1:5" ht="12.6" customHeight="1" x14ac:dyDescent="0.2">
      <c r="A3356" s="32">
        <v>15</v>
      </c>
      <c r="B3356" s="32">
        <v>2</v>
      </c>
      <c r="C3356" s="32">
        <v>145</v>
      </c>
      <c r="D3356" s="96" t="s">
        <v>195</v>
      </c>
      <c r="E3356" s="96" t="s">
        <v>333</v>
      </c>
    </row>
    <row r="3357" spans="1:5" ht="12.6" customHeight="1" x14ac:dyDescent="0.2">
      <c r="A3357" s="32">
        <v>15</v>
      </c>
      <c r="B3357" s="32">
        <v>2</v>
      </c>
      <c r="C3357" s="32">
        <v>146</v>
      </c>
      <c r="D3357" s="96" t="s">
        <v>199</v>
      </c>
      <c r="E3357" s="96" t="s">
        <v>293</v>
      </c>
    </row>
    <row r="3358" spans="1:5" ht="12.6" customHeight="1" x14ac:dyDescent="0.2">
      <c r="A3358" s="32">
        <v>15</v>
      </c>
      <c r="B3358" s="32">
        <v>2</v>
      </c>
      <c r="C3358" s="32">
        <v>147</v>
      </c>
      <c r="D3358" s="96" t="s">
        <v>197</v>
      </c>
      <c r="E3358" s="96" t="s">
        <v>200</v>
      </c>
    </row>
    <row r="3359" spans="1:5" ht="12.6" customHeight="1" x14ac:dyDescent="0.2">
      <c r="A3359" s="32">
        <v>15</v>
      </c>
      <c r="B3359" s="32">
        <v>2</v>
      </c>
      <c r="C3359" s="32">
        <v>148</v>
      </c>
      <c r="D3359" s="96" t="s">
        <v>233</v>
      </c>
      <c r="E3359" s="96" t="s">
        <v>193</v>
      </c>
    </row>
    <row r="3360" spans="1:5" ht="12.6" customHeight="1" x14ac:dyDescent="0.2">
      <c r="A3360" s="32">
        <v>15</v>
      </c>
      <c r="B3360" s="32">
        <v>2</v>
      </c>
      <c r="C3360" s="32">
        <v>149</v>
      </c>
      <c r="D3360" s="96" t="s">
        <v>196</v>
      </c>
      <c r="E3360" s="96" t="s">
        <v>198</v>
      </c>
    </row>
    <row r="3361" spans="1:5" ht="12.6" customHeight="1" x14ac:dyDescent="0.2">
      <c r="A3361" s="32">
        <v>15</v>
      </c>
      <c r="B3361" s="32">
        <v>2</v>
      </c>
      <c r="C3361" s="32">
        <v>150</v>
      </c>
      <c r="D3361" s="96" t="s">
        <v>273</v>
      </c>
      <c r="E3361" s="96" t="s">
        <v>253</v>
      </c>
    </row>
    <row r="3362" spans="1:5" ht="12.6" customHeight="1" x14ac:dyDescent="0.2">
      <c r="A3362" s="32">
        <v>15</v>
      </c>
      <c r="B3362" s="32">
        <v>3</v>
      </c>
      <c r="C3362" s="32">
        <v>1</v>
      </c>
      <c r="D3362" s="96" t="s">
        <v>22</v>
      </c>
      <c r="E3362" s="96" t="s">
        <v>254</v>
      </c>
    </row>
    <row r="3363" spans="1:5" ht="12.6" customHeight="1" x14ac:dyDescent="0.2">
      <c r="A3363" s="32">
        <v>15</v>
      </c>
      <c r="B3363" s="32">
        <v>3</v>
      </c>
      <c r="C3363" s="32">
        <v>2</v>
      </c>
      <c r="D3363" s="96" t="s">
        <v>314</v>
      </c>
      <c r="E3363" s="96" t="s">
        <v>214</v>
      </c>
    </row>
    <row r="3364" spans="1:5" ht="12.6" customHeight="1" x14ac:dyDescent="0.2">
      <c r="A3364" s="32">
        <v>15</v>
      </c>
      <c r="B3364" s="32">
        <v>3</v>
      </c>
      <c r="C3364" s="32">
        <v>3</v>
      </c>
      <c r="D3364" s="96" t="s">
        <v>30</v>
      </c>
      <c r="E3364" s="96" t="s">
        <v>32</v>
      </c>
    </row>
    <row r="3365" spans="1:5" ht="12.6" customHeight="1" x14ac:dyDescent="0.2">
      <c r="A3365" s="32">
        <v>15</v>
      </c>
      <c r="B3365" s="32">
        <v>3</v>
      </c>
      <c r="C3365" s="32">
        <v>4</v>
      </c>
      <c r="D3365" s="96" t="s">
        <v>234</v>
      </c>
      <c r="E3365" s="96" t="s">
        <v>294</v>
      </c>
    </row>
    <row r="3366" spans="1:5" ht="12.6" customHeight="1" x14ac:dyDescent="0.2">
      <c r="A3366" s="32">
        <v>15</v>
      </c>
      <c r="B3366" s="32">
        <v>3</v>
      </c>
      <c r="C3366" s="32">
        <v>5</v>
      </c>
      <c r="D3366" s="96" t="s">
        <v>29</v>
      </c>
      <c r="E3366" s="96" t="s">
        <v>274</v>
      </c>
    </row>
    <row r="3367" spans="1:5" ht="12.6" customHeight="1" x14ac:dyDescent="0.2">
      <c r="A3367" s="32">
        <v>15</v>
      </c>
      <c r="B3367" s="32">
        <v>3</v>
      </c>
      <c r="C3367" s="32">
        <v>6</v>
      </c>
      <c r="D3367" s="96" t="s">
        <v>28</v>
      </c>
      <c r="E3367" s="96" t="s">
        <v>26</v>
      </c>
    </row>
    <row r="3368" spans="1:5" ht="12.6" customHeight="1" x14ac:dyDescent="0.2">
      <c r="A3368" s="32">
        <v>15</v>
      </c>
      <c r="B3368" s="32">
        <v>3</v>
      </c>
      <c r="C3368" s="32">
        <v>7</v>
      </c>
      <c r="D3368" s="96" t="s">
        <v>31</v>
      </c>
      <c r="E3368" s="96" t="s">
        <v>334</v>
      </c>
    </row>
    <row r="3369" spans="1:5" ht="12.6" customHeight="1" x14ac:dyDescent="0.2">
      <c r="A3369" s="32">
        <v>15</v>
      </c>
      <c r="B3369" s="32">
        <v>3</v>
      </c>
      <c r="C3369" s="32">
        <v>8</v>
      </c>
      <c r="D3369" s="96" t="s">
        <v>38</v>
      </c>
      <c r="E3369" s="96" t="s">
        <v>27</v>
      </c>
    </row>
    <row r="3370" spans="1:5" ht="12.6" customHeight="1" x14ac:dyDescent="0.2">
      <c r="A3370" s="32">
        <v>15</v>
      </c>
      <c r="B3370" s="32">
        <v>3</v>
      </c>
      <c r="C3370" s="32">
        <v>9</v>
      </c>
      <c r="D3370" s="96" t="s">
        <v>335</v>
      </c>
      <c r="E3370" s="96" t="s">
        <v>35</v>
      </c>
    </row>
    <row r="3371" spans="1:5" ht="12.6" customHeight="1" x14ac:dyDescent="0.2">
      <c r="A3371" s="32">
        <v>15</v>
      </c>
      <c r="B3371" s="32">
        <v>3</v>
      </c>
      <c r="C3371" s="32">
        <v>10</v>
      </c>
      <c r="D3371" s="96" t="s">
        <v>235</v>
      </c>
      <c r="E3371" s="96" t="s">
        <v>315</v>
      </c>
    </row>
    <row r="3372" spans="1:5" ht="12.6" customHeight="1" x14ac:dyDescent="0.2">
      <c r="A3372" s="32">
        <v>15</v>
      </c>
      <c r="B3372" s="32">
        <v>3</v>
      </c>
      <c r="C3372" s="32">
        <v>11</v>
      </c>
      <c r="D3372" s="96" t="s">
        <v>37</v>
      </c>
      <c r="E3372" s="96" t="s">
        <v>255</v>
      </c>
    </row>
    <row r="3373" spans="1:5" ht="12.6" customHeight="1" x14ac:dyDescent="0.2">
      <c r="A3373" s="32">
        <v>15</v>
      </c>
      <c r="B3373" s="32">
        <v>3</v>
      </c>
      <c r="C3373" s="32">
        <v>12</v>
      </c>
      <c r="D3373" s="96" t="s">
        <v>39</v>
      </c>
      <c r="E3373" s="96" t="s">
        <v>215</v>
      </c>
    </row>
    <row r="3374" spans="1:5" ht="12.6" customHeight="1" x14ac:dyDescent="0.2">
      <c r="A3374" s="32">
        <v>15</v>
      </c>
      <c r="B3374" s="32">
        <v>3</v>
      </c>
      <c r="C3374" s="32">
        <v>13</v>
      </c>
      <c r="D3374" s="96" t="s">
        <v>295</v>
      </c>
      <c r="E3374" s="96" t="s">
        <v>34</v>
      </c>
    </row>
    <row r="3375" spans="1:5" ht="12.6" customHeight="1" x14ac:dyDescent="0.2">
      <c r="A3375" s="32">
        <v>15</v>
      </c>
      <c r="B3375" s="32">
        <v>3</v>
      </c>
      <c r="C3375" s="32">
        <v>14</v>
      </c>
      <c r="D3375" s="96" t="s">
        <v>14</v>
      </c>
      <c r="E3375" s="96" t="s">
        <v>275</v>
      </c>
    </row>
    <row r="3376" spans="1:5" ht="12.6" customHeight="1" x14ac:dyDescent="0.2">
      <c r="A3376" s="32">
        <v>15</v>
      </c>
      <c r="B3376" s="32">
        <v>3</v>
      </c>
      <c r="C3376" s="32">
        <v>15</v>
      </c>
      <c r="D3376" s="96" t="s">
        <v>33</v>
      </c>
      <c r="E3376" s="96" t="s">
        <v>36</v>
      </c>
    </row>
    <row r="3377" spans="1:5" ht="12.6" customHeight="1" x14ac:dyDescent="0.2">
      <c r="A3377" s="32">
        <v>15</v>
      </c>
      <c r="B3377" s="32">
        <v>3</v>
      </c>
      <c r="C3377" s="32">
        <v>16</v>
      </c>
      <c r="D3377" s="96" t="s">
        <v>45</v>
      </c>
      <c r="E3377" s="96" t="s">
        <v>46</v>
      </c>
    </row>
    <row r="3378" spans="1:5" ht="12.6" customHeight="1" x14ac:dyDescent="0.2">
      <c r="A3378" s="32">
        <v>15</v>
      </c>
      <c r="B3378" s="32">
        <v>3</v>
      </c>
      <c r="C3378" s="32">
        <v>17</v>
      </c>
      <c r="D3378" s="96" t="s">
        <v>236</v>
      </c>
      <c r="E3378" s="96" t="s">
        <v>44</v>
      </c>
    </row>
    <row r="3379" spans="1:5" ht="12.6" customHeight="1" x14ac:dyDescent="0.2">
      <c r="A3379" s="32">
        <v>15</v>
      </c>
      <c r="B3379" s="32">
        <v>3</v>
      </c>
      <c r="C3379" s="32">
        <v>18</v>
      </c>
      <c r="D3379" s="96" t="s">
        <v>256</v>
      </c>
      <c r="E3379" s="96" t="s">
        <v>42</v>
      </c>
    </row>
    <row r="3380" spans="1:5" ht="12.6" customHeight="1" x14ac:dyDescent="0.2">
      <c r="A3380" s="32">
        <v>15</v>
      </c>
      <c r="B3380" s="32">
        <v>3</v>
      </c>
      <c r="C3380" s="32">
        <v>19</v>
      </c>
      <c r="D3380" s="96" t="s">
        <v>316</v>
      </c>
      <c r="E3380" s="96" t="s">
        <v>296</v>
      </c>
    </row>
    <row r="3381" spans="1:5" ht="12.6" customHeight="1" x14ac:dyDescent="0.2">
      <c r="A3381" s="32">
        <v>15</v>
      </c>
      <c r="B3381" s="32">
        <v>3</v>
      </c>
      <c r="C3381" s="32">
        <v>20</v>
      </c>
      <c r="D3381" s="96" t="s">
        <v>43</v>
      </c>
      <c r="E3381" s="96" t="s">
        <v>276</v>
      </c>
    </row>
    <row r="3382" spans="1:5" ht="12.6" customHeight="1" x14ac:dyDescent="0.2">
      <c r="A3382" s="32">
        <v>15</v>
      </c>
      <c r="B3382" s="32">
        <v>3</v>
      </c>
      <c r="C3382" s="32">
        <v>21</v>
      </c>
      <c r="D3382" s="96" t="s">
        <v>41</v>
      </c>
      <c r="E3382" s="96" t="s">
        <v>40</v>
      </c>
    </row>
    <row r="3383" spans="1:5" ht="12.6" customHeight="1" x14ac:dyDescent="0.2">
      <c r="A3383" s="32">
        <v>15</v>
      </c>
      <c r="B3383" s="32">
        <v>3</v>
      </c>
      <c r="C3383" s="32">
        <v>22</v>
      </c>
      <c r="D3383" s="96" t="s">
        <v>216</v>
      </c>
      <c r="E3383" s="96" t="s">
        <v>15</v>
      </c>
    </row>
    <row r="3384" spans="1:5" ht="12.6" customHeight="1" x14ac:dyDescent="0.2">
      <c r="A3384" s="32">
        <v>15</v>
      </c>
      <c r="B3384" s="32">
        <v>3</v>
      </c>
      <c r="C3384" s="32">
        <v>23</v>
      </c>
      <c r="D3384" s="96" t="s">
        <v>237</v>
      </c>
      <c r="E3384" s="96" t="s">
        <v>336</v>
      </c>
    </row>
    <row r="3385" spans="1:5" ht="12.6" customHeight="1" x14ac:dyDescent="0.2">
      <c r="A3385" s="32">
        <v>15</v>
      </c>
      <c r="B3385" s="32">
        <v>3</v>
      </c>
      <c r="C3385" s="32">
        <v>24</v>
      </c>
      <c r="D3385" s="96" t="s">
        <v>48</v>
      </c>
      <c r="E3385" s="96" t="s">
        <v>49</v>
      </c>
    </row>
    <row r="3386" spans="1:5" ht="12.6" customHeight="1" x14ac:dyDescent="0.2">
      <c r="A3386" s="32">
        <v>15</v>
      </c>
      <c r="B3386" s="32">
        <v>3</v>
      </c>
      <c r="C3386" s="32">
        <v>25</v>
      </c>
      <c r="D3386" s="96" t="s">
        <v>257</v>
      </c>
      <c r="E3386" s="96" t="s">
        <v>277</v>
      </c>
    </row>
    <row r="3387" spans="1:5" ht="12.6" customHeight="1" x14ac:dyDescent="0.2">
      <c r="A3387" s="32">
        <v>15</v>
      </c>
      <c r="B3387" s="32">
        <v>3</v>
      </c>
      <c r="C3387" s="32">
        <v>26</v>
      </c>
      <c r="D3387" s="96" t="s">
        <v>16</v>
      </c>
      <c r="E3387" s="96" t="s">
        <v>50</v>
      </c>
    </row>
    <row r="3388" spans="1:5" ht="12.6" customHeight="1" x14ac:dyDescent="0.2">
      <c r="A3388" s="32">
        <v>15</v>
      </c>
      <c r="B3388" s="32">
        <v>3</v>
      </c>
      <c r="C3388" s="32">
        <v>27</v>
      </c>
      <c r="D3388" s="96" t="s">
        <v>217</v>
      </c>
      <c r="E3388" s="96" t="s">
        <v>51</v>
      </c>
    </row>
    <row r="3389" spans="1:5" ht="12.6" customHeight="1" x14ac:dyDescent="0.2">
      <c r="A3389" s="32">
        <v>15</v>
      </c>
      <c r="B3389" s="32">
        <v>3</v>
      </c>
      <c r="C3389" s="32">
        <v>28</v>
      </c>
      <c r="D3389" s="96" t="s">
        <v>53</v>
      </c>
      <c r="E3389" s="96" t="s">
        <v>337</v>
      </c>
    </row>
    <row r="3390" spans="1:5" ht="12.6" customHeight="1" x14ac:dyDescent="0.2">
      <c r="A3390" s="32">
        <v>15</v>
      </c>
      <c r="B3390" s="32">
        <v>3</v>
      </c>
      <c r="C3390" s="32">
        <v>29</v>
      </c>
      <c r="D3390" s="96" t="s">
        <v>317</v>
      </c>
      <c r="E3390" s="96" t="s">
        <v>52</v>
      </c>
    </row>
    <row r="3391" spans="1:5" ht="12.6" customHeight="1" x14ac:dyDescent="0.2">
      <c r="A3391" s="32">
        <v>15</v>
      </c>
      <c r="B3391" s="32">
        <v>3</v>
      </c>
      <c r="C3391" s="32">
        <v>30</v>
      </c>
      <c r="D3391" s="96" t="s">
        <v>47</v>
      </c>
      <c r="E3391" s="96" t="s">
        <v>297</v>
      </c>
    </row>
    <row r="3392" spans="1:5" ht="12.6" customHeight="1" x14ac:dyDescent="0.2">
      <c r="A3392" s="32">
        <v>15</v>
      </c>
      <c r="B3392" s="32">
        <v>3</v>
      </c>
      <c r="C3392" s="32">
        <v>31</v>
      </c>
      <c r="D3392" s="96" t="s">
        <v>278</v>
      </c>
      <c r="E3392" s="96" t="s">
        <v>57</v>
      </c>
    </row>
    <row r="3393" spans="1:5" ht="12.6" customHeight="1" x14ac:dyDescent="0.2">
      <c r="A3393" s="32">
        <v>15</v>
      </c>
      <c r="B3393" s="32">
        <v>3</v>
      </c>
      <c r="C3393" s="32">
        <v>32</v>
      </c>
      <c r="D3393" s="96" t="s">
        <v>56</v>
      </c>
      <c r="E3393" s="96" t="s">
        <v>238</v>
      </c>
    </row>
    <row r="3394" spans="1:5" ht="12.6" customHeight="1" x14ac:dyDescent="0.2">
      <c r="A3394" s="32">
        <v>15</v>
      </c>
      <c r="B3394" s="32">
        <v>3</v>
      </c>
      <c r="C3394" s="32">
        <v>33</v>
      </c>
      <c r="D3394" s="96" t="s">
        <v>59</v>
      </c>
      <c r="E3394" s="96" t="s">
        <v>338</v>
      </c>
    </row>
    <row r="3395" spans="1:5" ht="12.6" customHeight="1" x14ac:dyDescent="0.2">
      <c r="A3395" s="32">
        <v>15</v>
      </c>
      <c r="B3395" s="32">
        <v>3</v>
      </c>
      <c r="C3395" s="32">
        <v>34</v>
      </c>
      <c r="D3395" s="96" t="s">
        <v>55</v>
      </c>
      <c r="E3395" s="96" t="s">
        <v>58</v>
      </c>
    </row>
    <row r="3396" spans="1:5" ht="12.6" customHeight="1" x14ac:dyDescent="0.2">
      <c r="A3396" s="32">
        <v>15</v>
      </c>
      <c r="B3396" s="32">
        <v>3</v>
      </c>
      <c r="C3396" s="32">
        <v>35</v>
      </c>
      <c r="D3396" s="96" t="s">
        <v>218</v>
      </c>
      <c r="E3396" s="96" t="s">
        <v>318</v>
      </c>
    </row>
    <row r="3397" spans="1:5" ht="12.6" customHeight="1" x14ac:dyDescent="0.2">
      <c r="A3397" s="32">
        <v>15</v>
      </c>
      <c r="B3397" s="32">
        <v>3</v>
      </c>
      <c r="C3397" s="32">
        <v>36</v>
      </c>
      <c r="D3397" s="96" t="s">
        <v>60</v>
      </c>
      <c r="E3397" s="96" t="s">
        <v>258</v>
      </c>
    </row>
    <row r="3398" spans="1:5" ht="12.6" customHeight="1" x14ac:dyDescent="0.2">
      <c r="A3398" s="32">
        <v>15</v>
      </c>
      <c r="B3398" s="32">
        <v>3</v>
      </c>
      <c r="C3398" s="32">
        <v>37</v>
      </c>
      <c r="D3398" s="96" t="s">
        <v>54</v>
      </c>
      <c r="E3398" s="96" t="s">
        <v>298</v>
      </c>
    </row>
    <row r="3399" spans="1:5" ht="12.6" customHeight="1" x14ac:dyDescent="0.2">
      <c r="A3399" s="32">
        <v>15</v>
      </c>
      <c r="B3399" s="32">
        <v>3</v>
      </c>
      <c r="C3399" s="32">
        <v>38</v>
      </c>
      <c r="D3399" s="96" t="s">
        <v>64</v>
      </c>
      <c r="E3399" s="96" t="s">
        <v>17</v>
      </c>
    </row>
    <row r="3400" spans="1:5" ht="12.6" customHeight="1" x14ac:dyDescent="0.2">
      <c r="A3400" s="32">
        <v>15</v>
      </c>
      <c r="B3400" s="32">
        <v>3</v>
      </c>
      <c r="C3400" s="32">
        <v>39</v>
      </c>
      <c r="D3400" s="96" t="s">
        <v>339</v>
      </c>
      <c r="E3400" s="96" t="s">
        <v>18</v>
      </c>
    </row>
    <row r="3401" spans="1:5" ht="12.6" customHeight="1" x14ac:dyDescent="0.2">
      <c r="A3401" s="32">
        <v>15</v>
      </c>
      <c r="B3401" s="32">
        <v>3</v>
      </c>
      <c r="C3401" s="32">
        <v>40</v>
      </c>
      <c r="D3401" s="96" t="s">
        <v>299</v>
      </c>
      <c r="E3401" s="96" t="s">
        <v>62</v>
      </c>
    </row>
    <row r="3402" spans="1:5" ht="12.6" customHeight="1" x14ac:dyDescent="0.2">
      <c r="A3402" s="32">
        <v>15</v>
      </c>
      <c r="B3402" s="32">
        <v>3</v>
      </c>
      <c r="C3402" s="32">
        <v>41</v>
      </c>
      <c r="D3402" s="96" t="s">
        <v>67</v>
      </c>
      <c r="E3402" s="96" t="s">
        <v>219</v>
      </c>
    </row>
    <row r="3403" spans="1:5" ht="12.6" customHeight="1" x14ac:dyDescent="0.2">
      <c r="A3403" s="32">
        <v>15</v>
      </c>
      <c r="B3403" s="32">
        <v>3</v>
      </c>
      <c r="C3403" s="32">
        <v>42</v>
      </c>
      <c r="D3403" s="96" t="s">
        <v>65</v>
      </c>
      <c r="E3403" s="96" t="s">
        <v>319</v>
      </c>
    </row>
    <row r="3404" spans="1:5" ht="12.6" customHeight="1" x14ac:dyDescent="0.2">
      <c r="A3404" s="32">
        <v>15</v>
      </c>
      <c r="B3404" s="32">
        <v>3</v>
      </c>
      <c r="C3404" s="32">
        <v>43</v>
      </c>
      <c r="D3404" s="96" t="s">
        <v>66</v>
      </c>
      <c r="E3404" s="96" t="s">
        <v>239</v>
      </c>
    </row>
    <row r="3405" spans="1:5" ht="12.6" customHeight="1" x14ac:dyDescent="0.2">
      <c r="A3405" s="32">
        <v>15</v>
      </c>
      <c r="B3405" s="32">
        <v>3</v>
      </c>
      <c r="C3405" s="32">
        <v>44</v>
      </c>
      <c r="D3405" s="96" t="s">
        <v>279</v>
      </c>
      <c r="E3405" s="96" t="s">
        <v>63</v>
      </c>
    </row>
    <row r="3406" spans="1:5" ht="12.6" customHeight="1" x14ac:dyDescent="0.2">
      <c r="A3406" s="32">
        <v>15</v>
      </c>
      <c r="B3406" s="32">
        <v>3</v>
      </c>
      <c r="C3406" s="32">
        <v>45</v>
      </c>
      <c r="D3406" s="96" t="s">
        <v>61</v>
      </c>
      <c r="E3406" s="96" t="s">
        <v>259</v>
      </c>
    </row>
    <row r="3407" spans="1:5" ht="12.6" customHeight="1" x14ac:dyDescent="0.2">
      <c r="A3407" s="32">
        <v>15</v>
      </c>
      <c r="B3407" s="32">
        <v>3</v>
      </c>
      <c r="C3407" s="32">
        <v>46</v>
      </c>
      <c r="D3407" s="96" t="s">
        <v>74</v>
      </c>
      <c r="E3407" s="96" t="s">
        <v>72</v>
      </c>
    </row>
    <row r="3408" spans="1:5" ht="12.6" customHeight="1" x14ac:dyDescent="0.2">
      <c r="A3408" s="32">
        <v>15</v>
      </c>
      <c r="B3408" s="32">
        <v>3</v>
      </c>
      <c r="C3408" s="32">
        <v>47</v>
      </c>
      <c r="D3408" s="96" t="s">
        <v>220</v>
      </c>
      <c r="E3408" s="96" t="s">
        <v>71</v>
      </c>
    </row>
    <row r="3409" spans="1:5" ht="12.6" customHeight="1" x14ac:dyDescent="0.2">
      <c r="A3409" s="32">
        <v>15</v>
      </c>
      <c r="B3409" s="32">
        <v>3</v>
      </c>
      <c r="C3409" s="32">
        <v>48</v>
      </c>
      <c r="D3409" s="96" t="s">
        <v>280</v>
      </c>
      <c r="E3409" s="96" t="s">
        <v>68</v>
      </c>
    </row>
    <row r="3410" spans="1:5" ht="12.6" customHeight="1" x14ac:dyDescent="0.2">
      <c r="A3410" s="32">
        <v>15</v>
      </c>
      <c r="B3410" s="32">
        <v>3</v>
      </c>
      <c r="C3410" s="32">
        <v>49</v>
      </c>
      <c r="D3410" s="96" t="s">
        <v>340</v>
      </c>
      <c r="E3410" s="96" t="s">
        <v>300</v>
      </c>
    </row>
    <row r="3411" spans="1:5" ht="12.6" customHeight="1" x14ac:dyDescent="0.2">
      <c r="A3411" s="32">
        <v>15</v>
      </c>
      <c r="B3411" s="32">
        <v>3</v>
      </c>
      <c r="C3411" s="32">
        <v>50</v>
      </c>
      <c r="D3411" s="96" t="s">
        <v>240</v>
      </c>
      <c r="E3411" s="96" t="s">
        <v>70</v>
      </c>
    </row>
    <row r="3412" spans="1:5" ht="12.6" customHeight="1" x14ac:dyDescent="0.2">
      <c r="A3412" s="32">
        <v>15</v>
      </c>
      <c r="B3412" s="32">
        <v>3</v>
      </c>
      <c r="C3412" s="32">
        <v>51</v>
      </c>
      <c r="D3412" s="96" t="s">
        <v>19</v>
      </c>
      <c r="E3412" s="96" t="s">
        <v>69</v>
      </c>
    </row>
    <row r="3413" spans="1:5" ht="12.6" customHeight="1" x14ac:dyDescent="0.2">
      <c r="A3413" s="32">
        <v>15</v>
      </c>
      <c r="B3413" s="32">
        <v>3</v>
      </c>
      <c r="C3413" s="32">
        <v>52</v>
      </c>
      <c r="D3413" s="96" t="s">
        <v>260</v>
      </c>
      <c r="E3413" s="96" t="s">
        <v>320</v>
      </c>
    </row>
    <row r="3414" spans="1:5" ht="12.6" customHeight="1" x14ac:dyDescent="0.2">
      <c r="A3414" s="32">
        <v>15</v>
      </c>
      <c r="B3414" s="32">
        <v>3</v>
      </c>
      <c r="C3414" s="32">
        <v>53</v>
      </c>
      <c r="D3414" s="96" t="s">
        <v>79</v>
      </c>
      <c r="E3414" s="96" t="s">
        <v>73</v>
      </c>
    </row>
    <row r="3415" spans="1:5" ht="12.6" customHeight="1" x14ac:dyDescent="0.2">
      <c r="A3415" s="32">
        <v>15</v>
      </c>
      <c r="B3415" s="32">
        <v>3</v>
      </c>
      <c r="C3415" s="32">
        <v>54</v>
      </c>
      <c r="D3415" s="96" t="s">
        <v>76</v>
      </c>
      <c r="E3415" s="96" t="s">
        <v>221</v>
      </c>
    </row>
    <row r="3416" spans="1:5" ht="12.6" customHeight="1" x14ac:dyDescent="0.2">
      <c r="A3416" s="32">
        <v>15</v>
      </c>
      <c r="B3416" s="32">
        <v>3</v>
      </c>
      <c r="C3416" s="32">
        <v>55</v>
      </c>
      <c r="D3416" s="96" t="s">
        <v>341</v>
      </c>
      <c r="E3416" s="96" t="s">
        <v>241</v>
      </c>
    </row>
    <row r="3417" spans="1:5" ht="12.6" customHeight="1" x14ac:dyDescent="0.2">
      <c r="A3417" s="32">
        <v>15</v>
      </c>
      <c r="B3417" s="32">
        <v>3</v>
      </c>
      <c r="C3417" s="32">
        <v>56</v>
      </c>
      <c r="D3417" s="96" t="s">
        <v>81</v>
      </c>
      <c r="E3417" s="96" t="s">
        <v>261</v>
      </c>
    </row>
    <row r="3418" spans="1:5" ht="12.6" customHeight="1" x14ac:dyDescent="0.2">
      <c r="A3418" s="32">
        <v>15</v>
      </c>
      <c r="B3418" s="32">
        <v>3</v>
      </c>
      <c r="C3418" s="32">
        <v>57</v>
      </c>
      <c r="D3418" s="96" t="s">
        <v>80</v>
      </c>
      <c r="E3418" s="96" t="s">
        <v>281</v>
      </c>
    </row>
    <row r="3419" spans="1:5" ht="12.6" customHeight="1" x14ac:dyDescent="0.2">
      <c r="A3419" s="32">
        <v>15</v>
      </c>
      <c r="B3419" s="32">
        <v>3</v>
      </c>
      <c r="C3419" s="32">
        <v>58</v>
      </c>
      <c r="D3419" s="96" t="s">
        <v>77</v>
      </c>
      <c r="E3419" s="96" t="s">
        <v>78</v>
      </c>
    </row>
    <row r="3420" spans="1:5" ht="12.6" customHeight="1" x14ac:dyDescent="0.2">
      <c r="A3420" s="32">
        <v>15</v>
      </c>
      <c r="B3420" s="32">
        <v>3</v>
      </c>
      <c r="C3420" s="32">
        <v>59</v>
      </c>
      <c r="D3420" s="96" t="s">
        <v>75</v>
      </c>
      <c r="E3420" s="96" t="s">
        <v>20</v>
      </c>
    </row>
    <row r="3421" spans="1:5" ht="12.6" customHeight="1" x14ac:dyDescent="0.2">
      <c r="A3421" s="32">
        <v>15</v>
      </c>
      <c r="B3421" s="32">
        <v>3</v>
      </c>
      <c r="C3421" s="32">
        <v>60</v>
      </c>
      <c r="D3421" s="96" t="s">
        <v>321</v>
      </c>
      <c r="E3421" s="96" t="s">
        <v>301</v>
      </c>
    </row>
    <row r="3422" spans="1:5" ht="12.6" customHeight="1" x14ac:dyDescent="0.2">
      <c r="A3422" s="32">
        <v>15</v>
      </c>
      <c r="B3422" s="32">
        <v>3</v>
      </c>
      <c r="C3422" s="32">
        <v>61</v>
      </c>
      <c r="D3422" s="96" t="s">
        <v>83</v>
      </c>
      <c r="E3422" s="96" t="s">
        <v>262</v>
      </c>
    </row>
    <row r="3423" spans="1:5" ht="12.6" customHeight="1" x14ac:dyDescent="0.2">
      <c r="A3423" s="32">
        <v>15</v>
      </c>
      <c r="B3423" s="32">
        <v>3</v>
      </c>
      <c r="C3423" s="32">
        <v>62</v>
      </c>
      <c r="D3423" s="96" t="s">
        <v>85</v>
      </c>
      <c r="E3423" s="96" t="s">
        <v>86</v>
      </c>
    </row>
    <row r="3424" spans="1:5" ht="12.6" customHeight="1" x14ac:dyDescent="0.2">
      <c r="A3424" s="32">
        <v>15</v>
      </c>
      <c r="B3424" s="32">
        <v>3</v>
      </c>
      <c r="C3424" s="32">
        <v>63</v>
      </c>
      <c r="D3424" s="96" t="s">
        <v>82</v>
      </c>
      <c r="E3424" s="96" t="s">
        <v>21</v>
      </c>
    </row>
    <row r="3425" spans="1:5" ht="12.6" customHeight="1" x14ac:dyDescent="0.2">
      <c r="A3425" s="32">
        <v>15</v>
      </c>
      <c r="B3425" s="32">
        <v>3</v>
      </c>
      <c r="C3425" s="32">
        <v>64</v>
      </c>
      <c r="D3425" s="96" t="s">
        <v>222</v>
      </c>
      <c r="E3425" s="96" t="s">
        <v>282</v>
      </c>
    </row>
    <row r="3426" spans="1:5" ht="12.6" customHeight="1" x14ac:dyDescent="0.2">
      <c r="A3426" s="32">
        <v>15</v>
      </c>
      <c r="B3426" s="32">
        <v>3</v>
      </c>
      <c r="C3426" s="32">
        <v>65</v>
      </c>
      <c r="D3426" s="96" t="s">
        <v>242</v>
      </c>
      <c r="E3426" s="96" t="s">
        <v>87</v>
      </c>
    </row>
    <row r="3427" spans="1:5" ht="12.6" customHeight="1" x14ac:dyDescent="0.2">
      <c r="A3427" s="32">
        <v>15</v>
      </c>
      <c r="B3427" s="32">
        <v>3</v>
      </c>
      <c r="C3427" s="32">
        <v>66</v>
      </c>
      <c r="D3427" s="96" t="s">
        <v>342</v>
      </c>
      <c r="E3427" s="96" t="s">
        <v>302</v>
      </c>
    </row>
    <row r="3428" spans="1:5" ht="12.6" customHeight="1" x14ac:dyDescent="0.2">
      <c r="A3428" s="32">
        <v>15</v>
      </c>
      <c r="B3428" s="32">
        <v>3</v>
      </c>
      <c r="C3428" s="32">
        <v>67</v>
      </c>
      <c r="D3428" s="96" t="s">
        <v>84</v>
      </c>
      <c r="E3428" s="96" t="s">
        <v>322</v>
      </c>
    </row>
    <row r="3429" spans="1:5" ht="12.6" customHeight="1" x14ac:dyDescent="0.2">
      <c r="A3429" s="32">
        <v>15</v>
      </c>
      <c r="B3429" s="32">
        <v>3</v>
      </c>
      <c r="C3429" s="32">
        <v>68</v>
      </c>
      <c r="D3429" s="96" t="s">
        <v>263</v>
      </c>
      <c r="E3429" s="96" t="s">
        <v>88</v>
      </c>
    </row>
    <row r="3430" spans="1:5" ht="12.6" customHeight="1" x14ac:dyDescent="0.2">
      <c r="A3430" s="32">
        <v>15</v>
      </c>
      <c r="B3430" s="32">
        <v>3</v>
      </c>
      <c r="C3430" s="32">
        <v>69</v>
      </c>
      <c r="D3430" s="96" t="s">
        <v>303</v>
      </c>
      <c r="E3430" s="96" t="s">
        <v>89</v>
      </c>
    </row>
    <row r="3431" spans="1:5" ht="12.6" customHeight="1" x14ac:dyDescent="0.2">
      <c r="A3431" s="32">
        <v>15</v>
      </c>
      <c r="B3431" s="32">
        <v>3</v>
      </c>
      <c r="C3431" s="32">
        <v>70</v>
      </c>
      <c r="D3431" s="96" t="s">
        <v>323</v>
      </c>
      <c r="E3431" s="96" t="s">
        <v>23</v>
      </c>
    </row>
    <row r="3432" spans="1:5" ht="12.6" customHeight="1" x14ac:dyDescent="0.2">
      <c r="A3432" s="32">
        <v>15</v>
      </c>
      <c r="B3432" s="32">
        <v>3</v>
      </c>
      <c r="C3432" s="32">
        <v>71</v>
      </c>
      <c r="D3432" s="96" t="s">
        <v>90</v>
      </c>
      <c r="E3432" s="96" t="s">
        <v>95</v>
      </c>
    </row>
    <row r="3433" spans="1:5" ht="12.6" customHeight="1" x14ac:dyDescent="0.2">
      <c r="A3433" s="32">
        <v>15</v>
      </c>
      <c r="B3433" s="32">
        <v>3</v>
      </c>
      <c r="C3433" s="32">
        <v>72</v>
      </c>
      <c r="D3433" s="96" t="s">
        <v>92</v>
      </c>
      <c r="E3433" s="96" t="s">
        <v>93</v>
      </c>
    </row>
    <row r="3434" spans="1:5" ht="12.6" customHeight="1" x14ac:dyDescent="0.2">
      <c r="A3434" s="32">
        <v>15</v>
      </c>
      <c r="B3434" s="32">
        <v>3</v>
      </c>
      <c r="C3434" s="32">
        <v>73</v>
      </c>
      <c r="D3434" s="96" t="s">
        <v>91</v>
      </c>
      <c r="E3434" s="96" t="s">
        <v>343</v>
      </c>
    </row>
    <row r="3435" spans="1:5" ht="12.6" customHeight="1" x14ac:dyDescent="0.2">
      <c r="A3435" s="32">
        <v>15</v>
      </c>
      <c r="B3435" s="32">
        <v>3</v>
      </c>
      <c r="C3435" s="32">
        <v>74</v>
      </c>
      <c r="D3435" s="96" t="s">
        <v>243</v>
      </c>
      <c r="E3435" s="96" t="s">
        <v>283</v>
      </c>
    </row>
    <row r="3436" spans="1:5" ht="12.6" customHeight="1" x14ac:dyDescent="0.2">
      <c r="A3436" s="32">
        <v>15</v>
      </c>
      <c r="B3436" s="32">
        <v>3</v>
      </c>
      <c r="C3436" s="32">
        <v>75</v>
      </c>
      <c r="D3436" s="96" t="s">
        <v>223</v>
      </c>
      <c r="E3436" s="96" t="s">
        <v>94</v>
      </c>
    </row>
    <row r="3437" spans="1:5" ht="12.6" customHeight="1" x14ac:dyDescent="0.2">
      <c r="A3437" s="32">
        <v>15</v>
      </c>
      <c r="B3437" s="32">
        <v>3</v>
      </c>
      <c r="C3437" s="32">
        <v>76</v>
      </c>
      <c r="D3437" s="96" t="s">
        <v>304</v>
      </c>
      <c r="E3437" s="96" t="s">
        <v>344</v>
      </c>
    </row>
    <row r="3438" spans="1:5" ht="12.6" customHeight="1" x14ac:dyDescent="0.2">
      <c r="A3438" s="32">
        <v>15</v>
      </c>
      <c r="B3438" s="32">
        <v>3</v>
      </c>
      <c r="C3438" s="32">
        <v>77</v>
      </c>
      <c r="D3438" s="96" t="s">
        <v>244</v>
      </c>
      <c r="E3438" s="96" t="s">
        <v>102</v>
      </c>
    </row>
    <row r="3439" spans="1:5" ht="12.6" customHeight="1" x14ac:dyDescent="0.2">
      <c r="A3439" s="32">
        <v>15</v>
      </c>
      <c r="B3439" s="32">
        <v>3</v>
      </c>
      <c r="C3439" s="32">
        <v>78</v>
      </c>
      <c r="D3439" s="96" t="s">
        <v>98</v>
      </c>
      <c r="E3439" s="96" t="s">
        <v>264</v>
      </c>
    </row>
    <row r="3440" spans="1:5" ht="12.6" customHeight="1" x14ac:dyDescent="0.2">
      <c r="A3440" s="32">
        <v>15</v>
      </c>
      <c r="B3440" s="32">
        <v>3</v>
      </c>
      <c r="C3440" s="32">
        <v>79</v>
      </c>
      <c r="D3440" s="96" t="s">
        <v>284</v>
      </c>
      <c r="E3440" s="96" t="s">
        <v>96</v>
      </c>
    </row>
    <row r="3441" spans="1:5" ht="12.6" customHeight="1" x14ac:dyDescent="0.2">
      <c r="A3441" s="32">
        <v>15</v>
      </c>
      <c r="B3441" s="32">
        <v>3</v>
      </c>
      <c r="C3441" s="32">
        <v>80</v>
      </c>
      <c r="D3441" s="96" t="s">
        <v>224</v>
      </c>
      <c r="E3441" s="96" t="s">
        <v>324</v>
      </c>
    </row>
    <row r="3442" spans="1:5" ht="12.6" customHeight="1" x14ac:dyDescent="0.2">
      <c r="A3442" s="32">
        <v>15</v>
      </c>
      <c r="B3442" s="32">
        <v>3</v>
      </c>
      <c r="C3442" s="32">
        <v>81</v>
      </c>
      <c r="D3442" s="96" t="s">
        <v>24</v>
      </c>
      <c r="E3442" s="96" t="s">
        <v>99</v>
      </c>
    </row>
    <row r="3443" spans="1:5" ht="12.6" customHeight="1" x14ac:dyDescent="0.2">
      <c r="A3443" s="32">
        <v>15</v>
      </c>
      <c r="B3443" s="32">
        <v>3</v>
      </c>
      <c r="C3443" s="32">
        <v>82</v>
      </c>
      <c r="D3443" s="96" t="s">
        <v>97</v>
      </c>
      <c r="E3443" s="96" t="s">
        <v>101</v>
      </c>
    </row>
    <row r="3444" spans="1:5" ht="12.6" customHeight="1" x14ac:dyDescent="0.2">
      <c r="A3444" s="32">
        <v>15</v>
      </c>
      <c r="B3444" s="32">
        <v>3</v>
      </c>
      <c r="C3444" s="32">
        <v>83</v>
      </c>
      <c r="D3444" s="96" t="s">
        <v>225</v>
      </c>
      <c r="E3444" s="96" t="s">
        <v>100</v>
      </c>
    </row>
    <row r="3445" spans="1:5" ht="12.6" customHeight="1" x14ac:dyDescent="0.2">
      <c r="A3445" s="32">
        <v>15</v>
      </c>
      <c r="B3445" s="32">
        <v>3</v>
      </c>
      <c r="C3445" s="32">
        <v>84</v>
      </c>
      <c r="D3445" s="96" t="s">
        <v>108</v>
      </c>
      <c r="E3445" s="96" t="s">
        <v>106</v>
      </c>
    </row>
    <row r="3446" spans="1:5" ht="12.6" customHeight="1" x14ac:dyDescent="0.2">
      <c r="A3446" s="32">
        <v>15</v>
      </c>
      <c r="B3446" s="32">
        <v>3</v>
      </c>
      <c r="C3446" s="32">
        <v>85</v>
      </c>
      <c r="D3446" s="96" t="s">
        <v>265</v>
      </c>
      <c r="E3446" s="96" t="s">
        <v>325</v>
      </c>
    </row>
    <row r="3447" spans="1:5" ht="12.6" customHeight="1" x14ac:dyDescent="0.2">
      <c r="A3447" s="32">
        <v>15</v>
      </c>
      <c r="B3447" s="32">
        <v>3</v>
      </c>
      <c r="C3447" s="32">
        <v>86</v>
      </c>
      <c r="D3447" s="96" t="s">
        <v>105</v>
      </c>
      <c r="E3447" s="96" t="s">
        <v>345</v>
      </c>
    </row>
    <row r="3448" spans="1:5" ht="12.6" customHeight="1" x14ac:dyDescent="0.2">
      <c r="A3448" s="32">
        <v>15</v>
      </c>
      <c r="B3448" s="32">
        <v>3</v>
      </c>
      <c r="C3448" s="32">
        <v>87</v>
      </c>
      <c r="D3448" s="96" t="s">
        <v>245</v>
      </c>
      <c r="E3448" s="96" t="s">
        <v>107</v>
      </c>
    </row>
    <row r="3449" spans="1:5" ht="12.6" customHeight="1" x14ac:dyDescent="0.2">
      <c r="A3449" s="32">
        <v>15</v>
      </c>
      <c r="B3449" s="32">
        <v>3</v>
      </c>
      <c r="C3449" s="32">
        <v>88</v>
      </c>
      <c r="D3449" s="96" t="s">
        <v>25</v>
      </c>
      <c r="E3449" s="96" t="s">
        <v>285</v>
      </c>
    </row>
    <row r="3450" spans="1:5" ht="12.6" customHeight="1" x14ac:dyDescent="0.2">
      <c r="A3450" s="32">
        <v>15</v>
      </c>
      <c r="B3450" s="32">
        <v>3</v>
      </c>
      <c r="C3450" s="32">
        <v>89</v>
      </c>
      <c r="D3450" s="96" t="s">
        <v>103</v>
      </c>
      <c r="E3450" s="96" t="s">
        <v>109</v>
      </c>
    </row>
    <row r="3451" spans="1:5" ht="12.6" customHeight="1" x14ac:dyDescent="0.2">
      <c r="A3451" s="32">
        <v>15</v>
      </c>
      <c r="B3451" s="32">
        <v>3</v>
      </c>
      <c r="C3451" s="32">
        <v>90</v>
      </c>
      <c r="D3451" s="96" t="s">
        <v>305</v>
      </c>
      <c r="E3451" s="96" t="s">
        <v>104</v>
      </c>
    </row>
    <row r="3452" spans="1:5" ht="12.6" customHeight="1" x14ac:dyDescent="0.2">
      <c r="A3452" s="32">
        <v>15</v>
      </c>
      <c r="B3452" s="32">
        <v>3</v>
      </c>
      <c r="C3452" s="32">
        <v>91</v>
      </c>
      <c r="D3452" s="96" t="s">
        <v>286</v>
      </c>
      <c r="E3452" s="96" t="s">
        <v>144</v>
      </c>
    </row>
    <row r="3453" spans="1:5" ht="12.6" customHeight="1" x14ac:dyDescent="0.2">
      <c r="A3453" s="32">
        <v>15</v>
      </c>
      <c r="B3453" s="32">
        <v>3</v>
      </c>
      <c r="C3453" s="32">
        <v>92</v>
      </c>
      <c r="D3453" s="96" t="s">
        <v>326</v>
      </c>
      <c r="E3453" s="96" t="s">
        <v>141</v>
      </c>
    </row>
    <row r="3454" spans="1:5" ht="12.6" customHeight="1" x14ac:dyDescent="0.2">
      <c r="A3454" s="32">
        <v>15</v>
      </c>
      <c r="B3454" s="32">
        <v>3</v>
      </c>
      <c r="C3454" s="32">
        <v>93</v>
      </c>
      <c r="D3454" s="96" t="s">
        <v>346</v>
      </c>
      <c r="E3454" s="96" t="s">
        <v>140</v>
      </c>
    </row>
    <row r="3455" spans="1:5" ht="12.6" customHeight="1" x14ac:dyDescent="0.2">
      <c r="A3455" s="32">
        <v>15</v>
      </c>
      <c r="B3455" s="32">
        <v>3</v>
      </c>
      <c r="C3455" s="32">
        <v>94</v>
      </c>
      <c r="D3455" s="96" t="s">
        <v>226</v>
      </c>
      <c r="E3455" s="96" t="s">
        <v>143</v>
      </c>
    </row>
    <row r="3456" spans="1:5" ht="12.6" customHeight="1" x14ac:dyDescent="0.2">
      <c r="A3456" s="32">
        <v>15</v>
      </c>
      <c r="B3456" s="32">
        <v>3</v>
      </c>
      <c r="C3456" s="32">
        <v>95</v>
      </c>
      <c r="D3456" s="96" t="s">
        <v>266</v>
      </c>
      <c r="E3456" s="96" t="s">
        <v>246</v>
      </c>
    </row>
    <row r="3457" spans="1:5" ht="12.6" customHeight="1" x14ac:dyDescent="0.2">
      <c r="A3457" s="32">
        <v>15</v>
      </c>
      <c r="B3457" s="32">
        <v>3</v>
      </c>
      <c r="C3457" s="32">
        <v>96</v>
      </c>
      <c r="D3457" s="96" t="s">
        <v>142</v>
      </c>
      <c r="E3457" s="96" t="s">
        <v>138</v>
      </c>
    </row>
    <row r="3458" spans="1:5" ht="12.6" customHeight="1" x14ac:dyDescent="0.2">
      <c r="A3458" s="32">
        <v>15</v>
      </c>
      <c r="B3458" s="32">
        <v>3</v>
      </c>
      <c r="C3458" s="32">
        <v>97</v>
      </c>
      <c r="D3458" s="96" t="s">
        <v>306</v>
      </c>
      <c r="E3458" s="96" t="s">
        <v>139</v>
      </c>
    </row>
    <row r="3459" spans="1:5" ht="12.6" customHeight="1" x14ac:dyDescent="0.2">
      <c r="A3459" s="32">
        <v>15</v>
      </c>
      <c r="B3459" s="32">
        <v>3</v>
      </c>
      <c r="C3459" s="32">
        <v>98</v>
      </c>
      <c r="D3459" s="96" t="s">
        <v>148</v>
      </c>
      <c r="E3459" s="96" t="s">
        <v>146</v>
      </c>
    </row>
    <row r="3460" spans="1:5" ht="12.6" customHeight="1" x14ac:dyDescent="0.2">
      <c r="A3460" s="32">
        <v>15</v>
      </c>
      <c r="B3460" s="32">
        <v>3</v>
      </c>
      <c r="C3460" s="32">
        <v>99</v>
      </c>
      <c r="D3460" s="96" t="s">
        <v>227</v>
      </c>
      <c r="E3460" s="96" t="s">
        <v>267</v>
      </c>
    </row>
    <row r="3461" spans="1:5" ht="12.6" customHeight="1" x14ac:dyDescent="0.2">
      <c r="A3461" s="32">
        <v>15</v>
      </c>
      <c r="B3461" s="32">
        <v>3</v>
      </c>
      <c r="C3461" s="32">
        <v>100</v>
      </c>
      <c r="D3461" s="96" t="s">
        <v>145</v>
      </c>
      <c r="E3461" s="96" t="s">
        <v>287</v>
      </c>
    </row>
    <row r="3462" spans="1:5" ht="12.6" customHeight="1" x14ac:dyDescent="0.2">
      <c r="A3462" s="32">
        <v>15</v>
      </c>
      <c r="B3462" s="32">
        <v>3</v>
      </c>
      <c r="C3462" s="32">
        <v>101</v>
      </c>
      <c r="D3462" s="96" t="s">
        <v>152</v>
      </c>
      <c r="E3462" s="96" t="s">
        <v>307</v>
      </c>
    </row>
    <row r="3463" spans="1:5" ht="12.6" customHeight="1" x14ac:dyDescent="0.2">
      <c r="A3463" s="32">
        <v>15</v>
      </c>
      <c r="B3463" s="32">
        <v>3</v>
      </c>
      <c r="C3463" s="32">
        <v>102</v>
      </c>
      <c r="D3463" s="96" t="s">
        <v>153</v>
      </c>
      <c r="E3463" s="96" t="s">
        <v>147</v>
      </c>
    </row>
    <row r="3464" spans="1:5" ht="12.6" customHeight="1" x14ac:dyDescent="0.2">
      <c r="A3464" s="32">
        <v>15</v>
      </c>
      <c r="B3464" s="32">
        <v>3</v>
      </c>
      <c r="C3464" s="32">
        <v>103</v>
      </c>
      <c r="D3464" s="96" t="s">
        <v>347</v>
      </c>
      <c r="E3464" s="96" t="s">
        <v>151</v>
      </c>
    </row>
    <row r="3465" spans="1:5" ht="12.6" customHeight="1" x14ac:dyDescent="0.2">
      <c r="A3465" s="32">
        <v>15</v>
      </c>
      <c r="B3465" s="32">
        <v>3</v>
      </c>
      <c r="C3465" s="32">
        <v>104</v>
      </c>
      <c r="D3465" s="96" t="s">
        <v>149</v>
      </c>
      <c r="E3465" s="96" t="s">
        <v>150</v>
      </c>
    </row>
    <row r="3466" spans="1:5" ht="12.6" customHeight="1" x14ac:dyDescent="0.2">
      <c r="A3466" s="32">
        <v>15</v>
      </c>
      <c r="B3466" s="32">
        <v>3</v>
      </c>
      <c r="C3466" s="32">
        <v>105</v>
      </c>
      <c r="D3466" s="96" t="s">
        <v>327</v>
      </c>
      <c r="E3466" s="96" t="s">
        <v>247</v>
      </c>
    </row>
    <row r="3467" spans="1:5" ht="12.6" customHeight="1" x14ac:dyDescent="0.2">
      <c r="A3467" s="32">
        <v>15</v>
      </c>
      <c r="B3467" s="32">
        <v>3</v>
      </c>
      <c r="C3467" s="32">
        <v>106</v>
      </c>
      <c r="D3467" s="96" t="s">
        <v>160</v>
      </c>
      <c r="E3467" s="96" t="s">
        <v>248</v>
      </c>
    </row>
    <row r="3468" spans="1:5" ht="12.6" customHeight="1" x14ac:dyDescent="0.2">
      <c r="A3468" s="32">
        <v>15</v>
      </c>
      <c r="B3468" s="32">
        <v>3</v>
      </c>
      <c r="C3468" s="32">
        <v>107</v>
      </c>
      <c r="D3468" s="96" t="s">
        <v>154</v>
      </c>
      <c r="E3468" s="96" t="s">
        <v>159</v>
      </c>
    </row>
    <row r="3469" spans="1:5" ht="12.6" customHeight="1" x14ac:dyDescent="0.2">
      <c r="A3469" s="32">
        <v>15</v>
      </c>
      <c r="B3469" s="32">
        <v>3</v>
      </c>
      <c r="C3469" s="32">
        <v>108</v>
      </c>
      <c r="D3469" s="96" t="s">
        <v>158</v>
      </c>
      <c r="E3469" s="96" t="s">
        <v>228</v>
      </c>
    </row>
    <row r="3470" spans="1:5" ht="12.6" customHeight="1" x14ac:dyDescent="0.2">
      <c r="A3470" s="32">
        <v>15</v>
      </c>
      <c r="B3470" s="32">
        <v>3</v>
      </c>
      <c r="C3470" s="32">
        <v>109</v>
      </c>
      <c r="D3470" s="96" t="s">
        <v>268</v>
      </c>
      <c r="E3470" s="96" t="s">
        <v>348</v>
      </c>
    </row>
    <row r="3471" spans="1:5" ht="12.6" customHeight="1" x14ac:dyDescent="0.2">
      <c r="A3471" s="32">
        <v>15</v>
      </c>
      <c r="B3471" s="32">
        <v>3</v>
      </c>
      <c r="C3471" s="32">
        <v>110</v>
      </c>
      <c r="D3471" s="96" t="s">
        <v>157</v>
      </c>
      <c r="E3471" s="96" t="s">
        <v>155</v>
      </c>
    </row>
    <row r="3472" spans="1:5" ht="12.6" customHeight="1" x14ac:dyDescent="0.2">
      <c r="A3472" s="32">
        <v>15</v>
      </c>
      <c r="B3472" s="32">
        <v>3</v>
      </c>
      <c r="C3472" s="32">
        <v>111</v>
      </c>
      <c r="D3472" s="96" t="s">
        <v>156</v>
      </c>
      <c r="E3472" s="96" t="s">
        <v>162</v>
      </c>
    </row>
    <row r="3473" spans="1:5" ht="12.6" customHeight="1" x14ac:dyDescent="0.2">
      <c r="A3473" s="32">
        <v>15</v>
      </c>
      <c r="B3473" s="32">
        <v>3</v>
      </c>
      <c r="C3473" s="32">
        <v>112</v>
      </c>
      <c r="D3473" s="96" t="s">
        <v>288</v>
      </c>
      <c r="E3473" s="96" t="s">
        <v>328</v>
      </c>
    </row>
    <row r="3474" spans="1:5" ht="12.6" customHeight="1" x14ac:dyDescent="0.2">
      <c r="A3474" s="32">
        <v>15</v>
      </c>
      <c r="B3474" s="32">
        <v>3</v>
      </c>
      <c r="C3474" s="32">
        <v>113</v>
      </c>
      <c r="D3474" s="96" t="s">
        <v>269</v>
      </c>
      <c r="E3474" s="96" t="s">
        <v>308</v>
      </c>
    </row>
    <row r="3475" spans="1:5" ht="12.6" customHeight="1" x14ac:dyDescent="0.2">
      <c r="A3475" s="32">
        <v>15</v>
      </c>
      <c r="B3475" s="32">
        <v>3</v>
      </c>
      <c r="C3475" s="32">
        <v>114</v>
      </c>
      <c r="D3475" s="96" t="s">
        <v>249</v>
      </c>
      <c r="E3475" s="96" t="s">
        <v>289</v>
      </c>
    </row>
    <row r="3476" spans="1:5" ht="12.6" customHeight="1" x14ac:dyDescent="0.2">
      <c r="A3476" s="32">
        <v>15</v>
      </c>
      <c r="B3476" s="32">
        <v>3</v>
      </c>
      <c r="C3476" s="32">
        <v>115</v>
      </c>
      <c r="D3476" s="96" t="s">
        <v>166</v>
      </c>
      <c r="E3476" s="96" t="s">
        <v>163</v>
      </c>
    </row>
    <row r="3477" spans="1:5" ht="12.6" customHeight="1" x14ac:dyDescent="0.2">
      <c r="A3477" s="32">
        <v>15</v>
      </c>
      <c r="B3477" s="32">
        <v>3</v>
      </c>
      <c r="C3477" s="32">
        <v>116</v>
      </c>
      <c r="D3477" s="96" t="s">
        <v>167</v>
      </c>
      <c r="E3477" s="96" t="s">
        <v>161</v>
      </c>
    </row>
    <row r="3478" spans="1:5" ht="12.6" customHeight="1" x14ac:dyDescent="0.2">
      <c r="A3478" s="32">
        <v>15</v>
      </c>
      <c r="B3478" s="32">
        <v>3</v>
      </c>
      <c r="C3478" s="32">
        <v>117</v>
      </c>
      <c r="D3478" s="96" t="s">
        <v>229</v>
      </c>
      <c r="E3478" s="96" t="s">
        <v>349</v>
      </c>
    </row>
    <row r="3479" spans="1:5" ht="12.6" customHeight="1" x14ac:dyDescent="0.2">
      <c r="A3479" s="32">
        <v>15</v>
      </c>
      <c r="B3479" s="32">
        <v>3</v>
      </c>
      <c r="C3479" s="32">
        <v>118</v>
      </c>
      <c r="D3479" s="96" t="s">
        <v>329</v>
      </c>
      <c r="E3479" s="96" t="s">
        <v>164</v>
      </c>
    </row>
    <row r="3480" spans="1:5" ht="12.6" customHeight="1" x14ac:dyDescent="0.2">
      <c r="A3480" s="32">
        <v>15</v>
      </c>
      <c r="B3480" s="32">
        <v>3</v>
      </c>
      <c r="C3480" s="32">
        <v>119</v>
      </c>
      <c r="D3480" s="96" t="s">
        <v>169</v>
      </c>
      <c r="E3480" s="96" t="s">
        <v>165</v>
      </c>
    </row>
    <row r="3481" spans="1:5" ht="12.6" customHeight="1" x14ac:dyDescent="0.2">
      <c r="A3481" s="32">
        <v>15</v>
      </c>
      <c r="B3481" s="32">
        <v>3</v>
      </c>
      <c r="C3481" s="32">
        <v>120</v>
      </c>
      <c r="D3481" s="96" t="s">
        <v>309</v>
      </c>
      <c r="E3481" s="96" t="s">
        <v>168</v>
      </c>
    </row>
    <row r="3482" spans="1:5" ht="12.6" customHeight="1" x14ac:dyDescent="0.2">
      <c r="A3482" s="32">
        <v>15</v>
      </c>
      <c r="B3482" s="32">
        <v>3</v>
      </c>
      <c r="C3482" s="32">
        <v>121</v>
      </c>
      <c r="D3482" s="96" t="s">
        <v>171</v>
      </c>
      <c r="E3482" s="96" t="s">
        <v>175</v>
      </c>
    </row>
    <row r="3483" spans="1:5" ht="12.6" customHeight="1" x14ac:dyDescent="0.2">
      <c r="A3483" s="32">
        <v>15</v>
      </c>
      <c r="B3483" s="32">
        <v>3</v>
      </c>
      <c r="C3483" s="32">
        <v>122</v>
      </c>
      <c r="D3483" s="96" t="s">
        <v>170</v>
      </c>
      <c r="E3483" s="96" t="s">
        <v>173</v>
      </c>
    </row>
    <row r="3484" spans="1:5" ht="12.6" customHeight="1" x14ac:dyDescent="0.2">
      <c r="A3484" s="32">
        <v>15</v>
      </c>
      <c r="B3484" s="32">
        <v>3</v>
      </c>
      <c r="C3484" s="32">
        <v>123</v>
      </c>
      <c r="D3484" s="96" t="s">
        <v>330</v>
      </c>
      <c r="E3484" s="96" t="s">
        <v>172</v>
      </c>
    </row>
    <row r="3485" spans="1:5" ht="12.6" customHeight="1" x14ac:dyDescent="0.2">
      <c r="A3485" s="32">
        <v>15</v>
      </c>
      <c r="B3485" s="32">
        <v>3</v>
      </c>
      <c r="C3485" s="32">
        <v>124</v>
      </c>
      <c r="D3485" s="96" t="s">
        <v>176</v>
      </c>
      <c r="E3485" s="96" t="s">
        <v>178</v>
      </c>
    </row>
    <row r="3486" spans="1:5" ht="12.6" customHeight="1" x14ac:dyDescent="0.2">
      <c r="A3486" s="32">
        <v>15</v>
      </c>
      <c r="B3486" s="32">
        <v>3</v>
      </c>
      <c r="C3486" s="32">
        <v>125</v>
      </c>
      <c r="D3486" s="96" t="s">
        <v>174</v>
      </c>
      <c r="E3486" s="96" t="s">
        <v>250</v>
      </c>
    </row>
    <row r="3487" spans="1:5" ht="12.6" customHeight="1" x14ac:dyDescent="0.2">
      <c r="A3487" s="32">
        <v>15</v>
      </c>
      <c r="B3487" s="32">
        <v>3</v>
      </c>
      <c r="C3487" s="32">
        <v>126</v>
      </c>
      <c r="D3487" s="96" t="s">
        <v>310</v>
      </c>
      <c r="E3487" s="96" t="s">
        <v>270</v>
      </c>
    </row>
    <row r="3488" spans="1:5" ht="12.6" customHeight="1" x14ac:dyDescent="0.2">
      <c r="A3488" s="32">
        <v>15</v>
      </c>
      <c r="B3488" s="32">
        <v>3</v>
      </c>
      <c r="C3488" s="32">
        <v>127</v>
      </c>
      <c r="D3488" s="96" t="s">
        <v>230</v>
      </c>
      <c r="E3488" s="96" t="s">
        <v>350</v>
      </c>
    </row>
    <row r="3489" spans="1:5" ht="12.6" customHeight="1" x14ac:dyDescent="0.2">
      <c r="A3489" s="32">
        <v>15</v>
      </c>
      <c r="B3489" s="32">
        <v>3</v>
      </c>
      <c r="C3489" s="32">
        <v>128</v>
      </c>
      <c r="D3489" s="96" t="s">
        <v>331</v>
      </c>
      <c r="E3489" s="96" t="s">
        <v>290</v>
      </c>
    </row>
    <row r="3490" spans="1:5" ht="12.6" customHeight="1" x14ac:dyDescent="0.2">
      <c r="A3490" s="32">
        <v>15</v>
      </c>
      <c r="B3490" s="32">
        <v>3</v>
      </c>
      <c r="C3490" s="32">
        <v>129</v>
      </c>
      <c r="D3490" s="96" t="s">
        <v>185</v>
      </c>
      <c r="E3490" s="96" t="s">
        <v>183</v>
      </c>
    </row>
    <row r="3491" spans="1:5" ht="12.6" customHeight="1" x14ac:dyDescent="0.2">
      <c r="A3491" s="32">
        <v>15</v>
      </c>
      <c r="B3491" s="32">
        <v>3</v>
      </c>
      <c r="C3491" s="32">
        <v>130</v>
      </c>
      <c r="D3491" s="96" t="s">
        <v>311</v>
      </c>
      <c r="E3491" s="96" t="s">
        <v>179</v>
      </c>
    </row>
    <row r="3492" spans="1:5" ht="12.6" customHeight="1" x14ac:dyDescent="0.2">
      <c r="A3492" s="32">
        <v>15</v>
      </c>
      <c r="B3492" s="32">
        <v>3</v>
      </c>
      <c r="C3492" s="32">
        <v>131</v>
      </c>
      <c r="D3492" s="96" t="s">
        <v>184</v>
      </c>
      <c r="E3492" s="96" t="s">
        <v>291</v>
      </c>
    </row>
    <row r="3493" spans="1:5" ht="12.6" customHeight="1" x14ac:dyDescent="0.2">
      <c r="A3493" s="32">
        <v>15</v>
      </c>
      <c r="B3493" s="32">
        <v>3</v>
      </c>
      <c r="C3493" s="32">
        <v>132</v>
      </c>
      <c r="D3493" s="96" t="s">
        <v>181</v>
      </c>
      <c r="E3493" s="96" t="s">
        <v>180</v>
      </c>
    </row>
    <row r="3494" spans="1:5" ht="12.6" customHeight="1" x14ac:dyDescent="0.2">
      <c r="A3494" s="32">
        <v>15</v>
      </c>
      <c r="B3494" s="32">
        <v>3</v>
      </c>
      <c r="C3494" s="32">
        <v>133</v>
      </c>
      <c r="D3494" s="96" t="s">
        <v>251</v>
      </c>
      <c r="E3494" s="96" t="s">
        <v>351</v>
      </c>
    </row>
    <row r="3495" spans="1:5" ht="12.6" customHeight="1" x14ac:dyDescent="0.2">
      <c r="A3495" s="32">
        <v>15</v>
      </c>
      <c r="B3495" s="32">
        <v>3</v>
      </c>
      <c r="C3495" s="32">
        <v>134</v>
      </c>
      <c r="D3495" s="96" t="s">
        <v>177</v>
      </c>
      <c r="E3495" s="96" t="s">
        <v>182</v>
      </c>
    </row>
    <row r="3496" spans="1:5" ht="12.6" customHeight="1" x14ac:dyDescent="0.2">
      <c r="A3496" s="32">
        <v>15</v>
      </c>
      <c r="B3496" s="32">
        <v>3</v>
      </c>
      <c r="C3496" s="32">
        <v>135</v>
      </c>
      <c r="D3496" s="96" t="s">
        <v>231</v>
      </c>
      <c r="E3496" s="96" t="s">
        <v>271</v>
      </c>
    </row>
    <row r="3497" spans="1:5" ht="12.6" customHeight="1" x14ac:dyDescent="0.2">
      <c r="A3497" s="32">
        <v>15</v>
      </c>
      <c r="B3497" s="32">
        <v>3</v>
      </c>
      <c r="C3497" s="32">
        <v>136</v>
      </c>
      <c r="D3497" s="96" t="s">
        <v>188</v>
      </c>
      <c r="E3497" s="96" t="s">
        <v>189</v>
      </c>
    </row>
    <row r="3498" spans="1:5" ht="12.6" customHeight="1" x14ac:dyDescent="0.2">
      <c r="A3498" s="32">
        <v>15</v>
      </c>
      <c r="B3498" s="32">
        <v>3</v>
      </c>
      <c r="C3498" s="32">
        <v>137</v>
      </c>
      <c r="D3498" s="96" t="s">
        <v>332</v>
      </c>
      <c r="E3498" s="96" t="s">
        <v>194</v>
      </c>
    </row>
    <row r="3499" spans="1:5" ht="12.6" customHeight="1" x14ac:dyDescent="0.2">
      <c r="A3499" s="32">
        <v>15</v>
      </c>
      <c r="B3499" s="32">
        <v>3</v>
      </c>
      <c r="C3499" s="32">
        <v>138</v>
      </c>
      <c r="D3499" s="96" t="s">
        <v>191</v>
      </c>
      <c r="E3499" s="96" t="s">
        <v>312</v>
      </c>
    </row>
    <row r="3500" spans="1:5" ht="12.6" customHeight="1" x14ac:dyDescent="0.2">
      <c r="A3500" s="32">
        <v>15</v>
      </c>
      <c r="B3500" s="32">
        <v>3</v>
      </c>
      <c r="C3500" s="32">
        <v>139</v>
      </c>
      <c r="D3500" s="96" t="s">
        <v>190</v>
      </c>
      <c r="E3500" s="96" t="s">
        <v>187</v>
      </c>
    </row>
    <row r="3501" spans="1:5" ht="12.6" customHeight="1" x14ac:dyDescent="0.2">
      <c r="A3501" s="32">
        <v>15</v>
      </c>
      <c r="B3501" s="32">
        <v>3</v>
      </c>
      <c r="C3501" s="32">
        <v>140</v>
      </c>
      <c r="D3501" s="96" t="s">
        <v>192</v>
      </c>
      <c r="E3501" s="96" t="s">
        <v>352</v>
      </c>
    </row>
    <row r="3502" spans="1:5" ht="12.6" customHeight="1" x14ac:dyDescent="0.2">
      <c r="A3502" s="32">
        <v>15</v>
      </c>
      <c r="B3502" s="32">
        <v>3</v>
      </c>
      <c r="C3502" s="32">
        <v>141</v>
      </c>
      <c r="D3502" s="96" t="s">
        <v>186</v>
      </c>
      <c r="E3502" s="96" t="s">
        <v>232</v>
      </c>
    </row>
    <row r="3503" spans="1:5" ht="12.6" customHeight="1" x14ac:dyDescent="0.2">
      <c r="A3503" s="32">
        <v>15</v>
      </c>
      <c r="B3503" s="32">
        <v>3</v>
      </c>
      <c r="C3503" s="32">
        <v>142</v>
      </c>
      <c r="D3503" s="96" t="s">
        <v>292</v>
      </c>
      <c r="E3503" s="96" t="s">
        <v>272</v>
      </c>
    </row>
    <row r="3504" spans="1:5" ht="12.6" customHeight="1" x14ac:dyDescent="0.2">
      <c r="A3504" s="32">
        <v>15</v>
      </c>
      <c r="B3504" s="32">
        <v>3</v>
      </c>
      <c r="C3504" s="32">
        <v>143</v>
      </c>
      <c r="D3504" s="96" t="s">
        <v>200</v>
      </c>
      <c r="E3504" s="96" t="s">
        <v>252</v>
      </c>
    </row>
    <row r="3505" spans="1:5" ht="12.6" customHeight="1" x14ac:dyDescent="0.2">
      <c r="A3505" s="32">
        <v>15</v>
      </c>
      <c r="B3505" s="32">
        <v>3</v>
      </c>
      <c r="C3505" s="32">
        <v>144</v>
      </c>
      <c r="D3505" s="96" t="s">
        <v>313</v>
      </c>
      <c r="E3505" s="96" t="s">
        <v>195</v>
      </c>
    </row>
    <row r="3506" spans="1:5" ht="12.6" customHeight="1" x14ac:dyDescent="0.2">
      <c r="A3506" s="32">
        <v>15</v>
      </c>
      <c r="B3506" s="32">
        <v>3</v>
      </c>
      <c r="C3506" s="32">
        <v>145</v>
      </c>
      <c r="D3506" s="96" t="s">
        <v>253</v>
      </c>
      <c r="E3506" s="96" t="s">
        <v>233</v>
      </c>
    </row>
    <row r="3507" spans="1:5" ht="12.6" customHeight="1" x14ac:dyDescent="0.2">
      <c r="A3507" s="32">
        <v>15</v>
      </c>
      <c r="B3507" s="32">
        <v>3</v>
      </c>
      <c r="C3507" s="32">
        <v>146</v>
      </c>
      <c r="D3507" s="96" t="s">
        <v>333</v>
      </c>
      <c r="E3507" s="96" t="s">
        <v>353</v>
      </c>
    </row>
    <row r="3508" spans="1:5" ht="12.6" customHeight="1" x14ac:dyDescent="0.2">
      <c r="A3508" s="32">
        <v>15</v>
      </c>
      <c r="B3508" s="32">
        <v>3</v>
      </c>
      <c r="C3508" s="32">
        <v>147</v>
      </c>
      <c r="D3508" s="96" t="s">
        <v>201</v>
      </c>
      <c r="E3508" s="96" t="s">
        <v>193</v>
      </c>
    </row>
    <row r="3509" spans="1:5" ht="12.6" customHeight="1" x14ac:dyDescent="0.2">
      <c r="A3509" s="32">
        <v>15</v>
      </c>
      <c r="B3509" s="32">
        <v>3</v>
      </c>
      <c r="C3509" s="32">
        <v>148</v>
      </c>
      <c r="D3509" s="96" t="s">
        <v>198</v>
      </c>
      <c r="E3509" s="96" t="s">
        <v>273</v>
      </c>
    </row>
    <row r="3510" spans="1:5" ht="12.6" customHeight="1" x14ac:dyDescent="0.2">
      <c r="A3510" s="32">
        <v>15</v>
      </c>
      <c r="B3510" s="32">
        <v>3</v>
      </c>
      <c r="C3510" s="32">
        <v>149</v>
      </c>
      <c r="D3510" s="96" t="s">
        <v>199</v>
      </c>
      <c r="E3510" s="96" t="s">
        <v>196</v>
      </c>
    </row>
    <row r="3511" spans="1:5" ht="12.6" customHeight="1" x14ac:dyDescent="0.2">
      <c r="A3511" s="32">
        <v>15</v>
      </c>
      <c r="B3511" s="32">
        <v>3</v>
      </c>
      <c r="C3511" s="32">
        <v>150</v>
      </c>
      <c r="D3511" s="96" t="s">
        <v>293</v>
      </c>
      <c r="E3511" s="96" t="s">
        <v>197</v>
      </c>
    </row>
    <row r="3512" spans="1:5" ht="12.6" customHeight="1" x14ac:dyDescent="0.2">
      <c r="A3512" s="113">
        <v>16</v>
      </c>
      <c r="B3512" s="113">
        <v>1</v>
      </c>
      <c r="C3512" s="113">
        <v>1</v>
      </c>
      <c r="D3512" s="113" t="s">
        <v>22</v>
      </c>
      <c r="E3512" s="113" t="s">
        <v>31</v>
      </c>
    </row>
    <row r="3513" spans="1:5" ht="12.6" customHeight="1" x14ac:dyDescent="0.2">
      <c r="A3513" s="113">
        <v>16</v>
      </c>
      <c r="B3513" s="113">
        <v>1</v>
      </c>
      <c r="C3513" s="113">
        <v>2</v>
      </c>
      <c r="D3513" s="113" t="s">
        <v>334</v>
      </c>
      <c r="E3513" s="113" t="s">
        <v>26</v>
      </c>
    </row>
    <row r="3514" spans="1:5" ht="12.6" customHeight="1" x14ac:dyDescent="0.2">
      <c r="A3514" s="113">
        <v>16</v>
      </c>
      <c r="B3514" s="113">
        <v>1</v>
      </c>
      <c r="C3514" s="113">
        <v>3</v>
      </c>
      <c r="D3514" s="113" t="s">
        <v>314</v>
      </c>
      <c r="E3514" s="113" t="s">
        <v>28</v>
      </c>
    </row>
    <row r="3515" spans="1:5" ht="12.6" customHeight="1" x14ac:dyDescent="0.2">
      <c r="A3515" s="113">
        <v>16</v>
      </c>
      <c r="B3515" s="113">
        <v>1</v>
      </c>
      <c r="C3515" s="113">
        <v>4</v>
      </c>
      <c r="D3515" s="113" t="s">
        <v>294</v>
      </c>
      <c r="E3515" s="113" t="s">
        <v>29</v>
      </c>
    </row>
    <row r="3516" spans="1:5" ht="12.6" customHeight="1" x14ac:dyDescent="0.2">
      <c r="A3516" s="113">
        <v>16</v>
      </c>
      <c r="B3516" s="113">
        <v>1</v>
      </c>
      <c r="C3516" s="113">
        <v>5</v>
      </c>
      <c r="D3516" s="113" t="s">
        <v>274</v>
      </c>
      <c r="E3516" s="113" t="s">
        <v>30</v>
      </c>
    </row>
    <row r="3517" spans="1:5" ht="12.6" customHeight="1" x14ac:dyDescent="0.2">
      <c r="A3517" s="113">
        <v>16</v>
      </c>
      <c r="B3517" s="113">
        <v>1</v>
      </c>
      <c r="C3517" s="113">
        <v>6</v>
      </c>
      <c r="D3517" s="113" t="s">
        <v>254</v>
      </c>
      <c r="E3517" s="113" t="s">
        <v>27</v>
      </c>
    </row>
    <row r="3518" spans="1:5" ht="12.6" customHeight="1" x14ac:dyDescent="0.2">
      <c r="A3518" s="113">
        <v>16</v>
      </c>
      <c r="B3518" s="113">
        <v>1</v>
      </c>
      <c r="C3518" s="113">
        <v>7</v>
      </c>
      <c r="D3518" s="113" t="s">
        <v>234</v>
      </c>
      <c r="E3518" s="113" t="s">
        <v>32</v>
      </c>
    </row>
    <row r="3519" spans="1:5" ht="12.6" customHeight="1" x14ac:dyDescent="0.2">
      <c r="A3519" s="113">
        <v>16</v>
      </c>
      <c r="B3519" s="113">
        <v>1</v>
      </c>
      <c r="C3519" s="113">
        <v>8</v>
      </c>
      <c r="D3519" s="113" t="s">
        <v>354</v>
      </c>
      <c r="E3519" s="113" t="s">
        <v>214</v>
      </c>
    </row>
    <row r="3520" spans="1:5" ht="12.6" customHeight="1" x14ac:dyDescent="0.2">
      <c r="A3520" s="113">
        <v>16</v>
      </c>
      <c r="B3520" s="113">
        <v>1</v>
      </c>
      <c r="C3520" s="113">
        <v>9</v>
      </c>
      <c r="D3520" s="113" t="s">
        <v>38</v>
      </c>
      <c r="E3520" s="113" t="s">
        <v>14</v>
      </c>
    </row>
    <row r="3521" spans="1:5" ht="12.6" customHeight="1" x14ac:dyDescent="0.2">
      <c r="A3521" s="113">
        <v>16</v>
      </c>
      <c r="B3521" s="113">
        <v>1</v>
      </c>
      <c r="C3521" s="113">
        <v>10</v>
      </c>
      <c r="D3521" s="113" t="s">
        <v>37</v>
      </c>
      <c r="E3521" s="113" t="s">
        <v>33</v>
      </c>
    </row>
    <row r="3522" spans="1:5" ht="12.6" customHeight="1" x14ac:dyDescent="0.2">
      <c r="A3522" s="113">
        <v>16</v>
      </c>
      <c r="B3522" s="113">
        <v>1</v>
      </c>
      <c r="C3522" s="113">
        <v>11</v>
      </c>
      <c r="D3522" s="113" t="s">
        <v>355</v>
      </c>
      <c r="E3522" s="113" t="s">
        <v>36</v>
      </c>
    </row>
    <row r="3523" spans="1:5" ht="12.6" customHeight="1" x14ac:dyDescent="0.2">
      <c r="A3523" s="113">
        <v>16</v>
      </c>
      <c r="B3523" s="113">
        <v>1</v>
      </c>
      <c r="C3523" s="113">
        <v>12</v>
      </c>
      <c r="D3523" s="113" t="s">
        <v>35</v>
      </c>
      <c r="E3523" s="113" t="s">
        <v>335</v>
      </c>
    </row>
    <row r="3524" spans="1:5" ht="12.6" customHeight="1" x14ac:dyDescent="0.2">
      <c r="A3524" s="113">
        <v>16</v>
      </c>
      <c r="B3524" s="113">
        <v>1</v>
      </c>
      <c r="C3524" s="113">
        <v>13</v>
      </c>
      <c r="D3524" s="113" t="s">
        <v>34</v>
      </c>
      <c r="E3524" s="113" t="s">
        <v>315</v>
      </c>
    </row>
    <row r="3525" spans="1:5" ht="12.6" customHeight="1" x14ac:dyDescent="0.2">
      <c r="A3525" s="113">
        <v>16</v>
      </c>
      <c r="B3525" s="113">
        <v>1</v>
      </c>
      <c r="C3525" s="113">
        <v>14</v>
      </c>
      <c r="D3525" s="113" t="s">
        <v>39</v>
      </c>
      <c r="E3525" s="113" t="s">
        <v>295</v>
      </c>
    </row>
    <row r="3526" spans="1:5" ht="12.6" customHeight="1" x14ac:dyDescent="0.2">
      <c r="A3526" s="113">
        <v>16</v>
      </c>
      <c r="B3526" s="113">
        <v>1</v>
      </c>
      <c r="C3526" s="113">
        <v>15</v>
      </c>
      <c r="D3526" s="113" t="s">
        <v>215</v>
      </c>
      <c r="E3526" s="113" t="s">
        <v>275</v>
      </c>
    </row>
    <row r="3527" spans="1:5" ht="12.6" customHeight="1" x14ac:dyDescent="0.2">
      <c r="A3527" s="113">
        <v>16</v>
      </c>
      <c r="B3527" s="113">
        <v>1</v>
      </c>
      <c r="C3527" s="113">
        <v>16</v>
      </c>
      <c r="D3527" s="113" t="s">
        <v>235</v>
      </c>
      <c r="E3527" s="113" t="s">
        <v>255</v>
      </c>
    </row>
    <row r="3528" spans="1:5" ht="12.6" customHeight="1" x14ac:dyDescent="0.2">
      <c r="A3528" s="113">
        <v>16</v>
      </c>
      <c r="B3528" s="113">
        <v>1</v>
      </c>
      <c r="C3528" s="113">
        <v>17</v>
      </c>
      <c r="D3528" s="113" t="s">
        <v>15</v>
      </c>
      <c r="E3528" s="113" t="s">
        <v>46</v>
      </c>
    </row>
    <row r="3529" spans="1:5" ht="12.6" customHeight="1" x14ac:dyDescent="0.2">
      <c r="A3529" s="113">
        <v>16</v>
      </c>
      <c r="B3529" s="113">
        <v>1</v>
      </c>
      <c r="C3529" s="113">
        <v>18</v>
      </c>
      <c r="D3529" s="113" t="s">
        <v>41</v>
      </c>
      <c r="E3529" s="113" t="s">
        <v>45</v>
      </c>
    </row>
    <row r="3530" spans="1:5" ht="12.6" customHeight="1" x14ac:dyDescent="0.2">
      <c r="A3530" s="113">
        <v>16</v>
      </c>
      <c r="B3530" s="113">
        <v>1</v>
      </c>
      <c r="C3530" s="113">
        <v>19</v>
      </c>
      <c r="D3530" s="113" t="s">
        <v>43</v>
      </c>
      <c r="E3530" s="113" t="s">
        <v>40</v>
      </c>
    </row>
    <row r="3531" spans="1:5" ht="12.6" customHeight="1" x14ac:dyDescent="0.2">
      <c r="A3531" s="113">
        <v>16</v>
      </c>
      <c r="B3531" s="113">
        <v>1</v>
      </c>
      <c r="C3531" s="113">
        <v>20</v>
      </c>
      <c r="D3531" s="113" t="s">
        <v>44</v>
      </c>
      <c r="E3531" s="113" t="s">
        <v>42</v>
      </c>
    </row>
    <row r="3532" spans="1:5" ht="12.6" customHeight="1" x14ac:dyDescent="0.2">
      <c r="A3532" s="113">
        <v>16</v>
      </c>
      <c r="B3532" s="113">
        <v>1</v>
      </c>
      <c r="C3532" s="113">
        <v>21</v>
      </c>
      <c r="D3532" s="113" t="s">
        <v>336</v>
      </c>
      <c r="E3532" s="113" t="s">
        <v>216</v>
      </c>
    </row>
    <row r="3533" spans="1:5" ht="12.6" customHeight="1" x14ac:dyDescent="0.2">
      <c r="A3533" s="113">
        <v>16</v>
      </c>
      <c r="B3533" s="113">
        <v>1</v>
      </c>
      <c r="C3533" s="113">
        <v>22</v>
      </c>
      <c r="D3533" s="113" t="s">
        <v>316</v>
      </c>
      <c r="E3533" s="113" t="s">
        <v>236</v>
      </c>
    </row>
    <row r="3534" spans="1:5" ht="12.6" customHeight="1" x14ac:dyDescent="0.2">
      <c r="A3534" s="113">
        <v>16</v>
      </c>
      <c r="B3534" s="113">
        <v>1</v>
      </c>
      <c r="C3534" s="113">
        <v>23</v>
      </c>
      <c r="D3534" s="113" t="s">
        <v>296</v>
      </c>
      <c r="E3534" s="113" t="s">
        <v>256</v>
      </c>
    </row>
    <row r="3535" spans="1:5" ht="12.6" customHeight="1" x14ac:dyDescent="0.2">
      <c r="A3535" s="113">
        <v>16</v>
      </c>
      <c r="B3535" s="113">
        <v>1</v>
      </c>
      <c r="C3535" s="113">
        <v>24</v>
      </c>
      <c r="D3535" s="113" t="s">
        <v>356</v>
      </c>
      <c r="E3535" s="113" t="s">
        <v>276</v>
      </c>
    </row>
    <row r="3536" spans="1:5" ht="12.6" customHeight="1" x14ac:dyDescent="0.2">
      <c r="A3536" s="113">
        <v>16</v>
      </c>
      <c r="B3536" s="113">
        <v>1</v>
      </c>
      <c r="C3536" s="113">
        <v>25</v>
      </c>
      <c r="D3536" s="113" t="s">
        <v>257</v>
      </c>
      <c r="E3536" s="113" t="s">
        <v>16</v>
      </c>
    </row>
    <row r="3537" spans="1:5" ht="12.6" customHeight="1" x14ac:dyDescent="0.2">
      <c r="A3537" s="113">
        <v>16</v>
      </c>
      <c r="B3537" s="113">
        <v>1</v>
      </c>
      <c r="C3537" s="113">
        <v>26</v>
      </c>
      <c r="D3537" s="113" t="s">
        <v>237</v>
      </c>
      <c r="E3537" s="113" t="s">
        <v>50</v>
      </c>
    </row>
    <row r="3538" spans="1:5" ht="12.6" customHeight="1" x14ac:dyDescent="0.2">
      <c r="A3538" s="113">
        <v>16</v>
      </c>
      <c r="B3538" s="113">
        <v>1</v>
      </c>
      <c r="C3538" s="113">
        <v>27</v>
      </c>
      <c r="D3538" s="113" t="s">
        <v>217</v>
      </c>
      <c r="E3538" s="113" t="s">
        <v>52</v>
      </c>
    </row>
    <row r="3539" spans="1:5" ht="12.6" customHeight="1" x14ac:dyDescent="0.2">
      <c r="A3539" s="113">
        <v>16</v>
      </c>
      <c r="B3539" s="113">
        <v>1</v>
      </c>
      <c r="C3539" s="113">
        <v>28</v>
      </c>
      <c r="D3539" s="113" t="s">
        <v>53</v>
      </c>
      <c r="E3539" s="113" t="s">
        <v>47</v>
      </c>
    </row>
    <row r="3540" spans="1:5" ht="12.6" customHeight="1" x14ac:dyDescent="0.2">
      <c r="A3540" s="113">
        <v>16</v>
      </c>
      <c r="B3540" s="113">
        <v>1</v>
      </c>
      <c r="C3540" s="113">
        <v>29</v>
      </c>
      <c r="D3540" s="113" t="s">
        <v>48</v>
      </c>
      <c r="E3540" s="113" t="s">
        <v>51</v>
      </c>
    </row>
    <row r="3541" spans="1:5" ht="12.6" customHeight="1" x14ac:dyDescent="0.2">
      <c r="A3541" s="113">
        <v>16</v>
      </c>
      <c r="B3541" s="113">
        <v>1</v>
      </c>
      <c r="C3541" s="113">
        <v>30</v>
      </c>
      <c r="D3541" s="113" t="s">
        <v>357</v>
      </c>
      <c r="E3541" s="113" t="s">
        <v>49</v>
      </c>
    </row>
    <row r="3542" spans="1:5" ht="12.6" customHeight="1" x14ac:dyDescent="0.2">
      <c r="A3542" s="113">
        <v>16</v>
      </c>
      <c r="B3542" s="113">
        <v>1</v>
      </c>
      <c r="C3542" s="113">
        <v>31</v>
      </c>
      <c r="D3542" s="113" t="s">
        <v>277</v>
      </c>
      <c r="E3542" s="113" t="s">
        <v>337</v>
      </c>
    </row>
    <row r="3543" spans="1:5" ht="12.6" customHeight="1" x14ac:dyDescent="0.2">
      <c r="A3543" s="113">
        <v>16</v>
      </c>
      <c r="B3543" s="113">
        <v>1</v>
      </c>
      <c r="C3543" s="113">
        <v>32</v>
      </c>
      <c r="D3543" s="113" t="s">
        <v>297</v>
      </c>
      <c r="E3543" s="113" t="s">
        <v>317</v>
      </c>
    </row>
    <row r="3544" spans="1:5" ht="12.6" customHeight="1" x14ac:dyDescent="0.2">
      <c r="A3544" s="113">
        <v>16</v>
      </c>
      <c r="B3544" s="113">
        <v>1</v>
      </c>
      <c r="C3544" s="113">
        <v>33</v>
      </c>
      <c r="D3544" s="113" t="s">
        <v>17</v>
      </c>
      <c r="E3544" s="113" t="s">
        <v>318</v>
      </c>
    </row>
    <row r="3545" spans="1:5" ht="12.6" customHeight="1" x14ac:dyDescent="0.2">
      <c r="A3545" s="113">
        <v>16</v>
      </c>
      <c r="B3545" s="113">
        <v>1</v>
      </c>
      <c r="C3545" s="113">
        <v>34</v>
      </c>
      <c r="D3545" s="113" t="s">
        <v>56</v>
      </c>
      <c r="E3545" s="113" t="s">
        <v>298</v>
      </c>
    </row>
    <row r="3546" spans="1:5" ht="12.6" customHeight="1" x14ac:dyDescent="0.2">
      <c r="A3546" s="113">
        <v>16</v>
      </c>
      <c r="B3546" s="113">
        <v>1</v>
      </c>
      <c r="C3546" s="113">
        <v>35</v>
      </c>
      <c r="D3546" s="113" t="s">
        <v>59</v>
      </c>
      <c r="E3546" s="113" t="s">
        <v>278</v>
      </c>
    </row>
    <row r="3547" spans="1:5" ht="12.6" customHeight="1" x14ac:dyDescent="0.2">
      <c r="A3547" s="113">
        <v>16</v>
      </c>
      <c r="B3547" s="113">
        <v>1</v>
      </c>
      <c r="C3547" s="113">
        <v>36</v>
      </c>
      <c r="D3547" s="113" t="s">
        <v>55</v>
      </c>
      <c r="E3547" s="113" t="s">
        <v>258</v>
      </c>
    </row>
    <row r="3548" spans="1:5" ht="12.6" customHeight="1" x14ac:dyDescent="0.2">
      <c r="A3548" s="113">
        <v>16</v>
      </c>
      <c r="B3548" s="113">
        <v>1</v>
      </c>
      <c r="C3548" s="113">
        <v>37</v>
      </c>
      <c r="D3548" s="113" t="s">
        <v>54</v>
      </c>
      <c r="E3548" s="113" t="s">
        <v>238</v>
      </c>
    </row>
    <row r="3549" spans="1:5" ht="12.6" customHeight="1" x14ac:dyDescent="0.2">
      <c r="A3549" s="113">
        <v>16</v>
      </c>
      <c r="B3549" s="113">
        <v>1</v>
      </c>
      <c r="C3549" s="113">
        <v>38</v>
      </c>
      <c r="D3549" s="113" t="s">
        <v>57</v>
      </c>
      <c r="E3549" s="113" t="s">
        <v>218</v>
      </c>
    </row>
    <row r="3550" spans="1:5" ht="12.6" customHeight="1" x14ac:dyDescent="0.2">
      <c r="A3550" s="113">
        <v>16</v>
      </c>
      <c r="B3550" s="113">
        <v>1</v>
      </c>
      <c r="C3550" s="113">
        <v>39</v>
      </c>
      <c r="D3550" s="113" t="s">
        <v>58</v>
      </c>
      <c r="E3550" s="113" t="s">
        <v>60</v>
      </c>
    </row>
    <row r="3551" spans="1:5" ht="12.6" customHeight="1" x14ac:dyDescent="0.2">
      <c r="A3551" s="113">
        <v>16</v>
      </c>
      <c r="B3551" s="113">
        <v>1</v>
      </c>
      <c r="C3551" s="113">
        <v>40</v>
      </c>
      <c r="D3551" s="113" t="s">
        <v>358</v>
      </c>
      <c r="E3551" s="113" t="s">
        <v>338</v>
      </c>
    </row>
    <row r="3552" spans="1:5" ht="12.6" customHeight="1" x14ac:dyDescent="0.2">
      <c r="A3552" s="113">
        <v>16</v>
      </c>
      <c r="B3552" s="113">
        <v>1</v>
      </c>
      <c r="C3552" s="113">
        <v>41</v>
      </c>
      <c r="D3552" s="113" t="s">
        <v>64</v>
      </c>
      <c r="E3552" s="113" t="s">
        <v>18</v>
      </c>
    </row>
    <row r="3553" spans="1:5" ht="12.6" customHeight="1" x14ac:dyDescent="0.2">
      <c r="A3553" s="113">
        <v>16</v>
      </c>
      <c r="B3553" s="113">
        <v>1</v>
      </c>
      <c r="C3553" s="113">
        <v>42</v>
      </c>
      <c r="D3553" s="113" t="s">
        <v>62</v>
      </c>
      <c r="E3553" s="113" t="s">
        <v>61</v>
      </c>
    </row>
    <row r="3554" spans="1:5" ht="12.6" customHeight="1" x14ac:dyDescent="0.2">
      <c r="A3554" s="113">
        <v>16</v>
      </c>
      <c r="B3554" s="113">
        <v>1</v>
      </c>
      <c r="C3554" s="113">
        <v>43</v>
      </c>
      <c r="D3554" s="113" t="s">
        <v>339</v>
      </c>
      <c r="E3554" s="113" t="s">
        <v>65</v>
      </c>
    </row>
    <row r="3555" spans="1:5" ht="12.6" customHeight="1" x14ac:dyDescent="0.2">
      <c r="A3555" s="113">
        <v>16</v>
      </c>
      <c r="B3555" s="113">
        <v>1</v>
      </c>
      <c r="C3555" s="113">
        <v>44</v>
      </c>
      <c r="D3555" s="113" t="s">
        <v>66</v>
      </c>
      <c r="E3555" s="113" t="s">
        <v>319</v>
      </c>
    </row>
    <row r="3556" spans="1:5" ht="12.6" customHeight="1" x14ac:dyDescent="0.2">
      <c r="A3556" s="113">
        <v>16</v>
      </c>
      <c r="B3556" s="113">
        <v>1</v>
      </c>
      <c r="C3556" s="113">
        <v>45</v>
      </c>
      <c r="D3556" s="113" t="s">
        <v>63</v>
      </c>
      <c r="E3556" s="113" t="s">
        <v>299</v>
      </c>
    </row>
    <row r="3557" spans="1:5" ht="12.6" customHeight="1" x14ac:dyDescent="0.2">
      <c r="A3557" s="113">
        <v>16</v>
      </c>
      <c r="B3557" s="113">
        <v>1</v>
      </c>
      <c r="C3557" s="113">
        <v>46</v>
      </c>
      <c r="D3557" s="113" t="s">
        <v>279</v>
      </c>
      <c r="E3557" s="113" t="s">
        <v>67</v>
      </c>
    </row>
    <row r="3558" spans="1:5" ht="12.6" customHeight="1" x14ac:dyDescent="0.2">
      <c r="A3558" s="113">
        <v>16</v>
      </c>
      <c r="B3558" s="113">
        <v>1</v>
      </c>
      <c r="C3558" s="113">
        <v>47</v>
      </c>
      <c r="D3558" s="113" t="s">
        <v>219</v>
      </c>
      <c r="E3558" s="113" t="s">
        <v>259</v>
      </c>
    </row>
    <row r="3559" spans="1:5" ht="12.6" customHeight="1" x14ac:dyDescent="0.2">
      <c r="A3559" s="113">
        <v>16</v>
      </c>
      <c r="B3559" s="113">
        <v>1</v>
      </c>
      <c r="C3559" s="113">
        <v>48</v>
      </c>
      <c r="D3559" s="113" t="s">
        <v>239</v>
      </c>
      <c r="E3559" s="113" t="s">
        <v>359</v>
      </c>
    </row>
    <row r="3560" spans="1:5" ht="12.6" customHeight="1" x14ac:dyDescent="0.2">
      <c r="A3560" s="113">
        <v>16</v>
      </c>
      <c r="B3560" s="113">
        <v>1</v>
      </c>
      <c r="C3560" s="113">
        <v>49</v>
      </c>
      <c r="D3560" s="113" t="s">
        <v>19</v>
      </c>
      <c r="E3560" s="113" t="s">
        <v>69</v>
      </c>
    </row>
    <row r="3561" spans="1:5" ht="12.6" customHeight="1" x14ac:dyDescent="0.2">
      <c r="A3561" s="113">
        <v>16</v>
      </c>
      <c r="B3561" s="113">
        <v>1</v>
      </c>
      <c r="C3561" s="113">
        <v>50</v>
      </c>
      <c r="D3561" s="113" t="s">
        <v>68</v>
      </c>
      <c r="E3561" s="113" t="s">
        <v>71</v>
      </c>
    </row>
    <row r="3562" spans="1:5" ht="12.6" customHeight="1" x14ac:dyDescent="0.2">
      <c r="A3562" s="113">
        <v>16</v>
      </c>
      <c r="B3562" s="113">
        <v>1</v>
      </c>
      <c r="C3562" s="113">
        <v>51</v>
      </c>
      <c r="D3562" s="113" t="s">
        <v>73</v>
      </c>
      <c r="E3562" s="113" t="s">
        <v>70</v>
      </c>
    </row>
    <row r="3563" spans="1:5" ht="12.6" customHeight="1" x14ac:dyDescent="0.2">
      <c r="A3563" s="113">
        <v>16</v>
      </c>
      <c r="B3563" s="113">
        <v>1</v>
      </c>
      <c r="C3563" s="113">
        <v>52</v>
      </c>
      <c r="D3563" s="113" t="s">
        <v>360</v>
      </c>
      <c r="E3563" s="113" t="s">
        <v>72</v>
      </c>
    </row>
    <row r="3564" spans="1:5" ht="12.6" customHeight="1" x14ac:dyDescent="0.2">
      <c r="A3564" s="113">
        <v>16</v>
      </c>
      <c r="B3564" s="113">
        <v>1</v>
      </c>
      <c r="C3564" s="113">
        <v>53</v>
      </c>
      <c r="D3564" s="113" t="s">
        <v>74</v>
      </c>
      <c r="E3564" s="113" t="s">
        <v>340</v>
      </c>
    </row>
    <row r="3565" spans="1:5" ht="12.6" customHeight="1" x14ac:dyDescent="0.2">
      <c r="A3565" s="113">
        <v>16</v>
      </c>
      <c r="B3565" s="113">
        <v>1</v>
      </c>
      <c r="C3565" s="113">
        <v>54</v>
      </c>
      <c r="D3565" s="113" t="s">
        <v>320</v>
      </c>
      <c r="E3565" s="113" t="s">
        <v>220</v>
      </c>
    </row>
    <row r="3566" spans="1:5" ht="12.6" customHeight="1" x14ac:dyDescent="0.2">
      <c r="A3566" s="113">
        <v>16</v>
      </c>
      <c r="B3566" s="113">
        <v>1</v>
      </c>
      <c r="C3566" s="113">
        <v>55</v>
      </c>
      <c r="D3566" s="113" t="s">
        <v>300</v>
      </c>
      <c r="E3566" s="113" t="s">
        <v>240</v>
      </c>
    </row>
    <row r="3567" spans="1:5" ht="12.6" customHeight="1" x14ac:dyDescent="0.2">
      <c r="A3567" s="113">
        <v>16</v>
      </c>
      <c r="B3567" s="113">
        <v>1</v>
      </c>
      <c r="C3567" s="113">
        <v>56</v>
      </c>
      <c r="D3567" s="113" t="s">
        <v>260</v>
      </c>
      <c r="E3567" s="113" t="s">
        <v>280</v>
      </c>
    </row>
    <row r="3568" spans="1:5" ht="12.6" customHeight="1" x14ac:dyDescent="0.2">
      <c r="A3568" s="113">
        <v>16</v>
      </c>
      <c r="B3568" s="113">
        <v>1</v>
      </c>
      <c r="C3568" s="113">
        <v>57</v>
      </c>
      <c r="D3568" s="113" t="s">
        <v>241</v>
      </c>
      <c r="E3568" s="113" t="s">
        <v>20</v>
      </c>
    </row>
    <row r="3569" spans="1:5" ht="12.6" customHeight="1" x14ac:dyDescent="0.2">
      <c r="A3569" s="113">
        <v>16</v>
      </c>
      <c r="B3569" s="113">
        <v>1</v>
      </c>
      <c r="C3569" s="113">
        <v>58</v>
      </c>
      <c r="D3569" s="113" t="s">
        <v>221</v>
      </c>
      <c r="E3569" s="113" t="s">
        <v>76</v>
      </c>
    </row>
    <row r="3570" spans="1:5" ht="12.6" customHeight="1" x14ac:dyDescent="0.2">
      <c r="A3570" s="113">
        <v>16</v>
      </c>
      <c r="B3570" s="113">
        <v>1</v>
      </c>
      <c r="C3570" s="113">
        <v>59</v>
      </c>
      <c r="D3570" s="113" t="s">
        <v>78</v>
      </c>
      <c r="E3570" s="113" t="s">
        <v>81</v>
      </c>
    </row>
    <row r="3571" spans="1:5" ht="12.6" customHeight="1" x14ac:dyDescent="0.2">
      <c r="A3571" s="113">
        <v>16</v>
      </c>
      <c r="B3571" s="113">
        <v>1</v>
      </c>
      <c r="C3571" s="113">
        <v>60</v>
      </c>
      <c r="D3571" s="113" t="s">
        <v>77</v>
      </c>
      <c r="E3571" s="113" t="s">
        <v>80</v>
      </c>
    </row>
    <row r="3572" spans="1:5" ht="12.6" customHeight="1" x14ac:dyDescent="0.2">
      <c r="A3572" s="113">
        <v>16</v>
      </c>
      <c r="B3572" s="113">
        <v>1</v>
      </c>
      <c r="C3572" s="113">
        <v>61</v>
      </c>
      <c r="D3572" s="113" t="s">
        <v>79</v>
      </c>
      <c r="E3572" s="113" t="s">
        <v>75</v>
      </c>
    </row>
    <row r="3573" spans="1:5" ht="12.6" customHeight="1" x14ac:dyDescent="0.2">
      <c r="A3573" s="113">
        <v>16</v>
      </c>
      <c r="B3573" s="113">
        <v>1</v>
      </c>
      <c r="C3573" s="113">
        <v>62</v>
      </c>
      <c r="D3573" s="113" t="s">
        <v>341</v>
      </c>
      <c r="E3573" s="113" t="s">
        <v>261</v>
      </c>
    </row>
    <row r="3574" spans="1:5" ht="12.6" customHeight="1" x14ac:dyDescent="0.2">
      <c r="A3574" s="113">
        <v>16</v>
      </c>
      <c r="B3574" s="113">
        <v>1</v>
      </c>
      <c r="C3574" s="113">
        <v>63</v>
      </c>
      <c r="D3574" s="113" t="s">
        <v>281</v>
      </c>
      <c r="E3574" s="113" t="s">
        <v>321</v>
      </c>
    </row>
    <row r="3575" spans="1:5" ht="12.6" customHeight="1" x14ac:dyDescent="0.2">
      <c r="A3575" s="113">
        <v>16</v>
      </c>
      <c r="B3575" s="113">
        <v>1</v>
      </c>
      <c r="C3575" s="113">
        <v>64</v>
      </c>
      <c r="D3575" s="113" t="s">
        <v>301</v>
      </c>
      <c r="E3575" s="113" t="s">
        <v>361</v>
      </c>
    </row>
    <row r="3576" spans="1:5" ht="12.6" customHeight="1" x14ac:dyDescent="0.2">
      <c r="A3576" s="113">
        <v>16</v>
      </c>
      <c r="B3576" s="113">
        <v>1</v>
      </c>
      <c r="C3576" s="113">
        <v>65</v>
      </c>
      <c r="D3576" s="113" t="s">
        <v>21</v>
      </c>
      <c r="E3576" s="113" t="s">
        <v>302</v>
      </c>
    </row>
    <row r="3577" spans="1:5" ht="12.6" customHeight="1" x14ac:dyDescent="0.2">
      <c r="A3577" s="113">
        <v>16</v>
      </c>
      <c r="B3577" s="113">
        <v>1</v>
      </c>
      <c r="C3577" s="113">
        <v>66</v>
      </c>
      <c r="D3577" s="113" t="s">
        <v>83</v>
      </c>
      <c r="E3577" s="113" t="s">
        <v>282</v>
      </c>
    </row>
    <row r="3578" spans="1:5" ht="12.6" customHeight="1" x14ac:dyDescent="0.2">
      <c r="A3578" s="113">
        <v>16</v>
      </c>
      <c r="B3578" s="113">
        <v>1</v>
      </c>
      <c r="C3578" s="113">
        <v>67</v>
      </c>
      <c r="D3578" s="113" t="s">
        <v>262</v>
      </c>
      <c r="E3578" s="113" t="s">
        <v>86</v>
      </c>
    </row>
    <row r="3579" spans="1:5" ht="12.6" customHeight="1" x14ac:dyDescent="0.2">
      <c r="A3579" s="113">
        <v>16</v>
      </c>
      <c r="B3579" s="113">
        <v>1</v>
      </c>
      <c r="C3579" s="113">
        <v>68</v>
      </c>
      <c r="D3579" s="113" t="s">
        <v>87</v>
      </c>
      <c r="E3579" s="113" t="s">
        <v>242</v>
      </c>
    </row>
    <row r="3580" spans="1:5" ht="12.6" customHeight="1" x14ac:dyDescent="0.2">
      <c r="A3580" s="113">
        <v>16</v>
      </c>
      <c r="B3580" s="113">
        <v>1</v>
      </c>
      <c r="C3580" s="113">
        <v>69</v>
      </c>
      <c r="D3580" s="113" t="s">
        <v>85</v>
      </c>
      <c r="E3580" s="113" t="s">
        <v>222</v>
      </c>
    </row>
    <row r="3581" spans="1:5" ht="12.6" customHeight="1" x14ac:dyDescent="0.2">
      <c r="A3581" s="113">
        <v>16</v>
      </c>
      <c r="B3581" s="113">
        <v>1</v>
      </c>
      <c r="C3581" s="113">
        <v>70</v>
      </c>
      <c r="D3581" s="113" t="s">
        <v>88</v>
      </c>
      <c r="E3581" s="113" t="s">
        <v>84</v>
      </c>
    </row>
    <row r="3582" spans="1:5" ht="12.6" customHeight="1" x14ac:dyDescent="0.2">
      <c r="A3582" s="113">
        <v>16</v>
      </c>
      <c r="B3582" s="113">
        <v>1</v>
      </c>
      <c r="C3582" s="113">
        <v>71</v>
      </c>
      <c r="D3582" s="113" t="s">
        <v>362</v>
      </c>
      <c r="E3582" s="113" t="s">
        <v>82</v>
      </c>
    </row>
    <row r="3583" spans="1:5" ht="12.6" customHeight="1" x14ac:dyDescent="0.2">
      <c r="A3583" s="113">
        <v>16</v>
      </c>
      <c r="B3583" s="113">
        <v>1</v>
      </c>
      <c r="C3583" s="113">
        <v>72</v>
      </c>
      <c r="D3583" s="113" t="s">
        <v>322</v>
      </c>
      <c r="E3583" s="113" t="s">
        <v>342</v>
      </c>
    </row>
    <row r="3584" spans="1:5" ht="12.6" customHeight="1" x14ac:dyDescent="0.2">
      <c r="A3584" s="113">
        <v>16</v>
      </c>
      <c r="B3584" s="113">
        <v>1</v>
      </c>
      <c r="C3584" s="113">
        <v>73</v>
      </c>
      <c r="D3584" s="113" t="s">
        <v>363</v>
      </c>
      <c r="E3584" s="113" t="s">
        <v>23</v>
      </c>
    </row>
    <row r="3585" spans="1:5" ht="12.6" customHeight="1" x14ac:dyDescent="0.2">
      <c r="A3585" s="113">
        <v>16</v>
      </c>
      <c r="B3585" s="113">
        <v>1</v>
      </c>
      <c r="C3585" s="113">
        <v>74</v>
      </c>
      <c r="D3585" s="113" t="s">
        <v>92</v>
      </c>
      <c r="E3585" s="113" t="s">
        <v>343</v>
      </c>
    </row>
    <row r="3586" spans="1:5" ht="12.6" customHeight="1" x14ac:dyDescent="0.2">
      <c r="A3586" s="113">
        <v>16</v>
      </c>
      <c r="B3586" s="113">
        <v>1</v>
      </c>
      <c r="C3586" s="113">
        <v>75</v>
      </c>
      <c r="D3586" s="113" t="s">
        <v>89</v>
      </c>
      <c r="E3586" s="113" t="s">
        <v>323</v>
      </c>
    </row>
    <row r="3587" spans="1:5" ht="12.6" customHeight="1" x14ac:dyDescent="0.2">
      <c r="A3587" s="113">
        <v>16</v>
      </c>
      <c r="B3587" s="113">
        <v>1</v>
      </c>
      <c r="C3587" s="113">
        <v>76</v>
      </c>
      <c r="D3587" s="113" t="s">
        <v>91</v>
      </c>
      <c r="E3587" s="113" t="s">
        <v>303</v>
      </c>
    </row>
    <row r="3588" spans="1:5" ht="12.6" customHeight="1" x14ac:dyDescent="0.2">
      <c r="A3588" s="113">
        <v>16</v>
      </c>
      <c r="B3588" s="113">
        <v>1</v>
      </c>
      <c r="C3588" s="113">
        <v>77</v>
      </c>
      <c r="D3588" s="113" t="s">
        <v>90</v>
      </c>
      <c r="E3588" s="113" t="s">
        <v>283</v>
      </c>
    </row>
    <row r="3589" spans="1:5" ht="12.6" customHeight="1" x14ac:dyDescent="0.2">
      <c r="A3589" s="113">
        <v>16</v>
      </c>
      <c r="B3589" s="113">
        <v>1</v>
      </c>
      <c r="C3589" s="113">
        <v>78</v>
      </c>
      <c r="D3589" s="113" t="s">
        <v>93</v>
      </c>
      <c r="E3589" s="113" t="s">
        <v>263</v>
      </c>
    </row>
    <row r="3590" spans="1:5" ht="12.6" customHeight="1" x14ac:dyDescent="0.2">
      <c r="A3590" s="113">
        <v>16</v>
      </c>
      <c r="B3590" s="113">
        <v>1</v>
      </c>
      <c r="C3590" s="113">
        <v>79</v>
      </c>
      <c r="D3590" s="113" t="s">
        <v>94</v>
      </c>
      <c r="E3590" s="113" t="s">
        <v>243</v>
      </c>
    </row>
    <row r="3591" spans="1:5" ht="12.6" customHeight="1" x14ac:dyDescent="0.2">
      <c r="A3591" s="113">
        <v>16</v>
      </c>
      <c r="B3591" s="113">
        <v>1</v>
      </c>
      <c r="C3591" s="113">
        <v>80</v>
      </c>
      <c r="D3591" s="113" t="s">
        <v>95</v>
      </c>
      <c r="E3591" s="113" t="s">
        <v>223</v>
      </c>
    </row>
    <row r="3592" spans="1:5" ht="12.6" customHeight="1" x14ac:dyDescent="0.2">
      <c r="A3592" s="113">
        <v>16</v>
      </c>
      <c r="B3592" s="113">
        <v>1</v>
      </c>
      <c r="C3592" s="113">
        <v>81</v>
      </c>
      <c r="D3592" s="113" t="s">
        <v>24</v>
      </c>
      <c r="E3592" s="113" t="s">
        <v>96</v>
      </c>
    </row>
    <row r="3593" spans="1:5" ht="12.6" customHeight="1" x14ac:dyDescent="0.2">
      <c r="A3593" s="113">
        <v>16</v>
      </c>
      <c r="B3593" s="113">
        <v>1</v>
      </c>
      <c r="C3593" s="113">
        <v>82</v>
      </c>
      <c r="D3593" s="113" t="s">
        <v>101</v>
      </c>
      <c r="E3593" s="113" t="s">
        <v>364</v>
      </c>
    </row>
    <row r="3594" spans="1:5" ht="12.6" customHeight="1" x14ac:dyDescent="0.2">
      <c r="A3594" s="113">
        <v>16</v>
      </c>
      <c r="B3594" s="113">
        <v>1</v>
      </c>
      <c r="C3594" s="113">
        <v>83</v>
      </c>
      <c r="D3594" s="113" t="s">
        <v>344</v>
      </c>
      <c r="E3594" s="113" t="s">
        <v>97</v>
      </c>
    </row>
    <row r="3595" spans="1:5" ht="12.6" customHeight="1" x14ac:dyDescent="0.2">
      <c r="A3595" s="113">
        <v>16</v>
      </c>
      <c r="B3595" s="113">
        <v>1</v>
      </c>
      <c r="C3595" s="113">
        <v>84</v>
      </c>
      <c r="D3595" s="113" t="s">
        <v>324</v>
      </c>
      <c r="E3595" s="113" t="s">
        <v>99</v>
      </c>
    </row>
    <row r="3596" spans="1:5" ht="12.6" customHeight="1" x14ac:dyDescent="0.2">
      <c r="A3596" s="113">
        <v>16</v>
      </c>
      <c r="B3596" s="113">
        <v>1</v>
      </c>
      <c r="C3596" s="113">
        <v>85</v>
      </c>
      <c r="D3596" s="113" t="s">
        <v>304</v>
      </c>
      <c r="E3596" s="113" t="s">
        <v>100</v>
      </c>
    </row>
    <row r="3597" spans="1:5" ht="12.6" customHeight="1" x14ac:dyDescent="0.2">
      <c r="A3597" s="113">
        <v>16</v>
      </c>
      <c r="B3597" s="113">
        <v>1</v>
      </c>
      <c r="C3597" s="113">
        <v>86</v>
      </c>
      <c r="D3597" s="113" t="s">
        <v>284</v>
      </c>
      <c r="E3597" s="113" t="s">
        <v>98</v>
      </c>
    </row>
    <row r="3598" spans="1:5" ht="12.6" customHeight="1" x14ac:dyDescent="0.2">
      <c r="A3598" s="113">
        <v>16</v>
      </c>
      <c r="B3598" s="113">
        <v>1</v>
      </c>
      <c r="C3598" s="113">
        <v>87</v>
      </c>
      <c r="D3598" s="113" t="s">
        <v>264</v>
      </c>
      <c r="E3598" s="113" t="s">
        <v>102</v>
      </c>
    </row>
    <row r="3599" spans="1:5" ht="12.6" customHeight="1" x14ac:dyDescent="0.2">
      <c r="A3599" s="113">
        <v>16</v>
      </c>
      <c r="B3599" s="113">
        <v>1</v>
      </c>
      <c r="C3599" s="113">
        <v>88</v>
      </c>
      <c r="D3599" s="113" t="s">
        <v>244</v>
      </c>
      <c r="E3599" s="113" t="s">
        <v>224</v>
      </c>
    </row>
    <row r="3600" spans="1:5" ht="12.6" customHeight="1" x14ac:dyDescent="0.2">
      <c r="A3600" s="113">
        <v>16</v>
      </c>
      <c r="B3600" s="113">
        <v>1</v>
      </c>
      <c r="C3600" s="113">
        <v>89</v>
      </c>
      <c r="D3600" s="113" t="s">
        <v>103</v>
      </c>
      <c r="E3600" s="113" t="s">
        <v>25</v>
      </c>
    </row>
    <row r="3601" spans="1:5" ht="12.6" customHeight="1" x14ac:dyDescent="0.2">
      <c r="A3601" s="113">
        <v>16</v>
      </c>
      <c r="B3601" s="113">
        <v>1</v>
      </c>
      <c r="C3601" s="113">
        <v>90</v>
      </c>
      <c r="D3601" s="113" t="s">
        <v>108</v>
      </c>
      <c r="E3601" s="113" t="s">
        <v>105</v>
      </c>
    </row>
    <row r="3602" spans="1:5" ht="12.6" customHeight="1" x14ac:dyDescent="0.2">
      <c r="A3602" s="113">
        <v>16</v>
      </c>
      <c r="B3602" s="113">
        <v>1</v>
      </c>
      <c r="C3602" s="113">
        <v>91</v>
      </c>
      <c r="D3602" s="113" t="s">
        <v>104</v>
      </c>
      <c r="E3602" s="113" t="s">
        <v>106</v>
      </c>
    </row>
    <row r="3603" spans="1:5" ht="12.6" customHeight="1" x14ac:dyDescent="0.2">
      <c r="A3603" s="113">
        <v>16</v>
      </c>
      <c r="B3603" s="113">
        <v>1</v>
      </c>
      <c r="C3603" s="113">
        <v>92</v>
      </c>
      <c r="D3603" s="113" t="s">
        <v>107</v>
      </c>
      <c r="E3603" s="113" t="s">
        <v>345</v>
      </c>
    </row>
    <row r="3604" spans="1:5" ht="12.6" customHeight="1" x14ac:dyDescent="0.2">
      <c r="A3604" s="113">
        <v>16</v>
      </c>
      <c r="B3604" s="113">
        <v>1</v>
      </c>
      <c r="C3604" s="113">
        <v>93</v>
      </c>
      <c r="D3604" s="113" t="s">
        <v>109</v>
      </c>
      <c r="E3604" s="113" t="s">
        <v>325</v>
      </c>
    </row>
    <row r="3605" spans="1:5" ht="12.6" customHeight="1" x14ac:dyDescent="0.2">
      <c r="A3605" s="113">
        <v>16</v>
      </c>
      <c r="B3605" s="113">
        <v>1</v>
      </c>
      <c r="C3605" s="113">
        <v>94</v>
      </c>
      <c r="D3605" s="113" t="s">
        <v>225</v>
      </c>
      <c r="E3605" s="113" t="s">
        <v>305</v>
      </c>
    </row>
    <row r="3606" spans="1:5" ht="12.6" customHeight="1" x14ac:dyDescent="0.2">
      <c r="A3606" s="113">
        <v>16</v>
      </c>
      <c r="B3606" s="113">
        <v>1</v>
      </c>
      <c r="C3606" s="113">
        <v>95</v>
      </c>
      <c r="D3606" s="113" t="s">
        <v>245</v>
      </c>
      <c r="E3606" s="113" t="s">
        <v>285</v>
      </c>
    </row>
    <row r="3607" spans="1:5" ht="12.6" customHeight="1" x14ac:dyDescent="0.2">
      <c r="A3607" s="113">
        <v>16</v>
      </c>
      <c r="B3607" s="113">
        <v>1</v>
      </c>
      <c r="C3607" s="113">
        <v>96</v>
      </c>
      <c r="D3607" s="113" t="s">
        <v>265</v>
      </c>
      <c r="E3607" s="113" t="s">
        <v>365</v>
      </c>
    </row>
    <row r="3608" spans="1:5" ht="12.6" customHeight="1" x14ac:dyDescent="0.2">
      <c r="A3608" s="113">
        <v>16</v>
      </c>
      <c r="B3608" s="113">
        <v>1</v>
      </c>
      <c r="C3608" s="113">
        <v>97</v>
      </c>
      <c r="D3608" s="113" t="s">
        <v>139</v>
      </c>
      <c r="E3608" s="113" t="s">
        <v>226</v>
      </c>
    </row>
    <row r="3609" spans="1:5" ht="12.6" customHeight="1" x14ac:dyDescent="0.2">
      <c r="A3609" s="113">
        <v>16</v>
      </c>
      <c r="B3609" s="113">
        <v>1</v>
      </c>
      <c r="C3609" s="113">
        <v>98</v>
      </c>
      <c r="D3609" s="113" t="s">
        <v>140</v>
      </c>
      <c r="E3609" s="113" t="s">
        <v>144</v>
      </c>
    </row>
    <row r="3610" spans="1:5" ht="12.6" customHeight="1" x14ac:dyDescent="0.2">
      <c r="A3610" s="113">
        <v>16</v>
      </c>
      <c r="B3610" s="113">
        <v>1</v>
      </c>
      <c r="C3610" s="113">
        <v>99</v>
      </c>
      <c r="D3610" s="113" t="s">
        <v>143</v>
      </c>
      <c r="E3610" s="113" t="s">
        <v>138</v>
      </c>
    </row>
    <row r="3611" spans="1:5" ht="12.6" customHeight="1" x14ac:dyDescent="0.2">
      <c r="A3611" s="113">
        <v>16</v>
      </c>
      <c r="B3611" s="113">
        <v>1</v>
      </c>
      <c r="C3611" s="113">
        <v>100</v>
      </c>
      <c r="D3611" s="113" t="s">
        <v>146</v>
      </c>
      <c r="E3611" s="113" t="s">
        <v>141</v>
      </c>
    </row>
    <row r="3612" spans="1:5" ht="12.6" customHeight="1" x14ac:dyDescent="0.2">
      <c r="A3612" s="113">
        <v>16</v>
      </c>
      <c r="B3612" s="113">
        <v>1</v>
      </c>
      <c r="C3612" s="113">
        <v>101</v>
      </c>
      <c r="D3612" s="32" t="s">
        <v>142</v>
      </c>
      <c r="E3612" s="113" t="s">
        <v>366</v>
      </c>
    </row>
    <row r="3613" spans="1:5" ht="12.6" customHeight="1" x14ac:dyDescent="0.2">
      <c r="A3613" s="113">
        <v>16</v>
      </c>
      <c r="B3613" s="113">
        <v>1</v>
      </c>
      <c r="C3613" s="113">
        <v>102</v>
      </c>
      <c r="D3613" s="113" t="s">
        <v>346</v>
      </c>
      <c r="E3613" s="113" t="s">
        <v>246</v>
      </c>
    </row>
    <row r="3614" spans="1:5" ht="12.6" customHeight="1" x14ac:dyDescent="0.2">
      <c r="A3614" s="113">
        <v>16</v>
      </c>
      <c r="B3614" s="113">
        <v>1</v>
      </c>
      <c r="C3614" s="113">
        <v>103</v>
      </c>
      <c r="D3614" s="113" t="s">
        <v>326</v>
      </c>
      <c r="E3614" s="113" t="s">
        <v>266</v>
      </c>
    </row>
    <row r="3615" spans="1:5" ht="12.6" customHeight="1" x14ac:dyDescent="0.2">
      <c r="A3615" s="113">
        <v>16</v>
      </c>
      <c r="B3615" s="113">
        <v>1</v>
      </c>
      <c r="C3615" s="113">
        <v>104</v>
      </c>
      <c r="D3615" s="113" t="s">
        <v>306</v>
      </c>
      <c r="E3615" s="113" t="s">
        <v>286</v>
      </c>
    </row>
    <row r="3616" spans="1:5" ht="12.6" customHeight="1" x14ac:dyDescent="0.2">
      <c r="A3616" s="113">
        <v>16</v>
      </c>
      <c r="B3616" s="113">
        <v>1</v>
      </c>
      <c r="C3616" s="113">
        <v>105</v>
      </c>
      <c r="D3616" s="113" t="s">
        <v>287</v>
      </c>
      <c r="E3616" s="113" t="s">
        <v>147</v>
      </c>
    </row>
    <row r="3617" spans="1:5" ht="12.6" customHeight="1" x14ac:dyDescent="0.2">
      <c r="A3617" s="113">
        <v>16</v>
      </c>
      <c r="B3617" s="113">
        <v>1</v>
      </c>
      <c r="C3617" s="113">
        <v>106</v>
      </c>
      <c r="D3617" s="113" t="s">
        <v>267</v>
      </c>
      <c r="E3617" s="113" t="s">
        <v>150</v>
      </c>
    </row>
    <row r="3618" spans="1:5" ht="12.6" customHeight="1" x14ac:dyDescent="0.2">
      <c r="A3618" s="113">
        <v>16</v>
      </c>
      <c r="B3618" s="113">
        <v>1</v>
      </c>
      <c r="C3618" s="113">
        <v>107</v>
      </c>
      <c r="D3618" s="113" t="s">
        <v>247</v>
      </c>
      <c r="E3618" s="113" t="s">
        <v>145</v>
      </c>
    </row>
    <row r="3619" spans="1:5" ht="12.6" customHeight="1" x14ac:dyDescent="0.2">
      <c r="A3619" s="113">
        <v>16</v>
      </c>
      <c r="B3619" s="113">
        <v>1</v>
      </c>
      <c r="C3619" s="113">
        <v>108</v>
      </c>
      <c r="D3619" s="113" t="s">
        <v>227</v>
      </c>
      <c r="E3619" s="113" t="s">
        <v>149</v>
      </c>
    </row>
    <row r="3620" spans="1:5" ht="12.6" customHeight="1" x14ac:dyDescent="0.2">
      <c r="A3620" s="113">
        <v>16</v>
      </c>
      <c r="B3620" s="113">
        <v>1</v>
      </c>
      <c r="C3620" s="113">
        <v>109</v>
      </c>
      <c r="D3620" s="113" t="s">
        <v>152</v>
      </c>
      <c r="E3620" s="113" t="s">
        <v>148</v>
      </c>
    </row>
    <row r="3621" spans="1:5" ht="12.6" customHeight="1" x14ac:dyDescent="0.2">
      <c r="A3621" s="113">
        <v>16</v>
      </c>
      <c r="B3621" s="113">
        <v>1</v>
      </c>
      <c r="C3621" s="113">
        <v>110</v>
      </c>
      <c r="D3621" s="113" t="s">
        <v>153</v>
      </c>
      <c r="E3621" s="113" t="s">
        <v>151</v>
      </c>
    </row>
    <row r="3622" spans="1:5" ht="12.6" customHeight="1" x14ac:dyDescent="0.2">
      <c r="A3622" s="113">
        <v>16</v>
      </c>
      <c r="B3622" s="113">
        <v>1</v>
      </c>
      <c r="C3622" s="113">
        <v>111</v>
      </c>
      <c r="D3622" s="113" t="s">
        <v>307</v>
      </c>
      <c r="E3622" s="113" t="s">
        <v>347</v>
      </c>
    </row>
    <row r="3623" spans="1:5" ht="12.6" customHeight="1" x14ac:dyDescent="0.2">
      <c r="A3623" s="113">
        <v>16</v>
      </c>
      <c r="B3623" s="113">
        <v>1</v>
      </c>
      <c r="C3623" s="113">
        <v>112</v>
      </c>
      <c r="D3623" s="113" t="s">
        <v>327</v>
      </c>
      <c r="E3623" s="113" t="s">
        <v>367</v>
      </c>
    </row>
    <row r="3624" spans="1:5" ht="12.6" customHeight="1" x14ac:dyDescent="0.2">
      <c r="A3624" s="113">
        <v>16</v>
      </c>
      <c r="B3624" s="113">
        <v>1</v>
      </c>
      <c r="C3624" s="113">
        <v>113</v>
      </c>
      <c r="D3624" s="113" t="s">
        <v>162</v>
      </c>
      <c r="E3624" s="113" t="s">
        <v>348</v>
      </c>
    </row>
    <row r="3625" spans="1:5" ht="12.6" customHeight="1" x14ac:dyDescent="0.2">
      <c r="A3625" s="113">
        <v>16</v>
      </c>
      <c r="B3625" s="113">
        <v>1</v>
      </c>
      <c r="C3625" s="113">
        <v>114</v>
      </c>
      <c r="D3625" s="113" t="s">
        <v>154</v>
      </c>
      <c r="E3625" s="113" t="s">
        <v>328</v>
      </c>
    </row>
    <row r="3626" spans="1:5" ht="12.6" customHeight="1" x14ac:dyDescent="0.2">
      <c r="A3626" s="113">
        <v>16</v>
      </c>
      <c r="B3626" s="113">
        <v>1</v>
      </c>
      <c r="C3626" s="113">
        <v>115</v>
      </c>
      <c r="D3626" s="113" t="s">
        <v>156</v>
      </c>
      <c r="E3626" s="113" t="s">
        <v>308</v>
      </c>
    </row>
    <row r="3627" spans="1:5" ht="12.6" customHeight="1" x14ac:dyDescent="0.2">
      <c r="A3627" s="113">
        <v>16</v>
      </c>
      <c r="B3627" s="113">
        <v>1</v>
      </c>
      <c r="C3627" s="113">
        <v>116</v>
      </c>
      <c r="D3627" s="113" t="s">
        <v>157</v>
      </c>
      <c r="E3627" s="113" t="s">
        <v>288</v>
      </c>
    </row>
    <row r="3628" spans="1:5" ht="12.6" customHeight="1" x14ac:dyDescent="0.2">
      <c r="A3628" s="113">
        <v>16</v>
      </c>
      <c r="B3628" s="113">
        <v>1</v>
      </c>
      <c r="C3628" s="113">
        <v>117</v>
      </c>
      <c r="D3628" s="113" t="s">
        <v>159</v>
      </c>
      <c r="E3628" s="113" t="s">
        <v>268</v>
      </c>
    </row>
    <row r="3629" spans="1:5" ht="12.6" customHeight="1" x14ac:dyDescent="0.2">
      <c r="A3629" s="113">
        <v>16</v>
      </c>
      <c r="B3629" s="113">
        <v>1</v>
      </c>
      <c r="C3629" s="113">
        <v>118</v>
      </c>
      <c r="D3629" s="113" t="s">
        <v>160</v>
      </c>
      <c r="E3629" s="113" t="s">
        <v>248</v>
      </c>
    </row>
    <row r="3630" spans="1:5" ht="12.6" customHeight="1" x14ac:dyDescent="0.2">
      <c r="A3630" s="113">
        <v>16</v>
      </c>
      <c r="B3630" s="113">
        <v>1</v>
      </c>
      <c r="C3630" s="113">
        <v>119</v>
      </c>
      <c r="D3630" s="113" t="s">
        <v>158</v>
      </c>
      <c r="E3630" s="113" t="s">
        <v>228</v>
      </c>
    </row>
    <row r="3631" spans="1:5" ht="12.6" customHeight="1" x14ac:dyDescent="0.2">
      <c r="A3631" s="113">
        <v>16</v>
      </c>
      <c r="B3631" s="113">
        <v>1</v>
      </c>
      <c r="C3631" s="113">
        <v>120</v>
      </c>
      <c r="D3631" s="113" t="s">
        <v>155</v>
      </c>
      <c r="E3631" s="113" t="s">
        <v>368</v>
      </c>
    </row>
    <row r="3632" spans="1:5" ht="12.6" customHeight="1" x14ac:dyDescent="0.2">
      <c r="A3632" s="113">
        <v>16</v>
      </c>
      <c r="B3632" s="113">
        <v>1</v>
      </c>
      <c r="C3632" s="113">
        <v>121</v>
      </c>
      <c r="D3632" s="113" t="s">
        <v>163</v>
      </c>
      <c r="E3632" s="113" t="s">
        <v>166</v>
      </c>
    </row>
    <row r="3633" spans="1:5" ht="12.6" customHeight="1" x14ac:dyDescent="0.2">
      <c r="A3633" s="113">
        <v>16</v>
      </c>
      <c r="B3633" s="113">
        <v>1</v>
      </c>
      <c r="C3633" s="113">
        <v>122</v>
      </c>
      <c r="D3633" s="113" t="s">
        <v>349</v>
      </c>
      <c r="E3633" s="113" t="s">
        <v>165</v>
      </c>
    </row>
    <row r="3634" spans="1:5" ht="12.6" customHeight="1" x14ac:dyDescent="0.2">
      <c r="A3634" s="113">
        <v>16</v>
      </c>
      <c r="B3634" s="113">
        <v>1</v>
      </c>
      <c r="C3634" s="113">
        <v>123</v>
      </c>
      <c r="D3634" s="113" t="s">
        <v>329</v>
      </c>
      <c r="E3634" s="113" t="s">
        <v>164</v>
      </c>
    </row>
    <row r="3635" spans="1:5" ht="12.6" customHeight="1" x14ac:dyDescent="0.2">
      <c r="A3635" s="113">
        <v>16</v>
      </c>
      <c r="B3635" s="113">
        <v>1</v>
      </c>
      <c r="C3635" s="113">
        <v>124</v>
      </c>
      <c r="D3635" s="113" t="s">
        <v>309</v>
      </c>
      <c r="E3635" s="113" t="s">
        <v>167</v>
      </c>
    </row>
    <row r="3636" spans="1:5" ht="12.6" customHeight="1" x14ac:dyDescent="0.2">
      <c r="A3636" s="113">
        <v>16</v>
      </c>
      <c r="B3636" s="113">
        <v>1</v>
      </c>
      <c r="C3636" s="113">
        <v>125</v>
      </c>
      <c r="D3636" s="113" t="s">
        <v>289</v>
      </c>
      <c r="E3636" s="113" t="s">
        <v>168</v>
      </c>
    </row>
    <row r="3637" spans="1:5" ht="12.6" customHeight="1" x14ac:dyDescent="0.2">
      <c r="A3637" s="113">
        <v>16</v>
      </c>
      <c r="B3637" s="113">
        <v>1</v>
      </c>
      <c r="C3637" s="113">
        <v>126</v>
      </c>
      <c r="D3637" s="113" t="s">
        <v>269</v>
      </c>
      <c r="E3637" s="113" t="s">
        <v>161</v>
      </c>
    </row>
    <row r="3638" spans="1:5" ht="12.6" customHeight="1" x14ac:dyDescent="0.2">
      <c r="A3638" s="113">
        <v>16</v>
      </c>
      <c r="B3638" s="113">
        <v>1</v>
      </c>
      <c r="C3638" s="113">
        <v>127</v>
      </c>
      <c r="D3638" s="113" t="s">
        <v>249</v>
      </c>
      <c r="E3638" s="113" t="s">
        <v>169</v>
      </c>
    </row>
    <row r="3639" spans="1:5" ht="12.6" customHeight="1" x14ac:dyDescent="0.2">
      <c r="A3639" s="113">
        <v>16</v>
      </c>
      <c r="B3639" s="113">
        <v>1</v>
      </c>
      <c r="C3639" s="113">
        <v>128</v>
      </c>
      <c r="D3639" s="113" t="s">
        <v>229</v>
      </c>
      <c r="E3639" s="113" t="s">
        <v>369</v>
      </c>
    </row>
    <row r="3640" spans="1:5" ht="12.6" customHeight="1" x14ac:dyDescent="0.2">
      <c r="A3640" s="113">
        <v>16</v>
      </c>
      <c r="B3640" s="113">
        <v>1</v>
      </c>
      <c r="C3640" s="113">
        <v>129</v>
      </c>
      <c r="D3640" s="113" t="s">
        <v>176</v>
      </c>
      <c r="E3640" s="113" t="s">
        <v>170</v>
      </c>
    </row>
    <row r="3641" spans="1:5" ht="12.6" customHeight="1" x14ac:dyDescent="0.2">
      <c r="A3641" s="113">
        <v>16</v>
      </c>
      <c r="B3641" s="113">
        <v>1</v>
      </c>
      <c r="C3641" s="113">
        <v>130</v>
      </c>
      <c r="D3641" s="113" t="s">
        <v>171</v>
      </c>
      <c r="E3641" s="113" t="s">
        <v>173</v>
      </c>
    </row>
    <row r="3642" spans="1:5" ht="12.6" customHeight="1" x14ac:dyDescent="0.2">
      <c r="A3642" s="113">
        <v>16</v>
      </c>
      <c r="B3642" s="113">
        <v>1</v>
      </c>
      <c r="C3642" s="113">
        <v>131</v>
      </c>
      <c r="D3642" s="113" t="s">
        <v>172</v>
      </c>
      <c r="E3642" s="113" t="s">
        <v>370</v>
      </c>
    </row>
    <row r="3643" spans="1:5" ht="12.6" customHeight="1" x14ac:dyDescent="0.2">
      <c r="A3643" s="113">
        <v>16</v>
      </c>
      <c r="B3643" s="113">
        <v>1</v>
      </c>
      <c r="C3643" s="113">
        <v>132</v>
      </c>
      <c r="D3643" s="113" t="s">
        <v>350</v>
      </c>
      <c r="E3643" s="113" t="s">
        <v>178</v>
      </c>
    </row>
    <row r="3644" spans="1:5" ht="12.6" customHeight="1" x14ac:dyDescent="0.2">
      <c r="A3644" s="113">
        <v>16</v>
      </c>
      <c r="B3644" s="113">
        <v>1</v>
      </c>
      <c r="C3644" s="113">
        <v>133</v>
      </c>
      <c r="D3644" s="113" t="s">
        <v>330</v>
      </c>
      <c r="E3644" s="113" t="s">
        <v>175</v>
      </c>
    </row>
    <row r="3645" spans="1:5" ht="12.6" customHeight="1" x14ac:dyDescent="0.2">
      <c r="A3645" s="113">
        <v>16</v>
      </c>
      <c r="B3645" s="113">
        <v>1</v>
      </c>
      <c r="C3645" s="113">
        <v>134</v>
      </c>
      <c r="D3645" s="113" t="s">
        <v>174</v>
      </c>
      <c r="E3645" s="113" t="s">
        <v>310</v>
      </c>
    </row>
    <row r="3646" spans="1:5" ht="12.6" customHeight="1" x14ac:dyDescent="0.2">
      <c r="A3646" s="113">
        <v>16</v>
      </c>
      <c r="B3646" s="113">
        <v>1</v>
      </c>
      <c r="C3646" s="113">
        <v>135</v>
      </c>
      <c r="D3646" s="113" t="s">
        <v>290</v>
      </c>
      <c r="E3646" s="113" t="s">
        <v>230</v>
      </c>
    </row>
    <row r="3647" spans="1:5" ht="12.6" customHeight="1" x14ac:dyDescent="0.2">
      <c r="A3647" s="113">
        <v>16</v>
      </c>
      <c r="B3647" s="113">
        <v>1</v>
      </c>
      <c r="C3647" s="113">
        <v>136</v>
      </c>
      <c r="D3647" s="113" t="s">
        <v>270</v>
      </c>
      <c r="E3647" s="113" t="s">
        <v>250</v>
      </c>
    </row>
    <row r="3648" spans="1:5" ht="12.6" customHeight="1" x14ac:dyDescent="0.2">
      <c r="A3648" s="113">
        <v>16</v>
      </c>
      <c r="B3648" s="113">
        <v>1</v>
      </c>
      <c r="C3648" s="113">
        <v>137</v>
      </c>
      <c r="D3648" s="113" t="s">
        <v>180</v>
      </c>
      <c r="E3648" s="113" t="s">
        <v>184</v>
      </c>
    </row>
    <row r="3649" spans="1:5" ht="12.6" customHeight="1" x14ac:dyDescent="0.2">
      <c r="A3649" s="113">
        <v>16</v>
      </c>
      <c r="B3649" s="113">
        <v>1</v>
      </c>
      <c r="C3649" s="113">
        <v>138</v>
      </c>
      <c r="D3649" s="113" t="s">
        <v>185</v>
      </c>
      <c r="E3649" s="113" t="s">
        <v>181</v>
      </c>
    </row>
    <row r="3650" spans="1:5" ht="12.6" customHeight="1" x14ac:dyDescent="0.2">
      <c r="A3650" s="113">
        <v>16</v>
      </c>
      <c r="B3650" s="113">
        <v>1</v>
      </c>
      <c r="C3650" s="113">
        <v>139</v>
      </c>
      <c r="D3650" s="113" t="s">
        <v>183</v>
      </c>
      <c r="E3650" s="113" t="s">
        <v>177</v>
      </c>
    </row>
    <row r="3651" spans="1:5" ht="12.6" customHeight="1" x14ac:dyDescent="0.2">
      <c r="A3651" s="113">
        <v>16</v>
      </c>
      <c r="B3651" s="113">
        <v>1</v>
      </c>
      <c r="C3651" s="113">
        <v>140</v>
      </c>
      <c r="D3651" s="113" t="s">
        <v>182</v>
      </c>
      <c r="E3651" s="113" t="s">
        <v>179</v>
      </c>
    </row>
    <row r="3652" spans="1:5" ht="12.6" customHeight="1" x14ac:dyDescent="0.2">
      <c r="A3652" s="113">
        <v>16</v>
      </c>
      <c r="B3652" s="113">
        <v>1</v>
      </c>
      <c r="C3652" s="113">
        <v>141</v>
      </c>
      <c r="D3652" s="113" t="s">
        <v>231</v>
      </c>
      <c r="E3652" s="113" t="s">
        <v>351</v>
      </c>
    </row>
    <row r="3653" spans="1:5" ht="12.6" customHeight="1" x14ac:dyDescent="0.2">
      <c r="A3653" s="113">
        <v>16</v>
      </c>
      <c r="B3653" s="113">
        <v>1</v>
      </c>
      <c r="C3653" s="113">
        <v>142</v>
      </c>
      <c r="D3653" s="113" t="s">
        <v>251</v>
      </c>
      <c r="E3653" s="113" t="s">
        <v>331</v>
      </c>
    </row>
    <row r="3654" spans="1:5" ht="12.6" customHeight="1" x14ac:dyDescent="0.2">
      <c r="A3654" s="113">
        <v>16</v>
      </c>
      <c r="B3654" s="113">
        <v>1</v>
      </c>
      <c r="C3654" s="113">
        <v>143</v>
      </c>
      <c r="D3654" s="113" t="s">
        <v>311</v>
      </c>
      <c r="E3654" s="113" t="s">
        <v>271</v>
      </c>
    </row>
    <row r="3655" spans="1:5" ht="12.6" customHeight="1" x14ac:dyDescent="0.2">
      <c r="A3655" s="113">
        <v>16</v>
      </c>
      <c r="B3655" s="113">
        <v>1</v>
      </c>
      <c r="C3655" s="113">
        <v>144</v>
      </c>
      <c r="D3655" s="113" t="s">
        <v>371</v>
      </c>
      <c r="E3655" s="113" t="s">
        <v>291</v>
      </c>
    </row>
    <row r="3656" spans="1:5" ht="12.6" customHeight="1" x14ac:dyDescent="0.2">
      <c r="A3656" s="113">
        <v>16</v>
      </c>
      <c r="B3656" s="113">
        <v>1</v>
      </c>
      <c r="C3656" s="113">
        <v>145</v>
      </c>
      <c r="D3656" s="113" t="s">
        <v>272</v>
      </c>
      <c r="E3656" s="113" t="s">
        <v>187</v>
      </c>
    </row>
    <row r="3657" spans="1:5" ht="12.6" customHeight="1" x14ac:dyDescent="0.2">
      <c r="A3657" s="113">
        <v>16</v>
      </c>
      <c r="B3657" s="113">
        <v>1</v>
      </c>
      <c r="C3657" s="113">
        <v>146</v>
      </c>
      <c r="D3657" s="113" t="s">
        <v>194</v>
      </c>
      <c r="E3657" s="113" t="s">
        <v>252</v>
      </c>
    </row>
    <row r="3658" spans="1:5" ht="12.6" customHeight="1" x14ac:dyDescent="0.2">
      <c r="A3658" s="113">
        <v>16</v>
      </c>
      <c r="B3658" s="113">
        <v>1</v>
      </c>
      <c r="C3658" s="113">
        <v>147</v>
      </c>
      <c r="D3658" s="113" t="s">
        <v>186</v>
      </c>
      <c r="E3658" s="113" t="s">
        <v>232</v>
      </c>
    </row>
    <row r="3659" spans="1:5" ht="12.6" customHeight="1" x14ac:dyDescent="0.2">
      <c r="A3659" s="113">
        <v>16</v>
      </c>
      <c r="B3659" s="113">
        <v>1</v>
      </c>
      <c r="C3659" s="113">
        <v>148</v>
      </c>
      <c r="D3659" s="113" t="s">
        <v>190</v>
      </c>
      <c r="E3659" s="113" t="s">
        <v>188</v>
      </c>
    </row>
    <row r="3660" spans="1:5" ht="12.6" customHeight="1" x14ac:dyDescent="0.2">
      <c r="A3660" s="113">
        <v>16</v>
      </c>
      <c r="B3660" s="113">
        <v>1</v>
      </c>
      <c r="C3660" s="113">
        <v>149</v>
      </c>
      <c r="D3660" s="113" t="s">
        <v>189</v>
      </c>
      <c r="E3660" s="113" t="s">
        <v>192</v>
      </c>
    </row>
    <row r="3661" spans="1:5" ht="12.6" customHeight="1" x14ac:dyDescent="0.2">
      <c r="A3661" s="113">
        <v>16</v>
      </c>
      <c r="B3661" s="113">
        <v>1</v>
      </c>
      <c r="C3661" s="113">
        <v>150</v>
      </c>
      <c r="D3661" s="113" t="s">
        <v>191</v>
      </c>
      <c r="E3661" s="113" t="s">
        <v>372</v>
      </c>
    </row>
    <row r="3662" spans="1:5" ht="12.6" customHeight="1" x14ac:dyDescent="0.2">
      <c r="A3662" s="113">
        <v>16</v>
      </c>
      <c r="B3662" s="113">
        <v>1</v>
      </c>
      <c r="C3662" s="113">
        <v>151</v>
      </c>
      <c r="D3662" s="113" t="s">
        <v>352</v>
      </c>
      <c r="E3662" s="113" t="s">
        <v>292</v>
      </c>
    </row>
    <row r="3663" spans="1:5" ht="12.6" customHeight="1" x14ac:dyDescent="0.2">
      <c r="A3663" s="113">
        <v>16</v>
      </c>
      <c r="B3663" s="113">
        <v>1</v>
      </c>
      <c r="C3663" s="113">
        <v>152</v>
      </c>
      <c r="D3663" s="113" t="s">
        <v>332</v>
      </c>
      <c r="E3663" s="113" t="s">
        <v>312</v>
      </c>
    </row>
    <row r="3664" spans="1:5" ht="12.6" customHeight="1" x14ac:dyDescent="0.2">
      <c r="A3664" s="113">
        <v>16</v>
      </c>
      <c r="B3664" s="113">
        <v>1</v>
      </c>
      <c r="C3664" s="113">
        <v>153</v>
      </c>
      <c r="D3664" s="113" t="s">
        <v>195</v>
      </c>
      <c r="E3664" s="113" t="s">
        <v>333</v>
      </c>
    </row>
    <row r="3665" spans="1:5" ht="12.6" customHeight="1" x14ac:dyDescent="0.2">
      <c r="A3665" s="113">
        <v>16</v>
      </c>
      <c r="B3665" s="113">
        <v>1</v>
      </c>
      <c r="C3665" s="113">
        <v>154</v>
      </c>
      <c r="D3665" s="113" t="s">
        <v>313</v>
      </c>
      <c r="E3665" s="113" t="s">
        <v>197</v>
      </c>
    </row>
    <row r="3666" spans="1:5" ht="12.6" customHeight="1" x14ac:dyDescent="0.2">
      <c r="A3666" s="113">
        <v>16</v>
      </c>
      <c r="B3666" s="113">
        <v>1</v>
      </c>
      <c r="C3666" s="113">
        <v>155</v>
      </c>
      <c r="D3666" s="113" t="s">
        <v>293</v>
      </c>
      <c r="E3666" s="113" t="s">
        <v>200</v>
      </c>
    </row>
    <row r="3667" spans="1:5" ht="12.6" customHeight="1" x14ac:dyDescent="0.2">
      <c r="A3667" s="113">
        <v>16</v>
      </c>
      <c r="B3667" s="113">
        <v>1</v>
      </c>
      <c r="C3667" s="113">
        <v>156</v>
      </c>
      <c r="D3667" s="113" t="s">
        <v>199</v>
      </c>
      <c r="E3667" s="113" t="s">
        <v>273</v>
      </c>
    </row>
    <row r="3668" spans="1:5" ht="12.6" customHeight="1" x14ac:dyDescent="0.2">
      <c r="A3668" s="113">
        <v>16</v>
      </c>
      <c r="B3668" s="113">
        <v>1</v>
      </c>
      <c r="C3668" s="113">
        <v>157</v>
      </c>
      <c r="D3668" s="113" t="s">
        <v>253</v>
      </c>
      <c r="E3668" s="113" t="s">
        <v>198</v>
      </c>
    </row>
    <row r="3669" spans="1:5" ht="12.6" customHeight="1" x14ac:dyDescent="0.2">
      <c r="A3669" s="113">
        <v>16</v>
      </c>
      <c r="B3669" s="113">
        <v>1</v>
      </c>
      <c r="C3669" s="113">
        <v>158</v>
      </c>
      <c r="D3669" s="113" t="s">
        <v>233</v>
      </c>
      <c r="E3669" s="113" t="s">
        <v>196</v>
      </c>
    </row>
    <row r="3670" spans="1:5" ht="12.6" customHeight="1" x14ac:dyDescent="0.2">
      <c r="A3670" s="113">
        <v>16</v>
      </c>
      <c r="B3670" s="113">
        <v>1</v>
      </c>
      <c r="C3670" s="113">
        <v>159</v>
      </c>
      <c r="D3670" s="113" t="s">
        <v>201</v>
      </c>
      <c r="E3670" s="113" t="s">
        <v>193</v>
      </c>
    </row>
    <row r="3671" spans="1:5" ht="12.6" customHeight="1" x14ac:dyDescent="0.2">
      <c r="A3671" s="113">
        <v>16</v>
      </c>
      <c r="B3671" s="113">
        <v>1</v>
      </c>
      <c r="C3671" s="113">
        <v>160</v>
      </c>
      <c r="D3671" s="113" t="s">
        <v>373</v>
      </c>
      <c r="E3671" s="113" t="s">
        <v>353</v>
      </c>
    </row>
    <row r="3672" spans="1:5" ht="12.6" customHeight="1" x14ac:dyDescent="0.2">
      <c r="A3672" s="113">
        <v>16</v>
      </c>
      <c r="B3672" s="113">
        <v>2</v>
      </c>
      <c r="C3672" s="113">
        <v>1</v>
      </c>
      <c r="D3672" s="113" t="s">
        <v>26</v>
      </c>
      <c r="E3672" s="113" t="s">
        <v>22</v>
      </c>
    </row>
    <row r="3673" spans="1:5" ht="12.6" customHeight="1" x14ac:dyDescent="0.2">
      <c r="A3673" s="113">
        <v>16</v>
      </c>
      <c r="B3673" s="113">
        <v>2</v>
      </c>
      <c r="C3673" s="113">
        <v>2</v>
      </c>
      <c r="D3673" s="113" t="s">
        <v>31</v>
      </c>
      <c r="E3673" s="113" t="s">
        <v>354</v>
      </c>
    </row>
    <row r="3674" spans="1:5" ht="12.6" customHeight="1" x14ac:dyDescent="0.2">
      <c r="A3674" s="113">
        <v>16</v>
      </c>
      <c r="B3674" s="113">
        <v>2</v>
      </c>
      <c r="C3674" s="113">
        <v>3</v>
      </c>
      <c r="D3674" s="113" t="s">
        <v>28</v>
      </c>
      <c r="E3674" s="113" t="s">
        <v>334</v>
      </c>
    </row>
    <row r="3675" spans="1:5" ht="12.6" customHeight="1" x14ac:dyDescent="0.2">
      <c r="A3675" s="113">
        <v>16</v>
      </c>
      <c r="B3675" s="113">
        <v>2</v>
      </c>
      <c r="C3675" s="113">
        <v>4</v>
      </c>
      <c r="D3675" s="113" t="s">
        <v>29</v>
      </c>
      <c r="E3675" s="113" t="s">
        <v>314</v>
      </c>
    </row>
    <row r="3676" spans="1:5" ht="12.6" customHeight="1" x14ac:dyDescent="0.2">
      <c r="A3676" s="113">
        <v>16</v>
      </c>
      <c r="B3676" s="113">
        <v>2</v>
      </c>
      <c r="C3676" s="113">
        <v>5</v>
      </c>
      <c r="D3676" s="113" t="s">
        <v>30</v>
      </c>
      <c r="E3676" s="113" t="s">
        <v>294</v>
      </c>
    </row>
    <row r="3677" spans="1:5" ht="12.6" customHeight="1" x14ac:dyDescent="0.2">
      <c r="A3677" s="113">
        <v>16</v>
      </c>
      <c r="B3677" s="113">
        <v>2</v>
      </c>
      <c r="C3677" s="113">
        <v>6</v>
      </c>
      <c r="D3677" s="113" t="s">
        <v>27</v>
      </c>
      <c r="E3677" s="113" t="s">
        <v>274</v>
      </c>
    </row>
    <row r="3678" spans="1:5" ht="12.6" customHeight="1" x14ac:dyDescent="0.2">
      <c r="A3678" s="113">
        <v>16</v>
      </c>
      <c r="B3678" s="113">
        <v>2</v>
      </c>
      <c r="C3678" s="113">
        <v>7</v>
      </c>
      <c r="D3678" s="113" t="s">
        <v>32</v>
      </c>
      <c r="E3678" s="113" t="s">
        <v>254</v>
      </c>
    </row>
    <row r="3679" spans="1:5" ht="12.6" customHeight="1" x14ac:dyDescent="0.2">
      <c r="A3679" s="113">
        <v>16</v>
      </c>
      <c r="B3679" s="113">
        <v>2</v>
      </c>
      <c r="C3679" s="113">
        <v>8</v>
      </c>
      <c r="D3679" s="113" t="s">
        <v>214</v>
      </c>
      <c r="E3679" s="113" t="s">
        <v>234</v>
      </c>
    </row>
    <row r="3680" spans="1:5" ht="12.6" customHeight="1" x14ac:dyDescent="0.2">
      <c r="A3680" s="113">
        <v>16</v>
      </c>
      <c r="B3680" s="113">
        <v>2</v>
      </c>
      <c r="C3680" s="113">
        <v>9</v>
      </c>
      <c r="D3680" s="113" t="s">
        <v>14</v>
      </c>
      <c r="E3680" s="113" t="s">
        <v>35</v>
      </c>
    </row>
    <row r="3681" spans="1:5" ht="12.6" customHeight="1" x14ac:dyDescent="0.2">
      <c r="A3681" s="113">
        <v>16</v>
      </c>
      <c r="B3681" s="113">
        <v>2</v>
      </c>
      <c r="C3681" s="113">
        <v>10</v>
      </c>
      <c r="D3681" s="113" t="s">
        <v>33</v>
      </c>
      <c r="E3681" s="113" t="s">
        <v>38</v>
      </c>
    </row>
    <row r="3682" spans="1:5" ht="12.6" customHeight="1" x14ac:dyDescent="0.2">
      <c r="A3682" s="113">
        <v>16</v>
      </c>
      <c r="B3682" s="113">
        <v>2</v>
      </c>
      <c r="C3682" s="113">
        <v>11</v>
      </c>
      <c r="D3682" s="113" t="s">
        <v>36</v>
      </c>
      <c r="E3682" s="113" t="s">
        <v>37</v>
      </c>
    </row>
    <row r="3683" spans="1:5" ht="12.6" customHeight="1" x14ac:dyDescent="0.2">
      <c r="A3683" s="113">
        <v>16</v>
      </c>
      <c r="B3683" s="113">
        <v>2</v>
      </c>
      <c r="C3683" s="113">
        <v>12</v>
      </c>
      <c r="D3683" s="113" t="s">
        <v>335</v>
      </c>
      <c r="E3683" s="113" t="s">
        <v>34</v>
      </c>
    </row>
    <row r="3684" spans="1:5" ht="12.6" customHeight="1" x14ac:dyDescent="0.2">
      <c r="A3684" s="113">
        <v>16</v>
      </c>
      <c r="B3684" s="113">
        <v>2</v>
      </c>
      <c r="C3684" s="113">
        <v>13</v>
      </c>
      <c r="D3684" s="113" t="s">
        <v>315</v>
      </c>
      <c r="E3684" s="113" t="s">
        <v>39</v>
      </c>
    </row>
    <row r="3685" spans="1:5" ht="12.6" customHeight="1" x14ac:dyDescent="0.2">
      <c r="A3685" s="113">
        <v>16</v>
      </c>
      <c r="B3685" s="113">
        <v>2</v>
      </c>
      <c r="C3685" s="113">
        <v>14</v>
      </c>
      <c r="D3685" s="113" t="s">
        <v>295</v>
      </c>
      <c r="E3685" s="113" t="s">
        <v>215</v>
      </c>
    </row>
    <row r="3686" spans="1:5" ht="12.6" customHeight="1" x14ac:dyDescent="0.2">
      <c r="A3686" s="113">
        <v>16</v>
      </c>
      <c r="B3686" s="113">
        <v>2</v>
      </c>
      <c r="C3686" s="113">
        <v>15</v>
      </c>
      <c r="D3686" s="113" t="s">
        <v>275</v>
      </c>
      <c r="E3686" s="113" t="s">
        <v>235</v>
      </c>
    </row>
    <row r="3687" spans="1:5" ht="12.6" customHeight="1" x14ac:dyDescent="0.2">
      <c r="A3687" s="113">
        <v>16</v>
      </c>
      <c r="B3687" s="113">
        <v>2</v>
      </c>
      <c r="C3687" s="113">
        <v>16</v>
      </c>
      <c r="D3687" s="113" t="s">
        <v>255</v>
      </c>
      <c r="E3687" s="113" t="s">
        <v>355</v>
      </c>
    </row>
    <row r="3688" spans="1:5" ht="12.6" customHeight="1" x14ac:dyDescent="0.2">
      <c r="A3688" s="113">
        <v>16</v>
      </c>
      <c r="B3688" s="113">
        <v>2</v>
      </c>
      <c r="C3688" s="113">
        <v>17</v>
      </c>
      <c r="D3688" s="113" t="s">
        <v>216</v>
      </c>
      <c r="E3688" s="113" t="s">
        <v>15</v>
      </c>
    </row>
    <row r="3689" spans="1:5" ht="12.6" customHeight="1" x14ac:dyDescent="0.2">
      <c r="A3689" s="113">
        <v>16</v>
      </c>
      <c r="B3689" s="113">
        <v>2</v>
      </c>
      <c r="C3689" s="113">
        <v>18</v>
      </c>
      <c r="D3689" s="113" t="s">
        <v>46</v>
      </c>
      <c r="E3689" s="113" t="s">
        <v>41</v>
      </c>
    </row>
    <row r="3690" spans="1:5" ht="12.6" customHeight="1" x14ac:dyDescent="0.2">
      <c r="A3690" s="113">
        <v>16</v>
      </c>
      <c r="B3690" s="113">
        <v>2</v>
      </c>
      <c r="C3690" s="113">
        <v>19</v>
      </c>
      <c r="D3690" s="113" t="s">
        <v>45</v>
      </c>
      <c r="E3690" s="113" t="s">
        <v>43</v>
      </c>
    </row>
    <row r="3691" spans="1:5" ht="12.6" customHeight="1" x14ac:dyDescent="0.2">
      <c r="A3691" s="113">
        <v>16</v>
      </c>
      <c r="B3691" s="113">
        <v>2</v>
      </c>
      <c r="C3691" s="113">
        <v>20</v>
      </c>
      <c r="D3691" s="113" t="s">
        <v>40</v>
      </c>
      <c r="E3691" s="113" t="s">
        <v>44</v>
      </c>
    </row>
    <row r="3692" spans="1:5" ht="12.6" customHeight="1" x14ac:dyDescent="0.2">
      <c r="A3692" s="113">
        <v>16</v>
      </c>
      <c r="B3692" s="113">
        <v>2</v>
      </c>
      <c r="C3692" s="113">
        <v>21</v>
      </c>
      <c r="D3692" s="113" t="s">
        <v>42</v>
      </c>
      <c r="E3692" s="113" t="s">
        <v>356</v>
      </c>
    </row>
    <row r="3693" spans="1:5" ht="12.6" customHeight="1" x14ac:dyDescent="0.2">
      <c r="A3693" s="113">
        <v>16</v>
      </c>
      <c r="B3693" s="113">
        <v>2</v>
      </c>
      <c r="C3693" s="113">
        <v>22</v>
      </c>
      <c r="D3693" s="113" t="s">
        <v>236</v>
      </c>
      <c r="E3693" s="113" t="s">
        <v>336</v>
      </c>
    </row>
    <row r="3694" spans="1:5" ht="12.6" customHeight="1" x14ac:dyDescent="0.2">
      <c r="A3694" s="113">
        <v>16</v>
      </c>
      <c r="B3694" s="113">
        <v>2</v>
      </c>
      <c r="C3694" s="113">
        <v>23</v>
      </c>
      <c r="D3694" s="113" t="s">
        <v>256</v>
      </c>
      <c r="E3694" s="113" t="s">
        <v>316</v>
      </c>
    </row>
    <row r="3695" spans="1:5" ht="12.6" customHeight="1" x14ac:dyDescent="0.2">
      <c r="A3695" s="113">
        <v>16</v>
      </c>
      <c r="B3695" s="113">
        <v>2</v>
      </c>
      <c r="C3695" s="113">
        <v>24</v>
      </c>
      <c r="D3695" s="113" t="s">
        <v>276</v>
      </c>
      <c r="E3695" s="113" t="s">
        <v>296</v>
      </c>
    </row>
    <row r="3696" spans="1:5" ht="12.6" customHeight="1" x14ac:dyDescent="0.2">
      <c r="A3696" s="113">
        <v>16</v>
      </c>
      <c r="B3696" s="113">
        <v>2</v>
      </c>
      <c r="C3696" s="113">
        <v>25</v>
      </c>
      <c r="D3696" s="113" t="s">
        <v>16</v>
      </c>
      <c r="E3696" s="113" t="s">
        <v>277</v>
      </c>
    </row>
    <row r="3697" spans="1:5" ht="12.6" customHeight="1" x14ac:dyDescent="0.2">
      <c r="A3697" s="113">
        <v>16</v>
      </c>
      <c r="B3697" s="113">
        <v>2</v>
      </c>
      <c r="C3697" s="113">
        <v>26</v>
      </c>
      <c r="D3697" s="113" t="s">
        <v>50</v>
      </c>
      <c r="E3697" s="113" t="s">
        <v>257</v>
      </c>
    </row>
    <row r="3698" spans="1:5" ht="12.6" customHeight="1" x14ac:dyDescent="0.2">
      <c r="A3698" s="113">
        <v>16</v>
      </c>
      <c r="B3698" s="113">
        <v>2</v>
      </c>
      <c r="C3698" s="113">
        <v>27</v>
      </c>
      <c r="D3698" s="113" t="s">
        <v>52</v>
      </c>
      <c r="E3698" s="113" t="s">
        <v>237</v>
      </c>
    </row>
    <row r="3699" spans="1:5" ht="12.6" customHeight="1" x14ac:dyDescent="0.2">
      <c r="A3699" s="113">
        <v>16</v>
      </c>
      <c r="B3699" s="113">
        <v>2</v>
      </c>
      <c r="C3699" s="113">
        <v>28</v>
      </c>
      <c r="D3699" s="113" t="s">
        <v>47</v>
      </c>
      <c r="E3699" s="113" t="s">
        <v>217</v>
      </c>
    </row>
    <row r="3700" spans="1:5" ht="12.6" customHeight="1" x14ac:dyDescent="0.2">
      <c r="A3700" s="113">
        <v>16</v>
      </c>
      <c r="B3700" s="113">
        <v>2</v>
      </c>
      <c r="C3700" s="113">
        <v>29</v>
      </c>
      <c r="D3700" s="113" t="s">
        <v>51</v>
      </c>
      <c r="E3700" s="113" t="s">
        <v>53</v>
      </c>
    </row>
    <row r="3701" spans="1:5" ht="12.6" customHeight="1" x14ac:dyDescent="0.2">
      <c r="A3701" s="113">
        <v>16</v>
      </c>
      <c r="B3701" s="113">
        <v>2</v>
      </c>
      <c r="C3701" s="113">
        <v>30</v>
      </c>
      <c r="D3701" s="113" t="s">
        <v>49</v>
      </c>
      <c r="E3701" s="113" t="s">
        <v>48</v>
      </c>
    </row>
    <row r="3702" spans="1:5" ht="12.6" customHeight="1" x14ac:dyDescent="0.2">
      <c r="A3702" s="113">
        <v>16</v>
      </c>
      <c r="B3702" s="113">
        <v>2</v>
      </c>
      <c r="C3702" s="113">
        <v>31</v>
      </c>
      <c r="D3702" s="113" t="s">
        <v>337</v>
      </c>
      <c r="E3702" s="113" t="s">
        <v>297</v>
      </c>
    </row>
    <row r="3703" spans="1:5" ht="12.6" customHeight="1" x14ac:dyDescent="0.2">
      <c r="A3703" s="113">
        <v>16</v>
      </c>
      <c r="B3703" s="113">
        <v>2</v>
      </c>
      <c r="C3703" s="113">
        <v>32</v>
      </c>
      <c r="D3703" s="113" t="s">
        <v>317</v>
      </c>
      <c r="E3703" s="113" t="s">
        <v>357</v>
      </c>
    </row>
    <row r="3704" spans="1:5" ht="12.6" customHeight="1" x14ac:dyDescent="0.2">
      <c r="A3704" s="113">
        <v>16</v>
      </c>
      <c r="B3704" s="113">
        <v>2</v>
      </c>
      <c r="C3704" s="113">
        <v>33</v>
      </c>
      <c r="D3704" s="113" t="s">
        <v>338</v>
      </c>
      <c r="E3704" s="113" t="s">
        <v>17</v>
      </c>
    </row>
    <row r="3705" spans="1:5" ht="12.6" customHeight="1" x14ac:dyDescent="0.2">
      <c r="A3705" s="113">
        <v>16</v>
      </c>
      <c r="B3705" s="113">
        <v>2</v>
      </c>
      <c r="C3705" s="113">
        <v>34</v>
      </c>
      <c r="D3705" s="113" t="s">
        <v>318</v>
      </c>
      <c r="E3705" s="113" t="s">
        <v>56</v>
      </c>
    </row>
    <row r="3706" spans="1:5" ht="12.6" customHeight="1" x14ac:dyDescent="0.2">
      <c r="A3706" s="113">
        <v>16</v>
      </c>
      <c r="B3706" s="113">
        <v>2</v>
      </c>
      <c r="C3706" s="113">
        <v>35</v>
      </c>
      <c r="D3706" s="113" t="s">
        <v>298</v>
      </c>
      <c r="E3706" s="113" t="s">
        <v>59</v>
      </c>
    </row>
    <row r="3707" spans="1:5" ht="12.6" customHeight="1" x14ac:dyDescent="0.2">
      <c r="A3707" s="113">
        <v>16</v>
      </c>
      <c r="B3707" s="113">
        <v>2</v>
      </c>
      <c r="C3707" s="113">
        <v>36</v>
      </c>
      <c r="D3707" s="113" t="s">
        <v>278</v>
      </c>
      <c r="E3707" s="113" t="s">
        <v>55</v>
      </c>
    </row>
    <row r="3708" spans="1:5" ht="12.6" customHeight="1" x14ac:dyDescent="0.2">
      <c r="A3708" s="113">
        <v>16</v>
      </c>
      <c r="B3708" s="113">
        <v>2</v>
      </c>
      <c r="C3708" s="113">
        <v>37</v>
      </c>
      <c r="D3708" s="113" t="s">
        <v>258</v>
      </c>
      <c r="E3708" s="113" t="s">
        <v>54</v>
      </c>
    </row>
    <row r="3709" spans="1:5" ht="12.6" customHeight="1" x14ac:dyDescent="0.2">
      <c r="A3709" s="113">
        <v>16</v>
      </c>
      <c r="B3709" s="113">
        <v>2</v>
      </c>
      <c r="C3709" s="113">
        <v>38</v>
      </c>
      <c r="D3709" s="113" t="s">
        <v>238</v>
      </c>
      <c r="E3709" s="113" t="s">
        <v>57</v>
      </c>
    </row>
    <row r="3710" spans="1:5" ht="12.6" customHeight="1" x14ac:dyDescent="0.2">
      <c r="A3710" s="113">
        <v>16</v>
      </c>
      <c r="B3710" s="113">
        <v>2</v>
      </c>
      <c r="C3710" s="113">
        <v>39</v>
      </c>
      <c r="D3710" s="113" t="s">
        <v>218</v>
      </c>
      <c r="E3710" s="113" t="s">
        <v>58</v>
      </c>
    </row>
    <row r="3711" spans="1:5" ht="12.6" customHeight="1" x14ac:dyDescent="0.2">
      <c r="A3711" s="113">
        <v>16</v>
      </c>
      <c r="B3711" s="113">
        <v>2</v>
      </c>
      <c r="C3711" s="113">
        <v>40</v>
      </c>
      <c r="D3711" s="113" t="s">
        <v>60</v>
      </c>
      <c r="E3711" s="113" t="s">
        <v>358</v>
      </c>
    </row>
    <row r="3712" spans="1:5" ht="12.6" customHeight="1" x14ac:dyDescent="0.2">
      <c r="A3712" s="113">
        <v>16</v>
      </c>
      <c r="B3712" s="113">
        <v>2</v>
      </c>
      <c r="C3712" s="113">
        <v>41</v>
      </c>
      <c r="D3712" s="113" t="s">
        <v>61</v>
      </c>
      <c r="E3712" s="113" t="s">
        <v>18</v>
      </c>
    </row>
    <row r="3713" spans="1:5" ht="12.6" customHeight="1" x14ac:dyDescent="0.2">
      <c r="A3713" s="113">
        <v>16</v>
      </c>
      <c r="B3713" s="113">
        <v>2</v>
      </c>
      <c r="C3713" s="113">
        <v>42</v>
      </c>
      <c r="D3713" s="113" t="s">
        <v>62</v>
      </c>
      <c r="E3713" s="113" t="s">
        <v>339</v>
      </c>
    </row>
    <row r="3714" spans="1:5" ht="12.6" customHeight="1" x14ac:dyDescent="0.2">
      <c r="A3714" s="113">
        <v>16</v>
      </c>
      <c r="B3714" s="113">
        <v>2</v>
      </c>
      <c r="C3714" s="113">
        <v>43</v>
      </c>
      <c r="D3714" s="113" t="s">
        <v>64</v>
      </c>
      <c r="E3714" s="113" t="s">
        <v>319</v>
      </c>
    </row>
    <row r="3715" spans="1:5" ht="12.6" customHeight="1" x14ac:dyDescent="0.2">
      <c r="A3715" s="113">
        <v>16</v>
      </c>
      <c r="B3715" s="113">
        <v>2</v>
      </c>
      <c r="C3715" s="113">
        <v>44</v>
      </c>
      <c r="D3715" s="113" t="s">
        <v>65</v>
      </c>
      <c r="E3715" s="113" t="s">
        <v>299</v>
      </c>
    </row>
    <row r="3716" spans="1:5" ht="12.6" customHeight="1" x14ac:dyDescent="0.2">
      <c r="A3716" s="113">
        <v>16</v>
      </c>
      <c r="B3716" s="113">
        <v>2</v>
      </c>
      <c r="C3716" s="113">
        <v>45</v>
      </c>
      <c r="D3716" s="113" t="s">
        <v>66</v>
      </c>
      <c r="E3716" s="113" t="s">
        <v>279</v>
      </c>
    </row>
    <row r="3717" spans="1:5" ht="12.6" customHeight="1" x14ac:dyDescent="0.2">
      <c r="A3717" s="113">
        <v>16</v>
      </c>
      <c r="B3717" s="113">
        <v>2</v>
      </c>
      <c r="C3717" s="113">
        <v>46</v>
      </c>
      <c r="D3717" s="113" t="s">
        <v>63</v>
      </c>
      <c r="E3717" s="113" t="s">
        <v>259</v>
      </c>
    </row>
    <row r="3718" spans="1:5" ht="12.6" customHeight="1" x14ac:dyDescent="0.2">
      <c r="A3718" s="113">
        <v>16</v>
      </c>
      <c r="B3718" s="113">
        <v>2</v>
      </c>
      <c r="C3718" s="113">
        <v>47</v>
      </c>
      <c r="D3718" s="113" t="s">
        <v>67</v>
      </c>
      <c r="E3718" s="113" t="s">
        <v>239</v>
      </c>
    </row>
    <row r="3719" spans="1:5" ht="12.6" customHeight="1" x14ac:dyDescent="0.2">
      <c r="A3719" s="113">
        <v>16</v>
      </c>
      <c r="B3719" s="113">
        <v>2</v>
      </c>
      <c r="C3719" s="113">
        <v>48</v>
      </c>
      <c r="D3719" s="113" t="s">
        <v>219</v>
      </c>
      <c r="E3719" s="113" t="s">
        <v>359</v>
      </c>
    </row>
    <row r="3720" spans="1:5" ht="12.6" customHeight="1" x14ac:dyDescent="0.2">
      <c r="A3720" s="113">
        <v>16</v>
      </c>
      <c r="B3720" s="113">
        <v>2</v>
      </c>
      <c r="C3720" s="113">
        <v>49</v>
      </c>
      <c r="D3720" s="113" t="s">
        <v>19</v>
      </c>
      <c r="E3720" s="113" t="s">
        <v>73</v>
      </c>
    </row>
    <row r="3721" spans="1:5" ht="12.6" customHeight="1" x14ac:dyDescent="0.2">
      <c r="A3721" s="113">
        <v>16</v>
      </c>
      <c r="B3721" s="113">
        <v>2</v>
      </c>
      <c r="C3721" s="113">
        <v>50</v>
      </c>
      <c r="D3721" s="113" t="s">
        <v>68</v>
      </c>
      <c r="E3721" s="113" t="s">
        <v>72</v>
      </c>
    </row>
    <row r="3722" spans="1:5" ht="12.6" customHeight="1" x14ac:dyDescent="0.2">
      <c r="A3722" s="113">
        <v>16</v>
      </c>
      <c r="B3722" s="113">
        <v>2</v>
      </c>
      <c r="C3722" s="113">
        <v>51</v>
      </c>
      <c r="D3722" s="113" t="s">
        <v>70</v>
      </c>
      <c r="E3722" s="113" t="s">
        <v>360</v>
      </c>
    </row>
    <row r="3723" spans="1:5" ht="12.6" customHeight="1" x14ac:dyDescent="0.2">
      <c r="A3723" s="113">
        <v>16</v>
      </c>
      <c r="B3723" s="113">
        <v>2</v>
      </c>
      <c r="C3723" s="113">
        <v>52</v>
      </c>
      <c r="D3723" s="113" t="s">
        <v>340</v>
      </c>
      <c r="E3723" s="113" t="s">
        <v>71</v>
      </c>
    </row>
    <row r="3724" spans="1:5" ht="12.6" customHeight="1" x14ac:dyDescent="0.2">
      <c r="A3724" s="113">
        <v>16</v>
      </c>
      <c r="B3724" s="113">
        <v>2</v>
      </c>
      <c r="C3724" s="113">
        <v>53</v>
      </c>
      <c r="D3724" s="113" t="s">
        <v>320</v>
      </c>
      <c r="E3724" s="113" t="s">
        <v>69</v>
      </c>
    </row>
    <row r="3725" spans="1:5" ht="12.6" customHeight="1" x14ac:dyDescent="0.2">
      <c r="A3725" s="113">
        <v>16</v>
      </c>
      <c r="B3725" s="113">
        <v>2</v>
      </c>
      <c r="C3725" s="113">
        <v>54</v>
      </c>
      <c r="D3725" s="113" t="s">
        <v>300</v>
      </c>
      <c r="E3725" s="113" t="s">
        <v>74</v>
      </c>
    </row>
    <row r="3726" spans="1:5" ht="12.6" customHeight="1" x14ac:dyDescent="0.2">
      <c r="A3726" s="113">
        <v>16</v>
      </c>
      <c r="B3726" s="113">
        <v>2</v>
      </c>
      <c r="C3726" s="113">
        <v>55</v>
      </c>
      <c r="D3726" s="113" t="s">
        <v>280</v>
      </c>
      <c r="E3726" s="113" t="s">
        <v>220</v>
      </c>
    </row>
    <row r="3727" spans="1:5" ht="12.6" customHeight="1" x14ac:dyDescent="0.2">
      <c r="A3727" s="113">
        <v>16</v>
      </c>
      <c r="B3727" s="113">
        <v>2</v>
      </c>
      <c r="C3727" s="113">
        <v>56</v>
      </c>
      <c r="D3727" s="113" t="s">
        <v>260</v>
      </c>
      <c r="E3727" s="113" t="s">
        <v>240</v>
      </c>
    </row>
    <row r="3728" spans="1:5" ht="12.6" customHeight="1" x14ac:dyDescent="0.2">
      <c r="A3728" s="113">
        <v>16</v>
      </c>
      <c r="B3728" s="113">
        <v>2</v>
      </c>
      <c r="C3728" s="113">
        <v>57</v>
      </c>
      <c r="D3728" s="113" t="s">
        <v>81</v>
      </c>
      <c r="E3728" s="113" t="s">
        <v>20</v>
      </c>
    </row>
    <row r="3729" spans="1:5" ht="12.6" customHeight="1" x14ac:dyDescent="0.2">
      <c r="A3729" s="113">
        <v>16</v>
      </c>
      <c r="B3729" s="113">
        <v>2</v>
      </c>
      <c r="C3729" s="113">
        <v>58</v>
      </c>
      <c r="D3729" s="113" t="s">
        <v>77</v>
      </c>
      <c r="E3729" s="113" t="s">
        <v>76</v>
      </c>
    </row>
    <row r="3730" spans="1:5" ht="12.6" customHeight="1" x14ac:dyDescent="0.2">
      <c r="A3730" s="113">
        <v>16</v>
      </c>
      <c r="B3730" s="113">
        <v>2</v>
      </c>
      <c r="C3730" s="113">
        <v>59</v>
      </c>
      <c r="D3730" s="113" t="s">
        <v>79</v>
      </c>
      <c r="E3730" s="113" t="s">
        <v>78</v>
      </c>
    </row>
    <row r="3731" spans="1:5" ht="12.6" customHeight="1" x14ac:dyDescent="0.2">
      <c r="A3731" s="113">
        <v>16</v>
      </c>
      <c r="B3731" s="113">
        <v>2</v>
      </c>
      <c r="C3731" s="113">
        <v>60</v>
      </c>
      <c r="D3731" s="113" t="s">
        <v>75</v>
      </c>
      <c r="E3731" s="113" t="s">
        <v>80</v>
      </c>
    </row>
    <row r="3732" spans="1:5" ht="12.6" customHeight="1" x14ac:dyDescent="0.2">
      <c r="A3732" s="113">
        <v>16</v>
      </c>
      <c r="B3732" s="113">
        <v>2</v>
      </c>
      <c r="C3732" s="113">
        <v>61</v>
      </c>
      <c r="D3732" s="113" t="s">
        <v>221</v>
      </c>
      <c r="E3732" s="113" t="s">
        <v>341</v>
      </c>
    </row>
    <row r="3733" spans="1:5" ht="12.6" customHeight="1" x14ac:dyDescent="0.2">
      <c r="A3733" s="113">
        <v>16</v>
      </c>
      <c r="B3733" s="113">
        <v>2</v>
      </c>
      <c r="C3733" s="113">
        <v>62</v>
      </c>
      <c r="D3733" s="113" t="s">
        <v>241</v>
      </c>
      <c r="E3733" s="113" t="s">
        <v>321</v>
      </c>
    </row>
    <row r="3734" spans="1:5" ht="12.6" customHeight="1" x14ac:dyDescent="0.2">
      <c r="A3734" s="113">
        <v>16</v>
      </c>
      <c r="B3734" s="113">
        <v>2</v>
      </c>
      <c r="C3734" s="113">
        <v>63</v>
      </c>
      <c r="D3734" s="113" t="s">
        <v>261</v>
      </c>
      <c r="E3734" s="113" t="s">
        <v>301</v>
      </c>
    </row>
    <row r="3735" spans="1:5" ht="12.6" customHeight="1" x14ac:dyDescent="0.2">
      <c r="A3735" s="113">
        <v>16</v>
      </c>
      <c r="B3735" s="113">
        <v>2</v>
      </c>
      <c r="C3735" s="113">
        <v>64</v>
      </c>
      <c r="D3735" s="113" t="s">
        <v>281</v>
      </c>
      <c r="E3735" s="113" t="s">
        <v>361</v>
      </c>
    </row>
    <row r="3736" spans="1:5" ht="12.6" customHeight="1" x14ac:dyDescent="0.2">
      <c r="A3736" s="113">
        <v>16</v>
      </c>
      <c r="B3736" s="113">
        <v>2</v>
      </c>
      <c r="C3736" s="113">
        <v>65</v>
      </c>
      <c r="D3736" s="113" t="s">
        <v>21</v>
      </c>
      <c r="E3736" s="113" t="s">
        <v>262</v>
      </c>
    </row>
    <row r="3737" spans="1:5" ht="12.6" customHeight="1" x14ac:dyDescent="0.2">
      <c r="A3737" s="113">
        <v>16</v>
      </c>
      <c r="B3737" s="113">
        <v>2</v>
      </c>
      <c r="C3737" s="113">
        <v>66</v>
      </c>
      <c r="D3737" s="113" t="s">
        <v>83</v>
      </c>
      <c r="E3737" s="113" t="s">
        <v>242</v>
      </c>
    </row>
    <row r="3738" spans="1:5" ht="12.6" customHeight="1" x14ac:dyDescent="0.2">
      <c r="A3738" s="113">
        <v>16</v>
      </c>
      <c r="B3738" s="113">
        <v>2</v>
      </c>
      <c r="C3738" s="113">
        <v>67</v>
      </c>
      <c r="D3738" s="113" t="s">
        <v>86</v>
      </c>
      <c r="E3738" s="113" t="s">
        <v>222</v>
      </c>
    </row>
    <row r="3739" spans="1:5" ht="12.6" customHeight="1" x14ac:dyDescent="0.2">
      <c r="A3739" s="113">
        <v>16</v>
      </c>
      <c r="B3739" s="113">
        <v>2</v>
      </c>
      <c r="C3739" s="113">
        <v>68</v>
      </c>
      <c r="D3739" s="113" t="s">
        <v>87</v>
      </c>
      <c r="E3739" s="113" t="s">
        <v>88</v>
      </c>
    </row>
    <row r="3740" spans="1:5" ht="12.6" customHeight="1" x14ac:dyDescent="0.2">
      <c r="A3740" s="113">
        <v>16</v>
      </c>
      <c r="B3740" s="113">
        <v>2</v>
      </c>
      <c r="C3740" s="113">
        <v>69</v>
      </c>
      <c r="D3740" s="32" t="s">
        <v>85</v>
      </c>
      <c r="E3740" s="32" t="s">
        <v>82</v>
      </c>
    </row>
    <row r="3741" spans="1:5" ht="12.6" customHeight="1" x14ac:dyDescent="0.2">
      <c r="A3741" s="113">
        <v>16</v>
      </c>
      <c r="B3741" s="113">
        <v>2</v>
      </c>
      <c r="C3741" s="113">
        <v>70</v>
      </c>
      <c r="D3741" s="32" t="s">
        <v>84</v>
      </c>
      <c r="E3741" s="32" t="s">
        <v>362</v>
      </c>
    </row>
    <row r="3742" spans="1:5" ht="12.6" customHeight="1" x14ac:dyDescent="0.2">
      <c r="A3742" s="113">
        <v>16</v>
      </c>
      <c r="B3742" s="113">
        <v>2</v>
      </c>
      <c r="C3742" s="113">
        <v>71</v>
      </c>
      <c r="D3742" s="32" t="s">
        <v>342</v>
      </c>
      <c r="E3742" s="32" t="s">
        <v>282</v>
      </c>
    </row>
    <row r="3743" spans="1:5" ht="12.6" customHeight="1" x14ac:dyDescent="0.2">
      <c r="A3743" s="113">
        <v>16</v>
      </c>
      <c r="B3743" s="113">
        <v>2</v>
      </c>
      <c r="C3743" s="113">
        <v>72</v>
      </c>
      <c r="D3743" s="113" t="s">
        <v>322</v>
      </c>
      <c r="E3743" s="113" t="s">
        <v>302</v>
      </c>
    </row>
    <row r="3744" spans="1:5" ht="12.6" customHeight="1" x14ac:dyDescent="0.2">
      <c r="A3744" s="113">
        <v>16</v>
      </c>
      <c r="B3744" s="113">
        <v>2</v>
      </c>
      <c r="C3744" s="113">
        <v>73</v>
      </c>
      <c r="D3744" s="113" t="s">
        <v>323</v>
      </c>
      <c r="E3744" s="113" t="s">
        <v>23</v>
      </c>
    </row>
    <row r="3745" spans="1:5" ht="12.6" customHeight="1" x14ac:dyDescent="0.2">
      <c r="A3745" s="113">
        <v>16</v>
      </c>
      <c r="B3745" s="113">
        <v>2</v>
      </c>
      <c r="C3745" s="113">
        <v>74</v>
      </c>
      <c r="D3745" s="113" t="s">
        <v>303</v>
      </c>
      <c r="E3745" s="113" t="s">
        <v>92</v>
      </c>
    </row>
    <row r="3746" spans="1:5" ht="12.6" customHeight="1" x14ac:dyDescent="0.2">
      <c r="A3746" s="113">
        <v>16</v>
      </c>
      <c r="B3746" s="113">
        <v>2</v>
      </c>
      <c r="C3746" s="113">
        <v>75</v>
      </c>
      <c r="D3746" s="113" t="s">
        <v>283</v>
      </c>
      <c r="E3746" s="113" t="s">
        <v>89</v>
      </c>
    </row>
    <row r="3747" spans="1:5" ht="12.6" customHeight="1" x14ac:dyDescent="0.2">
      <c r="A3747" s="113">
        <v>16</v>
      </c>
      <c r="B3747" s="113">
        <v>2</v>
      </c>
      <c r="C3747" s="113">
        <v>76</v>
      </c>
      <c r="D3747" s="113" t="s">
        <v>263</v>
      </c>
      <c r="E3747" s="113" t="s">
        <v>91</v>
      </c>
    </row>
    <row r="3748" spans="1:5" ht="12.6" customHeight="1" x14ac:dyDescent="0.2">
      <c r="A3748" s="113">
        <v>16</v>
      </c>
      <c r="B3748" s="113">
        <v>2</v>
      </c>
      <c r="C3748" s="113">
        <v>77</v>
      </c>
      <c r="D3748" s="113" t="s">
        <v>243</v>
      </c>
      <c r="E3748" s="113" t="s">
        <v>90</v>
      </c>
    </row>
    <row r="3749" spans="1:5" ht="12.6" customHeight="1" x14ac:dyDescent="0.2">
      <c r="A3749" s="113">
        <v>16</v>
      </c>
      <c r="B3749" s="113">
        <v>2</v>
      </c>
      <c r="C3749" s="113">
        <v>78</v>
      </c>
      <c r="D3749" s="113" t="s">
        <v>223</v>
      </c>
      <c r="E3749" s="113" t="s">
        <v>93</v>
      </c>
    </row>
    <row r="3750" spans="1:5" ht="12.6" customHeight="1" x14ac:dyDescent="0.2">
      <c r="A3750" s="113">
        <v>16</v>
      </c>
      <c r="B3750" s="113">
        <v>2</v>
      </c>
      <c r="C3750" s="113">
        <v>79</v>
      </c>
      <c r="D3750" s="113" t="s">
        <v>95</v>
      </c>
      <c r="E3750" s="113" t="s">
        <v>94</v>
      </c>
    </row>
    <row r="3751" spans="1:5" ht="12.6" customHeight="1" x14ac:dyDescent="0.2">
      <c r="A3751" s="113">
        <v>16</v>
      </c>
      <c r="B3751" s="113">
        <v>2</v>
      </c>
      <c r="C3751" s="113">
        <v>80</v>
      </c>
      <c r="D3751" s="113" t="s">
        <v>343</v>
      </c>
      <c r="E3751" s="113" t="s">
        <v>363</v>
      </c>
    </row>
    <row r="3752" spans="1:5" ht="12.6" customHeight="1" x14ac:dyDescent="0.2">
      <c r="A3752" s="113">
        <v>16</v>
      </c>
      <c r="B3752" s="113">
        <v>2</v>
      </c>
      <c r="C3752" s="113">
        <v>81</v>
      </c>
      <c r="D3752" s="113" t="s">
        <v>97</v>
      </c>
      <c r="E3752" s="113" t="s">
        <v>24</v>
      </c>
    </row>
    <row r="3753" spans="1:5" ht="12.6" customHeight="1" x14ac:dyDescent="0.2">
      <c r="A3753" s="113">
        <v>16</v>
      </c>
      <c r="B3753" s="113">
        <v>2</v>
      </c>
      <c r="C3753" s="113">
        <v>82</v>
      </c>
      <c r="D3753" s="113" t="s">
        <v>96</v>
      </c>
      <c r="E3753" s="113" t="s">
        <v>101</v>
      </c>
    </row>
    <row r="3754" spans="1:5" ht="12.6" customHeight="1" x14ac:dyDescent="0.2">
      <c r="A3754" s="113">
        <v>16</v>
      </c>
      <c r="B3754" s="113">
        <v>2</v>
      </c>
      <c r="C3754" s="113">
        <v>83</v>
      </c>
      <c r="D3754" s="113" t="s">
        <v>99</v>
      </c>
      <c r="E3754" s="113" t="s">
        <v>344</v>
      </c>
    </row>
    <row r="3755" spans="1:5" ht="12.6" customHeight="1" x14ac:dyDescent="0.2">
      <c r="A3755" s="113">
        <v>16</v>
      </c>
      <c r="B3755" s="113">
        <v>2</v>
      </c>
      <c r="C3755" s="113">
        <v>84</v>
      </c>
      <c r="D3755" s="113" t="s">
        <v>100</v>
      </c>
      <c r="E3755" s="113" t="s">
        <v>324</v>
      </c>
    </row>
    <row r="3756" spans="1:5" ht="12.6" customHeight="1" x14ac:dyDescent="0.2">
      <c r="A3756" s="113">
        <v>16</v>
      </c>
      <c r="B3756" s="113">
        <v>2</v>
      </c>
      <c r="C3756" s="113">
        <v>85</v>
      </c>
      <c r="D3756" s="113" t="s">
        <v>98</v>
      </c>
      <c r="E3756" s="113" t="s">
        <v>304</v>
      </c>
    </row>
    <row r="3757" spans="1:5" ht="12.6" customHeight="1" x14ac:dyDescent="0.2">
      <c r="A3757" s="113">
        <v>16</v>
      </c>
      <c r="B3757" s="113">
        <v>2</v>
      </c>
      <c r="C3757" s="113">
        <v>86</v>
      </c>
      <c r="D3757" s="113" t="s">
        <v>102</v>
      </c>
      <c r="E3757" s="113" t="s">
        <v>284</v>
      </c>
    </row>
    <row r="3758" spans="1:5" ht="12.6" customHeight="1" x14ac:dyDescent="0.2">
      <c r="A3758" s="113">
        <v>16</v>
      </c>
      <c r="B3758" s="113">
        <v>2</v>
      </c>
      <c r="C3758" s="113">
        <v>87</v>
      </c>
      <c r="D3758" s="113" t="s">
        <v>224</v>
      </c>
      <c r="E3758" s="113" t="s">
        <v>264</v>
      </c>
    </row>
    <row r="3759" spans="1:5" ht="12.6" customHeight="1" x14ac:dyDescent="0.2">
      <c r="A3759" s="113">
        <v>16</v>
      </c>
      <c r="B3759" s="113">
        <v>2</v>
      </c>
      <c r="C3759" s="113">
        <v>88</v>
      </c>
      <c r="D3759" s="113" t="s">
        <v>364</v>
      </c>
      <c r="E3759" s="113" t="s">
        <v>244</v>
      </c>
    </row>
    <row r="3760" spans="1:5" ht="12.6" customHeight="1" x14ac:dyDescent="0.2">
      <c r="A3760" s="113">
        <v>16</v>
      </c>
      <c r="B3760" s="113">
        <v>2</v>
      </c>
      <c r="C3760" s="113">
        <v>89</v>
      </c>
      <c r="D3760" s="113" t="s">
        <v>25</v>
      </c>
      <c r="E3760" s="113" t="s">
        <v>107</v>
      </c>
    </row>
    <row r="3761" spans="1:5" ht="12.6" customHeight="1" x14ac:dyDescent="0.2">
      <c r="A3761" s="113">
        <v>16</v>
      </c>
      <c r="B3761" s="113">
        <v>2</v>
      </c>
      <c r="C3761" s="113">
        <v>90</v>
      </c>
      <c r="D3761" s="113" t="s">
        <v>105</v>
      </c>
      <c r="E3761" s="113" t="s">
        <v>103</v>
      </c>
    </row>
    <row r="3762" spans="1:5" ht="12.6" customHeight="1" x14ac:dyDescent="0.2">
      <c r="A3762" s="113">
        <v>16</v>
      </c>
      <c r="B3762" s="113">
        <v>2</v>
      </c>
      <c r="C3762" s="113">
        <v>91</v>
      </c>
      <c r="D3762" s="113" t="s">
        <v>106</v>
      </c>
      <c r="E3762" s="113" t="s">
        <v>108</v>
      </c>
    </row>
    <row r="3763" spans="1:5" ht="12.6" customHeight="1" x14ac:dyDescent="0.2">
      <c r="A3763" s="113">
        <v>16</v>
      </c>
      <c r="B3763" s="113">
        <v>2</v>
      </c>
      <c r="C3763" s="113">
        <v>92</v>
      </c>
      <c r="D3763" s="113" t="s">
        <v>365</v>
      </c>
      <c r="E3763" s="113" t="s">
        <v>104</v>
      </c>
    </row>
    <row r="3764" spans="1:5" ht="12.6" customHeight="1" x14ac:dyDescent="0.2">
      <c r="A3764" s="113">
        <v>16</v>
      </c>
      <c r="B3764" s="113">
        <v>2</v>
      </c>
      <c r="C3764" s="113">
        <v>93</v>
      </c>
      <c r="D3764" s="113" t="s">
        <v>345</v>
      </c>
      <c r="E3764" s="113" t="s">
        <v>109</v>
      </c>
    </row>
    <row r="3765" spans="1:5" ht="12.6" customHeight="1" x14ac:dyDescent="0.2">
      <c r="A3765" s="113">
        <v>16</v>
      </c>
      <c r="B3765" s="113">
        <v>2</v>
      </c>
      <c r="C3765" s="113">
        <v>94</v>
      </c>
      <c r="D3765" s="113" t="s">
        <v>325</v>
      </c>
      <c r="E3765" s="113" t="s">
        <v>225</v>
      </c>
    </row>
    <row r="3766" spans="1:5" ht="12.6" customHeight="1" x14ac:dyDescent="0.2">
      <c r="A3766" s="113">
        <v>16</v>
      </c>
      <c r="B3766" s="113">
        <v>2</v>
      </c>
      <c r="C3766" s="113">
        <v>95</v>
      </c>
      <c r="D3766" s="113" t="s">
        <v>305</v>
      </c>
      <c r="E3766" s="113" t="s">
        <v>245</v>
      </c>
    </row>
    <row r="3767" spans="1:5" ht="12.6" customHeight="1" x14ac:dyDescent="0.2">
      <c r="A3767" s="113">
        <v>16</v>
      </c>
      <c r="B3767" s="113">
        <v>2</v>
      </c>
      <c r="C3767" s="113">
        <v>96</v>
      </c>
      <c r="D3767" s="113" t="s">
        <v>285</v>
      </c>
      <c r="E3767" s="113" t="s">
        <v>265</v>
      </c>
    </row>
    <row r="3768" spans="1:5" ht="12.6" customHeight="1" x14ac:dyDescent="0.2">
      <c r="A3768" s="113">
        <v>16</v>
      </c>
      <c r="B3768" s="113">
        <v>2</v>
      </c>
      <c r="C3768" s="113">
        <v>97</v>
      </c>
      <c r="D3768" s="113" t="s">
        <v>246</v>
      </c>
      <c r="E3768" s="113" t="s">
        <v>139</v>
      </c>
    </row>
    <row r="3769" spans="1:5" ht="12.6" customHeight="1" x14ac:dyDescent="0.2">
      <c r="A3769" s="113">
        <v>16</v>
      </c>
      <c r="B3769" s="113">
        <v>2</v>
      </c>
      <c r="C3769" s="113">
        <v>98</v>
      </c>
      <c r="D3769" s="113" t="s">
        <v>226</v>
      </c>
      <c r="E3769" s="113" t="s">
        <v>140</v>
      </c>
    </row>
    <row r="3770" spans="1:5" ht="12.6" customHeight="1" x14ac:dyDescent="0.2">
      <c r="A3770" s="113">
        <v>16</v>
      </c>
      <c r="B3770" s="113">
        <v>2</v>
      </c>
      <c r="C3770" s="113">
        <v>99</v>
      </c>
      <c r="D3770" s="113" t="s">
        <v>144</v>
      </c>
      <c r="E3770" s="113" t="s">
        <v>143</v>
      </c>
    </row>
    <row r="3771" spans="1:5" ht="12.6" customHeight="1" x14ac:dyDescent="0.2">
      <c r="A3771" s="113">
        <v>16</v>
      </c>
      <c r="B3771" s="113">
        <v>2</v>
      </c>
      <c r="C3771" s="113">
        <v>100</v>
      </c>
      <c r="D3771" s="113" t="s">
        <v>138</v>
      </c>
      <c r="E3771" s="113" t="s">
        <v>146</v>
      </c>
    </row>
    <row r="3772" spans="1:5" ht="12.6" customHeight="1" x14ac:dyDescent="0.2">
      <c r="A3772" s="113">
        <v>16</v>
      </c>
      <c r="B3772" s="113">
        <v>2</v>
      </c>
      <c r="C3772" s="113">
        <v>101</v>
      </c>
      <c r="D3772" s="113" t="s">
        <v>141</v>
      </c>
      <c r="E3772" s="113" t="s">
        <v>142</v>
      </c>
    </row>
    <row r="3773" spans="1:5" ht="12.6" customHeight="1" x14ac:dyDescent="0.2">
      <c r="A3773" s="113">
        <v>16</v>
      </c>
      <c r="B3773" s="113">
        <v>2</v>
      </c>
      <c r="C3773" s="113">
        <v>102</v>
      </c>
      <c r="D3773" s="113" t="s">
        <v>266</v>
      </c>
      <c r="E3773" s="113" t="s">
        <v>346</v>
      </c>
    </row>
    <row r="3774" spans="1:5" ht="12.6" customHeight="1" x14ac:dyDescent="0.2">
      <c r="A3774" s="113">
        <v>16</v>
      </c>
      <c r="B3774" s="113">
        <v>2</v>
      </c>
      <c r="C3774" s="113">
        <v>103</v>
      </c>
      <c r="D3774" s="113" t="s">
        <v>286</v>
      </c>
      <c r="E3774" s="113" t="s">
        <v>326</v>
      </c>
    </row>
    <row r="3775" spans="1:5" ht="12.6" customHeight="1" x14ac:dyDescent="0.2">
      <c r="A3775" s="113">
        <v>16</v>
      </c>
      <c r="B3775" s="113">
        <v>2</v>
      </c>
      <c r="C3775" s="113">
        <v>104</v>
      </c>
      <c r="D3775" s="113" t="s">
        <v>366</v>
      </c>
      <c r="E3775" s="113" t="s">
        <v>306</v>
      </c>
    </row>
    <row r="3776" spans="1:5" ht="12.6" customHeight="1" x14ac:dyDescent="0.2">
      <c r="A3776" s="113">
        <v>16</v>
      </c>
      <c r="B3776" s="113">
        <v>2</v>
      </c>
      <c r="C3776" s="113">
        <v>105</v>
      </c>
      <c r="D3776" s="113" t="s">
        <v>147</v>
      </c>
      <c r="E3776" s="113" t="s">
        <v>307</v>
      </c>
    </row>
    <row r="3777" spans="1:5" ht="12.6" customHeight="1" x14ac:dyDescent="0.2">
      <c r="A3777" s="113">
        <v>16</v>
      </c>
      <c r="B3777" s="113">
        <v>2</v>
      </c>
      <c r="C3777" s="113">
        <v>106</v>
      </c>
      <c r="D3777" s="113" t="s">
        <v>150</v>
      </c>
      <c r="E3777" s="113" t="s">
        <v>287</v>
      </c>
    </row>
    <row r="3778" spans="1:5" ht="12.6" customHeight="1" x14ac:dyDescent="0.2">
      <c r="A3778" s="113">
        <v>16</v>
      </c>
      <c r="B3778" s="113">
        <v>2</v>
      </c>
      <c r="C3778" s="113">
        <v>107</v>
      </c>
      <c r="D3778" s="113" t="s">
        <v>145</v>
      </c>
      <c r="E3778" s="113" t="s">
        <v>267</v>
      </c>
    </row>
    <row r="3779" spans="1:5" ht="12.6" customHeight="1" x14ac:dyDescent="0.2">
      <c r="A3779" s="113">
        <v>16</v>
      </c>
      <c r="B3779" s="113">
        <v>2</v>
      </c>
      <c r="C3779" s="113">
        <v>108</v>
      </c>
      <c r="D3779" s="113" t="s">
        <v>149</v>
      </c>
      <c r="E3779" s="113" t="s">
        <v>247</v>
      </c>
    </row>
    <row r="3780" spans="1:5" ht="12.6" customHeight="1" x14ac:dyDescent="0.2">
      <c r="A3780" s="113">
        <v>16</v>
      </c>
      <c r="B3780" s="113">
        <v>2</v>
      </c>
      <c r="C3780" s="113">
        <v>109</v>
      </c>
      <c r="D3780" s="113" t="s">
        <v>148</v>
      </c>
      <c r="E3780" s="113" t="s">
        <v>227</v>
      </c>
    </row>
    <row r="3781" spans="1:5" ht="12.6" customHeight="1" x14ac:dyDescent="0.2">
      <c r="A3781" s="113">
        <v>16</v>
      </c>
      <c r="B3781" s="113">
        <v>2</v>
      </c>
      <c r="C3781" s="113">
        <v>110</v>
      </c>
      <c r="D3781" s="113" t="s">
        <v>151</v>
      </c>
      <c r="E3781" s="113" t="s">
        <v>152</v>
      </c>
    </row>
    <row r="3782" spans="1:5" ht="12.6" customHeight="1" x14ac:dyDescent="0.2">
      <c r="A3782" s="113">
        <v>16</v>
      </c>
      <c r="B3782" s="113">
        <v>2</v>
      </c>
      <c r="C3782" s="113">
        <v>111</v>
      </c>
      <c r="D3782" s="113" t="s">
        <v>367</v>
      </c>
      <c r="E3782" s="113" t="s">
        <v>153</v>
      </c>
    </row>
    <row r="3783" spans="1:5" ht="12.6" customHeight="1" x14ac:dyDescent="0.2">
      <c r="A3783" s="113">
        <v>16</v>
      </c>
      <c r="B3783" s="113">
        <v>2</v>
      </c>
      <c r="C3783" s="113">
        <v>112</v>
      </c>
      <c r="D3783" s="113" t="s">
        <v>347</v>
      </c>
      <c r="E3783" s="113" t="s">
        <v>327</v>
      </c>
    </row>
    <row r="3784" spans="1:5" ht="12.6" customHeight="1" x14ac:dyDescent="0.2">
      <c r="A3784" s="113">
        <v>16</v>
      </c>
      <c r="B3784" s="113">
        <v>2</v>
      </c>
      <c r="C3784" s="113">
        <v>113</v>
      </c>
      <c r="D3784" s="113" t="s">
        <v>368</v>
      </c>
      <c r="E3784" s="113" t="s">
        <v>162</v>
      </c>
    </row>
    <row r="3785" spans="1:5" ht="12.6" customHeight="1" x14ac:dyDescent="0.2">
      <c r="A3785" s="113">
        <v>16</v>
      </c>
      <c r="B3785" s="113">
        <v>2</v>
      </c>
      <c r="C3785" s="113">
        <v>114</v>
      </c>
      <c r="D3785" s="113" t="s">
        <v>348</v>
      </c>
      <c r="E3785" s="113" t="s">
        <v>154</v>
      </c>
    </row>
    <row r="3786" spans="1:5" ht="12.6" customHeight="1" x14ac:dyDescent="0.2">
      <c r="A3786" s="113">
        <v>16</v>
      </c>
      <c r="B3786" s="113">
        <v>2</v>
      </c>
      <c r="C3786" s="113">
        <v>115</v>
      </c>
      <c r="D3786" s="113" t="s">
        <v>328</v>
      </c>
      <c r="E3786" s="113" t="s">
        <v>156</v>
      </c>
    </row>
    <row r="3787" spans="1:5" ht="12.6" customHeight="1" x14ac:dyDescent="0.2">
      <c r="A3787" s="113">
        <v>16</v>
      </c>
      <c r="B3787" s="113">
        <v>2</v>
      </c>
      <c r="C3787" s="113">
        <v>116</v>
      </c>
      <c r="D3787" s="113" t="s">
        <v>308</v>
      </c>
      <c r="E3787" s="113" t="s">
        <v>157</v>
      </c>
    </row>
    <row r="3788" spans="1:5" ht="12.6" customHeight="1" x14ac:dyDescent="0.2">
      <c r="A3788" s="113">
        <v>16</v>
      </c>
      <c r="B3788" s="113">
        <v>2</v>
      </c>
      <c r="C3788" s="113">
        <v>117</v>
      </c>
      <c r="D3788" s="113" t="s">
        <v>288</v>
      </c>
      <c r="E3788" s="113" t="s">
        <v>159</v>
      </c>
    </row>
    <row r="3789" spans="1:5" ht="12.6" customHeight="1" x14ac:dyDescent="0.2">
      <c r="A3789" s="113">
        <v>16</v>
      </c>
      <c r="B3789" s="113">
        <v>2</v>
      </c>
      <c r="C3789" s="113">
        <v>118</v>
      </c>
      <c r="D3789" s="113" t="s">
        <v>268</v>
      </c>
      <c r="E3789" s="113" t="s">
        <v>160</v>
      </c>
    </row>
    <row r="3790" spans="1:5" ht="12.6" customHeight="1" x14ac:dyDescent="0.2">
      <c r="A3790" s="113">
        <v>16</v>
      </c>
      <c r="B3790" s="113">
        <v>2</v>
      </c>
      <c r="C3790" s="113">
        <v>119</v>
      </c>
      <c r="D3790" s="113" t="s">
        <v>248</v>
      </c>
      <c r="E3790" s="113" t="s">
        <v>158</v>
      </c>
    </row>
    <row r="3791" spans="1:5" ht="12.6" customHeight="1" x14ac:dyDescent="0.2">
      <c r="A3791" s="113">
        <v>16</v>
      </c>
      <c r="B3791" s="113">
        <v>2</v>
      </c>
      <c r="C3791" s="113">
        <v>120</v>
      </c>
      <c r="D3791" s="113" t="s">
        <v>228</v>
      </c>
      <c r="E3791" s="113" t="s">
        <v>155</v>
      </c>
    </row>
    <row r="3792" spans="1:5" ht="12.6" customHeight="1" x14ac:dyDescent="0.2">
      <c r="A3792" s="113">
        <v>16</v>
      </c>
      <c r="B3792" s="113">
        <v>2</v>
      </c>
      <c r="C3792" s="113">
        <v>121</v>
      </c>
      <c r="D3792" s="113" t="s">
        <v>165</v>
      </c>
      <c r="E3792" s="113" t="s">
        <v>163</v>
      </c>
    </row>
    <row r="3793" spans="1:5" ht="12.6" customHeight="1" x14ac:dyDescent="0.2">
      <c r="A3793" s="113">
        <v>16</v>
      </c>
      <c r="B3793" s="113">
        <v>2</v>
      </c>
      <c r="C3793" s="113">
        <v>122</v>
      </c>
      <c r="D3793" s="113" t="s">
        <v>369</v>
      </c>
      <c r="E3793" s="113" t="s">
        <v>166</v>
      </c>
    </row>
    <row r="3794" spans="1:5" ht="12.6" customHeight="1" x14ac:dyDescent="0.2">
      <c r="A3794" s="113">
        <v>16</v>
      </c>
      <c r="B3794" s="113">
        <v>2</v>
      </c>
      <c r="C3794" s="113">
        <v>123</v>
      </c>
      <c r="D3794" s="113" t="s">
        <v>164</v>
      </c>
      <c r="E3794" s="113" t="s">
        <v>349</v>
      </c>
    </row>
    <row r="3795" spans="1:5" ht="12.6" customHeight="1" x14ac:dyDescent="0.2">
      <c r="A3795" s="113">
        <v>16</v>
      </c>
      <c r="B3795" s="113">
        <v>2</v>
      </c>
      <c r="C3795" s="113">
        <v>124</v>
      </c>
      <c r="D3795" s="113" t="s">
        <v>167</v>
      </c>
      <c r="E3795" s="113" t="s">
        <v>329</v>
      </c>
    </row>
    <row r="3796" spans="1:5" ht="12.6" customHeight="1" x14ac:dyDescent="0.2">
      <c r="A3796" s="113">
        <v>16</v>
      </c>
      <c r="B3796" s="113">
        <v>2</v>
      </c>
      <c r="C3796" s="113">
        <v>125</v>
      </c>
      <c r="D3796" s="113" t="s">
        <v>168</v>
      </c>
      <c r="E3796" s="113" t="s">
        <v>309</v>
      </c>
    </row>
    <row r="3797" spans="1:5" ht="12.6" customHeight="1" x14ac:dyDescent="0.2">
      <c r="A3797" s="113">
        <v>16</v>
      </c>
      <c r="B3797" s="113">
        <v>2</v>
      </c>
      <c r="C3797" s="113">
        <v>126</v>
      </c>
      <c r="D3797" s="113" t="s">
        <v>161</v>
      </c>
      <c r="E3797" s="113" t="s">
        <v>289</v>
      </c>
    </row>
    <row r="3798" spans="1:5" ht="12.6" customHeight="1" x14ac:dyDescent="0.2">
      <c r="A3798" s="113">
        <v>16</v>
      </c>
      <c r="B3798" s="113">
        <v>2</v>
      </c>
      <c r="C3798" s="113">
        <v>127</v>
      </c>
      <c r="D3798" s="113" t="s">
        <v>169</v>
      </c>
      <c r="E3798" s="113" t="s">
        <v>269</v>
      </c>
    </row>
    <row r="3799" spans="1:5" ht="12.6" customHeight="1" x14ac:dyDescent="0.2">
      <c r="A3799" s="113">
        <v>16</v>
      </c>
      <c r="B3799" s="113">
        <v>2</v>
      </c>
      <c r="C3799" s="113">
        <v>128</v>
      </c>
      <c r="D3799" s="113" t="s">
        <v>229</v>
      </c>
      <c r="E3799" s="113" t="s">
        <v>249</v>
      </c>
    </row>
    <row r="3800" spans="1:5" ht="12.6" customHeight="1" x14ac:dyDescent="0.2">
      <c r="A3800" s="113">
        <v>16</v>
      </c>
      <c r="B3800" s="113">
        <v>2</v>
      </c>
      <c r="C3800" s="113">
        <v>129</v>
      </c>
      <c r="D3800" s="113" t="s">
        <v>170</v>
      </c>
      <c r="E3800" s="113" t="s">
        <v>178</v>
      </c>
    </row>
    <row r="3801" spans="1:5" ht="12.6" customHeight="1" x14ac:dyDescent="0.2">
      <c r="A3801" s="113">
        <v>16</v>
      </c>
      <c r="B3801" s="113">
        <v>2</v>
      </c>
      <c r="C3801" s="113">
        <v>130</v>
      </c>
      <c r="D3801" s="113" t="s">
        <v>171</v>
      </c>
      <c r="E3801" s="113" t="s">
        <v>176</v>
      </c>
    </row>
    <row r="3802" spans="1:5" ht="12.6" customHeight="1" x14ac:dyDescent="0.2">
      <c r="A3802" s="113">
        <v>16</v>
      </c>
      <c r="B3802" s="113">
        <v>2</v>
      </c>
      <c r="C3802" s="113">
        <v>131</v>
      </c>
      <c r="D3802" s="113" t="s">
        <v>172</v>
      </c>
      <c r="E3802" s="113" t="s">
        <v>173</v>
      </c>
    </row>
    <row r="3803" spans="1:5" ht="12.6" customHeight="1" x14ac:dyDescent="0.2">
      <c r="A3803" s="113">
        <v>16</v>
      </c>
      <c r="B3803" s="113">
        <v>2</v>
      </c>
      <c r="C3803" s="113">
        <v>132</v>
      </c>
      <c r="D3803" s="113" t="s">
        <v>350</v>
      </c>
      <c r="E3803" s="113" t="s">
        <v>175</v>
      </c>
    </row>
    <row r="3804" spans="1:5" ht="12.6" customHeight="1" x14ac:dyDescent="0.2">
      <c r="A3804" s="113">
        <v>16</v>
      </c>
      <c r="B3804" s="113">
        <v>2</v>
      </c>
      <c r="C3804" s="113">
        <v>133</v>
      </c>
      <c r="D3804" s="113" t="s">
        <v>330</v>
      </c>
      <c r="E3804" s="113" t="s">
        <v>174</v>
      </c>
    </row>
    <row r="3805" spans="1:5" ht="12.6" customHeight="1" x14ac:dyDescent="0.2">
      <c r="A3805" s="113">
        <v>16</v>
      </c>
      <c r="B3805" s="113">
        <v>2</v>
      </c>
      <c r="C3805" s="113">
        <v>134</v>
      </c>
      <c r="D3805" s="113" t="s">
        <v>310</v>
      </c>
      <c r="E3805" s="113" t="s">
        <v>230</v>
      </c>
    </row>
    <row r="3806" spans="1:5" ht="12.6" customHeight="1" x14ac:dyDescent="0.2">
      <c r="A3806" s="113">
        <v>16</v>
      </c>
      <c r="B3806" s="113">
        <v>2</v>
      </c>
      <c r="C3806" s="113">
        <v>135</v>
      </c>
      <c r="D3806" s="113" t="s">
        <v>290</v>
      </c>
      <c r="E3806" s="113" t="s">
        <v>250</v>
      </c>
    </row>
    <row r="3807" spans="1:5" ht="12.6" customHeight="1" x14ac:dyDescent="0.2">
      <c r="A3807" s="113">
        <v>16</v>
      </c>
      <c r="B3807" s="113">
        <v>2</v>
      </c>
      <c r="C3807" s="113">
        <v>136</v>
      </c>
      <c r="D3807" s="113" t="s">
        <v>370</v>
      </c>
      <c r="E3807" s="113" t="s">
        <v>270</v>
      </c>
    </row>
    <row r="3808" spans="1:5" ht="12.6" customHeight="1" x14ac:dyDescent="0.2">
      <c r="A3808" s="113">
        <v>16</v>
      </c>
      <c r="B3808" s="113">
        <v>2</v>
      </c>
      <c r="C3808" s="113">
        <v>137</v>
      </c>
      <c r="D3808" s="113" t="s">
        <v>231</v>
      </c>
      <c r="E3808" s="113" t="s">
        <v>180</v>
      </c>
    </row>
    <row r="3809" spans="1:5" ht="12.6" customHeight="1" x14ac:dyDescent="0.2">
      <c r="A3809" s="113">
        <v>16</v>
      </c>
      <c r="B3809" s="113">
        <v>2</v>
      </c>
      <c r="C3809" s="113">
        <v>138</v>
      </c>
      <c r="D3809" s="113" t="s">
        <v>184</v>
      </c>
      <c r="E3809" s="113" t="s">
        <v>181</v>
      </c>
    </row>
    <row r="3810" spans="1:5" ht="12.6" customHeight="1" x14ac:dyDescent="0.2">
      <c r="A3810" s="113">
        <v>16</v>
      </c>
      <c r="B3810" s="113">
        <v>2</v>
      </c>
      <c r="C3810" s="113">
        <v>139</v>
      </c>
      <c r="D3810" s="113" t="s">
        <v>185</v>
      </c>
      <c r="E3810" s="113" t="s">
        <v>177</v>
      </c>
    </row>
    <row r="3811" spans="1:5" ht="12.6" customHeight="1" x14ac:dyDescent="0.2">
      <c r="A3811" s="113">
        <v>16</v>
      </c>
      <c r="B3811" s="113">
        <v>2</v>
      </c>
      <c r="C3811" s="113">
        <v>140</v>
      </c>
      <c r="D3811" s="113" t="s">
        <v>183</v>
      </c>
      <c r="E3811" s="113" t="s">
        <v>182</v>
      </c>
    </row>
    <row r="3812" spans="1:5" ht="12.6" customHeight="1" x14ac:dyDescent="0.2">
      <c r="A3812" s="113">
        <v>16</v>
      </c>
      <c r="B3812" s="113">
        <v>2</v>
      </c>
      <c r="C3812" s="113">
        <v>141</v>
      </c>
      <c r="D3812" s="113" t="s">
        <v>371</v>
      </c>
      <c r="E3812" s="113" t="s">
        <v>179</v>
      </c>
    </row>
    <row r="3813" spans="1:5" ht="12.6" customHeight="1" x14ac:dyDescent="0.2">
      <c r="A3813" s="113">
        <v>16</v>
      </c>
      <c r="B3813" s="113">
        <v>2</v>
      </c>
      <c r="C3813" s="113">
        <v>142</v>
      </c>
      <c r="D3813" s="113" t="s">
        <v>251</v>
      </c>
      <c r="E3813" s="113" t="s">
        <v>351</v>
      </c>
    </row>
    <row r="3814" spans="1:5" ht="12.6" customHeight="1" x14ac:dyDescent="0.2">
      <c r="A3814" s="113">
        <v>16</v>
      </c>
      <c r="B3814" s="113">
        <v>2</v>
      </c>
      <c r="C3814" s="113">
        <v>143</v>
      </c>
      <c r="D3814" s="113" t="s">
        <v>271</v>
      </c>
      <c r="E3814" s="113" t="s">
        <v>331</v>
      </c>
    </row>
    <row r="3815" spans="1:5" ht="12.6" customHeight="1" x14ac:dyDescent="0.2">
      <c r="A3815" s="113">
        <v>16</v>
      </c>
      <c r="B3815" s="113">
        <v>2</v>
      </c>
      <c r="C3815" s="113">
        <v>144</v>
      </c>
      <c r="D3815" s="113" t="s">
        <v>291</v>
      </c>
      <c r="E3815" s="113" t="s">
        <v>311</v>
      </c>
    </row>
    <row r="3816" spans="1:5" ht="12.6" customHeight="1" x14ac:dyDescent="0.2">
      <c r="A3816" s="113">
        <v>16</v>
      </c>
      <c r="B3816" s="113">
        <v>2</v>
      </c>
      <c r="C3816" s="113">
        <v>145</v>
      </c>
      <c r="D3816" s="113" t="s">
        <v>187</v>
      </c>
      <c r="E3816" s="113" t="s">
        <v>292</v>
      </c>
    </row>
    <row r="3817" spans="1:5" ht="12.6" customHeight="1" x14ac:dyDescent="0.2">
      <c r="A3817" s="113">
        <v>16</v>
      </c>
      <c r="B3817" s="113">
        <v>2</v>
      </c>
      <c r="C3817" s="113">
        <v>146</v>
      </c>
      <c r="D3817" s="113" t="s">
        <v>194</v>
      </c>
      <c r="E3817" s="113" t="s">
        <v>272</v>
      </c>
    </row>
    <row r="3818" spans="1:5" ht="12.6" customHeight="1" x14ac:dyDescent="0.2">
      <c r="A3818" s="113">
        <v>16</v>
      </c>
      <c r="B3818" s="113">
        <v>2</v>
      </c>
      <c r="C3818" s="113">
        <v>147</v>
      </c>
      <c r="D3818" s="113" t="s">
        <v>186</v>
      </c>
      <c r="E3818" s="113" t="s">
        <v>252</v>
      </c>
    </row>
    <row r="3819" spans="1:5" ht="12.6" customHeight="1" x14ac:dyDescent="0.2">
      <c r="A3819" s="113">
        <v>16</v>
      </c>
      <c r="B3819" s="113">
        <v>2</v>
      </c>
      <c r="C3819" s="113">
        <v>148</v>
      </c>
      <c r="D3819" s="113" t="s">
        <v>188</v>
      </c>
      <c r="E3819" s="113" t="s">
        <v>232</v>
      </c>
    </row>
    <row r="3820" spans="1:5" ht="12.6" customHeight="1" x14ac:dyDescent="0.2">
      <c r="A3820" s="113">
        <v>16</v>
      </c>
      <c r="B3820" s="113">
        <v>2</v>
      </c>
      <c r="C3820" s="113">
        <v>149</v>
      </c>
      <c r="D3820" s="113" t="s">
        <v>189</v>
      </c>
      <c r="E3820" s="113" t="s">
        <v>190</v>
      </c>
    </row>
    <row r="3821" spans="1:5" ht="12.6" customHeight="1" x14ac:dyDescent="0.2">
      <c r="A3821" s="113">
        <v>16</v>
      </c>
      <c r="B3821" s="113">
        <v>2</v>
      </c>
      <c r="C3821" s="113">
        <v>150</v>
      </c>
      <c r="D3821" s="113" t="s">
        <v>191</v>
      </c>
      <c r="E3821" s="113" t="s">
        <v>192</v>
      </c>
    </row>
    <row r="3822" spans="1:5" ht="12.6" customHeight="1" x14ac:dyDescent="0.2">
      <c r="A3822" s="113">
        <v>16</v>
      </c>
      <c r="B3822" s="113">
        <v>2</v>
      </c>
      <c r="C3822" s="113">
        <v>151</v>
      </c>
      <c r="D3822" s="113" t="s">
        <v>352</v>
      </c>
      <c r="E3822" s="113" t="s">
        <v>312</v>
      </c>
    </row>
    <row r="3823" spans="1:5" ht="12.6" customHeight="1" x14ac:dyDescent="0.2">
      <c r="A3823" s="113">
        <v>16</v>
      </c>
      <c r="B3823" s="113">
        <v>2</v>
      </c>
      <c r="C3823" s="113">
        <v>152</v>
      </c>
      <c r="D3823" s="113" t="s">
        <v>372</v>
      </c>
      <c r="E3823" s="113" t="s">
        <v>332</v>
      </c>
    </row>
    <row r="3824" spans="1:5" ht="12.6" customHeight="1" x14ac:dyDescent="0.2">
      <c r="A3824" s="113">
        <v>16</v>
      </c>
      <c r="B3824" s="113">
        <v>2</v>
      </c>
      <c r="C3824" s="113">
        <v>153</v>
      </c>
      <c r="D3824" s="113" t="s">
        <v>353</v>
      </c>
      <c r="E3824" s="113" t="s">
        <v>195</v>
      </c>
    </row>
    <row r="3825" spans="1:5" ht="12.6" customHeight="1" x14ac:dyDescent="0.2">
      <c r="A3825" s="113">
        <v>16</v>
      </c>
      <c r="B3825" s="113">
        <v>2</v>
      </c>
      <c r="C3825" s="113">
        <v>154</v>
      </c>
      <c r="D3825" s="113" t="s">
        <v>333</v>
      </c>
      <c r="E3825" s="113" t="s">
        <v>197</v>
      </c>
    </row>
    <row r="3826" spans="1:5" ht="12.6" customHeight="1" x14ac:dyDescent="0.2">
      <c r="A3826" s="113">
        <v>16</v>
      </c>
      <c r="B3826" s="113">
        <v>2</v>
      </c>
      <c r="C3826" s="113">
        <v>155</v>
      </c>
      <c r="D3826" s="113" t="s">
        <v>313</v>
      </c>
      <c r="E3826" s="113" t="s">
        <v>200</v>
      </c>
    </row>
    <row r="3827" spans="1:5" ht="12.6" customHeight="1" x14ac:dyDescent="0.2">
      <c r="A3827" s="113">
        <v>16</v>
      </c>
      <c r="B3827" s="113">
        <v>2</v>
      </c>
      <c r="C3827" s="113">
        <v>156</v>
      </c>
      <c r="D3827" s="113" t="s">
        <v>293</v>
      </c>
      <c r="E3827" s="113" t="s">
        <v>199</v>
      </c>
    </row>
    <row r="3828" spans="1:5" ht="12.6" customHeight="1" x14ac:dyDescent="0.2">
      <c r="A3828" s="113">
        <v>16</v>
      </c>
      <c r="B3828" s="113">
        <v>2</v>
      </c>
      <c r="C3828" s="113">
        <v>157</v>
      </c>
      <c r="D3828" s="113" t="s">
        <v>273</v>
      </c>
      <c r="E3828" s="113" t="s">
        <v>198</v>
      </c>
    </row>
    <row r="3829" spans="1:5" ht="12.6" customHeight="1" x14ac:dyDescent="0.2">
      <c r="A3829" s="113">
        <v>16</v>
      </c>
      <c r="B3829" s="113">
        <v>2</v>
      </c>
      <c r="C3829" s="113">
        <v>158</v>
      </c>
      <c r="D3829" s="113" t="s">
        <v>253</v>
      </c>
      <c r="E3829" s="113" t="s">
        <v>196</v>
      </c>
    </row>
    <row r="3830" spans="1:5" ht="12.6" customHeight="1" x14ac:dyDescent="0.2">
      <c r="A3830" s="113">
        <v>16</v>
      </c>
      <c r="B3830" s="113">
        <v>2</v>
      </c>
      <c r="C3830" s="113">
        <v>159</v>
      </c>
      <c r="D3830" s="113" t="s">
        <v>233</v>
      </c>
      <c r="E3830" s="113" t="s">
        <v>201</v>
      </c>
    </row>
    <row r="3831" spans="1:5" ht="12.6" customHeight="1" x14ac:dyDescent="0.2">
      <c r="A3831" s="113">
        <v>16</v>
      </c>
      <c r="B3831" s="113">
        <v>2</v>
      </c>
      <c r="C3831" s="113">
        <v>160</v>
      </c>
      <c r="D3831" s="113" t="s">
        <v>373</v>
      </c>
      <c r="E3831" s="113" t="s">
        <v>193</v>
      </c>
    </row>
    <row r="3832" spans="1:5" ht="12.6" customHeight="1" x14ac:dyDescent="0.2">
      <c r="A3832" s="113">
        <v>16</v>
      </c>
      <c r="B3832" s="113">
        <v>3</v>
      </c>
      <c r="C3832" s="113">
        <v>1</v>
      </c>
      <c r="D3832" s="113" t="s">
        <v>22</v>
      </c>
      <c r="E3832" s="113" t="s">
        <v>28</v>
      </c>
    </row>
    <row r="3833" spans="1:5" ht="12.6" customHeight="1" x14ac:dyDescent="0.2">
      <c r="A3833" s="113">
        <v>16</v>
      </c>
      <c r="B3833" s="113">
        <v>3</v>
      </c>
      <c r="C3833" s="113">
        <v>2</v>
      </c>
      <c r="D3833" s="113" t="s">
        <v>31</v>
      </c>
      <c r="E3833" s="113" t="s">
        <v>26</v>
      </c>
    </row>
    <row r="3834" spans="1:5" ht="12.6" customHeight="1" x14ac:dyDescent="0.2">
      <c r="A3834" s="113">
        <v>16</v>
      </c>
      <c r="B3834" s="113">
        <v>3</v>
      </c>
      <c r="C3834" s="113">
        <v>3</v>
      </c>
      <c r="D3834" s="113" t="s">
        <v>29</v>
      </c>
      <c r="E3834" s="113" t="s">
        <v>334</v>
      </c>
    </row>
    <row r="3835" spans="1:5" ht="12.6" customHeight="1" x14ac:dyDescent="0.2">
      <c r="A3835" s="113">
        <v>16</v>
      </c>
      <c r="B3835" s="113">
        <v>3</v>
      </c>
      <c r="C3835" s="113">
        <v>4</v>
      </c>
      <c r="D3835" s="113" t="s">
        <v>314</v>
      </c>
      <c r="E3835" s="113" t="s">
        <v>30</v>
      </c>
    </row>
    <row r="3836" spans="1:5" ht="12.6" customHeight="1" x14ac:dyDescent="0.2">
      <c r="A3836" s="113">
        <v>16</v>
      </c>
      <c r="B3836" s="113">
        <v>3</v>
      </c>
      <c r="C3836" s="113">
        <v>5</v>
      </c>
      <c r="D3836" s="113" t="s">
        <v>294</v>
      </c>
      <c r="E3836" s="113" t="s">
        <v>27</v>
      </c>
    </row>
    <row r="3837" spans="1:5" ht="12.6" customHeight="1" x14ac:dyDescent="0.2">
      <c r="A3837" s="113">
        <v>16</v>
      </c>
      <c r="B3837" s="113">
        <v>3</v>
      </c>
      <c r="C3837" s="113">
        <v>6</v>
      </c>
      <c r="D3837" s="113" t="s">
        <v>32</v>
      </c>
      <c r="E3837" s="113" t="s">
        <v>274</v>
      </c>
    </row>
    <row r="3838" spans="1:5" ht="12.6" customHeight="1" x14ac:dyDescent="0.2">
      <c r="A3838" s="113">
        <v>16</v>
      </c>
      <c r="B3838" s="113">
        <v>3</v>
      </c>
      <c r="C3838" s="113">
        <v>7</v>
      </c>
      <c r="D3838" s="113" t="s">
        <v>254</v>
      </c>
      <c r="E3838" s="113" t="s">
        <v>214</v>
      </c>
    </row>
    <row r="3839" spans="1:5" ht="12.6" customHeight="1" x14ac:dyDescent="0.2">
      <c r="A3839" s="113">
        <v>16</v>
      </c>
      <c r="B3839" s="113">
        <v>3</v>
      </c>
      <c r="C3839" s="113">
        <v>8</v>
      </c>
      <c r="D3839" s="113" t="s">
        <v>354</v>
      </c>
      <c r="E3839" s="113" t="s">
        <v>234</v>
      </c>
    </row>
    <row r="3840" spans="1:5" ht="12.6" customHeight="1" x14ac:dyDescent="0.2">
      <c r="A3840" s="113">
        <v>16</v>
      </c>
      <c r="B3840" s="113">
        <v>3</v>
      </c>
      <c r="C3840" s="113">
        <v>9</v>
      </c>
      <c r="D3840" s="113" t="s">
        <v>34</v>
      </c>
      <c r="E3840" s="113" t="s">
        <v>14</v>
      </c>
    </row>
    <row r="3841" spans="1:5" ht="12.6" customHeight="1" x14ac:dyDescent="0.2">
      <c r="A3841" s="113">
        <v>16</v>
      </c>
      <c r="B3841" s="113">
        <v>3</v>
      </c>
      <c r="C3841" s="113">
        <v>10</v>
      </c>
      <c r="D3841" s="113" t="s">
        <v>35</v>
      </c>
      <c r="E3841" s="113" t="s">
        <v>33</v>
      </c>
    </row>
    <row r="3842" spans="1:5" ht="12.6" customHeight="1" x14ac:dyDescent="0.2">
      <c r="A3842" s="113">
        <v>16</v>
      </c>
      <c r="B3842" s="113">
        <v>3</v>
      </c>
      <c r="C3842" s="113">
        <v>11</v>
      </c>
      <c r="D3842" s="113" t="s">
        <v>36</v>
      </c>
      <c r="E3842" s="113" t="s">
        <v>38</v>
      </c>
    </row>
    <row r="3843" spans="1:5" ht="12.6" customHeight="1" x14ac:dyDescent="0.2">
      <c r="A3843" s="113">
        <v>16</v>
      </c>
      <c r="B3843" s="113">
        <v>3</v>
      </c>
      <c r="C3843" s="113">
        <v>12</v>
      </c>
      <c r="D3843" s="113" t="s">
        <v>37</v>
      </c>
      <c r="E3843" s="113" t="s">
        <v>355</v>
      </c>
    </row>
    <row r="3844" spans="1:5" ht="12.6" customHeight="1" x14ac:dyDescent="0.2">
      <c r="A3844" s="113">
        <v>16</v>
      </c>
      <c r="B3844" s="113">
        <v>3</v>
      </c>
      <c r="C3844" s="113">
        <v>13</v>
      </c>
      <c r="D3844" s="113" t="s">
        <v>335</v>
      </c>
      <c r="E3844" s="113" t="s">
        <v>39</v>
      </c>
    </row>
    <row r="3845" spans="1:5" ht="12.6" customHeight="1" x14ac:dyDescent="0.2">
      <c r="A3845" s="113">
        <v>16</v>
      </c>
      <c r="B3845" s="113">
        <v>3</v>
      </c>
      <c r="C3845" s="113">
        <v>14</v>
      </c>
      <c r="D3845" s="113" t="s">
        <v>215</v>
      </c>
      <c r="E3845" s="113" t="s">
        <v>315</v>
      </c>
    </row>
    <row r="3846" spans="1:5" ht="12.6" customHeight="1" x14ac:dyDescent="0.2">
      <c r="A3846" s="113">
        <v>16</v>
      </c>
      <c r="B3846" s="113">
        <v>3</v>
      </c>
      <c r="C3846" s="113">
        <v>15</v>
      </c>
      <c r="D3846" s="113" t="s">
        <v>235</v>
      </c>
      <c r="E3846" s="113" t="s">
        <v>295</v>
      </c>
    </row>
    <row r="3847" spans="1:5" ht="12.6" customHeight="1" x14ac:dyDescent="0.2">
      <c r="A3847" s="113">
        <v>16</v>
      </c>
      <c r="B3847" s="113">
        <v>3</v>
      </c>
      <c r="C3847" s="113">
        <v>16</v>
      </c>
      <c r="D3847" s="113" t="s">
        <v>275</v>
      </c>
      <c r="E3847" s="113" t="s">
        <v>255</v>
      </c>
    </row>
    <row r="3848" spans="1:5" ht="12.6" customHeight="1" x14ac:dyDescent="0.2">
      <c r="A3848" s="113">
        <v>16</v>
      </c>
      <c r="B3848" s="113">
        <v>3</v>
      </c>
      <c r="C3848" s="113">
        <v>17</v>
      </c>
      <c r="D3848" s="113" t="s">
        <v>15</v>
      </c>
      <c r="E3848" s="113" t="s">
        <v>236</v>
      </c>
    </row>
    <row r="3849" spans="1:5" ht="12.6" customHeight="1" x14ac:dyDescent="0.2">
      <c r="A3849" s="113">
        <v>16</v>
      </c>
      <c r="B3849" s="113">
        <v>3</v>
      </c>
      <c r="C3849" s="113">
        <v>18</v>
      </c>
      <c r="D3849" s="113" t="s">
        <v>41</v>
      </c>
      <c r="E3849" s="113" t="s">
        <v>216</v>
      </c>
    </row>
    <row r="3850" spans="1:5" ht="12.6" customHeight="1" x14ac:dyDescent="0.2">
      <c r="A3850" s="113">
        <v>16</v>
      </c>
      <c r="B3850" s="113">
        <v>3</v>
      </c>
      <c r="C3850" s="113">
        <v>19</v>
      </c>
      <c r="D3850" s="113" t="s">
        <v>46</v>
      </c>
      <c r="E3850" s="113" t="s">
        <v>43</v>
      </c>
    </row>
    <row r="3851" spans="1:5" ht="12.6" customHeight="1" x14ac:dyDescent="0.2">
      <c r="A3851" s="113">
        <v>16</v>
      </c>
      <c r="B3851" s="113">
        <v>3</v>
      </c>
      <c r="C3851" s="113">
        <v>20</v>
      </c>
      <c r="D3851" s="113" t="s">
        <v>44</v>
      </c>
      <c r="E3851" s="113" t="s">
        <v>45</v>
      </c>
    </row>
    <row r="3852" spans="1:5" ht="12.6" customHeight="1" x14ac:dyDescent="0.2">
      <c r="A3852" s="113">
        <v>16</v>
      </c>
      <c r="B3852" s="113">
        <v>3</v>
      </c>
      <c r="C3852" s="113">
        <v>21</v>
      </c>
      <c r="D3852" s="113" t="s">
        <v>42</v>
      </c>
      <c r="E3852" s="113" t="s">
        <v>40</v>
      </c>
    </row>
    <row r="3853" spans="1:5" ht="12.6" customHeight="1" x14ac:dyDescent="0.2">
      <c r="A3853" s="113">
        <v>16</v>
      </c>
      <c r="B3853" s="113">
        <v>3</v>
      </c>
      <c r="C3853" s="113">
        <v>22</v>
      </c>
      <c r="D3853" s="113" t="s">
        <v>256</v>
      </c>
      <c r="E3853" s="113" t="s">
        <v>336</v>
      </c>
    </row>
    <row r="3854" spans="1:5" ht="12.6" customHeight="1" x14ac:dyDescent="0.2">
      <c r="A3854" s="113">
        <v>16</v>
      </c>
      <c r="B3854" s="113">
        <v>3</v>
      </c>
      <c r="C3854" s="113">
        <v>23</v>
      </c>
      <c r="D3854" s="113" t="s">
        <v>316</v>
      </c>
      <c r="E3854" s="113" t="s">
        <v>276</v>
      </c>
    </row>
    <row r="3855" spans="1:5" ht="12.6" customHeight="1" x14ac:dyDescent="0.2">
      <c r="A3855" s="113">
        <v>16</v>
      </c>
      <c r="B3855" s="113">
        <v>3</v>
      </c>
      <c r="C3855" s="113">
        <v>24</v>
      </c>
      <c r="D3855" s="113" t="s">
        <v>356</v>
      </c>
      <c r="E3855" s="113" t="s">
        <v>296</v>
      </c>
    </row>
    <row r="3856" spans="1:5" ht="12.6" customHeight="1" x14ac:dyDescent="0.2">
      <c r="A3856" s="113">
        <v>16</v>
      </c>
      <c r="B3856" s="113">
        <v>3</v>
      </c>
      <c r="C3856" s="113">
        <v>25</v>
      </c>
      <c r="D3856" s="113" t="s">
        <v>297</v>
      </c>
      <c r="E3856" s="113" t="s">
        <v>16</v>
      </c>
    </row>
    <row r="3857" spans="1:5" ht="12.6" customHeight="1" x14ac:dyDescent="0.2">
      <c r="A3857" s="113">
        <v>16</v>
      </c>
      <c r="B3857" s="113">
        <v>3</v>
      </c>
      <c r="C3857" s="113">
        <v>26</v>
      </c>
      <c r="D3857" s="113" t="s">
        <v>277</v>
      </c>
      <c r="E3857" s="113" t="s">
        <v>50</v>
      </c>
    </row>
    <row r="3858" spans="1:5" ht="12.6" customHeight="1" x14ac:dyDescent="0.2">
      <c r="A3858" s="113">
        <v>16</v>
      </c>
      <c r="B3858" s="113">
        <v>3</v>
      </c>
      <c r="C3858" s="113">
        <v>27</v>
      </c>
      <c r="D3858" s="113" t="s">
        <v>52</v>
      </c>
      <c r="E3858" s="113" t="s">
        <v>257</v>
      </c>
    </row>
    <row r="3859" spans="1:5" ht="12.6" customHeight="1" x14ac:dyDescent="0.2">
      <c r="A3859" s="113">
        <v>16</v>
      </c>
      <c r="B3859" s="113">
        <v>3</v>
      </c>
      <c r="C3859" s="113">
        <v>28</v>
      </c>
      <c r="D3859" s="113" t="s">
        <v>237</v>
      </c>
      <c r="E3859" s="113" t="s">
        <v>47</v>
      </c>
    </row>
    <row r="3860" spans="1:5" ht="12.6" customHeight="1" x14ac:dyDescent="0.2">
      <c r="A3860" s="113">
        <v>16</v>
      </c>
      <c r="B3860" s="113">
        <v>3</v>
      </c>
      <c r="C3860" s="113">
        <v>29</v>
      </c>
      <c r="D3860" s="113" t="s">
        <v>217</v>
      </c>
      <c r="E3860" s="113" t="s">
        <v>51</v>
      </c>
    </row>
    <row r="3861" spans="1:5" ht="12.6" customHeight="1" x14ac:dyDescent="0.2">
      <c r="A3861" s="113">
        <v>16</v>
      </c>
      <c r="B3861" s="113">
        <v>3</v>
      </c>
      <c r="C3861" s="113">
        <v>30</v>
      </c>
      <c r="D3861" s="113" t="s">
        <v>49</v>
      </c>
      <c r="E3861" s="113" t="s">
        <v>53</v>
      </c>
    </row>
    <row r="3862" spans="1:5" ht="12.6" customHeight="1" x14ac:dyDescent="0.2">
      <c r="A3862" s="113">
        <v>16</v>
      </c>
      <c r="B3862" s="113">
        <v>3</v>
      </c>
      <c r="C3862" s="113">
        <v>31</v>
      </c>
      <c r="D3862" s="113" t="s">
        <v>48</v>
      </c>
      <c r="E3862" s="113" t="s">
        <v>357</v>
      </c>
    </row>
    <row r="3863" spans="1:5" ht="12.6" customHeight="1" x14ac:dyDescent="0.2">
      <c r="A3863" s="113">
        <v>16</v>
      </c>
      <c r="B3863" s="113">
        <v>3</v>
      </c>
      <c r="C3863" s="113">
        <v>32</v>
      </c>
      <c r="D3863" s="113" t="s">
        <v>337</v>
      </c>
      <c r="E3863" s="113" t="s">
        <v>317</v>
      </c>
    </row>
    <row r="3864" spans="1:5" ht="12.6" customHeight="1" x14ac:dyDescent="0.2">
      <c r="A3864" s="113">
        <v>16</v>
      </c>
      <c r="B3864" s="113">
        <v>3</v>
      </c>
      <c r="C3864" s="113">
        <v>33</v>
      </c>
      <c r="D3864" s="113" t="s">
        <v>17</v>
      </c>
      <c r="E3864" s="113" t="s">
        <v>358</v>
      </c>
    </row>
    <row r="3865" spans="1:5" ht="12.6" customHeight="1" x14ac:dyDescent="0.2">
      <c r="A3865" s="113">
        <v>16</v>
      </c>
      <c r="B3865" s="113">
        <v>3</v>
      </c>
      <c r="C3865" s="113">
        <v>34</v>
      </c>
      <c r="D3865" s="113" t="s">
        <v>338</v>
      </c>
      <c r="E3865" s="113" t="s">
        <v>56</v>
      </c>
    </row>
    <row r="3866" spans="1:5" ht="12.6" customHeight="1" x14ac:dyDescent="0.2">
      <c r="A3866" s="113">
        <v>16</v>
      </c>
      <c r="B3866" s="113">
        <v>3</v>
      </c>
      <c r="C3866" s="113">
        <v>35</v>
      </c>
      <c r="D3866" s="113" t="s">
        <v>318</v>
      </c>
      <c r="E3866" s="113" t="s">
        <v>59</v>
      </c>
    </row>
    <row r="3867" spans="1:5" ht="12.6" customHeight="1" x14ac:dyDescent="0.2">
      <c r="A3867" s="113">
        <v>16</v>
      </c>
      <c r="B3867" s="113">
        <v>3</v>
      </c>
      <c r="C3867" s="113">
        <v>36</v>
      </c>
      <c r="D3867" s="113" t="s">
        <v>298</v>
      </c>
      <c r="E3867" s="113" t="s">
        <v>55</v>
      </c>
    </row>
    <row r="3868" spans="1:5" ht="12.6" customHeight="1" x14ac:dyDescent="0.2">
      <c r="A3868" s="113">
        <v>16</v>
      </c>
      <c r="B3868" s="113">
        <v>3</v>
      </c>
      <c r="C3868" s="113">
        <v>37</v>
      </c>
      <c r="D3868" s="113" t="s">
        <v>278</v>
      </c>
      <c r="E3868" s="113" t="s">
        <v>54</v>
      </c>
    </row>
    <row r="3869" spans="1:5" ht="12.6" customHeight="1" x14ac:dyDescent="0.2">
      <c r="A3869" s="113">
        <v>16</v>
      </c>
      <c r="B3869" s="113">
        <v>3</v>
      </c>
      <c r="C3869" s="113">
        <v>38</v>
      </c>
      <c r="D3869" s="113" t="s">
        <v>258</v>
      </c>
      <c r="E3869" s="113" t="s">
        <v>57</v>
      </c>
    </row>
    <row r="3870" spans="1:5" ht="12.6" customHeight="1" x14ac:dyDescent="0.2">
      <c r="A3870" s="113">
        <v>16</v>
      </c>
      <c r="B3870" s="113">
        <v>3</v>
      </c>
      <c r="C3870" s="113">
        <v>39</v>
      </c>
      <c r="D3870" s="113" t="s">
        <v>238</v>
      </c>
      <c r="E3870" s="113" t="s">
        <v>58</v>
      </c>
    </row>
    <row r="3871" spans="1:5" ht="12.6" customHeight="1" x14ac:dyDescent="0.2">
      <c r="A3871" s="113">
        <v>16</v>
      </c>
      <c r="B3871" s="113">
        <v>3</v>
      </c>
      <c r="C3871" s="113">
        <v>40</v>
      </c>
      <c r="D3871" s="113" t="s">
        <v>218</v>
      </c>
      <c r="E3871" s="113" t="s">
        <v>60</v>
      </c>
    </row>
    <row r="3872" spans="1:5" ht="12.6" customHeight="1" x14ac:dyDescent="0.2">
      <c r="A3872" s="113">
        <v>16</v>
      </c>
      <c r="B3872" s="113">
        <v>3</v>
      </c>
      <c r="C3872" s="113">
        <v>41</v>
      </c>
      <c r="D3872" s="113" t="s">
        <v>18</v>
      </c>
      <c r="E3872" s="113" t="s">
        <v>62</v>
      </c>
    </row>
    <row r="3873" spans="1:5" ht="12.6" customHeight="1" x14ac:dyDescent="0.2">
      <c r="A3873" s="113">
        <v>16</v>
      </c>
      <c r="B3873" s="113">
        <v>3</v>
      </c>
      <c r="C3873" s="113">
        <v>42</v>
      </c>
      <c r="D3873" s="113" t="s">
        <v>359</v>
      </c>
      <c r="E3873" s="113" t="s">
        <v>61</v>
      </c>
    </row>
    <row r="3874" spans="1:5" ht="12.6" customHeight="1" x14ac:dyDescent="0.2">
      <c r="A3874" s="113">
        <v>16</v>
      </c>
      <c r="B3874" s="113">
        <v>3</v>
      </c>
      <c r="C3874" s="113">
        <v>43</v>
      </c>
      <c r="D3874" s="113" t="s">
        <v>339</v>
      </c>
      <c r="E3874" s="113" t="s">
        <v>64</v>
      </c>
    </row>
    <row r="3875" spans="1:5" ht="12.6" customHeight="1" x14ac:dyDescent="0.2">
      <c r="A3875" s="113">
        <v>16</v>
      </c>
      <c r="B3875" s="113">
        <v>3</v>
      </c>
      <c r="C3875" s="113">
        <v>44</v>
      </c>
      <c r="D3875" s="113" t="s">
        <v>319</v>
      </c>
      <c r="E3875" s="113" t="s">
        <v>65</v>
      </c>
    </row>
    <row r="3876" spans="1:5" ht="12.6" customHeight="1" x14ac:dyDescent="0.2">
      <c r="A3876" s="113">
        <v>16</v>
      </c>
      <c r="B3876" s="113">
        <v>3</v>
      </c>
      <c r="C3876" s="113">
        <v>45</v>
      </c>
      <c r="D3876" s="113" t="s">
        <v>299</v>
      </c>
      <c r="E3876" s="113" t="s">
        <v>66</v>
      </c>
    </row>
    <row r="3877" spans="1:5" ht="12.6" customHeight="1" x14ac:dyDescent="0.2">
      <c r="A3877" s="113">
        <v>16</v>
      </c>
      <c r="B3877" s="113">
        <v>3</v>
      </c>
      <c r="C3877" s="113">
        <v>46</v>
      </c>
      <c r="D3877" s="113" t="s">
        <v>279</v>
      </c>
      <c r="E3877" s="113" t="s">
        <v>63</v>
      </c>
    </row>
    <row r="3878" spans="1:5" ht="12.6" customHeight="1" x14ac:dyDescent="0.2">
      <c r="A3878" s="113">
        <v>16</v>
      </c>
      <c r="B3878" s="113">
        <v>3</v>
      </c>
      <c r="C3878" s="113">
        <v>47</v>
      </c>
      <c r="D3878" s="113" t="s">
        <v>259</v>
      </c>
      <c r="E3878" s="113" t="s">
        <v>67</v>
      </c>
    </row>
    <row r="3879" spans="1:5" ht="12.6" customHeight="1" x14ac:dyDescent="0.2">
      <c r="A3879" s="113">
        <v>16</v>
      </c>
      <c r="B3879" s="113">
        <v>3</v>
      </c>
      <c r="C3879" s="113">
        <v>48</v>
      </c>
      <c r="D3879" s="113" t="s">
        <v>239</v>
      </c>
      <c r="E3879" s="113" t="s">
        <v>219</v>
      </c>
    </row>
    <row r="3880" spans="1:5" ht="12.6" customHeight="1" x14ac:dyDescent="0.2">
      <c r="A3880" s="113">
        <v>16</v>
      </c>
      <c r="B3880" s="113">
        <v>3</v>
      </c>
      <c r="C3880" s="113">
        <v>49</v>
      </c>
      <c r="D3880" s="113" t="s">
        <v>71</v>
      </c>
      <c r="E3880" s="113" t="s">
        <v>19</v>
      </c>
    </row>
    <row r="3881" spans="1:5" ht="12.6" customHeight="1" x14ac:dyDescent="0.2">
      <c r="A3881" s="113">
        <v>16</v>
      </c>
      <c r="B3881" s="113">
        <v>3</v>
      </c>
      <c r="C3881" s="113">
        <v>50</v>
      </c>
      <c r="D3881" s="113" t="s">
        <v>73</v>
      </c>
      <c r="E3881" s="113" t="s">
        <v>68</v>
      </c>
    </row>
    <row r="3882" spans="1:5" ht="12.6" customHeight="1" x14ac:dyDescent="0.2">
      <c r="A3882" s="113">
        <v>16</v>
      </c>
      <c r="B3882" s="113">
        <v>3</v>
      </c>
      <c r="C3882" s="113">
        <v>51</v>
      </c>
      <c r="D3882" s="113" t="s">
        <v>72</v>
      </c>
      <c r="E3882" s="113" t="s">
        <v>70</v>
      </c>
    </row>
    <row r="3883" spans="1:5" ht="12.6" customHeight="1" x14ac:dyDescent="0.2">
      <c r="A3883" s="113">
        <v>16</v>
      </c>
      <c r="B3883" s="113">
        <v>3</v>
      </c>
      <c r="C3883" s="113">
        <v>52</v>
      </c>
      <c r="D3883" s="113" t="s">
        <v>69</v>
      </c>
      <c r="E3883" s="113" t="s">
        <v>340</v>
      </c>
    </row>
    <row r="3884" spans="1:5" ht="12.6" customHeight="1" x14ac:dyDescent="0.2">
      <c r="A3884" s="113">
        <v>16</v>
      </c>
      <c r="B3884" s="113">
        <v>3</v>
      </c>
      <c r="C3884" s="113">
        <v>53</v>
      </c>
      <c r="D3884" s="113" t="s">
        <v>74</v>
      </c>
      <c r="E3884" s="113" t="s">
        <v>320</v>
      </c>
    </row>
    <row r="3885" spans="1:5" ht="12.6" customHeight="1" x14ac:dyDescent="0.2">
      <c r="A3885" s="113">
        <v>16</v>
      </c>
      <c r="B3885" s="113">
        <v>3</v>
      </c>
      <c r="C3885" s="113">
        <v>54</v>
      </c>
      <c r="D3885" s="113" t="s">
        <v>220</v>
      </c>
      <c r="E3885" s="113" t="s">
        <v>300</v>
      </c>
    </row>
    <row r="3886" spans="1:5" ht="12.6" customHeight="1" x14ac:dyDescent="0.2">
      <c r="A3886" s="113">
        <v>16</v>
      </c>
      <c r="B3886" s="113">
        <v>3</v>
      </c>
      <c r="C3886" s="113">
        <v>55</v>
      </c>
      <c r="D3886" s="113" t="s">
        <v>240</v>
      </c>
      <c r="E3886" s="113" t="s">
        <v>280</v>
      </c>
    </row>
    <row r="3887" spans="1:5" ht="12.6" customHeight="1" x14ac:dyDescent="0.2">
      <c r="A3887" s="113">
        <v>16</v>
      </c>
      <c r="B3887" s="113">
        <v>3</v>
      </c>
      <c r="C3887" s="113">
        <v>56</v>
      </c>
      <c r="D3887" s="113" t="s">
        <v>360</v>
      </c>
      <c r="E3887" s="113" t="s">
        <v>260</v>
      </c>
    </row>
    <row r="3888" spans="1:5" ht="12.6" customHeight="1" x14ac:dyDescent="0.2">
      <c r="A3888" s="113">
        <v>16</v>
      </c>
      <c r="B3888" s="113">
        <v>3</v>
      </c>
      <c r="C3888" s="113">
        <v>57</v>
      </c>
      <c r="D3888" s="113" t="s">
        <v>20</v>
      </c>
      <c r="E3888" s="113" t="s">
        <v>221</v>
      </c>
    </row>
    <row r="3889" spans="1:5" ht="12.6" customHeight="1" x14ac:dyDescent="0.2">
      <c r="A3889" s="113">
        <v>16</v>
      </c>
      <c r="B3889" s="113">
        <v>3</v>
      </c>
      <c r="C3889" s="113">
        <v>58</v>
      </c>
      <c r="D3889" s="113" t="s">
        <v>76</v>
      </c>
      <c r="E3889" s="113" t="s">
        <v>81</v>
      </c>
    </row>
    <row r="3890" spans="1:5" ht="12.6" customHeight="1" x14ac:dyDescent="0.2">
      <c r="A3890" s="113">
        <v>16</v>
      </c>
      <c r="B3890" s="113">
        <v>3</v>
      </c>
      <c r="C3890" s="113">
        <v>59</v>
      </c>
      <c r="D3890" s="113" t="s">
        <v>78</v>
      </c>
      <c r="E3890" s="113" t="s">
        <v>77</v>
      </c>
    </row>
    <row r="3891" spans="1:5" ht="12.6" customHeight="1" x14ac:dyDescent="0.2">
      <c r="A3891" s="113">
        <v>16</v>
      </c>
      <c r="B3891" s="113">
        <v>3</v>
      </c>
      <c r="C3891" s="113">
        <v>60</v>
      </c>
      <c r="D3891" s="113" t="s">
        <v>80</v>
      </c>
      <c r="E3891" s="113" t="s">
        <v>79</v>
      </c>
    </row>
    <row r="3892" spans="1:5" ht="12.6" customHeight="1" x14ac:dyDescent="0.2">
      <c r="A3892" s="113">
        <v>16</v>
      </c>
      <c r="B3892" s="113">
        <v>3</v>
      </c>
      <c r="C3892" s="113">
        <v>61</v>
      </c>
      <c r="D3892" s="113" t="s">
        <v>361</v>
      </c>
      <c r="E3892" s="113" t="s">
        <v>75</v>
      </c>
    </row>
    <row r="3893" spans="1:5" ht="12.6" customHeight="1" x14ac:dyDescent="0.2">
      <c r="A3893" s="113">
        <v>16</v>
      </c>
      <c r="B3893" s="113">
        <v>3</v>
      </c>
      <c r="C3893" s="113">
        <v>62</v>
      </c>
      <c r="D3893" s="113" t="s">
        <v>341</v>
      </c>
      <c r="E3893" s="113" t="s">
        <v>241</v>
      </c>
    </row>
    <row r="3894" spans="1:5" ht="12.6" customHeight="1" x14ac:dyDescent="0.2">
      <c r="A3894" s="113">
        <v>16</v>
      </c>
      <c r="B3894" s="113">
        <v>3</v>
      </c>
      <c r="C3894" s="113">
        <v>63</v>
      </c>
      <c r="D3894" s="113" t="s">
        <v>321</v>
      </c>
      <c r="E3894" s="113" t="s">
        <v>261</v>
      </c>
    </row>
    <row r="3895" spans="1:5" ht="12.6" customHeight="1" x14ac:dyDescent="0.2">
      <c r="A3895" s="113">
        <v>16</v>
      </c>
      <c r="B3895" s="113">
        <v>3</v>
      </c>
      <c r="C3895" s="113">
        <v>64</v>
      </c>
      <c r="D3895" s="113" t="s">
        <v>301</v>
      </c>
      <c r="E3895" s="113" t="s">
        <v>281</v>
      </c>
    </row>
    <row r="3896" spans="1:5" ht="12.6" customHeight="1" x14ac:dyDescent="0.2">
      <c r="A3896" s="113">
        <v>16</v>
      </c>
      <c r="B3896" s="113">
        <v>3</v>
      </c>
      <c r="C3896" s="113">
        <v>65</v>
      </c>
      <c r="D3896" s="113" t="s">
        <v>282</v>
      </c>
      <c r="E3896" s="113" t="s">
        <v>21</v>
      </c>
    </row>
    <row r="3897" spans="1:5" ht="12.6" customHeight="1" x14ac:dyDescent="0.2">
      <c r="A3897" s="113">
        <v>16</v>
      </c>
      <c r="B3897" s="113">
        <v>3</v>
      </c>
      <c r="C3897" s="113">
        <v>66</v>
      </c>
      <c r="D3897" s="113" t="s">
        <v>262</v>
      </c>
      <c r="E3897" s="113" t="s">
        <v>83</v>
      </c>
    </row>
    <row r="3898" spans="1:5" ht="12.6" customHeight="1" x14ac:dyDescent="0.2">
      <c r="A3898" s="113">
        <v>16</v>
      </c>
      <c r="B3898" s="113">
        <v>3</v>
      </c>
      <c r="C3898" s="113">
        <v>67</v>
      </c>
      <c r="D3898" s="113" t="s">
        <v>242</v>
      </c>
      <c r="E3898" s="113" t="s">
        <v>86</v>
      </c>
    </row>
    <row r="3899" spans="1:5" ht="12.6" customHeight="1" x14ac:dyDescent="0.2">
      <c r="A3899" s="113">
        <v>16</v>
      </c>
      <c r="B3899" s="113">
        <v>3</v>
      </c>
      <c r="C3899" s="113">
        <v>68</v>
      </c>
      <c r="D3899" s="113" t="s">
        <v>222</v>
      </c>
      <c r="E3899" s="113" t="s">
        <v>87</v>
      </c>
    </row>
    <row r="3900" spans="1:5" ht="12.6" customHeight="1" x14ac:dyDescent="0.2">
      <c r="A3900" s="113">
        <v>16</v>
      </c>
      <c r="B3900" s="113">
        <v>3</v>
      </c>
      <c r="C3900" s="113">
        <v>69</v>
      </c>
      <c r="D3900" s="113" t="s">
        <v>88</v>
      </c>
      <c r="E3900" s="113" t="s">
        <v>85</v>
      </c>
    </row>
    <row r="3901" spans="1:5" ht="12.6" customHeight="1" x14ac:dyDescent="0.2">
      <c r="A3901" s="113">
        <v>16</v>
      </c>
      <c r="B3901" s="113">
        <v>3</v>
      </c>
      <c r="C3901" s="113">
        <v>70</v>
      </c>
      <c r="D3901" s="113" t="s">
        <v>82</v>
      </c>
      <c r="E3901" s="113" t="s">
        <v>84</v>
      </c>
    </row>
    <row r="3902" spans="1:5" ht="12.6" customHeight="1" x14ac:dyDescent="0.2">
      <c r="A3902" s="113">
        <v>16</v>
      </c>
      <c r="B3902" s="113">
        <v>3</v>
      </c>
      <c r="C3902" s="113">
        <v>71</v>
      </c>
      <c r="D3902" s="113" t="s">
        <v>302</v>
      </c>
      <c r="E3902" s="113" t="s">
        <v>342</v>
      </c>
    </row>
    <row r="3903" spans="1:5" ht="12.6" customHeight="1" x14ac:dyDescent="0.2">
      <c r="A3903" s="113">
        <v>16</v>
      </c>
      <c r="B3903" s="113">
        <v>3</v>
      </c>
      <c r="C3903" s="113">
        <v>72</v>
      </c>
      <c r="D3903" s="113" t="s">
        <v>362</v>
      </c>
      <c r="E3903" s="113" t="s">
        <v>322</v>
      </c>
    </row>
    <row r="3904" spans="1:5" ht="12.6" customHeight="1" x14ac:dyDescent="0.2">
      <c r="A3904" s="113">
        <v>16</v>
      </c>
      <c r="B3904" s="113">
        <v>3</v>
      </c>
      <c r="C3904" s="113">
        <v>73</v>
      </c>
      <c r="D3904" s="113" t="s">
        <v>23</v>
      </c>
      <c r="E3904" s="113" t="s">
        <v>343</v>
      </c>
    </row>
    <row r="3905" spans="1:5" ht="12.6" customHeight="1" x14ac:dyDescent="0.2">
      <c r="A3905" s="113">
        <v>16</v>
      </c>
      <c r="B3905" s="113">
        <v>3</v>
      </c>
      <c r="C3905" s="113">
        <v>74</v>
      </c>
      <c r="D3905" s="113" t="s">
        <v>92</v>
      </c>
      <c r="E3905" s="113" t="s">
        <v>323</v>
      </c>
    </row>
    <row r="3906" spans="1:5" ht="12.6" customHeight="1" x14ac:dyDescent="0.2">
      <c r="A3906" s="113">
        <v>16</v>
      </c>
      <c r="B3906" s="113">
        <v>3</v>
      </c>
      <c r="C3906" s="113">
        <v>75</v>
      </c>
      <c r="D3906" s="113" t="s">
        <v>89</v>
      </c>
      <c r="E3906" s="113" t="s">
        <v>303</v>
      </c>
    </row>
    <row r="3907" spans="1:5" ht="12.6" customHeight="1" x14ac:dyDescent="0.2">
      <c r="A3907" s="113">
        <v>16</v>
      </c>
      <c r="B3907" s="113">
        <v>3</v>
      </c>
      <c r="C3907" s="113">
        <v>76</v>
      </c>
      <c r="D3907" s="113" t="s">
        <v>91</v>
      </c>
      <c r="E3907" s="113" t="s">
        <v>283</v>
      </c>
    </row>
    <row r="3908" spans="1:5" ht="12.6" customHeight="1" x14ac:dyDescent="0.2">
      <c r="A3908" s="113">
        <v>16</v>
      </c>
      <c r="B3908" s="113">
        <v>3</v>
      </c>
      <c r="C3908" s="113">
        <v>77</v>
      </c>
      <c r="D3908" s="113" t="s">
        <v>90</v>
      </c>
      <c r="E3908" s="113" t="s">
        <v>263</v>
      </c>
    </row>
    <row r="3909" spans="1:5" ht="12.6" customHeight="1" x14ac:dyDescent="0.2">
      <c r="A3909" s="113">
        <v>16</v>
      </c>
      <c r="B3909" s="113">
        <v>3</v>
      </c>
      <c r="C3909" s="113">
        <v>78</v>
      </c>
      <c r="D3909" s="113" t="s">
        <v>93</v>
      </c>
      <c r="E3909" s="113" t="s">
        <v>243</v>
      </c>
    </row>
    <row r="3910" spans="1:5" ht="12.6" customHeight="1" x14ac:dyDescent="0.2">
      <c r="A3910" s="113">
        <v>16</v>
      </c>
      <c r="B3910" s="113">
        <v>3</v>
      </c>
      <c r="C3910" s="113">
        <v>79</v>
      </c>
      <c r="D3910" s="113" t="s">
        <v>94</v>
      </c>
      <c r="E3910" s="113" t="s">
        <v>223</v>
      </c>
    </row>
    <row r="3911" spans="1:5" ht="12.6" customHeight="1" x14ac:dyDescent="0.2">
      <c r="A3911" s="113">
        <v>16</v>
      </c>
      <c r="B3911" s="113">
        <v>3</v>
      </c>
      <c r="C3911" s="113">
        <v>80</v>
      </c>
      <c r="D3911" s="113" t="s">
        <v>363</v>
      </c>
      <c r="E3911" s="113" t="s">
        <v>95</v>
      </c>
    </row>
    <row r="3912" spans="1:5" ht="12.6" customHeight="1" x14ac:dyDescent="0.2">
      <c r="A3912" s="113">
        <v>16</v>
      </c>
      <c r="B3912" s="113">
        <v>3</v>
      </c>
      <c r="C3912" s="113">
        <v>81</v>
      </c>
      <c r="D3912" s="113" t="s">
        <v>101</v>
      </c>
      <c r="E3912" s="113" t="s">
        <v>24</v>
      </c>
    </row>
    <row r="3913" spans="1:5" ht="12.6" customHeight="1" x14ac:dyDescent="0.2">
      <c r="A3913" s="113">
        <v>16</v>
      </c>
      <c r="B3913" s="113">
        <v>3</v>
      </c>
      <c r="C3913" s="113">
        <v>82</v>
      </c>
      <c r="D3913" s="113" t="s">
        <v>96</v>
      </c>
      <c r="E3913" s="113" t="s">
        <v>344</v>
      </c>
    </row>
    <row r="3914" spans="1:5" ht="12.6" customHeight="1" x14ac:dyDescent="0.2">
      <c r="A3914" s="113">
        <v>16</v>
      </c>
      <c r="B3914" s="113">
        <v>3</v>
      </c>
      <c r="C3914" s="113">
        <v>83</v>
      </c>
      <c r="D3914" s="113" t="s">
        <v>97</v>
      </c>
      <c r="E3914" s="113" t="s">
        <v>324</v>
      </c>
    </row>
    <row r="3915" spans="1:5" ht="12.6" customHeight="1" x14ac:dyDescent="0.2">
      <c r="A3915" s="113">
        <v>16</v>
      </c>
      <c r="B3915" s="113">
        <v>3</v>
      </c>
      <c r="C3915" s="113">
        <v>84</v>
      </c>
      <c r="D3915" s="113" t="s">
        <v>99</v>
      </c>
      <c r="E3915" s="113" t="s">
        <v>304</v>
      </c>
    </row>
    <row r="3916" spans="1:5" ht="12.6" customHeight="1" x14ac:dyDescent="0.2">
      <c r="A3916" s="113">
        <v>16</v>
      </c>
      <c r="B3916" s="113">
        <v>3</v>
      </c>
      <c r="C3916" s="113">
        <v>85</v>
      </c>
      <c r="D3916" s="113" t="s">
        <v>100</v>
      </c>
      <c r="E3916" s="113" t="s">
        <v>284</v>
      </c>
    </row>
    <row r="3917" spans="1:5" ht="12.6" customHeight="1" x14ac:dyDescent="0.2">
      <c r="A3917" s="113">
        <v>16</v>
      </c>
      <c r="B3917" s="113">
        <v>3</v>
      </c>
      <c r="C3917" s="113">
        <v>86</v>
      </c>
      <c r="D3917" s="113" t="s">
        <v>98</v>
      </c>
      <c r="E3917" s="113" t="s">
        <v>264</v>
      </c>
    </row>
    <row r="3918" spans="1:5" ht="12.6" customHeight="1" x14ac:dyDescent="0.2">
      <c r="A3918" s="113">
        <v>16</v>
      </c>
      <c r="B3918" s="113">
        <v>3</v>
      </c>
      <c r="C3918" s="113">
        <v>87</v>
      </c>
      <c r="D3918" s="113" t="s">
        <v>102</v>
      </c>
      <c r="E3918" s="113" t="s">
        <v>244</v>
      </c>
    </row>
    <row r="3919" spans="1:5" ht="12.6" customHeight="1" x14ac:dyDescent="0.2">
      <c r="A3919" s="113">
        <v>16</v>
      </c>
      <c r="B3919" s="113">
        <v>3</v>
      </c>
      <c r="C3919" s="113">
        <v>88</v>
      </c>
      <c r="D3919" s="113" t="s">
        <v>364</v>
      </c>
      <c r="E3919" s="113" t="s">
        <v>224</v>
      </c>
    </row>
    <row r="3920" spans="1:5" ht="12.6" customHeight="1" x14ac:dyDescent="0.2">
      <c r="A3920" s="113">
        <v>16</v>
      </c>
      <c r="B3920" s="113">
        <v>3</v>
      </c>
      <c r="C3920" s="113">
        <v>89</v>
      </c>
      <c r="D3920" s="113" t="s">
        <v>25</v>
      </c>
      <c r="E3920" s="113" t="s">
        <v>108</v>
      </c>
    </row>
    <row r="3921" spans="1:5" ht="12.6" customHeight="1" x14ac:dyDescent="0.2">
      <c r="A3921" s="113">
        <v>16</v>
      </c>
      <c r="B3921" s="113">
        <v>3</v>
      </c>
      <c r="C3921" s="113">
        <v>90</v>
      </c>
      <c r="D3921" s="113" t="s">
        <v>104</v>
      </c>
      <c r="E3921" s="113" t="s">
        <v>105</v>
      </c>
    </row>
    <row r="3922" spans="1:5" ht="12.6" customHeight="1" x14ac:dyDescent="0.2">
      <c r="A3922" s="113">
        <v>16</v>
      </c>
      <c r="B3922" s="113">
        <v>3</v>
      </c>
      <c r="C3922" s="113">
        <v>91</v>
      </c>
      <c r="D3922" s="113" t="s">
        <v>365</v>
      </c>
      <c r="E3922" s="113" t="s">
        <v>106</v>
      </c>
    </row>
    <row r="3923" spans="1:5" ht="12.6" customHeight="1" x14ac:dyDescent="0.2">
      <c r="A3923" s="113">
        <v>16</v>
      </c>
      <c r="B3923" s="113">
        <v>3</v>
      </c>
      <c r="C3923" s="113">
        <v>92</v>
      </c>
      <c r="D3923" s="113" t="s">
        <v>103</v>
      </c>
      <c r="E3923" s="113" t="s">
        <v>345</v>
      </c>
    </row>
    <row r="3924" spans="1:5" ht="12.6" customHeight="1" x14ac:dyDescent="0.2">
      <c r="A3924" s="113">
        <v>16</v>
      </c>
      <c r="B3924" s="113">
        <v>3</v>
      </c>
      <c r="C3924" s="113">
        <v>93</v>
      </c>
      <c r="D3924" s="113" t="s">
        <v>107</v>
      </c>
      <c r="E3924" s="113" t="s">
        <v>325</v>
      </c>
    </row>
    <row r="3925" spans="1:5" ht="12.6" customHeight="1" x14ac:dyDescent="0.2">
      <c r="A3925" s="113">
        <v>16</v>
      </c>
      <c r="B3925" s="113">
        <v>3</v>
      </c>
      <c r="C3925" s="113">
        <v>94</v>
      </c>
      <c r="D3925" s="113" t="s">
        <v>305</v>
      </c>
      <c r="E3925" s="113" t="s">
        <v>109</v>
      </c>
    </row>
    <row r="3926" spans="1:5" ht="12.6" customHeight="1" x14ac:dyDescent="0.2">
      <c r="A3926" s="113">
        <v>16</v>
      </c>
      <c r="B3926" s="113">
        <v>3</v>
      </c>
      <c r="C3926" s="113">
        <v>95</v>
      </c>
      <c r="D3926" s="113" t="s">
        <v>225</v>
      </c>
      <c r="E3926" s="113" t="s">
        <v>285</v>
      </c>
    </row>
    <row r="3927" spans="1:5" ht="12.6" customHeight="1" x14ac:dyDescent="0.2">
      <c r="A3927" s="113">
        <v>16</v>
      </c>
      <c r="B3927" s="113">
        <v>3</v>
      </c>
      <c r="C3927" s="113">
        <v>96</v>
      </c>
      <c r="D3927" s="113" t="s">
        <v>245</v>
      </c>
      <c r="E3927" s="113" t="s">
        <v>265</v>
      </c>
    </row>
    <row r="3928" spans="1:5" ht="12.6" customHeight="1" x14ac:dyDescent="0.2">
      <c r="A3928" s="113">
        <v>16</v>
      </c>
      <c r="B3928" s="113">
        <v>3</v>
      </c>
      <c r="C3928" s="113">
        <v>97</v>
      </c>
      <c r="D3928" s="113" t="s">
        <v>144</v>
      </c>
      <c r="E3928" s="113" t="s">
        <v>139</v>
      </c>
    </row>
    <row r="3929" spans="1:5" ht="12.6" customHeight="1" x14ac:dyDescent="0.2">
      <c r="A3929" s="113">
        <v>16</v>
      </c>
      <c r="B3929" s="113">
        <v>3</v>
      </c>
      <c r="C3929" s="113">
        <v>98</v>
      </c>
      <c r="D3929" s="113" t="s">
        <v>140</v>
      </c>
      <c r="E3929" s="113" t="s">
        <v>138</v>
      </c>
    </row>
    <row r="3930" spans="1:5" ht="12.6" customHeight="1" x14ac:dyDescent="0.2">
      <c r="A3930" s="113">
        <v>16</v>
      </c>
      <c r="B3930" s="113">
        <v>3</v>
      </c>
      <c r="C3930" s="113">
        <v>99</v>
      </c>
      <c r="D3930" s="113" t="s">
        <v>143</v>
      </c>
      <c r="E3930" s="113" t="s">
        <v>141</v>
      </c>
    </row>
    <row r="3931" spans="1:5" ht="12.6" customHeight="1" x14ac:dyDescent="0.2">
      <c r="A3931" s="113">
        <v>16</v>
      </c>
      <c r="B3931" s="113">
        <v>3</v>
      </c>
      <c r="C3931" s="113">
        <v>100</v>
      </c>
      <c r="D3931" s="113" t="s">
        <v>142</v>
      </c>
      <c r="E3931" s="113" t="s">
        <v>146</v>
      </c>
    </row>
    <row r="3932" spans="1:5" ht="12.6" customHeight="1" x14ac:dyDescent="0.2">
      <c r="A3932" s="113">
        <v>16</v>
      </c>
      <c r="B3932" s="113">
        <v>3</v>
      </c>
      <c r="C3932" s="113">
        <v>101</v>
      </c>
      <c r="D3932" s="113" t="s">
        <v>346</v>
      </c>
      <c r="E3932" s="113" t="s">
        <v>226</v>
      </c>
    </row>
    <row r="3933" spans="1:5" ht="12.6" customHeight="1" x14ac:dyDescent="0.2">
      <c r="A3933" s="113">
        <v>16</v>
      </c>
      <c r="B3933" s="113">
        <v>3</v>
      </c>
      <c r="C3933" s="113">
        <v>102</v>
      </c>
      <c r="D3933" s="113" t="s">
        <v>326</v>
      </c>
      <c r="E3933" s="113" t="s">
        <v>246</v>
      </c>
    </row>
    <row r="3934" spans="1:5" ht="12.6" customHeight="1" x14ac:dyDescent="0.2">
      <c r="A3934" s="113">
        <v>16</v>
      </c>
      <c r="B3934" s="113">
        <v>3</v>
      </c>
      <c r="C3934" s="113">
        <v>103</v>
      </c>
      <c r="D3934" s="113" t="s">
        <v>266</v>
      </c>
      <c r="E3934" s="113" t="s">
        <v>306</v>
      </c>
    </row>
    <row r="3935" spans="1:5" ht="12.6" customHeight="1" x14ac:dyDescent="0.2">
      <c r="A3935" s="113">
        <v>16</v>
      </c>
      <c r="B3935" s="113">
        <v>3</v>
      </c>
      <c r="C3935" s="113">
        <v>104</v>
      </c>
      <c r="D3935" s="113" t="s">
        <v>286</v>
      </c>
      <c r="E3935" s="113" t="s">
        <v>366</v>
      </c>
    </row>
    <row r="3936" spans="1:5" ht="12.6" customHeight="1" x14ac:dyDescent="0.2">
      <c r="A3936" s="113">
        <v>16</v>
      </c>
      <c r="B3936" s="113">
        <v>3</v>
      </c>
      <c r="C3936" s="113">
        <v>105</v>
      </c>
      <c r="D3936" s="113" t="s">
        <v>147</v>
      </c>
      <c r="E3936" s="113" t="s">
        <v>267</v>
      </c>
    </row>
    <row r="3937" spans="1:5" ht="12.6" customHeight="1" x14ac:dyDescent="0.2">
      <c r="A3937" s="113">
        <v>16</v>
      </c>
      <c r="B3937" s="113">
        <v>3</v>
      </c>
      <c r="C3937" s="113">
        <v>106</v>
      </c>
      <c r="D3937" s="32" t="s">
        <v>247</v>
      </c>
      <c r="E3937" s="32" t="s">
        <v>150</v>
      </c>
    </row>
    <row r="3938" spans="1:5" ht="12.6" customHeight="1" x14ac:dyDescent="0.2">
      <c r="A3938" s="113">
        <v>16</v>
      </c>
      <c r="B3938" s="113">
        <v>3</v>
      </c>
      <c r="C3938" s="113">
        <v>107</v>
      </c>
      <c r="D3938" s="32" t="s">
        <v>227</v>
      </c>
      <c r="E3938" s="32" t="s">
        <v>145</v>
      </c>
    </row>
    <row r="3939" spans="1:5" ht="12.6" customHeight="1" x14ac:dyDescent="0.2">
      <c r="A3939" s="113">
        <v>16</v>
      </c>
      <c r="B3939" s="113">
        <v>3</v>
      </c>
      <c r="C3939" s="113">
        <v>108</v>
      </c>
      <c r="D3939" s="32" t="s">
        <v>149</v>
      </c>
      <c r="E3939" s="32" t="s">
        <v>152</v>
      </c>
    </row>
    <row r="3940" spans="1:5" ht="12.6" customHeight="1" x14ac:dyDescent="0.2">
      <c r="A3940" s="113">
        <v>16</v>
      </c>
      <c r="B3940" s="113">
        <v>3</v>
      </c>
      <c r="C3940" s="113">
        <v>109</v>
      </c>
      <c r="D3940" s="32" t="s">
        <v>153</v>
      </c>
      <c r="E3940" s="32" t="s">
        <v>148</v>
      </c>
    </row>
    <row r="3941" spans="1:5" ht="12.6" customHeight="1" x14ac:dyDescent="0.2">
      <c r="A3941" s="113">
        <v>16</v>
      </c>
      <c r="B3941" s="113">
        <v>3</v>
      </c>
      <c r="C3941" s="113">
        <v>110</v>
      </c>
      <c r="D3941" s="32" t="s">
        <v>367</v>
      </c>
      <c r="E3941" s="32" t="s">
        <v>151</v>
      </c>
    </row>
    <row r="3942" spans="1:5" ht="12.6" customHeight="1" x14ac:dyDescent="0.2">
      <c r="A3942" s="113">
        <v>16</v>
      </c>
      <c r="B3942" s="113">
        <v>3</v>
      </c>
      <c r="C3942" s="113">
        <v>111</v>
      </c>
      <c r="D3942" s="32" t="s">
        <v>287</v>
      </c>
      <c r="E3942" s="32" t="s">
        <v>347</v>
      </c>
    </row>
    <row r="3943" spans="1:5" ht="12.6" customHeight="1" x14ac:dyDescent="0.2">
      <c r="A3943" s="113">
        <v>16</v>
      </c>
      <c r="B3943" s="113">
        <v>3</v>
      </c>
      <c r="C3943" s="113">
        <v>112</v>
      </c>
      <c r="D3943" s="32" t="s">
        <v>307</v>
      </c>
      <c r="E3943" s="32" t="s">
        <v>327</v>
      </c>
    </row>
    <row r="3944" spans="1:5" ht="12.6" customHeight="1" x14ac:dyDescent="0.2">
      <c r="A3944" s="113">
        <v>16</v>
      </c>
      <c r="B3944" s="113">
        <v>3</v>
      </c>
      <c r="C3944" s="113">
        <v>113</v>
      </c>
      <c r="D3944" s="32" t="s">
        <v>328</v>
      </c>
      <c r="E3944" s="32" t="s">
        <v>162</v>
      </c>
    </row>
    <row r="3945" spans="1:5" ht="12.6" customHeight="1" x14ac:dyDescent="0.2">
      <c r="A3945" s="113">
        <v>16</v>
      </c>
      <c r="B3945" s="113">
        <v>3</v>
      </c>
      <c r="C3945" s="113">
        <v>114</v>
      </c>
      <c r="D3945" s="32" t="s">
        <v>154</v>
      </c>
      <c r="E3945" s="32" t="s">
        <v>308</v>
      </c>
    </row>
    <row r="3946" spans="1:5" ht="12.6" customHeight="1" x14ac:dyDescent="0.2">
      <c r="A3946" s="113">
        <v>16</v>
      </c>
      <c r="B3946" s="113">
        <v>3</v>
      </c>
      <c r="C3946" s="113">
        <v>115</v>
      </c>
      <c r="D3946" s="32" t="s">
        <v>156</v>
      </c>
      <c r="E3946" s="32" t="s">
        <v>288</v>
      </c>
    </row>
    <row r="3947" spans="1:5" ht="12.6" customHeight="1" x14ac:dyDescent="0.2">
      <c r="A3947" s="113">
        <v>16</v>
      </c>
      <c r="B3947" s="113">
        <v>3</v>
      </c>
      <c r="C3947" s="113">
        <v>116</v>
      </c>
      <c r="D3947" s="32" t="s">
        <v>268</v>
      </c>
      <c r="E3947" s="32" t="s">
        <v>157</v>
      </c>
    </row>
    <row r="3948" spans="1:5" ht="12.6" customHeight="1" x14ac:dyDescent="0.2">
      <c r="A3948" s="113">
        <v>16</v>
      </c>
      <c r="B3948" s="113">
        <v>3</v>
      </c>
      <c r="C3948" s="113">
        <v>117</v>
      </c>
      <c r="D3948" s="32" t="s">
        <v>159</v>
      </c>
      <c r="E3948" s="32" t="s">
        <v>248</v>
      </c>
    </row>
    <row r="3949" spans="1:5" ht="12.6" customHeight="1" x14ac:dyDescent="0.2">
      <c r="A3949" s="113">
        <v>16</v>
      </c>
      <c r="B3949" s="113">
        <v>3</v>
      </c>
      <c r="C3949" s="113">
        <v>118</v>
      </c>
      <c r="D3949" s="32" t="s">
        <v>160</v>
      </c>
      <c r="E3949" s="32" t="s">
        <v>228</v>
      </c>
    </row>
    <row r="3950" spans="1:5" ht="12.6" customHeight="1" x14ac:dyDescent="0.2">
      <c r="A3950" s="113">
        <v>16</v>
      </c>
      <c r="B3950" s="113">
        <v>3</v>
      </c>
      <c r="C3950" s="113">
        <v>119</v>
      </c>
      <c r="D3950" s="32" t="s">
        <v>155</v>
      </c>
      <c r="E3950" s="32" t="s">
        <v>158</v>
      </c>
    </row>
    <row r="3951" spans="1:5" ht="12.6" customHeight="1" x14ac:dyDescent="0.2">
      <c r="A3951" s="113">
        <v>16</v>
      </c>
      <c r="B3951" s="113">
        <v>3</v>
      </c>
      <c r="C3951" s="113">
        <v>120</v>
      </c>
      <c r="D3951" s="32" t="s">
        <v>348</v>
      </c>
      <c r="E3951" s="32" t="s">
        <v>368</v>
      </c>
    </row>
    <row r="3952" spans="1:5" ht="12.6" customHeight="1" x14ac:dyDescent="0.2">
      <c r="A3952" s="113">
        <v>16</v>
      </c>
      <c r="B3952" s="113">
        <v>3</v>
      </c>
      <c r="C3952" s="113">
        <v>121</v>
      </c>
      <c r="D3952" s="32" t="s">
        <v>163</v>
      </c>
      <c r="E3952" s="32" t="s">
        <v>164</v>
      </c>
    </row>
    <row r="3953" spans="1:5" ht="12.6" customHeight="1" x14ac:dyDescent="0.2">
      <c r="A3953" s="113">
        <v>16</v>
      </c>
      <c r="B3953" s="113">
        <v>3</v>
      </c>
      <c r="C3953" s="113">
        <v>122</v>
      </c>
      <c r="D3953" s="32" t="s">
        <v>166</v>
      </c>
      <c r="E3953" s="32" t="s">
        <v>165</v>
      </c>
    </row>
    <row r="3954" spans="1:5" ht="12.6" customHeight="1" x14ac:dyDescent="0.2">
      <c r="A3954" s="113">
        <v>16</v>
      </c>
      <c r="B3954" s="113">
        <v>3</v>
      </c>
      <c r="C3954" s="113">
        <v>123</v>
      </c>
      <c r="D3954" s="32" t="s">
        <v>349</v>
      </c>
      <c r="E3954" s="32" t="s">
        <v>167</v>
      </c>
    </row>
    <row r="3955" spans="1:5" ht="12.6" customHeight="1" x14ac:dyDescent="0.2">
      <c r="A3955" s="113">
        <v>16</v>
      </c>
      <c r="B3955" s="113">
        <v>3</v>
      </c>
      <c r="C3955" s="113">
        <v>124</v>
      </c>
      <c r="D3955" s="32" t="s">
        <v>329</v>
      </c>
      <c r="E3955" s="32" t="s">
        <v>168</v>
      </c>
    </row>
    <row r="3956" spans="1:5" ht="12.6" customHeight="1" x14ac:dyDescent="0.2">
      <c r="A3956" s="113">
        <v>16</v>
      </c>
      <c r="B3956" s="113">
        <v>3</v>
      </c>
      <c r="C3956" s="113">
        <v>125</v>
      </c>
      <c r="D3956" s="32" t="s">
        <v>309</v>
      </c>
      <c r="E3956" s="32" t="s">
        <v>161</v>
      </c>
    </row>
    <row r="3957" spans="1:5" ht="12.6" customHeight="1" x14ac:dyDescent="0.2">
      <c r="A3957" s="113">
        <v>16</v>
      </c>
      <c r="B3957" s="113">
        <v>3</v>
      </c>
      <c r="C3957" s="113">
        <v>126</v>
      </c>
      <c r="D3957" s="32" t="s">
        <v>289</v>
      </c>
      <c r="E3957" s="32" t="s">
        <v>169</v>
      </c>
    </row>
    <row r="3958" spans="1:5" ht="12.6" customHeight="1" x14ac:dyDescent="0.2">
      <c r="A3958" s="113">
        <v>16</v>
      </c>
      <c r="B3958" s="113">
        <v>3</v>
      </c>
      <c r="C3958" s="113">
        <v>127</v>
      </c>
      <c r="D3958" s="32" t="s">
        <v>269</v>
      </c>
      <c r="E3958" s="32" t="s">
        <v>229</v>
      </c>
    </row>
    <row r="3959" spans="1:5" ht="12.6" customHeight="1" x14ac:dyDescent="0.2">
      <c r="A3959" s="113">
        <v>16</v>
      </c>
      <c r="B3959" s="113">
        <v>3</v>
      </c>
      <c r="C3959" s="113">
        <v>128</v>
      </c>
      <c r="D3959" s="32" t="s">
        <v>249</v>
      </c>
      <c r="E3959" s="32" t="s">
        <v>369</v>
      </c>
    </row>
    <row r="3960" spans="1:5" ht="12.6" customHeight="1" x14ac:dyDescent="0.2">
      <c r="A3960" s="113">
        <v>16</v>
      </c>
      <c r="B3960" s="113">
        <v>3</v>
      </c>
      <c r="C3960" s="113">
        <v>129</v>
      </c>
      <c r="D3960" s="32" t="s">
        <v>175</v>
      </c>
      <c r="E3960" s="32" t="s">
        <v>170</v>
      </c>
    </row>
    <row r="3961" spans="1:5" ht="12.6" customHeight="1" x14ac:dyDescent="0.2">
      <c r="A3961" s="113">
        <v>16</v>
      </c>
      <c r="B3961" s="113">
        <v>3</v>
      </c>
      <c r="C3961" s="113">
        <v>130</v>
      </c>
      <c r="D3961" s="32" t="s">
        <v>178</v>
      </c>
      <c r="E3961" s="32" t="s">
        <v>171</v>
      </c>
    </row>
    <row r="3962" spans="1:5" ht="12.6" customHeight="1" x14ac:dyDescent="0.2">
      <c r="A3962" s="113">
        <v>16</v>
      </c>
      <c r="B3962" s="113">
        <v>3</v>
      </c>
      <c r="C3962" s="113">
        <v>131</v>
      </c>
      <c r="D3962" s="32" t="s">
        <v>176</v>
      </c>
      <c r="E3962" s="32" t="s">
        <v>172</v>
      </c>
    </row>
    <row r="3963" spans="1:5" ht="12.6" customHeight="1" x14ac:dyDescent="0.2">
      <c r="A3963" s="113">
        <v>16</v>
      </c>
      <c r="B3963" s="113">
        <v>3</v>
      </c>
      <c r="C3963" s="113">
        <v>132</v>
      </c>
      <c r="D3963" s="32" t="s">
        <v>173</v>
      </c>
      <c r="E3963" s="32" t="s">
        <v>370</v>
      </c>
    </row>
    <row r="3964" spans="1:5" ht="12.6" customHeight="1" x14ac:dyDescent="0.2">
      <c r="A3964" s="113">
        <v>16</v>
      </c>
      <c r="B3964" s="113">
        <v>3</v>
      </c>
      <c r="C3964" s="113">
        <v>133</v>
      </c>
      <c r="D3964" s="32" t="s">
        <v>174</v>
      </c>
      <c r="E3964" s="32" t="s">
        <v>350</v>
      </c>
    </row>
    <row r="3965" spans="1:5" ht="12.6" customHeight="1" x14ac:dyDescent="0.2">
      <c r="A3965" s="113">
        <v>16</v>
      </c>
      <c r="B3965" s="113">
        <v>3</v>
      </c>
      <c r="C3965" s="113">
        <v>134</v>
      </c>
      <c r="D3965" s="32" t="s">
        <v>230</v>
      </c>
      <c r="E3965" s="32" t="s">
        <v>330</v>
      </c>
    </row>
    <row r="3966" spans="1:5" ht="12.6" customHeight="1" x14ac:dyDescent="0.2">
      <c r="A3966" s="113">
        <v>16</v>
      </c>
      <c r="B3966" s="113">
        <v>3</v>
      </c>
      <c r="C3966" s="113">
        <v>135</v>
      </c>
      <c r="D3966" s="32" t="s">
        <v>250</v>
      </c>
      <c r="E3966" s="32" t="s">
        <v>310</v>
      </c>
    </row>
    <row r="3967" spans="1:5" ht="12.6" customHeight="1" x14ac:dyDescent="0.2">
      <c r="A3967" s="113">
        <v>16</v>
      </c>
      <c r="B3967" s="113">
        <v>3</v>
      </c>
      <c r="C3967" s="113">
        <v>136</v>
      </c>
      <c r="D3967" s="32" t="s">
        <v>270</v>
      </c>
      <c r="E3967" s="32" t="s">
        <v>290</v>
      </c>
    </row>
    <row r="3968" spans="1:5" ht="12.6" customHeight="1" x14ac:dyDescent="0.2">
      <c r="A3968" s="113">
        <v>16</v>
      </c>
      <c r="B3968" s="113">
        <v>3</v>
      </c>
      <c r="C3968" s="113">
        <v>137</v>
      </c>
      <c r="D3968" s="32" t="s">
        <v>180</v>
      </c>
      <c r="E3968" s="32" t="s">
        <v>251</v>
      </c>
    </row>
    <row r="3969" spans="1:5" ht="12.6" customHeight="1" x14ac:dyDescent="0.2">
      <c r="A3969" s="113">
        <v>16</v>
      </c>
      <c r="B3969" s="113">
        <v>3</v>
      </c>
      <c r="C3969" s="113">
        <v>138</v>
      </c>
      <c r="D3969" s="32" t="s">
        <v>181</v>
      </c>
      <c r="E3969" s="32" t="s">
        <v>231</v>
      </c>
    </row>
    <row r="3970" spans="1:5" ht="12.6" customHeight="1" x14ac:dyDescent="0.2">
      <c r="A3970" s="113">
        <v>16</v>
      </c>
      <c r="B3970" s="113">
        <v>3</v>
      </c>
      <c r="C3970" s="113">
        <v>139</v>
      </c>
      <c r="D3970" s="32" t="s">
        <v>177</v>
      </c>
      <c r="E3970" s="32" t="s">
        <v>184</v>
      </c>
    </row>
    <row r="3971" spans="1:5" ht="12.6" customHeight="1" x14ac:dyDescent="0.2">
      <c r="A3971" s="113">
        <v>16</v>
      </c>
      <c r="B3971" s="113">
        <v>3</v>
      </c>
      <c r="C3971" s="113">
        <v>140</v>
      </c>
      <c r="D3971" s="32" t="s">
        <v>182</v>
      </c>
      <c r="E3971" s="32" t="s">
        <v>185</v>
      </c>
    </row>
    <row r="3972" spans="1:5" ht="12.6" customHeight="1" x14ac:dyDescent="0.2">
      <c r="A3972" s="113">
        <v>16</v>
      </c>
      <c r="B3972" s="113">
        <v>3</v>
      </c>
      <c r="C3972" s="113">
        <v>141</v>
      </c>
      <c r="D3972" s="32" t="s">
        <v>179</v>
      </c>
      <c r="E3972" s="32" t="s">
        <v>183</v>
      </c>
    </row>
    <row r="3973" spans="1:5" ht="12.6" customHeight="1" x14ac:dyDescent="0.2">
      <c r="A3973" s="113">
        <v>16</v>
      </c>
      <c r="B3973" s="113">
        <v>3</v>
      </c>
      <c r="C3973" s="113">
        <v>142</v>
      </c>
      <c r="D3973" s="32" t="s">
        <v>351</v>
      </c>
      <c r="E3973" s="32" t="s">
        <v>271</v>
      </c>
    </row>
    <row r="3974" spans="1:5" ht="12.6" customHeight="1" x14ac:dyDescent="0.2">
      <c r="A3974" s="113">
        <v>16</v>
      </c>
      <c r="B3974" s="113">
        <v>3</v>
      </c>
      <c r="C3974" s="113">
        <v>143</v>
      </c>
      <c r="D3974" s="32" t="s">
        <v>331</v>
      </c>
      <c r="E3974" s="32" t="s">
        <v>291</v>
      </c>
    </row>
    <row r="3975" spans="1:5" ht="12.6" customHeight="1" x14ac:dyDescent="0.2">
      <c r="A3975" s="113">
        <v>16</v>
      </c>
      <c r="B3975" s="113">
        <v>3</v>
      </c>
      <c r="C3975" s="113">
        <v>144</v>
      </c>
      <c r="D3975" s="32" t="s">
        <v>311</v>
      </c>
      <c r="E3975" s="32" t="s">
        <v>371</v>
      </c>
    </row>
    <row r="3976" spans="1:5" ht="12.6" customHeight="1" x14ac:dyDescent="0.2">
      <c r="A3976" s="113">
        <v>16</v>
      </c>
      <c r="B3976" s="113">
        <v>3</v>
      </c>
      <c r="C3976" s="113">
        <v>145</v>
      </c>
      <c r="D3976" s="32" t="s">
        <v>312</v>
      </c>
      <c r="E3976" s="32" t="s">
        <v>187</v>
      </c>
    </row>
    <row r="3977" spans="1:5" ht="12.6" customHeight="1" x14ac:dyDescent="0.2">
      <c r="A3977" s="113">
        <v>16</v>
      </c>
      <c r="B3977" s="113">
        <v>3</v>
      </c>
      <c r="C3977" s="113">
        <v>146</v>
      </c>
      <c r="D3977" s="32" t="s">
        <v>292</v>
      </c>
      <c r="E3977" s="32" t="s">
        <v>194</v>
      </c>
    </row>
    <row r="3978" spans="1:5" ht="12.6" customHeight="1" x14ac:dyDescent="0.2">
      <c r="A3978" s="113">
        <v>16</v>
      </c>
      <c r="B3978" s="113">
        <v>3</v>
      </c>
      <c r="C3978" s="113">
        <v>147</v>
      </c>
      <c r="D3978" s="32" t="s">
        <v>272</v>
      </c>
      <c r="E3978" s="32" t="s">
        <v>186</v>
      </c>
    </row>
    <row r="3979" spans="1:5" ht="12.6" customHeight="1" x14ac:dyDescent="0.2">
      <c r="A3979" s="113">
        <v>16</v>
      </c>
      <c r="B3979" s="113">
        <v>3</v>
      </c>
      <c r="C3979" s="113">
        <v>148</v>
      </c>
      <c r="D3979" s="32" t="s">
        <v>252</v>
      </c>
      <c r="E3979" s="32" t="s">
        <v>188</v>
      </c>
    </row>
    <row r="3980" spans="1:5" ht="12.6" customHeight="1" x14ac:dyDescent="0.2">
      <c r="A3980" s="113">
        <v>16</v>
      </c>
      <c r="B3980" s="113">
        <v>3</v>
      </c>
      <c r="C3980" s="113">
        <v>149</v>
      </c>
      <c r="D3980" s="32" t="s">
        <v>232</v>
      </c>
      <c r="E3980" s="32" t="s">
        <v>189</v>
      </c>
    </row>
    <row r="3981" spans="1:5" ht="12.6" customHeight="1" x14ac:dyDescent="0.2">
      <c r="A3981" s="113">
        <v>16</v>
      </c>
      <c r="B3981" s="113">
        <v>3</v>
      </c>
      <c r="C3981" s="113">
        <v>150</v>
      </c>
      <c r="D3981" s="32" t="s">
        <v>190</v>
      </c>
      <c r="E3981" s="32" t="s">
        <v>191</v>
      </c>
    </row>
    <row r="3982" spans="1:5" ht="12.6" customHeight="1" x14ac:dyDescent="0.2">
      <c r="A3982" s="113">
        <v>16</v>
      </c>
      <c r="B3982" s="113">
        <v>3</v>
      </c>
      <c r="C3982" s="113">
        <v>151</v>
      </c>
      <c r="D3982" s="32" t="s">
        <v>192</v>
      </c>
      <c r="E3982" s="32" t="s">
        <v>372</v>
      </c>
    </row>
    <row r="3983" spans="1:5" ht="12.6" customHeight="1" x14ac:dyDescent="0.2">
      <c r="A3983" s="113">
        <v>16</v>
      </c>
      <c r="B3983" s="113">
        <v>3</v>
      </c>
      <c r="C3983" s="113">
        <v>152</v>
      </c>
      <c r="D3983" s="32" t="s">
        <v>332</v>
      </c>
      <c r="E3983" s="32" t="s">
        <v>352</v>
      </c>
    </row>
    <row r="3984" spans="1:5" ht="12.6" customHeight="1" x14ac:dyDescent="0.2">
      <c r="A3984" s="113">
        <v>16</v>
      </c>
      <c r="B3984" s="113">
        <v>3</v>
      </c>
      <c r="C3984" s="113">
        <v>153</v>
      </c>
      <c r="D3984" s="32" t="s">
        <v>195</v>
      </c>
      <c r="E3984" s="32" t="s">
        <v>373</v>
      </c>
    </row>
    <row r="3985" spans="1:5" ht="12.6" customHeight="1" x14ac:dyDescent="0.2">
      <c r="A3985" s="113">
        <v>16</v>
      </c>
      <c r="B3985" s="113">
        <v>3</v>
      </c>
      <c r="C3985" s="113">
        <v>154</v>
      </c>
      <c r="D3985" s="32" t="s">
        <v>197</v>
      </c>
      <c r="E3985" s="32" t="s">
        <v>353</v>
      </c>
    </row>
    <row r="3986" spans="1:5" ht="12.6" customHeight="1" x14ac:dyDescent="0.2">
      <c r="A3986" s="113">
        <v>16</v>
      </c>
      <c r="B3986" s="113">
        <v>3</v>
      </c>
      <c r="C3986" s="113">
        <v>155</v>
      </c>
      <c r="D3986" s="32" t="s">
        <v>200</v>
      </c>
      <c r="E3986" s="32" t="s">
        <v>333</v>
      </c>
    </row>
    <row r="3987" spans="1:5" ht="12.6" customHeight="1" x14ac:dyDescent="0.2">
      <c r="A3987" s="113">
        <v>16</v>
      </c>
      <c r="B3987" s="113">
        <v>3</v>
      </c>
      <c r="C3987" s="113">
        <v>156</v>
      </c>
      <c r="D3987" s="32" t="s">
        <v>199</v>
      </c>
      <c r="E3987" s="32" t="s">
        <v>313</v>
      </c>
    </row>
    <row r="3988" spans="1:5" ht="12.6" customHeight="1" x14ac:dyDescent="0.2">
      <c r="A3988" s="113">
        <v>16</v>
      </c>
      <c r="B3988" s="113">
        <v>3</v>
      </c>
      <c r="C3988" s="113">
        <v>157</v>
      </c>
      <c r="D3988" s="32" t="s">
        <v>198</v>
      </c>
      <c r="E3988" s="32" t="s">
        <v>293</v>
      </c>
    </row>
    <row r="3989" spans="1:5" ht="12.6" customHeight="1" x14ac:dyDescent="0.2">
      <c r="A3989" s="113">
        <v>16</v>
      </c>
      <c r="B3989" s="113">
        <v>3</v>
      </c>
      <c r="C3989" s="113">
        <v>158</v>
      </c>
      <c r="D3989" s="32" t="s">
        <v>196</v>
      </c>
      <c r="E3989" s="32" t="s">
        <v>273</v>
      </c>
    </row>
    <row r="3990" spans="1:5" ht="12.6" customHeight="1" x14ac:dyDescent="0.2">
      <c r="A3990" s="113">
        <v>16</v>
      </c>
      <c r="B3990" s="113">
        <v>3</v>
      </c>
      <c r="C3990" s="113">
        <v>159</v>
      </c>
      <c r="D3990" s="32" t="s">
        <v>201</v>
      </c>
      <c r="E3990" s="32" t="s">
        <v>253</v>
      </c>
    </row>
    <row r="3991" spans="1:5" ht="12.6" customHeight="1" x14ac:dyDescent="0.2">
      <c r="A3991" s="113">
        <v>16</v>
      </c>
      <c r="B3991" s="113">
        <v>3</v>
      </c>
      <c r="C3991" s="113">
        <v>160</v>
      </c>
      <c r="D3991" s="32" t="s">
        <v>193</v>
      </c>
      <c r="E3991" s="32" t="s">
        <v>233</v>
      </c>
    </row>
    <row r="3992" spans="1:5" ht="12.6" customHeight="1" x14ac:dyDescent="0.2">
      <c r="A3992" s="32">
        <v>17</v>
      </c>
      <c r="B3992" s="32">
        <v>1</v>
      </c>
      <c r="C3992" s="32">
        <v>1</v>
      </c>
      <c r="D3992" s="95" t="s">
        <v>26</v>
      </c>
      <c r="E3992" s="95" t="s">
        <v>22</v>
      </c>
    </row>
    <row r="3993" spans="1:5" ht="12.6" customHeight="1" x14ac:dyDescent="0.2">
      <c r="A3993" s="32">
        <v>17</v>
      </c>
      <c r="B3993" s="32">
        <v>1</v>
      </c>
      <c r="C3993" s="32">
        <v>2</v>
      </c>
      <c r="D3993" s="95" t="s">
        <v>383</v>
      </c>
      <c r="E3993" s="95" t="s">
        <v>28</v>
      </c>
    </row>
    <row r="3994" spans="1:5" ht="12.6" customHeight="1" x14ac:dyDescent="0.2">
      <c r="A3994" s="32">
        <v>17</v>
      </c>
      <c r="B3994" s="32">
        <v>1</v>
      </c>
      <c r="C3994" s="32">
        <v>3</v>
      </c>
      <c r="D3994" s="95" t="s">
        <v>29</v>
      </c>
      <c r="E3994" s="95" t="s">
        <v>354</v>
      </c>
    </row>
    <row r="3995" spans="1:5" ht="12.6" customHeight="1" x14ac:dyDescent="0.2">
      <c r="A3995" s="32">
        <v>17</v>
      </c>
      <c r="B3995" s="32">
        <v>1</v>
      </c>
      <c r="C3995" s="32">
        <v>4</v>
      </c>
      <c r="D3995" s="95" t="s">
        <v>334</v>
      </c>
      <c r="E3995" s="95" t="s">
        <v>30</v>
      </c>
    </row>
    <row r="3996" spans="1:5" ht="12.6" customHeight="1" x14ac:dyDescent="0.2">
      <c r="A3996" s="32">
        <v>17</v>
      </c>
      <c r="B3996" s="32">
        <v>1</v>
      </c>
      <c r="C3996" s="32">
        <v>5</v>
      </c>
      <c r="D3996" s="95" t="s">
        <v>27</v>
      </c>
      <c r="E3996" s="95" t="s">
        <v>314</v>
      </c>
    </row>
    <row r="3997" spans="1:5" ht="12.6" customHeight="1" x14ac:dyDescent="0.2">
      <c r="A3997" s="32">
        <v>17</v>
      </c>
      <c r="B3997" s="32">
        <v>1</v>
      </c>
      <c r="C3997" s="32">
        <v>6</v>
      </c>
      <c r="D3997" s="95" t="s">
        <v>294</v>
      </c>
      <c r="E3997" s="95" t="s">
        <v>32</v>
      </c>
    </row>
    <row r="3998" spans="1:5" ht="12.6" customHeight="1" x14ac:dyDescent="0.2">
      <c r="A3998" s="32">
        <v>17</v>
      </c>
      <c r="B3998" s="32">
        <v>1</v>
      </c>
      <c r="C3998" s="32">
        <v>7</v>
      </c>
      <c r="D3998" s="95" t="s">
        <v>214</v>
      </c>
      <c r="E3998" s="95" t="s">
        <v>274</v>
      </c>
    </row>
    <row r="3999" spans="1:5" ht="12.6" customHeight="1" x14ac:dyDescent="0.2">
      <c r="A3999" s="32">
        <v>17</v>
      </c>
      <c r="B3999" s="32">
        <v>1</v>
      </c>
      <c r="C3999" s="32">
        <v>8</v>
      </c>
      <c r="D3999" s="95" t="s">
        <v>254</v>
      </c>
      <c r="E3999" s="95" t="s">
        <v>234</v>
      </c>
    </row>
    <row r="4000" spans="1:5" ht="12.6" customHeight="1" x14ac:dyDescent="0.2">
      <c r="A4000" s="32">
        <v>17</v>
      </c>
      <c r="B4000" s="32">
        <v>1</v>
      </c>
      <c r="C4000" s="32">
        <v>9</v>
      </c>
      <c r="D4000" s="95" t="s">
        <v>14</v>
      </c>
      <c r="E4000" s="95" t="s">
        <v>31</v>
      </c>
    </row>
    <row r="4001" spans="1:5" ht="12.6" customHeight="1" x14ac:dyDescent="0.2">
      <c r="A4001" s="32">
        <v>17</v>
      </c>
      <c r="B4001" s="32">
        <v>1</v>
      </c>
      <c r="C4001" s="32">
        <v>10</v>
      </c>
      <c r="D4001" s="95" t="s">
        <v>33</v>
      </c>
      <c r="E4001" s="95" t="s">
        <v>386</v>
      </c>
    </row>
    <row r="4002" spans="1:5" ht="12.6" customHeight="1" x14ac:dyDescent="0.2">
      <c r="A4002" s="32">
        <v>17</v>
      </c>
      <c r="B4002" s="32">
        <v>1</v>
      </c>
      <c r="C4002" s="32">
        <v>11</v>
      </c>
      <c r="D4002" s="95" t="s">
        <v>355</v>
      </c>
      <c r="E4002" s="95" t="s">
        <v>36</v>
      </c>
    </row>
    <row r="4003" spans="1:5" ht="12.6" customHeight="1" x14ac:dyDescent="0.2">
      <c r="A4003" s="32">
        <v>17</v>
      </c>
      <c r="B4003" s="32">
        <v>1</v>
      </c>
      <c r="C4003" s="32">
        <v>12</v>
      </c>
      <c r="D4003" s="95" t="s">
        <v>37</v>
      </c>
      <c r="E4003" s="95" t="s">
        <v>335</v>
      </c>
    </row>
    <row r="4004" spans="1:5" ht="12.6" customHeight="1" x14ac:dyDescent="0.2">
      <c r="A4004" s="32">
        <v>17</v>
      </c>
      <c r="B4004" s="32">
        <v>1</v>
      </c>
      <c r="C4004" s="32">
        <v>13</v>
      </c>
      <c r="D4004" s="95" t="s">
        <v>315</v>
      </c>
      <c r="E4004" s="95" t="s">
        <v>38</v>
      </c>
    </row>
    <row r="4005" spans="1:5" ht="12.6" customHeight="1" x14ac:dyDescent="0.2">
      <c r="A4005" s="32">
        <v>17</v>
      </c>
      <c r="B4005" s="32">
        <v>1</v>
      </c>
      <c r="C4005" s="32">
        <v>14</v>
      </c>
      <c r="D4005" s="95" t="s">
        <v>35</v>
      </c>
      <c r="E4005" s="95" t="s">
        <v>295</v>
      </c>
    </row>
    <row r="4006" spans="1:5" ht="12.6" customHeight="1" x14ac:dyDescent="0.2">
      <c r="A4006" s="32">
        <v>17</v>
      </c>
      <c r="B4006" s="32">
        <v>1</v>
      </c>
      <c r="C4006" s="32">
        <v>15</v>
      </c>
      <c r="D4006" s="95" t="s">
        <v>275</v>
      </c>
      <c r="E4006" s="95" t="s">
        <v>34</v>
      </c>
    </row>
    <row r="4007" spans="1:5" ht="12.6" customHeight="1" x14ac:dyDescent="0.2">
      <c r="A4007" s="32">
        <v>17</v>
      </c>
      <c r="B4007" s="32">
        <v>1</v>
      </c>
      <c r="C4007" s="32">
        <v>16</v>
      </c>
      <c r="D4007" s="95" t="s">
        <v>39</v>
      </c>
      <c r="E4007" s="95" t="s">
        <v>255</v>
      </c>
    </row>
    <row r="4008" spans="1:5" ht="12.6" customHeight="1" x14ac:dyDescent="0.2">
      <c r="A4008" s="32">
        <v>17</v>
      </c>
      <c r="B4008" s="32">
        <v>1</v>
      </c>
      <c r="C4008" s="32">
        <v>17</v>
      </c>
      <c r="D4008" s="95" t="s">
        <v>235</v>
      </c>
      <c r="E4008" s="95" t="s">
        <v>215</v>
      </c>
    </row>
    <row r="4009" spans="1:5" ht="12.6" customHeight="1" x14ac:dyDescent="0.2">
      <c r="A4009" s="32">
        <v>17</v>
      </c>
      <c r="B4009" s="32">
        <v>1</v>
      </c>
      <c r="C4009" s="32">
        <v>18</v>
      </c>
      <c r="D4009" s="95" t="s">
        <v>216</v>
      </c>
      <c r="E4009" s="95" t="s">
        <v>15</v>
      </c>
    </row>
    <row r="4010" spans="1:5" ht="12.6" customHeight="1" x14ac:dyDescent="0.2">
      <c r="A4010" s="32">
        <v>17</v>
      </c>
      <c r="B4010" s="32">
        <v>1</v>
      </c>
      <c r="C4010" s="32">
        <v>19</v>
      </c>
      <c r="D4010" s="95" t="s">
        <v>46</v>
      </c>
      <c r="E4010" s="95" t="s">
        <v>41</v>
      </c>
    </row>
    <row r="4011" spans="1:5" ht="12.6" customHeight="1" x14ac:dyDescent="0.2">
      <c r="A4011" s="32">
        <v>17</v>
      </c>
      <c r="B4011" s="32">
        <v>1</v>
      </c>
      <c r="C4011" s="32">
        <v>20</v>
      </c>
      <c r="D4011" s="95" t="s">
        <v>43</v>
      </c>
      <c r="E4011" s="95" t="s">
        <v>45</v>
      </c>
    </row>
    <row r="4012" spans="1:5" ht="12.6" customHeight="1" x14ac:dyDescent="0.2">
      <c r="A4012" s="32">
        <v>17</v>
      </c>
      <c r="B4012" s="32">
        <v>1</v>
      </c>
      <c r="C4012" s="32">
        <v>21</v>
      </c>
      <c r="D4012" s="95" t="s">
        <v>40</v>
      </c>
      <c r="E4012" s="95" t="s">
        <v>44</v>
      </c>
    </row>
    <row r="4013" spans="1:5" ht="12.6" customHeight="1" x14ac:dyDescent="0.2">
      <c r="A4013" s="32">
        <v>17</v>
      </c>
      <c r="B4013" s="32">
        <v>1</v>
      </c>
      <c r="C4013" s="32">
        <v>22</v>
      </c>
      <c r="D4013" s="95" t="s">
        <v>387</v>
      </c>
      <c r="E4013" s="95" t="s">
        <v>236</v>
      </c>
    </row>
    <row r="4014" spans="1:5" ht="12.6" customHeight="1" x14ac:dyDescent="0.2">
      <c r="A4014" s="32">
        <v>17</v>
      </c>
      <c r="B4014" s="32">
        <v>1</v>
      </c>
      <c r="C4014" s="32">
        <v>23</v>
      </c>
      <c r="D4014" s="95" t="s">
        <v>256</v>
      </c>
      <c r="E4014" s="95" t="s">
        <v>356</v>
      </c>
    </row>
    <row r="4015" spans="1:5" ht="12.6" customHeight="1" x14ac:dyDescent="0.2">
      <c r="A4015" s="32">
        <v>17</v>
      </c>
      <c r="B4015" s="32">
        <v>1</v>
      </c>
      <c r="C4015" s="32">
        <v>24</v>
      </c>
      <c r="D4015" s="95" t="s">
        <v>276</v>
      </c>
      <c r="E4015" s="95" t="s">
        <v>336</v>
      </c>
    </row>
    <row r="4016" spans="1:5" ht="12.6" customHeight="1" x14ac:dyDescent="0.2">
      <c r="A4016" s="32">
        <v>17</v>
      </c>
      <c r="B4016" s="32">
        <v>1</v>
      </c>
      <c r="C4016" s="32">
        <v>25</v>
      </c>
      <c r="D4016" s="95" t="s">
        <v>316</v>
      </c>
      <c r="E4016" s="95" t="s">
        <v>296</v>
      </c>
    </row>
    <row r="4017" spans="1:5" ht="12.6" customHeight="1" x14ac:dyDescent="0.2">
      <c r="A4017" s="32">
        <v>17</v>
      </c>
      <c r="B4017" s="32">
        <v>1</v>
      </c>
      <c r="C4017" s="32">
        <v>26</v>
      </c>
      <c r="D4017" s="95" t="s">
        <v>337</v>
      </c>
      <c r="E4017" s="95" t="s">
        <v>42</v>
      </c>
    </row>
    <row r="4018" spans="1:5" ht="12.6" customHeight="1" x14ac:dyDescent="0.2">
      <c r="A4018" s="32">
        <v>17</v>
      </c>
      <c r="B4018" s="32">
        <v>1</v>
      </c>
      <c r="C4018" s="32">
        <v>27</v>
      </c>
      <c r="D4018" s="95" t="s">
        <v>16</v>
      </c>
      <c r="E4018" s="95" t="s">
        <v>277</v>
      </c>
    </row>
    <row r="4019" spans="1:5" ht="12.6" customHeight="1" x14ac:dyDescent="0.2">
      <c r="A4019" s="32">
        <v>17</v>
      </c>
      <c r="B4019" s="32">
        <v>1</v>
      </c>
      <c r="C4019" s="32">
        <v>28</v>
      </c>
      <c r="D4019" s="95" t="s">
        <v>50</v>
      </c>
      <c r="E4019" s="95" t="s">
        <v>257</v>
      </c>
    </row>
    <row r="4020" spans="1:5" ht="12.6" customHeight="1" x14ac:dyDescent="0.2">
      <c r="A4020" s="32">
        <v>17</v>
      </c>
      <c r="B4020" s="32">
        <v>1</v>
      </c>
      <c r="C4020" s="32">
        <v>29</v>
      </c>
      <c r="D4020" s="95" t="s">
        <v>237</v>
      </c>
      <c r="E4020" s="95" t="s">
        <v>52</v>
      </c>
    </row>
    <row r="4021" spans="1:5" ht="12.6" customHeight="1" x14ac:dyDescent="0.2">
      <c r="A4021" s="32">
        <v>17</v>
      </c>
      <c r="B4021" s="32">
        <v>1</v>
      </c>
      <c r="C4021" s="32">
        <v>30</v>
      </c>
      <c r="D4021" s="95" t="s">
        <v>47</v>
      </c>
      <c r="E4021" s="95" t="s">
        <v>217</v>
      </c>
    </row>
    <row r="4022" spans="1:5" ht="12.6" customHeight="1" x14ac:dyDescent="0.2">
      <c r="A4022" s="32">
        <v>17</v>
      </c>
      <c r="B4022" s="32">
        <v>1</v>
      </c>
      <c r="C4022" s="32">
        <v>31</v>
      </c>
      <c r="D4022" s="95" t="s">
        <v>51</v>
      </c>
      <c r="E4022" s="95" t="s">
        <v>53</v>
      </c>
    </row>
    <row r="4023" spans="1:5" ht="12.6" customHeight="1" x14ac:dyDescent="0.2">
      <c r="A4023" s="32">
        <v>17</v>
      </c>
      <c r="B4023" s="32">
        <v>1</v>
      </c>
      <c r="C4023" s="32">
        <v>32</v>
      </c>
      <c r="D4023" s="95" t="s">
        <v>48</v>
      </c>
      <c r="E4023" s="95" t="s">
        <v>49</v>
      </c>
    </row>
    <row r="4024" spans="1:5" ht="12.6" customHeight="1" x14ac:dyDescent="0.2">
      <c r="A4024" s="32">
        <v>17</v>
      </c>
      <c r="B4024" s="32">
        <v>1</v>
      </c>
      <c r="C4024" s="32">
        <v>33</v>
      </c>
      <c r="D4024" s="95" t="s">
        <v>297</v>
      </c>
      <c r="E4024" s="95" t="s">
        <v>390</v>
      </c>
    </row>
    <row r="4025" spans="1:5" ht="12.6" customHeight="1" x14ac:dyDescent="0.2">
      <c r="A4025" s="32">
        <v>17</v>
      </c>
      <c r="B4025" s="32">
        <v>1</v>
      </c>
      <c r="C4025" s="32">
        <v>34</v>
      </c>
      <c r="D4025" s="95" t="s">
        <v>357</v>
      </c>
      <c r="E4025" s="95" t="s">
        <v>317</v>
      </c>
    </row>
    <row r="4026" spans="1:5" ht="12.6" customHeight="1" x14ac:dyDescent="0.2">
      <c r="A4026" s="32">
        <v>17</v>
      </c>
      <c r="B4026" s="32">
        <v>1</v>
      </c>
      <c r="C4026" s="32">
        <v>35</v>
      </c>
      <c r="D4026" s="95" t="s">
        <v>338</v>
      </c>
      <c r="E4026" s="95" t="s">
        <v>17</v>
      </c>
    </row>
    <row r="4027" spans="1:5" ht="12.6" customHeight="1" x14ac:dyDescent="0.2">
      <c r="A4027" s="32">
        <v>17</v>
      </c>
      <c r="B4027" s="32">
        <v>1</v>
      </c>
      <c r="C4027" s="32">
        <v>36</v>
      </c>
      <c r="D4027" s="95" t="s">
        <v>318</v>
      </c>
      <c r="E4027" s="95" t="s">
        <v>56</v>
      </c>
    </row>
    <row r="4028" spans="1:5" ht="12.6" customHeight="1" x14ac:dyDescent="0.2">
      <c r="A4028" s="32">
        <v>17</v>
      </c>
      <c r="B4028" s="32">
        <v>1</v>
      </c>
      <c r="C4028" s="32">
        <v>37</v>
      </c>
      <c r="D4028" s="95" t="s">
        <v>298</v>
      </c>
      <c r="E4028" s="95" t="s">
        <v>59</v>
      </c>
    </row>
    <row r="4029" spans="1:5" ht="12.6" customHeight="1" x14ac:dyDescent="0.2">
      <c r="A4029" s="32">
        <v>17</v>
      </c>
      <c r="B4029" s="32">
        <v>1</v>
      </c>
      <c r="C4029" s="32">
        <v>38</v>
      </c>
      <c r="D4029" s="95" t="s">
        <v>55</v>
      </c>
      <c r="E4029" s="95" t="s">
        <v>278</v>
      </c>
    </row>
    <row r="4030" spans="1:5" ht="12.6" customHeight="1" x14ac:dyDescent="0.2">
      <c r="A4030" s="32">
        <v>17</v>
      </c>
      <c r="B4030" s="32">
        <v>1</v>
      </c>
      <c r="C4030" s="32">
        <v>39</v>
      </c>
      <c r="D4030" s="95" t="s">
        <v>54</v>
      </c>
      <c r="E4030" s="95" t="s">
        <v>258</v>
      </c>
    </row>
    <row r="4031" spans="1:5" ht="12.6" customHeight="1" x14ac:dyDescent="0.2">
      <c r="A4031" s="32">
        <v>17</v>
      </c>
      <c r="B4031" s="32">
        <v>1</v>
      </c>
      <c r="C4031" s="32">
        <v>40</v>
      </c>
      <c r="D4031" s="95" t="s">
        <v>57</v>
      </c>
      <c r="E4031" s="95" t="s">
        <v>238</v>
      </c>
    </row>
    <row r="4032" spans="1:5" ht="12.6" customHeight="1" x14ac:dyDescent="0.2">
      <c r="A4032" s="32">
        <v>17</v>
      </c>
      <c r="B4032" s="32">
        <v>1</v>
      </c>
      <c r="C4032" s="32">
        <v>41</v>
      </c>
      <c r="D4032" s="95" t="s">
        <v>58</v>
      </c>
      <c r="E4032" s="95" t="s">
        <v>218</v>
      </c>
    </row>
    <row r="4033" spans="1:5" ht="12.6" customHeight="1" x14ac:dyDescent="0.2">
      <c r="A4033" s="32">
        <v>17</v>
      </c>
      <c r="B4033" s="32">
        <v>1</v>
      </c>
      <c r="C4033" s="32">
        <v>42</v>
      </c>
      <c r="D4033" s="95" t="s">
        <v>358</v>
      </c>
      <c r="E4033" s="95" t="s">
        <v>391</v>
      </c>
    </row>
    <row r="4034" spans="1:5" ht="12.6" customHeight="1" x14ac:dyDescent="0.2">
      <c r="A4034" s="32">
        <v>17</v>
      </c>
      <c r="B4034" s="32">
        <v>1</v>
      </c>
      <c r="C4034" s="32">
        <v>43</v>
      </c>
      <c r="D4034" s="95" t="s">
        <v>279</v>
      </c>
      <c r="E4034" s="95" t="s">
        <v>60</v>
      </c>
    </row>
    <row r="4035" spans="1:5" ht="12.6" customHeight="1" x14ac:dyDescent="0.2">
      <c r="A4035" s="32">
        <v>17</v>
      </c>
      <c r="B4035" s="32">
        <v>1</v>
      </c>
      <c r="C4035" s="32">
        <v>44</v>
      </c>
      <c r="D4035" s="95" t="s">
        <v>18</v>
      </c>
      <c r="E4035" s="95" t="s">
        <v>66</v>
      </c>
    </row>
    <row r="4036" spans="1:5" ht="12.6" customHeight="1" x14ac:dyDescent="0.2">
      <c r="A4036" s="32">
        <v>17</v>
      </c>
      <c r="B4036" s="32">
        <v>1</v>
      </c>
      <c r="C4036" s="32">
        <v>45</v>
      </c>
      <c r="D4036" s="95" t="s">
        <v>61</v>
      </c>
      <c r="E4036" s="95" t="s">
        <v>65</v>
      </c>
    </row>
    <row r="4037" spans="1:5" ht="12.6" customHeight="1" x14ac:dyDescent="0.2">
      <c r="A4037" s="32">
        <v>17</v>
      </c>
      <c r="B4037" s="32">
        <v>1</v>
      </c>
      <c r="C4037" s="32">
        <v>46</v>
      </c>
      <c r="D4037" s="95" t="s">
        <v>62</v>
      </c>
      <c r="E4037" s="95" t="s">
        <v>64</v>
      </c>
    </row>
    <row r="4038" spans="1:5" ht="12.6" customHeight="1" x14ac:dyDescent="0.2">
      <c r="A4038" s="32">
        <v>17</v>
      </c>
      <c r="B4038" s="32">
        <v>1</v>
      </c>
      <c r="C4038" s="32">
        <v>47</v>
      </c>
      <c r="D4038" s="95" t="s">
        <v>393</v>
      </c>
      <c r="E4038" s="95" t="s">
        <v>63</v>
      </c>
    </row>
    <row r="4039" spans="1:5" ht="12.6" customHeight="1" x14ac:dyDescent="0.2">
      <c r="A4039" s="32">
        <v>17</v>
      </c>
      <c r="B4039" s="32">
        <v>1</v>
      </c>
      <c r="C4039" s="32">
        <v>48</v>
      </c>
      <c r="D4039" s="95" t="s">
        <v>67</v>
      </c>
      <c r="E4039" s="95" t="s">
        <v>359</v>
      </c>
    </row>
    <row r="4040" spans="1:5" ht="12.6" customHeight="1" x14ac:dyDescent="0.2">
      <c r="A4040" s="32">
        <v>17</v>
      </c>
      <c r="B4040" s="32">
        <v>1</v>
      </c>
      <c r="C4040" s="32">
        <v>49</v>
      </c>
      <c r="D4040" s="95" t="s">
        <v>219</v>
      </c>
      <c r="E4040" s="95" t="s">
        <v>339</v>
      </c>
    </row>
    <row r="4041" spans="1:5" ht="12.6" customHeight="1" x14ac:dyDescent="0.2">
      <c r="A4041" s="32">
        <v>17</v>
      </c>
      <c r="B4041" s="32">
        <v>1</v>
      </c>
      <c r="C4041" s="32">
        <v>50</v>
      </c>
      <c r="D4041" s="95" t="s">
        <v>239</v>
      </c>
      <c r="E4041" s="95" t="s">
        <v>319</v>
      </c>
    </row>
    <row r="4042" spans="1:5" ht="12.6" customHeight="1" x14ac:dyDescent="0.2">
      <c r="A4042" s="32">
        <v>17</v>
      </c>
      <c r="B4042" s="32">
        <v>1</v>
      </c>
      <c r="C4042" s="32">
        <v>51</v>
      </c>
      <c r="D4042" s="95" t="s">
        <v>259</v>
      </c>
      <c r="E4042" s="95" t="s">
        <v>299</v>
      </c>
    </row>
    <row r="4043" spans="1:5" ht="12.6" customHeight="1" x14ac:dyDescent="0.2">
      <c r="A4043" s="32">
        <v>17</v>
      </c>
      <c r="B4043" s="32">
        <v>1</v>
      </c>
      <c r="C4043" s="32">
        <v>52</v>
      </c>
      <c r="D4043" s="95" t="s">
        <v>360</v>
      </c>
      <c r="E4043" s="95" t="s">
        <v>19</v>
      </c>
    </row>
    <row r="4044" spans="1:5" ht="12.6" customHeight="1" x14ac:dyDescent="0.2">
      <c r="A4044" s="32">
        <v>17</v>
      </c>
      <c r="B4044" s="32">
        <v>1</v>
      </c>
      <c r="C4044" s="32">
        <v>53</v>
      </c>
      <c r="D4044" s="95" t="s">
        <v>340</v>
      </c>
      <c r="E4044" s="95" t="s">
        <v>68</v>
      </c>
    </row>
    <row r="4045" spans="1:5" ht="12.6" customHeight="1" x14ac:dyDescent="0.2">
      <c r="A4045" s="32">
        <v>17</v>
      </c>
      <c r="B4045" s="32">
        <v>1</v>
      </c>
      <c r="C4045" s="32">
        <v>54</v>
      </c>
      <c r="D4045" s="95" t="s">
        <v>320</v>
      </c>
      <c r="E4045" s="95" t="s">
        <v>70</v>
      </c>
    </row>
    <row r="4046" spans="1:5" ht="12.6" customHeight="1" x14ac:dyDescent="0.2">
      <c r="A4046" s="32">
        <v>17</v>
      </c>
      <c r="B4046" s="32">
        <v>1</v>
      </c>
      <c r="C4046" s="32">
        <v>55</v>
      </c>
      <c r="D4046" s="95" t="s">
        <v>300</v>
      </c>
      <c r="E4046" s="95" t="s">
        <v>72</v>
      </c>
    </row>
    <row r="4047" spans="1:5" ht="12.6" customHeight="1" x14ac:dyDescent="0.2">
      <c r="A4047" s="32">
        <v>17</v>
      </c>
      <c r="B4047" s="32">
        <v>1</v>
      </c>
      <c r="C4047" s="32">
        <v>56</v>
      </c>
      <c r="D4047" s="95" t="s">
        <v>73</v>
      </c>
      <c r="E4047" s="95" t="s">
        <v>280</v>
      </c>
    </row>
    <row r="4048" spans="1:5" ht="12.6" customHeight="1" x14ac:dyDescent="0.2">
      <c r="A4048" s="32">
        <v>17</v>
      </c>
      <c r="B4048" s="32">
        <v>1</v>
      </c>
      <c r="C4048" s="32">
        <v>57</v>
      </c>
      <c r="D4048" s="95" t="s">
        <v>71</v>
      </c>
      <c r="E4048" s="95" t="s">
        <v>260</v>
      </c>
    </row>
    <row r="4049" spans="1:5" ht="12.6" customHeight="1" x14ac:dyDescent="0.2">
      <c r="A4049" s="32">
        <v>17</v>
      </c>
      <c r="B4049" s="32">
        <v>1</v>
      </c>
      <c r="C4049" s="32">
        <v>58</v>
      </c>
      <c r="D4049" s="95" t="s">
        <v>69</v>
      </c>
      <c r="E4049" s="95" t="s">
        <v>240</v>
      </c>
    </row>
    <row r="4050" spans="1:5" ht="12.6" customHeight="1" x14ac:dyDescent="0.2">
      <c r="A4050" s="32">
        <v>17</v>
      </c>
      <c r="B4050" s="32">
        <v>1</v>
      </c>
      <c r="C4050" s="32">
        <v>59</v>
      </c>
      <c r="D4050" s="95" t="s">
        <v>74</v>
      </c>
      <c r="E4050" s="95" t="s">
        <v>220</v>
      </c>
    </row>
    <row r="4051" spans="1:5" ht="12.6" customHeight="1" x14ac:dyDescent="0.2">
      <c r="A4051" s="32">
        <v>17</v>
      </c>
      <c r="B4051" s="32">
        <v>1</v>
      </c>
      <c r="C4051" s="32">
        <v>60</v>
      </c>
      <c r="D4051" s="95" t="s">
        <v>80</v>
      </c>
      <c r="E4051" s="95" t="s">
        <v>396</v>
      </c>
    </row>
    <row r="4052" spans="1:5" ht="12.6" customHeight="1" x14ac:dyDescent="0.2">
      <c r="A4052" s="32">
        <v>17</v>
      </c>
      <c r="B4052" s="32">
        <v>1</v>
      </c>
      <c r="C4052" s="32">
        <v>61</v>
      </c>
      <c r="D4052" s="95" t="s">
        <v>20</v>
      </c>
      <c r="E4052" s="95" t="s">
        <v>77</v>
      </c>
    </row>
    <row r="4053" spans="1:5" ht="12.6" customHeight="1" x14ac:dyDescent="0.2">
      <c r="A4053" s="32">
        <v>17</v>
      </c>
      <c r="B4053" s="32">
        <v>1</v>
      </c>
      <c r="C4053" s="32">
        <v>62</v>
      </c>
      <c r="D4053" s="95" t="s">
        <v>76</v>
      </c>
      <c r="E4053" s="95" t="s">
        <v>79</v>
      </c>
    </row>
    <row r="4054" spans="1:5" ht="12.6" customHeight="1" x14ac:dyDescent="0.2">
      <c r="A4054" s="32">
        <v>17</v>
      </c>
      <c r="B4054" s="32">
        <v>1</v>
      </c>
      <c r="C4054" s="32">
        <v>63</v>
      </c>
      <c r="D4054" s="95" t="s">
        <v>78</v>
      </c>
      <c r="E4054" s="95" t="s">
        <v>75</v>
      </c>
    </row>
    <row r="4055" spans="1:5" ht="12.6" customHeight="1" x14ac:dyDescent="0.2">
      <c r="A4055" s="32">
        <v>17</v>
      </c>
      <c r="B4055" s="32">
        <v>1</v>
      </c>
      <c r="C4055" s="32">
        <v>64</v>
      </c>
      <c r="D4055" s="95" t="s">
        <v>397</v>
      </c>
      <c r="E4055" s="95" t="s">
        <v>81</v>
      </c>
    </row>
    <row r="4056" spans="1:5" ht="12.6" customHeight="1" x14ac:dyDescent="0.2">
      <c r="A4056" s="32">
        <v>17</v>
      </c>
      <c r="B4056" s="32">
        <v>1</v>
      </c>
      <c r="C4056" s="32">
        <v>65</v>
      </c>
      <c r="D4056" s="95" t="s">
        <v>221</v>
      </c>
      <c r="E4056" s="95" t="s">
        <v>361</v>
      </c>
    </row>
    <row r="4057" spans="1:5" ht="12.6" customHeight="1" x14ac:dyDescent="0.2">
      <c r="A4057" s="32">
        <v>17</v>
      </c>
      <c r="B4057" s="32">
        <v>1</v>
      </c>
      <c r="C4057" s="32">
        <v>66</v>
      </c>
      <c r="D4057" s="95" t="s">
        <v>241</v>
      </c>
      <c r="E4057" s="95" t="s">
        <v>341</v>
      </c>
    </row>
    <row r="4058" spans="1:5" ht="12.6" customHeight="1" x14ac:dyDescent="0.2">
      <c r="A4058" s="32">
        <v>17</v>
      </c>
      <c r="B4058" s="32">
        <v>1</v>
      </c>
      <c r="C4058" s="32">
        <v>67</v>
      </c>
      <c r="D4058" s="95" t="s">
        <v>261</v>
      </c>
      <c r="E4058" s="95" t="s">
        <v>321</v>
      </c>
    </row>
    <row r="4059" spans="1:5" ht="12.6" customHeight="1" x14ac:dyDescent="0.2">
      <c r="A4059" s="32">
        <v>17</v>
      </c>
      <c r="B4059" s="32">
        <v>1</v>
      </c>
      <c r="C4059" s="32">
        <v>68</v>
      </c>
      <c r="D4059" s="95" t="s">
        <v>281</v>
      </c>
      <c r="E4059" s="95" t="s">
        <v>301</v>
      </c>
    </row>
    <row r="4060" spans="1:5" ht="12.6" customHeight="1" x14ac:dyDescent="0.2">
      <c r="A4060" s="32">
        <v>17</v>
      </c>
      <c r="B4060" s="32">
        <v>1</v>
      </c>
      <c r="C4060" s="32">
        <v>69</v>
      </c>
      <c r="D4060" s="95" t="s">
        <v>21</v>
      </c>
      <c r="E4060" s="95" t="s">
        <v>242</v>
      </c>
    </row>
    <row r="4061" spans="1:5" ht="12.6" customHeight="1" x14ac:dyDescent="0.2">
      <c r="A4061" s="32">
        <v>17</v>
      </c>
      <c r="B4061" s="32">
        <v>1</v>
      </c>
      <c r="C4061" s="32">
        <v>70</v>
      </c>
      <c r="D4061" s="95" t="s">
        <v>222</v>
      </c>
      <c r="E4061" s="95" t="s">
        <v>83</v>
      </c>
    </row>
    <row r="4062" spans="1:5" ht="12.6" customHeight="1" x14ac:dyDescent="0.2">
      <c r="A4062" s="32">
        <v>17</v>
      </c>
      <c r="B4062" s="32">
        <v>1</v>
      </c>
      <c r="C4062" s="32">
        <v>71</v>
      </c>
      <c r="D4062" s="95" t="s">
        <v>86</v>
      </c>
      <c r="E4062" s="95" t="s">
        <v>88</v>
      </c>
    </row>
    <row r="4063" spans="1:5" ht="12.6" customHeight="1" x14ac:dyDescent="0.2">
      <c r="A4063" s="32">
        <v>17</v>
      </c>
      <c r="B4063" s="32">
        <v>1</v>
      </c>
      <c r="C4063" s="32">
        <v>72</v>
      </c>
      <c r="D4063" s="95" t="s">
        <v>87</v>
      </c>
      <c r="E4063" s="95" t="s">
        <v>82</v>
      </c>
    </row>
    <row r="4064" spans="1:5" ht="12.6" customHeight="1" x14ac:dyDescent="0.2">
      <c r="A4064" s="32">
        <v>17</v>
      </c>
      <c r="B4064" s="32">
        <v>1</v>
      </c>
      <c r="C4064" s="32">
        <v>73</v>
      </c>
      <c r="D4064" s="95" t="s">
        <v>84</v>
      </c>
      <c r="E4064" s="95" t="s">
        <v>85</v>
      </c>
    </row>
    <row r="4065" spans="1:5" ht="12.6" customHeight="1" x14ac:dyDescent="0.2">
      <c r="A4065" s="32">
        <v>17</v>
      </c>
      <c r="B4065" s="32">
        <v>1</v>
      </c>
      <c r="C4065" s="32">
        <v>74</v>
      </c>
      <c r="D4065" s="95" t="s">
        <v>400</v>
      </c>
      <c r="E4065" s="95" t="s">
        <v>262</v>
      </c>
    </row>
    <row r="4066" spans="1:5" ht="12.6" customHeight="1" x14ac:dyDescent="0.2">
      <c r="A4066" s="32">
        <v>17</v>
      </c>
      <c r="B4066" s="32">
        <v>1</v>
      </c>
      <c r="C4066" s="32">
        <v>75</v>
      </c>
      <c r="D4066" s="95" t="s">
        <v>282</v>
      </c>
      <c r="E4066" s="95" t="s">
        <v>362</v>
      </c>
    </row>
    <row r="4067" spans="1:5" ht="12.6" customHeight="1" x14ac:dyDescent="0.2">
      <c r="A4067" s="32">
        <v>17</v>
      </c>
      <c r="B4067" s="32">
        <v>1</v>
      </c>
      <c r="C4067" s="32">
        <v>76</v>
      </c>
      <c r="D4067" s="95" t="s">
        <v>342</v>
      </c>
      <c r="E4067" s="95" t="s">
        <v>302</v>
      </c>
    </row>
    <row r="4068" spans="1:5" ht="12.6" customHeight="1" x14ac:dyDescent="0.2">
      <c r="A4068" s="32">
        <v>17</v>
      </c>
      <c r="B4068" s="32">
        <v>1</v>
      </c>
      <c r="C4068" s="32">
        <v>77</v>
      </c>
      <c r="D4068" s="95" t="s">
        <v>94</v>
      </c>
      <c r="E4068" s="95" t="s">
        <v>322</v>
      </c>
    </row>
    <row r="4069" spans="1:5" ht="12.6" customHeight="1" x14ac:dyDescent="0.2">
      <c r="A4069" s="32">
        <v>17</v>
      </c>
      <c r="B4069" s="32">
        <v>1</v>
      </c>
      <c r="C4069" s="32">
        <v>78</v>
      </c>
      <c r="D4069" s="95" t="s">
        <v>303</v>
      </c>
      <c r="E4069" s="95" t="s">
        <v>23</v>
      </c>
    </row>
    <row r="4070" spans="1:5" ht="12.6" customHeight="1" x14ac:dyDescent="0.2">
      <c r="A4070" s="32">
        <v>17</v>
      </c>
      <c r="B4070" s="32">
        <v>1</v>
      </c>
      <c r="C4070" s="32">
        <v>79</v>
      </c>
      <c r="D4070" s="95" t="s">
        <v>92</v>
      </c>
      <c r="E4070" s="95" t="s">
        <v>283</v>
      </c>
    </row>
    <row r="4071" spans="1:5" ht="12.6" customHeight="1" x14ac:dyDescent="0.2">
      <c r="A4071" s="32">
        <v>17</v>
      </c>
      <c r="B4071" s="32">
        <v>1</v>
      </c>
      <c r="C4071" s="32">
        <v>80</v>
      </c>
      <c r="D4071" s="95" t="s">
        <v>263</v>
      </c>
      <c r="E4071" s="95" t="s">
        <v>89</v>
      </c>
    </row>
    <row r="4072" spans="1:5" ht="12.6" customHeight="1" x14ac:dyDescent="0.2">
      <c r="A4072" s="32">
        <v>17</v>
      </c>
      <c r="B4072" s="32">
        <v>1</v>
      </c>
      <c r="C4072" s="32">
        <v>81</v>
      </c>
      <c r="D4072" s="95" t="s">
        <v>243</v>
      </c>
      <c r="E4072" s="95" t="s">
        <v>91</v>
      </c>
    </row>
    <row r="4073" spans="1:5" ht="12.6" customHeight="1" x14ac:dyDescent="0.2">
      <c r="A4073" s="32">
        <v>17</v>
      </c>
      <c r="B4073" s="32">
        <v>1</v>
      </c>
      <c r="C4073" s="32">
        <v>82</v>
      </c>
      <c r="D4073" s="95" t="s">
        <v>90</v>
      </c>
      <c r="E4073" s="95" t="s">
        <v>223</v>
      </c>
    </row>
    <row r="4074" spans="1:5" ht="12.6" customHeight="1" x14ac:dyDescent="0.2">
      <c r="A4074" s="32">
        <v>17</v>
      </c>
      <c r="B4074" s="32">
        <v>1</v>
      </c>
      <c r="C4074" s="32">
        <v>83</v>
      </c>
      <c r="D4074" s="95" t="s">
        <v>95</v>
      </c>
      <c r="E4074" s="95" t="s">
        <v>93</v>
      </c>
    </row>
    <row r="4075" spans="1:5" ht="12.6" customHeight="1" x14ac:dyDescent="0.2">
      <c r="A4075" s="32">
        <v>17</v>
      </c>
      <c r="B4075" s="32">
        <v>1</v>
      </c>
      <c r="C4075" s="32">
        <v>84</v>
      </c>
      <c r="D4075" s="95" t="s">
        <v>323</v>
      </c>
      <c r="E4075" s="95" t="s">
        <v>401</v>
      </c>
    </row>
    <row r="4076" spans="1:5" ht="12.6" customHeight="1" x14ac:dyDescent="0.2">
      <c r="A4076" s="32">
        <v>17</v>
      </c>
      <c r="B4076" s="32">
        <v>1</v>
      </c>
      <c r="C4076" s="32">
        <v>85</v>
      </c>
      <c r="D4076" s="95" t="s">
        <v>363</v>
      </c>
      <c r="E4076" s="95" t="s">
        <v>343</v>
      </c>
    </row>
    <row r="4077" spans="1:5" ht="12.6" customHeight="1" x14ac:dyDescent="0.2">
      <c r="A4077" s="32">
        <v>17</v>
      </c>
      <c r="B4077" s="32">
        <v>1</v>
      </c>
      <c r="C4077" s="32">
        <v>86</v>
      </c>
      <c r="D4077" s="95" t="s">
        <v>24</v>
      </c>
      <c r="E4077" s="95" t="s">
        <v>264</v>
      </c>
    </row>
    <row r="4078" spans="1:5" ht="12.6" customHeight="1" x14ac:dyDescent="0.2">
      <c r="A4078" s="32">
        <v>17</v>
      </c>
      <c r="B4078" s="32">
        <v>1</v>
      </c>
      <c r="C4078" s="32">
        <v>87</v>
      </c>
      <c r="D4078" s="95" t="s">
        <v>244</v>
      </c>
      <c r="E4078" s="95" t="s">
        <v>101</v>
      </c>
    </row>
    <row r="4079" spans="1:5" ht="12.6" customHeight="1" x14ac:dyDescent="0.2">
      <c r="A4079" s="32">
        <v>17</v>
      </c>
      <c r="B4079" s="32">
        <v>1</v>
      </c>
      <c r="C4079" s="32">
        <v>88</v>
      </c>
      <c r="D4079" s="95" t="s">
        <v>224</v>
      </c>
      <c r="E4079" s="95" t="s">
        <v>96</v>
      </c>
    </row>
    <row r="4080" spans="1:5" ht="12.6" customHeight="1" x14ac:dyDescent="0.2">
      <c r="A4080" s="32">
        <v>17</v>
      </c>
      <c r="B4080" s="32">
        <v>1</v>
      </c>
      <c r="C4080" s="32">
        <v>89</v>
      </c>
      <c r="D4080" s="95" t="s">
        <v>97</v>
      </c>
      <c r="E4080" s="95" t="s">
        <v>102</v>
      </c>
    </row>
    <row r="4081" spans="1:5" ht="12.6" customHeight="1" x14ac:dyDescent="0.2">
      <c r="A4081" s="32">
        <v>17</v>
      </c>
      <c r="B4081" s="32">
        <v>1</v>
      </c>
      <c r="C4081" s="32">
        <v>90</v>
      </c>
      <c r="D4081" s="95" t="s">
        <v>98</v>
      </c>
      <c r="E4081" s="95" t="s">
        <v>99</v>
      </c>
    </row>
    <row r="4082" spans="1:5" ht="12.6" customHeight="1" x14ac:dyDescent="0.2">
      <c r="A4082" s="32">
        <v>17</v>
      </c>
      <c r="B4082" s="32">
        <v>1</v>
      </c>
      <c r="C4082" s="32">
        <v>91</v>
      </c>
      <c r="D4082" s="95" t="s">
        <v>284</v>
      </c>
      <c r="E4082" s="95" t="s">
        <v>404</v>
      </c>
    </row>
    <row r="4083" spans="1:5" ht="12.6" customHeight="1" x14ac:dyDescent="0.2">
      <c r="A4083" s="32">
        <v>17</v>
      </c>
      <c r="B4083" s="32">
        <v>1</v>
      </c>
      <c r="C4083" s="32">
        <v>92</v>
      </c>
      <c r="D4083" s="95" t="s">
        <v>304</v>
      </c>
      <c r="E4083" s="95" t="s">
        <v>364</v>
      </c>
    </row>
    <row r="4084" spans="1:5" ht="12.6" customHeight="1" x14ac:dyDescent="0.2">
      <c r="A4084" s="32">
        <v>17</v>
      </c>
      <c r="B4084" s="32">
        <v>1</v>
      </c>
      <c r="C4084" s="32">
        <v>93</v>
      </c>
      <c r="D4084" s="95" t="s">
        <v>344</v>
      </c>
      <c r="E4084" s="95" t="s">
        <v>324</v>
      </c>
    </row>
    <row r="4085" spans="1:5" ht="12.6" customHeight="1" x14ac:dyDescent="0.2">
      <c r="A4085" s="32">
        <v>17</v>
      </c>
      <c r="B4085" s="32">
        <v>1</v>
      </c>
      <c r="C4085" s="32">
        <v>94</v>
      </c>
      <c r="D4085" s="95" t="s">
        <v>365</v>
      </c>
      <c r="E4085" s="95" t="s">
        <v>100</v>
      </c>
    </row>
    <row r="4086" spans="1:5" ht="12.6" customHeight="1" x14ac:dyDescent="0.2">
      <c r="A4086" s="32">
        <v>17</v>
      </c>
      <c r="B4086" s="32">
        <v>1</v>
      </c>
      <c r="C4086" s="32">
        <v>95</v>
      </c>
      <c r="D4086" s="95" t="s">
        <v>325</v>
      </c>
      <c r="E4086" s="95" t="s">
        <v>25</v>
      </c>
    </row>
    <row r="4087" spans="1:5" ht="12.6" customHeight="1" x14ac:dyDescent="0.2">
      <c r="A4087" s="32">
        <v>17</v>
      </c>
      <c r="B4087" s="32">
        <v>1</v>
      </c>
      <c r="C4087" s="32">
        <v>96</v>
      </c>
      <c r="D4087" s="95" t="s">
        <v>105</v>
      </c>
      <c r="E4087" s="95" t="s">
        <v>305</v>
      </c>
    </row>
    <row r="4088" spans="1:5" ht="12.6" customHeight="1" x14ac:dyDescent="0.2">
      <c r="A4088" s="32">
        <v>17</v>
      </c>
      <c r="B4088" s="32">
        <v>1</v>
      </c>
      <c r="C4088" s="32">
        <v>97</v>
      </c>
      <c r="D4088" s="95" t="s">
        <v>106</v>
      </c>
      <c r="E4088" s="95" t="s">
        <v>285</v>
      </c>
    </row>
    <row r="4089" spans="1:5" ht="12.6" customHeight="1" x14ac:dyDescent="0.2">
      <c r="A4089" s="32">
        <v>17</v>
      </c>
      <c r="B4089" s="32">
        <v>1</v>
      </c>
      <c r="C4089" s="32">
        <v>98</v>
      </c>
      <c r="D4089" s="95" t="s">
        <v>265</v>
      </c>
      <c r="E4089" s="95" t="s">
        <v>104</v>
      </c>
    </row>
    <row r="4090" spans="1:5" ht="12.6" customHeight="1" x14ac:dyDescent="0.2">
      <c r="A4090" s="32">
        <v>17</v>
      </c>
      <c r="B4090" s="32">
        <v>1</v>
      </c>
      <c r="C4090" s="32">
        <v>99</v>
      </c>
      <c r="D4090" s="95" t="s">
        <v>108</v>
      </c>
      <c r="E4090" s="95" t="s">
        <v>245</v>
      </c>
    </row>
    <row r="4091" spans="1:5" ht="12.6" customHeight="1" x14ac:dyDescent="0.2">
      <c r="A4091" s="32">
        <v>17</v>
      </c>
      <c r="B4091" s="32">
        <v>1</v>
      </c>
      <c r="C4091" s="32">
        <v>100</v>
      </c>
      <c r="D4091" s="95" t="s">
        <v>103</v>
      </c>
      <c r="E4091" s="95" t="s">
        <v>225</v>
      </c>
    </row>
    <row r="4092" spans="1:5" ht="12.6" customHeight="1" x14ac:dyDescent="0.2">
      <c r="A4092" s="32">
        <v>17</v>
      </c>
      <c r="B4092" s="32">
        <v>1</v>
      </c>
      <c r="C4092" s="32">
        <v>101</v>
      </c>
      <c r="D4092" s="95" t="s">
        <v>109</v>
      </c>
      <c r="E4092" s="95" t="s">
        <v>107</v>
      </c>
    </row>
    <row r="4093" spans="1:5" ht="12.6" customHeight="1" x14ac:dyDescent="0.2">
      <c r="A4093" s="32">
        <v>17</v>
      </c>
      <c r="B4093" s="32">
        <v>1</v>
      </c>
      <c r="C4093" s="32">
        <v>102</v>
      </c>
      <c r="D4093" s="95" t="s">
        <v>406</v>
      </c>
      <c r="E4093" s="95" t="s">
        <v>345</v>
      </c>
    </row>
    <row r="4094" spans="1:5" ht="12.6" customHeight="1" x14ac:dyDescent="0.2">
      <c r="A4094" s="32">
        <v>17</v>
      </c>
      <c r="B4094" s="32">
        <v>1</v>
      </c>
      <c r="C4094" s="32">
        <v>103</v>
      </c>
      <c r="D4094" s="95" t="s">
        <v>139</v>
      </c>
      <c r="E4094" s="95" t="s">
        <v>142</v>
      </c>
    </row>
    <row r="4095" spans="1:5" ht="12.6" customHeight="1" x14ac:dyDescent="0.2">
      <c r="A4095" s="32">
        <v>17</v>
      </c>
      <c r="B4095" s="32">
        <v>1</v>
      </c>
      <c r="C4095" s="32">
        <v>104</v>
      </c>
      <c r="D4095" s="95" t="s">
        <v>146</v>
      </c>
      <c r="E4095" s="95" t="s">
        <v>140</v>
      </c>
    </row>
    <row r="4096" spans="1:5" ht="12.6" customHeight="1" x14ac:dyDescent="0.2">
      <c r="A4096" s="32">
        <v>17</v>
      </c>
      <c r="B4096" s="32">
        <v>1</v>
      </c>
      <c r="C4096" s="32">
        <v>105</v>
      </c>
      <c r="D4096" s="95" t="s">
        <v>141</v>
      </c>
      <c r="E4096" s="95" t="s">
        <v>407</v>
      </c>
    </row>
    <row r="4097" spans="1:5" ht="12.6" customHeight="1" x14ac:dyDescent="0.2">
      <c r="A4097" s="32">
        <v>17</v>
      </c>
      <c r="B4097" s="32">
        <v>1</v>
      </c>
      <c r="C4097" s="32">
        <v>106</v>
      </c>
      <c r="D4097" s="95" t="s">
        <v>366</v>
      </c>
      <c r="E4097" s="95" t="s">
        <v>138</v>
      </c>
    </row>
    <row r="4098" spans="1:5" ht="12.6" customHeight="1" x14ac:dyDescent="0.2">
      <c r="A4098" s="32">
        <v>17</v>
      </c>
      <c r="B4098" s="32">
        <v>1</v>
      </c>
      <c r="C4098" s="32">
        <v>107</v>
      </c>
      <c r="D4098" s="95" t="s">
        <v>144</v>
      </c>
      <c r="E4098" s="95" t="s">
        <v>346</v>
      </c>
    </row>
    <row r="4099" spans="1:5" ht="12.6" customHeight="1" x14ac:dyDescent="0.2">
      <c r="A4099" s="32">
        <v>17</v>
      </c>
      <c r="B4099" s="32">
        <v>1</v>
      </c>
      <c r="C4099" s="32">
        <v>108</v>
      </c>
      <c r="D4099" s="95" t="s">
        <v>326</v>
      </c>
      <c r="E4099" s="95" t="s">
        <v>226</v>
      </c>
    </row>
    <row r="4100" spans="1:5" ht="12.6" customHeight="1" x14ac:dyDescent="0.2">
      <c r="A4100" s="32">
        <v>17</v>
      </c>
      <c r="B4100" s="32">
        <v>1</v>
      </c>
      <c r="C4100" s="32">
        <v>109</v>
      </c>
      <c r="D4100" s="95" t="s">
        <v>246</v>
      </c>
      <c r="E4100" s="95" t="s">
        <v>306</v>
      </c>
    </row>
    <row r="4101" spans="1:5" ht="12.6" customHeight="1" x14ac:dyDescent="0.2">
      <c r="A4101" s="32">
        <v>17</v>
      </c>
      <c r="B4101" s="32">
        <v>1</v>
      </c>
      <c r="C4101" s="32">
        <v>110</v>
      </c>
      <c r="D4101" s="95" t="s">
        <v>286</v>
      </c>
      <c r="E4101" s="95" t="s">
        <v>266</v>
      </c>
    </row>
    <row r="4102" spans="1:5" ht="12.6" customHeight="1" x14ac:dyDescent="0.2">
      <c r="A4102" s="32">
        <v>17</v>
      </c>
      <c r="B4102" s="32">
        <v>1</v>
      </c>
      <c r="C4102" s="32">
        <v>111</v>
      </c>
      <c r="D4102" s="95" t="s">
        <v>150</v>
      </c>
      <c r="E4102" s="95" t="s">
        <v>143</v>
      </c>
    </row>
    <row r="4103" spans="1:5" ht="12.6" customHeight="1" x14ac:dyDescent="0.2">
      <c r="A4103" s="32">
        <v>17</v>
      </c>
      <c r="B4103" s="32">
        <v>1</v>
      </c>
      <c r="C4103" s="32">
        <v>112</v>
      </c>
      <c r="D4103" s="95" t="s">
        <v>145</v>
      </c>
      <c r="E4103" s="95" t="s">
        <v>147</v>
      </c>
    </row>
    <row r="4104" spans="1:5" ht="12.6" customHeight="1" x14ac:dyDescent="0.2">
      <c r="A4104" s="32">
        <v>17</v>
      </c>
      <c r="B4104" s="32">
        <v>1</v>
      </c>
      <c r="C4104" s="32">
        <v>113</v>
      </c>
      <c r="D4104" s="95" t="s">
        <v>410</v>
      </c>
      <c r="E4104" s="95" t="s">
        <v>149</v>
      </c>
    </row>
    <row r="4105" spans="1:5" ht="12.6" customHeight="1" x14ac:dyDescent="0.2">
      <c r="A4105" s="32">
        <v>17</v>
      </c>
      <c r="B4105" s="32">
        <v>1</v>
      </c>
      <c r="C4105" s="32">
        <v>114</v>
      </c>
      <c r="D4105" s="95" t="s">
        <v>148</v>
      </c>
      <c r="E4105" s="95" t="s">
        <v>367</v>
      </c>
    </row>
    <row r="4106" spans="1:5" ht="12.6" customHeight="1" x14ac:dyDescent="0.2">
      <c r="A4106" s="32">
        <v>17</v>
      </c>
      <c r="B4106" s="32">
        <v>1</v>
      </c>
      <c r="C4106" s="32">
        <v>115</v>
      </c>
      <c r="D4106" s="95" t="s">
        <v>347</v>
      </c>
      <c r="E4106" s="95" t="s">
        <v>151</v>
      </c>
    </row>
    <row r="4107" spans="1:5" ht="12.6" customHeight="1" x14ac:dyDescent="0.2">
      <c r="A4107" s="32">
        <v>17</v>
      </c>
      <c r="B4107" s="32">
        <v>1</v>
      </c>
      <c r="C4107" s="32">
        <v>116</v>
      </c>
      <c r="D4107" s="95" t="s">
        <v>153</v>
      </c>
      <c r="E4107" s="95" t="s">
        <v>327</v>
      </c>
    </row>
    <row r="4108" spans="1:5" ht="12.6" customHeight="1" x14ac:dyDescent="0.2">
      <c r="A4108" s="32">
        <v>17</v>
      </c>
      <c r="B4108" s="32">
        <v>1</v>
      </c>
      <c r="C4108" s="32">
        <v>117</v>
      </c>
      <c r="D4108" s="95" t="s">
        <v>307</v>
      </c>
      <c r="E4108" s="95" t="s">
        <v>152</v>
      </c>
    </row>
    <row r="4109" spans="1:5" ht="12.6" customHeight="1" x14ac:dyDescent="0.2">
      <c r="A4109" s="32">
        <v>17</v>
      </c>
      <c r="B4109" s="32">
        <v>1</v>
      </c>
      <c r="C4109" s="32">
        <v>118</v>
      </c>
      <c r="D4109" s="95" t="s">
        <v>227</v>
      </c>
      <c r="E4109" s="95" t="s">
        <v>287</v>
      </c>
    </row>
    <row r="4110" spans="1:5" ht="12.6" customHeight="1" x14ac:dyDescent="0.2">
      <c r="A4110" s="32">
        <v>17</v>
      </c>
      <c r="B4110" s="32">
        <v>1</v>
      </c>
      <c r="C4110" s="32">
        <v>119</v>
      </c>
      <c r="D4110" s="95" t="s">
        <v>267</v>
      </c>
      <c r="E4110" s="95" t="s">
        <v>247</v>
      </c>
    </row>
    <row r="4111" spans="1:5" ht="12.6" customHeight="1" x14ac:dyDescent="0.2">
      <c r="A4111" s="32">
        <v>17</v>
      </c>
      <c r="B4111" s="32">
        <v>1</v>
      </c>
      <c r="C4111" s="32">
        <v>120</v>
      </c>
      <c r="D4111" s="95" t="s">
        <v>411</v>
      </c>
      <c r="E4111" s="95" t="s">
        <v>162</v>
      </c>
    </row>
    <row r="4112" spans="1:5" ht="12.6" customHeight="1" x14ac:dyDescent="0.2">
      <c r="A4112" s="32">
        <v>17</v>
      </c>
      <c r="B4112" s="32">
        <v>1</v>
      </c>
      <c r="C4112" s="32">
        <v>121</v>
      </c>
      <c r="D4112" s="95" t="s">
        <v>368</v>
      </c>
      <c r="E4112" s="95" t="s">
        <v>154</v>
      </c>
    </row>
    <row r="4113" spans="1:5" ht="12.6" customHeight="1" x14ac:dyDescent="0.2">
      <c r="A4113" s="32">
        <v>17</v>
      </c>
      <c r="B4113" s="32">
        <v>1</v>
      </c>
      <c r="C4113" s="32">
        <v>122</v>
      </c>
      <c r="D4113" s="95" t="s">
        <v>348</v>
      </c>
      <c r="E4113" s="95" t="s">
        <v>156</v>
      </c>
    </row>
    <row r="4114" spans="1:5" ht="12.6" customHeight="1" x14ac:dyDescent="0.2">
      <c r="A4114" s="32">
        <v>17</v>
      </c>
      <c r="B4114" s="32">
        <v>1</v>
      </c>
      <c r="C4114" s="32">
        <v>123</v>
      </c>
      <c r="D4114" s="95" t="s">
        <v>328</v>
      </c>
      <c r="E4114" s="95" t="s">
        <v>157</v>
      </c>
    </row>
    <row r="4115" spans="1:5" ht="12.6" customHeight="1" x14ac:dyDescent="0.2">
      <c r="A4115" s="32">
        <v>17</v>
      </c>
      <c r="B4115" s="32">
        <v>1</v>
      </c>
      <c r="C4115" s="32">
        <v>124</v>
      </c>
      <c r="D4115" s="95" t="s">
        <v>159</v>
      </c>
      <c r="E4115" s="95" t="s">
        <v>308</v>
      </c>
    </row>
    <row r="4116" spans="1:5" ht="12.6" customHeight="1" x14ac:dyDescent="0.2">
      <c r="A4116" s="32">
        <v>17</v>
      </c>
      <c r="B4116" s="32">
        <v>1</v>
      </c>
      <c r="C4116" s="32">
        <v>125</v>
      </c>
      <c r="D4116" s="95" t="s">
        <v>160</v>
      </c>
      <c r="E4116" s="95" t="s">
        <v>288</v>
      </c>
    </row>
    <row r="4117" spans="1:5" ht="12.6" customHeight="1" x14ac:dyDescent="0.2">
      <c r="A4117" s="32">
        <v>17</v>
      </c>
      <c r="B4117" s="32">
        <v>1</v>
      </c>
      <c r="C4117" s="32">
        <v>126</v>
      </c>
      <c r="D4117" s="95" t="s">
        <v>158</v>
      </c>
      <c r="E4117" s="95" t="s">
        <v>268</v>
      </c>
    </row>
    <row r="4118" spans="1:5" ht="12.6" customHeight="1" x14ac:dyDescent="0.2">
      <c r="A4118" s="32">
        <v>17</v>
      </c>
      <c r="B4118" s="32">
        <v>1</v>
      </c>
      <c r="C4118" s="32">
        <v>127</v>
      </c>
      <c r="D4118" s="95" t="s">
        <v>155</v>
      </c>
      <c r="E4118" s="95" t="s">
        <v>248</v>
      </c>
    </row>
    <row r="4119" spans="1:5" ht="12.6" customHeight="1" x14ac:dyDescent="0.2">
      <c r="A4119" s="32">
        <v>17</v>
      </c>
      <c r="B4119" s="32">
        <v>1</v>
      </c>
      <c r="C4119" s="32">
        <v>128</v>
      </c>
      <c r="D4119" s="95" t="s">
        <v>309</v>
      </c>
      <c r="E4119" s="95" t="s">
        <v>228</v>
      </c>
    </row>
    <row r="4120" spans="1:5" ht="12.6" customHeight="1" x14ac:dyDescent="0.2">
      <c r="A4120" s="32">
        <v>17</v>
      </c>
      <c r="B4120" s="32">
        <v>1</v>
      </c>
      <c r="C4120" s="32">
        <v>129</v>
      </c>
      <c r="D4120" s="95" t="s">
        <v>163</v>
      </c>
      <c r="E4120" s="95" t="s">
        <v>169</v>
      </c>
    </row>
    <row r="4121" spans="1:5" ht="12.6" customHeight="1" x14ac:dyDescent="0.2">
      <c r="A4121" s="32">
        <v>17</v>
      </c>
      <c r="B4121" s="32">
        <v>1</v>
      </c>
      <c r="C4121" s="32">
        <v>130</v>
      </c>
      <c r="D4121" s="95" t="s">
        <v>166</v>
      </c>
      <c r="E4121" s="95" t="s">
        <v>161</v>
      </c>
    </row>
    <row r="4122" spans="1:5" ht="12.6" customHeight="1" x14ac:dyDescent="0.2">
      <c r="A4122" s="32">
        <v>17</v>
      </c>
      <c r="B4122" s="32">
        <v>1</v>
      </c>
      <c r="C4122" s="32">
        <v>131</v>
      </c>
      <c r="D4122" s="95" t="s">
        <v>165</v>
      </c>
      <c r="E4122" s="95" t="s">
        <v>168</v>
      </c>
    </row>
    <row r="4123" spans="1:5" ht="12.6" customHeight="1" x14ac:dyDescent="0.2">
      <c r="A4123" s="32">
        <v>17</v>
      </c>
      <c r="B4123" s="32">
        <v>1</v>
      </c>
      <c r="C4123" s="32">
        <v>132</v>
      </c>
      <c r="D4123" s="95" t="s">
        <v>164</v>
      </c>
      <c r="E4123" s="95" t="s">
        <v>167</v>
      </c>
    </row>
    <row r="4124" spans="1:5" ht="12.6" customHeight="1" x14ac:dyDescent="0.2">
      <c r="A4124" s="32">
        <v>17</v>
      </c>
      <c r="B4124" s="32">
        <v>1</v>
      </c>
      <c r="C4124" s="32">
        <v>133</v>
      </c>
      <c r="D4124" s="95" t="s">
        <v>229</v>
      </c>
      <c r="E4124" s="95" t="s">
        <v>414</v>
      </c>
    </row>
    <row r="4125" spans="1:5" ht="12.6" customHeight="1" x14ac:dyDescent="0.2">
      <c r="A4125" s="32">
        <v>17</v>
      </c>
      <c r="B4125" s="32">
        <v>1</v>
      </c>
      <c r="C4125" s="32">
        <v>134</v>
      </c>
      <c r="D4125" s="95" t="s">
        <v>249</v>
      </c>
      <c r="E4125" s="95" t="s">
        <v>369</v>
      </c>
    </row>
    <row r="4126" spans="1:5" ht="12.6" customHeight="1" x14ac:dyDescent="0.2">
      <c r="A4126" s="32">
        <v>17</v>
      </c>
      <c r="B4126" s="32">
        <v>1</v>
      </c>
      <c r="C4126" s="32">
        <v>135</v>
      </c>
      <c r="D4126" s="95" t="s">
        <v>269</v>
      </c>
      <c r="E4126" s="95" t="s">
        <v>349</v>
      </c>
    </row>
    <row r="4127" spans="1:5" ht="12.6" customHeight="1" x14ac:dyDescent="0.2">
      <c r="A4127" s="32">
        <v>17</v>
      </c>
      <c r="B4127" s="32">
        <v>1</v>
      </c>
      <c r="C4127" s="32">
        <v>136</v>
      </c>
      <c r="D4127" s="95" t="s">
        <v>289</v>
      </c>
      <c r="E4127" s="95" t="s">
        <v>329</v>
      </c>
    </row>
    <row r="4128" spans="1:5" ht="12.6" customHeight="1" x14ac:dyDescent="0.2">
      <c r="A4128" s="32">
        <v>17</v>
      </c>
      <c r="B4128" s="32">
        <v>1</v>
      </c>
      <c r="C4128" s="32">
        <v>137</v>
      </c>
      <c r="D4128" s="95" t="s">
        <v>416</v>
      </c>
      <c r="E4128" s="95" t="s">
        <v>171</v>
      </c>
    </row>
    <row r="4129" spans="1:5" ht="12.6" customHeight="1" x14ac:dyDescent="0.2">
      <c r="A4129" s="32">
        <v>17</v>
      </c>
      <c r="B4129" s="32">
        <v>1</v>
      </c>
      <c r="C4129" s="32">
        <v>138</v>
      </c>
      <c r="D4129" s="95" t="s">
        <v>370</v>
      </c>
      <c r="E4129" s="95" t="s">
        <v>172</v>
      </c>
    </row>
    <row r="4130" spans="1:5" ht="12.6" customHeight="1" x14ac:dyDescent="0.2">
      <c r="A4130" s="32">
        <v>17</v>
      </c>
      <c r="B4130" s="32">
        <v>1</v>
      </c>
      <c r="C4130" s="32">
        <v>139</v>
      </c>
      <c r="D4130" s="95" t="s">
        <v>350</v>
      </c>
      <c r="E4130" s="95" t="s">
        <v>173</v>
      </c>
    </row>
    <row r="4131" spans="1:5" ht="12.6" customHeight="1" x14ac:dyDescent="0.2">
      <c r="A4131" s="32">
        <v>17</v>
      </c>
      <c r="B4131" s="32">
        <v>1</v>
      </c>
      <c r="C4131" s="32">
        <v>140</v>
      </c>
      <c r="D4131" s="95" t="s">
        <v>330</v>
      </c>
      <c r="E4131" s="95" t="s">
        <v>176</v>
      </c>
    </row>
    <row r="4132" spans="1:5" ht="12.6" customHeight="1" x14ac:dyDescent="0.2">
      <c r="A4132" s="32">
        <v>17</v>
      </c>
      <c r="B4132" s="32">
        <v>1</v>
      </c>
      <c r="C4132" s="32">
        <v>141</v>
      </c>
      <c r="D4132" s="95" t="s">
        <v>178</v>
      </c>
      <c r="E4132" s="95" t="s">
        <v>310</v>
      </c>
    </row>
    <row r="4133" spans="1:5" ht="12.6" customHeight="1" x14ac:dyDescent="0.2">
      <c r="A4133" s="32">
        <v>17</v>
      </c>
      <c r="B4133" s="32">
        <v>1</v>
      </c>
      <c r="C4133" s="32">
        <v>142</v>
      </c>
      <c r="D4133" s="95" t="s">
        <v>175</v>
      </c>
      <c r="E4133" s="95" t="s">
        <v>290</v>
      </c>
    </row>
    <row r="4134" spans="1:5" ht="12.6" customHeight="1" x14ac:dyDescent="0.2">
      <c r="A4134" s="32">
        <v>17</v>
      </c>
      <c r="B4134" s="32">
        <v>1</v>
      </c>
      <c r="C4134" s="32">
        <v>143</v>
      </c>
      <c r="D4134" s="95" t="s">
        <v>174</v>
      </c>
      <c r="E4134" s="95" t="s">
        <v>270</v>
      </c>
    </row>
    <row r="4135" spans="1:5" ht="12.6" customHeight="1" x14ac:dyDescent="0.2">
      <c r="A4135" s="32">
        <v>17</v>
      </c>
      <c r="B4135" s="32">
        <v>1</v>
      </c>
      <c r="C4135" s="32">
        <v>144</v>
      </c>
      <c r="D4135" s="95" t="s">
        <v>230</v>
      </c>
      <c r="E4135" s="95" t="s">
        <v>250</v>
      </c>
    </row>
    <row r="4136" spans="1:5" ht="12.6" customHeight="1" x14ac:dyDescent="0.2">
      <c r="A4136" s="32">
        <v>17</v>
      </c>
      <c r="B4136" s="32">
        <v>1</v>
      </c>
      <c r="C4136" s="32">
        <v>145</v>
      </c>
      <c r="D4136" s="95" t="s">
        <v>179</v>
      </c>
      <c r="E4136" s="95" t="s">
        <v>170</v>
      </c>
    </row>
    <row r="4137" spans="1:5" ht="12.6" customHeight="1" x14ac:dyDescent="0.2">
      <c r="A4137" s="32">
        <v>17</v>
      </c>
      <c r="B4137" s="32">
        <v>1</v>
      </c>
      <c r="C4137" s="32">
        <v>146</v>
      </c>
      <c r="D4137" s="95" t="s">
        <v>180</v>
      </c>
      <c r="E4137" s="95" t="s">
        <v>231</v>
      </c>
    </row>
    <row r="4138" spans="1:5" ht="12.6" customHeight="1" x14ac:dyDescent="0.2">
      <c r="A4138" s="32">
        <v>17</v>
      </c>
      <c r="B4138" s="32">
        <v>1</v>
      </c>
      <c r="C4138" s="32">
        <v>147</v>
      </c>
      <c r="D4138" s="95" t="s">
        <v>181</v>
      </c>
      <c r="E4138" s="95" t="s">
        <v>184</v>
      </c>
    </row>
    <row r="4139" spans="1:5" ht="12.6" customHeight="1" x14ac:dyDescent="0.2">
      <c r="A4139" s="32">
        <v>17</v>
      </c>
      <c r="B4139" s="32">
        <v>1</v>
      </c>
      <c r="C4139" s="32">
        <v>148</v>
      </c>
      <c r="D4139" s="95" t="s">
        <v>177</v>
      </c>
      <c r="E4139" s="95" t="s">
        <v>185</v>
      </c>
    </row>
    <row r="4140" spans="1:5" ht="12.6" customHeight="1" x14ac:dyDescent="0.2">
      <c r="A4140" s="32">
        <v>17</v>
      </c>
      <c r="B4140" s="32">
        <v>1</v>
      </c>
      <c r="C4140" s="32">
        <v>149</v>
      </c>
      <c r="D4140" s="95" t="s">
        <v>182</v>
      </c>
      <c r="E4140" s="95" t="s">
        <v>183</v>
      </c>
    </row>
    <row r="4141" spans="1:5" ht="12.6" customHeight="1" x14ac:dyDescent="0.2">
      <c r="A4141" s="32">
        <v>17</v>
      </c>
      <c r="B4141" s="32">
        <v>1</v>
      </c>
      <c r="C4141" s="32">
        <v>150</v>
      </c>
      <c r="D4141" s="95" t="s">
        <v>251</v>
      </c>
      <c r="E4141" s="95" t="s">
        <v>417</v>
      </c>
    </row>
    <row r="4142" spans="1:5" ht="12.6" customHeight="1" x14ac:dyDescent="0.2">
      <c r="A4142" s="32">
        <v>17</v>
      </c>
      <c r="B4142" s="32">
        <v>1</v>
      </c>
      <c r="C4142" s="32">
        <v>151</v>
      </c>
      <c r="D4142" s="95" t="s">
        <v>271</v>
      </c>
      <c r="E4142" s="95" t="s">
        <v>371</v>
      </c>
    </row>
    <row r="4143" spans="1:5" ht="12.6" customHeight="1" x14ac:dyDescent="0.2">
      <c r="A4143" s="32">
        <v>17</v>
      </c>
      <c r="B4143" s="32">
        <v>1</v>
      </c>
      <c r="C4143" s="32">
        <v>152</v>
      </c>
      <c r="D4143" s="95" t="s">
        <v>291</v>
      </c>
      <c r="E4143" s="95" t="s">
        <v>351</v>
      </c>
    </row>
    <row r="4144" spans="1:5" ht="12.6" customHeight="1" x14ac:dyDescent="0.2">
      <c r="A4144" s="32">
        <v>17</v>
      </c>
      <c r="B4144" s="32">
        <v>1</v>
      </c>
      <c r="C4144" s="32">
        <v>153</v>
      </c>
      <c r="D4144" s="95" t="s">
        <v>311</v>
      </c>
      <c r="E4144" s="95" t="s">
        <v>331</v>
      </c>
    </row>
    <row r="4145" spans="1:5" ht="12.6" customHeight="1" x14ac:dyDescent="0.2">
      <c r="A4145" s="32">
        <v>17</v>
      </c>
      <c r="B4145" s="32">
        <v>1</v>
      </c>
      <c r="C4145" s="32">
        <v>154</v>
      </c>
      <c r="D4145" s="95" t="s">
        <v>187</v>
      </c>
      <c r="E4145" s="95" t="s">
        <v>292</v>
      </c>
    </row>
    <row r="4146" spans="1:5" ht="12.6" customHeight="1" x14ac:dyDescent="0.2">
      <c r="A4146" s="32">
        <v>17</v>
      </c>
      <c r="B4146" s="32">
        <v>1</v>
      </c>
      <c r="C4146" s="32">
        <v>155</v>
      </c>
      <c r="D4146" s="95" t="s">
        <v>194</v>
      </c>
      <c r="E4146" s="95" t="s">
        <v>272</v>
      </c>
    </row>
    <row r="4147" spans="1:5" ht="12.6" customHeight="1" x14ac:dyDescent="0.2">
      <c r="A4147" s="32">
        <v>17</v>
      </c>
      <c r="B4147" s="32">
        <v>1</v>
      </c>
      <c r="C4147" s="32">
        <v>156</v>
      </c>
      <c r="D4147" s="95" t="s">
        <v>252</v>
      </c>
      <c r="E4147" s="95" t="s">
        <v>186</v>
      </c>
    </row>
    <row r="4148" spans="1:5" ht="12.6" customHeight="1" x14ac:dyDescent="0.2">
      <c r="A4148" s="32">
        <v>17</v>
      </c>
      <c r="B4148" s="32">
        <v>1</v>
      </c>
      <c r="C4148" s="32">
        <v>157</v>
      </c>
      <c r="D4148" s="95" t="s">
        <v>188</v>
      </c>
      <c r="E4148" s="95" t="s">
        <v>232</v>
      </c>
    </row>
    <row r="4149" spans="1:5" ht="12.6" customHeight="1" x14ac:dyDescent="0.2">
      <c r="A4149" s="32">
        <v>17</v>
      </c>
      <c r="B4149" s="32">
        <v>1</v>
      </c>
      <c r="C4149" s="32">
        <v>158</v>
      </c>
      <c r="D4149" s="95" t="s">
        <v>189</v>
      </c>
      <c r="E4149" s="95" t="s">
        <v>190</v>
      </c>
    </row>
    <row r="4150" spans="1:5" ht="12.6" customHeight="1" x14ac:dyDescent="0.2">
      <c r="A4150" s="32">
        <v>17</v>
      </c>
      <c r="B4150" s="32">
        <v>1</v>
      </c>
      <c r="C4150" s="32">
        <v>159</v>
      </c>
      <c r="D4150" s="95" t="s">
        <v>192</v>
      </c>
      <c r="E4150" s="95" t="s">
        <v>191</v>
      </c>
    </row>
    <row r="4151" spans="1:5" ht="12.6" customHeight="1" x14ac:dyDescent="0.2">
      <c r="A4151" s="32">
        <v>17</v>
      </c>
      <c r="B4151" s="32">
        <v>1</v>
      </c>
      <c r="C4151" s="32">
        <v>160</v>
      </c>
      <c r="D4151" s="95" t="s">
        <v>312</v>
      </c>
      <c r="E4151" s="95" t="s">
        <v>420</v>
      </c>
    </row>
    <row r="4152" spans="1:5" ht="12.6" customHeight="1" x14ac:dyDescent="0.2">
      <c r="A4152" s="32">
        <v>17</v>
      </c>
      <c r="B4152" s="32">
        <v>1</v>
      </c>
      <c r="C4152" s="32">
        <v>161</v>
      </c>
      <c r="D4152" s="95" t="s">
        <v>372</v>
      </c>
      <c r="E4152" s="95" t="s">
        <v>332</v>
      </c>
    </row>
    <row r="4153" spans="1:5" ht="12.6" customHeight="1" x14ac:dyDescent="0.2">
      <c r="A4153" s="32">
        <v>17</v>
      </c>
      <c r="B4153" s="32">
        <v>1</v>
      </c>
      <c r="C4153" s="32">
        <v>162</v>
      </c>
      <c r="D4153" s="95" t="s">
        <v>193</v>
      </c>
      <c r="E4153" s="95" t="s">
        <v>352</v>
      </c>
    </row>
    <row r="4154" spans="1:5" ht="12.6" customHeight="1" x14ac:dyDescent="0.2">
      <c r="A4154" s="32">
        <v>17</v>
      </c>
      <c r="B4154" s="32">
        <v>1</v>
      </c>
      <c r="C4154" s="32">
        <v>163</v>
      </c>
      <c r="D4154" s="95" t="s">
        <v>353</v>
      </c>
      <c r="E4154" s="95" t="s">
        <v>195</v>
      </c>
    </row>
    <row r="4155" spans="1:5" ht="12.6" customHeight="1" x14ac:dyDescent="0.2">
      <c r="A4155" s="32">
        <v>17</v>
      </c>
      <c r="B4155" s="32">
        <v>1</v>
      </c>
      <c r="C4155" s="32">
        <v>164</v>
      </c>
      <c r="D4155" s="95" t="s">
        <v>333</v>
      </c>
      <c r="E4155" s="95" t="s">
        <v>197</v>
      </c>
    </row>
    <row r="4156" spans="1:5" ht="12.6" customHeight="1" x14ac:dyDescent="0.2">
      <c r="A4156" s="32">
        <v>17</v>
      </c>
      <c r="B4156" s="32">
        <v>1</v>
      </c>
      <c r="C4156" s="32">
        <v>165</v>
      </c>
      <c r="D4156" s="95" t="s">
        <v>200</v>
      </c>
      <c r="E4156" s="95" t="s">
        <v>313</v>
      </c>
    </row>
    <row r="4157" spans="1:5" ht="12.6" customHeight="1" x14ac:dyDescent="0.2">
      <c r="A4157" s="32">
        <v>17</v>
      </c>
      <c r="B4157" s="32">
        <v>1</v>
      </c>
      <c r="C4157" s="32">
        <v>166</v>
      </c>
      <c r="D4157" s="95" t="s">
        <v>293</v>
      </c>
      <c r="E4157" s="95" t="s">
        <v>199</v>
      </c>
    </row>
    <row r="4158" spans="1:5" ht="12.6" customHeight="1" x14ac:dyDescent="0.2">
      <c r="A4158" s="32">
        <v>17</v>
      </c>
      <c r="B4158" s="32">
        <v>1</v>
      </c>
      <c r="C4158" s="32">
        <v>167</v>
      </c>
      <c r="D4158" s="95" t="s">
        <v>273</v>
      </c>
      <c r="E4158" s="95" t="s">
        <v>198</v>
      </c>
    </row>
    <row r="4159" spans="1:5" ht="12.6" customHeight="1" x14ac:dyDescent="0.2">
      <c r="A4159" s="32">
        <v>17</v>
      </c>
      <c r="B4159" s="32">
        <v>1</v>
      </c>
      <c r="C4159" s="32">
        <v>168</v>
      </c>
      <c r="D4159" s="95" t="s">
        <v>196</v>
      </c>
      <c r="E4159" s="95" t="s">
        <v>253</v>
      </c>
    </row>
    <row r="4160" spans="1:5" ht="12.6" customHeight="1" x14ac:dyDescent="0.2">
      <c r="A4160" s="32">
        <v>17</v>
      </c>
      <c r="B4160" s="32">
        <v>1</v>
      </c>
      <c r="C4160" s="32">
        <v>169</v>
      </c>
      <c r="D4160" s="95" t="s">
        <v>233</v>
      </c>
      <c r="E4160" s="95" t="s">
        <v>201</v>
      </c>
    </row>
    <row r="4161" spans="1:5" ht="12.6" customHeight="1" x14ac:dyDescent="0.2">
      <c r="A4161" s="32">
        <v>17</v>
      </c>
      <c r="B4161" s="32">
        <v>1</v>
      </c>
      <c r="C4161" s="32">
        <v>170</v>
      </c>
      <c r="D4161" s="95" t="s">
        <v>421</v>
      </c>
      <c r="E4161" s="95" t="s">
        <v>373</v>
      </c>
    </row>
    <row r="4162" spans="1:5" ht="12.6" customHeight="1" x14ac:dyDescent="0.2">
      <c r="A4162" s="32">
        <v>17</v>
      </c>
      <c r="B4162" s="32">
        <v>2</v>
      </c>
      <c r="C4162" s="32">
        <v>1</v>
      </c>
      <c r="D4162" s="95" t="s">
        <v>29</v>
      </c>
      <c r="E4162" s="95" t="s">
        <v>22</v>
      </c>
    </row>
    <row r="4163" spans="1:5" ht="12.6" customHeight="1" x14ac:dyDescent="0.2">
      <c r="A4163" s="32">
        <v>17</v>
      </c>
      <c r="B4163" s="32">
        <v>2</v>
      </c>
      <c r="C4163" s="32">
        <v>2</v>
      </c>
      <c r="D4163" s="95" t="s">
        <v>31</v>
      </c>
      <c r="E4163" s="95" t="s">
        <v>28</v>
      </c>
    </row>
    <row r="4164" spans="1:5" ht="12.6" customHeight="1" x14ac:dyDescent="0.2">
      <c r="A4164" s="32">
        <v>17</v>
      </c>
      <c r="B4164" s="32">
        <v>2</v>
      </c>
      <c r="C4164" s="32">
        <v>3</v>
      </c>
      <c r="D4164" s="95" t="s">
        <v>383</v>
      </c>
      <c r="E4164" s="95" t="s">
        <v>30</v>
      </c>
    </row>
    <row r="4165" spans="1:5" ht="12.6" customHeight="1" x14ac:dyDescent="0.2">
      <c r="A4165" s="32">
        <v>17</v>
      </c>
      <c r="B4165" s="32">
        <v>2</v>
      </c>
      <c r="C4165" s="32">
        <v>4</v>
      </c>
      <c r="D4165" s="95" t="s">
        <v>27</v>
      </c>
      <c r="E4165" s="95" t="s">
        <v>354</v>
      </c>
    </row>
    <row r="4166" spans="1:5" ht="12.6" customHeight="1" x14ac:dyDescent="0.2">
      <c r="A4166" s="32">
        <v>17</v>
      </c>
      <c r="B4166" s="32">
        <v>2</v>
      </c>
      <c r="C4166" s="32">
        <v>5</v>
      </c>
      <c r="D4166" s="95" t="s">
        <v>334</v>
      </c>
      <c r="E4166" s="95" t="s">
        <v>32</v>
      </c>
    </row>
    <row r="4167" spans="1:5" ht="12.6" customHeight="1" x14ac:dyDescent="0.2">
      <c r="A4167" s="32">
        <v>17</v>
      </c>
      <c r="B4167" s="32">
        <v>2</v>
      </c>
      <c r="C4167" s="32">
        <v>6</v>
      </c>
      <c r="D4167" s="95" t="s">
        <v>214</v>
      </c>
      <c r="E4167" s="95" t="s">
        <v>314</v>
      </c>
    </row>
    <row r="4168" spans="1:5" ht="12.6" customHeight="1" x14ac:dyDescent="0.2">
      <c r="A4168" s="32">
        <v>17</v>
      </c>
      <c r="B4168" s="32">
        <v>2</v>
      </c>
      <c r="C4168" s="32">
        <v>7</v>
      </c>
      <c r="D4168" s="95" t="s">
        <v>294</v>
      </c>
      <c r="E4168" s="95" t="s">
        <v>234</v>
      </c>
    </row>
    <row r="4169" spans="1:5" ht="12.6" customHeight="1" x14ac:dyDescent="0.2">
      <c r="A4169" s="32">
        <v>17</v>
      </c>
      <c r="B4169" s="32">
        <v>2</v>
      </c>
      <c r="C4169" s="32">
        <v>8</v>
      </c>
      <c r="D4169" s="95" t="s">
        <v>254</v>
      </c>
      <c r="E4169" s="95" t="s">
        <v>274</v>
      </c>
    </row>
    <row r="4170" spans="1:5" ht="12.6" customHeight="1" x14ac:dyDescent="0.2">
      <c r="A4170" s="32">
        <v>17</v>
      </c>
      <c r="B4170" s="32">
        <v>2</v>
      </c>
      <c r="C4170" s="32">
        <v>9</v>
      </c>
      <c r="D4170" s="95" t="s">
        <v>386</v>
      </c>
      <c r="E4170" s="95" t="s">
        <v>26</v>
      </c>
    </row>
    <row r="4171" spans="1:5" ht="12.6" customHeight="1" x14ac:dyDescent="0.2">
      <c r="A4171" s="32">
        <v>17</v>
      </c>
      <c r="B4171" s="32">
        <v>2</v>
      </c>
      <c r="C4171" s="32">
        <v>10</v>
      </c>
      <c r="D4171" s="95" t="s">
        <v>355</v>
      </c>
      <c r="E4171" s="95" t="s">
        <v>14</v>
      </c>
    </row>
    <row r="4172" spans="1:5" ht="12.6" customHeight="1" x14ac:dyDescent="0.2">
      <c r="A4172" s="32">
        <v>17</v>
      </c>
      <c r="B4172" s="32">
        <v>2</v>
      </c>
      <c r="C4172" s="32">
        <v>11</v>
      </c>
      <c r="D4172" s="95" t="s">
        <v>33</v>
      </c>
      <c r="E4172" s="95" t="s">
        <v>335</v>
      </c>
    </row>
    <row r="4173" spans="1:5" ht="12.6" customHeight="1" x14ac:dyDescent="0.2">
      <c r="A4173" s="32">
        <v>17</v>
      </c>
      <c r="B4173" s="32">
        <v>2</v>
      </c>
      <c r="C4173" s="32">
        <v>12</v>
      </c>
      <c r="D4173" s="95" t="s">
        <v>315</v>
      </c>
      <c r="E4173" s="95" t="s">
        <v>36</v>
      </c>
    </row>
    <row r="4174" spans="1:5" ht="12.6" customHeight="1" x14ac:dyDescent="0.2">
      <c r="A4174" s="32">
        <v>17</v>
      </c>
      <c r="B4174" s="32">
        <v>2</v>
      </c>
      <c r="C4174" s="32">
        <v>13</v>
      </c>
      <c r="D4174" s="95" t="s">
        <v>37</v>
      </c>
      <c r="E4174" s="95" t="s">
        <v>295</v>
      </c>
    </row>
    <row r="4175" spans="1:5" ht="12.6" customHeight="1" x14ac:dyDescent="0.2">
      <c r="A4175" s="32">
        <v>17</v>
      </c>
      <c r="B4175" s="32">
        <v>2</v>
      </c>
      <c r="C4175" s="32">
        <v>14</v>
      </c>
      <c r="D4175" s="95" t="s">
        <v>275</v>
      </c>
      <c r="E4175" s="95" t="s">
        <v>38</v>
      </c>
    </row>
    <row r="4176" spans="1:5" ht="12.6" customHeight="1" x14ac:dyDescent="0.2">
      <c r="A4176" s="32">
        <v>17</v>
      </c>
      <c r="B4176" s="32">
        <v>2</v>
      </c>
      <c r="C4176" s="32">
        <v>15</v>
      </c>
      <c r="D4176" s="95" t="s">
        <v>35</v>
      </c>
      <c r="E4176" s="95" t="s">
        <v>255</v>
      </c>
    </row>
    <row r="4177" spans="1:5" ht="12.6" customHeight="1" x14ac:dyDescent="0.2">
      <c r="A4177" s="32">
        <v>17</v>
      </c>
      <c r="B4177" s="32">
        <v>2</v>
      </c>
      <c r="C4177" s="32">
        <v>16</v>
      </c>
      <c r="D4177" s="95" t="s">
        <v>235</v>
      </c>
      <c r="E4177" s="95" t="s">
        <v>34</v>
      </c>
    </row>
    <row r="4178" spans="1:5" ht="12.6" customHeight="1" x14ac:dyDescent="0.2">
      <c r="A4178" s="32">
        <v>17</v>
      </c>
      <c r="B4178" s="32">
        <v>2</v>
      </c>
      <c r="C4178" s="32">
        <v>17</v>
      </c>
      <c r="D4178" s="95" t="s">
        <v>39</v>
      </c>
      <c r="E4178" s="95" t="s">
        <v>215</v>
      </c>
    </row>
    <row r="4179" spans="1:5" ht="12.6" customHeight="1" x14ac:dyDescent="0.2">
      <c r="A4179" s="32">
        <v>17</v>
      </c>
      <c r="B4179" s="32">
        <v>2</v>
      </c>
      <c r="C4179" s="32">
        <v>18</v>
      </c>
      <c r="D4179" s="95" t="s">
        <v>256</v>
      </c>
      <c r="E4179" s="95" t="s">
        <v>15</v>
      </c>
    </row>
    <row r="4180" spans="1:5" ht="12.6" customHeight="1" x14ac:dyDescent="0.2">
      <c r="A4180" s="32">
        <v>17</v>
      </c>
      <c r="B4180" s="32">
        <v>2</v>
      </c>
      <c r="C4180" s="32">
        <v>19</v>
      </c>
      <c r="D4180" s="95" t="s">
        <v>41</v>
      </c>
      <c r="E4180" s="95" t="s">
        <v>236</v>
      </c>
    </row>
    <row r="4181" spans="1:5" ht="12.6" customHeight="1" x14ac:dyDescent="0.2">
      <c r="A4181" s="32">
        <v>17</v>
      </c>
      <c r="B4181" s="32">
        <v>2</v>
      </c>
      <c r="C4181" s="32">
        <v>20</v>
      </c>
      <c r="D4181" s="95" t="s">
        <v>216</v>
      </c>
      <c r="E4181" s="95" t="s">
        <v>43</v>
      </c>
    </row>
    <row r="4182" spans="1:5" ht="12.6" customHeight="1" x14ac:dyDescent="0.2">
      <c r="A4182" s="32">
        <v>17</v>
      </c>
      <c r="B4182" s="32">
        <v>2</v>
      </c>
      <c r="C4182" s="32">
        <v>21</v>
      </c>
      <c r="D4182" s="95" t="s">
        <v>44</v>
      </c>
      <c r="E4182" s="95" t="s">
        <v>46</v>
      </c>
    </row>
    <row r="4183" spans="1:5" ht="12.6" customHeight="1" x14ac:dyDescent="0.2">
      <c r="A4183" s="32">
        <v>17</v>
      </c>
      <c r="B4183" s="32">
        <v>2</v>
      </c>
      <c r="C4183" s="32">
        <v>22</v>
      </c>
      <c r="D4183" s="95" t="s">
        <v>45</v>
      </c>
      <c r="E4183" s="95" t="s">
        <v>42</v>
      </c>
    </row>
    <row r="4184" spans="1:5" ht="12.6" customHeight="1" x14ac:dyDescent="0.2">
      <c r="A4184" s="32">
        <v>17</v>
      </c>
      <c r="B4184" s="32">
        <v>2</v>
      </c>
      <c r="C4184" s="32">
        <v>23</v>
      </c>
      <c r="D4184" s="95" t="s">
        <v>387</v>
      </c>
      <c r="E4184" s="95" t="s">
        <v>276</v>
      </c>
    </row>
    <row r="4185" spans="1:5" ht="12.6" customHeight="1" x14ac:dyDescent="0.2">
      <c r="A4185" s="32">
        <v>17</v>
      </c>
      <c r="B4185" s="32">
        <v>2</v>
      </c>
      <c r="C4185" s="32">
        <v>24</v>
      </c>
      <c r="D4185" s="95" t="s">
        <v>296</v>
      </c>
      <c r="E4185" s="95" t="s">
        <v>356</v>
      </c>
    </row>
    <row r="4186" spans="1:5" ht="12.6" customHeight="1" x14ac:dyDescent="0.2">
      <c r="A4186" s="32">
        <v>17</v>
      </c>
      <c r="B4186" s="32">
        <v>2</v>
      </c>
      <c r="C4186" s="32">
        <v>25</v>
      </c>
      <c r="D4186" s="95" t="s">
        <v>336</v>
      </c>
      <c r="E4186" s="95" t="s">
        <v>316</v>
      </c>
    </row>
    <row r="4187" spans="1:5" ht="12.6" customHeight="1" x14ac:dyDescent="0.2">
      <c r="A4187" s="32">
        <v>17</v>
      </c>
      <c r="B4187" s="32">
        <v>2</v>
      </c>
      <c r="C4187" s="32">
        <v>26</v>
      </c>
      <c r="D4187" s="95" t="s">
        <v>40</v>
      </c>
      <c r="E4187" s="95" t="s">
        <v>317</v>
      </c>
    </row>
    <row r="4188" spans="1:5" ht="12.6" customHeight="1" x14ac:dyDescent="0.2">
      <c r="A4188" s="32">
        <v>17</v>
      </c>
      <c r="B4188" s="32">
        <v>2</v>
      </c>
      <c r="C4188" s="32">
        <v>27</v>
      </c>
      <c r="D4188" s="95" t="s">
        <v>237</v>
      </c>
      <c r="E4188" s="95" t="s">
        <v>16</v>
      </c>
    </row>
    <row r="4189" spans="1:5" ht="12.6" customHeight="1" x14ac:dyDescent="0.2">
      <c r="A4189" s="32">
        <v>17</v>
      </c>
      <c r="B4189" s="32">
        <v>2</v>
      </c>
      <c r="C4189" s="32">
        <v>28</v>
      </c>
      <c r="D4189" s="95" t="s">
        <v>50</v>
      </c>
      <c r="E4189" s="95" t="s">
        <v>217</v>
      </c>
    </row>
    <row r="4190" spans="1:5" ht="12.6" customHeight="1" x14ac:dyDescent="0.2">
      <c r="A4190" s="32">
        <v>17</v>
      </c>
      <c r="B4190" s="32">
        <v>2</v>
      </c>
      <c r="C4190" s="32">
        <v>29</v>
      </c>
      <c r="D4190" s="95" t="s">
        <v>53</v>
      </c>
      <c r="E4190" s="95" t="s">
        <v>52</v>
      </c>
    </row>
    <row r="4191" spans="1:5" ht="12.6" customHeight="1" x14ac:dyDescent="0.2">
      <c r="A4191" s="32">
        <v>17</v>
      </c>
      <c r="B4191" s="32">
        <v>2</v>
      </c>
      <c r="C4191" s="32">
        <v>30</v>
      </c>
      <c r="D4191" s="95" t="s">
        <v>47</v>
      </c>
      <c r="E4191" s="95" t="s">
        <v>48</v>
      </c>
    </row>
    <row r="4192" spans="1:5" ht="12.6" customHeight="1" x14ac:dyDescent="0.2">
      <c r="A4192" s="32">
        <v>17</v>
      </c>
      <c r="B4192" s="32">
        <v>2</v>
      </c>
      <c r="C4192" s="32">
        <v>31</v>
      </c>
      <c r="D4192" s="95" t="s">
        <v>49</v>
      </c>
      <c r="E4192" s="95" t="s">
        <v>51</v>
      </c>
    </row>
    <row r="4193" spans="1:5" ht="12.6" customHeight="1" x14ac:dyDescent="0.2">
      <c r="A4193" s="32">
        <v>17</v>
      </c>
      <c r="B4193" s="32">
        <v>2</v>
      </c>
      <c r="C4193" s="32">
        <v>32</v>
      </c>
      <c r="D4193" s="95" t="s">
        <v>390</v>
      </c>
      <c r="E4193" s="95" t="s">
        <v>257</v>
      </c>
    </row>
    <row r="4194" spans="1:5" ht="12.6" customHeight="1" x14ac:dyDescent="0.2">
      <c r="A4194" s="32">
        <v>17</v>
      </c>
      <c r="B4194" s="32">
        <v>2</v>
      </c>
      <c r="C4194" s="32">
        <v>33</v>
      </c>
      <c r="D4194" s="95" t="s">
        <v>277</v>
      </c>
      <c r="E4194" s="95" t="s">
        <v>357</v>
      </c>
    </row>
    <row r="4195" spans="1:5" ht="12.6" customHeight="1" x14ac:dyDescent="0.2">
      <c r="A4195" s="32">
        <v>17</v>
      </c>
      <c r="B4195" s="32">
        <v>2</v>
      </c>
      <c r="C4195" s="32">
        <v>34</v>
      </c>
      <c r="D4195" s="95" t="s">
        <v>337</v>
      </c>
      <c r="E4195" s="95" t="s">
        <v>297</v>
      </c>
    </row>
    <row r="4196" spans="1:5" ht="12.6" customHeight="1" x14ac:dyDescent="0.2">
      <c r="A4196" s="32">
        <v>17</v>
      </c>
      <c r="B4196" s="32">
        <v>2</v>
      </c>
      <c r="C4196" s="32">
        <v>35</v>
      </c>
      <c r="D4196" s="95" t="s">
        <v>391</v>
      </c>
      <c r="E4196" s="95" t="s">
        <v>17</v>
      </c>
    </row>
    <row r="4197" spans="1:5" ht="12.6" customHeight="1" x14ac:dyDescent="0.2">
      <c r="A4197" s="32">
        <v>17</v>
      </c>
      <c r="B4197" s="32">
        <v>2</v>
      </c>
      <c r="C4197" s="32">
        <v>36</v>
      </c>
      <c r="D4197" s="95" t="s">
        <v>358</v>
      </c>
      <c r="E4197" s="95" t="s">
        <v>56</v>
      </c>
    </row>
    <row r="4198" spans="1:5" ht="12.6" customHeight="1" x14ac:dyDescent="0.2">
      <c r="A4198" s="32">
        <v>17</v>
      </c>
      <c r="B4198" s="32">
        <v>2</v>
      </c>
      <c r="C4198" s="32">
        <v>37</v>
      </c>
      <c r="D4198" s="95" t="s">
        <v>338</v>
      </c>
      <c r="E4198" s="95" t="s">
        <v>59</v>
      </c>
    </row>
    <row r="4199" spans="1:5" ht="12.6" customHeight="1" x14ac:dyDescent="0.2">
      <c r="A4199" s="32">
        <v>17</v>
      </c>
      <c r="B4199" s="32">
        <v>2</v>
      </c>
      <c r="C4199" s="32">
        <v>38</v>
      </c>
      <c r="D4199" s="95" t="s">
        <v>318</v>
      </c>
      <c r="E4199" s="95" t="s">
        <v>55</v>
      </c>
    </row>
    <row r="4200" spans="1:5" ht="12.6" customHeight="1" x14ac:dyDescent="0.2">
      <c r="A4200" s="32">
        <v>17</v>
      </c>
      <c r="B4200" s="32">
        <v>2</v>
      </c>
      <c r="C4200" s="32">
        <v>39</v>
      </c>
      <c r="D4200" s="95" t="s">
        <v>298</v>
      </c>
      <c r="E4200" s="95" t="s">
        <v>54</v>
      </c>
    </row>
    <row r="4201" spans="1:5" ht="12.6" customHeight="1" x14ac:dyDescent="0.2">
      <c r="A4201" s="32">
        <v>17</v>
      </c>
      <c r="B4201" s="32">
        <v>2</v>
      </c>
      <c r="C4201" s="32">
        <v>40</v>
      </c>
      <c r="D4201" s="95" t="s">
        <v>278</v>
      </c>
      <c r="E4201" s="95" t="s">
        <v>57</v>
      </c>
    </row>
    <row r="4202" spans="1:5" ht="12.6" customHeight="1" x14ac:dyDescent="0.2">
      <c r="A4202" s="32">
        <v>17</v>
      </c>
      <c r="B4202" s="32">
        <v>2</v>
      </c>
      <c r="C4202" s="32">
        <v>41</v>
      </c>
      <c r="D4202" s="95" t="s">
        <v>258</v>
      </c>
      <c r="E4202" s="95" t="s">
        <v>58</v>
      </c>
    </row>
    <row r="4203" spans="1:5" ht="12.6" customHeight="1" x14ac:dyDescent="0.2">
      <c r="A4203" s="32">
        <v>17</v>
      </c>
      <c r="B4203" s="32">
        <v>2</v>
      </c>
      <c r="C4203" s="32">
        <v>42</v>
      </c>
      <c r="D4203" s="95" t="s">
        <v>238</v>
      </c>
      <c r="E4203" s="95" t="s">
        <v>60</v>
      </c>
    </row>
    <row r="4204" spans="1:5" ht="12.6" customHeight="1" x14ac:dyDescent="0.2">
      <c r="A4204" s="32">
        <v>17</v>
      </c>
      <c r="B4204" s="32">
        <v>2</v>
      </c>
      <c r="C4204" s="32">
        <v>43</v>
      </c>
      <c r="D4204" s="95" t="s">
        <v>259</v>
      </c>
      <c r="E4204" s="95" t="s">
        <v>218</v>
      </c>
    </row>
    <row r="4205" spans="1:5" ht="12.6" customHeight="1" x14ac:dyDescent="0.2">
      <c r="A4205" s="32">
        <v>17</v>
      </c>
      <c r="B4205" s="32">
        <v>2</v>
      </c>
      <c r="C4205" s="32">
        <v>44</v>
      </c>
      <c r="D4205" s="95" t="s">
        <v>64</v>
      </c>
      <c r="E4205" s="95" t="s">
        <v>18</v>
      </c>
    </row>
    <row r="4206" spans="1:5" ht="12.6" customHeight="1" x14ac:dyDescent="0.2">
      <c r="A4206" s="32">
        <v>17</v>
      </c>
      <c r="B4206" s="32">
        <v>2</v>
      </c>
      <c r="C4206" s="32">
        <v>45</v>
      </c>
      <c r="D4206" s="95" t="s">
        <v>62</v>
      </c>
      <c r="E4206" s="95" t="s">
        <v>61</v>
      </c>
    </row>
    <row r="4207" spans="1:5" ht="12.6" customHeight="1" x14ac:dyDescent="0.2">
      <c r="A4207" s="32">
        <v>17</v>
      </c>
      <c r="B4207" s="32">
        <v>2</v>
      </c>
      <c r="C4207" s="32">
        <v>46</v>
      </c>
      <c r="D4207" s="95" t="s">
        <v>65</v>
      </c>
      <c r="E4207" s="95" t="s">
        <v>393</v>
      </c>
    </row>
    <row r="4208" spans="1:5" ht="12.6" customHeight="1" x14ac:dyDescent="0.2">
      <c r="A4208" s="32">
        <v>17</v>
      </c>
      <c r="B4208" s="32">
        <v>2</v>
      </c>
      <c r="C4208" s="32">
        <v>47</v>
      </c>
      <c r="D4208" s="95" t="s">
        <v>66</v>
      </c>
      <c r="E4208" s="95" t="s">
        <v>359</v>
      </c>
    </row>
    <row r="4209" spans="1:5" ht="12.6" customHeight="1" x14ac:dyDescent="0.2">
      <c r="A4209" s="32">
        <v>17</v>
      </c>
      <c r="B4209" s="32">
        <v>2</v>
      </c>
      <c r="C4209" s="32">
        <v>48</v>
      </c>
      <c r="D4209" s="95" t="s">
        <v>63</v>
      </c>
      <c r="E4209" s="95" t="s">
        <v>339</v>
      </c>
    </row>
    <row r="4210" spans="1:5" ht="12.6" customHeight="1" x14ac:dyDescent="0.2">
      <c r="A4210" s="32">
        <v>17</v>
      </c>
      <c r="B4210" s="32">
        <v>2</v>
      </c>
      <c r="C4210" s="32">
        <v>49</v>
      </c>
      <c r="D4210" s="95" t="s">
        <v>67</v>
      </c>
      <c r="E4210" s="95" t="s">
        <v>319</v>
      </c>
    </row>
    <row r="4211" spans="1:5" ht="12.6" customHeight="1" x14ac:dyDescent="0.2">
      <c r="A4211" s="32">
        <v>17</v>
      </c>
      <c r="B4211" s="32">
        <v>2</v>
      </c>
      <c r="C4211" s="32">
        <v>50</v>
      </c>
      <c r="D4211" s="95" t="s">
        <v>219</v>
      </c>
      <c r="E4211" s="95" t="s">
        <v>299</v>
      </c>
    </row>
    <row r="4212" spans="1:5" ht="12.6" customHeight="1" x14ac:dyDescent="0.2">
      <c r="A4212" s="32">
        <v>17</v>
      </c>
      <c r="B4212" s="32">
        <v>2</v>
      </c>
      <c r="C4212" s="32">
        <v>51</v>
      </c>
      <c r="D4212" s="95" t="s">
        <v>239</v>
      </c>
      <c r="E4212" s="95" t="s">
        <v>279</v>
      </c>
    </row>
    <row r="4213" spans="1:5" ht="12.6" customHeight="1" x14ac:dyDescent="0.2">
      <c r="A4213" s="32">
        <v>17</v>
      </c>
      <c r="B4213" s="32">
        <v>2</v>
      </c>
      <c r="C4213" s="32">
        <v>52</v>
      </c>
      <c r="D4213" s="95" t="s">
        <v>19</v>
      </c>
      <c r="E4213" s="95" t="s">
        <v>320</v>
      </c>
    </row>
    <row r="4214" spans="1:5" ht="12.6" customHeight="1" x14ac:dyDescent="0.2">
      <c r="A4214" s="32">
        <v>17</v>
      </c>
      <c r="B4214" s="32">
        <v>2</v>
      </c>
      <c r="C4214" s="32">
        <v>53</v>
      </c>
      <c r="D4214" s="95" t="s">
        <v>300</v>
      </c>
      <c r="E4214" s="95" t="s">
        <v>68</v>
      </c>
    </row>
    <row r="4215" spans="1:5" ht="12.6" customHeight="1" x14ac:dyDescent="0.2">
      <c r="A4215" s="32">
        <v>17</v>
      </c>
      <c r="B4215" s="32">
        <v>2</v>
      </c>
      <c r="C4215" s="32">
        <v>54</v>
      </c>
      <c r="D4215" s="95" t="s">
        <v>70</v>
      </c>
      <c r="E4215" s="95" t="s">
        <v>280</v>
      </c>
    </row>
    <row r="4216" spans="1:5" ht="12.6" customHeight="1" x14ac:dyDescent="0.2">
      <c r="A4216" s="32">
        <v>17</v>
      </c>
      <c r="B4216" s="32">
        <v>2</v>
      </c>
      <c r="C4216" s="32">
        <v>55</v>
      </c>
      <c r="D4216" s="95" t="s">
        <v>260</v>
      </c>
      <c r="E4216" s="95" t="s">
        <v>72</v>
      </c>
    </row>
    <row r="4217" spans="1:5" ht="12.6" customHeight="1" x14ac:dyDescent="0.2">
      <c r="A4217" s="32">
        <v>17</v>
      </c>
      <c r="B4217" s="32">
        <v>2</v>
      </c>
      <c r="C4217" s="32">
        <v>56</v>
      </c>
      <c r="D4217" s="95" t="s">
        <v>73</v>
      </c>
      <c r="E4217" s="95" t="s">
        <v>240</v>
      </c>
    </row>
    <row r="4218" spans="1:5" ht="12.6" customHeight="1" x14ac:dyDescent="0.2">
      <c r="A4218" s="32">
        <v>17</v>
      </c>
      <c r="B4218" s="32">
        <v>2</v>
      </c>
      <c r="C4218" s="32">
        <v>57</v>
      </c>
      <c r="D4218" s="95" t="s">
        <v>220</v>
      </c>
      <c r="E4218" s="95" t="s">
        <v>71</v>
      </c>
    </row>
    <row r="4219" spans="1:5" ht="12.6" customHeight="1" x14ac:dyDescent="0.2">
      <c r="A4219" s="32">
        <v>17</v>
      </c>
      <c r="B4219" s="32">
        <v>2</v>
      </c>
      <c r="C4219" s="32">
        <v>58</v>
      </c>
      <c r="D4219" s="95" t="s">
        <v>69</v>
      </c>
      <c r="E4219" s="95" t="s">
        <v>74</v>
      </c>
    </row>
    <row r="4220" spans="1:5" ht="12.6" customHeight="1" x14ac:dyDescent="0.2">
      <c r="A4220" s="32">
        <v>17</v>
      </c>
      <c r="B4220" s="32">
        <v>2</v>
      </c>
      <c r="C4220" s="32">
        <v>59</v>
      </c>
      <c r="D4220" s="95" t="s">
        <v>340</v>
      </c>
      <c r="E4220" s="95" t="s">
        <v>396</v>
      </c>
    </row>
    <row r="4221" spans="1:5" ht="12.6" customHeight="1" x14ac:dyDescent="0.2">
      <c r="A4221" s="32">
        <v>17</v>
      </c>
      <c r="B4221" s="32">
        <v>2</v>
      </c>
      <c r="C4221" s="32">
        <v>60</v>
      </c>
      <c r="D4221" s="95" t="s">
        <v>360</v>
      </c>
      <c r="E4221" s="95" t="s">
        <v>75</v>
      </c>
    </row>
    <row r="4222" spans="1:5" ht="12.6" customHeight="1" x14ac:dyDescent="0.2">
      <c r="A4222" s="32">
        <v>17</v>
      </c>
      <c r="B4222" s="32">
        <v>2</v>
      </c>
      <c r="C4222" s="32">
        <v>61</v>
      </c>
      <c r="D4222" s="95" t="s">
        <v>221</v>
      </c>
      <c r="E4222" s="95" t="s">
        <v>20</v>
      </c>
    </row>
    <row r="4223" spans="1:5" ht="12.6" customHeight="1" x14ac:dyDescent="0.2">
      <c r="A4223" s="32">
        <v>17</v>
      </c>
      <c r="B4223" s="32">
        <v>2</v>
      </c>
      <c r="C4223" s="32">
        <v>62</v>
      </c>
      <c r="D4223" s="95" t="s">
        <v>76</v>
      </c>
      <c r="E4223" s="95" t="s">
        <v>81</v>
      </c>
    </row>
    <row r="4224" spans="1:5" ht="12.6" customHeight="1" x14ac:dyDescent="0.2">
      <c r="A4224" s="32">
        <v>17</v>
      </c>
      <c r="B4224" s="32">
        <v>2</v>
      </c>
      <c r="C4224" s="32">
        <v>63</v>
      </c>
      <c r="D4224" s="95" t="s">
        <v>77</v>
      </c>
      <c r="E4224" s="95" t="s">
        <v>78</v>
      </c>
    </row>
    <row r="4225" spans="1:5" ht="12.6" customHeight="1" x14ac:dyDescent="0.2">
      <c r="A4225" s="32">
        <v>17</v>
      </c>
      <c r="B4225" s="32">
        <v>2</v>
      </c>
      <c r="C4225" s="32">
        <v>64</v>
      </c>
      <c r="D4225" s="95" t="s">
        <v>80</v>
      </c>
      <c r="E4225" s="95" t="s">
        <v>79</v>
      </c>
    </row>
    <row r="4226" spans="1:5" ht="12.6" customHeight="1" x14ac:dyDescent="0.2">
      <c r="A4226" s="32">
        <v>17</v>
      </c>
      <c r="B4226" s="32">
        <v>2</v>
      </c>
      <c r="C4226" s="32">
        <v>65</v>
      </c>
      <c r="D4226" s="95" t="s">
        <v>397</v>
      </c>
      <c r="E4226" s="95" t="s">
        <v>241</v>
      </c>
    </row>
    <row r="4227" spans="1:5" ht="12.6" customHeight="1" x14ac:dyDescent="0.2">
      <c r="A4227" s="32">
        <v>17</v>
      </c>
      <c r="B4227" s="32">
        <v>2</v>
      </c>
      <c r="C4227" s="32">
        <v>66</v>
      </c>
      <c r="D4227" s="95" t="s">
        <v>261</v>
      </c>
      <c r="E4227" s="95" t="s">
        <v>361</v>
      </c>
    </row>
    <row r="4228" spans="1:5" ht="12.6" customHeight="1" x14ac:dyDescent="0.2">
      <c r="A4228" s="32">
        <v>17</v>
      </c>
      <c r="B4228" s="32">
        <v>2</v>
      </c>
      <c r="C4228" s="32">
        <v>67</v>
      </c>
      <c r="D4228" s="95" t="s">
        <v>341</v>
      </c>
      <c r="E4228" s="95" t="s">
        <v>281</v>
      </c>
    </row>
    <row r="4229" spans="1:5" ht="12.6" customHeight="1" x14ac:dyDescent="0.2">
      <c r="A4229" s="32">
        <v>17</v>
      </c>
      <c r="B4229" s="32">
        <v>2</v>
      </c>
      <c r="C4229" s="32">
        <v>68</v>
      </c>
      <c r="D4229" s="95" t="s">
        <v>301</v>
      </c>
      <c r="E4229" s="95" t="s">
        <v>321</v>
      </c>
    </row>
    <row r="4230" spans="1:5" ht="12.6" customHeight="1" x14ac:dyDescent="0.2">
      <c r="A4230" s="32">
        <v>17</v>
      </c>
      <c r="B4230" s="32">
        <v>2</v>
      </c>
      <c r="C4230" s="32">
        <v>69</v>
      </c>
      <c r="D4230" s="95" t="s">
        <v>88</v>
      </c>
      <c r="E4230" s="95" t="s">
        <v>21</v>
      </c>
    </row>
    <row r="4231" spans="1:5" ht="12.6" customHeight="1" x14ac:dyDescent="0.2">
      <c r="A4231" s="32">
        <v>17</v>
      </c>
      <c r="B4231" s="32">
        <v>2</v>
      </c>
      <c r="C4231" s="32">
        <v>70</v>
      </c>
      <c r="D4231" s="95" t="s">
        <v>82</v>
      </c>
      <c r="E4231" s="95" t="s">
        <v>83</v>
      </c>
    </row>
    <row r="4232" spans="1:5" ht="12.6" customHeight="1" x14ac:dyDescent="0.2">
      <c r="A4232" s="32">
        <v>17</v>
      </c>
      <c r="B4232" s="32">
        <v>2</v>
      </c>
      <c r="C4232" s="32">
        <v>71</v>
      </c>
      <c r="D4232" s="95" t="s">
        <v>86</v>
      </c>
      <c r="E4232" s="95" t="s">
        <v>84</v>
      </c>
    </row>
    <row r="4233" spans="1:5" ht="12.6" customHeight="1" x14ac:dyDescent="0.2">
      <c r="A4233" s="32">
        <v>17</v>
      </c>
      <c r="B4233" s="32">
        <v>2</v>
      </c>
      <c r="C4233" s="32">
        <v>72</v>
      </c>
      <c r="D4233" s="95" t="s">
        <v>87</v>
      </c>
      <c r="E4233" s="95" t="s">
        <v>85</v>
      </c>
    </row>
    <row r="4234" spans="1:5" ht="12.6" customHeight="1" x14ac:dyDescent="0.2">
      <c r="A4234" s="32">
        <v>17</v>
      </c>
      <c r="B4234" s="32">
        <v>2</v>
      </c>
      <c r="C4234" s="32">
        <v>73</v>
      </c>
      <c r="D4234" s="95" t="s">
        <v>400</v>
      </c>
      <c r="E4234" s="95" t="s">
        <v>222</v>
      </c>
    </row>
    <row r="4235" spans="1:5" ht="12.6" customHeight="1" x14ac:dyDescent="0.2">
      <c r="A4235" s="32">
        <v>17</v>
      </c>
      <c r="B4235" s="32">
        <v>2</v>
      </c>
      <c r="C4235" s="32">
        <v>74</v>
      </c>
      <c r="D4235" s="95" t="s">
        <v>362</v>
      </c>
      <c r="E4235" s="95" t="s">
        <v>242</v>
      </c>
    </row>
    <row r="4236" spans="1:5" ht="12.6" customHeight="1" x14ac:dyDescent="0.2">
      <c r="A4236" s="32">
        <v>17</v>
      </c>
      <c r="B4236" s="32">
        <v>2</v>
      </c>
      <c r="C4236" s="32">
        <v>75</v>
      </c>
      <c r="D4236" s="95" t="s">
        <v>262</v>
      </c>
      <c r="E4236" s="95" t="s">
        <v>342</v>
      </c>
    </row>
    <row r="4237" spans="1:5" ht="12.6" customHeight="1" x14ac:dyDescent="0.2">
      <c r="A4237" s="32">
        <v>17</v>
      </c>
      <c r="B4237" s="32">
        <v>2</v>
      </c>
      <c r="C4237" s="32">
        <v>76</v>
      </c>
      <c r="D4237" s="95" t="s">
        <v>282</v>
      </c>
      <c r="E4237" s="95" t="s">
        <v>322</v>
      </c>
    </row>
    <row r="4238" spans="1:5" ht="12.6" customHeight="1" x14ac:dyDescent="0.2">
      <c r="A4238" s="32">
        <v>17</v>
      </c>
      <c r="B4238" s="32">
        <v>2</v>
      </c>
      <c r="C4238" s="32">
        <v>77</v>
      </c>
      <c r="D4238" s="95" t="s">
        <v>302</v>
      </c>
      <c r="E4238" s="95" t="s">
        <v>95</v>
      </c>
    </row>
    <row r="4239" spans="1:5" ht="12.6" customHeight="1" x14ac:dyDescent="0.2">
      <c r="A4239" s="32">
        <v>17</v>
      </c>
      <c r="B4239" s="32">
        <v>2</v>
      </c>
      <c r="C4239" s="32">
        <v>78</v>
      </c>
      <c r="D4239" s="95" t="s">
        <v>343</v>
      </c>
      <c r="E4239" s="95" t="s">
        <v>23</v>
      </c>
    </row>
    <row r="4240" spans="1:5" ht="12.6" customHeight="1" x14ac:dyDescent="0.2">
      <c r="A4240" s="32">
        <v>17</v>
      </c>
      <c r="B4240" s="32">
        <v>2</v>
      </c>
      <c r="C4240" s="32">
        <v>79</v>
      </c>
      <c r="D4240" s="95" t="s">
        <v>92</v>
      </c>
      <c r="E4240" s="95" t="s">
        <v>323</v>
      </c>
    </row>
    <row r="4241" spans="1:5" ht="12.6" customHeight="1" x14ac:dyDescent="0.2">
      <c r="A4241" s="32">
        <v>17</v>
      </c>
      <c r="B4241" s="32">
        <v>2</v>
      </c>
      <c r="C4241" s="32">
        <v>80</v>
      </c>
      <c r="D4241" s="95" t="s">
        <v>89</v>
      </c>
      <c r="E4241" s="95" t="s">
        <v>303</v>
      </c>
    </row>
    <row r="4242" spans="1:5" ht="12.6" customHeight="1" x14ac:dyDescent="0.2">
      <c r="A4242" s="32">
        <v>17</v>
      </c>
      <c r="B4242" s="32">
        <v>2</v>
      </c>
      <c r="C4242" s="32">
        <v>81</v>
      </c>
      <c r="D4242" s="95" t="s">
        <v>283</v>
      </c>
      <c r="E4242" s="95" t="s">
        <v>91</v>
      </c>
    </row>
    <row r="4243" spans="1:5" ht="12.6" customHeight="1" x14ac:dyDescent="0.2">
      <c r="A4243" s="32">
        <v>17</v>
      </c>
      <c r="B4243" s="32">
        <v>2</v>
      </c>
      <c r="C4243" s="32">
        <v>82</v>
      </c>
      <c r="D4243" s="95" t="s">
        <v>263</v>
      </c>
      <c r="E4243" s="95" t="s">
        <v>90</v>
      </c>
    </row>
    <row r="4244" spans="1:5" ht="12.6" customHeight="1" x14ac:dyDescent="0.2">
      <c r="A4244" s="32">
        <v>17</v>
      </c>
      <c r="B4244" s="32">
        <v>2</v>
      </c>
      <c r="C4244" s="32">
        <v>83</v>
      </c>
      <c r="D4244" s="95" t="s">
        <v>93</v>
      </c>
      <c r="E4244" s="95" t="s">
        <v>243</v>
      </c>
    </row>
    <row r="4245" spans="1:5" ht="12.6" customHeight="1" x14ac:dyDescent="0.2">
      <c r="A4245" s="32">
        <v>17</v>
      </c>
      <c r="B4245" s="32">
        <v>2</v>
      </c>
      <c r="C4245" s="32">
        <v>84</v>
      </c>
      <c r="D4245" s="95" t="s">
        <v>94</v>
      </c>
      <c r="E4245" s="95" t="s">
        <v>223</v>
      </c>
    </row>
    <row r="4246" spans="1:5" ht="12.6" customHeight="1" x14ac:dyDescent="0.2">
      <c r="A4246" s="32">
        <v>17</v>
      </c>
      <c r="B4246" s="32">
        <v>2</v>
      </c>
      <c r="C4246" s="32">
        <v>85</v>
      </c>
      <c r="D4246" s="95" t="s">
        <v>363</v>
      </c>
      <c r="E4246" s="95" t="s">
        <v>401</v>
      </c>
    </row>
    <row r="4247" spans="1:5" ht="12.6" customHeight="1" x14ac:dyDescent="0.2">
      <c r="A4247" s="32">
        <v>17</v>
      </c>
      <c r="B4247" s="32">
        <v>2</v>
      </c>
      <c r="C4247" s="32">
        <v>86</v>
      </c>
      <c r="D4247" s="95" t="s">
        <v>24</v>
      </c>
      <c r="E4247" s="95" t="s">
        <v>98</v>
      </c>
    </row>
    <row r="4248" spans="1:5" ht="12.6" customHeight="1" x14ac:dyDescent="0.2">
      <c r="A4248" s="32">
        <v>17</v>
      </c>
      <c r="B4248" s="32">
        <v>2</v>
      </c>
      <c r="C4248" s="32">
        <v>87</v>
      </c>
      <c r="D4248" s="95" t="s">
        <v>101</v>
      </c>
      <c r="E4248" s="95" t="s">
        <v>100</v>
      </c>
    </row>
    <row r="4249" spans="1:5" ht="12.6" customHeight="1" x14ac:dyDescent="0.2">
      <c r="A4249" s="32">
        <v>17</v>
      </c>
      <c r="B4249" s="32">
        <v>2</v>
      </c>
      <c r="C4249" s="32">
        <v>88</v>
      </c>
      <c r="D4249" s="95" t="s">
        <v>96</v>
      </c>
      <c r="E4249" s="95" t="s">
        <v>99</v>
      </c>
    </row>
    <row r="4250" spans="1:5" ht="12.6" customHeight="1" x14ac:dyDescent="0.2">
      <c r="A4250" s="32">
        <v>17</v>
      </c>
      <c r="B4250" s="32">
        <v>2</v>
      </c>
      <c r="C4250" s="32">
        <v>89</v>
      </c>
      <c r="D4250" s="95" t="s">
        <v>404</v>
      </c>
      <c r="E4250" s="95" t="s">
        <v>102</v>
      </c>
    </row>
    <row r="4251" spans="1:5" ht="12.6" customHeight="1" x14ac:dyDescent="0.2">
      <c r="A4251" s="32">
        <v>17</v>
      </c>
      <c r="B4251" s="32">
        <v>2</v>
      </c>
      <c r="C4251" s="32">
        <v>90</v>
      </c>
      <c r="D4251" s="95" t="s">
        <v>364</v>
      </c>
      <c r="E4251" s="95" t="s">
        <v>224</v>
      </c>
    </row>
    <row r="4252" spans="1:5" ht="12.6" customHeight="1" x14ac:dyDescent="0.2">
      <c r="A4252" s="32">
        <v>17</v>
      </c>
      <c r="B4252" s="32">
        <v>2</v>
      </c>
      <c r="C4252" s="32">
        <v>91</v>
      </c>
      <c r="D4252" s="95" t="s">
        <v>344</v>
      </c>
      <c r="E4252" s="95" t="s">
        <v>244</v>
      </c>
    </row>
    <row r="4253" spans="1:5" ht="12.6" customHeight="1" x14ac:dyDescent="0.2">
      <c r="A4253" s="32">
        <v>17</v>
      </c>
      <c r="B4253" s="32">
        <v>2</v>
      </c>
      <c r="C4253" s="32">
        <v>92</v>
      </c>
      <c r="D4253" s="95" t="s">
        <v>324</v>
      </c>
      <c r="E4253" s="95" t="s">
        <v>264</v>
      </c>
    </row>
    <row r="4254" spans="1:5" ht="12.6" customHeight="1" x14ac:dyDescent="0.2">
      <c r="A4254" s="32">
        <v>17</v>
      </c>
      <c r="B4254" s="32">
        <v>2</v>
      </c>
      <c r="C4254" s="32">
        <v>93</v>
      </c>
      <c r="D4254" s="95" t="s">
        <v>304</v>
      </c>
      <c r="E4254" s="95" t="s">
        <v>284</v>
      </c>
    </row>
    <row r="4255" spans="1:5" ht="12.6" customHeight="1" x14ac:dyDescent="0.2">
      <c r="A4255" s="32">
        <v>17</v>
      </c>
      <c r="B4255" s="32">
        <v>2</v>
      </c>
      <c r="C4255" s="32">
        <v>94</v>
      </c>
      <c r="D4255" s="95" t="s">
        <v>25</v>
      </c>
      <c r="E4255" s="95" t="s">
        <v>97</v>
      </c>
    </row>
    <row r="4256" spans="1:5" ht="12.6" customHeight="1" x14ac:dyDescent="0.2">
      <c r="A4256" s="32">
        <v>17</v>
      </c>
      <c r="B4256" s="32">
        <v>2</v>
      </c>
      <c r="C4256" s="32">
        <v>95</v>
      </c>
      <c r="D4256" s="95" t="s">
        <v>105</v>
      </c>
      <c r="E4256" s="95" t="s">
        <v>406</v>
      </c>
    </row>
    <row r="4257" spans="1:5" ht="12.6" customHeight="1" x14ac:dyDescent="0.2">
      <c r="A4257" s="32">
        <v>17</v>
      </c>
      <c r="B4257" s="32">
        <v>2</v>
      </c>
      <c r="C4257" s="32">
        <v>96</v>
      </c>
      <c r="D4257" s="95" t="s">
        <v>106</v>
      </c>
      <c r="E4257" s="95" t="s">
        <v>365</v>
      </c>
    </row>
    <row r="4258" spans="1:5" ht="12.6" customHeight="1" x14ac:dyDescent="0.2">
      <c r="A4258" s="32">
        <v>17</v>
      </c>
      <c r="B4258" s="32">
        <v>2</v>
      </c>
      <c r="C4258" s="32">
        <v>97</v>
      </c>
      <c r="D4258" s="95" t="s">
        <v>104</v>
      </c>
      <c r="E4258" s="95" t="s">
        <v>345</v>
      </c>
    </row>
    <row r="4259" spans="1:5" ht="12.6" customHeight="1" x14ac:dyDescent="0.2">
      <c r="A4259" s="32">
        <v>17</v>
      </c>
      <c r="B4259" s="32">
        <v>2</v>
      </c>
      <c r="C4259" s="32">
        <v>98</v>
      </c>
      <c r="D4259" s="95" t="s">
        <v>108</v>
      </c>
      <c r="E4259" s="95" t="s">
        <v>325</v>
      </c>
    </row>
    <row r="4260" spans="1:5" ht="12.6" customHeight="1" x14ac:dyDescent="0.2">
      <c r="A4260" s="32">
        <v>17</v>
      </c>
      <c r="B4260" s="32">
        <v>2</v>
      </c>
      <c r="C4260" s="32">
        <v>99</v>
      </c>
      <c r="D4260" s="95" t="s">
        <v>103</v>
      </c>
      <c r="E4260" s="95" t="s">
        <v>305</v>
      </c>
    </row>
    <row r="4261" spans="1:5" ht="12.6" customHeight="1" x14ac:dyDescent="0.2">
      <c r="A4261" s="32">
        <v>17</v>
      </c>
      <c r="B4261" s="32">
        <v>2</v>
      </c>
      <c r="C4261" s="32">
        <v>100</v>
      </c>
      <c r="D4261" s="95" t="s">
        <v>107</v>
      </c>
      <c r="E4261" s="95" t="s">
        <v>285</v>
      </c>
    </row>
    <row r="4262" spans="1:5" ht="12.6" customHeight="1" x14ac:dyDescent="0.2">
      <c r="A4262" s="32">
        <v>17</v>
      </c>
      <c r="B4262" s="32">
        <v>2</v>
      </c>
      <c r="C4262" s="32">
        <v>101</v>
      </c>
      <c r="D4262" s="95" t="s">
        <v>109</v>
      </c>
      <c r="E4262" s="95" t="s">
        <v>265</v>
      </c>
    </row>
    <row r="4263" spans="1:5" ht="12.6" customHeight="1" x14ac:dyDescent="0.2">
      <c r="A4263" s="32">
        <v>17</v>
      </c>
      <c r="B4263" s="32">
        <v>2</v>
      </c>
      <c r="C4263" s="32">
        <v>102</v>
      </c>
      <c r="D4263" s="95" t="s">
        <v>225</v>
      </c>
      <c r="E4263" s="95" t="s">
        <v>245</v>
      </c>
    </row>
    <row r="4264" spans="1:5" ht="12.6" customHeight="1" x14ac:dyDescent="0.2">
      <c r="A4264" s="32">
        <v>17</v>
      </c>
      <c r="B4264" s="32">
        <v>2</v>
      </c>
      <c r="C4264" s="32">
        <v>103</v>
      </c>
      <c r="D4264" s="95" t="s">
        <v>139</v>
      </c>
      <c r="E4264" s="95" t="s">
        <v>306</v>
      </c>
    </row>
    <row r="4265" spans="1:5" ht="12.6" customHeight="1" x14ac:dyDescent="0.2">
      <c r="A4265" s="32">
        <v>17</v>
      </c>
      <c r="B4265" s="32">
        <v>2</v>
      </c>
      <c r="C4265" s="32">
        <v>104</v>
      </c>
      <c r="D4265" s="95" t="s">
        <v>140</v>
      </c>
      <c r="E4265" s="95" t="s">
        <v>286</v>
      </c>
    </row>
    <row r="4266" spans="1:5" ht="12.6" customHeight="1" x14ac:dyDescent="0.2">
      <c r="A4266" s="32">
        <v>17</v>
      </c>
      <c r="B4266" s="32">
        <v>2</v>
      </c>
      <c r="C4266" s="32">
        <v>105</v>
      </c>
      <c r="D4266" s="95" t="s">
        <v>266</v>
      </c>
      <c r="E4266" s="95" t="s">
        <v>143</v>
      </c>
    </row>
    <row r="4267" spans="1:5" ht="12.6" customHeight="1" x14ac:dyDescent="0.2">
      <c r="A4267" s="32">
        <v>17</v>
      </c>
      <c r="B4267" s="32">
        <v>2</v>
      </c>
      <c r="C4267" s="32">
        <v>106</v>
      </c>
      <c r="D4267" s="95" t="s">
        <v>246</v>
      </c>
      <c r="E4267" s="95" t="s">
        <v>146</v>
      </c>
    </row>
    <row r="4268" spans="1:5" ht="12.6" customHeight="1" x14ac:dyDescent="0.2">
      <c r="A4268" s="32">
        <v>17</v>
      </c>
      <c r="B4268" s="32">
        <v>2</v>
      </c>
      <c r="C4268" s="32">
        <v>107</v>
      </c>
      <c r="D4268" s="95" t="s">
        <v>142</v>
      </c>
      <c r="E4268" s="95" t="s">
        <v>226</v>
      </c>
    </row>
    <row r="4269" spans="1:5" ht="12.6" customHeight="1" x14ac:dyDescent="0.2">
      <c r="A4269" s="32">
        <v>17</v>
      </c>
      <c r="B4269" s="32">
        <v>2</v>
      </c>
      <c r="C4269" s="32">
        <v>108</v>
      </c>
      <c r="D4269" s="95" t="s">
        <v>141</v>
      </c>
      <c r="E4269" s="95" t="s">
        <v>144</v>
      </c>
    </row>
    <row r="4270" spans="1:5" ht="12.6" customHeight="1" x14ac:dyDescent="0.2">
      <c r="A4270" s="32">
        <v>17</v>
      </c>
      <c r="B4270" s="32">
        <v>2</v>
      </c>
      <c r="C4270" s="32">
        <v>109</v>
      </c>
      <c r="D4270" s="95" t="s">
        <v>326</v>
      </c>
      <c r="E4270" s="95" t="s">
        <v>407</v>
      </c>
    </row>
    <row r="4271" spans="1:5" ht="12.6" customHeight="1" x14ac:dyDescent="0.2">
      <c r="A4271" s="32">
        <v>17</v>
      </c>
      <c r="B4271" s="32">
        <v>2</v>
      </c>
      <c r="C4271" s="32">
        <v>110</v>
      </c>
      <c r="D4271" s="95" t="s">
        <v>346</v>
      </c>
      <c r="E4271" s="95" t="s">
        <v>366</v>
      </c>
    </row>
    <row r="4272" spans="1:5" ht="12.6" customHeight="1" x14ac:dyDescent="0.2">
      <c r="A4272" s="32">
        <v>17</v>
      </c>
      <c r="B4272" s="32">
        <v>2</v>
      </c>
      <c r="C4272" s="32">
        <v>111</v>
      </c>
      <c r="D4272" s="95" t="s">
        <v>138</v>
      </c>
      <c r="E4272" s="95" t="s">
        <v>347</v>
      </c>
    </row>
    <row r="4273" spans="1:5" ht="12.6" customHeight="1" x14ac:dyDescent="0.2">
      <c r="A4273" s="32">
        <v>17</v>
      </c>
      <c r="B4273" s="32">
        <v>2</v>
      </c>
      <c r="C4273" s="32">
        <v>112</v>
      </c>
      <c r="D4273" s="95" t="s">
        <v>147</v>
      </c>
      <c r="E4273" s="95" t="s">
        <v>287</v>
      </c>
    </row>
    <row r="4274" spans="1:5" ht="12.6" customHeight="1" x14ac:dyDescent="0.2">
      <c r="A4274" s="32">
        <v>17</v>
      </c>
      <c r="B4274" s="32">
        <v>2</v>
      </c>
      <c r="C4274" s="32">
        <v>113</v>
      </c>
      <c r="D4274" s="95" t="s">
        <v>150</v>
      </c>
      <c r="E4274" s="95" t="s">
        <v>267</v>
      </c>
    </row>
    <row r="4275" spans="1:5" ht="12.6" customHeight="1" x14ac:dyDescent="0.2">
      <c r="A4275" s="32">
        <v>17</v>
      </c>
      <c r="B4275" s="32">
        <v>2</v>
      </c>
      <c r="C4275" s="32">
        <v>114</v>
      </c>
      <c r="D4275" s="95" t="s">
        <v>247</v>
      </c>
      <c r="E4275" s="95" t="s">
        <v>145</v>
      </c>
    </row>
    <row r="4276" spans="1:5" ht="12.6" customHeight="1" x14ac:dyDescent="0.2">
      <c r="A4276" s="32">
        <v>17</v>
      </c>
      <c r="B4276" s="32">
        <v>2</v>
      </c>
      <c r="C4276" s="32">
        <v>115</v>
      </c>
      <c r="D4276" s="95" t="s">
        <v>227</v>
      </c>
      <c r="E4276" s="95" t="s">
        <v>149</v>
      </c>
    </row>
    <row r="4277" spans="1:5" ht="12.6" customHeight="1" x14ac:dyDescent="0.2">
      <c r="A4277" s="32">
        <v>17</v>
      </c>
      <c r="B4277" s="32">
        <v>2</v>
      </c>
      <c r="C4277" s="32">
        <v>116</v>
      </c>
      <c r="D4277" s="95" t="s">
        <v>148</v>
      </c>
      <c r="E4277" s="95" t="s">
        <v>152</v>
      </c>
    </row>
    <row r="4278" spans="1:5" ht="12.6" customHeight="1" x14ac:dyDescent="0.2">
      <c r="A4278" s="32">
        <v>17</v>
      </c>
      <c r="B4278" s="32">
        <v>2</v>
      </c>
      <c r="C4278" s="32">
        <v>117</v>
      </c>
      <c r="D4278" s="95" t="s">
        <v>151</v>
      </c>
      <c r="E4278" s="95" t="s">
        <v>153</v>
      </c>
    </row>
    <row r="4279" spans="1:5" ht="12.6" customHeight="1" x14ac:dyDescent="0.2">
      <c r="A4279" s="32">
        <v>17</v>
      </c>
      <c r="B4279" s="32">
        <v>2</v>
      </c>
      <c r="C4279" s="32">
        <v>118</v>
      </c>
      <c r="D4279" s="95" t="s">
        <v>307</v>
      </c>
      <c r="E4279" s="95" t="s">
        <v>410</v>
      </c>
    </row>
    <row r="4280" spans="1:5" ht="12.6" customHeight="1" x14ac:dyDescent="0.2">
      <c r="A4280" s="32">
        <v>17</v>
      </c>
      <c r="B4280" s="32">
        <v>2</v>
      </c>
      <c r="C4280" s="32">
        <v>119</v>
      </c>
      <c r="D4280" s="95" t="s">
        <v>327</v>
      </c>
      <c r="E4280" s="95" t="s">
        <v>367</v>
      </c>
    </row>
    <row r="4281" spans="1:5" ht="12.6" customHeight="1" x14ac:dyDescent="0.2">
      <c r="A4281" s="32">
        <v>17</v>
      </c>
      <c r="B4281" s="32">
        <v>2</v>
      </c>
      <c r="C4281" s="32">
        <v>120</v>
      </c>
      <c r="D4281" s="95" t="s">
        <v>154</v>
      </c>
      <c r="E4281" s="95" t="s">
        <v>162</v>
      </c>
    </row>
    <row r="4282" spans="1:5" ht="12.6" customHeight="1" x14ac:dyDescent="0.2">
      <c r="A4282" s="32">
        <v>17</v>
      </c>
      <c r="B4282" s="32">
        <v>2</v>
      </c>
      <c r="C4282" s="32">
        <v>121</v>
      </c>
      <c r="D4282" s="95" t="s">
        <v>156</v>
      </c>
      <c r="E4282" s="95" t="s">
        <v>411</v>
      </c>
    </row>
    <row r="4283" spans="1:5" ht="12.6" customHeight="1" x14ac:dyDescent="0.2">
      <c r="A4283" s="32">
        <v>17</v>
      </c>
      <c r="B4283" s="32">
        <v>2</v>
      </c>
      <c r="C4283" s="32">
        <v>122</v>
      </c>
      <c r="D4283" s="95" t="s">
        <v>368</v>
      </c>
      <c r="E4283" s="95" t="s">
        <v>157</v>
      </c>
    </row>
    <row r="4284" spans="1:5" ht="12.6" customHeight="1" x14ac:dyDescent="0.2">
      <c r="A4284" s="32">
        <v>17</v>
      </c>
      <c r="B4284" s="32">
        <v>2</v>
      </c>
      <c r="C4284" s="32">
        <v>123</v>
      </c>
      <c r="D4284" s="95" t="s">
        <v>348</v>
      </c>
      <c r="E4284" s="95" t="s">
        <v>159</v>
      </c>
    </row>
    <row r="4285" spans="1:5" ht="12.6" customHeight="1" x14ac:dyDescent="0.2">
      <c r="A4285" s="32">
        <v>17</v>
      </c>
      <c r="B4285" s="32">
        <v>2</v>
      </c>
      <c r="C4285" s="32">
        <v>124</v>
      </c>
      <c r="D4285" s="95" t="s">
        <v>160</v>
      </c>
      <c r="E4285" s="95" t="s">
        <v>328</v>
      </c>
    </row>
    <row r="4286" spans="1:5" ht="12.6" customHeight="1" x14ac:dyDescent="0.2">
      <c r="A4286" s="32">
        <v>17</v>
      </c>
      <c r="B4286" s="32">
        <v>2</v>
      </c>
      <c r="C4286" s="32">
        <v>125</v>
      </c>
      <c r="D4286" s="95" t="s">
        <v>158</v>
      </c>
      <c r="E4286" s="95" t="s">
        <v>308</v>
      </c>
    </row>
    <row r="4287" spans="1:5" ht="12.6" customHeight="1" x14ac:dyDescent="0.2">
      <c r="A4287" s="32">
        <v>17</v>
      </c>
      <c r="B4287" s="32">
        <v>2</v>
      </c>
      <c r="C4287" s="32">
        <v>126</v>
      </c>
      <c r="D4287" s="95" t="s">
        <v>288</v>
      </c>
      <c r="E4287" s="95" t="s">
        <v>155</v>
      </c>
    </row>
    <row r="4288" spans="1:5" ht="12.6" customHeight="1" x14ac:dyDescent="0.2">
      <c r="A4288" s="32">
        <v>17</v>
      </c>
      <c r="B4288" s="32">
        <v>2</v>
      </c>
      <c r="C4288" s="32">
        <v>127</v>
      </c>
      <c r="D4288" s="95" t="s">
        <v>268</v>
      </c>
      <c r="E4288" s="95" t="s">
        <v>228</v>
      </c>
    </row>
    <row r="4289" spans="1:5" ht="12.6" customHeight="1" x14ac:dyDescent="0.2">
      <c r="A4289" s="32">
        <v>17</v>
      </c>
      <c r="B4289" s="32">
        <v>2</v>
      </c>
      <c r="C4289" s="32">
        <v>128</v>
      </c>
      <c r="D4289" s="95" t="s">
        <v>289</v>
      </c>
      <c r="E4289" s="95" t="s">
        <v>248</v>
      </c>
    </row>
    <row r="4290" spans="1:5" ht="12.6" customHeight="1" x14ac:dyDescent="0.2">
      <c r="A4290" s="32">
        <v>17</v>
      </c>
      <c r="B4290" s="32">
        <v>2</v>
      </c>
      <c r="C4290" s="32">
        <v>129</v>
      </c>
      <c r="D4290" s="95" t="s">
        <v>163</v>
      </c>
      <c r="E4290" s="95" t="s">
        <v>168</v>
      </c>
    </row>
    <row r="4291" spans="1:5" ht="12.6" customHeight="1" x14ac:dyDescent="0.2">
      <c r="A4291" s="32">
        <v>17</v>
      </c>
      <c r="B4291" s="32">
        <v>2</v>
      </c>
      <c r="C4291" s="32">
        <v>130</v>
      </c>
      <c r="D4291" s="95" t="s">
        <v>167</v>
      </c>
      <c r="E4291" s="95" t="s">
        <v>166</v>
      </c>
    </row>
    <row r="4292" spans="1:5" ht="12.6" customHeight="1" x14ac:dyDescent="0.2">
      <c r="A4292" s="32">
        <v>17</v>
      </c>
      <c r="B4292" s="32">
        <v>2</v>
      </c>
      <c r="C4292" s="32">
        <v>131</v>
      </c>
      <c r="D4292" s="95" t="s">
        <v>164</v>
      </c>
      <c r="E4292" s="95" t="s">
        <v>165</v>
      </c>
    </row>
    <row r="4293" spans="1:5" ht="12.6" customHeight="1" x14ac:dyDescent="0.2">
      <c r="A4293" s="32">
        <v>17</v>
      </c>
      <c r="B4293" s="32">
        <v>2</v>
      </c>
      <c r="C4293" s="32">
        <v>132</v>
      </c>
      <c r="D4293" s="95" t="s">
        <v>414</v>
      </c>
      <c r="E4293" s="95" t="s">
        <v>161</v>
      </c>
    </row>
    <row r="4294" spans="1:5" ht="12.6" customHeight="1" x14ac:dyDescent="0.2">
      <c r="A4294" s="32">
        <v>17</v>
      </c>
      <c r="B4294" s="32">
        <v>2</v>
      </c>
      <c r="C4294" s="32">
        <v>133</v>
      </c>
      <c r="D4294" s="95" t="s">
        <v>169</v>
      </c>
      <c r="E4294" s="95" t="s">
        <v>369</v>
      </c>
    </row>
    <row r="4295" spans="1:5" ht="12.6" customHeight="1" x14ac:dyDescent="0.2">
      <c r="A4295" s="32">
        <v>17</v>
      </c>
      <c r="B4295" s="32">
        <v>2</v>
      </c>
      <c r="C4295" s="32">
        <v>134</v>
      </c>
      <c r="D4295" s="95" t="s">
        <v>229</v>
      </c>
      <c r="E4295" s="95" t="s">
        <v>349</v>
      </c>
    </row>
    <row r="4296" spans="1:5" ht="12.6" customHeight="1" x14ac:dyDescent="0.2">
      <c r="A4296" s="32">
        <v>17</v>
      </c>
      <c r="B4296" s="32">
        <v>2</v>
      </c>
      <c r="C4296" s="32">
        <v>135</v>
      </c>
      <c r="D4296" s="95" t="s">
        <v>329</v>
      </c>
      <c r="E4296" s="95" t="s">
        <v>249</v>
      </c>
    </row>
    <row r="4297" spans="1:5" ht="12.6" customHeight="1" x14ac:dyDescent="0.2">
      <c r="A4297" s="32">
        <v>17</v>
      </c>
      <c r="B4297" s="32">
        <v>2</v>
      </c>
      <c r="C4297" s="32">
        <v>136</v>
      </c>
      <c r="D4297" s="95" t="s">
        <v>309</v>
      </c>
      <c r="E4297" s="95" t="s">
        <v>269</v>
      </c>
    </row>
    <row r="4298" spans="1:5" ht="12.6" customHeight="1" x14ac:dyDescent="0.2">
      <c r="A4298" s="32">
        <v>17</v>
      </c>
      <c r="B4298" s="32">
        <v>2</v>
      </c>
      <c r="C4298" s="32">
        <v>137</v>
      </c>
      <c r="D4298" s="95" t="s">
        <v>170</v>
      </c>
      <c r="E4298" s="95" t="s">
        <v>370</v>
      </c>
    </row>
    <row r="4299" spans="1:5" ht="12.6" customHeight="1" x14ac:dyDescent="0.2">
      <c r="A4299" s="32">
        <v>17</v>
      </c>
      <c r="B4299" s="32">
        <v>2</v>
      </c>
      <c r="C4299" s="32">
        <v>138</v>
      </c>
      <c r="D4299" s="95" t="s">
        <v>171</v>
      </c>
      <c r="E4299" s="95" t="s">
        <v>350</v>
      </c>
    </row>
    <row r="4300" spans="1:5" ht="12.6" customHeight="1" x14ac:dyDescent="0.2">
      <c r="A4300" s="32">
        <v>17</v>
      </c>
      <c r="B4300" s="32">
        <v>2</v>
      </c>
      <c r="C4300" s="32">
        <v>139</v>
      </c>
      <c r="D4300" s="95" t="s">
        <v>330</v>
      </c>
      <c r="E4300" s="95" t="s">
        <v>172</v>
      </c>
    </row>
    <row r="4301" spans="1:5" ht="12.6" customHeight="1" x14ac:dyDescent="0.2">
      <c r="A4301" s="32">
        <v>17</v>
      </c>
      <c r="B4301" s="32">
        <v>2</v>
      </c>
      <c r="C4301" s="32">
        <v>140</v>
      </c>
      <c r="D4301" s="95" t="s">
        <v>310</v>
      </c>
      <c r="E4301" s="95" t="s">
        <v>173</v>
      </c>
    </row>
    <row r="4302" spans="1:5" ht="12.6" customHeight="1" x14ac:dyDescent="0.2">
      <c r="A4302" s="32">
        <v>17</v>
      </c>
      <c r="B4302" s="32">
        <v>2</v>
      </c>
      <c r="C4302" s="32">
        <v>141</v>
      </c>
      <c r="D4302" s="95" t="s">
        <v>176</v>
      </c>
      <c r="E4302" s="95" t="s">
        <v>290</v>
      </c>
    </row>
    <row r="4303" spans="1:5" ht="12.6" customHeight="1" x14ac:dyDescent="0.2">
      <c r="A4303" s="32">
        <v>17</v>
      </c>
      <c r="B4303" s="32">
        <v>2</v>
      </c>
      <c r="C4303" s="32">
        <v>142</v>
      </c>
      <c r="D4303" s="95" t="s">
        <v>178</v>
      </c>
      <c r="E4303" s="95" t="s">
        <v>270</v>
      </c>
    </row>
    <row r="4304" spans="1:5" ht="12.6" customHeight="1" x14ac:dyDescent="0.2">
      <c r="A4304" s="32">
        <v>17</v>
      </c>
      <c r="B4304" s="32">
        <v>2</v>
      </c>
      <c r="C4304" s="32">
        <v>143</v>
      </c>
      <c r="D4304" s="95" t="s">
        <v>250</v>
      </c>
      <c r="E4304" s="95" t="s">
        <v>175</v>
      </c>
    </row>
    <row r="4305" spans="1:5" ht="12.6" customHeight="1" x14ac:dyDescent="0.2">
      <c r="A4305" s="32">
        <v>17</v>
      </c>
      <c r="B4305" s="32">
        <v>2</v>
      </c>
      <c r="C4305" s="32">
        <v>144</v>
      </c>
      <c r="D4305" s="95" t="s">
        <v>230</v>
      </c>
      <c r="E4305" s="95" t="s">
        <v>174</v>
      </c>
    </row>
    <row r="4306" spans="1:5" ht="12.6" customHeight="1" x14ac:dyDescent="0.2">
      <c r="A4306" s="32">
        <v>17</v>
      </c>
      <c r="B4306" s="32">
        <v>2</v>
      </c>
      <c r="C4306" s="32">
        <v>145</v>
      </c>
      <c r="D4306" s="95" t="s">
        <v>416</v>
      </c>
      <c r="E4306" s="95" t="s">
        <v>183</v>
      </c>
    </row>
    <row r="4307" spans="1:5" ht="12.6" customHeight="1" x14ac:dyDescent="0.2">
      <c r="A4307" s="32">
        <v>17</v>
      </c>
      <c r="B4307" s="32">
        <v>2</v>
      </c>
      <c r="C4307" s="32">
        <v>146</v>
      </c>
      <c r="D4307" s="95" t="s">
        <v>271</v>
      </c>
      <c r="E4307" s="95" t="s">
        <v>180</v>
      </c>
    </row>
    <row r="4308" spans="1:5" ht="12.6" customHeight="1" x14ac:dyDescent="0.2">
      <c r="A4308" s="32">
        <v>17</v>
      </c>
      <c r="B4308" s="32">
        <v>2</v>
      </c>
      <c r="C4308" s="32">
        <v>147</v>
      </c>
      <c r="D4308" s="95" t="s">
        <v>181</v>
      </c>
      <c r="E4308" s="95" t="s">
        <v>251</v>
      </c>
    </row>
    <row r="4309" spans="1:5" ht="12.6" customHeight="1" x14ac:dyDescent="0.2">
      <c r="A4309" s="32">
        <v>17</v>
      </c>
      <c r="B4309" s="32">
        <v>2</v>
      </c>
      <c r="C4309" s="32">
        <v>148</v>
      </c>
      <c r="D4309" s="95" t="s">
        <v>177</v>
      </c>
      <c r="E4309" s="95" t="s">
        <v>231</v>
      </c>
    </row>
    <row r="4310" spans="1:5" ht="12.6" customHeight="1" x14ac:dyDescent="0.2">
      <c r="A4310" s="32">
        <v>17</v>
      </c>
      <c r="B4310" s="32">
        <v>2</v>
      </c>
      <c r="C4310" s="32">
        <v>149</v>
      </c>
      <c r="D4310" s="95" t="s">
        <v>184</v>
      </c>
      <c r="E4310" s="95" t="s">
        <v>182</v>
      </c>
    </row>
    <row r="4311" spans="1:5" ht="12.6" customHeight="1" x14ac:dyDescent="0.2">
      <c r="A4311" s="32">
        <v>17</v>
      </c>
      <c r="B4311" s="32">
        <v>2</v>
      </c>
      <c r="C4311" s="32">
        <v>150</v>
      </c>
      <c r="D4311" s="95" t="s">
        <v>185</v>
      </c>
      <c r="E4311" s="95" t="s">
        <v>179</v>
      </c>
    </row>
    <row r="4312" spans="1:5" ht="12.6" customHeight="1" x14ac:dyDescent="0.2">
      <c r="A4312" s="32">
        <v>17</v>
      </c>
      <c r="B4312" s="32">
        <v>2</v>
      </c>
      <c r="C4312" s="32">
        <v>151</v>
      </c>
      <c r="D4312" s="95" t="s">
        <v>291</v>
      </c>
      <c r="E4312" s="95" t="s">
        <v>417</v>
      </c>
    </row>
    <row r="4313" spans="1:5" ht="12.6" customHeight="1" x14ac:dyDescent="0.2">
      <c r="A4313" s="32">
        <v>17</v>
      </c>
      <c r="B4313" s="32">
        <v>2</v>
      </c>
      <c r="C4313" s="32">
        <v>152</v>
      </c>
      <c r="D4313" s="95" t="s">
        <v>371</v>
      </c>
      <c r="E4313" s="95" t="s">
        <v>311</v>
      </c>
    </row>
    <row r="4314" spans="1:5" ht="12.6" customHeight="1" x14ac:dyDescent="0.2">
      <c r="A4314" s="32">
        <v>17</v>
      </c>
      <c r="B4314" s="32">
        <v>2</v>
      </c>
      <c r="C4314" s="32">
        <v>153</v>
      </c>
      <c r="D4314" s="95" t="s">
        <v>351</v>
      </c>
      <c r="E4314" s="95" t="s">
        <v>331</v>
      </c>
    </row>
    <row r="4315" spans="1:5" ht="12.6" customHeight="1" x14ac:dyDescent="0.2">
      <c r="A4315" s="32">
        <v>17</v>
      </c>
      <c r="B4315" s="32">
        <v>2</v>
      </c>
      <c r="C4315" s="32">
        <v>154</v>
      </c>
      <c r="D4315" s="95" t="s">
        <v>187</v>
      </c>
      <c r="E4315" s="95" t="s">
        <v>252</v>
      </c>
    </row>
    <row r="4316" spans="1:5" ht="12.6" customHeight="1" x14ac:dyDescent="0.2">
      <c r="A4316" s="32">
        <v>17</v>
      </c>
      <c r="B4316" s="32">
        <v>2</v>
      </c>
      <c r="C4316" s="32">
        <v>155</v>
      </c>
      <c r="D4316" s="95" t="s">
        <v>232</v>
      </c>
      <c r="E4316" s="95" t="s">
        <v>194</v>
      </c>
    </row>
    <row r="4317" spans="1:5" ht="12.6" customHeight="1" x14ac:dyDescent="0.2">
      <c r="A4317" s="32">
        <v>17</v>
      </c>
      <c r="B4317" s="32">
        <v>2</v>
      </c>
      <c r="C4317" s="32">
        <v>156</v>
      </c>
      <c r="D4317" s="95" t="s">
        <v>190</v>
      </c>
      <c r="E4317" s="95" t="s">
        <v>186</v>
      </c>
    </row>
    <row r="4318" spans="1:5" ht="12.6" customHeight="1" x14ac:dyDescent="0.2">
      <c r="A4318" s="32">
        <v>17</v>
      </c>
      <c r="B4318" s="32">
        <v>2</v>
      </c>
      <c r="C4318" s="32">
        <v>157</v>
      </c>
      <c r="D4318" s="95" t="s">
        <v>188</v>
      </c>
      <c r="E4318" s="95" t="s">
        <v>192</v>
      </c>
    </row>
    <row r="4319" spans="1:5" ht="12.6" customHeight="1" x14ac:dyDescent="0.2">
      <c r="A4319" s="32">
        <v>17</v>
      </c>
      <c r="B4319" s="32">
        <v>2</v>
      </c>
      <c r="C4319" s="32">
        <v>158</v>
      </c>
      <c r="D4319" s="95" t="s">
        <v>189</v>
      </c>
      <c r="E4319" s="95" t="s">
        <v>191</v>
      </c>
    </row>
    <row r="4320" spans="1:5" ht="12.6" customHeight="1" x14ac:dyDescent="0.2">
      <c r="A4320" s="32">
        <v>17</v>
      </c>
      <c r="B4320" s="32">
        <v>2</v>
      </c>
      <c r="C4320" s="32">
        <v>159</v>
      </c>
      <c r="D4320" s="95" t="s">
        <v>420</v>
      </c>
      <c r="E4320" s="95" t="s">
        <v>272</v>
      </c>
    </row>
    <row r="4321" spans="1:5" ht="12.6" customHeight="1" x14ac:dyDescent="0.2">
      <c r="A4321" s="32">
        <v>17</v>
      </c>
      <c r="B4321" s="32">
        <v>2</v>
      </c>
      <c r="C4321" s="32">
        <v>160</v>
      </c>
      <c r="D4321" s="95" t="s">
        <v>292</v>
      </c>
      <c r="E4321" s="95" t="s">
        <v>372</v>
      </c>
    </row>
    <row r="4322" spans="1:5" ht="12.6" customHeight="1" x14ac:dyDescent="0.2">
      <c r="A4322" s="32">
        <v>17</v>
      </c>
      <c r="B4322" s="32">
        <v>2</v>
      </c>
      <c r="C4322" s="32">
        <v>161</v>
      </c>
      <c r="D4322" s="95" t="s">
        <v>312</v>
      </c>
      <c r="E4322" s="95" t="s">
        <v>352</v>
      </c>
    </row>
    <row r="4323" spans="1:5" ht="12.6" customHeight="1" x14ac:dyDescent="0.2">
      <c r="A4323" s="32">
        <v>17</v>
      </c>
      <c r="B4323" s="32">
        <v>2</v>
      </c>
      <c r="C4323" s="32">
        <v>162</v>
      </c>
      <c r="D4323" s="95" t="s">
        <v>233</v>
      </c>
      <c r="E4323" s="95" t="s">
        <v>332</v>
      </c>
    </row>
    <row r="4324" spans="1:5" ht="12.6" customHeight="1" x14ac:dyDescent="0.2">
      <c r="A4324" s="32">
        <v>17</v>
      </c>
      <c r="B4324" s="32">
        <v>2</v>
      </c>
      <c r="C4324" s="32">
        <v>163</v>
      </c>
      <c r="D4324" s="95" t="s">
        <v>421</v>
      </c>
      <c r="E4324" s="95" t="s">
        <v>195</v>
      </c>
    </row>
    <row r="4325" spans="1:5" ht="12.6" customHeight="1" x14ac:dyDescent="0.2">
      <c r="A4325" s="32">
        <v>17</v>
      </c>
      <c r="B4325" s="32">
        <v>2</v>
      </c>
      <c r="C4325" s="32">
        <v>164</v>
      </c>
      <c r="D4325" s="95" t="s">
        <v>373</v>
      </c>
      <c r="E4325" s="95" t="s">
        <v>197</v>
      </c>
    </row>
    <row r="4326" spans="1:5" ht="12.6" customHeight="1" x14ac:dyDescent="0.2">
      <c r="A4326" s="32">
        <v>17</v>
      </c>
      <c r="B4326" s="32">
        <v>2</v>
      </c>
      <c r="C4326" s="32">
        <v>165</v>
      </c>
      <c r="D4326" s="95" t="s">
        <v>200</v>
      </c>
      <c r="E4326" s="95" t="s">
        <v>353</v>
      </c>
    </row>
    <row r="4327" spans="1:5" ht="12.6" customHeight="1" x14ac:dyDescent="0.2">
      <c r="A4327" s="32">
        <v>17</v>
      </c>
      <c r="B4327" s="32">
        <v>2</v>
      </c>
      <c r="C4327" s="32">
        <v>166</v>
      </c>
      <c r="D4327" s="95" t="s">
        <v>199</v>
      </c>
      <c r="E4327" s="95" t="s">
        <v>333</v>
      </c>
    </row>
    <row r="4328" spans="1:5" ht="12.6" customHeight="1" x14ac:dyDescent="0.2">
      <c r="A4328" s="32">
        <v>17</v>
      </c>
      <c r="B4328" s="32">
        <v>2</v>
      </c>
      <c r="C4328" s="32">
        <v>167</v>
      </c>
      <c r="D4328" s="95" t="s">
        <v>313</v>
      </c>
      <c r="E4328" s="95" t="s">
        <v>198</v>
      </c>
    </row>
    <row r="4329" spans="1:5" ht="12.6" customHeight="1" x14ac:dyDescent="0.2">
      <c r="A4329" s="32">
        <v>17</v>
      </c>
      <c r="B4329" s="32">
        <v>2</v>
      </c>
      <c r="C4329" s="32">
        <v>168</v>
      </c>
      <c r="D4329" s="95" t="s">
        <v>293</v>
      </c>
      <c r="E4329" s="95" t="s">
        <v>196</v>
      </c>
    </row>
    <row r="4330" spans="1:5" ht="12.6" customHeight="1" x14ac:dyDescent="0.2">
      <c r="A4330" s="32">
        <v>17</v>
      </c>
      <c r="B4330" s="32">
        <v>2</v>
      </c>
      <c r="C4330" s="32">
        <v>169</v>
      </c>
      <c r="D4330" s="95" t="s">
        <v>201</v>
      </c>
      <c r="E4330" s="95" t="s">
        <v>273</v>
      </c>
    </row>
    <row r="4331" spans="1:5" ht="12.6" customHeight="1" x14ac:dyDescent="0.2">
      <c r="A4331" s="32">
        <v>17</v>
      </c>
      <c r="B4331" s="32">
        <v>2</v>
      </c>
      <c r="C4331" s="32">
        <v>170</v>
      </c>
      <c r="D4331" s="95" t="s">
        <v>193</v>
      </c>
      <c r="E4331" s="95" t="s">
        <v>253</v>
      </c>
    </row>
    <row r="4332" spans="1:5" ht="12.6" customHeight="1" x14ac:dyDescent="0.2">
      <c r="A4332" s="32">
        <v>17</v>
      </c>
      <c r="B4332" s="32">
        <v>3</v>
      </c>
      <c r="C4332" s="32">
        <v>1</v>
      </c>
      <c r="D4332" s="95" t="s">
        <v>22</v>
      </c>
      <c r="E4332" s="95" t="s">
        <v>27</v>
      </c>
    </row>
    <row r="4333" spans="1:5" ht="12.6" customHeight="1" x14ac:dyDescent="0.2">
      <c r="A4333" s="32">
        <v>17</v>
      </c>
      <c r="B4333" s="32">
        <v>3</v>
      </c>
      <c r="C4333" s="32">
        <v>2</v>
      </c>
      <c r="D4333" s="95" t="s">
        <v>30</v>
      </c>
      <c r="E4333" s="95" t="s">
        <v>31</v>
      </c>
    </row>
    <row r="4334" spans="1:5" ht="12.6" customHeight="1" x14ac:dyDescent="0.2">
      <c r="A4334" s="32">
        <v>17</v>
      </c>
      <c r="B4334" s="32">
        <v>3</v>
      </c>
      <c r="C4334" s="32">
        <v>3</v>
      </c>
      <c r="D4334" s="95" t="s">
        <v>26</v>
      </c>
      <c r="E4334" s="95" t="s">
        <v>29</v>
      </c>
    </row>
    <row r="4335" spans="1:5" ht="12.6" customHeight="1" x14ac:dyDescent="0.2">
      <c r="A4335" s="32">
        <v>17</v>
      </c>
      <c r="B4335" s="32">
        <v>3</v>
      </c>
      <c r="C4335" s="32">
        <v>4</v>
      </c>
      <c r="D4335" s="95" t="s">
        <v>32</v>
      </c>
      <c r="E4335" s="95" t="s">
        <v>383</v>
      </c>
    </row>
    <row r="4336" spans="1:5" ht="12.6" customHeight="1" x14ac:dyDescent="0.2">
      <c r="A4336" s="32">
        <v>17</v>
      </c>
      <c r="B4336" s="32">
        <v>3</v>
      </c>
      <c r="C4336" s="32">
        <v>5</v>
      </c>
      <c r="D4336" s="95" t="s">
        <v>354</v>
      </c>
      <c r="E4336" s="95" t="s">
        <v>214</v>
      </c>
    </row>
    <row r="4337" spans="1:5" ht="12.6" customHeight="1" x14ac:dyDescent="0.2">
      <c r="A4337" s="32">
        <v>17</v>
      </c>
      <c r="B4337" s="32">
        <v>3</v>
      </c>
      <c r="C4337" s="32">
        <v>6</v>
      </c>
      <c r="D4337" s="95" t="s">
        <v>234</v>
      </c>
      <c r="E4337" s="95" t="s">
        <v>334</v>
      </c>
    </row>
    <row r="4338" spans="1:5" ht="12.6" customHeight="1" x14ac:dyDescent="0.2">
      <c r="A4338" s="32">
        <v>17</v>
      </c>
      <c r="B4338" s="32">
        <v>3</v>
      </c>
      <c r="C4338" s="32">
        <v>7</v>
      </c>
      <c r="D4338" s="95" t="s">
        <v>314</v>
      </c>
      <c r="E4338" s="95" t="s">
        <v>254</v>
      </c>
    </row>
    <row r="4339" spans="1:5" ht="12.6" customHeight="1" x14ac:dyDescent="0.2">
      <c r="A4339" s="32">
        <v>17</v>
      </c>
      <c r="B4339" s="32">
        <v>3</v>
      </c>
      <c r="C4339" s="32">
        <v>8</v>
      </c>
      <c r="D4339" s="95" t="s">
        <v>274</v>
      </c>
      <c r="E4339" s="95" t="s">
        <v>294</v>
      </c>
    </row>
    <row r="4340" spans="1:5" ht="12.6" customHeight="1" x14ac:dyDescent="0.2">
      <c r="A4340" s="32">
        <v>17</v>
      </c>
      <c r="B4340" s="32">
        <v>3</v>
      </c>
      <c r="C4340" s="32">
        <v>9</v>
      </c>
      <c r="D4340" s="95" t="s">
        <v>28</v>
      </c>
      <c r="E4340" s="95" t="s">
        <v>355</v>
      </c>
    </row>
    <row r="4341" spans="1:5" ht="12.6" customHeight="1" x14ac:dyDescent="0.2">
      <c r="A4341" s="32">
        <v>17</v>
      </c>
      <c r="B4341" s="32">
        <v>3</v>
      </c>
      <c r="C4341" s="32">
        <v>10</v>
      </c>
      <c r="D4341" s="95" t="s">
        <v>14</v>
      </c>
      <c r="E4341" s="95" t="s">
        <v>315</v>
      </c>
    </row>
    <row r="4342" spans="1:5" ht="12.6" customHeight="1" x14ac:dyDescent="0.2">
      <c r="A4342" s="32">
        <v>17</v>
      </c>
      <c r="B4342" s="32">
        <v>3</v>
      </c>
      <c r="C4342" s="32">
        <v>11</v>
      </c>
      <c r="D4342" s="95" t="s">
        <v>295</v>
      </c>
      <c r="E4342" s="95" t="s">
        <v>33</v>
      </c>
    </row>
    <row r="4343" spans="1:5" ht="12.6" customHeight="1" x14ac:dyDescent="0.2">
      <c r="A4343" s="32">
        <v>17</v>
      </c>
      <c r="B4343" s="32">
        <v>3</v>
      </c>
      <c r="C4343" s="32">
        <v>12</v>
      </c>
      <c r="D4343" s="95" t="s">
        <v>36</v>
      </c>
      <c r="E4343" s="95" t="s">
        <v>275</v>
      </c>
    </row>
    <row r="4344" spans="1:5" ht="12.6" customHeight="1" x14ac:dyDescent="0.2">
      <c r="A4344" s="32">
        <v>17</v>
      </c>
      <c r="B4344" s="32">
        <v>3</v>
      </c>
      <c r="C4344" s="32">
        <v>13</v>
      </c>
      <c r="D4344" s="95" t="s">
        <v>255</v>
      </c>
      <c r="E4344" s="95" t="s">
        <v>37</v>
      </c>
    </row>
    <row r="4345" spans="1:5" ht="12.6" customHeight="1" x14ac:dyDescent="0.2">
      <c r="A4345" s="32">
        <v>17</v>
      </c>
      <c r="B4345" s="32">
        <v>3</v>
      </c>
      <c r="C4345" s="32">
        <v>14</v>
      </c>
      <c r="D4345" s="95" t="s">
        <v>38</v>
      </c>
      <c r="E4345" s="95" t="s">
        <v>235</v>
      </c>
    </row>
    <row r="4346" spans="1:5" ht="12.6" customHeight="1" x14ac:dyDescent="0.2">
      <c r="A4346" s="32">
        <v>17</v>
      </c>
      <c r="B4346" s="32">
        <v>3</v>
      </c>
      <c r="C4346" s="32">
        <v>15</v>
      </c>
      <c r="D4346" s="95" t="s">
        <v>215</v>
      </c>
      <c r="E4346" s="95" t="s">
        <v>35</v>
      </c>
    </row>
    <row r="4347" spans="1:5" ht="12.6" customHeight="1" x14ac:dyDescent="0.2">
      <c r="A4347" s="32">
        <v>17</v>
      </c>
      <c r="B4347" s="32">
        <v>3</v>
      </c>
      <c r="C4347" s="32">
        <v>16</v>
      </c>
      <c r="D4347" s="95" t="s">
        <v>34</v>
      </c>
      <c r="E4347" s="95" t="s">
        <v>39</v>
      </c>
    </row>
    <row r="4348" spans="1:5" ht="12.6" customHeight="1" x14ac:dyDescent="0.2">
      <c r="A4348" s="32">
        <v>17</v>
      </c>
      <c r="B4348" s="32">
        <v>3</v>
      </c>
      <c r="C4348" s="32">
        <v>17</v>
      </c>
      <c r="D4348" s="95" t="s">
        <v>335</v>
      </c>
      <c r="E4348" s="95" t="s">
        <v>386</v>
      </c>
    </row>
    <row r="4349" spans="1:5" ht="12.6" customHeight="1" x14ac:dyDescent="0.2">
      <c r="A4349" s="32">
        <v>17</v>
      </c>
      <c r="B4349" s="32">
        <v>3</v>
      </c>
      <c r="C4349" s="32">
        <v>18</v>
      </c>
      <c r="D4349" s="95" t="s">
        <v>15</v>
      </c>
      <c r="E4349" s="95" t="s">
        <v>296</v>
      </c>
    </row>
    <row r="4350" spans="1:5" ht="12.6" customHeight="1" x14ac:dyDescent="0.2">
      <c r="A4350" s="32">
        <v>17</v>
      </c>
      <c r="B4350" s="32">
        <v>3</v>
      </c>
      <c r="C4350" s="32">
        <v>19</v>
      </c>
      <c r="D4350" s="95" t="s">
        <v>276</v>
      </c>
      <c r="E4350" s="95" t="s">
        <v>41</v>
      </c>
    </row>
    <row r="4351" spans="1:5" ht="12.6" customHeight="1" x14ac:dyDescent="0.2">
      <c r="A4351" s="32">
        <v>17</v>
      </c>
      <c r="B4351" s="32">
        <v>3</v>
      </c>
      <c r="C4351" s="32">
        <v>20</v>
      </c>
      <c r="D4351" s="95" t="s">
        <v>43</v>
      </c>
      <c r="E4351" s="95" t="s">
        <v>256</v>
      </c>
    </row>
    <row r="4352" spans="1:5" ht="12.6" customHeight="1" x14ac:dyDescent="0.2">
      <c r="A4352" s="32">
        <v>17</v>
      </c>
      <c r="B4352" s="32">
        <v>3</v>
      </c>
      <c r="C4352" s="32">
        <v>21</v>
      </c>
      <c r="D4352" s="95" t="s">
        <v>236</v>
      </c>
      <c r="E4352" s="95" t="s">
        <v>44</v>
      </c>
    </row>
    <row r="4353" spans="1:5" ht="12.6" customHeight="1" x14ac:dyDescent="0.2">
      <c r="A4353" s="32">
        <v>17</v>
      </c>
      <c r="B4353" s="32">
        <v>3</v>
      </c>
      <c r="C4353" s="32">
        <v>22</v>
      </c>
      <c r="D4353" s="95" t="s">
        <v>42</v>
      </c>
      <c r="E4353" s="95" t="s">
        <v>216</v>
      </c>
    </row>
    <row r="4354" spans="1:5" ht="12.6" customHeight="1" x14ac:dyDescent="0.2">
      <c r="A4354" s="32">
        <v>17</v>
      </c>
      <c r="B4354" s="32">
        <v>3</v>
      </c>
      <c r="C4354" s="32">
        <v>23</v>
      </c>
      <c r="D4354" s="95" t="s">
        <v>46</v>
      </c>
      <c r="E4354" s="95" t="s">
        <v>40</v>
      </c>
    </row>
    <row r="4355" spans="1:5" ht="12.6" customHeight="1" x14ac:dyDescent="0.2">
      <c r="A4355" s="32">
        <v>17</v>
      </c>
      <c r="B4355" s="32">
        <v>3</v>
      </c>
      <c r="C4355" s="32">
        <v>24</v>
      </c>
      <c r="D4355" s="95" t="s">
        <v>316</v>
      </c>
      <c r="E4355" s="95" t="s">
        <v>387</v>
      </c>
    </row>
    <row r="4356" spans="1:5" ht="12.6" customHeight="1" x14ac:dyDescent="0.2">
      <c r="A4356" s="32">
        <v>17</v>
      </c>
      <c r="B4356" s="32">
        <v>3</v>
      </c>
      <c r="C4356" s="32">
        <v>25</v>
      </c>
      <c r="D4356" s="95" t="s">
        <v>356</v>
      </c>
      <c r="E4356" s="95" t="s">
        <v>336</v>
      </c>
    </row>
    <row r="4357" spans="1:5" ht="12.6" customHeight="1" x14ac:dyDescent="0.2">
      <c r="A4357" s="32">
        <v>17</v>
      </c>
      <c r="B4357" s="32">
        <v>3</v>
      </c>
      <c r="C4357" s="32">
        <v>26</v>
      </c>
      <c r="D4357" s="95" t="s">
        <v>297</v>
      </c>
      <c r="E4357" s="95" t="s">
        <v>45</v>
      </c>
    </row>
    <row r="4358" spans="1:5" ht="12.6" customHeight="1" x14ac:dyDescent="0.2">
      <c r="A4358" s="32">
        <v>17</v>
      </c>
      <c r="B4358" s="32">
        <v>3</v>
      </c>
      <c r="C4358" s="32">
        <v>27</v>
      </c>
      <c r="D4358" s="95" t="s">
        <v>16</v>
      </c>
      <c r="E4358" s="95" t="s">
        <v>53</v>
      </c>
    </row>
    <row r="4359" spans="1:5" ht="12.6" customHeight="1" x14ac:dyDescent="0.2">
      <c r="A4359" s="32">
        <v>17</v>
      </c>
      <c r="B4359" s="32">
        <v>3</v>
      </c>
      <c r="C4359" s="32">
        <v>28</v>
      </c>
      <c r="D4359" s="95" t="s">
        <v>48</v>
      </c>
      <c r="E4359" s="95" t="s">
        <v>50</v>
      </c>
    </row>
    <row r="4360" spans="1:5" ht="12.6" customHeight="1" x14ac:dyDescent="0.2">
      <c r="A4360" s="32">
        <v>17</v>
      </c>
      <c r="B4360" s="32">
        <v>3</v>
      </c>
      <c r="C4360" s="32">
        <v>29</v>
      </c>
      <c r="D4360" s="95" t="s">
        <v>52</v>
      </c>
      <c r="E4360" s="95" t="s">
        <v>49</v>
      </c>
    </row>
    <row r="4361" spans="1:5" ht="12.6" customHeight="1" x14ac:dyDescent="0.2">
      <c r="A4361" s="32">
        <v>17</v>
      </c>
      <c r="B4361" s="32">
        <v>3</v>
      </c>
      <c r="C4361" s="32">
        <v>30</v>
      </c>
      <c r="D4361" s="95" t="s">
        <v>51</v>
      </c>
      <c r="E4361" s="95" t="s">
        <v>47</v>
      </c>
    </row>
    <row r="4362" spans="1:5" ht="12.6" customHeight="1" x14ac:dyDescent="0.2">
      <c r="A4362" s="32">
        <v>17</v>
      </c>
      <c r="B4362" s="32">
        <v>3</v>
      </c>
      <c r="C4362" s="32">
        <v>31</v>
      </c>
      <c r="D4362" s="95" t="s">
        <v>217</v>
      </c>
      <c r="E4362" s="95" t="s">
        <v>390</v>
      </c>
    </row>
    <row r="4363" spans="1:5" ht="12.6" customHeight="1" x14ac:dyDescent="0.2">
      <c r="A4363" s="32">
        <v>17</v>
      </c>
      <c r="B4363" s="32">
        <v>3</v>
      </c>
      <c r="C4363" s="32">
        <v>32</v>
      </c>
      <c r="D4363" s="95" t="s">
        <v>357</v>
      </c>
      <c r="E4363" s="95" t="s">
        <v>237</v>
      </c>
    </row>
    <row r="4364" spans="1:5" ht="12.6" customHeight="1" x14ac:dyDescent="0.2">
      <c r="A4364" s="32">
        <v>17</v>
      </c>
      <c r="B4364" s="32">
        <v>3</v>
      </c>
      <c r="C4364" s="32">
        <v>33</v>
      </c>
      <c r="D4364" s="95" t="s">
        <v>257</v>
      </c>
      <c r="E4364" s="95" t="s">
        <v>337</v>
      </c>
    </row>
    <row r="4365" spans="1:5" ht="12.6" customHeight="1" x14ac:dyDescent="0.2">
      <c r="A4365" s="32">
        <v>17</v>
      </c>
      <c r="B4365" s="32">
        <v>3</v>
      </c>
      <c r="C4365" s="32">
        <v>34</v>
      </c>
      <c r="D4365" s="95" t="s">
        <v>317</v>
      </c>
      <c r="E4365" s="95" t="s">
        <v>277</v>
      </c>
    </row>
    <row r="4366" spans="1:5" ht="12.6" customHeight="1" x14ac:dyDescent="0.2">
      <c r="A4366" s="32">
        <v>17</v>
      </c>
      <c r="B4366" s="32">
        <v>3</v>
      </c>
      <c r="C4366" s="32">
        <v>35</v>
      </c>
      <c r="D4366" s="95" t="s">
        <v>56</v>
      </c>
      <c r="E4366" s="95" t="s">
        <v>391</v>
      </c>
    </row>
    <row r="4367" spans="1:5" ht="12.6" customHeight="1" x14ac:dyDescent="0.2">
      <c r="A4367" s="32">
        <v>17</v>
      </c>
      <c r="B4367" s="32">
        <v>3</v>
      </c>
      <c r="C4367" s="32">
        <v>36</v>
      </c>
      <c r="D4367" s="95" t="s">
        <v>59</v>
      </c>
      <c r="E4367" s="95" t="s">
        <v>358</v>
      </c>
    </row>
    <row r="4368" spans="1:5" ht="12.6" customHeight="1" x14ac:dyDescent="0.2">
      <c r="A4368" s="32">
        <v>17</v>
      </c>
      <c r="B4368" s="32">
        <v>3</v>
      </c>
      <c r="C4368" s="32">
        <v>37</v>
      </c>
      <c r="D4368" s="95" t="s">
        <v>55</v>
      </c>
      <c r="E4368" s="95" t="s">
        <v>338</v>
      </c>
    </row>
    <row r="4369" spans="1:5" ht="12.6" customHeight="1" x14ac:dyDescent="0.2">
      <c r="A4369" s="32">
        <v>17</v>
      </c>
      <c r="B4369" s="32">
        <v>3</v>
      </c>
      <c r="C4369" s="32">
        <v>38</v>
      </c>
      <c r="D4369" s="95" t="s">
        <v>54</v>
      </c>
      <c r="E4369" s="95" t="s">
        <v>318</v>
      </c>
    </row>
    <row r="4370" spans="1:5" ht="12.6" customHeight="1" x14ac:dyDescent="0.2">
      <c r="A4370" s="32">
        <v>17</v>
      </c>
      <c r="B4370" s="32">
        <v>3</v>
      </c>
      <c r="C4370" s="32">
        <v>39</v>
      </c>
      <c r="D4370" s="95" t="s">
        <v>57</v>
      </c>
      <c r="E4370" s="95" t="s">
        <v>298</v>
      </c>
    </row>
    <row r="4371" spans="1:5" ht="12.6" customHeight="1" x14ac:dyDescent="0.2">
      <c r="A4371" s="32">
        <v>17</v>
      </c>
      <c r="B4371" s="32">
        <v>3</v>
      </c>
      <c r="C4371" s="32">
        <v>40</v>
      </c>
      <c r="D4371" s="95" t="s">
        <v>58</v>
      </c>
      <c r="E4371" s="95" t="s">
        <v>278</v>
      </c>
    </row>
    <row r="4372" spans="1:5" ht="12.6" customHeight="1" x14ac:dyDescent="0.2">
      <c r="A4372" s="32">
        <v>17</v>
      </c>
      <c r="B4372" s="32">
        <v>3</v>
      </c>
      <c r="C4372" s="32">
        <v>41</v>
      </c>
      <c r="D4372" s="95" t="s">
        <v>60</v>
      </c>
      <c r="E4372" s="95" t="s">
        <v>258</v>
      </c>
    </row>
    <row r="4373" spans="1:5" ht="12.6" customHeight="1" x14ac:dyDescent="0.2">
      <c r="A4373" s="32">
        <v>17</v>
      </c>
      <c r="B4373" s="32">
        <v>3</v>
      </c>
      <c r="C4373" s="32">
        <v>42</v>
      </c>
      <c r="D4373" s="95" t="s">
        <v>218</v>
      </c>
      <c r="E4373" s="95" t="s">
        <v>238</v>
      </c>
    </row>
    <row r="4374" spans="1:5" ht="12.6" customHeight="1" x14ac:dyDescent="0.2">
      <c r="A4374" s="32">
        <v>17</v>
      </c>
      <c r="B4374" s="32">
        <v>3</v>
      </c>
      <c r="C4374" s="32">
        <v>43</v>
      </c>
      <c r="D4374" s="95" t="s">
        <v>17</v>
      </c>
      <c r="E4374" s="95" t="s">
        <v>62</v>
      </c>
    </row>
    <row r="4375" spans="1:5" ht="12.6" customHeight="1" x14ac:dyDescent="0.2">
      <c r="A4375" s="32">
        <v>17</v>
      </c>
      <c r="B4375" s="32">
        <v>3</v>
      </c>
      <c r="C4375" s="32">
        <v>44</v>
      </c>
      <c r="D4375" s="95" t="s">
        <v>18</v>
      </c>
      <c r="E4375" s="95" t="s">
        <v>65</v>
      </c>
    </row>
    <row r="4376" spans="1:5" ht="12.6" customHeight="1" x14ac:dyDescent="0.2">
      <c r="A4376" s="32">
        <v>17</v>
      </c>
      <c r="B4376" s="32">
        <v>3</v>
      </c>
      <c r="C4376" s="32">
        <v>45</v>
      </c>
      <c r="D4376" s="95" t="s">
        <v>61</v>
      </c>
      <c r="E4376" s="95" t="s">
        <v>64</v>
      </c>
    </row>
    <row r="4377" spans="1:5" ht="12.6" customHeight="1" x14ac:dyDescent="0.2">
      <c r="A4377" s="32">
        <v>17</v>
      </c>
      <c r="B4377" s="32">
        <v>3</v>
      </c>
      <c r="C4377" s="32">
        <v>46</v>
      </c>
      <c r="D4377" s="95" t="s">
        <v>393</v>
      </c>
      <c r="E4377" s="95" t="s">
        <v>66</v>
      </c>
    </row>
    <row r="4378" spans="1:5" ht="12.6" customHeight="1" x14ac:dyDescent="0.2">
      <c r="A4378" s="32">
        <v>17</v>
      </c>
      <c r="B4378" s="32">
        <v>3</v>
      </c>
      <c r="C4378" s="32">
        <v>47</v>
      </c>
      <c r="D4378" s="95" t="s">
        <v>359</v>
      </c>
      <c r="E4378" s="95" t="s">
        <v>63</v>
      </c>
    </row>
    <row r="4379" spans="1:5" ht="12.6" customHeight="1" x14ac:dyDescent="0.2">
      <c r="A4379" s="32">
        <v>17</v>
      </c>
      <c r="B4379" s="32">
        <v>3</v>
      </c>
      <c r="C4379" s="32">
        <v>48</v>
      </c>
      <c r="D4379" s="95" t="s">
        <v>339</v>
      </c>
      <c r="E4379" s="95" t="s">
        <v>67</v>
      </c>
    </row>
    <row r="4380" spans="1:5" ht="12.6" customHeight="1" x14ac:dyDescent="0.2">
      <c r="A4380" s="32">
        <v>17</v>
      </c>
      <c r="B4380" s="32">
        <v>3</v>
      </c>
      <c r="C4380" s="32">
        <v>49</v>
      </c>
      <c r="D4380" s="95" t="s">
        <v>319</v>
      </c>
      <c r="E4380" s="95" t="s">
        <v>219</v>
      </c>
    </row>
    <row r="4381" spans="1:5" ht="12.6" customHeight="1" x14ac:dyDescent="0.2">
      <c r="A4381" s="32">
        <v>17</v>
      </c>
      <c r="B4381" s="32">
        <v>3</v>
      </c>
      <c r="C4381" s="32">
        <v>50</v>
      </c>
      <c r="D4381" s="95" t="s">
        <v>299</v>
      </c>
      <c r="E4381" s="95" t="s">
        <v>239</v>
      </c>
    </row>
    <row r="4382" spans="1:5" ht="12.6" customHeight="1" x14ac:dyDescent="0.2">
      <c r="A4382" s="32">
        <v>17</v>
      </c>
      <c r="B4382" s="32">
        <v>3</v>
      </c>
      <c r="C4382" s="32">
        <v>51</v>
      </c>
      <c r="D4382" s="95" t="s">
        <v>279</v>
      </c>
      <c r="E4382" s="95" t="s">
        <v>259</v>
      </c>
    </row>
    <row r="4383" spans="1:5" ht="12.6" customHeight="1" x14ac:dyDescent="0.2">
      <c r="A4383" s="32">
        <v>17</v>
      </c>
      <c r="B4383" s="32">
        <v>3</v>
      </c>
      <c r="C4383" s="32">
        <v>52</v>
      </c>
      <c r="D4383" s="95" t="s">
        <v>280</v>
      </c>
      <c r="E4383" s="95" t="s">
        <v>19</v>
      </c>
    </row>
    <row r="4384" spans="1:5" ht="12.6" customHeight="1" x14ac:dyDescent="0.2">
      <c r="A4384" s="32">
        <v>17</v>
      </c>
      <c r="B4384" s="32">
        <v>3</v>
      </c>
      <c r="C4384" s="32">
        <v>53</v>
      </c>
      <c r="D4384" s="95" t="s">
        <v>68</v>
      </c>
      <c r="E4384" s="95" t="s">
        <v>260</v>
      </c>
    </row>
    <row r="4385" spans="1:5" ht="12.6" customHeight="1" x14ac:dyDescent="0.2">
      <c r="A4385" s="32">
        <v>17</v>
      </c>
      <c r="B4385" s="32">
        <v>3</v>
      </c>
      <c r="C4385" s="32">
        <v>54</v>
      </c>
      <c r="D4385" s="95" t="s">
        <v>240</v>
      </c>
      <c r="E4385" s="95" t="s">
        <v>70</v>
      </c>
    </row>
    <row r="4386" spans="1:5" ht="12.6" customHeight="1" x14ac:dyDescent="0.2">
      <c r="A4386" s="32">
        <v>17</v>
      </c>
      <c r="B4386" s="32">
        <v>3</v>
      </c>
      <c r="C4386" s="32">
        <v>55</v>
      </c>
      <c r="D4386" s="95" t="s">
        <v>72</v>
      </c>
      <c r="E4386" s="95" t="s">
        <v>220</v>
      </c>
    </row>
    <row r="4387" spans="1:5" ht="12.6" customHeight="1" x14ac:dyDescent="0.2">
      <c r="A4387" s="32">
        <v>17</v>
      </c>
      <c r="B4387" s="32">
        <v>3</v>
      </c>
      <c r="C4387" s="32">
        <v>56</v>
      </c>
      <c r="D4387" s="95" t="s">
        <v>74</v>
      </c>
      <c r="E4387" s="95" t="s">
        <v>73</v>
      </c>
    </row>
    <row r="4388" spans="1:5" ht="12.6" customHeight="1" x14ac:dyDescent="0.2">
      <c r="A4388" s="32">
        <v>17</v>
      </c>
      <c r="B4388" s="32">
        <v>3</v>
      </c>
      <c r="C4388" s="32">
        <v>57</v>
      </c>
      <c r="D4388" s="95" t="s">
        <v>71</v>
      </c>
      <c r="E4388" s="95" t="s">
        <v>69</v>
      </c>
    </row>
    <row r="4389" spans="1:5" ht="12.6" customHeight="1" x14ac:dyDescent="0.2">
      <c r="A4389" s="32">
        <v>17</v>
      </c>
      <c r="B4389" s="32">
        <v>3</v>
      </c>
      <c r="C4389" s="32">
        <v>58</v>
      </c>
      <c r="D4389" s="95" t="s">
        <v>396</v>
      </c>
      <c r="E4389" s="95" t="s">
        <v>300</v>
      </c>
    </row>
    <row r="4390" spans="1:5" ht="12.6" customHeight="1" x14ac:dyDescent="0.2">
      <c r="A4390" s="32">
        <v>17</v>
      </c>
      <c r="B4390" s="32">
        <v>3</v>
      </c>
      <c r="C4390" s="32">
        <v>59</v>
      </c>
      <c r="D4390" s="95" t="s">
        <v>320</v>
      </c>
      <c r="E4390" s="95" t="s">
        <v>360</v>
      </c>
    </row>
    <row r="4391" spans="1:5" ht="12.6" customHeight="1" x14ac:dyDescent="0.2">
      <c r="A4391" s="32">
        <v>17</v>
      </c>
      <c r="B4391" s="32">
        <v>3</v>
      </c>
      <c r="C4391" s="32">
        <v>60</v>
      </c>
      <c r="D4391" s="95" t="s">
        <v>79</v>
      </c>
      <c r="E4391" s="95" t="s">
        <v>340</v>
      </c>
    </row>
    <row r="4392" spans="1:5" ht="12.6" customHeight="1" x14ac:dyDescent="0.2">
      <c r="A4392" s="32">
        <v>17</v>
      </c>
      <c r="B4392" s="32">
        <v>3</v>
      </c>
      <c r="C4392" s="32">
        <v>61</v>
      </c>
      <c r="D4392" s="95" t="s">
        <v>20</v>
      </c>
      <c r="E4392" s="95" t="s">
        <v>261</v>
      </c>
    </row>
    <row r="4393" spans="1:5" ht="12.6" customHeight="1" x14ac:dyDescent="0.2">
      <c r="A4393" s="32">
        <v>17</v>
      </c>
      <c r="B4393" s="32">
        <v>3</v>
      </c>
      <c r="C4393" s="32">
        <v>62</v>
      </c>
      <c r="D4393" s="95" t="s">
        <v>241</v>
      </c>
      <c r="E4393" s="95" t="s">
        <v>76</v>
      </c>
    </row>
    <row r="4394" spans="1:5" ht="12.6" customHeight="1" x14ac:dyDescent="0.2">
      <c r="A4394" s="32">
        <v>17</v>
      </c>
      <c r="B4394" s="32">
        <v>3</v>
      </c>
      <c r="C4394" s="32">
        <v>63</v>
      </c>
      <c r="D4394" s="95" t="s">
        <v>78</v>
      </c>
      <c r="E4394" s="95" t="s">
        <v>221</v>
      </c>
    </row>
    <row r="4395" spans="1:5" ht="12.6" customHeight="1" x14ac:dyDescent="0.2">
      <c r="A4395" s="32">
        <v>17</v>
      </c>
      <c r="B4395" s="32">
        <v>3</v>
      </c>
      <c r="C4395" s="32">
        <v>64</v>
      </c>
      <c r="D4395" s="95" t="s">
        <v>81</v>
      </c>
      <c r="E4395" s="95" t="s">
        <v>80</v>
      </c>
    </row>
    <row r="4396" spans="1:5" ht="12.6" customHeight="1" x14ac:dyDescent="0.2">
      <c r="A4396" s="32">
        <v>17</v>
      </c>
      <c r="B4396" s="32">
        <v>3</v>
      </c>
      <c r="C4396" s="32">
        <v>65</v>
      </c>
      <c r="D4396" s="95" t="s">
        <v>75</v>
      </c>
      <c r="E4396" s="95" t="s">
        <v>77</v>
      </c>
    </row>
    <row r="4397" spans="1:5" ht="12.6" customHeight="1" x14ac:dyDescent="0.2">
      <c r="A4397" s="32">
        <v>17</v>
      </c>
      <c r="B4397" s="32">
        <v>3</v>
      </c>
      <c r="C4397" s="32">
        <v>66</v>
      </c>
      <c r="D4397" s="95" t="s">
        <v>281</v>
      </c>
      <c r="E4397" s="95" t="s">
        <v>397</v>
      </c>
    </row>
    <row r="4398" spans="1:5" ht="12.6" customHeight="1" x14ac:dyDescent="0.2">
      <c r="A4398" s="32">
        <v>17</v>
      </c>
      <c r="B4398" s="32">
        <v>3</v>
      </c>
      <c r="C4398" s="32">
        <v>67</v>
      </c>
      <c r="D4398" s="95" t="s">
        <v>361</v>
      </c>
      <c r="E4398" s="95" t="s">
        <v>301</v>
      </c>
    </row>
    <row r="4399" spans="1:5" ht="12.6" customHeight="1" x14ac:dyDescent="0.2">
      <c r="A4399" s="32">
        <v>17</v>
      </c>
      <c r="B4399" s="32">
        <v>3</v>
      </c>
      <c r="C4399" s="32">
        <v>68</v>
      </c>
      <c r="D4399" s="95" t="s">
        <v>321</v>
      </c>
      <c r="E4399" s="95" t="s">
        <v>341</v>
      </c>
    </row>
    <row r="4400" spans="1:5" ht="12.6" customHeight="1" x14ac:dyDescent="0.2">
      <c r="A4400" s="32">
        <v>17</v>
      </c>
      <c r="B4400" s="32">
        <v>3</v>
      </c>
      <c r="C4400" s="32">
        <v>69</v>
      </c>
      <c r="D4400" s="95" t="s">
        <v>21</v>
      </c>
      <c r="E4400" s="95" t="s">
        <v>87</v>
      </c>
    </row>
    <row r="4401" spans="1:5" ht="12.6" customHeight="1" x14ac:dyDescent="0.2">
      <c r="A4401" s="32">
        <v>17</v>
      </c>
      <c r="B4401" s="32">
        <v>3</v>
      </c>
      <c r="C4401" s="32">
        <v>70</v>
      </c>
      <c r="D4401" s="95" t="s">
        <v>83</v>
      </c>
      <c r="E4401" s="95" t="s">
        <v>86</v>
      </c>
    </row>
    <row r="4402" spans="1:5" ht="12.6" customHeight="1" x14ac:dyDescent="0.2">
      <c r="A4402" s="32">
        <v>17</v>
      </c>
      <c r="B4402" s="32">
        <v>3</v>
      </c>
      <c r="C4402" s="32">
        <v>71</v>
      </c>
      <c r="D4402" s="95" t="s">
        <v>85</v>
      </c>
      <c r="E4402" s="95" t="s">
        <v>400</v>
      </c>
    </row>
    <row r="4403" spans="1:5" ht="12.6" customHeight="1" x14ac:dyDescent="0.2">
      <c r="A4403" s="32">
        <v>17</v>
      </c>
      <c r="B4403" s="32">
        <v>3</v>
      </c>
      <c r="C4403" s="32">
        <v>72</v>
      </c>
      <c r="D4403" s="95" t="s">
        <v>84</v>
      </c>
      <c r="E4403" s="95" t="s">
        <v>362</v>
      </c>
    </row>
    <row r="4404" spans="1:5" ht="12.6" customHeight="1" x14ac:dyDescent="0.2">
      <c r="A4404" s="32">
        <v>17</v>
      </c>
      <c r="B4404" s="32">
        <v>3</v>
      </c>
      <c r="C4404" s="32">
        <v>73</v>
      </c>
      <c r="D4404" s="95" t="s">
        <v>342</v>
      </c>
      <c r="E4404" s="95" t="s">
        <v>82</v>
      </c>
    </row>
    <row r="4405" spans="1:5" ht="12.6" customHeight="1" x14ac:dyDescent="0.2">
      <c r="A4405" s="32">
        <v>17</v>
      </c>
      <c r="B4405" s="32">
        <v>3</v>
      </c>
      <c r="C4405" s="32">
        <v>74</v>
      </c>
      <c r="D4405" s="95" t="s">
        <v>322</v>
      </c>
      <c r="E4405" s="95" t="s">
        <v>88</v>
      </c>
    </row>
    <row r="4406" spans="1:5" ht="12.6" customHeight="1" x14ac:dyDescent="0.2">
      <c r="A4406" s="32">
        <v>17</v>
      </c>
      <c r="B4406" s="32">
        <v>3</v>
      </c>
      <c r="C4406" s="32">
        <v>75</v>
      </c>
      <c r="D4406" s="95" t="s">
        <v>222</v>
      </c>
      <c r="E4406" s="95" t="s">
        <v>302</v>
      </c>
    </row>
    <row r="4407" spans="1:5" ht="12.6" customHeight="1" x14ac:dyDescent="0.2">
      <c r="A4407" s="32">
        <v>17</v>
      </c>
      <c r="B4407" s="32">
        <v>3</v>
      </c>
      <c r="C4407" s="32">
        <v>76</v>
      </c>
      <c r="D4407" s="95" t="s">
        <v>242</v>
      </c>
      <c r="E4407" s="95" t="s">
        <v>282</v>
      </c>
    </row>
    <row r="4408" spans="1:5" ht="12.6" customHeight="1" x14ac:dyDescent="0.2">
      <c r="A4408" s="32">
        <v>17</v>
      </c>
      <c r="B4408" s="32">
        <v>3</v>
      </c>
      <c r="C4408" s="32">
        <v>77</v>
      </c>
      <c r="D4408" s="95" t="s">
        <v>243</v>
      </c>
      <c r="E4408" s="95" t="s">
        <v>262</v>
      </c>
    </row>
    <row r="4409" spans="1:5" ht="12.6" customHeight="1" x14ac:dyDescent="0.2">
      <c r="A4409" s="32">
        <v>17</v>
      </c>
      <c r="B4409" s="32">
        <v>3</v>
      </c>
      <c r="C4409" s="32">
        <v>78</v>
      </c>
      <c r="D4409" s="95" t="s">
        <v>23</v>
      </c>
      <c r="E4409" s="95" t="s">
        <v>92</v>
      </c>
    </row>
    <row r="4410" spans="1:5" ht="12.6" customHeight="1" x14ac:dyDescent="0.2">
      <c r="A4410" s="32">
        <v>17</v>
      </c>
      <c r="B4410" s="32">
        <v>3</v>
      </c>
      <c r="C4410" s="32">
        <v>79</v>
      </c>
      <c r="D4410" s="95" t="s">
        <v>401</v>
      </c>
      <c r="E4410" s="95" t="s">
        <v>89</v>
      </c>
    </row>
    <row r="4411" spans="1:5" ht="12.6" customHeight="1" x14ac:dyDescent="0.2">
      <c r="A4411" s="32">
        <v>17</v>
      </c>
      <c r="B4411" s="32">
        <v>3</v>
      </c>
      <c r="C4411" s="32">
        <v>80</v>
      </c>
      <c r="D4411" s="95" t="s">
        <v>91</v>
      </c>
      <c r="E4411" s="95" t="s">
        <v>363</v>
      </c>
    </row>
    <row r="4412" spans="1:5" ht="12.6" customHeight="1" x14ac:dyDescent="0.2">
      <c r="A4412" s="32">
        <v>17</v>
      </c>
      <c r="B4412" s="32">
        <v>3</v>
      </c>
      <c r="C4412" s="32">
        <v>81</v>
      </c>
      <c r="D4412" s="95" t="s">
        <v>90</v>
      </c>
      <c r="E4412" s="95" t="s">
        <v>343</v>
      </c>
    </row>
    <row r="4413" spans="1:5" ht="12.6" customHeight="1" x14ac:dyDescent="0.2">
      <c r="A4413" s="32">
        <v>17</v>
      </c>
      <c r="B4413" s="32">
        <v>3</v>
      </c>
      <c r="C4413" s="32">
        <v>82</v>
      </c>
      <c r="D4413" s="95" t="s">
        <v>323</v>
      </c>
      <c r="E4413" s="95" t="s">
        <v>93</v>
      </c>
    </row>
    <row r="4414" spans="1:5" ht="12.6" customHeight="1" x14ac:dyDescent="0.2">
      <c r="A4414" s="32">
        <v>17</v>
      </c>
      <c r="B4414" s="32">
        <v>3</v>
      </c>
      <c r="C4414" s="32">
        <v>83</v>
      </c>
      <c r="D4414" s="95" t="s">
        <v>303</v>
      </c>
      <c r="E4414" s="95" t="s">
        <v>94</v>
      </c>
    </row>
    <row r="4415" spans="1:5" ht="12.6" customHeight="1" x14ac:dyDescent="0.2">
      <c r="A4415" s="32">
        <v>17</v>
      </c>
      <c r="B4415" s="32">
        <v>3</v>
      </c>
      <c r="C4415" s="32">
        <v>84</v>
      </c>
      <c r="D4415" s="95" t="s">
        <v>95</v>
      </c>
      <c r="E4415" s="95" t="s">
        <v>283</v>
      </c>
    </row>
    <row r="4416" spans="1:5" ht="12.6" customHeight="1" x14ac:dyDescent="0.2">
      <c r="A4416" s="32">
        <v>17</v>
      </c>
      <c r="B4416" s="32">
        <v>3</v>
      </c>
      <c r="C4416" s="32">
        <v>85</v>
      </c>
      <c r="D4416" s="95" t="s">
        <v>223</v>
      </c>
      <c r="E4416" s="95" t="s">
        <v>263</v>
      </c>
    </row>
    <row r="4417" spans="1:5" ht="12.6" customHeight="1" x14ac:dyDescent="0.2">
      <c r="A4417" s="32">
        <v>17</v>
      </c>
      <c r="B4417" s="32">
        <v>3</v>
      </c>
      <c r="C4417" s="32">
        <v>86</v>
      </c>
      <c r="D4417" s="95" t="s">
        <v>100</v>
      </c>
      <c r="E4417" s="95" t="s">
        <v>24</v>
      </c>
    </row>
    <row r="4418" spans="1:5" ht="12.6" customHeight="1" x14ac:dyDescent="0.2">
      <c r="A4418" s="32">
        <v>17</v>
      </c>
      <c r="B4418" s="32">
        <v>3</v>
      </c>
      <c r="C4418" s="32">
        <v>87</v>
      </c>
      <c r="D4418" s="95" t="s">
        <v>99</v>
      </c>
      <c r="E4418" s="95" t="s">
        <v>101</v>
      </c>
    </row>
    <row r="4419" spans="1:5" ht="12.6" customHeight="1" x14ac:dyDescent="0.2">
      <c r="A4419" s="32">
        <v>17</v>
      </c>
      <c r="B4419" s="32">
        <v>3</v>
      </c>
      <c r="C4419" s="32">
        <v>88</v>
      </c>
      <c r="D4419" s="95" t="s">
        <v>97</v>
      </c>
      <c r="E4419" s="95" t="s">
        <v>96</v>
      </c>
    </row>
    <row r="4420" spans="1:5" ht="12.6" customHeight="1" x14ac:dyDescent="0.2">
      <c r="A4420" s="32">
        <v>17</v>
      </c>
      <c r="B4420" s="32">
        <v>3</v>
      </c>
      <c r="C4420" s="32">
        <v>89</v>
      </c>
      <c r="D4420" s="95" t="s">
        <v>98</v>
      </c>
      <c r="E4420" s="95" t="s">
        <v>404</v>
      </c>
    </row>
    <row r="4421" spans="1:5" ht="12.6" customHeight="1" x14ac:dyDescent="0.2">
      <c r="A4421" s="32">
        <v>17</v>
      </c>
      <c r="B4421" s="32">
        <v>3</v>
      </c>
      <c r="C4421" s="32">
        <v>90</v>
      </c>
      <c r="D4421" s="95" t="s">
        <v>102</v>
      </c>
      <c r="E4421" s="95" t="s">
        <v>364</v>
      </c>
    </row>
    <row r="4422" spans="1:5" ht="12.6" customHeight="1" x14ac:dyDescent="0.2">
      <c r="A4422" s="32">
        <v>17</v>
      </c>
      <c r="B4422" s="32">
        <v>3</v>
      </c>
      <c r="C4422" s="32">
        <v>91</v>
      </c>
      <c r="D4422" s="95" t="s">
        <v>224</v>
      </c>
      <c r="E4422" s="95" t="s">
        <v>344</v>
      </c>
    </row>
    <row r="4423" spans="1:5" ht="12.6" customHeight="1" x14ac:dyDescent="0.2">
      <c r="A4423" s="32">
        <v>17</v>
      </c>
      <c r="B4423" s="32">
        <v>3</v>
      </c>
      <c r="C4423" s="32">
        <v>92</v>
      </c>
      <c r="D4423" s="95" t="s">
        <v>244</v>
      </c>
      <c r="E4423" s="95" t="s">
        <v>324</v>
      </c>
    </row>
    <row r="4424" spans="1:5" ht="12.6" customHeight="1" x14ac:dyDescent="0.2">
      <c r="A4424" s="32">
        <v>17</v>
      </c>
      <c r="B4424" s="32">
        <v>3</v>
      </c>
      <c r="C4424" s="32">
        <v>93</v>
      </c>
      <c r="D4424" s="95" t="s">
        <v>264</v>
      </c>
      <c r="E4424" s="95" t="s">
        <v>304</v>
      </c>
    </row>
    <row r="4425" spans="1:5" ht="12.6" customHeight="1" x14ac:dyDescent="0.2">
      <c r="A4425" s="32">
        <v>17</v>
      </c>
      <c r="B4425" s="32">
        <v>3</v>
      </c>
      <c r="C4425" s="32">
        <v>94</v>
      </c>
      <c r="D4425" s="95" t="s">
        <v>284</v>
      </c>
      <c r="E4425" s="95" t="s">
        <v>225</v>
      </c>
    </row>
    <row r="4426" spans="1:5" ht="12.6" customHeight="1" x14ac:dyDescent="0.2">
      <c r="A4426" s="32">
        <v>17</v>
      </c>
      <c r="B4426" s="32">
        <v>3</v>
      </c>
      <c r="C4426" s="32">
        <v>95</v>
      </c>
      <c r="D4426" s="95" t="s">
        <v>406</v>
      </c>
      <c r="E4426" s="95" t="s">
        <v>25</v>
      </c>
    </row>
    <row r="4427" spans="1:5" ht="12.6" customHeight="1" x14ac:dyDescent="0.2">
      <c r="A4427" s="32">
        <v>17</v>
      </c>
      <c r="B4427" s="32">
        <v>3</v>
      </c>
      <c r="C4427" s="32">
        <v>96</v>
      </c>
      <c r="D4427" s="95" t="s">
        <v>365</v>
      </c>
      <c r="E4427" s="95" t="s">
        <v>105</v>
      </c>
    </row>
    <row r="4428" spans="1:5" ht="12.6" customHeight="1" x14ac:dyDescent="0.2">
      <c r="A4428" s="32">
        <v>17</v>
      </c>
      <c r="B4428" s="32">
        <v>3</v>
      </c>
      <c r="C4428" s="32">
        <v>97</v>
      </c>
      <c r="D4428" s="95" t="s">
        <v>345</v>
      </c>
      <c r="E4428" s="95" t="s">
        <v>106</v>
      </c>
    </row>
    <row r="4429" spans="1:5" ht="12.6" customHeight="1" x14ac:dyDescent="0.2">
      <c r="A4429" s="32">
        <v>17</v>
      </c>
      <c r="B4429" s="32">
        <v>3</v>
      </c>
      <c r="C4429" s="32">
        <v>98</v>
      </c>
      <c r="D4429" s="95" t="s">
        <v>325</v>
      </c>
      <c r="E4429" s="95" t="s">
        <v>104</v>
      </c>
    </row>
    <row r="4430" spans="1:5" ht="12.6" customHeight="1" x14ac:dyDescent="0.2">
      <c r="A4430" s="32">
        <v>17</v>
      </c>
      <c r="B4430" s="32">
        <v>3</v>
      </c>
      <c r="C4430" s="32">
        <v>99</v>
      </c>
      <c r="D4430" s="95" t="s">
        <v>305</v>
      </c>
      <c r="E4430" s="95" t="s">
        <v>108</v>
      </c>
    </row>
    <row r="4431" spans="1:5" ht="12.6" customHeight="1" x14ac:dyDescent="0.2">
      <c r="A4431" s="32">
        <v>17</v>
      </c>
      <c r="B4431" s="32">
        <v>3</v>
      </c>
      <c r="C4431" s="32">
        <v>100</v>
      </c>
      <c r="D4431" s="95" t="s">
        <v>285</v>
      </c>
      <c r="E4431" s="95" t="s">
        <v>103</v>
      </c>
    </row>
    <row r="4432" spans="1:5" ht="12.6" customHeight="1" x14ac:dyDescent="0.2">
      <c r="A4432" s="32">
        <v>17</v>
      </c>
      <c r="B4432" s="32">
        <v>3</v>
      </c>
      <c r="C4432" s="32">
        <v>101</v>
      </c>
      <c r="D4432" s="95" t="s">
        <v>265</v>
      </c>
      <c r="E4432" s="95" t="s">
        <v>107</v>
      </c>
    </row>
    <row r="4433" spans="1:5" ht="12.6" customHeight="1" x14ac:dyDescent="0.2">
      <c r="A4433" s="32">
        <v>17</v>
      </c>
      <c r="B4433" s="32">
        <v>3</v>
      </c>
      <c r="C4433" s="32">
        <v>102</v>
      </c>
      <c r="D4433" s="95" t="s">
        <v>245</v>
      </c>
      <c r="E4433" s="95" t="s">
        <v>109</v>
      </c>
    </row>
    <row r="4434" spans="1:5" ht="12.6" customHeight="1" x14ac:dyDescent="0.2">
      <c r="A4434" s="32">
        <v>17</v>
      </c>
      <c r="B4434" s="32">
        <v>3</v>
      </c>
      <c r="C4434" s="32">
        <v>103</v>
      </c>
      <c r="D4434" s="95" t="s">
        <v>226</v>
      </c>
      <c r="E4434" s="95" t="s">
        <v>139</v>
      </c>
    </row>
    <row r="4435" spans="1:5" ht="12.6" customHeight="1" x14ac:dyDescent="0.2">
      <c r="A4435" s="32">
        <v>17</v>
      </c>
      <c r="B4435" s="32">
        <v>3</v>
      </c>
      <c r="C4435" s="32">
        <v>104</v>
      </c>
      <c r="D4435" s="95" t="s">
        <v>144</v>
      </c>
      <c r="E4435" s="95" t="s">
        <v>140</v>
      </c>
    </row>
    <row r="4436" spans="1:5" ht="12.6" customHeight="1" x14ac:dyDescent="0.2">
      <c r="A4436" s="32">
        <v>17</v>
      </c>
      <c r="B4436" s="32">
        <v>3</v>
      </c>
      <c r="C4436" s="32">
        <v>105</v>
      </c>
      <c r="D4436" s="95" t="s">
        <v>143</v>
      </c>
      <c r="E4436" s="95" t="s">
        <v>138</v>
      </c>
    </row>
    <row r="4437" spans="1:5" ht="12.6" customHeight="1" x14ac:dyDescent="0.2">
      <c r="A4437" s="32">
        <v>17</v>
      </c>
      <c r="B4437" s="32">
        <v>3</v>
      </c>
      <c r="C4437" s="32">
        <v>106</v>
      </c>
      <c r="D4437" s="95" t="s">
        <v>146</v>
      </c>
      <c r="E4437" s="95" t="s">
        <v>141</v>
      </c>
    </row>
    <row r="4438" spans="1:5" ht="12.6" customHeight="1" x14ac:dyDescent="0.2">
      <c r="A4438" s="32">
        <v>17</v>
      </c>
      <c r="B4438" s="32">
        <v>3</v>
      </c>
      <c r="C4438" s="32">
        <v>107</v>
      </c>
      <c r="D4438" s="95" t="s">
        <v>407</v>
      </c>
      <c r="E4438" s="95" t="s">
        <v>246</v>
      </c>
    </row>
    <row r="4439" spans="1:5" ht="12.6" customHeight="1" x14ac:dyDescent="0.2">
      <c r="A4439" s="32">
        <v>17</v>
      </c>
      <c r="B4439" s="32">
        <v>3</v>
      </c>
      <c r="C4439" s="32">
        <v>108</v>
      </c>
      <c r="D4439" s="95" t="s">
        <v>366</v>
      </c>
      <c r="E4439" s="95" t="s">
        <v>266</v>
      </c>
    </row>
    <row r="4440" spans="1:5" ht="12.6" customHeight="1" x14ac:dyDescent="0.2">
      <c r="A4440" s="32">
        <v>17</v>
      </c>
      <c r="B4440" s="32">
        <v>3</v>
      </c>
      <c r="C4440" s="32">
        <v>109</v>
      </c>
      <c r="D4440" s="95" t="s">
        <v>286</v>
      </c>
      <c r="E4440" s="95" t="s">
        <v>346</v>
      </c>
    </row>
    <row r="4441" spans="1:5" ht="12.6" customHeight="1" x14ac:dyDescent="0.2">
      <c r="A4441" s="32">
        <v>17</v>
      </c>
      <c r="B4441" s="32">
        <v>3</v>
      </c>
      <c r="C4441" s="32">
        <v>110</v>
      </c>
      <c r="D4441" s="95" t="s">
        <v>306</v>
      </c>
      <c r="E4441" s="95" t="s">
        <v>326</v>
      </c>
    </row>
    <row r="4442" spans="1:5" ht="12.6" customHeight="1" x14ac:dyDescent="0.2">
      <c r="A4442" s="32">
        <v>17</v>
      </c>
      <c r="B4442" s="32">
        <v>3</v>
      </c>
      <c r="C4442" s="32">
        <v>111</v>
      </c>
      <c r="D4442" s="95" t="s">
        <v>410</v>
      </c>
      <c r="E4442" s="95" t="s">
        <v>142</v>
      </c>
    </row>
    <row r="4443" spans="1:5" ht="12.6" customHeight="1" x14ac:dyDescent="0.2">
      <c r="A4443" s="32">
        <v>17</v>
      </c>
      <c r="B4443" s="32">
        <v>3</v>
      </c>
      <c r="C4443" s="32">
        <v>112</v>
      </c>
      <c r="D4443" s="95" t="s">
        <v>367</v>
      </c>
      <c r="E4443" s="95" t="s">
        <v>147</v>
      </c>
    </row>
    <row r="4444" spans="1:5" ht="12.6" customHeight="1" x14ac:dyDescent="0.2">
      <c r="A4444" s="32">
        <v>17</v>
      </c>
      <c r="B4444" s="32">
        <v>3</v>
      </c>
      <c r="C4444" s="32">
        <v>113</v>
      </c>
      <c r="D4444" s="95" t="s">
        <v>347</v>
      </c>
      <c r="E4444" s="95" t="s">
        <v>150</v>
      </c>
    </row>
    <row r="4445" spans="1:5" ht="12.6" customHeight="1" x14ac:dyDescent="0.2">
      <c r="A4445" s="32">
        <v>17</v>
      </c>
      <c r="B4445" s="32">
        <v>3</v>
      </c>
      <c r="C4445" s="32">
        <v>114</v>
      </c>
      <c r="D4445" s="95" t="s">
        <v>145</v>
      </c>
      <c r="E4445" s="95" t="s">
        <v>327</v>
      </c>
    </row>
    <row r="4446" spans="1:5" ht="12.6" customHeight="1" x14ac:dyDescent="0.2">
      <c r="A4446" s="32">
        <v>17</v>
      </c>
      <c r="B4446" s="32">
        <v>3</v>
      </c>
      <c r="C4446" s="32">
        <v>115</v>
      </c>
      <c r="D4446" s="95" t="s">
        <v>149</v>
      </c>
      <c r="E4446" s="95" t="s">
        <v>307</v>
      </c>
    </row>
    <row r="4447" spans="1:5" ht="12.6" customHeight="1" x14ac:dyDescent="0.2">
      <c r="A4447" s="32">
        <v>17</v>
      </c>
      <c r="B4447" s="32">
        <v>3</v>
      </c>
      <c r="C4447" s="32">
        <v>116</v>
      </c>
      <c r="D4447" s="95" t="s">
        <v>287</v>
      </c>
      <c r="E4447" s="95" t="s">
        <v>148</v>
      </c>
    </row>
    <row r="4448" spans="1:5" ht="12.6" customHeight="1" x14ac:dyDescent="0.2">
      <c r="A4448" s="32">
        <v>17</v>
      </c>
      <c r="B4448" s="32">
        <v>3</v>
      </c>
      <c r="C4448" s="32">
        <v>117</v>
      </c>
      <c r="D4448" s="95" t="s">
        <v>267</v>
      </c>
      <c r="E4448" s="95" t="s">
        <v>151</v>
      </c>
    </row>
    <row r="4449" spans="1:5" ht="12.6" customHeight="1" x14ac:dyDescent="0.2">
      <c r="A4449" s="32">
        <v>17</v>
      </c>
      <c r="B4449" s="32">
        <v>3</v>
      </c>
      <c r="C4449" s="32">
        <v>118</v>
      </c>
      <c r="D4449" s="95" t="s">
        <v>153</v>
      </c>
      <c r="E4449" s="95" t="s">
        <v>247</v>
      </c>
    </row>
    <row r="4450" spans="1:5" ht="12.6" customHeight="1" x14ac:dyDescent="0.2">
      <c r="A4450" s="32">
        <v>17</v>
      </c>
      <c r="B4450" s="32">
        <v>3</v>
      </c>
      <c r="C4450" s="32">
        <v>119</v>
      </c>
      <c r="D4450" s="95" t="s">
        <v>152</v>
      </c>
      <c r="E4450" s="95" t="s">
        <v>227</v>
      </c>
    </row>
    <row r="4451" spans="1:5" ht="12.6" customHeight="1" x14ac:dyDescent="0.2">
      <c r="A4451" s="32">
        <v>17</v>
      </c>
      <c r="B4451" s="32">
        <v>3</v>
      </c>
      <c r="C4451" s="32">
        <v>120</v>
      </c>
      <c r="D4451" s="95" t="s">
        <v>162</v>
      </c>
      <c r="E4451" s="95" t="s">
        <v>348</v>
      </c>
    </row>
    <row r="4452" spans="1:5" ht="12.6" customHeight="1" x14ac:dyDescent="0.2">
      <c r="A4452" s="32">
        <v>17</v>
      </c>
      <c r="B4452" s="32">
        <v>3</v>
      </c>
      <c r="C4452" s="32">
        <v>121</v>
      </c>
      <c r="D4452" s="95" t="s">
        <v>328</v>
      </c>
      <c r="E4452" s="95" t="s">
        <v>154</v>
      </c>
    </row>
    <row r="4453" spans="1:5" ht="12.6" customHeight="1" x14ac:dyDescent="0.2">
      <c r="A4453" s="32">
        <v>17</v>
      </c>
      <c r="B4453" s="32">
        <v>3</v>
      </c>
      <c r="C4453" s="32">
        <v>122</v>
      </c>
      <c r="D4453" s="95" t="s">
        <v>308</v>
      </c>
      <c r="E4453" s="95" t="s">
        <v>156</v>
      </c>
    </row>
    <row r="4454" spans="1:5" ht="12.6" customHeight="1" x14ac:dyDescent="0.2">
      <c r="A4454" s="32">
        <v>17</v>
      </c>
      <c r="B4454" s="32">
        <v>3</v>
      </c>
      <c r="C4454" s="32">
        <v>123</v>
      </c>
      <c r="D4454" s="95" t="s">
        <v>157</v>
      </c>
      <c r="E4454" s="95" t="s">
        <v>288</v>
      </c>
    </row>
    <row r="4455" spans="1:5" ht="12.6" customHeight="1" x14ac:dyDescent="0.2">
      <c r="A4455" s="32">
        <v>17</v>
      </c>
      <c r="B4455" s="32">
        <v>3</v>
      </c>
      <c r="C4455" s="32">
        <v>124</v>
      </c>
      <c r="D4455" s="95" t="s">
        <v>159</v>
      </c>
      <c r="E4455" s="95" t="s">
        <v>268</v>
      </c>
    </row>
    <row r="4456" spans="1:5" ht="12.6" customHeight="1" x14ac:dyDescent="0.2">
      <c r="A4456" s="32">
        <v>17</v>
      </c>
      <c r="B4456" s="32">
        <v>3</v>
      </c>
      <c r="C4456" s="32">
        <v>125</v>
      </c>
      <c r="D4456" s="95" t="s">
        <v>248</v>
      </c>
      <c r="E4456" s="95" t="s">
        <v>160</v>
      </c>
    </row>
    <row r="4457" spans="1:5" ht="12.6" customHeight="1" x14ac:dyDescent="0.2">
      <c r="A4457" s="32">
        <v>17</v>
      </c>
      <c r="B4457" s="32">
        <v>3</v>
      </c>
      <c r="C4457" s="32">
        <v>126</v>
      </c>
      <c r="D4457" s="95" t="s">
        <v>228</v>
      </c>
      <c r="E4457" s="95" t="s">
        <v>158</v>
      </c>
    </row>
    <row r="4458" spans="1:5" ht="12.6" customHeight="1" x14ac:dyDescent="0.2">
      <c r="A4458" s="32">
        <v>17</v>
      </c>
      <c r="B4458" s="32">
        <v>3</v>
      </c>
      <c r="C4458" s="32">
        <v>127</v>
      </c>
      <c r="D4458" s="95" t="s">
        <v>411</v>
      </c>
      <c r="E4458" s="95" t="s">
        <v>368</v>
      </c>
    </row>
    <row r="4459" spans="1:5" ht="12.6" customHeight="1" x14ac:dyDescent="0.2">
      <c r="A4459" s="32">
        <v>17</v>
      </c>
      <c r="B4459" s="32">
        <v>3</v>
      </c>
      <c r="C4459" s="32">
        <v>128</v>
      </c>
      <c r="D4459" s="95" t="s">
        <v>155</v>
      </c>
      <c r="E4459" s="95" t="s">
        <v>329</v>
      </c>
    </row>
    <row r="4460" spans="1:5" ht="12.6" customHeight="1" x14ac:dyDescent="0.2">
      <c r="A4460" s="32">
        <v>17</v>
      </c>
      <c r="B4460" s="32">
        <v>3</v>
      </c>
      <c r="C4460" s="32">
        <v>129</v>
      </c>
      <c r="D4460" s="95" t="s">
        <v>249</v>
      </c>
      <c r="E4460" s="95" t="s">
        <v>163</v>
      </c>
    </row>
    <row r="4461" spans="1:5" ht="12.6" customHeight="1" x14ac:dyDescent="0.2">
      <c r="A4461" s="32">
        <v>17</v>
      </c>
      <c r="B4461" s="32">
        <v>3</v>
      </c>
      <c r="C4461" s="32">
        <v>130</v>
      </c>
      <c r="D4461" s="95" t="s">
        <v>166</v>
      </c>
      <c r="E4461" s="95" t="s">
        <v>229</v>
      </c>
    </row>
    <row r="4462" spans="1:5" ht="12.6" customHeight="1" x14ac:dyDescent="0.2">
      <c r="A4462" s="32">
        <v>17</v>
      </c>
      <c r="B4462" s="32">
        <v>3</v>
      </c>
      <c r="C4462" s="32">
        <v>131</v>
      </c>
      <c r="D4462" s="95" t="s">
        <v>165</v>
      </c>
      <c r="E4462" s="95" t="s">
        <v>169</v>
      </c>
    </row>
    <row r="4463" spans="1:5" ht="12.6" customHeight="1" x14ac:dyDescent="0.2">
      <c r="A4463" s="32">
        <v>17</v>
      </c>
      <c r="B4463" s="32">
        <v>3</v>
      </c>
      <c r="C4463" s="32">
        <v>132</v>
      </c>
      <c r="D4463" s="95" t="s">
        <v>161</v>
      </c>
      <c r="E4463" s="95" t="s">
        <v>164</v>
      </c>
    </row>
    <row r="4464" spans="1:5" ht="12.6" customHeight="1" x14ac:dyDescent="0.2">
      <c r="A4464" s="32">
        <v>17</v>
      </c>
      <c r="B4464" s="32">
        <v>3</v>
      </c>
      <c r="C4464" s="32">
        <v>133</v>
      </c>
      <c r="D4464" s="95" t="s">
        <v>168</v>
      </c>
      <c r="E4464" s="95" t="s">
        <v>167</v>
      </c>
    </row>
    <row r="4465" spans="1:5" ht="12.6" customHeight="1" x14ac:dyDescent="0.2">
      <c r="A4465" s="32">
        <v>17</v>
      </c>
      <c r="B4465" s="32">
        <v>3</v>
      </c>
      <c r="C4465" s="32">
        <v>134</v>
      </c>
      <c r="D4465" s="95" t="s">
        <v>269</v>
      </c>
      <c r="E4465" s="95" t="s">
        <v>414</v>
      </c>
    </row>
    <row r="4466" spans="1:5" ht="12.6" customHeight="1" x14ac:dyDescent="0.2">
      <c r="A4466" s="32">
        <v>17</v>
      </c>
      <c r="B4466" s="32">
        <v>3</v>
      </c>
      <c r="C4466" s="32">
        <v>135</v>
      </c>
      <c r="D4466" s="95" t="s">
        <v>369</v>
      </c>
      <c r="E4466" s="95" t="s">
        <v>289</v>
      </c>
    </row>
    <row r="4467" spans="1:5" ht="12.6" customHeight="1" x14ac:dyDescent="0.2">
      <c r="A4467" s="32">
        <v>17</v>
      </c>
      <c r="B4467" s="32">
        <v>3</v>
      </c>
      <c r="C4467" s="32">
        <v>136</v>
      </c>
      <c r="D4467" s="95" t="s">
        <v>349</v>
      </c>
      <c r="E4467" s="95" t="s">
        <v>309</v>
      </c>
    </row>
    <row r="4468" spans="1:5" ht="12.6" customHeight="1" x14ac:dyDescent="0.2">
      <c r="A4468" s="32">
        <v>17</v>
      </c>
      <c r="B4468" s="32">
        <v>3</v>
      </c>
      <c r="C4468" s="32">
        <v>137</v>
      </c>
      <c r="D4468" s="95" t="s">
        <v>172</v>
      </c>
      <c r="E4468" s="95" t="s">
        <v>170</v>
      </c>
    </row>
    <row r="4469" spans="1:5" ht="12.6" customHeight="1" x14ac:dyDescent="0.2">
      <c r="A4469" s="32">
        <v>17</v>
      </c>
      <c r="B4469" s="32">
        <v>3</v>
      </c>
      <c r="C4469" s="32">
        <v>138</v>
      </c>
      <c r="D4469" s="95" t="s">
        <v>173</v>
      </c>
      <c r="E4469" s="95" t="s">
        <v>416</v>
      </c>
    </row>
    <row r="4470" spans="1:5" ht="12.6" customHeight="1" x14ac:dyDescent="0.2">
      <c r="A4470" s="32">
        <v>17</v>
      </c>
      <c r="B4470" s="32">
        <v>3</v>
      </c>
      <c r="C4470" s="32">
        <v>139</v>
      </c>
      <c r="D4470" s="95" t="s">
        <v>370</v>
      </c>
      <c r="E4470" s="95" t="s">
        <v>176</v>
      </c>
    </row>
    <row r="4471" spans="1:5" ht="12.6" customHeight="1" x14ac:dyDescent="0.2">
      <c r="A4471" s="32">
        <v>17</v>
      </c>
      <c r="B4471" s="32">
        <v>3</v>
      </c>
      <c r="C4471" s="32">
        <v>140</v>
      </c>
      <c r="D4471" s="95" t="s">
        <v>350</v>
      </c>
      <c r="E4471" s="95" t="s">
        <v>178</v>
      </c>
    </row>
    <row r="4472" spans="1:5" ht="12.6" customHeight="1" x14ac:dyDescent="0.2">
      <c r="A4472" s="32">
        <v>17</v>
      </c>
      <c r="B4472" s="32">
        <v>3</v>
      </c>
      <c r="C4472" s="32">
        <v>141</v>
      </c>
      <c r="D4472" s="95" t="s">
        <v>175</v>
      </c>
      <c r="E4472" s="95" t="s">
        <v>330</v>
      </c>
    </row>
    <row r="4473" spans="1:5" ht="12.6" customHeight="1" x14ac:dyDescent="0.2">
      <c r="A4473" s="32">
        <v>17</v>
      </c>
      <c r="B4473" s="32">
        <v>3</v>
      </c>
      <c r="C4473" s="32">
        <v>142</v>
      </c>
      <c r="D4473" s="95" t="s">
        <v>174</v>
      </c>
      <c r="E4473" s="95" t="s">
        <v>310</v>
      </c>
    </row>
    <row r="4474" spans="1:5" ht="12.6" customHeight="1" x14ac:dyDescent="0.2">
      <c r="A4474" s="32">
        <v>17</v>
      </c>
      <c r="B4474" s="32">
        <v>3</v>
      </c>
      <c r="C4474" s="32">
        <v>143</v>
      </c>
      <c r="D4474" s="95" t="s">
        <v>290</v>
      </c>
      <c r="E4474" s="95" t="s">
        <v>230</v>
      </c>
    </row>
    <row r="4475" spans="1:5" ht="12.6" customHeight="1" x14ac:dyDescent="0.2">
      <c r="A4475" s="32">
        <v>17</v>
      </c>
      <c r="B4475" s="32">
        <v>3</v>
      </c>
      <c r="C4475" s="32">
        <v>144</v>
      </c>
      <c r="D4475" s="95" t="s">
        <v>270</v>
      </c>
      <c r="E4475" s="95" t="s">
        <v>250</v>
      </c>
    </row>
    <row r="4476" spans="1:5" ht="12.6" customHeight="1" x14ac:dyDescent="0.2">
      <c r="A4476" s="32">
        <v>17</v>
      </c>
      <c r="B4476" s="32">
        <v>3</v>
      </c>
      <c r="C4476" s="32">
        <v>145</v>
      </c>
      <c r="D4476" s="95" t="s">
        <v>182</v>
      </c>
      <c r="E4476" s="95" t="s">
        <v>171</v>
      </c>
    </row>
    <row r="4477" spans="1:5" ht="12.6" customHeight="1" x14ac:dyDescent="0.2">
      <c r="A4477" s="32">
        <v>17</v>
      </c>
      <c r="B4477" s="32">
        <v>3</v>
      </c>
      <c r="C4477" s="32">
        <v>146</v>
      </c>
      <c r="D4477" s="95" t="s">
        <v>180</v>
      </c>
      <c r="E4477" s="95" t="s">
        <v>185</v>
      </c>
    </row>
    <row r="4478" spans="1:5" ht="12.6" customHeight="1" x14ac:dyDescent="0.2">
      <c r="A4478" s="32">
        <v>17</v>
      </c>
      <c r="B4478" s="32">
        <v>3</v>
      </c>
      <c r="C4478" s="32">
        <v>147</v>
      </c>
      <c r="D4478" s="95" t="s">
        <v>183</v>
      </c>
      <c r="E4478" s="95" t="s">
        <v>181</v>
      </c>
    </row>
    <row r="4479" spans="1:5" ht="12.6" customHeight="1" x14ac:dyDescent="0.2">
      <c r="A4479" s="32">
        <v>17</v>
      </c>
      <c r="B4479" s="32">
        <v>3</v>
      </c>
      <c r="C4479" s="32">
        <v>148</v>
      </c>
      <c r="D4479" s="95" t="s">
        <v>179</v>
      </c>
      <c r="E4479" s="95" t="s">
        <v>177</v>
      </c>
    </row>
    <row r="4480" spans="1:5" ht="12.6" customHeight="1" x14ac:dyDescent="0.2">
      <c r="A4480" s="32">
        <v>17</v>
      </c>
      <c r="B4480" s="32">
        <v>3</v>
      </c>
      <c r="C4480" s="32">
        <v>149</v>
      </c>
      <c r="D4480" s="95" t="s">
        <v>417</v>
      </c>
      <c r="E4480" s="95" t="s">
        <v>184</v>
      </c>
    </row>
    <row r="4481" spans="1:5" ht="12.6" customHeight="1" x14ac:dyDescent="0.2">
      <c r="A4481" s="32">
        <v>17</v>
      </c>
      <c r="B4481" s="32">
        <v>3</v>
      </c>
      <c r="C4481" s="32">
        <v>150</v>
      </c>
      <c r="D4481" s="95" t="s">
        <v>231</v>
      </c>
      <c r="E4481" s="95" t="s">
        <v>371</v>
      </c>
    </row>
    <row r="4482" spans="1:5" ht="12.6" customHeight="1" x14ac:dyDescent="0.2">
      <c r="A4482" s="32">
        <v>17</v>
      </c>
      <c r="B4482" s="32">
        <v>3</v>
      </c>
      <c r="C4482" s="32">
        <v>151</v>
      </c>
      <c r="D4482" s="95" t="s">
        <v>251</v>
      </c>
      <c r="E4482" s="95" t="s">
        <v>351</v>
      </c>
    </row>
    <row r="4483" spans="1:5" ht="12.6" customHeight="1" x14ac:dyDescent="0.2">
      <c r="A4483" s="32">
        <v>17</v>
      </c>
      <c r="B4483" s="32">
        <v>3</v>
      </c>
      <c r="C4483" s="32">
        <v>152</v>
      </c>
      <c r="D4483" s="95" t="s">
        <v>331</v>
      </c>
      <c r="E4483" s="95" t="s">
        <v>271</v>
      </c>
    </row>
    <row r="4484" spans="1:5" ht="12.6" customHeight="1" x14ac:dyDescent="0.2">
      <c r="A4484" s="32">
        <v>17</v>
      </c>
      <c r="B4484" s="32">
        <v>3</v>
      </c>
      <c r="C4484" s="32">
        <v>153</v>
      </c>
      <c r="D4484" s="95" t="s">
        <v>311</v>
      </c>
      <c r="E4484" s="95" t="s">
        <v>291</v>
      </c>
    </row>
    <row r="4485" spans="1:5" ht="12.6" customHeight="1" x14ac:dyDescent="0.2">
      <c r="A4485" s="32">
        <v>17</v>
      </c>
      <c r="B4485" s="32">
        <v>3</v>
      </c>
      <c r="C4485" s="32">
        <v>154</v>
      </c>
      <c r="D4485" s="95" t="s">
        <v>332</v>
      </c>
      <c r="E4485" s="95" t="s">
        <v>187</v>
      </c>
    </row>
    <row r="4486" spans="1:5" ht="12.6" customHeight="1" x14ac:dyDescent="0.2">
      <c r="A4486" s="32">
        <v>17</v>
      </c>
      <c r="B4486" s="32">
        <v>3</v>
      </c>
      <c r="C4486" s="32">
        <v>155</v>
      </c>
      <c r="D4486" s="95" t="s">
        <v>194</v>
      </c>
      <c r="E4486" s="95" t="s">
        <v>312</v>
      </c>
    </row>
    <row r="4487" spans="1:5" ht="12.6" customHeight="1" x14ac:dyDescent="0.2">
      <c r="A4487" s="32">
        <v>17</v>
      </c>
      <c r="B4487" s="32">
        <v>3</v>
      </c>
      <c r="C4487" s="32">
        <v>156</v>
      </c>
      <c r="D4487" s="95" t="s">
        <v>186</v>
      </c>
      <c r="E4487" s="95" t="s">
        <v>292</v>
      </c>
    </row>
    <row r="4488" spans="1:5" ht="12.6" customHeight="1" x14ac:dyDescent="0.2">
      <c r="A4488" s="32">
        <v>17</v>
      </c>
      <c r="B4488" s="32">
        <v>3</v>
      </c>
      <c r="C4488" s="32">
        <v>157</v>
      </c>
      <c r="D4488" s="95" t="s">
        <v>272</v>
      </c>
      <c r="E4488" s="95" t="s">
        <v>188</v>
      </c>
    </row>
    <row r="4489" spans="1:5" ht="12.6" customHeight="1" x14ac:dyDescent="0.2">
      <c r="A4489" s="32">
        <v>17</v>
      </c>
      <c r="B4489" s="32">
        <v>3</v>
      </c>
      <c r="C4489" s="32">
        <v>158</v>
      </c>
      <c r="D4489" s="95" t="s">
        <v>252</v>
      </c>
      <c r="E4489" s="95" t="s">
        <v>189</v>
      </c>
    </row>
    <row r="4490" spans="1:5" ht="12.6" customHeight="1" x14ac:dyDescent="0.2">
      <c r="A4490" s="32">
        <v>17</v>
      </c>
      <c r="B4490" s="32">
        <v>3</v>
      </c>
      <c r="C4490" s="32">
        <v>159</v>
      </c>
      <c r="D4490" s="95" t="s">
        <v>191</v>
      </c>
      <c r="E4490" s="95" t="s">
        <v>232</v>
      </c>
    </row>
    <row r="4491" spans="1:5" ht="12.6" customHeight="1" x14ac:dyDescent="0.2">
      <c r="A4491" s="32">
        <v>17</v>
      </c>
      <c r="B4491" s="32">
        <v>3</v>
      </c>
      <c r="C4491" s="32">
        <v>160</v>
      </c>
      <c r="D4491" s="95" t="s">
        <v>192</v>
      </c>
      <c r="E4491" s="95" t="s">
        <v>190</v>
      </c>
    </row>
    <row r="4492" spans="1:5" ht="12.6" customHeight="1" x14ac:dyDescent="0.2">
      <c r="A4492" s="32">
        <v>17</v>
      </c>
      <c r="B4492" s="32">
        <v>3</v>
      </c>
      <c r="C4492" s="32">
        <v>161</v>
      </c>
      <c r="D4492" s="95" t="s">
        <v>352</v>
      </c>
      <c r="E4492" s="95" t="s">
        <v>420</v>
      </c>
    </row>
    <row r="4493" spans="1:5" ht="12.6" customHeight="1" x14ac:dyDescent="0.2">
      <c r="A4493" s="32">
        <v>17</v>
      </c>
      <c r="B4493" s="32">
        <v>3</v>
      </c>
      <c r="C4493" s="32">
        <v>162</v>
      </c>
      <c r="D4493" s="95" t="s">
        <v>372</v>
      </c>
      <c r="E4493" s="95" t="s">
        <v>201</v>
      </c>
    </row>
    <row r="4494" spans="1:5" ht="12.6" customHeight="1" x14ac:dyDescent="0.2">
      <c r="A4494" s="32">
        <v>17</v>
      </c>
      <c r="B4494" s="32">
        <v>3</v>
      </c>
      <c r="C4494" s="32">
        <v>163</v>
      </c>
      <c r="D4494" s="95" t="s">
        <v>195</v>
      </c>
      <c r="E4494" s="95" t="s">
        <v>313</v>
      </c>
    </row>
    <row r="4495" spans="1:5" ht="12.6" customHeight="1" x14ac:dyDescent="0.2">
      <c r="A4495" s="32">
        <v>17</v>
      </c>
      <c r="B4495" s="32">
        <v>3</v>
      </c>
      <c r="C4495" s="32">
        <v>164</v>
      </c>
      <c r="D4495" s="95" t="s">
        <v>197</v>
      </c>
      <c r="E4495" s="95" t="s">
        <v>293</v>
      </c>
    </row>
    <row r="4496" spans="1:5" ht="12.6" customHeight="1" x14ac:dyDescent="0.2">
      <c r="A4496" s="32">
        <v>17</v>
      </c>
      <c r="B4496" s="32">
        <v>3</v>
      </c>
      <c r="C4496" s="32">
        <v>165</v>
      </c>
      <c r="D4496" s="95" t="s">
        <v>273</v>
      </c>
      <c r="E4496" s="95" t="s">
        <v>200</v>
      </c>
    </row>
    <row r="4497" spans="1:5" ht="12.6" customHeight="1" x14ac:dyDescent="0.2">
      <c r="A4497" s="32">
        <v>17</v>
      </c>
      <c r="B4497" s="32">
        <v>3</v>
      </c>
      <c r="C4497" s="32">
        <v>166</v>
      </c>
      <c r="D4497" s="95" t="s">
        <v>253</v>
      </c>
      <c r="E4497" s="95" t="s">
        <v>199</v>
      </c>
    </row>
    <row r="4498" spans="1:5" ht="12.6" customHeight="1" x14ac:dyDescent="0.2">
      <c r="A4498" s="32">
        <v>17</v>
      </c>
      <c r="B4498" s="32">
        <v>3</v>
      </c>
      <c r="C4498" s="32">
        <v>167</v>
      </c>
      <c r="D4498" s="95" t="s">
        <v>198</v>
      </c>
      <c r="E4498" s="95" t="s">
        <v>233</v>
      </c>
    </row>
    <row r="4499" spans="1:5" ht="12.6" customHeight="1" x14ac:dyDescent="0.2">
      <c r="A4499" s="32">
        <v>17</v>
      </c>
      <c r="B4499" s="32">
        <v>3</v>
      </c>
      <c r="C4499" s="32">
        <v>168</v>
      </c>
      <c r="D4499" s="95" t="s">
        <v>196</v>
      </c>
      <c r="E4499" s="95" t="s">
        <v>193</v>
      </c>
    </row>
    <row r="4500" spans="1:5" ht="12.6" customHeight="1" x14ac:dyDescent="0.2">
      <c r="A4500" s="32">
        <v>17</v>
      </c>
      <c r="B4500" s="32">
        <v>3</v>
      </c>
      <c r="C4500" s="32">
        <v>169</v>
      </c>
      <c r="D4500" s="95" t="s">
        <v>333</v>
      </c>
      <c r="E4500" s="95" t="s">
        <v>421</v>
      </c>
    </row>
    <row r="4501" spans="1:5" ht="12.6" customHeight="1" x14ac:dyDescent="0.2">
      <c r="A4501" s="32">
        <v>17</v>
      </c>
      <c r="B4501" s="32">
        <v>3</v>
      </c>
      <c r="C4501" s="32">
        <v>170</v>
      </c>
      <c r="D4501" s="95" t="s">
        <v>353</v>
      </c>
      <c r="E4501" s="95" t="s">
        <v>373</v>
      </c>
    </row>
    <row r="4502" spans="1:5" ht="12.6" customHeight="1" x14ac:dyDescent="0.2">
      <c r="A4502" s="32">
        <v>18</v>
      </c>
      <c r="B4502" s="32">
        <v>1</v>
      </c>
      <c r="C4502" s="32">
        <v>1</v>
      </c>
      <c r="D4502" s="32" t="s">
        <v>22</v>
      </c>
      <c r="E4502" s="32" t="s">
        <v>31</v>
      </c>
    </row>
    <row r="4503" spans="1:5" ht="12.6" customHeight="1" x14ac:dyDescent="0.2">
      <c r="A4503" s="32">
        <v>18</v>
      </c>
      <c r="B4503" s="32">
        <v>1</v>
      </c>
      <c r="C4503" s="32">
        <v>2</v>
      </c>
      <c r="D4503" s="32" t="s">
        <v>383</v>
      </c>
      <c r="E4503" s="32" t="s">
        <v>26</v>
      </c>
    </row>
    <row r="4504" spans="1:5" ht="12.6" customHeight="1" x14ac:dyDescent="0.2">
      <c r="A4504" s="32">
        <v>18</v>
      </c>
      <c r="B4504" s="32">
        <v>1</v>
      </c>
      <c r="C4504" s="32">
        <v>3</v>
      </c>
      <c r="D4504" s="32" t="s">
        <v>354</v>
      </c>
      <c r="E4504" s="32" t="s">
        <v>28</v>
      </c>
    </row>
    <row r="4505" spans="1:5" ht="12.6" customHeight="1" x14ac:dyDescent="0.2">
      <c r="A4505" s="32">
        <v>18</v>
      </c>
      <c r="B4505" s="32">
        <v>1</v>
      </c>
      <c r="C4505" s="32">
        <v>4</v>
      </c>
      <c r="D4505" s="32" t="s">
        <v>334</v>
      </c>
      <c r="E4505" s="32" t="s">
        <v>29</v>
      </c>
    </row>
    <row r="4506" spans="1:5" ht="12.6" customHeight="1" x14ac:dyDescent="0.2">
      <c r="A4506" s="32">
        <v>18</v>
      </c>
      <c r="B4506" s="32">
        <v>1</v>
      </c>
      <c r="C4506" s="32">
        <v>5</v>
      </c>
      <c r="D4506" s="32" t="s">
        <v>314</v>
      </c>
      <c r="E4506" s="32" t="s">
        <v>30</v>
      </c>
    </row>
    <row r="4507" spans="1:5" ht="12.6" customHeight="1" x14ac:dyDescent="0.2">
      <c r="A4507" s="32">
        <v>18</v>
      </c>
      <c r="B4507" s="32">
        <v>1</v>
      </c>
      <c r="C4507" s="32">
        <v>6</v>
      </c>
      <c r="D4507" s="32" t="s">
        <v>294</v>
      </c>
      <c r="E4507" s="32" t="s">
        <v>27</v>
      </c>
    </row>
    <row r="4508" spans="1:5" ht="12.6" customHeight="1" x14ac:dyDescent="0.2">
      <c r="A4508" s="32">
        <v>18</v>
      </c>
      <c r="B4508" s="32">
        <v>1</v>
      </c>
      <c r="C4508" s="32">
        <v>7</v>
      </c>
      <c r="D4508" s="32" t="s">
        <v>274</v>
      </c>
      <c r="E4508" s="32" t="s">
        <v>32</v>
      </c>
    </row>
    <row r="4509" spans="1:5" ht="12.6" customHeight="1" x14ac:dyDescent="0.2">
      <c r="A4509" s="32">
        <v>18</v>
      </c>
      <c r="B4509" s="32">
        <v>1</v>
      </c>
      <c r="C4509" s="32">
        <v>8</v>
      </c>
      <c r="D4509" s="32" t="s">
        <v>254</v>
      </c>
      <c r="E4509" s="32" t="s">
        <v>214</v>
      </c>
    </row>
    <row r="4510" spans="1:5" ht="12.6" customHeight="1" x14ac:dyDescent="0.2">
      <c r="A4510" s="32">
        <v>18</v>
      </c>
      <c r="B4510" s="32">
        <v>1</v>
      </c>
      <c r="C4510" s="32">
        <v>9</v>
      </c>
      <c r="D4510" s="32" t="s">
        <v>384</v>
      </c>
      <c r="E4510" s="32" t="s">
        <v>234</v>
      </c>
    </row>
    <row r="4511" spans="1:5" ht="12.6" customHeight="1" x14ac:dyDescent="0.2">
      <c r="A4511" s="32">
        <v>18</v>
      </c>
      <c r="B4511" s="32">
        <v>1</v>
      </c>
      <c r="C4511" s="32">
        <v>10</v>
      </c>
      <c r="D4511" s="32" t="s">
        <v>38</v>
      </c>
      <c r="E4511" s="32" t="s">
        <v>14</v>
      </c>
    </row>
    <row r="4512" spans="1:5" ht="12.6" customHeight="1" x14ac:dyDescent="0.2">
      <c r="A4512" s="32">
        <v>18</v>
      </c>
      <c r="B4512" s="32">
        <v>1</v>
      </c>
      <c r="C4512" s="32">
        <v>11</v>
      </c>
      <c r="D4512" s="32" t="s">
        <v>37</v>
      </c>
      <c r="E4512" s="32" t="s">
        <v>33</v>
      </c>
    </row>
    <row r="4513" spans="1:5" ht="12.6" customHeight="1" x14ac:dyDescent="0.2">
      <c r="A4513" s="32">
        <v>18</v>
      </c>
      <c r="B4513" s="32">
        <v>1</v>
      </c>
      <c r="C4513" s="32">
        <v>12</v>
      </c>
      <c r="D4513" s="32" t="s">
        <v>385</v>
      </c>
      <c r="E4513" s="32" t="s">
        <v>36</v>
      </c>
    </row>
    <row r="4514" spans="1:5" ht="12.6" customHeight="1" x14ac:dyDescent="0.2">
      <c r="A4514" s="32">
        <v>18</v>
      </c>
      <c r="B4514" s="32">
        <v>1</v>
      </c>
      <c r="C4514" s="32">
        <v>13</v>
      </c>
      <c r="D4514" s="32" t="s">
        <v>35</v>
      </c>
      <c r="E4514" s="32" t="s">
        <v>386</v>
      </c>
    </row>
    <row r="4515" spans="1:5" ht="12.6" customHeight="1" x14ac:dyDescent="0.2">
      <c r="A4515" s="32">
        <v>18</v>
      </c>
      <c r="B4515" s="32">
        <v>1</v>
      </c>
      <c r="C4515" s="32">
        <v>14</v>
      </c>
      <c r="D4515" s="32" t="s">
        <v>34</v>
      </c>
      <c r="E4515" s="32" t="s">
        <v>355</v>
      </c>
    </row>
    <row r="4516" spans="1:5" ht="12.6" customHeight="1" x14ac:dyDescent="0.2">
      <c r="A4516" s="32">
        <v>18</v>
      </c>
      <c r="B4516" s="32">
        <v>1</v>
      </c>
      <c r="C4516" s="32">
        <v>15</v>
      </c>
      <c r="D4516" s="32" t="s">
        <v>39</v>
      </c>
      <c r="E4516" s="32" t="s">
        <v>335</v>
      </c>
    </row>
    <row r="4517" spans="1:5" ht="12.6" customHeight="1" x14ac:dyDescent="0.2">
      <c r="A4517" s="32">
        <v>18</v>
      </c>
      <c r="B4517" s="32">
        <v>1</v>
      </c>
      <c r="C4517" s="32">
        <v>16</v>
      </c>
      <c r="D4517" s="32" t="s">
        <v>215</v>
      </c>
      <c r="E4517" s="32" t="s">
        <v>315</v>
      </c>
    </row>
    <row r="4518" spans="1:5" ht="12.6" customHeight="1" x14ac:dyDescent="0.2">
      <c r="A4518" s="32">
        <v>18</v>
      </c>
      <c r="B4518" s="32">
        <v>1</v>
      </c>
      <c r="C4518" s="32">
        <v>17</v>
      </c>
      <c r="D4518" s="32" t="s">
        <v>235</v>
      </c>
      <c r="E4518" s="32" t="s">
        <v>295</v>
      </c>
    </row>
    <row r="4519" spans="1:5" ht="12.6" customHeight="1" x14ac:dyDescent="0.2">
      <c r="A4519" s="32">
        <v>18</v>
      </c>
      <c r="B4519" s="32">
        <v>1</v>
      </c>
      <c r="C4519" s="32">
        <v>18</v>
      </c>
      <c r="D4519" s="32" t="s">
        <v>255</v>
      </c>
      <c r="E4519" s="32" t="s">
        <v>275</v>
      </c>
    </row>
    <row r="4520" spans="1:5" ht="12.6" customHeight="1" x14ac:dyDescent="0.2">
      <c r="A4520" s="32">
        <v>18</v>
      </c>
      <c r="B4520" s="32">
        <v>1</v>
      </c>
      <c r="C4520" s="32">
        <v>19</v>
      </c>
      <c r="D4520" s="32" t="s">
        <v>15</v>
      </c>
      <c r="E4520" s="32" t="s">
        <v>46</v>
      </c>
    </row>
    <row r="4521" spans="1:5" ht="12.6" customHeight="1" x14ac:dyDescent="0.2">
      <c r="A4521" s="32">
        <v>18</v>
      </c>
      <c r="B4521" s="32">
        <v>1</v>
      </c>
      <c r="C4521" s="32">
        <v>20</v>
      </c>
      <c r="D4521" s="32" t="s">
        <v>41</v>
      </c>
      <c r="E4521" s="32" t="s">
        <v>45</v>
      </c>
    </row>
    <row r="4522" spans="1:5" ht="12.6" customHeight="1" x14ac:dyDescent="0.2">
      <c r="A4522" s="32">
        <v>18</v>
      </c>
      <c r="B4522" s="32">
        <v>1</v>
      </c>
      <c r="C4522" s="32">
        <v>21</v>
      </c>
      <c r="D4522" s="32" t="s">
        <v>43</v>
      </c>
      <c r="E4522" s="32" t="s">
        <v>40</v>
      </c>
    </row>
    <row r="4523" spans="1:5" ht="12.6" customHeight="1" x14ac:dyDescent="0.2">
      <c r="A4523" s="32">
        <v>18</v>
      </c>
      <c r="B4523" s="32">
        <v>1</v>
      </c>
      <c r="C4523" s="32">
        <v>22</v>
      </c>
      <c r="D4523" s="32" t="s">
        <v>44</v>
      </c>
      <c r="E4523" s="32" t="s">
        <v>42</v>
      </c>
    </row>
    <row r="4524" spans="1:5" ht="12.6" customHeight="1" x14ac:dyDescent="0.2">
      <c r="A4524" s="32">
        <v>18</v>
      </c>
      <c r="B4524" s="32">
        <v>1</v>
      </c>
      <c r="C4524" s="32">
        <v>23</v>
      </c>
      <c r="D4524" s="32" t="s">
        <v>387</v>
      </c>
      <c r="E4524" s="32" t="s">
        <v>216</v>
      </c>
    </row>
    <row r="4525" spans="1:5" ht="12.6" customHeight="1" x14ac:dyDescent="0.2">
      <c r="A4525" s="32">
        <v>18</v>
      </c>
      <c r="B4525" s="32">
        <v>1</v>
      </c>
      <c r="C4525" s="32">
        <v>24</v>
      </c>
      <c r="D4525" s="32" t="s">
        <v>356</v>
      </c>
      <c r="E4525" s="32" t="s">
        <v>236</v>
      </c>
    </row>
    <row r="4526" spans="1:5" ht="12.6" customHeight="1" x14ac:dyDescent="0.2">
      <c r="A4526" s="32">
        <v>18</v>
      </c>
      <c r="B4526" s="32">
        <v>1</v>
      </c>
      <c r="C4526" s="32">
        <v>25</v>
      </c>
      <c r="D4526" s="32" t="s">
        <v>336</v>
      </c>
      <c r="E4526" s="32" t="s">
        <v>256</v>
      </c>
    </row>
    <row r="4527" spans="1:5" ht="12.6" customHeight="1" x14ac:dyDescent="0.2">
      <c r="A4527" s="32">
        <v>18</v>
      </c>
      <c r="B4527" s="32">
        <v>1</v>
      </c>
      <c r="C4527" s="32">
        <v>26</v>
      </c>
      <c r="D4527" s="32" t="s">
        <v>316</v>
      </c>
      <c r="E4527" s="32" t="s">
        <v>276</v>
      </c>
    </row>
    <row r="4528" spans="1:5" ht="12.6" customHeight="1" x14ac:dyDescent="0.2">
      <c r="A4528" s="32">
        <v>18</v>
      </c>
      <c r="B4528" s="32">
        <v>1</v>
      </c>
      <c r="C4528" s="32">
        <v>27</v>
      </c>
      <c r="D4528" s="32" t="s">
        <v>388</v>
      </c>
      <c r="E4528" s="32" t="s">
        <v>296</v>
      </c>
    </row>
    <row r="4529" spans="1:5" ht="12.6" customHeight="1" x14ac:dyDescent="0.2">
      <c r="A4529" s="32">
        <v>18</v>
      </c>
      <c r="B4529" s="32">
        <v>1</v>
      </c>
      <c r="C4529" s="32">
        <v>28</v>
      </c>
      <c r="D4529" s="32" t="s">
        <v>257</v>
      </c>
      <c r="E4529" s="32" t="s">
        <v>16</v>
      </c>
    </row>
    <row r="4530" spans="1:5" ht="12.6" customHeight="1" x14ac:dyDescent="0.2">
      <c r="A4530" s="32">
        <v>18</v>
      </c>
      <c r="B4530" s="32">
        <v>1</v>
      </c>
      <c r="C4530" s="32">
        <v>29</v>
      </c>
      <c r="D4530" s="32" t="s">
        <v>237</v>
      </c>
      <c r="E4530" s="32" t="s">
        <v>50</v>
      </c>
    </row>
    <row r="4531" spans="1:5" ht="12.6" customHeight="1" x14ac:dyDescent="0.2">
      <c r="A4531" s="32">
        <v>18</v>
      </c>
      <c r="B4531" s="32">
        <v>1</v>
      </c>
      <c r="C4531" s="32">
        <v>30</v>
      </c>
      <c r="D4531" s="32" t="s">
        <v>217</v>
      </c>
      <c r="E4531" s="32" t="s">
        <v>52</v>
      </c>
    </row>
    <row r="4532" spans="1:5" ht="12.6" customHeight="1" x14ac:dyDescent="0.2">
      <c r="A4532" s="32">
        <v>18</v>
      </c>
      <c r="B4532" s="32">
        <v>1</v>
      </c>
      <c r="C4532" s="32">
        <v>31</v>
      </c>
      <c r="D4532" s="32" t="s">
        <v>53</v>
      </c>
      <c r="E4532" s="32" t="s">
        <v>47</v>
      </c>
    </row>
    <row r="4533" spans="1:5" ht="12.6" customHeight="1" x14ac:dyDescent="0.2">
      <c r="A4533" s="32">
        <v>18</v>
      </c>
      <c r="B4533" s="32">
        <v>1</v>
      </c>
      <c r="C4533" s="32">
        <v>32</v>
      </c>
      <c r="D4533" s="32" t="s">
        <v>48</v>
      </c>
      <c r="E4533" s="32" t="s">
        <v>51</v>
      </c>
    </row>
    <row r="4534" spans="1:5" ht="12.6" customHeight="1" x14ac:dyDescent="0.2">
      <c r="A4534" s="32">
        <v>18</v>
      </c>
      <c r="B4534" s="32">
        <v>1</v>
      </c>
      <c r="C4534" s="32">
        <v>33</v>
      </c>
      <c r="D4534" s="32" t="s">
        <v>389</v>
      </c>
      <c r="E4534" s="32" t="s">
        <v>49</v>
      </c>
    </row>
    <row r="4535" spans="1:5" ht="12.6" customHeight="1" x14ac:dyDescent="0.2">
      <c r="A4535" s="32">
        <v>18</v>
      </c>
      <c r="B4535" s="32">
        <v>1</v>
      </c>
      <c r="C4535" s="32">
        <v>34</v>
      </c>
      <c r="D4535" s="32" t="s">
        <v>277</v>
      </c>
      <c r="E4535" s="32" t="s">
        <v>390</v>
      </c>
    </row>
    <row r="4536" spans="1:5" ht="12.6" customHeight="1" x14ac:dyDescent="0.2">
      <c r="A4536" s="32">
        <v>18</v>
      </c>
      <c r="B4536" s="32">
        <v>1</v>
      </c>
      <c r="C4536" s="32">
        <v>35</v>
      </c>
      <c r="D4536" s="32" t="s">
        <v>297</v>
      </c>
      <c r="E4536" s="32" t="s">
        <v>357</v>
      </c>
    </row>
    <row r="4537" spans="1:5" ht="12.6" customHeight="1" x14ac:dyDescent="0.2">
      <c r="A4537" s="32">
        <v>18</v>
      </c>
      <c r="B4537" s="32">
        <v>1</v>
      </c>
      <c r="C4537" s="32">
        <v>36</v>
      </c>
      <c r="D4537" s="32" t="s">
        <v>317</v>
      </c>
      <c r="E4537" s="32" t="s">
        <v>337</v>
      </c>
    </row>
    <row r="4538" spans="1:5" ht="12.6" customHeight="1" x14ac:dyDescent="0.2">
      <c r="A4538" s="32">
        <v>18</v>
      </c>
      <c r="B4538" s="32">
        <v>1</v>
      </c>
      <c r="C4538" s="32">
        <v>37</v>
      </c>
      <c r="D4538" s="32" t="s">
        <v>17</v>
      </c>
      <c r="E4538" s="32" t="s">
        <v>318</v>
      </c>
    </row>
    <row r="4539" spans="1:5" ht="12.6" customHeight="1" x14ac:dyDescent="0.2">
      <c r="A4539" s="32">
        <v>18</v>
      </c>
      <c r="B4539" s="32">
        <v>1</v>
      </c>
      <c r="C4539" s="32">
        <v>38</v>
      </c>
      <c r="D4539" s="32" t="s">
        <v>56</v>
      </c>
      <c r="E4539" s="32" t="s">
        <v>298</v>
      </c>
    </row>
    <row r="4540" spans="1:5" ht="12.6" customHeight="1" x14ac:dyDescent="0.2">
      <c r="A4540" s="32">
        <v>18</v>
      </c>
      <c r="B4540" s="32">
        <v>1</v>
      </c>
      <c r="C4540" s="32">
        <v>39</v>
      </c>
      <c r="D4540" s="32" t="s">
        <v>59</v>
      </c>
      <c r="E4540" s="32" t="s">
        <v>278</v>
      </c>
    </row>
    <row r="4541" spans="1:5" ht="12.6" customHeight="1" x14ac:dyDescent="0.2">
      <c r="A4541" s="32">
        <v>18</v>
      </c>
      <c r="B4541" s="32">
        <v>1</v>
      </c>
      <c r="C4541" s="32">
        <v>40</v>
      </c>
      <c r="D4541" s="32" t="s">
        <v>55</v>
      </c>
      <c r="E4541" s="32" t="s">
        <v>258</v>
      </c>
    </row>
    <row r="4542" spans="1:5" ht="12.6" customHeight="1" x14ac:dyDescent="0.2">
      <c r="A4542" s="32">
        <v>18</v>
      </c>
      <c r="B4542" s="32">
        <v>1</v>
      </c>
      <c r="C4542" s="32">
        <v>41</v>
      </c>
      <c r="D4542" s="32" t="s">
        <v>54</v>
      </c>
      <c r="E4542" s="32" t="s">
        <v>238</v>
      </c>
    </row>
    <row r="4543" spans="1:5" ht="12.6" customHeight="1" x14ac:dyDescent="0.2">
      <c r="A4543" s="32">
        <v>18</v>
      </c>
      <c r="B4543" s="32">
        <v>1</v>
      </c>
      <c r="C4543" s="32">
        <v>42</v>
      </c>
      <c r="D4543" s="32" t="s">
        <v>57</v>
      </c>
      <c r="E4543" s="32" t="s">
        <v>218</v>
      </c>
    </row>
    <row r="4544" spans="1:5" ht="12.6" customHeight="1" x14ac:dyDescent="0.2">
      <c r="A4544" s="32">
        <v>18</v>
      </c>
      <c r="B4544" s="32">
        <v>1</v>
      </c>
      <c r="C4544" s="32">
        <v>43</v>
      </c>
      <c r="D4544" s="32" t="s">
        <v>58</v>
      </c>
      <c r="E4544" s="32" t="s">
        <v>60</v>
      </c>
    </row>
    <row r="4545" spans="1:5" ht="12.6" customHeight="1" x14ac:dyDescent="0.2">
      <c r="A4545" s="32">
        <v>18</v>
      </c>
      <c r="B4545" s="32">
        <v>1</v>
      </c>
      <c r="C4545" s="32">
        <v>44</v>
      </c>
      <c r="D4545" s="32" t="s">
        <v>391</v>
      </c>
      <c r="E4545" s="32" t="s">
        <v>338</v>
      </c>
    </row>
    <row r="4546" spans="1:5" ht="12.6" customHeight="1" x14ac:dyDescent="0.2">
      <c r="A4546" s="32">
        <v>18</v>
      </c>
      <c r="B4546" s="32">
        <v>1</v>
      </c>
      <c r="C4546" s="32">
        <v>45</v>
      </c>
      <c r="D4546" s="32" t="s">
        <v>392</v>
      </c>
      <c r="E4546" s="32" t="s">
        <v>358</v>
      </c>
    </row>
    <row r="4547" spans="1:5" ht="12.6" customHeight="1" x14ac:dyDescent="0.2">
      <c r="A4547" s="32">
        <v>18</v>
      </c>
      <c r="B4547" s="32">
        <v>1</v>
      </c>
      <c r="C4547" s="32">
        <v>46</v>
      </c>
      <c r="D4547" s="32" t="s">
        <v>393</v>
      </c>
      <c r="E4547" s="32" t="s">
        <v>18</v>
      </c>
    </row>
    <row r="4548" spans="1:5" ht="12.6" customHeight="1" x14ac:dyDescent="0.2">
      <c r="A4548" s="32">
        <v>18</v>
      </c>
      <c r="B4548" s="32">
        <v>1</v>
      </c>
      <c r="C4548" s="32">
        <v>47</v>
      </c>
      <c r="D4548" s="32" t="s">
        <v>359</v>
      </c>
      <c r="E4548" s="32" t="s">
        <v>61</v>
      </c>
    </row>
    <row r="4549" spans="1:5" ht="12.6" customHeight="1" x14ac:dyDescent="0.2">
      <c r="A4549" s="32">
        <v>18</v>
      </c>
      <c r="B4549" s="32">
        <v>1</v>
      </c>
      <c r="C4549" s="32">
        <v>48</v>
      </c>
      <c r="D4549" s="32" t="s">
        <v>339</v>
      </c>
      <c r="E4549" s="32" t="s">
        <v>62</v>
      </c>
    </row>
    <row r="4550" spans="1:5" ht="12.6" customHeight="1" x14ac:dyDescent="0.2">
      <c r="A4550" s="32">
        <v>18</v>
      </c>
      <c r="B4550" s="32">
        <v>1</v>
      </c>
      <c r="C4550" s="32">
        <v>49</v>
      </c>
      <c r="D4550" s="32" t="s">
        <v>319</v>
      </c>
      <c r="E4550" s="32" t="s">
        <v>64</v>
      </c>
    </row>
    <row r="4551" spans="1:5" ht="12.6" customHeight="1" x14ac:dyDescent="0.2">
      <c r="A4551" s="32">
        <v>18</v>
      </c>
      <c r="B4551" s="32">
        <v>1</v>
      </c>
      <c r="C4551" s="32">
        <v>50</v>
      </c>
      <c r="D4551" s="32" t="s">
        <v>299</v>
      </c>
      <c r="E4551" s="32" t="s">
        <v>65</v>
      </c>
    </row>
    <row r="4552" spans="1:5" ht="12.6" customHeight="1" x14ac:dyDescent="0.2">
      <c r="A4552" s="32">
        <v>18</v>
      </c>
      <c r="B4552" s="32">
        <v>1</v>
      </c>
      <c r="C4552" s="32">
        <v>51</v>
      </c>
      <c r="D4552" s="32" t="s">
        <v>279</v>
      </c>
      <c r="E4552" s="32" t="s">
        <v>66</v>
      </c>
    </row>
    <row r="4553" spans="1:5" ht="12.6" customHeight="1" x14ac:dyDescent="0.2">
      <c r="A4553" s="32">
        <v>18</v>
      </c>
      <c r="B4553" s="32">
        <v>1</v>
      </c>
      <c r="C4553" s="32">
        <v>52</v>
      </c>
      <c r="D4553" s="32" t="s">
        <v>259</v>
      </c>
      <c r="E4553" s="32" t="s">
        <v>63</v>
      </c>
    </row>
    <row r="4554" spans="1:5" ht="12.6" customHeight="1" x14ac:dyDescent="0.2">
      <c r="A4554" s="32">
        <v>18</v>
      </c>
      <c r="B4554" s="32">
        <v>1</v>
      </c>
      <c r="C4554" s="32">
        <v>53</v>
      </c>
      <c r="D4554" s="32" t="s">
        <v>239</v>
      </c>
      <c r="E4554" s="32" t="s">
        <v>67</v>
      </c>
    </row>
    <row r="4555" spans="1:5" ht="12.6" customHeight="1" x14ac:dyDescent="0.2">
      <c r="A4555" s="32">
        <v>18</v>
      </c>
      <c r="B4555" s="32">
        <v>1</v>
      </c>
      <c r="C4555" s="32">
        <v>54</v>
      </c>
      <c r="D4555" s="32" t="s">
        <v>394</v>
      </c>
      <c r="E4555" s="32" t="s">
        <v>219</v>
      </c>
    </row>
    <row r="4556" spans="1:5" ht="12.6" customHeight="1" x14ac:dyDescent="0.2">
      <c r="A4556" s="32">
        <v>18</v>
      </c>
      <c r="B4556" s="32">
        <v>1</v>
      </c>
      <c r="C4556" s="32">
        <v>55</v>
      </c>
      <c r="D4556" s="32" t="s">
        <v>19</v>
      </c>
      <c r="E4556" s="32" t="s">
        <v>70</v>
      </c>
    </row>
    <row r="4557" spans="1:5" ht="12.6" customHeight="1" x14ac:dyDescent="0.2">
      <c r="A4557" s="32">
        <v>18</v>
      </c>
      <c r="B4557" s="32">
        <v>1</v>
      </c>
      <c r="C4557" s="32">
        <v>56</v>
      </c>
      <c r="D4557" s="32" t="s">
        <v>68</v>
      </c>
      <c r="E4557" s="32" t="s">
        <v>395</v>
      </c>
    </row>
    <row r="4558" spans="1:5" ht="12.6" customHeight="1" x14ac:dyDescent="0.2">
      <c r="A4558" s="32">
        <v>18</v>
      </c>
      <c r="B4558" s="32">
        <v>1</v>
      </c>
      <c r="C4558" s="32">
        <v>57</v>
      </c>
      <c r="D4558" s="32" t="s">
        <v>396</v>
      </c>
      <c r="E4558" s="32" t="s">
        <v>72</v>
      </c>
    </row>
    <row r="4559" spans="1:5" ht="12.6" customHeight="1" x14ac:dyDescent="0.2">
      <c r="A4559" s="32">
        <v>18</v>
      </c>
      <c r="B4559" s="32">
        <v>1</v>
      </c>
      <c r="C4559" s="32">
        <v>58</v>
      </c>
      <c r="D4559" s="32" t="s">
        <v>360</v>
      </c>
      <c r="E4559" s="32" t="s">
        <v>73</v>
      </c>
    </row>
    <row r="4560" spans="1:5" ht="12.6" customHeight="1" x14ac:dyDescent="0.2">
      <c r="A4560" s="32">
        <v>18</v>
      </c>
      <c r="B4560" s="32">
        <v>1</v>
      </c>
      <c r="C4560" s="32">
        <v>59</v>
      </c>
      <c r="D4560" s="32" t="s">
        <v>340</v>
      </c>
      <c r="E4560" s="32" t="s">
        <v>71</v>
      </c>
    </row>
    <row r="4561" spans="1:5" ht="12.6" customHeight="1" x14ac:dyDescent="0.2">
      <c r="A4561" s="32">
        <v>18</v>
      </c>
      <c r="B4561" s="32">
        <v>1</v>
      </c>
      <c r="C4561" s="32">
        <v>60</v>
      </c>
      <c r="D4561" s="32" t="s">
        <v>320</v>
      </c>
      <c r="E4561" s="32" t="s">
        <v>69</v>
      </c>
    </row>
    <row r="4562" spans="1:5" ht="12.6" customHeight="1" x14ac:dyDescent="0.2">
      <c r="A4562" s="32">
        <v>18</v>
      </c>
      <c r="B4562" s="32">
        <v>1</v>
      </c>
      <c r="C4562" s="32">
        <v>61</v>
      </c>
      <c r="D4562" s="32" t="s">
        <v>300</v>
      </c>
      <c r="E4562" s="32" t="s">
        <v>74</v>
      </c>
    </row>
    <row r="4563" spans="1:5" ht="12.6" customHeight="1" x14ac:dyDescent="0.2">
      <c r="A4563" s="32">
        <v>18</v>
      </c>
      <c r="B4563" s="32">
        <v>1</v>
      </c>
      <c r="C4563" s="32">
        <v>62</v>
      </c>
      <c r="D4563" s="32" t="s">
        <v>280</v>
      </c>
      <c r="E4563" s="32" t="s">
        <v>220</v>
      </c>
    </row>
    <row r="4564" spans="1:5" ht="12.6" customHeight="1" x14ac:dyDescent="0.2">
      <c r="A4564" s="32">
        <v>18</v>
      </c>
      <c r="B4564" s="32">
        <v>1</v>
      </c>
      <c r="C4564" s="32">
        <v>63</v>
      </c>
      <c r="D4564" s="32" t="s">
        <v>260</v>
      </c>
      <c r="E4564" s="32" t="s">
        <v>240</v>
      </c>
    </row>
    <row r="4565" spans="1:5" ht="12.6" customHeight="1" x14ac:dyDescent="0.2">
      <c r="A4565" s="32">
        <v>18</v>
      </c>
      <c r="B4565" s="32">
        <v>1</v>
      </c>
      <c r="C4565" s="32">
        <v>64</v>
      </c>
      <c r="D4565" s="32" t="s">
        <v>79</v>
      </c>
      <c r="E4565" s="32" t="s">
        <v>20</v>
      </c>
    </row>
    <row r="4566" spans="1:5" ht="12.6" customHeight="1" x14ac:dyDescent="0.2">
      <c r="A4566" s="32">
        <v>18</v>
      </c>
      <c r="B4566" s="32">
        <v>1</v>
      </c>
      <c r="C4566" s="32">
        <v>65</v>
      </c>
      <c r="D4566" s="32" t="s">
        <v>75</v>
      </c>
      <c r="E4566" s="32" t="s">
        <v>76</v>
      </c>
    </row>
    <row r="4567" spans="1:5" ht="12.6" customHeight="1" x14ac:dyDescent="0.2">
      <c r="A4567" s="32">
        <v>18</v>
      </c>
      <c r="B4567" s="32">
        <v>1</v>
      </c>
      <c r="C4567" s="32">
        <v>66</v>
      </c>
      <c r="D4567" s="32" t="s">
        <v>80</v>
      </c>
      <c r="E4567" s="32" t="s">
        <v>78</v>
      </c>
    </row>
    <row r="4568" spans="1:5" ht="12.6" customHeight="1" x14ac:dyDescent="0.2">
      <c r="A4568" s="32">
        <v>18</v>
      </c>
      <c r="B4568" s="32">
        <v>1</v>
      </c>
      <c r="C4568" s="32">
        <v>67</v>
      </c>
      <c r="D4568" s="32" t="s">
        <v>77</v>
      </c>
      <c r="E4568" s="32" t="s">
        <v>397</v>
      </c>
    </row>
    <row r="4569" spans="1:5" ht="12.6" customHeight="1" x14ac:dyDescent="0.2">
      <c r="A4569" s="32">
        <v>18</v>
      </c>
      <c r="B4569" s="32">
        <v>1</v>
      </c>
      <c r="C4569" s="32">
        <v>68</v>
      </c>
      <c r="D4569" s="32" t="s">
        <v>81</v>
      </c>
      <c r="E4569" s="32" t="s">
        <v>361</v>
      </c>
    </row>
    <row r="4570" spans="1:5" ht="12.6" customHeight="1" x14ac:dyDescent="0.2">
      <c r="A4570" s="32">
        <v>18</v>
      </c>
      <c r="B4570" s="32">
        <v>1</v>
      </c>
      <c r="C4570" s="32">
        <v>69</v>
      </c>
      <c r="D4570" s="32" t="s">
        <v>221</v>
      </c>
      <c r="E4570" s="32" t="s">
        <v>341</v>
      </c>
    </row>
    <row r="4571" spans="1:5" ht="12.6" customHeight="1" x14ac:dyDescent="0.2">
      <c r="A4571" s="32">
        <v>18</v>
      </c>
      <c r="B4571" s="32">
        <v>1</v>
      </c>
      <c r="C4571" s="32">
        <v>70</v>
      </c>
      <c r="D4571" s="32" t="s">
        <v>241</v>
      </c>
      <c r="E4571" s="32" t="s">
        <v>321</v>
      </c>
    </row>
    <row r="4572" spans="1:5" ht="12.6" customHeight="1" x14ac:dyDescent="0.2">
      <c r="A4572" s="32">
        <v>18</v>
      </c>
      <c r="B4572" s="32">
        <v>1</v>
      </c>
      <c r="C4572" s="32">
        <v>71</v>
      </c>
      <c r="D4572" s="32" t="s">
        <v>261</v>
      </c>
      <c r="E4572" s="32" t="s">
        <v>301</v>
      </c>
    </row>
    <row r="4573" spans="1:5" ht="12.6" customHeight="1" x14ac:dyDescent="0.2">
      <c r="A4573" s="32">
        <v>18</v>
      </c>
      <c r="B4573" s="32">
        <v>1</v>
      </c>
      <c r="C4573" s="32">
        <v>72</v>
      </c>
      <c r="D4573" s="32" t="s">
        <v>398</v>
      </c>
      <c r="E4573" s="32" t="s">
        <v>281</v>
      </c>
    </row>
    <row r="4574" spans="1:5" ht="12.6" customHeight="1" x14ac:dyDescent="0.2">
      <c r="A4574" s="32">
        <v>18</v>
      </c>
      <c r="B4574" s="32">
        <v>1</v>
      </c>
      <c r="C4574" s="32">
        <v>73</v>
      </c>
      <c r="D4574" s="32" t="s">
        <v>21</v>
      </c>
      <c r="E4574" s="32" t="s">
        <v>222</v>
      </c>
    </row>
    <row r="4575" spans="1:5" ht="12.6" customHeight="1" x14ac:dyDescent="0.2">
      <c r="A4575" s="32">
        <v>18</v>
      </c>
      <c r="B4575" s="32">
        <v>1</v>
      </c>
      <c r="C4575" s="32">
        <v>74</v>
      </c>
      <c r="D4575" s="32" t="s">
        <v>83</v>
      </c>
      <c r="E4575" s="32" t="s">
        <v>88</v>
      </c>
    </row>
    <row r="4576" spans="1:5" ht="12.6" customHeight="1" x14ac:dyDescent="0.2">
      <c r="A4576" s="32">
        <v>18</v>
      </c>
      <c r="B4576" s="32">
        <v>1</v>
      </c>
      <c r="C4576" s="32">
        <v>75</v>
      </c>
      <c r="D4576" s="32" t="s">
        <v>86</v>
      </c>
      <c r="E4576" s="32" t="s">
        <v>82</v>
      </c>
    </row>
    <row r="4577" spans="1:5" ht="12.6" customHeight="1" x14ac:dyDescent="0.2">
      <c r="A4577" s="32">
        <v>18</v>
      </c>
      <c r="B4577" s="32">
        <v>1</v>
      </c>
      <c r="C4577" s="32">
        <v>76</v>
      </c>
      <c r="D4577" s="32" t="s">
        <v>87</v>
      </c>
      <c r="E4577" s="32" t="s">
        <v>84</v>
      </c>
    </row>
    <row r="4578" spans="1:5" ht="12.6" customHeight="1" x14ac:dyDescent="0.2">
      <c r="A4578" s="32">
        <v>18</v>
      </c>
      <c r="B4578" s="32">
        <v>1</v>
      </c>
      <c r="C4578" s="32">
        <v>77</v>
      </c>
      <c r="D4578" s="32" t="s">
        <v>85</v>
      </c>
      <c r="E4578" s="32" t="s">
        <v>399</v>
      </c>
    </row>
    <row r="4579" spans="1:5" ht="12.6" customHeight="1" x14ac:dyDescent="0.2">
      <c r="A4579" s="32">
        <v>18</v>
      </c>
      <c r="B4579" s="32">
        <v>1</v>
      </c>
      <c r="C4579" s="32">
        <v>78</v>
      </c>
      <c r="D4579" s="32" t="s">
        <v>400</v>
      </c>
      <c r="E4579" s="32" t="s">
        <v>242</v>
      </c>
    </row>
    <row r="4580" spans="1:5" ht="12.6" customHeight="1" x14ac:dyDescent="0.2">
      <c r="A4580" s="32">
        <v>18</v>
      </c>
      <c r="B4580" s="32">
        <v>1</v>
      </c>
      <c r="C4580" s="32">
        <v>79</v>
      </c>
      <c r="D4580" s="32" t="s">
        <v>362</v>
      </c>
      <c r="E4580" s="32" t="s">
        <v>262</v>
      </c>
    </row>
    <row r="4581" spans="1:5" ht="12.6" customHeight="1" x14ac:dyDescent="0.2">
      <c r="A4581" s="32">
        <v>18</v>
      </c>
      <c r="B4581" s="32">
        <v>1</v>
      </c>
      <c r="C4581" s="32">
        <v>80</v>
      </c>
      <c r="D4581" s="32" t="s">
        <v>342</v>
      </c>
      <c r="E4581" s="32" t="s">
        <v>282</v>
      </c>
    </row>
    <row r="4582" spans="1:5" ht="12.6" customHeight="1" x14ac:dyDescent="0.2">
      <c r="A4582" s="32">
        <v>18</v>
      </c>
      <c r="B4582" s="32">
        <v>1</v>
      </c>
      <c r="C4582" s="32">
        <v>81</v>
      </c>
      <c r="D4582" s="32" t="s">
        <v>322</v>
      </c>
      <c r="E4582" s="32" t="s">
        <v>302</v>
      </c>
    </row>
    <row r="4583" spans="1:5" ht="12.6" customHeight="1" x14ac:dyDescent="0.2">
      <c r="A4583" s="32">
        <v>18</v>
      </c>
      <c r="B4583" s="32">
        <v>1</v>
      </c>
      <c r="C4583" s="32">
        <v>82</v>
      </c>
      <c r="D4583" s="32" t="s">
        <v>283</v>
      </c>
      <c r="E4583" s="32" t="s">
        <v>23</v>
      </c>
    </row>
    <row r="4584" spans="1:5" ht="12.6" customHeight="1" x14ac:dyDescent="0.2">
      <c r="A4584" s="32">
        <v>18</v>
      </c>
      <c r="B4584" s="32">
        <v>1</v>
      </c>
      <c r="C4584" s="32">
        <v>83</v>
      </c>
      <c r="D4584" s="32" t="s">
        <v>263</v>
      </c>
      <c r="E4584" s="32" t="s">
        <v>92</v>
      </c>
    </row>
    <row r="4585" spans="1:5" ht="12.6" customHeight="1" x14ac:dyDescent="0.2">
      <c r="A4585" s="32">
        <v>18</v>
      </c>
      <c r="B4585" s="32">
        <v>1</v>
      </c>
      <c r="C4585" s="32">
        <v>84</v>
      </c>
      <c r="D4585" s="32" t="s">
        <v>243</v>
      </c>
      <c r="E4585" s="32" t="s">
        <v>89</v>
      </c>
    </row>
    <row r="4586" spans="1:5" ht="12.6" customHeight="1" x14ac:dyDescent="0.2">
      <c r="A4586" s="32">
        <v>18</v>
      </c>
      <c r="B4586" s="32">
        <v>1</v>
      </c>
      <c r="C4586" s="32">
        <v>85</v>
      </c>
      <c r="D4586" s="32" t="s">
        <v>223</v>
      </c>
      <c r="E4586" s="32" t="s">
        <v>91</v>
      </c>
    </row>
    <row r="4587" spans="1:5" ht="12.6" customHeight="1" x14ac:dyDescent="0.2">
      <c r="A4587" s="32">
        <v>18</v>
      </c>
      <c r="B4587" s="32">
        <v>1</v>
      </c>
      <c r="C4587" s="32">
        <v>86</v>
      </c>
      <c r="D4587" s="32" t="s">
        <v>95</v>
      </c>
      <c r="E4587" s="32" t="s">
        <v>90</v>
      </c>
    </row>
    <row r="4588" spans="1:5" ht="12.6" customHeight="1" x14ac:dyDescent="0.2">
      <c r="A4588" s="32">
        <v>18</v>
      </c>
      <c r="B4588" s="32">
        <v>1</v>
      </c>
      <c r="C4588" s="32">
        <v>87</v>
      </c>
      <c r="D4588" s="32" t="s">
        <v>94</v>
      </c>
      <c r="E4588" s="32" t="s">
        <v>93</v>
      </c>
    </row>
    <row r="4589" spans="1:5" ht="12.6" customHeight="1" x14ac:dyDescent="0.2">
      <c r="A4589" s="32">
        <v>18</v>
      </c>
      <c r="B4589" s="32">
        <v>1</v>
      </c>
      <c r="C4589" s="32">
        <v>88</v>
      </c>
      <c r="D4589" s="32" t="s">
        <v>303</v>
      </c>
      <c r="E4589" s="32" t="s">
        <v>401</v>
      </c>
    </row>
    <row r="4590" spans="1:5" ht="12.6" customHeight="1" x14ac:dyDescent="0.2">
      <c r="A4590" s="32">
        <v>18</v>
      </c>
      <c r="B4590" s="32">
        <v>1</v>
      </c>
      <c r="C4590" s="32">
        <v>89</v>
      </c>
      <c r="D4590" s="32" t="s">
        <v>323</v>
      </c>
      <c r="E4590" s="32" t="s">
        <v>363</v>
      </c>
    </row>
    <row r="4591" spans="1:5" ht="12.6" customHeight="1" x14ac:dyDescent="0.2">
      <c r="A4591" s="32">
        <v>18</v>
      </c>
      <c r="B4591" s="32">
        <v>1</v>
      </c>
      <c r="C4591" s="32">
        <v>90</v>
      </c>
      <c r="D4591" s="32" t="s">
        <v>343</v>
      </c>
      <c r="E4591" s="32" t="s">
        <v>402</v>
      </c>
    </row>
    <row r="4592" spans="1:5" ht="12.6" customHeight="1" x14ac:dyDescent="0.2">
      <c r="A4592" s="32">
        <v>18</v>
      </c>
      <c r="B4592" s="32">
        <v>1</v>
      </c>
      <c r="C4592" s="32">
        <v>91</v>
      </c>
      <c r="D4592" s="32" t="s">
        <v>24</v>
      </c>
      <c r="E4592" s="32" t="s">
        <v>344</v>
      </c>
    </row>
    <row r="4593" spans="1:5" ht="12.6" customHeight="1" x14ac:dyDescent="0.2">
      <c r="A4593" s="32">
        <v>18</v>
      </c>
      <c r="B4593" s="32">
        <v>1</v>
      </c>
      <c r="C4593" s="32">
        <v>92</v>
      </c>
      <c r="D4593" s="32" t="s">
        <v>101</v>
      </c>
      <c r="E4593" s="32" t="s">
        <v>324</v>
      </c>
    </row>
    <row r="4594" spans="1:5" ht="12.6" customHeight="1" x14ac:dyDescent="0.2">
      <c r="A4594" s="32">
        <v>18</v>
      </c>
      <c r="B4594" s="32">
        <v>1</v>
      </c>
      <c r="C4594" s="32">
        <v>93</v>
      </c>
      <c r="D4594" s="32" t="s">
        <v>96</v>
      </c>
      <c r="E4594" s="32" t="s">
        <v>304</v>
      </c>
    </row>
    <row r="4595" spans="1:5" ht="12.6" customHeight="1" x14ac:dyDescent="0.2">
      <c r="A4595" s="32">
        <v>18</v>
      </c>
      <c r="B4595" s="32">
        <v>1</v>
      </c>
      <c r="C4595" s="32">
        <v>94</v>
      </c>
      <c r="D4595" s="32" t="s">
        <v>97</v>
      </c>
      <c r="E4595" s="32" t="s">
        <v>284</v>
      </c>
    </row>
    <row r="4596" spans="1:5" ht="12.6" customHeight="1" x14ac:dyDescent="0.2">
      <c r="A4596" s="32">
        <v>18</v>
      </c>
      <c r="B4596" s="32">
        <v>1</v>
      </c>
      <c r="C4596" s="32">
        <v>95</v>
      </c>
      <c r="D4596" s="32" t="s">
        <v>99</v>
      </c>
      <c r="E4596" s="32" t="s">
        <v>264</v>
      </c>
    </row>
    <row r="4597" spans="1:5" ht="12.6" customHeight="1" x14ac:dyDescent="0.2">
      <c r="A4597" s="32">
        <v>18</v>
      </c>
      <c r="B4597" s="32">
        <v>1</v>
      </c>
      <c r="C4597" s="32">
        <v>96</v>
      </c>
      <c r="D4597" s="32" t="s">
        <v>100</v>
      </c>
      <c r="E4597" s="32" t="s">
        <v>244</v>
      </c>
    </row>
    <row r="4598" spans="1:5" ht="12.6" customHeight="1" x14ac:dyDescent="0.2">
      <c r="A4598" s="32">
        <v>18</v>
      </c>
      <c r="B4598" s="32">
        <v>1</v>
      </c>
      <c r="C4598" s="32">
        <v>97</v>
      </c>
      <c r="D4598" s="32" t="s">
        <v>98</v>
      </c>
      <c r="E4598" s="32" t="s">
        <v>224</v>
      </c>
    </row>
    <row r="4599" spans="1:5" ht="12.6" customHeight="1" x14ac:dyDescent="0.2">
      <c r="A4599" s="32">
        <v>18</v>
      </c>
      <c r="B4599" s="32">
        <v>1</v>
      </c>
      <c r="C4599" s="32">
        <v>98</v>
      </c>
      <c r="D4599" s="32" t="s">
        <v>102</v>
      </c>
      <c r="E4599" s="32" t="s">
        <v>403</v>
      </c>
    </row>
    <row r="4600" spans="1:5" ht="12.6" customHeight="1" x14ac:dyDescent="0.2">
      <c r="A4600" s="32">
        <v>18</v>
      </c>
      <c r="B4600" s="32">
        <v>1</v>
      </c>
      <c r="C4600" s="32">
        <v>99</v>
      </c>
      <c r="D4600" s="32" t="s">
        <v>404</v>
      </c>
      <c r="E4600" s="32" t="s">
        <v>364</v>
      </c>
    </row>
    <row r="4601" spans="1:5" ht="12.6" customHeight="1" x14ac:dyDescent="0.2">
      <c r="A4601" s="32">
        <v>18</v>
      </c>
      <c r="B4601" s="32">
        <v>1</v>
      </c>
      <c r="C4601" s="32">
        <v>100</v>
      </c>
      <c r="D4601" s="32" t="s">
        <v>405</v>
      </c>
      <c r="E4601" s="32" t="s">
        <v>25</v>
      </c>
    </row>
    <row r="4602" spans="1:5" ht="12.6" customHeight="1" x14ac:dyDescent="0.2">
      <c r="A4602" s="32">
        <v>18</v>
      </c>
      <c r="B4602" s="32">
        <v>1</v>
      </c>
      <c r="C4602" s="32">
        <v>101</v>
      </c>
      <c r="D4602" s="32" t="s">
        <v>105</v>
      </c>
      <c r="E4602" s="32" t="s">
        <v>406</v>
      </c>
    </row>
    <row r="4603" spans="1:5" ht="12.6" customHeight="1" x14ac:dyDescent="0.2">
      <c r="A4603" s="32">
        <v>18</v>
      </c>
      <c r="B4603" s="32">
        <v>1</v>
      </c>
      <c r="C4603" s="32">
        <v>102</v>
      </c>
      <c r="D4603" s="32" t="s">
        <v>106</v>
      </c>
      <c r="E4603" s="32" t="s">
        <v>365</v>
      </c>
    </row>
    <row r="4604" spans="1:5" ht="12.6" customHeight="1" x14ac:dyDescent="0.2">
      <c r="A4604" s="32">
        <v>18</v>
      </c>
      <c r="B4604" s="32">
        <v>1</v>
      </c>
      <c r="C4604" s="32">
        <v>103</v>
      </c>
      <c r="D4604" s="32" t="s">
        <v>104</v>
      </c>
      <c r="E4604" s="32" t="s">
        <v>345</v>
      </c>
    </row>
    <row r="4605" spans="1:5" ht="12.6" customHeight="1" x14ac:dyDescent="0.2">
      <c r="A4605" s="32">
        <v>18</v>
      </c>
      <c r="B4605" s="32">
        <v>1</v>
      </c>
      <c r="C4605" s="32">
        <v>104</v>
      </c>
      <c r="D4605" s="32" t="s">
        <v>108</v>
      </c>
      <c r="E4605" s="32" t="s">
        <v>325</v>
      </c>
    </row>
    <row r="4606" spans="1:5" ht="12.6" customHeight="1" x14ac:dyDescent="0.2">
      <c r="A4606" s="32">
        <v>18</v>
      </c>
      <c r="B4606" s="32">
        <v>1</v>
      </c>
      <c r="C4606" s="32">
        <v>105</v>
      </c>
      <c r="D4606" s="32" t="s">
        <v>103</v>
      </c>
      <c r="E4606" s="32" t="s">
        <v>305</v>
      </c>
    </row>
    <row r="4607" spans="1:5" ht="12.6" customHeight="1" x14ac:dyDescent="0.2">
      <c r="A4607" s="32">
        <v>18</v>
      </c>
      <c r="B4607" s="32">
        <v>1</v>
      </c>
      <c r="C4607" s="32">
        <v>106</v>
      </c>
      <c r="D4607" s="32" t="s">
        <v>107</v>
      </c>
      <c r="E4607" s="32" t="s">
        <v>285</v>
      </c>
    </row>
    <row r="4608" spans="1:5" ht="12.6" customHeight="1" x14ac:dyDescent="0.2">
      <c r="A4608" s="32">
        <v>18</v>
      </c>
      <c r="B4608" s="32">
        <v>1</v>
      </c>
      <c r="C4608" s="32">
        <v>107</v>
      </c>
      <c r="D4608" s="32" t="s">
        <v>109</v>
      </c>
      <c r="E4608" s="32" t="s">
        <v>265</v>
      </c>
    </row>
    <row r="4609" spans="1:5" ht="12.6" customHeight="1" x14ac:dyDescent="0.2">
      <c r="A4609" s="32">
        <v>18</v>
      </c>
      <c r="B4609" s="32">
        <v>1</v>
      </c>
      <c r="C4609" s="32">
        <v>108</v>
      </c>
      <c r="D4609" s="32" t="s">
        <v>225</v>
      </c>
      <c r="E4609" s="32" t="s">
        <v>245</v>
      </c>
    </row>
    <row r="4610" spans="1:5" ht="12.6" customHeight="1" x14ac:dyDescent="0.2">
      <c r="A4610" s="32">
        <v>18</v>
      </c>
      <c r="B4610" s="32">
        <v>1</v>
      </c>
      <c r="C4610" s="32">
        <v>109</v>
      </c>
      <c r="D4610" s="32" t="s">
        <v>139</v>
      </c>
      <c r="E4610" s="32" t="s">
        <v>146</v>
      </c>
    </row>
    <row r="4611" spans="1:5" ht="12.6" customHeight="1" x14ac:dyDescent="0.2">
      <c r="A4611" s="32">
        <v>18</v>
      </c>
      <c r="B4611" s="32">
        <v>1</v>
      </c>
      <c r="C4611" s="32">
        <v>110</v>
      </c>
      <c r="D4611" s="32" t="s">
        <v>140</v>
      </c>
      <c r="E4611" s="32" t="s">
        <v>143</v>
      </c>
    </row>
    <row r="4612" spans="1:5" ht="12.6" customHeight="1" x14ac:dyDescent="0.2">
      <c r="A4612" s="32">
        <v>18</v>
      </c>
      <c r="B4612" s="32">
        <v>1</v>
      </c>
      <c r="C4612" s="32">
        <v>111</v>
      </c>
      <c r="D4612" s="32" t="s">
        <v>407</v>
      </c>
      <c r="E4612" s="32" t="s">
        <v>142</v>
      </c>
    </row>
    <row r="4613" spans="1:5" ht="12.6" customHeight="1" x14ac:dyDescent="0.2">
      <c r="A4613" s="32">
        <v>18</v>
      </c>
      <c r="B4613" s="32">
        <v>1</v>
      </c>
      <c r="C4613" s="32">
        <v>112</v>
      </c>
      <c r="D4613" s="32" t="s">
        <v>366</v>
      </c>
      <c r="E4613" s="32" t="s">
        <v>141</v>
      </c>
    </row>
    <row r="4614" spans="1:5" ht="12.6" customHeight="1" x14ac:dyDescent="0.2">
      <c r="A4614" s="32">
        <v>18</v>
      </c>
      <c r="B4614" s="32">
        <v>1</v>
      </c>
      <c r="C4614" s="32">
        <v>113</v>
      </c>
      <c r="D4614" s="32" t="s">
        <v>346</v>
      </c>
      <c r="E4614" s="32" t="s">
        <v>138</v>
      </c>
    </row>
    <row r="4615" spans="1:5" ht="12.6" customHeight="1" x14ac:dyDescent="0.2">
      <c r="A4615" s="32">
        <v>18</v>
      </c>
      <c r="B4615" s="32">
        <v>1</v>
      </c>
      <c r="C4615" s="32">
        <v>114</v>
      </c>
      <c r="D4615" s="32" t="s">
        <v>326</v>
      </c>
      <c r="E4615" s="32" t="s">
        <v>144</v>
      </c>
    </row>
    <row r="4616" spans="1:5" ht="12.6" customHeight="1" x14ac:dyDescent="0.2">
      <c r="A4616" s="32">
        <v>18</v>
      </c>
      <c r="B4616" s="32">
        <v>1</v>
      </c>
      <c r="C4616" s="32">
        <v>115</v>
      </c>
      <c r="D4616" s="32" t="s">
        <v>306</v>
      </c>
      <c r="E4616" s="32" t="s">
        <v>226</v>
      </c>
    </row>
    <row r="4617" spans="1:5" ht="12.6" customHeight="1" x14ac:dyDescent="0.2">
      <c r="A4617" s="32">
        <v>18</v>
      </c>
      <c r="B4617" s="32">
        <v>1</v>
      </c>
      <c r="C4617" s="32">
        <v>116</v>
      </c>
      <c r="D4617" s="32" t="s">
        <v>286</v>
      </c>
      <c r="E4617" s="32" t="s">
        <v>246</v>
      </c>
    </row>
    <row r="4618" spans="1:5" ht="12.6" customHeight="1" x14ac:dyDescent="0.2">
      <c r="A4618" s="32">
        <v>18</v>
      </c>
      <c r="B4618" s="32">
        <v>1</v>
      </c>
      <c r="C4618" s="32">
        <v>117</v>
      </c>
      <c r="D4618" s="32" t="s">
        <v>266</v>
      </c>
      <c r="E4618" s="32" t="s">
        <v>408</v>
      </c>
    </row>
    <row r="4619" spans="1:5" ht="12.6" customHeight="1" x14ac:dyDescent="0.2">
      <c r="A4619" s="32">
        <v>18</v>
      </c>
      <c r="B4619" s="32">
        <v>1</v>
      </c>
      <c r="C4619" s="32">
        <v>118</v>
      </c>
      <c r="D4619" s="32" t="s">
        <v>153</v>
      </c>
      <c r="E4619" s="32" t="s">
        <v>147</v>
      </c>
    </row>
    <row r="4620" spans="1:5" ht="12.6" customHeight="1" x14ac:dyDescent="0.2">
      <c r="A4620" s="32">
        <v>18</v>
      </c>
      <c r="B4620" s="32">
        <v>1</v>
      </c>
      <c r="C4620" s="32">
        <v>119</v>
      </c>
      <c r="D4620" s="32" t="s">
        <v>151</v>
      </c>
      <c r="E4620" s="32" t="s">
        <v>150</v>
      </c>
    </row>
    <row r="4621" spans="1:5" ht="12.6" customHeight="1" x14ac:dyDescent="0.2">
      <c r="A4621" s="32">
        <v>18</v>
      </c>
      <c r="B4621" s="32">
        <v>1</v>
      </c>
      <c r="C4621" s="32">
        <v>120</v>
      </c>
      <c r="D4621" s="32" t="s">
        <v>148</v>
      </c>
      <c r="E4621" s="32" t="s">
        <v>145</v>
      </c>
    </row>
    <row r="4622" spans="1:5" ht="12.6" customHeight="1" x14ac:dyDescent="0.2">
      <c r="A4622" s="32">
        <v>18</v>
      </c>
      <c r="B4622" s="32">
        <v>1</v>
      </c>
      <c r="C4622" s="32">
        <v>121</v>
      </c>
      <c r="D4622" s="32" t="s">
        <v>409</v>
      </c>
      <c r="E4622" s="32" t="s">
        <v>149</v>
      </c>
    </row>
    <row r="4623" spans="1:5" ht="12.6" customHeight="1" x14ac:dyDescent="0.2">
      <c r="A4623" s="32">
        <v>18</v>
      </c>
      <c r="B4623" s="32">
        <v>1</v>
      </c>
      <c r="C4623" s="32">
        <v>122</v>
      </c>
      <c r="D4623" s="32" t="s">
        <v>152</v>
      </c>
      <c r="E4623" s="32" t="s">
        <v>410</v>
      </c>
    </row>
    <row r="4624" spans="1:5" ht="12.6" customHeight="1" x14ac:dyDescent="0.2">
      <c r="A4624" s="32">
        <v>18</v>
      </c>
      <c r="B4624" s="32">
        <v>1</v>
      </c>
      <c r="C4624" s="32">
        <v>123</v>
      </c>
      <c r="D4624" s="32" t="s">
        <v>227</v>
      </c>
      <c r="E4624" s="32" t="s">
        <v>367</v>
      </c>
    </row>
    <row r="4625" spans="1:5" ht="12.6" customHeight="1" x14ac:dyDescent="0.2">
      <c r="A4625" s="32">
        <v>18</v>
      </c>
      <c r="B4625" s="32">
        <v>1</v>
      </c>
      <c r="C4625" s="32">
        <v>124</v>
      </c>
      <c r="D4625" s="32" t="s">
        <v>247</v>
      </c>
      <c r="E4625" s="32" t="s">
        <v>347</v>
      </c>
    </row>
    <row r="4626" spans="1:5" ht="12.6" customHeight="1" x14ac:dyDescent="0.2">
      <c r="A4626" s="32">
        <v>18</v>
      </c>
      <c r="B4626" s="32">
        <v>1</v>
      </c>
      <c r="C4626" s="32">
        <v>125</v>
      </c>
      <c r="D4626" s="32" t="s">
        <v>267</v>
      </c>
      <c r="E4626" s="32" t="s">
        <v>327</v>
      </c>
    </row>
    <row r="4627" spans="1:5" ht="12.6" customHeight="1" x14ac:dyDescent="0.2">
      <c r="A4627" s="32">
        <v>18</v>
      </c>
      <c r="B4627" s="32">
        <v>1</v>
      </c>
      <c r="C4627" s="32">
        <v>126</v>
      </c>
      <c r="D4627" s="32" t="s">
        <v>287</v>
      </c>
      <c r="E4627" s="32" t="s">
        <v>307</v>
      </c>
    </row>
    <row r="4628" spans="1:5" ht="12.6" customHeight="1" x14ac:dyDescent="0.2">
      <c r="A4628" s="32">
        <v>18</v>
      </c>
      <c r="B4628" s="32">
        <v>1</v>
      </c>
      <c r="C4628" s="32">
        <v>127</v>
      </c>
      <c r="D4628" s="32" t="s">
        <v>162</v>
      </c>
      <c r="E4628" s="32" t="s">
        <v>248</v>
      </c>
    </row>
    <row r="4629" spans="1:5" ht="12.6" customHeight="1" x14ac:dyDescent="0.2">
      <c r="A4629" s="32">
        <v>18</v>
      </c>
      <c r="B4629" s="32">
        <v>1</v>
      </c>
      <c r="C4629" s="32">
        <v>128</v>
      </c>
      <c r="D4629" s="32" t="s">
        <v>154</v>
      </c>
      <c r="E4629" s="32" t="s">
        <v>228</v>
      </c>
    </row>
    <row r="4630" spans="1:5" ht="12.6" customHeight="1" x14ac:dyDescent="0.2">
      <c r="A4630" s="32">
        <v>18</v>
      </c>
      <c r="B4630" s="32">
        <v>1</v>
      </c>
      <c r="C4630" s="32">
        <v>129</v>
      </c>
      <c r="D4630" s="32" t="s">
        <v>156</v>
      </c>
      <c r="E4630" s="32" t="s">
        <v>155</v>
      </c>
    </row>
    <row r="4631" spans="1:5" ht="12.6" customHeight="1" x14ac:dyDescent="0.2">
      <c r="A4631" s="32">
        <v>18</v>
      </c>
      <c r="B4631" s="32">
        <v>1</v>
      </c>
      <c r="C4631" s="32">
        <v>130</v>
      </c>
      <c r="D4631" s="32" t="s">
        <v>157</v>
      </c>
      <c r="E4631" s="32" t="s">
        <v>158</v>
      </c>
    </row>
    <row r="4632" spans="1:5" ht="12.6" customHeight="1" x14ac:dyDescent="0.2">
      <c r="A4632" s="32">
        <v>18</v>
      </c>
      <c r="B4632" s="32">
        <v>1</v>
      </c>
      <c r="C4632" s="32">
        <v>131</v>
      </c>
      <c r="D4632" s="32" t="s">
        <v>159</v>
      </c>
      <c r="E4632" s="32" t="s">
        <v>160</v>
      </c>
    </row>
    <row r="4633" spans="1:5" ht="12.6" customHeight="1" x14ac:dyDescent="0.2">
      <c r="A4633" s="32">
        <v>18</v>
      </c>
      <c r="B4633" s="32">
        <v>1</v>
      </c>
      <c r="C4633" s="32">
        <v>132</v>
      </c>
      <c r="D4633" s="32" t="s">
        <v>411</v>
      </c>
      <c r="E4633" s="32" t="s">
        <v>268</v>
      </c>
    </row>
    <row r="4634" spans="1:5" ht="12.6" customHeight="1" x14ac:dyDescent="0.2">
      <c r="A4634" s="32">
        <v>18</v>
      </c>
      <c r="B4634" s="32">
        <v>1</v>
      </c>
      <c r="C4634" s="32">
        <v>133</v>
      </c>
      <c r="D4634" s="32" t="s">
        <v>368</v>
      </c>
      <c r="E4634" s="32" t="s">
        <v>288</v>
      </c>
    </row>
    <row r="4635" spans="1:5" ht="12.6" customHeight="1" x14ac:dyDescent="0.2">
      <c r="A4635" s="32">
        <v>18</v>
      </c>
      <c r="B4635" s="32">
        <v>1</v>
      </c>
      <c r="C4635" s="32">
        <v>134</v>
      </c>
      <c r="D4635" s="32" t="s">
        <v>348</v>
      </c>
      <c r="E4635" s="32" t="s">
        <v>308</v>
      </c>
    </row>
    <row r="4636" spans="1:5" ht="12.6" customHeight="1" x14ac:dyDescent="0.2">
      <c r="A4636" s="32">
        <v>18</v>
      </c>
      <c r="B4636" s="32">
        <v>1</v>
      </c>
      <c r="C4636" s="32">
        <v>135</v>
      </c>
      <c r="D4636" s="32" t="s">
        <v>328</v>
      </c>
      <c r="E4636" s="32" t="s">
        <v>412</v>
      </c>
    </row>
    <row r="4637" spans="1:5" ht="12.6" customHeight="1" x14ac:dyDescent="0.2">
      <c r="A4637" s="32">
        <v>18</v>
      </c>
      <c r="B4637" s="32">
        <v>1</v>
      </c>
      <c r="C4637" s="32">
        <v>136</v>
      </c>
      <c r="D4637" s="32" t="s">
        <v>163</v>
      </c>
      <c r="E4637" s="32" t="s">
        <v>309</v>
      </c>
    </row>
    <row r="4638" spans="1:5" ht="12.6" customHeight="1" x14ac:dyDescent="0.2">
      <c r="A4638" s="32">
        <v>18</v>
      </c>
      <c r="B4638" s="32">
        <v>1</v>
      </c>
      <c r="C4638" s="32">
        <v>137</v>
      </c>
      <c r="D4638" s="32" t="s">
        <v>289</v>
      </c>
      <c r="E4638" s="32" t="s">
        <v>166</v>
      </c>
    </row>
    <row r="4639" spans="1:5" ht="12.6" customHeight="1" x14ac:dyDescent="0.2">
      <c r="A4639" s="32">
        <v>18</v>
      </c>
      <c r="B4639" s="32">
        <v>1</v>
      </c>
      <c r="C4639" s="32">
        <v>138</v>
      </c>
      <c r="D4639" s="32" t="s">
        <v>165</v>
      </c>
      <c r="E4639" s="32" t="s">
        <v>269</v>
      </c>
    </row>
    <row r="4640" spans="1:5" ht="12.6" customHeight="1" x14ac:dyDescent="0.2">
      <c r="A4640" s="32">
        <v>18</v>
      </c>
      <c r="B4640" s="32">
        <v>1</v>
      </c>
      <c r="C4640" s="32">
        <v>139</v>
      </c>
      <c r="D4640" s="32" t="s">
        <v>164</v>
      </c>
      <c r="E4640" s="32" t="s">
        <v>249</v>
      </c>
    </row>
    <row r="4641" spans="1:5" ht="12.6" customHeight="1" x14ac:dyDescent="0.2">
      <c r="A4641" s="32">
        <v>18</v>
      </c>
      <c r="B4641" s="32">
        <v>1</v>
      </c>
      <c r="C4641" s="32">
        <v>140</v>
      </c>
      <c r="D4641" s="32" t="s">
        <v>229</v>
      </c>
      <c r="E4641" s="32" t="s">
        <v>167</v>
      </c>
    </row>
    <row r="4642" spans="1:5" ht="12.6" customHeight="1" x14ac:dyDescent="0.2">
      <c r="A4642" s="32">
        <v>18</v>
      </c>
      <c r="B4642" s="32">
        <v>1</v>
      </c>
      <c r="C4642" s="32">
        <v>141</v>
      </c>
      <c r="D4642" s="32" t="s">
        <v>168</v>
      </c>
      <c r="E4642" s="32" t="s">
        <v>169</v>
      </c>
    </row>
    <row r="4643" spans="1:5" ht="12.6" customHeight="1" x14ac:dyDescent="0.2">
      <c r="A4643" s="32">
        <v>18</v>
      </c>
      <c r="B4643" s="32">
        <v>1</v>
      </c>
      <c r="C4643" s="32">
        <v>142</v>
      </c>
      <c r="D4643" s="32" t="s">
        <v>161</v>
      </c>
      <c r="E4643" s="32" t="s">
        <v>413</v>
      </c>
    </row>
    <row r="4644" spans="1:5" ht="12.6" customHeight="1" x14ac:dyDescent="0.2">
      <c r="A4644" s="32">
        <v>18</v>
      </c>
      <c r="B4644" s="32">
        <v>1</v>
      </c>
      <c r="C4644" s="32">
        <v>143</v>
      </c>
      <c r="D4644" s="32" t="s">
        <v>414</v>
      </c>
      <c r="E4644" s="32" t="s">
        <v>329</v>
      </c>
    </row>
    <row r="4645" spans="1:5" ht="12.6" customHeight="1" x14ac:dyDescent="0.2">
      <c r="A4645" s="32">
        <v>18</v>
      </c>
      <c r="B4645" s="32">
        <v>1</v>
      </c>
      <c r="C4645" s="32">
        <v>144</v>
      </c>
      <c r="D4645" s="32" t="s">
        <v>349</v>
      </c>
      <c r="E4645" s="32" t="s">
        <v>369</v>
      </c>
    </row>
    <row r="4646" spans="1:5" ht="12.6" customHeight="1" x14ac:dyDescent="0.2">
      <c r="A4646" s="32">
        <v>18</v>
      </c>
      <c r="B4646" s="32">
        <v>1</v>
      </c>
      <c r="C4646" s="32">
        <v>145</v>
      </c>
      <c r="D4646" s="32" t="s">
        <v>370</v>
      </c>
      <c r="E4646" s="32" t="s">
        <v>170</v>
      </c>
    </row>
    <row r="4647" spans="1:5" ht="12.6" customHeight="1" x14ac:dyDescent="0.2">
      <c r="A4647" s="32">
        <v>18</v>
      </c>
      <c r="B4647" s="32">
        <v>1</v>
      </c>
      <c r="C4647" s="32">
        <v>146</v>
      </c>
      <c r="D4647" s="32" t="s">
        <v>171</v>
      </c>
      <c r="E4647" s="32" t="s">
        <v>350</v>
      </c>
    </row>
    <row r="4648" spans="1:5" ht="12.6" customHeight="1" x14ac:dyDescent="0.2">
      <c r="A4648" s="32">
        <v>18</v>
      </c>
      <c r="B4648" s="32">
        <v>1</v>
      </c>
      <c r="C4648" s="32">
        <v>147</v>
      </c>
      <c r="D4648" s="32" t="s">
        <v>330</v>
      </c>
      <c r="E4648" s="32" t="s">
        <v>172</v>
      </c>
    </row>
    <row r="4649" spans="1:5" ht="12.6" customHeight="1" x14ac:dyDescent="0.2">
      <c r="A4649" s="32">
        <v>18</v>
      </c>
      <c r="B4649" s="32">
        <v>1</v>
      </c>
      <c r="C4649" s="32">
        <v>148</v>
      </c>
      <c r="D4649" s="32" t="s">
        <v>310</v>
      </c>
      <c r="E4649" s="32" t="s">
        <v>173</v>
      </c>
    </row>
    <row r="4650" spans="1:5" ht="12.6" customHeight="1" x14ac:dyDescent="0.2">
      <c r="A4650" s="32">
        <v>18</v>
      </c>
      <c r="B4650" s="32">
        <v>1</v>
      </c>
      <c r="C4650" s="32">
        <v>149</v>
      </c>
      <c r="D4650" s="32" t="s">
        <v>176</v>
      </c>
      <c r="E4650" s="32" t="s">
        <v>290</v>
      </c>
    </row>
    <row r="4651" spans="1:5" ht="12.6" customHeight="1" x14ac:dyDescent="0.2">
      <c r="A4651" s="32">
        <v>18</v>
      </c>
      <c r="B4651" s="32">
        <v>1</v>
      </c>
      <c r="C4651" s="32">
        <v>150</v>
      </c>
      <c r="D4651" s="32" t="s">
        <v>270</v>
      </c>
      <c r="E4651" s="32" t="s">
        <v>178</v>
      </c>
    </row>
    <row r="4652" spans="1:5" ht="12.6" customHeight="1" x14ac:dyDescent="0.2">
      <c r="A4652" s="32">
        <v>18</v>
      </c>
      <c r="B4652" s="32">
        <v>1</v>
      </c>
      <c r="C4652" s="32">
        <v>151</v>
      </c>
      <c r="D4652" s="32" t="s">
        <v>250</v>
      </c>
      <c r="E4652" s="32" t="s">
        <v>175</v>
      </c>
    </row>
    <row r="4653" spans="1:5" ht="12.6" customHeight="1" x14ac:dyDescent="0.2">
      <c r="A4653" s="32">
        <v>18</v>
      </c>
      <c r="B4653" s="32">
        <v>1</v>
      </c>
      <c r="C4653" s="32">
        <v>152</v>
      </c>
      <c r="D4653" s="32" t="s">
        <v>174</v>
      </c>
      <c r="E4653" s="32" t="s">
        <v>230</v>
      </c>
    </row>
    <row r="4654" spans="1:5" ht="12.6" customHeight="1" x14ac:dyDescent="0.2">
      <c r="A4654" s="32">
        <v>18</v>
      </c>
      <c r="B4654" s="32">
        <v>1</v>
      </c>
      <c r="C4654" s="32">
        <v>153</v>
      </c>
      <c r="D4654" s="32" t="s">
        <v>415</v>
      </c>
      <c r="E4654" s="32" t="s">
        <v>416</v>
      </c>
    </row>
    <row r="4655" spans="1:5" ht="12.6" customHeight="1" x14ac:dyDescent="0.2">
      <c r="A4655" s="32">
        <v>18</v>
      </c>
      <c r="B4655" s="32">
        <v>1</v>
      </c>
      <c r="C4655" s="32">
        <v>154</v>
      </c>
      <c r="D4655" s="32" t="s">
        <v>181</v>
      </c>
      <c r="E4655" s="32" t="s">
        <v>180</v>
      </c>
    </row>
    <row r="4656" spans="1:5" ht="12.6" customHeight="1" x14ac:dyDescent="0.2">
      <c r="A4656" s="32">
        <v>18</v>
      </c>
      <c r="B4656" s="32">
        <v>1</v>
      </c>
      <c r="C4656" s="32">
        <v>155</v>
      </c>
      <c r="D4656" s="32" t="s">
        <v>177</v>
      </c>
      <c r="E4656" s="32" t="s">
        <v>417</v>
      </c>
    </row>
    <row r="4657" spans="1:5" ht="12.6" customHeight="1" x14ac:dyDescent="0.2">
      <c r="A4657" s="32">
        <v>18</v>
      </c>
      <c r="B4657" s="32">
        <v>1</v>
      </c>
      <c r="C4657" s="32">
        <v>156</v>
      </c>
      <c r="D4657" s="32" t="s">
        <v>182</v>
      </c>
      <c r="E4657" s="32" t="s">
        <v>371</v>
      </c>
    </row>
    <row r="4658" spans="1:5" ht="12.6" customHeight="1" x14ac:dyDescent="0.2">
      <c r="A4658" s="32">
        <v>18</v>
      </c>
      <c r="B4658" s="32">
        <v>1</v>
      </c>
      <c r="C4658" s="32">
        <v>157</v>
      </c>
      <c r="D4658" s="32" t="s">
        <v>179</v>
      </c>
      <c r="E4658" s="32" t="s">
        <v>351</v>
      </c>
    </row>
    <row r="4659" spans="1:5" ht="12.6" customHeight="1" x14ac:dyDescent="0.2">
      <c r="A4659" s="32">
        <v>18</v>
      </c>
      <c r="B4659" s="32">
        <v>1</v>
      </c>
      <c r="C4659" s="32">
        <v>158</v>
      </c>
      <c r="D4659" s="32" t="s">
        <v>183</v>
      </c>
      <c r="E4659" s="32" t="s">
        <v>331</v>
      </c>
    </row>
    <row r="4660" spans="1:5" ht="12.6" customHeight="1" x14ac:dyDescent="0.2">
      <c r="A4660" s="32">
        <v>18</v>
      </c>
      <c r="B4660" s="32">
        <v>1</v>
      </c>
      <c r="C4660" s="32">
        <v>159</v>
      </c>
      <c r="D4660" s="32" t="s">
        <v>185</v>
      </c>
      <c r="E4660" s="32" t="s">
        <v>311</v>
      </c>
    </row>
    <row r="4661" spans="1:5" ht="12.6" customHeight="1" x14ac:dyDescent="0.2">
      <c r="A4661" s="32">
        <v>18</v>
      </c>
      <c r="B4661" s="32">
        <v>1</v>
      </c>
      <c r="C4661" s="32">
        <v>160</v>
      </c>
      <c r="D4661" s="32" t="s">
        <v>184</v>
      </c>
      <c r="E4661" s="32" t="s">
        <v>291</v>
      </c>
    </row>
    <row r="4662" spans="1:5" ht="12.6" customHeight="1" x14ac:dyDescent="0.2">
      <c r="A4662" s="32">
        <v>18</v>
      </c>
      <c r="B4662" s="32">
        <v>1</v>
      </c>
      <c r="C4662" s="32">
        <v>161</v>
      </c>
      <c r="D4662" s="32" t="s">
        <v>231</v>
      </c>
      <c r="E4662" s="32" t="s">
        <v>271</v>
      </c>
    </row>
    <row r="4663" spans="1:5" ht="12.6" customHeight="1" x14ac:dyDescent="0.2">
      <c r="A4663" s="32">
        <v>18</v>
      </c>
      <c r="B4663" s="32">
        <v>1</v>
      </c>
      <c r="C4663" s="32">
        <v>162</v>
      </c>
      <c r="D4663" s="32" t="s">
        <v>251</v>
      </c>
      <c r="E4663" s="32" t="s">
        <v>418</v>
      </c>
    </row>
    <row r="4664" spans="1:5" ht="12.6" customHeight="1" x14ac:dyDescent="0.2">
      <c r="A4664" s="32">
        <v>18</v>
      </c>
      <c r="B4664" s="32">
        <v>1</v>
      </c>
      <c r="C4664" s="32">
        <v>163</v>
      </c>
      <c r="D4664" s="32" t="s">
        <v>187</v>
      </c>
      <c r="E4664" s="32" t="s">
        <v>189</v>
      </c>
    </row>
    <row r="4665" spans="1:5" ht="12.6" customHeight="1" x14ac:dyDescent="0.2">
      <c r="A4665" s="32">
        <v>18</v>
      </c>
      <c r="B4665" s="32">
        <v>1</v>
      </c>
      <c r="C4665" s="32">
        <v>164</v>
      </c>
      <c r="D4665" s="32" t="s">
        <v>194</v>
      </c>
      <c r="E4665" s="32" t="s">
        <v>188</v>
      </c>
    </row>
    <row r="4666" spans="1:5" ht="12.6" customHeight="1" x14ac:dyDescent="0.2">
      <c r="A4666" s="32">
        <v>18</v>
      </c>
      <c r="B4666" s="32">
        <v>1</v>
      </c>
      <c r="C4666" s="32">
        <v>165</v>
      </c>
      <c r="D4666" s="32" t="s">
        <v>186</v>
      </c>
      <c r="E4666" s="32" t="s">
        <v>419</v>
      </c>
    </row>
    <row r="4667" spans="1:5" ht="12.6" customHeight="1" x14ac:dyDescent="0.2">
      <c r="A4667" s="32">
        <v>18</v>
      </c>
      <c r="B4667" s="32">
        <v>1</v>
      </c>
      <c r="C4667" s="32">
        <v>166</v>
      </c>
      <c r="D4667" s="32" t="s">
        <v>420</v>
      </c>
      <c r="E4667" s="32" t="s">
        <v>191</v>
      </c>
    </row>
    <row r="4668" spans="1:5" ht="12.6" customHeight="1" x14ac:dyDescent="0.2">
      <c r="A4668" s="32">
        <v>18</v>
      </c>
      <c r="B4668" s="32">
        <v>1</v>
      </c>
      <c r="C4668" s="32">
        <v>167</v>
      </c>
      <c r="D4668" s="32" t="s">
        <v>372</v>
      </c>
      <c r="E4668" s="32" t="s">
        <v>192</v>
      </c>
    </row>
    <row r="4669" spans="1:5" ht="12.6" customHeight="1" x14ac:dyDescent="0.2">
      <c r="A4669" s="32">
        <v>18</v>
      </c>
      <c r="B4669" s="32">
        <v>1</v>
      </c>
      <c r="C4669" s="32">
        <v>168</v>
      </c>
      <c r="D4669" s="32" t="s">
        <v>352</v>
      </c>
      <c r="E4669" s="32" t="s">
        <v>190</v>
      </c>
    </row>
    <row r="4670" spans="1:5" ht="12.6" customHeight="1" x14ac:dyDescent="0.2">
      <c r="A4670" s="32">
        <v>18</v>
      </c>
      <c r="B4670" s="32">
        <v>1</v>
      </c>
      <c r="C4670" s="32">
        <v>169</v>
      </c>
      <c r="D4670" s="32" t="s">
        <v>332</v>
      </c>
      <c r="E4670" s="32" t="s">
        <v>232</v>
      </c>
    </row>
    <row r="4671" spans="1:5" ht="12.6" customHeight="1" x14ac:dyDescent="0.2">
      <c r="A4671" s="32">
        <v>18</v>
      </c>
      <c r="B4671" s="32">
        <v>1</v>
      </c>
      <c r="C4671" s="32">
        <v>170</v>
      </c>
      <c r="D4671" s="32" t="s">
        <v>312</v>
      </c>
      <c r="E4671" s="32" t="s">
        <v>252</v>
      </c>
    </row>
    <row r="4672" spans="1:5" ht="12.6" customHeight="1" x14ac:dyDescent="0.2">
      <c r="A4672" s="32">
        <v>18</v>
      </c>
      <c r="B4672" s="32">
        <v>1</v>
      </c>
      <c r="C4672" s="32">
        <v>171</v>
      </c>
      <c r="D4672" s="32" t="s">
        <v>292</v>
      </c>
      <c r="E4672" s="32" t="s">
        <v>272</v>
      </c>
    </row>
    <row r="4673" spans="1:5" ht="12.6" customHeight="1" x14ac:dyDescent="0.2">
      <c r="A4673" s="32">
        <v>18</v>
      </c>
      <c r="B4673" s="32">
        <v>1</v>
      </c>
      <c r="C4673" s="32">
        <v>172</v>
      </c>
      <c r="D4673" s="32" t="s">
        <v>193</v>
      </c>
      <c r="E4673" s="32" t="s">
        <v>195</v>
      </c>
    </row>
    <row r="4674" spans="1:5" ht="12.6" customHeight="1" x14ac:dyDescent="0.2">
      <c r="A4674" s="32">
        <v>18</v>
      </c>
      <c r="B4674" s="32">
        <v>1</v>
      </c>
      <c r="C4674" s="32">
        <v>173</v>
      </c>
      <c r="D4674" s="32" t="s">
        <v>201</v>
      </c>
      <c r="E4674" s="32" t="s">
        <v>197</v>
      </c>
    </row>
    <row r="4675" spans="1:5" ht="12.6" customHeight="1" x14ac:dyDescent="0.2">
      <c r="A4675" s="32">
        <v>18</v>
      </c>
      <c r="B4675" s="32">
        <v>1</v>
      </c>
      <c r="C4675" s="32">
        <v>174</v>
      </c>
      <c r="D4675" s="32" t="s">
        <v>196</v>
      </c>
      <c r="E4675" s="32" t="s">
        <v>200</v>
      </c>
    </row>
    <row r="4676" spans="1:5" ht="12.6" customHeight="1" x14ac:dyDescent="0.2">
      <c r="A4676" s="32">
        <v>18</v>
      </c>
      <c r="B4676" s="32">
        <v>1</v>
      </c>
      <c r="C4676" s="32">
        <v>175</v>
      </c>
      <c r="D4676" s="32" t="s">
        <v>198</v>
      </c>
      <c r="E4676" s="32" t="s">
        <v>199</v>
      </c>
    </row>
    <row r="4677" spans="1:5" ht="12.6" customHeight="1" x14ac:dyDescent="0.2">
      <c r="A4677" s="32">
        <v>18</v>
      </c>
      <c r="B4677" s="32">
        <v>1</v>
      </c>
      <c r="C4677" s="32">
        <v>176</v>
      </c>
      <c r="D4677" s="32" t="s">
        <v>233</v>
      </c>
      <c r="E4677" s="32" t="s">
        <v>421</v>
      </c>
    </row>
    <row r="4678" spans="1:5" ht="12.6" customHeight="1" x14ac:dyDescent="0.2">
      <c r="A4678" s="32">
        <v>18</v>
      </c>
      <c r="B4678" s="32">
        <v>1</v>
      </c>
      <c r="C4678" s="32">
        <v>177</v>
      </c>
      <c r="D4678" s="32" t="s">
        <v>253</v>
      </c>
      <c r="E4678" s="32" t="s">
        <v>373</v>
      </c>
    </row>
    <row r="4679" spans="1:5" ht="12.6" customHeight="1" x14ac:dyDescent="0.2">
      <c r="A4679" s="32">
        <v>18</v>
      </c>
      <c r="B4679" s="32">
        <v>1</v>
      </c>
      <c r="C4679" s="32">
        <v>178</v>
      </c>
      <c r="D4679" s="32" t="s">
        <v>273</v>
      </c>
      <c r="E4679" s="32" t="s">
        <v>353</v>
      </c>
    </row>
    <row r="4680" spans="1:5" ht="12.6" customHeight="1" x14ac:dyDescent="0.2">
      <c r="A4680" s="32">
        <v>18</v>
      </c>
      <c r="B4680" s="32">
        <v>1</v>
      </c>
      <c r="C4680" s="32">
        <v>179</v>
      </c>
      <c r="D4680" s="32" t="s">
        <v>293</v>
      </c>
      <c r="E4680" s="32" t="s">
        <v>333</v>
      </c>
    </row>
    <row r="4681" spans="1:5" ht="12.6" customHeight="1" x14ac:dyDescent="0.2">
      <c r="A4681" s="32">
        <v>18</v>
      </c>
      <c r="B4681" s="32">
        <v>1</v>
      </c>
      <c r="C4681" s="32">
        <v>180</v>
      </c>
      <c r="D4681" s="32" t="s">
        <v>313</v>
      </c>
      <c r="E4681" s="32" t="s">
        <v>422</v>
      </c>
    </row>
    <row r="4682" spans="1:5" ht="12.6" customHeight="1" x14ac:dyDescent="0.2">
      <c r="A4682" s="32">
        <v>18</v>
      </c>
      <c r="B4682" s="32">
        <v>2</v>
      </c>
      <c r="C4682" s="32">
        <v>1</v>
      </c>
      <c r="D4682" s="32" t="s">
        <v>26</v>
      </c>
      <c r="E4682" s="32" t="s">
        <v>22</v>
      </c>
    </row>
    <row r="4683" spans="1:5" ht="12.6" customHeight="1" x14ac:dyDescent="0.2">
      <c r="A4683" s="32">
        <v>18</v>
      </c>
      <c r="B4683" s="32">
        <v>2</v>
      </c>
      <c r="C4683" s="32">
        <v>2</v>
      </c>
      <c r="D4683" s="32" t="s">
        <v>31</v>
      </c>
      <c r="E4683" s="32" t="s">
        <v>384</v>
      </c>
    </row>
    <row r="4684" spans="1:5" ht="12.6" customHeight="1" x14ac:dyDescent="0.2">
      <c r="A4684" s="32">
        <v>18</v>
      </c>
      <c r="B4684" s="32">
        <v>2</v>
      </c>
      <c r="C4684" s="32">
        <v>3</v>
      </c>
      <c r="D4684" s="32" t="s">
        <v>28</v>
      </c>
      <c r="E4684" s="32" t="s">
        <v>383</v>
      </c>
    </row>
    <row r="4685" spans="1:5" ht="12.6" customHeight="1" x14ac:dyDescent="0.2">
      <c r="A4685" s="32">
        <v>18</v>
      </c>
      <c r="B4685" s="32">
        <v>2</v>
      </c>
      <c r="C4685" s="32">
        <v>4</v>
      </c>
      <c r="D4685" s="32" t="s">
        <v>29</v>
      </c>
      <c r="E4685" s="32" t="s">
        <v>354</v>
      </c>
    </row>
    <row r="4686" spans="1:5" ht="12.6" customHeight="1" x14ac:dyDescent="0.2">
      <c r="A4686" s="32">
        <v>18</v>
      </c>
      <c r="B4686" s="32">
        <v>2</v>
      </c>
      <c r="C4686" s="32">
        <v>5</v>
      </c>
      <c r="D4686" s="32" t="s">
        <v>30</v>
      </c>
      <c r="E4686" s="32" t="s">
        <v>334</v>
      </c>
    </row>
    <row r="4687" spans="1:5" ht="12.6" customHeight="1" x14ac:dyDescent="0.2">
      <c r="A4687" s="32">
        <v>18</v>
      </c>
      <c r="B4687" s="32">
        <v>2</v>
      </c>
      <c r="C4687" s="32">
        <v>6</v>
      </c>
      <c r="D4687" s="32" t="s">
        <v>27</v>
      </c>
      <c r="E4687" s="32" t="s">
        <v>314</v>
      </c>
    </row>
    <row r="4688" spans="1:5" ht="12.6" customHeight="1" x14ac:dyDescent="0.2">
      <c r="A4688" s="32">
        <v>18</v>
      </c>
      <c r="B4688" s="32">
        <v>2</v>
      </c>
      <c r="C4688" s="32">
        <v>7</v>
      </c>
      <c r="D4688" s="32" t="s">
        <v>32</v>
      </c>
      <c r="E4688" s="32" t="s">
        <v>294</v>
      </c>
    </row>
    <row r="4689" spans="1:5" ht="12.6" customHeight="1" x14ac:dyDescent="0.2">
      <c r="A4689" s="32">
        <v>18</v>
      </c>
      <c r="B4689" s="32">
        <v>2</v>
      </c>
      <c r="C4689" s="32">
        <v>8</v>
      </c>
      <c r="D4689" s="32" t="s">
        <v>214</v>
      </c>
      <c r="E4689" s="32" t="s">
        <v>274</v>
      </c>
    </row>
    <row r="4690" spans="1:5" ht="12.6" customHeight="1" x14ac:dyDescent="0.2">
      <c r="A4690" s="32">
        <v>18</v>
      </c>
      <c r="B4690" s="32">
        <v>2</v>
      </c>
      <c r="C4690" s="32">
        <v>9</v>
      </c>
      <c r="D4690" s="32" t="s">
        <v>234</v>
      </c>
      <c r="E4690" s="32" t="s">
        <v>254</v>
      </c>
    </row>
    <row r="4691" spans="1:5" ht="12.6" customHeight="1" x14ac:dyDescent="0.2">
      <c r="A4691" s="32">
        <v>18</v>
      </c>
      <c r="B4691" s="32">
        <v>2</v>
      </c>
      <c r="C4691" s="32">
        <v>10</v>
      </c>
      <c r="D4691" s="32" t="s">
        <v>14</v>
      </c>
      <c r="E4691" s="32" t="s">
        <v>35</v>
      </c>
    </row>
    <row r="4692" spans="1:5" ht="12.6" customHeight="1" x14ac:dyDescent="0.2">
      <c r="A4692" s="32">
        <v>18</v>
      </c>
      <c r="B4692" s="32">
        <v>2</v>
      </c>
      <c r="C4692" s="32">
        <v>11</v>
      </c>
      <c r="D4692" s="32" t="s">
        <v>33</v>
      </c>
      <c r="E4692" s="32" t="s">
        <v>38</v>
      </c>
    </row>
    <row r="4693" spans="1:5" ht="12.6" customHeight="1" x14ac:dyDescent="0.2">
      <c r="A4693" s="32">
        <v>18</v>
      </c>
      <c r="B4693" s="32">
        <v>2</v>
      </c>
      <c r="C4693" s="32">
        <v>12</v>
      </c>
      <c r="D4693" s="32" t="s">
        <v>36</v>
      </c>
      <c r="E4693" s="32" t="s">
        <v>37</v>
      </c>
    </row>
    <row r="4694" spans="1:5" ht="12.6" customHeight="1" x14ac:dyDescent="0.2">
      <c r="A4694" s="32">
        <v>18</v>
      </c>
      <c r="B4694" s="32">
        <v>2</v>
      </c>
      <c r="C4694" s="32">
        <v>13</v>
      </c>
      <c r="D4694" s="32" t="s">
        <v>386</v>
      </c>
      <c r="E4694" s="32" t="s">
        <v>34</v>
      </c>
    </row>
    <row r="4695" spans="1:5" ht="12.6" customHeight="1" x14ac:dyDescent="0.2">
      <c r="A4695" s="32">
        <v>18</v>
      </c>
      <c r="B4695" s="32">
        <v>2</v>
      </c>
      <c r="C4695" s="32">
        <v>14</v>
      </c>
      <c r="D4695" s="32" t="s">
        <v>355</v>
      </c>
      <c r="E4695" s="32" t="s">
        <v>39</v>
      </c>
    </row>
    <row r="4696" spans="1:5" ht="12.6" customHeight="1" x14ac:dyDescent="0.2">
      <c r="A4696" s="32">
        <v>18</v>
      </c>
      <c r="B4696" s="32">
        <v>2</v>
      </c>
      <c r="C4696" s="32">
        <v>15</v>
      </c>
      <c r="D4696" s="32" t="s">
        <v>335</v>
      </c>
      <c r="E4696" s="32" t="s">
        <v>215</v>
      </c>
    </row>
    <row r="4697" spans="1:5" ht="12.6" customHeight="1" x14ac:dyDescent="0.2">
      <c r="A4697" s="32">
        <v>18</v>
      </c>
      <c r="B4697" s="32">
        <v>2</v>
      </c>
      <c r="C4697" s="32">
        <v>16</v>
      </c>
      <c r="D4697" s="32" t="s">
        <v>315</v>
      </c>
      <c r="E4697" s="32" t="s">
        <v>235</v>
      </c>
    </row>
    <row r="4698" spans="1:5" ht="12.6" customHeight="1" x14ac:dyDescent="0.2">
      <c r="A4698" s="32">
        <v>18</v>
      </c>
      <c r="B4698" s="32">
        <v>2</v>
      </c>
      <c r="C4698" s="32">
        <v>17</v>
      </c>
      <c r="D4698" s="32" t="s">
        <v>295</v>
      </c>
      <c r="E4698" s="32" t="s">
        <v>255</v>
      </c>
    </row>
    <row r="4699" spans="1:5" ht="12.6" customHeight="1" x14ac:dyDescent="0.2">
      <c r="A4699" s="32">
        <v>18</v>
      </c>
      <c r="B4699" s="32">
        <v>2</v>
      </c>
      <c r="C4699" s="32">
        <v>18</v>
      </c>
      <c r="D4699" s="32" t="s">
        <v>275</v>
      </c>
      <c r="E4699" s="32" t="s">
        <v>385</v>
      </c>
    </row>
    <row r="4700" spans="1:5" ht="12.6" customHeight="1" x14ac:dyDescent="0.2">
      <c r="A4700" s="32">
        <v>18</v>
      </c>
      <c r="B4700" s="32">
        <v>2</v>
      </c>
      <c r="C4700" s="32">
        <v>19</v>
      </c>
      <c r="D4700" s="32" t="s">
        <v>216</v>
      </c>
      <c r="E4700" s="32" t="s">
        <v>15</v>
      </c>
    </row>
    <row r="4701" spans="1:5" ht="12.6" customHeight="1" x14ac:dyDescent="0.2">
      <c r="A4701" s="32">
        <v>18</v>
      </c>
      <c r="B4701" s="32">
        <v>2</v>
      </c>
      <c r="C4701" s="32">
        <v>20</v>
      </c>
      <c r="D4701" s="32" t="s">
        <v>46</v>
      </c>
      <c r="E4701" s="32" t="s">
        <v>41</v>
      </c>
    </row>
    <row r="4702" spans="1:5" ht="12.6" customHeight="1" x14ac:dyDescent="0.2">
      <c r="A4702" s="32">
        <v>18</v>
      </c>
      <c r="B4702" s="32">
        <v>2</v>
      </c>
      <c r="C4702" s="32">
        <v>21</v>
      </c>
      <c r="D4702" s="32" t="s">
        <v>45</v>
      </c>
      <c r="E4702" s="32" t="s">
        <v>43</v>
      </c>
    </row>
    <row r="4703" spans="1:5" ht="12.6" customHeight="1" x14ac:dyDescent="0.2">
      <c r="A4703" s="32">
        <v>18</v>
      </c>
      <c r="B4703" s="32">
        <v>2</v>
      </c>
      <c r="C4703" s="32">
        <v>22</v>
      </c>
      <c r="D4703" s="32" t="s">
        <v>40</v>
      </c>
      <c r="E4703" s="32" t="s">
        <v>44</v>
      </c>
    </row>
    <row r="4704" spans="1:5" ht="12.6" customHeight="1" x14ac:dyDescent="0.2">
      <c r="A4704" s="32">
        <v>18</v>
      </c>
      <c r="B4704" s="32">
        <v>2</v>
      </c>
      <c r="C4704" s="32">
        <v>23</v>
      </c>
      <c r="D4704" s="32" t="s">
        <v>42</v>
      </c>
      <c r="E4704" s="32" t="s">
        <v>388</v>
      </c>
    </row>
    <row r="4705" spans="1:5" ht="12.6" customHeight="1" x14ac:dyDescent="0.2">
      <c r="A4705" s="32">
        <v>18</v>
      </c>
      <c r="B4705" s="32">
        <v>2</v>
      </c>
      <c r="C4705" s="32">
        <v>24</v>
      </c>
      <c r="D4705" s="32" t="s">
        <v>236</v>
      </c>
      <c r="E4705" s="32" t="s">
        <v>387</v>
      </c>
    </row>
    <row r="4706" spans="1:5" ht="12.6" customHeight="1" x14ac:dyDescent="0.2">
      <c r="A4706" s="32">
        <v>18</v>
      </c>
      <c r="B4706" s="32">
        <v>2</v>
      </c>
      <c r="C4706" s="32">
        <v>25</v>
      </c>
      <c r="D4706" s="32" t="s">
        <v>256</v>
      </c>
      <c r="E4706" s="32" t="s">
        <v>356</v>
      </c>
    </row>
    <row r="4707" spans="1:5" ht="12.6" customHeight="1" x14ac:dyDescent="0.2">
      <c r="A4707" s="32">
        <v>18</v>
      </c>
      <c r="B4707" s="32">
        <v>2</v>
      </c>
      <c r="C4707" s="32">
        <v>26</v>
      </c>
      <c r="D4707" s="32" t="s">
        <v>276</v>
      </c>
      <c r="E4707" s="32" t="s">
        <v>336</v>
      </c>
    </row>
    <row r="4708" spans="1:5" ht="12.6" customHeight="1" x14ac:dyDescent="0.2">
      <c r="A4708" s="32">
        <v>18</v>
      </c>
      <c r="B4708" s="32">
        <v>2</v>
      </c>
      <c r="C4708" s="32">
        <v>27</v>
      </c>
      <c r="D4708" s="32" t="s">
        <v>296</v>
      </c>
      <c r="E4708" s="32" t="s">
        <v>316</v>
      </c>
    </row>
    <row r="4709" spans="1:5" ht="12.6" customHeight="1" x14ac:dyDescent="0.2">
      <c r="A4709" s="32">
        <v>18</v>
      </c>
      <c r="B4709" s="32">
        <v>2</v>
      </c>
      <c r="C4709" s="32">
        <v>28</v>
      </c>
      <c r="D4709" s="32" t="s">
        <v>16</v>
      </c>
      <c r="E4709" s="32" t="s">
        <v>277</v>
      </c>
    </row>
    <row r="4710" spans="1:5" ht="12.6" customHeight="1" x14ac:dyDescent="0.2">
      <c r="A4710" s="32">
        <v>18</v>
      </c>
      <c r="B4710" s="32">
        <v>2</v>
      </c>
      <c r="C4710" s="32">
        <v>29</v>
      </c>
      <c r="D4710" s="32" t="s">
        <v>50</v>
      </c>
      <c r="E4710" s="32" t="s">
        <v>257</v>
      </c>
    </row>
    <row r="4711" spans="1:5" ht="12.6" customHeight="1" x14ac:dyDescent="0.2">
      <c r="A4711" s="32">
        <v>18</v>
      </c>
      <c r="B4711" s="32">
        <v>2</v>
      </c>
      <c r="C4711" s="32">
        <v>30</v>
      </c>
      <c r="D4711" s="32" t="s">
        <v>52</v>
      </c>
      <c r="E4711" s="32" t="s">
        <v>237</v>
      </c>
    </row>
    <row r="4712" spans="1:5" ht="12.6" customHeight="1" x14ac:dyDescent="0.2">
      <c r="A4712" s="32">
        <v>18</v>
      </c>
      <c r="B4712" s="32">
        <v>2</v>
      </c>
      <c r="C4712" s="32">
        <v>31</v>
      </c>
      <c r="D4712" s="32" t="s">
        <v>47</v>
      </c>
      <c r="E4712" s="32" t="s">
        <v>217</v>
      </c>
    </row>
    <row r="4713" spans="1:5" ht="12.6" customHeight="1" x14ac:dyDescent="0.2">
      <c r="A4713" s="32">
        <v>18</v>
      </c>
      <c r="B4713" s="32">
        <v>2</v>
      </c>
      <c r="C4713" s="32">
        <v>32</v>
      </c>
      <c r="D4713" s="32" t="s">
        <v>51</v>
      </c>
      <c r="E4713" s="32" t="s">
        <v>53</v>
      </c>
    </row>
    <row r="4714" spans="1:5" ht="12.6" customHeight="1" x14ac:dyDescent="0.2">
      <c r="A4714" s="32">
        <v>18</v>
      </c>
      <c r="B4714" s="32">
        <v>2</v>
      </c>
      <c r="C4714" s="32">
        <v>33</v>
      </c>
      <c r="D4714" s="32" t="s">
        <v>49</v>
      </c>
      <c r="E4714" s="32" t="s">
        <v>48</v>
      </c>
    </row>
    <row r="4715" spans="1:5" ht="12.6" customHeight="1" x14ac:dyDescent="0.2">
      <c r="A4715" s="32">
        <v>18</v>
      </c>
      <c r="B4715" s="32">
        <v>2</v>
      </c>
      <c r="C4715" s="32">
        <v>34</v>
      </c>
      <c r="D4715" s="32" t="s">
        <v>390</v>
      </c>
      <c r="E4715" s="32" t="s">
        <v>297</v>
      </c>
    </row>
    <row r="4716" spans="1:5" ht="12.6" customHeight="1" x14ac:dyDescent="0.2">
      <c r="A4716" s="32">
        <v>18</v>
      </c>
      <c r="B4716" s="32">
        <v>2</v>
      </c>
      <c r="C4716" s="32">
        <v>35</v>
      </c>
      <c r="D4716" s="32" t="s">
        <v>357</v>
      </c>
      <c r="E4716" s="32" t="s">
        <v>317</v>
      </c>
    </row>
    <row r="4717" spans="1:5" ht="12.6" customHeight="1" x14ac:dyDescent="0.2">
      <c r="A4717" s="32">
        <v>18</v>
      </c>
      <c r="B4717" s="32">
        <v>2</v>
      </c>
      <c r="C4717" s="32">
        <v>36</v>
      </c>
      <c r="D4717" s="32" t="s">
        <v>337</v>
      </c>
      <c r="E4717" s="32" t="s">
        <v>389</v>
      </c>
    </row>
    <row r="4718" spans="1:5" ht="12.6" customHeight="1" x14ac:dyDescent="0.2">
      <c r="A4718" s="32">
        <v>18</v>
      </c>
      <c r="B4718" s="32">
        <v>2</v>
      </c>
      <c r="C4718" s="32">
        <v>37</v>
      </c>
      <c r="D4718" s="32" t="s">
        <v>338</v>
      </c>
      <c r="E4718" s="32" t="s">
        <v>17</v>
      </c>
    </row>
    <row r="4719" spans="1:5" ht="12.6" customHeight="1" x14ac:dyDescent="0.2">
      <c r="A4719" s="32">
        <v>18</v>
      </c>
      <c r="B4719" s="32">
        <v>2</v>
      </c>
      <c r="C4719" s="32">
        <v>38</v>
      </c>
      <c r="D4719" s="32" t="s">
        <v>318</v>
      </c>
      <c r="E4719" s="32" t="s">
        <v>56</v>
      </c>
    </row>
    <row r="4720" spans="1:5" ht="12.6" customHeight="1" x14ac:dyDescent="0.2">
      <c r="A4720" s="32">
        <v>18</v>
      </c>
      <c r="B4720" s="32">
        <v>2</v>
      </c>
      <c r="C4720" s="32">
        <v>39</v>
      </c>
      <c r="D4720" s="32" t="s">
        <v>298</v>
      </c>
      <c r="E4720" s="32" t="s">
        <v>59</v>
      </c>
    </row>
    <row r="4721" spans="1:5" ht="12.6" customHeight="1" x14ac:dyDescent="0.2">
      <c r="A4721" s="32">
        <v>18</v>
      </c>
      <c r="B4721" s="32">
        <v>2</v>
      </c>
      <c r="C4721" s="32">
        <v>40</v>
      </c>
      <c r="D4721" s="32" t="s">
        <v>278</v>
      </c>
      <c r="E4721" s="32" t="s">
        <v>55</v>
      </c>
    </row>
    <row r="4722" spans="1:5" ht="12.6" customHeight="1" x14ac:dyDescent="0.2">
      <c r="A4722" s="32">
        <v>18</v>
      </c>
      <c r="B4722" s="32">
        <v>2</v>
      </c>
      <c r="C4722" s="32">
        <v>41</v>
      </c>
      <c r="D4722" s="32" t="s">
        <v>258</v>
      </c>
      <c r="E4722" s="32" t="s">
        <v>54</v>
      </c>
    </row>
    <row r="4723" spans="1:5" ht="12.6" customHeight="1" x14ac:dyDescent="0.2">
      <c r="A4723" s="32">
        <v>18</v>
      </c>
      <c r="B4723" s="32">
        <v>2</v>
      </c>
      <c r="C4723" s="32">
        <v>42</v>
      </c>
      <c r="D4723" s="32" t="s">
        <v>238</v>
      </c>
      <c r="E4723" s="32" t="s">
        <v>57</v>
      </c>
    </row>
    <row r="4724" spans="1:5" ht="12.6" customHeight="1" x14ac:dyDescent="0.2">
      <c r="A4724" s="32">
        <v>18</v>
      </c>
      <c r="B4724" s="32">
        <v>2</v>
      </c>
      <c r="C4724" s="32">
        <v>43</v>
      </c>
      <c r="D4724" s="32" t="s">
        <v>218</v>
      </c>
      <c r="E4724" s="32" t="s">
        <v>58</v>
      </c>
    </row>
    <row r="4725" spans="1:5" ht="12.6" customHeight="1" x14ac:dyDescent="0.2">
      <c r="A4725" s="32">
        <v>18</v>
      </c>
      <c r="B4725" s="32">
        <v>2</v>
      </c>
      <c r="C4725" s="32">
        <v>44</v>
      </c>
      <c r="D4725" s="32" t="s">
        <v>60</v>
      </c>
      <c r="E4725" s="32" t="s">
        <v>392</v>
      </c>
    </row>
    <row r="4726" spans="1:5" ht="12.6" customHeight="1" x14ac:dyDescent="0.2">
      <c r="A4726" s="32">
        <v>18</v>
      </c>
      <c r="B4726" s="32">
        <v>2</v>
      </c>
      <c r="C4726" s="32">
        <v>45</v>
      </c>
      <c r="D4726" s="32" t="s">
        <v>358</v>
      </c>
      <c r="E4726" s="32" t="s">
        <v>391</v>
      </c>
    </row>
    <row r="4727" spans="1:5" ht="12.6" customHeight="1" x14ac:dyDescent="0.2">
      <c r="A4727" s="32">
        <v>18</v>
      </c>
      <c r="B4727" s="32">
        <v>2</v>
      </c>
      <c r="C4727" s="32">
        <v>46</v>
      </c>
      <c r="D4727" s="32" t="s">
        <v>18</v>
      </c>
      <c r="E4727" s="32" t="s">
        <v>394</v>
      </c>
    </row>
    <row r="4728" spans="1:5" ht="12.6" customHeight="1" x14ac:dyDescent="0.2">
      <c r="A4728" s="32">
        <v>18</v>
      </c>
      <c r="B4728" s="32">
        <v>2</v>
      </c>
      <c r="C4728" s="32">
        <v>47</v>
      </c>
      <c r="D4728" s="32" t="s">
        <v>61</v>
      </c>
      <c r="E4728" s="32" t="s">
        <v>393</v>
      </c>
    </row>
    <row r="4729" spans="1:5" ht="12.6" customHeight="1" x14ac:dyDescent="0.2">
      <c r="A4729" s="32">
        <v>18</v>
      </c>
      <c r="B4729" s="32">
        <v>2</v>
      </c>
      <c r="C4729" s="32">
        <v>48</v>
      </c>
      <c r="D4729" s="32" t="s">
        <v>62</v>
      </c>
      <c r="E4729" s="32" t="s">
        <v>359</v>
      </c>
    </row>
    <row r="4730" spans="1:5" ht="12.6" customHeight="1" x14ac:dyDescent="0.2">
      <c r="A4730" s="32">
        <v>18</v>
      </c>
      <c r="B4730" s="32">
        <v>2</v>
      </c>
      <c r="C4730" s="32">
        <v>49</v>
      </c>
      <c r="D4730" s="32" t="s">
        <v>64</v>
      </c>
      <c r="E4730" s="32" t="s">
        <v>339</v>
      </c>
    </row>
    <row r="4731" spans="1:5" ht="12.6" customHeight="1" x14ac:dyDescent="0.2">
      <c r="A4731" s="32">
        <v>18</v>
      </c>
      <c r="B4731" s="32">
        <v>2</v>
      </c>
      <c r="C4731" s="32">
        <v>50</v>
      </c>
      <c r="D4731" s="32" t="s">
        <v>65</v>
      </c>
      <c r="E4731" s="32" t="s">
        <v>319</v>
      </c>
    </row>
    <row r="4732" spans="1:5" ht="12.6" customHeight="1" x14ac:dyDescent="0.2">
      <c r="A4732" s="32">
        <v>18</v>
      </c>
      <c r="B4732" s="32">
        <v>2</v>
      </c>
      <c r="C4732" s="32">
        <v>51</v>
      </c>
      <c r="D4732" s="32" t="s">
        <v>66</v>
      </c>
      <c r="E4732" s="32" t="s">
        <v>299</v>
      </c>
    </row>
    <row r="4733" spans="1:5" ht="12.6" customHeight="1" x14ac:dyDescent="0.2">
      <c r="A4733" s="32">
        <v>18</v>
      </c>
      <c r="B4733" s="32">
        <v>2</v>
      </c>
      <c r="C4733" s="32">
        <v>52</v>
      </c>
      <c r="D4733" s="32" t="s">
        <v>63</v>
      </c>
      <c r="E4733" s="32" t="s">
        <v>279</v>
      </c>
    </row>
    <row r="4734" spans="1:5" ht="12.6" customHeight="1" x14ac:dyDescent="0.2">
      <c r="A4734" s="32">
        <v>18</v>
      </c>
      <c r="B4734" s="32">
        <v>2</v>
      </c>
      <c r="C4734" s="32">
        <v>53</v>
      </c>
      <c r="D4734" s="32" t="s">
        <v>67</v>
      </c>
      <c r="E4734" s="32" t="s">
        <v>259</v>
      </c>
    </row>
    <row r="4735" spans="1:5" ht="12.6" customHeight="1" x14ac:dyDescent="0.2">
      <c r="A4735" s="32">
        <v>18</v>
      </c>
      <c r="B4735" s="32">
        <v>2</v>
      </c>
      <c r="C4735" s="32">
        <v>54</v>
      </c>
      <c r="D4735" s="32" t="s">
        <v>219</v>
      </c>
      <c r="E4735" s="32" t="s">
        <v>239</v>
      </c>
    </row>
    <row r="4736" spans="1:5" ht="12.6" customHeight="1" x14ac:dyDescent="0.2">
      <c r="A4736" s="32">
        <v>18</v>
      </c>
      <c r="B4736" s="32">
        <v>2</v>
      </c>
      <c r="C4736" s="32">
        <v>55</v>
      </c>
      <c r="D4736" s="32" t="s">
        <v>72</v>
      </c>
      <c r="E4736" s="32" t="s">
        <v>19</v>
      </c>
    </row>
    <row r="4737" spans="1:5" ht="12.6" customHeight="1" x14ac:dyDescent="0.2">
      <c r="A4737" s="32">
        <v>18</v>
      </c>
      <c r="B4737" s="32">
        <v>2</v>
      </c>
      <c r="C4737" s="32">
        <v>56</v>
      </c>
      <c r="D4737" s="32" t="s">
        <v>70</v>
      </c>
      <c r="E4737" s="32" t="s">
        <v>68</v>
      </c>
    </row>
    <row r="4738" spans="1:5" ht="12.6" customHeight="1" x14ac:dyDescent="0.2">
      <c r="A4738" s="32">
        <v>18</v>
      </c>
      <c r="B4738" s="32">
        <v>2</v>
      </c>
      <c r="C4738" s="32">
        <v>57</v>
      </c>
      <c r="D4738" s="32" t="s">
        <v>73</v>
      </c>
      <c r="E4738" s="32" t="s">
        <v>396</v>
      </c>
    </row>
    <row r="4739" spans="1:5" ht="12.6" customHeight="1" x14ac:dyDescent="0.2">
      <c r="A4739" s="32">
        <v>18</v>
      </c>
      <c r="B4739" s="32">
        <v>2</v>
      </c>
      <c r="C4739" s="32">
        <v>58</v>
      </c>
      <c r="D4739" s="32" t="s">
        <v>71</v>
      </c>
      <c r="E4739" s="32" t="s">
        <v>360</v>
      </c>
    </row>
    <row r="4740" spans="1:5" ht="12.6" customHeight="1" x14ac:dyDescent="0.2">
      <c r="A4740" s="32">
        <v>18</v>
      </c>
      <c r="B4740" s="32">
        <v>2</v>
      </c>
      <c r="C4740" s="32">
        <v>59</v>
      </c>
      <c r="D4740" s="32" t="s">
        <v>69</v>
      </c>
      <c r="E4740" s="32" t="s">
        <v>340</v>
      </c>
    </row>
    <row r="4741" spans="1:5" ht="12.6" customHeight="1" x14ac:dyDescent="0.2">
      <c r="A4741" s="32">
        <v>18</v>
      </c>
      <c r="B4741" s="32">
        <v>2</v>
      </c>
      <c r="C4741" s="32">
        <v>60</v>
      </c>
      <c r="D4741" s="32" t="s">
        <v>74</v>
      </c>
      <c r="E4741" s="32" t="s">
        <v>320</v>
      </c>
    </row>
    <row r="4742" spans="1:5" ht="12.6" customHeight="1" x14ac:dyDescent="0.2">
      <c r="A4742" s="32">
        <v>18</v>
      </c>
      <c r="B4742" s="32">
        <v>2</v>
      </c>
      <c r="C4742" s="32">
        <v>61</v>
      </c>
      <c r="D4742" s="32" t="s">
        <v>220</v>
      </c>
      <c r="E4742" s="32" t="s">
        <v>300</v>
      </c>
    </row>
    <row r="4743" spans="1:5" ht="12.6" customHeight="1" x14ac:dyDescent="0.2">
      <c r="A4743" s="32">
        <v>18</v>
      </c>
      <c r="B4743" s="32">
        <v>2</v>
      </c>
      <c r="C4743" s="32">
        <v>62</v>
      </c>
      <c r="D4743" s="32" t="s">
        <v>240</v>
      </c>
      <c r="E4743" s="32" t="s">
        <v>280</v>
      </c>
    </row>
    <row r="4744" spans="1:5" ht="12.6" customHeight="1" x14ac:dyDescent="0.2">
      <c r="A4744" s="32">
        <v>18</v>
      </c>
      <c r="B4744" s="32">
        <v>2</v>
      </c>
      <c r="C4744" s="32">
        <v>63</v>
      </c>
      <c r="D4744" s="32" t="s">
        <v>395</v>
      </c>
      <c r="E4744" s="32" t="s">
        <v>260</v>
      </c>
    </row>
    <row r="4745" spans="1:5" ht="12.6" customHeight="1" x14ac:dyDescent="0.2">
      <c r="A4745" s="32">
        <v>18</v>
      </c>
      <c r="B4745" s="32">
        <v>2</v>
      </c>
      <c r="C4745" s="32">
        <v>64</v>
      </c>
      <c r="D4745" s="32" t="s">
        <v>20</v>
      </c>
      <c r="E4745" s="32" t="s">
        <v>77</v>
      </c>
    </row>
    <row r="4746" spans="1:5" ht="12.6" customHeight="1" x14ac:dyDescent="0.2">
      <c r="A4746" s="32">
        <v>18</v>
      </c>
      <c r="B4746" s="32">
        <v>2</v>
      </c>
      <c r="C4746" s="32">
        <v>65</v>
      </c>
      <c r="D4746" s="32" t="s">
        <v>76</v>
      </c>
      <c r="E4746" s="32" t="s">
        <v>79</v>
      </c>
    </row>
    <row r="4747" spans="1:5" ht="12.6" customHeight="1" x14ac:dyDescent="0.2">
      <c r="A4747" s="32">
        <v>18</v>
      </c>
      <c r="B4747" s="32">
        <v>2</v>
      </c>
      <c r="C4747" s="32">
        <v>66</v>
      </c>
      <c r="D4747" s="32" t="s">
        <v>78</v>
      </c>
      <c r="E4747" s="32" t="s">
        <v>75</v>
      </c>
    </row>
    <row r="4748" spans="1:5" ht="12.6" customHeight="1" x14ac:dyDescent="0.2">
      <c r="A4748" s="32">
        <v>18</v>
      </c>
      <c r="B4748" s="32">
        <v>2</v>
      </c>
      <c r="C4748" s="32">
        <v>67</v>
      </c>
      <c r="D4748" s="32" t="s">
        <v>80</v>
      </c>
      <c r="E4748" s="32" t="s">
        <v>398</v>
      </c>
    </row>
    <row r="4749" spans="1:5" ht="12.6" customHeight="1" x14ac:dyDescent="0.2">
      <c r="A4749" s="32">
        <v>18</v>
      </c>
      <c r="B4749" s="32">
        <v>2</v>
      </c>
      <c r="C4749" s="32">
        <v>68</v>
      </c>
      <c r="D4749" s="32" t="s">
        <v>397</v>
      </c>
      <c r="E4749" s="32" t="s">
        <v>81</v>
      </c>
    </row>
    <row r="4750" spans="1:5" ht="12.6" customHeight="1" x14ac:dyDescent="0.2">
      <c r="A4750" s="32">
        <v>18</v>
      </c>
      <c r="B4750" s="32">
        <v>2</v>
      </c>
      <c r="C4750" s="32">
        <v>69</v>
      </c>
      <c r="D4750" s="32" t="s">
        <v>361</v>
      </c>
      <c r="E4750" s="32" t="s">
        <v>221</v>
      </c>
    </row>
    <row r="4751" spans="1:5" ht="12.6" customHeight="1" x14ac:dyDescent="0.2">
      <c r="A4751" s="32">
        <v>18</v>
      </c>
      <c r="B4751" s="32">
        <v>2</v>
      </c>
      <c r="C4751" s="32">
        <v>70</v>
      </c>
      <c r="D4751" s="32" t="s">
        <v>341</v>
      </c>
      <c r="E4751" s="32" t="s">
        <v>241</v>
      </c>
    </row>
    <row r="4752" spans="1:5" ht="12.6" customHeight="1" x14ac:dyDescent="0.2">
      <c r="A4752" s="32">
        <v>18</v>
      </c>
      <c r="B4752" s="32">
        <v>2</v>
      </c>
      <c r="C4752" s="32">
        <v>71</v>
      </c>
      <c r="D4752" s="32" t="s">
        <v>321</v>
      </c>
      <c r="E4752" s="32" t="s">
        <v>261</v>
      </c>
    </row>
    <row r="4753" spans="1:5" ht="12.6" customHeight="1" x14ac:dyDescent="0.2">
      <c r="A4753" s="32">
        <v>18</v>
      </c>
      <c r="B4753" s="32">
        <v>2</v>
      </c>
      <c r="C4753" s="32">
        <v>72</v>
      </c>
      <c r="D4753" s="32" t="s">
        <v>301</v>
      </c>
      <c r="E4753" s="32" t="s">
        <v>281</v>
      </c>
    </row>
    <row r="4754" spans="1:5" ht="12.6" customHeight="1" x14ac:dyDescent="0.2">
      <c r="A4754" s="32">
        <v>18</v>
      </c>
      <c r="B4754" s="32">
        <v>2</v>
      </c>
      <c r="C4754" s="32">
        <v>73</v>
      </c>
      <c r="D4754" s="32" t="s">
        <v>242</v>
      </c>
      <c r="E4754" s="32" t="s">
        <v>21</v>
      </c>
    </row>
    <row r="4755" spans="1:5" ht="12.6" customHeight="1" x14ac:dyDescent="0.2">
      <c r="A4755" s="32">
        <v>18</v>
      </c>
      <c r="B4755" s="32">
        <v>2</v>
      </c>
      <c r="C4755" s="32">
        <v>74</v>
      </c>
      <c r="D4755" s="32" t="s">
        <v>222</v>
      </c>
      <c r="E4755" s="32" t="s">
        <v>83</v>
      </c>
    </row>
    <row r="4756" spans="1:5" ht="12.6" customHeight="1" x14ac:dyDescent="0.2">
      <c r="A4756" s="32">
        <v>18</v>
      </c>
      <c r="B4756" s="32">
        <v>2</v>
      </c>
      <c r="C4756" s="32">
        <v>75</v>
      </c>
      <c r="D4756" s="32" t="s">
        <v>88</v>
      </c>
      <c r="E4756" s="32" t="s">
        <v>86</v>
      </c>
    </row>
    <row r="4757" spans="1:5" ht="12.6" customHeight="1" x14ac:dyDescent="0.2">
      <c r="A4757" s="32">
        <v>18</v>
      </c>
      <c r="B4757" s="32">
        <v>2</v>
      </c>
      <c r="C4757" s="32">
        <v>76</v>
      </c>
      <c r="D4757" s="32" t="s">
        <v>82</v>
      </c>
      <c r="E4757" s="32" t="s">
        <v>87</v>
      </c>
    </row>
    <row r="4758" spans="1:5" ht="12.6" customHeight="1" x14ac:dyDescent="0.2">
      <c r="A4758" s="32">
        <v>18</v>
      </c>
      <c r="B4758" s="32">
        <v>2</v>
      </c>
      <c r="C4758" s="32">
        <v>77</v>
      </c>
      <c r="D4758" s="32" t="s">
        <v>84</v>
      </c>
      <c r="E4758" s="32" t="s">
        <v>85</v>
      </c>
    </row>
    <row r="4759" spans="1:5" ht="12.6" customHeight="1" x14ac:dyDescent="0.2">
      <c r="A4759" s="32">
        <v>18</v>
      </c>
      <c r="B4759" s="32">
        <v>2</v>
      </c>
      <c r="C4759" s="32">
        <v>78</v>
      </c>
      <c r="D4759" s="32" t="s">
        <v>262</v>
      </c>
      <c r="E4759" s="32" t="s">
        <v>400</v>
      </c>
    </row>
    <row r="4760" spans="1:5" ht="12.6" customHeight="1" x14ac:dyDescent="0.2">
      <c r="A4760" s="32">
        <v>18</v>
      </c>
      <c r="B4760" s="32">
        <v>2</v>
      </c>
      <c r="C4760" s="32">
        <v>79</v>
      </c>
      <c r="D4760" s="32" t="s">
        <v>282</v>
      </c>
      <c r="E4760" s="32" t="s">
        <v>362</v>
      </c>
    </row>
    <row r="4761" spans="1:5" ht="12.6" customHeight="1" x14ac:dyDescent="0.2">
      <c r="A4761" s="32">
        <v>18</v>
      </c>
      <c r="B4761" s="32">
        <v>2</v>
      </c>
      <c r="C4761" s="32">
        <v>80</v>
      </c>
      <c r="D4761" s="32" t="s">
        <v>302</v>
      </c>
      <c r="E4761" s="32" t="s">
        <v>342</v>
      </c>
    </row>
    <row r="4762" spans="1:5" ht="12.6" customHeight="1" x14ac:dyDescent="0.2">
      <c r="A4762" s="32">
        <v>18</v>
      </c>
      <c r="B4762" s="32">
        <v>2</v>
      </c>
      <c r="C4762" s="32">
        <v>81</v>
      </c>
      <c r="D4762" s="32" t="s">
        <v>399</v>
      </c>
      <c r="E4762" s="32" t="s">
        <v>322</v>
      </c>
    </row>
    <row r="4763" spans="1:5" ht="12.6" customHeight="1" x14ac:dyDescent="0.2">
      <c r="A4763" s="32">
        <v>18</v>
      </c>
      <c r="B4763" s="32">
        <v>2</v>
      </c>
      <c r="C4763" s="32">
        <v>82</v>
      </c>
      <c r="D4763" s="32" t="s">
        <v>23</v>
      </c>
      <c r="E4763" s="32" t="s">
        <v>303</v>
      </c>
    </row>
    <row r="4764" spans="1:5" ht="12.6" customHeight="1" x14ac:dyDescent="0.2">
      <c r="A4764" s="32">
        <v>18</v>
      </c>
      <c r="B4764" s="32">
        <v>2</v>
      </c>
      <c r="C4764" s="32">
        <v>83</v>
      </c>
      <c r="D4764" s="32" t="s">
        <v>92</v>
      </c>
      <c r="E4764" s="32" t="s">
        <v>283</v>
      </c>
    </row>
    <row r="4765" spans="1:5" ht="12.6" customHeight="1" x14ac:dyDescent="0.2">
      <c r="A4765" s="32">
        <v>18</v>
      </c>
      <c r="B4765" s="32">
        <v>2</v>
      </c>
      <c r="C4765" s="32">
        <v>84</v>
      </c>
      <c r="D4765" s="32" t="s">
        <v>89</v>
      </c>
      <c r="E4765" s="32" t="s">
        <v>263</v>
      </c>
    </row>
    <row r="4766" spans="1:5" ht="12.6" customHeight="1" x14ac:dyDescent="0.2">
      <c r="A4766" s="32">
        <v>18</v>
      </c>
      <c r="B4766" s="32">
        <v>2</v>
      </c>
      <c r="C4766" s="32">
        <v>85</v>
      </c>
      <c r="D4766" s="32" t="s">
        <v>91</v>
      </c>
      <c r="E4766" s="32" t="s">
        <v>243</v>
      </c>
    </row>
    <row r="4767" spans="1:5" ht="12.6" customHeight="1" x14ac:dyDescent="0.2">
      <c r="A4767" s="32">
        <v>18</v>
      </c>
      <c r="B4767" s="32">
        <v>2</v>
      </c>
      <c r="C4767" s="32">
        <v>86</v>
      </c>
      <c r="D4767" s="32" t="s">
        <v>90</v>
      </c>
      <c r="E4767" s="32" t="s">
        <v>223</v>
      </c>
    </row>
    <row r="4768" spans="1:5" ht="12.6" customHeight="1" x14ac:dyDescent="0.2">
      <c r="A4768" s="32">
        <v>18</v>
      </c>
      <c r="B4768" s="32">
        <v>2</v>
      </c>
      <c r="C4768" s="32">
        <v>87</v>
      </c>
      <c r="D4768" s="32" t="s">
        <v>93</v>
      </c>
      <c r="E4768" s="32" t="s">
        <v>95</v>
      </c>
    </row>
    <row r="4769" spans="1:5" ht="12.6" customHeight="1" x14ac:dyDescent="0.2">
      <c r="A4769" s="32">
        <v>18</v>
      </c>
      <c r="B4769" s="32">
        <v>2</v>
      </c>
      <c r="C4769" s="32">
        <v>88</v>
      </c>
      <c r="D4769" s="32" t="s">
        <v>402</v>
      </c>
      <c r="E4769" s="32" t="s">
        <v>94</v>
      </c>
    </row>
    <row r="4770" spans="1:5" ht="12.6" customHeight="1" x14ac:dyDescent="0.2">
      <c r="A4770" s="32">
        <v>18</v>
      </c>
      <c r="B4770" s="32">
        <v>2</v>
      </c>
      <c r="C4770" s="32">
        <v>89</v>
      </c>
      <c r="D4770" s="32" t="s">
        <v>401</v>
      </c>
      <c r="E4770" s="32" t="s">
        <v>323</v>
      </c>
    </row>
    <row r="4771" spans="1:5" ht="12.6" customHeight="1" x14ac:dyDescent="0.2">
      <c r="A4771" s="32">
        <v>18</v>
      </c>
      <c r="B4771" s="32">
        <v>2</v>
      </c>
      <c r="C4771" s="32">
        <v>90</v>
      </c>
      <c r="D4771" s="32" t="s">
        <v>363</v>
      </c>
      <c r="E4771" s="32" t="s">
        <v>343</v>
      </c>
    </row>
    <row r="4772" spans="1:5" ht="12.6" customHeight="1" x14ac:dyDescent="0.2">
      <c r="A4772" s="32">
        <v>18</v>
      </c>
      <c r="B4772" s="32">
        <v>2</v>
      </c>
      <c r="C4772" s="32">
        <v>91</v>
      </c>
      <c r="D4772" s="32" t="s">
        <v>364</v>
      </c>
      <c r="E4772" s="32" t="s">
        <v>24</v>
      </c>
    </row>
    <row r="4773" spans="1:5" ht="12.6" customHeight="1" x14ac:dyDescent="0.2">
      <c r="A4773" s="32">
        <v>18</v>
      </c>
      <c r="B4773" s="32">
        <v>2</v>
      </c>
      <c r="C4773" s="32">
        <v>92</v>
      </c>
      <c r="D4773" s="32" t="s">
        <v>344</v>
      </c>
      <c r="E4773" s="32" t="s">
        <v>101</v>
      </c>
    </row>
    <row r="4774" spans="1:5" ht="12.6" customHeight="1" x14ac:dyDescent="0.2">
      <c r="A4774" s="32">
        <v>18</v>
      </c>
      <c r="B4774" s="32">
        <v>2</v>
      </c>
      <c r="C4774" s="32">
        <v>93</v>
      </c>
      <c r="D4774" s="32" t="s">
        <v>324</v>
      </c>
      <c r="E4774" s="32" t="s">
        <v>96</v>
      </c>
    </row>
    <row r="4775" spans="1:5" ht="12.6" customHeight="1" x14ac:dyDescent="0.2">
      <c r="A4775" s="32">
        <v>18</v>
      </c>
      <c r="B4775" s="32">
        <v>2</v>
      </c>
      <c r="C4775" s="32">
        <v>94</v>
      </c>
      <c r="D4775" s="32" t="s">
        <v>304</v>
      </c>
      <c r="E4775" s="32" t="s">
        <v>97</v>
      </c>
    </row>
    <row r="4776" spans="1:5" ht="12.6" customHeight="1" x14ac:dyDescent="0.2">
      <c r="A4776" s="32">
        <v>18</v>
      </c>
      <c r="B4776" s="32">
        <v>2</v>
      </c>
      <c r="C4776" s="32">
        <v>95</v>
      </c>
      <c r="D4776" s="32" t="s">
        <v>284</v>
      </c>
      <c r="E4776" s="32" t="s">
        <v>99</v>
      </c>
    </row>
    <row r="4777" spans="1:5" ht="12.6" customHeight="1" x14ac:dyDescent="0.2">
      <c r="A4777" s="32">
        <v>18</v>
      </c>
      <c r="B4777" s="32">
        <v>2</v>
      </c>
      <c r="C4777" s="32">
        <v>96</v>
      </c>
      <c r="D4777" s="32" t="s">
        <v>264</v>
      </c>
      <c r="E4777" s="32" t="s">
        <v>100</v>
      </c>
    </row>
    <row r="4778" spans="1:5" ht="12.6" customHeight="1" x14ac:dyDescent="0.2">
      <c r="A4778" s="32">
        <v>18</v>
      </c>
      <c r="B4778" s="32">
        <v>2</v>
      </c>
      <c r="C4778" s="32">
        <v>97</v>
      </c>
      <c r="D4778" s="32" t="s">
        <v>244</v>
      </c>
      <c r="E4778" s="32" t="s">
        <v>98</v>
      </c>
    </row>
    <row r="4779" spans="1:5" ht="12.6" customHeight="1" x14ac:dyDescent="0.2">
      <c r="A4779" s="32">
        <v>18</v>
      </c>
      <c r="B4779" s="32">
        <v>2</v>
      </c>
      <c r="C4779" s="32">
        <v>98</v>
      </c>
      <c r="D4779" s="32" t="s">
        <v>224</v>
      </c>
      <c r="E4779" s="32" t="s">
        <v>102</v>
      </c>
    </row>
    <row r="4780" spans="1:5" ht="12.6" customHeight="1" x14ac:dyDescent="0.2">
      <c r="A4780" s="32">
        <v>18</v>
      </c>
      <c r="B4780" s="32">
        <v>2</v>
      </c>
      <c r="C4780" s="32">
        <v>99</v>
      </c>
      <c r="D4780" s="32" t="s">
        <v>403</v>
      </c>
      <c r="E4780" s="32" t="s">
        <v>404</v>
      </c>
    </row>
    <row r="4781" spans="1:5" ht="12.6" customHeight="1" x14ac:dyDescent="0.2">
      <c r="A4781" s="32">
        <v>18</v>
      </c>
      <c r="B4781" s="32">
        <v>2</v>
      </c>
      <c r="C4781" s="32">
        <v>100</v>
      </c>
      <c r="D4781" s="32" t="s">
        <v>25</v>
      </c>
      <c r="E4781" s="32" t="s">
        <v>105</v>
      </c>
    </row>
    <row r="4782" spans="1:5" ht="12.6" customHeight="1" x14ac:dyDescent="0.2">
      <c r="A4782" s="32">
        <v>18</v>
      </c>
      <c r="B4782" s="32">
        <v>2</v>
      </c>
      <c r="C4782" s="32">
        <v>101</v>
      </c>
      <c r="D4782" s="32" t="s">
        <v>406</v>
      </c>
      <c r="E4782" s="32" t="s">
        <v>106</v>
      </c>
    </row>
    <row r="4783" spans="1:5" ht="12.6" customHeight="1" x14ac:dyDescent="0.2">
      <c r="A4783" s="32">
        <v>18</v>
      </c>
      <c r="B4783" s="32">
        <v>2</v>
      </c>
      <c r="C4783" s="32">
        <v>102</v>
      </c>
      <c r="D4783" s="32" t="s">
        <v>365</v>
      </c>
      <c r="E4783" s="32" t="s">
        <v>104</v>
      </c>
    </row>
    <row r="4784" spans="1:5" ht="12.6" customHeight="1" x14ac:dyDescent="0.2">
      <c r="A4784" s="32">
        <v>18</v>
      </c>
      <c r="B4784" s="32">
        <v>2</v>
      </c>
      <c r="C4784" s="32">
        <v>103</v>
      </c>
      <c r="D4784" s="32" t="s">
        <v>345</v>
      </c>
      <c r="E4784" s="32" t="s">
        <v>108</v>
      </c>
    </row>
    <row r="4785" spans="1:5" ht="12.6" customHeight="1" x14ac:dyDescent="0.2">
      <c r="A4785" s="32">
        <v>18</v>
      </c>
      <c r="B4785" s="32">
        <v>2</v>
      </c>
      <c r="C4785" s="32">
        <v>104</v>
      </c>
      <c r="D4785" s="32" t="s">
        <v>325</v>
      </c>
      <c r="E4785" s="32" t="s">
        <v>103</v>
      </c>
    </row>
    <row r="4786" spans="1:5" ht="12.6" customHeight="1" x14ac:dyDescent="0.2">
      <c r="A4786" s="32">
        <v>18</v>
      </c>
      <c r="B4786" s="32">
        <v>2</v>
      </c>
      <c r="C4786" s="32">
        <v>105</v>
      </c>
      <c r="D4786" s="32" t="s">
        <v>305</v>
      </c>
      <c r="E4786" s="32" t="s">
        <v>107</v>
      </c>
    </row>
    <row r="4787" spans="1:5" ht="12.6" customHeight="1" x14ac:dyDescent="0.2">
      <c r="A4787" s="32">
        <v>18</v>
      </c>
      <c r="B4787" s="32">
        <v>2</v>
      </c>
      <c r="C4787" s="32">
        <v>106</v>
      </c>
      <c r="D4787" s="32" t="s">
        <v>285</v>
      </c>
      <c r="E4787" s="32" t="s">
        <v>109</v>
      </c>
    </row>
    <row r="4788" spans="1:5" ht="12.6" customHeight="1" x14ac:dyDescent="0.2">
      <c r="A4788" s="32">
        <v>18</v>
      </c>
      <c r="B4788" s="32">
        <v>2</v>
      </c>
      <c r="C4788" s="32">
        <v>107</v>
      </c>
      <c r="D4788" s="32" t="s">
        <v>265</v>
      </c>
      <c r="E4788" s="32" t="s">
        <v>225</v>
      </c>
    </row>
    <row r="4789" spans="1:5" ht="12.6" customHeight="1" x14ac:dyDescent="0.2">
      <c r="A4789" s="32">
        <v>18</v>
      </c>
      <c r="B4789" s="32">
        <v>2</v>
      </c>
      <c r="C4789" s="32">
        <v>108</v>
      </c>
      <c r="D4789" s="32" t="s">
        <v>245</v>
      </c>
      <c r="E4789" s="32" t="s">
        <v>405</v>
      </c>
    </row>
    <row r="4790" spans="1:5" ht="12.6" customHeight="1" x14ac:dyDescent="0.2">
      <c r="A4790" s="32">
        <v>18</v>
      </c>
      <c r="B4790" s="32">
        <v>2</v>
      </c>
      <c r="C4790" s="32">
        <v>109</v>
      </c>
      <c r="D4790" s="32" t="s">
        <v>142</v>
      </c>
      <c r="E4790" s="32" t="s">
        <v>139</v>
      </c>
    </row>
    <row r="4791" spans="1:5" ht="12.6" customHeight="1" x14ac:dyDescent="0.2">
      <c r="A4791" s="32">
        <v>18</v>
      </c>
      <c r="B4791" s="32">
        <v>2</v>
      </c>
      <c r="C4791" s="32">
        <v>110</v>
      </c>
      <c r="D4791" s="32" t="s">
        <v>146</v>
      </c>
      <c r="E4791" s="32" t="s">
        <v>140</v>
      </c>
    </row>
    <row r="4792" spans="1:5" ht="12.6" customHeight="1" x14ac:dyDescent="0.2">
      <c r="A4792" s="32">
        <v>18</v>
      </c>
      <c r="B4792" s="32">
        <v>2</v>
      </c>
      <c r="C4792" s="32">
        <v>111</v>
      </c>
      <c r="D4792" s="32" t="s">
        <v>408</v>
      </c>
      <c r="E4792" s="32" t="s">
        <v>143</v>
      </c>
    </row>
    <row r="4793" spans="1:5" ht="12.6" customHeight="1" x14ac:dyDescent="0.2">
      <c r="A4793" s="32">
        <v>18</v>
      </c>
      <c r="B4793" s="32">
        <v>2</v>
      </c>
      <c r="C4793" s="32">
        <v>112</v>
      </c>
      <c r="D4793" s="32" t="s">
        <v>141</v>
      </c>
      <c r="E4793" s="32" t="s">
        <v>407</v>
      </c>
    </row>
    <row r="4794" spans="1:5" ht="12.6" customHeight="1" x14ac:dyDescent="0.2">
      <c r="A4794" s="32">
        <v>18</v>
      </c>
      <c r="B4794" s="32">
        <v>2</v>
      </c>
      <c r="C4794" s="32">
        <v>113</v>
      </c>
      <c r="D4794" s="32" t="s">
        <v>138</v>
      </c>
      <c r="E4794" s="32" t="s">
        <v>366</v>
      </c>
    </row>
    <row r="4795" spans="1:5" ht="12.6" customHeight="1" x14ac:dyDescent="0.2">
      <c r="A4795" s="32">
        <v>18</v>
      </c>
      <c r="B4795" s="32">
        <v>2</v>
      </c>
      <c r="C4795" s="32">
        <v>114</v>
      </c>
      <c r="D4795" s="32" t="s">
        <v>144</v>
      </c>
      <c r="E4795" s="32" t="s">
        <v>346</v>
      </c>
    </row>
    <row r="4796" spans="1:5" ht="12.6" customHeight="1" x14ac:dyDescent="0.2">
      <c r="A4796" s="32">
        <v>18</v>
      </c>
      <c r="B4796" s="32">
        <v>2</v>
      </c>
      <c r="C4796" s="32">
        <v>115</v>
      </c>
      <c r="D4796" s="32" t="s">
        <v>226</v>
      </c>
      <c r="E4796" s="32" t="s">
        <v>326</v>
      </c>
    </row>
    <row r="4797" spans="1:5" ht="12.6" customHeight="1" x14ac:dyDescent="0.2">
      <c r="A4797" s="32">
        <v>18</v>
      </c>
      <c r="B4797" s="32">
        <v>2</v>
      </c>
      <c r="C4797" s="32">
        <v>116</v>
      </c>
      <c r="D4797" s="32" t="s">
        <v>246</v>
      </c>
      <c r="E4797" s="32" t="s">
        <v>306</v>
      </c>
    </row>
    <row r="4798" spans="1:5" ht="12.6" customHeight="1" x14ac:dyDescent="0.2">
      <c r="A4798" s="32">
        <v>18</v>
      </c>
      <c r="B4798" s="32">
        <v>2</v>
      </c>
      <c r="C4798" s="32">
        <v>117</v>
      </c>
      <c r="D4798" s="32" t="s">
        <v>266</v>
      </c>
      <c r="E4798" s="32" t="s">
        <v>286</v>
      </c>
    </row>
    <row r="4799" spans="1:5" ht="12.6" customHeight="1" x14ac:dyDescent="0.2">
      <c r="A4799" s="32">
        <v>18</v>
      </c>
      <c r="B4799" s="32">
        <v>2</v>
      </c>
      <c r="C4799" s="32">
        <v>118</v>
      </c>
      <c r="D4799" s="32" t="s">
        <v>147</v>
      </c>
      <c r="E4799" s="32" t="s">
        <v>152</v>
      </c>
    </row>
    <row r="4800" spans="1:5" ht="12.6" customHeight="1" x14ac:dyDescent="0.2">
      <c r="A4800" s="32">
        <v>18</v>
      </c>
      <c r="B4800" s="32">
        <v>2</v>
      </c>
      <c r="C4800" s="32">
        <v>119</v>
      </c>
      <c r="D4800" s="32" t="s">
        <v>150</v>
      </c>
      <c r="E4800" s="32" t="s">
        <v>153</v>
      </c>
    </row>
    <row r="4801" spans="1:5" ht="12.6" customHeight="1" x14ac:dyDescent="0.2">
      <c r="A4801" s="32">
        <v>18</v>
      </c>
      <c r="B4801" s="32">
        <v>2</v>
      </c>
      <c r="C4801" s="32">
        <v>120</v>
      </c>
      <c r="D4801" s="32" t="s">
        <v>145</v>
      </c>
      <c r="E4801" s="32" t="s">
        <v>151</v>
      </c>
    </row>
    <row r="4802" spans="1:5" ht="12.6" customHeight="1" x14ac:dyDescent="0.2">
      <c r="A4802" s="32">
        <v>18</v>
      </c>
      <c r="B4802" s="32">
        <v>2</v>
      </c>
      <c r="C4802" s="32">
        <v>121</v>
      </c>
      <c r="D4802" s="32" t="s">
        <v>149</v>
      </c>
      <c r="E4802" s="32" t="s">
        <v>148</v>
      </c>
    </row>
    <row r="4803" spans="1:5" ht="12.6" customHeight="1" x14ac:dyDescent="0.2">
      <c r="A4803" s="32">
        <v>18</v>
      </c>
      <c r="B4803" s="32">
        <v>2</v>
      </c>
      <c r="C4803" s="32">
        <v>122</v>
      </c>
      <c r="D4803" s="32" t="s">
        <v>410</v>
      </c>
      <c r="E4803" s="32" t="s">
        <v>227</v>
      </c>
    </row>
    <row r="4804" spans="1:5" ht="12.6" customHeight="1" x14ac:dyDescent="0.2">
      <c r="A4804" s="32">
        <v>18</v>
      </c>
      <c r="B4804" s="32">
        <v>2</v>
      </c>
      <c r="C4804" s="32">
        <v>123</v>
      </c>
      <c r="D4804" s="32" t="s">
        <v>367</v>
      </c>
      <c r="E4804" s="32" t="s">
        <v>247</v>
      </c>
    </row>
    <row r="4805" spans="1:5" ht="12.6" customHeight="1" x14ac:dyDescent="0.2">
      <c r="A4805" s="32">
        <v>18</v>
      </c>
      <c r="B4805" s="32">
        <v>2</v>
      </c>
      <c r="C4805" s="32">
        <v>124</v>
      </c>
      <c r="D4805" s="32" t="s">
        <v>347</v>
      </c>
      <c r="E4805" s="32" t="s">
        <v>267</v>
      </c>
    </row>
    <row r="4806" spans="1:5" ht="12.6" customHeight="1" x14ac:dyDescent="0.2">
      <c r="A4806" s="32">
        <v>18</v>
      </c>
      <c r="B4806" s="32">
        <v>2</v>
      </c>
      <c r="C4806" s="32">
        <v>125</v>
      </c>
      <c r="D4806" s="32" t="s">
        <v>327</v>
      </c>
      <c r="E4806" s="32" t="s">
        <v>287</v>
      </c>
    </row>
    <row r="4807" spans="1:5" ht="12.6" customHeight="1" x14ac:dyDescent="0.2">
      <c r="A4807" s="32">
        <v>18</v>
      </c>
      <c r="B4807" s="32">
        <v>2</v>
      </c>
      <c r="C4807" s="32">
        <v>126</v>
      </c>
      <c r="D4807" s="32" t="s">
        <v>307</v>
      </c>
      <c r="E4807" s="32" t="s">
        <v>409</v>
      </c>
    </row>
    <row r="4808" spans="1:5" ht="12.6" customHeight="1" x14ac:dyDescent="0.2">
      <c r="A4808" s="32">
        <v>18</v>
      </c>
      <c r="B4808" s="32">
        <v>2</v>
      </c>
      <c r="C4808" s="32">
        <v>127</v>
      </c>
      <c r="D4808" s="32" t="s">
        <v>162</v>
      </c>
      <c r="E4808" s="32" t="s">
        <v>268</v>
      </c>
    </row>
    <row r="4809" spans="1:5" ht="12.6" customHeight="1" x14ac:dyDescent="0.2">
      <c r="A4809" s="32">
        <v>18</v>
      </c>
      <c r="B4809" s="32">
        <v>2</v>
      </c>
      <c r="C4809" s="32">
        <v>128</v>
      </c>
      <c r="D4809" s="32" t="s">
        <v>154</v>
      </c>
      <c r="E4809" s="32" t="s">
        <v>248</v>
      </c>
    </row>
    <row r="4810" spans="1:5" ht="12.6" customHeight="1" x14ac:dyDescent="0.2">
      <c r="A4810" s="32">
        <v>18</v>
      </c>
      <c r="B4810" s="32">
        <v>2</v>
      </c>
      <c r="C4810" s="32">
        <v>129</v>
      </c>
      <c r="D4810" s="32" t="s">
        <v>156</v>
      </c>
      <c r="E4810" s="32" t="s">
        <v>228</v>
      </c>
    </row>
    <row r="4811" spans="1:5" ht="12.6" customHeight="1" x14ac:dyDescent="0.2">
      <c r="A4811" s="32">
        <v>18</v>
      </c>
      <c r="B4811" s="32">
        <v>2</v>
      </c>
      <c r="C4811" s="32">
        <v>130</v>
      </c>
      <c r="D4811" s="32" t="s">
        <v>157</v>
      </c>
      <c r="E4811" s="32" t="s">
        <v>155</v>
      </c>
    </row>
    <row r="4812" spans="1:5" ht="12.6" customHeight="1" x14ac:dyDescent="0.2">
      <c r="A4812" s="32">
        <v>18</v>
      </c>
      <c r="B4812" s="32">
        <v>2</v>
      </c>
      <c r="C4812" s="32">
        <v>131</v>
      </c>
      <c r="D4812" s="32" t="s">
        <v>159</v>
      </c>
      <c r="E4812" s="32" t="s">
        <v>158</v>
      </c>
    </row>
    <row r="4813" spans="1:5" ht="12.6" customHeight="1" x14ac:dyDescent="0.2">
      <c r="A4813" s="32">
        <v>18</v>
      </c>
      <c r="B4813" s="32">
        <v>2</v>
      </c>
      <c r="C4813" s="32">
        <v>132</v>
      </c>
      <c r="D4813" s="32" t="s">
        <v>160</v>
      </c>
      <c r="E4813" s="32" t="s">
        <v>412</v>
      </c>
    </row>
    <row r="4814" spans="1:5" ht="12.6" customHeight="1" x14ac:dyDescent="0.2">
      <c r="A4814" s="32">
        <v>18</v>
      </c>
      <c r="B4814" s="32">
        <v>2</v>
      </c>
      <c r="C4814" s="32">
        <v>133</v>
      </c>
      <c r="D4814" s="32" t="s">
        <v>411</v>
      </c>
      <c r="E4814" s="32" t="s">
        <v>288</v>
      </c>
    </row>
    <row r="4815" spans="1:5" ht="12.6" customHeight="1" x14ac:dyDescent="0.2">
      <c r="A4815" s="32">
        <v>18</v>
      </c>
      <c r="B4815" s="32">
        <v>2</v>
      </c>
      <c r="C4815" s="32">
        <v>134</v>
      </c>
      <c r="D4815" s="32" t="s">
        <v>368</v>
      </c>
      <c r="E4815" s="32" t="s">
        <v>308</v>
      </c>
    </row>
    <row r="4816" spans="1:5" ht="12.6" customHeight="1" x14ac:dyDescent="0.2">
      <c r="A4816" s="32">
        <v>18</v>
      </c>
      <c r="B4816" s="32">
        <v>2</v>
      </c>
      <c r="C4816" s="32">
        <v>135</v>
      </c>
      <c r="D4816" s="32" t="s">
        <v>348</v>
      </c>
      <c r="E4816" s="32" t="s">
        <v>328</v>
      </c>
    </row>
    <row r="4817" spans="1:5" ht="12.6" customHeight="1" x14ac:dyDescent="0.2">
      <c r="A4817" s="32">
        <v>18</v>
      </c>
      <c r="B4817" s="32">
        <v>2</v>
      </c>
      <c r="C4817" s="32">
        <v>136</v>
      </c>
      <c r="D4817" s="32" t="s">
        <v>329</v>
      </c>
      <c r="E4817" s="32" t="s">
        <v>163</v>
      </c>
    </row>
    <row r="4818" spans="1:5" ht="12.6" customHeight="1" x14ac:dyDescent="0.2">
      <c r="A4818" s="32">
        <v>18</v>
      </c>
      <c r="B4818" s="32">
        <v>2</v>
      </c>
      <c r="C4818" s="32">
        <v>137</v>
      </c>
      <c r="D4818" s="32" t="s">
        <v>309</v>
      </c>
      <c r="E4818" s="32" t="s">
        <v>166</v>
      </c>
    </row>
    <row r="4819" spans="1:5" ht="12.6" customHeight="1" x14ac:dyDescent="0.2">
      <c r="A4819" s="32">
        <v>18</v>
      </c>
      <c r="B4819" s="32">
        <v>2</v>
      </c>
      <c r="C4819" s="32">
        <v>138</v>
      </c>
      <c r="D4819" s="32" t="s">
        <v>289</v>
      </c>
      <c r="E4819" s="32" t="s">
        <v>165</v>
      </c>
    </row>
    <row r="4820" spans="1:5" ht="12.6" customHeight="1" x14ac:dyDescent="0.2">
      <c r="A4820" s="32">
        <v>18</v>
      </c>
      <c r="B4820" s="32">
        <v>2</v>
      </c>
      <c r="C4820" s="32">
        <v>139</v>
      </c>
      <c r="D4820" s="32" t="s">
        <v>269</v>
      </c>
      <c r="E4820" s="32" t="s">
        <v>164</v>
      </c>
    </row>
    <row r="4821" spans="1:5" ht="12.6" customHeight="1" x14ac:dyDescent="0.2">
      <c r="A4821" s="32">
        <v>18</v>
      </c>
      <c r="B4821" s="32">
        <v>2</v>
      </c>
      <c r="C4821" s="32">
        <v>140</v>
      </c>
      <c r="D4821" s="32" t="s">
        <v>249</v>
      </c>
      <c r="E4821" s="32" t="s">
        <v>167</v>
      </c>
    </row>
    <row r="4822" spans="1:5" ht="12.6" customHeight="1" x14ac:dyDescent="0.2">
      <c r="A4822" s="32">
        <v>18</v>
      </c>
      <c r="B4822" s="32">
        <v>2</v>
      </c>
      <c r="C4822" s="32">
        <v>141</v>
      </c>
      <c r="D4822" s="32" t="s">
        <v>229</v>
      </c>
      <c r="E4822" s="32" t="s">
        <v>168</v>
      </c>
    </row>
    <row r="4823" spans="1:5" ht="12.6" customHeight="1" x14ac:dyDescent="0.2">
      <c r="A4823" s="32">
        <v>18</v>
      </c>
      <c r="B4823" s="32">
        <v>2</v>
      </c>
      <c r="C4823" s="32">
        <v>142</v>
      </c>
      <c r="D4823" s="32" t="s">
        <v>169</v>
      </c>
      <c r="E4823" s="32" t="s">
        <v>161</v>
      </c>
    </row>
    <row r="4824" spans="1:5" ht="12.6" customHeight="1" x14ac:dyDescent="0.2">
      <c r="A4824" s="32">
        <v>18</v>
      </c>
      <c r="B4824" s="32">
        <v>2</v>
      </c>
      <c r="C4824" s="32">
        <v>143</v>
      </c>
      <c r="D4824" s="32" t="s">
        <v>349</v>
      </c>
      <c r="E4824" s="32" t="s">
        <v>414</v>
      </c>
    </row>
    <row r="4825" spans="1:5" ht="12.6" customHeight="1" x14ac:dyDescent="0.2">
      <c r="A4825" s="32">
        <v>18</v>
      </c>
      <c r="B4825" s="32">
        <v>2</v>
      </c>
      <c r="C4825" s="32">
        <v>144</v>
      </c>
      <c r="D4825" s="32" t="s">
        <v>369</v>
      </c>
      <c r="E4825" s="32" t="s">
        <v>413</v>
      </c>
    </row>
    <row r="4826" spans="1:5" ht="12.6" customHeight="1" x14ac:dyDescent="0.2">
      <c r="A4826" s="32">
        <v>18</v>
      </c>
      <c r="B4826" s="32">
        <v>2</v>
      </c>
      <c r="C4826" s="32">
        <v>145</v>
      </c>
      <c r="D4826" s="32" t="s">
        <v>170</v>
      </c>
      <c r="E4826" s="32" t="s">
        <v>416</v>
      </c>
    </row>
    <row r="4827" spans="1:5" ht="12.6" customHeight="1" x14ac:dyDescent="0.2">
      <c r="A4827" s="32">
        <v>18</v>
      </c>
      <c r="B4827" s="32">
        <v>2</v>
      </c>
      <c r="C4827" s="32">
        <v>146</v>
      </c>
      <c r="D4827" s="32" t="s">
        <v>171</v>
      </c>
      <c r="E4827" s="32" t="s">
        <v>370</v>
      </c>
    </row>
    <row r="4828" spans="1:5" ht="12.6" customHeight="1" x14ac:dyDescent="0.2">
      <c r="A4828" s="32">
        <v>18</v>
      </c>
      <c r="B4828" s="32">
        <v>2</v>
      </c>
      <c r="C4828" s="32">
        <v>147</v>
      </c>
      <c r="D4828" s="32" t="s">
        <v>172</v>
      </c>
      <c r="E4828" s="32" t="s">
        <v>350</v>
      </c>
    </row>
    <row r="4829" spans="1:5" ht="12.6" customHeight="1" x14ac:dyDescent="0.2">
      <c r="A4829" s="32">
        <v>18</v>
      </c>
      <c r="B4829" s="32">
        <v>2</v>
      </c>
      <c r="C4829" s="32">
        <v>148</v>
      </c>
      <c r="D4829" s="32" t="s">
        <v>173</v>
      </c>
      <c r="E4829" s="32" t="s">
        <v>330</v>
      </c>
    </row>
    <row r="4830" spans="1:5" ht="12.6" customHeight="1" x14ac:dyDescent="0.2">
      <c r="A4830" s="32">
        <v>18</v>
      </c>
      <c r="B4830" s="32">
        <v>2</v>
      </c>
      <c r="C4830" s="32">
        <v>149</v>
      </c>
      <c r="D4830" s="32" t="s">
        <v>176</v>
      </c>
      <c r="E4830" s="32" t="s">
        <v>310</v>
      </c>
    </row>
    <row r="4831" spans="1:5" ht="12.6" customHeight="1" x14ac:dyDescent="0.2">
      <c r="A4831" s="32">
        <v>18</v>
      </c>
      <c r="B4831" s="32">
        <v>2</v>
      </c>
      <c r="C4831" s="32">
        <v>150</v>
      </c>
      <c r="D4831" s="32" t="s">
        <v>178</v>
      </c>
      <c r="E4831" s="32" t="s">
        <v>290</v>
      </c>
    </row>
    <row r="4832" spans="1:5" ht="12.6" customHeight="1" x14ac:dyDescent="0.2">
      <c r="A4832" s="32">
        <v>18</v>
      </c>
      <c r="B4832" s="32">
        <v>2</v>
      </c>
      <c r="C4832" s="32">
        <v>151</v>
      </c>
      <c r="D4832" s="32" t="s">
        <v>175</v>
      </c>
      <c r="E4832" s="32" t="s">
        <v>270</v>
      </c>
    </row>
    <row r="4833" spans="1:5" ht="12.6" customHeight="1" x14ac:dyDescent="0.2">
      <c r="A4833" s="32">
        <v>18</v>
      </c>
      <c r="B4833" s="32">
        <v>2</v>
      </c>
      <c r="C4833" s="32">
        <v>152</v>
      </c>
      <c r="D4833" s="32" t="s">
        <v>174</v>
      </c>
      <c r="E4833" s="32" t="s">
        <v>250</v>
      </c>
    </row>
    <row r="4834" spans="1:5" ht="12.6" customHeight="1" x14ac:dyDescent="0.2">
      <c r="A4834" s="32">
        <v>18</v>
      </c>
      <c r="B4834" s="32">
        <v>2</v>
      </c>
      <c r="C4834" s="32">
        <v>153</v>
      </c>
      <c r="D4834" s="32" t="s">
        <v>230</v>
      </c>
      <c r="E4834" s="32" t="s">
        <v>415</v>
      </c>
    </row>
    <row r="4835" spans="1:5" ht="12.6" customHeight="1" x14ac:dyDescent="0.2">
      <c r="A4835" s="32">
        <v>18</v>
      </c>
      <c r="B4835" s="32">
        <v>2</v>
      </c>
      <c r="C4835" s="32">
        <v>154</v>
      </c>
      <c r="D4835" s="32" t="s">
        <v>180</v>
      </c>
      <c r="E4835" s="32" t="s">
        <v>177</v>
      </c>
    </row>
    <row r="4836" spans="1:5" ht="12.6" customHeight="1" x14ac:dyDescent="0.2">
      <c r="A4836" s="32">
        <v>18</v>
      </c>
      <c r="B4836" s="32">
        <v>2</v>
      </c>
      <c r="C4836" s="32">
        <v>155</v>
      </c>
      <c r="D4836" s="32" t="s">
        <v>418</v>
      </c>
      <c r="E4836" s="32" t="s">
        <v>181</v>
      </c>
    </row>
    <row r="4837" spans="1:5" ht="12.6" customHeight="1" x14ac:dyDescent="0.2">
      <c r="A4837" s="32">
        <v>18</v>
      </c>
      <c r="B4837" s="32">
        <v>2</v>
      </c>
      <c r="C4837" s="32">
        <v>156</v>
      </c>
      <c r="D4837" s="32" t="s">
        <v>417</v>
      </c>
      <c r="E4837" s="32" t="s">
        <v>182</v>
      </c>
    </row>
    <row r="4838" spans="1:5" ht="12.6" customHeight="1" x14ac:dyDescent="0.2">
      <c r="A4838" s="32">
        <v>18</v>
      </c>
      <c r="B4838" s="32">
        <v>2</v>
      </c>
      <c r="C4838" s="32">
        <v>157</v>
      </c>
      <c r="D4838" s="32" t="s">
        <v>371</v>
      </c>
      <c r="E4838" s="32" t="s">
        <v>179</v>
      </c>
    </row>
    <row r="4839" spans="1:5" ht="12.6" customHeight="1" x14ac:dyDescent="0.2">
      <c r="A4839" s="32">
        <v>18</v>
      </c>
      <c r="B4839" s="32">
        <v>2</v>
      </c>
      <c r="C4839" s="32">
        <v>158</v>
      </c>
      <c r="D4839" s="32" t="s">
        <v>351</v>
      </c>
      <c r="E4839" s="32" t="s">
        <v>183</v>
      </c>
    </row>
    <row r="4840" spans="1:5" ht="12.6" customHeight="1" x14ac:dyDescent="0.2">
      <c r="A4840" s="32">
        <v>18</v>
      </c>
      <c r="B4840" s="32">
        <v>2</v>
      </c>
      <c r="C4840" s="32">
        <v>159</v>
      </c>
      <c r="D4840" s="32" t="s">
        <v>331</v>
      </c>
      <c r="E4840" s="32" t="s">
        <v>185</v>
      </c>
    </row>
    <row r="4841" spans="1:5" ht="12.6" customHeight="1" x14ac:dyDescent="0.2">
      <c r="A4841" s="32">
        <v>18</v>
      </c>
      <c r="B4841" s="32">
        <v>2</v>
      </c>
      <c r="C4841" s="32">
        <v>160</v>
      </c>
      <c r="D4841" s="32" t="s">
        <v>311</v>
      </c>
      <c r="E4841" s="32" t="s">
        <v>184</v>
      </c>
    </row>
    <row r="4842" spans="1:5" ht="12.6" customHeight="1" x14ac:dyDescent="0.2">
      <c r="A4842" s="32">
        <v>18</v>
      </c>
      <c r="B4842" s="32">
        <v>2</v>
      </c>
      <c r="C4842" s="32">
        <v>161</v>
      </c>
      <c r="D4842" s="32" t="s">
        <v>291</v>
      </c>
      <c r="E4842" s="32" t="s">
        <v>231</v>
      </c>
    </row>
    <row r="4843" spans="1:5" ht="12.6" customHeight="1" x14ac:dyDescent="0.2">
      <c r="A4843" s="32">
        <v>18</v>
      </c>
      <c r="B4843" s="32">
        <v>2</v>
      </c>
      <c r="C4843" s="32">
        <v>162</v>
      </c>
      <c r="D4843" s="32" t="s">
        <v>271</v>
      </c>
      <c r="E4843" s="32" t="s">
        <v>251</v>
      </c>
    </row>
    <row r="4844" spans="1:5" ht="12.6" customHeight="1" x14ac:dyDescent="0.2">
      <c r="A4844" s="32">
        <v>18</v>
      </c>
      <c r="B4844" s="32">
        <v>2</v>
      </c>
      <c r="C4844" s="32">
        <v>163</v>
      </c>
      <c r="D4844" s="32" t="s">
        <v>191</v>
      </c>
      <c r="E4844" s="32" t="s">
        <v>187</v>
      </c>
    </row>
    <row r="4845" spans="1:5" ht="12.6" customHeight="1" x14ac:dyDescent="0.2">
      <c r="A4845" s="32">
        <v>18</v>
      </c>
      <c r="B4845" s="32">
        <v>2</v>
      </c>
      <c r="C4845" s="32">
        <v>164</v>
      </c>
      <c r="D4845" s="32" t="s">
        <v>189</v>
      </c>
      <c r="E4845" s="32" t="s">
        <v>194</v>
      </c>
    </row>
    <row r="4846" spans="1:5" ht="12.6" customHeight="1" x14ac:dyDescent="0.2">
      <c r="A4846" s="32">
        <v>18</v>
      </c>
      <c r="B4846" s="32">
        <v>2</v>
      </c>
      <c r="C4846" s="32">
        <v>165</v>
      </c>
      <c r="D4846" s="32" t="s">
        <v>188</v>
      </c>
      <c r="E4846" s="32" t="s">
        <v>186</v>
      </c>
    </row>
    <row r="4847" spans="1:5" ht="12.6" customHeight="1" x14ac:dyDescent="0.2">
      <c r="A4847" s="32">
        <v>18</v>
      </c>
      <c r="B4847" s="32">
        <v>2</v>
      </c>
      <c r="C4847" s="32">
        <v>166</v>
      </c>
      <c r="D4847" s="32" t="s">
        <v>192</v>
      </c>
      <c r="E4847" s="32" t="s">
        <v>420</v>
      </c>
    </row>
    <row r="4848" spans="1:5" ht="12.6" customHeight="1" x14ac:dyDescent="0.2">
      <c r="A4848" s="32">
        <v>18</v>
      </c>
      <c r="B4848" s="32">
        <v>2</v>
      </c>
      <c r="C4848" s="32">
        <v>167</v>
      </c>
      <c r="D4848" s="32" t="s">
        <v>190</v>
      </c>
      <c r="E4848" s="32" t="s">
        <v>372</v>
      </c>
    </row>
    <row r="4849" spans="1:5" ht="12.6" customHeight="1" x14ac:dyDescent="0.2">
      <c r="A4849" s="32">
        <v>18</v>
      </c>
      <c r="B4849" s="32">
        <v>2</v>
      </c>
      <c r="C4849" s="32">
        <v>168</v>
      </c>
      <c r="D4849" s="32" t="s">
        <v>232</v>
      </c>
      <c r="E4849" s="32" t="s">
        <v>352</v>
      </c>
    </row>
    <row r="4850" spans="1:5" ht="12.6" customHeight="1" x14ac:dyDescent="0.2">
      <c r="A4850" s="32">
        <v>18</v>
      </c>
      <c r="B4850" s="32">
        <v>2</v>
      </c>
      <c r="C4850" s="32">
        <v>169</v>
      </c>
      <c r="D4850" s="32" t="s">
        <v>252</v>
      </c>
      <c r="E4850" s="32" t="s">
        <v>332</v>
      </c>
    </row>
    <row r="4851" spans="1:5" ht="12.6" customHeight="1" x14ac:dyDescent="0.2">
      <c r="A4851" s="32">
        <v>18</v>
      </c>
      <c r="B4851" s="32">
        <v>2</v>
      </c>
      <c r="C4851" s="32">
        <v>170</v>
      </c>
      <c r="D4851" s="32" t="s">
        <v>272</v>
      </c>
      <c r="E4851" s="32" t="s">
        <v>312</v>
      </c>
    </row>
    <row r="4852" spans="1:5" ht="12.6" customHeight="1" x14ac:dyDescent="0.2">
      <c r="A4852" s="32">
        <v>18</v>
      </c>
      <c r="B4852" s="32">
        <v>2</v>
      </c>
      <c r="C4852" s="32">
        <v>171</v>
      </c>
      <c r="D4852" s="32" t="s">
        <v>419</v>
      </c>
      <c r="E4852" s="32" t="s">
        <v>292</v>
      </c>
    </row>
    <row r="4853" spans="1:5" ht="12.6" customHeight="1" x14ac:dyDescent="0.2">
      <c r="A4853" s="32">
        <v>18</v>
      </c>
      <c r="B4853" s="32">
        <v>2</v>
      </c>
      <c r="C4853" s="32">
        <v>172</v>
      </c>
      <c r="D4853" s="32" t="s">
        <v>195</v>
      </c>
      <c r="E4853" s="32" t="s">
        <v>233</v>
      </c>
    </row>
    <row r="4854" spans="1:5" ht="12.6" customHeight="1" x14ac:dyDescent="0.2">
      <c r="A4854" s="32">
        <v>18</v>
      </c>
      <c r="B4854" s="32">
        <v>2</v>
      </c>
      <c r="C4854" s="32">
        <v>173</v>
      </c>
      <c r="D4854" s="32" t="s">
        <v>197</v>
      </c>
      <c r="E4854" s="32" t="s">
        <v>193</v>
      </c>
    </row>
    <row r="4855" spans="1:5" ht="12.6" customHeight="1" x14ac:dyDescent="0.2">
      <c r="A4855" s="32">
        <v>18</v>
      </c>
      <c r="B4855" s="32">
        <v>2</v>
      </c>
      <c r="C4855" s="32">
        <v>174</v>
      </c>
      <c r="D4855" s="32" t="s">
        <v>200</v>
      </c>
      <c r="E4855" s="32" t="s">
        <v>201</v>
      </c>
    </row>
    <row r="4856" spans="1:5" ht="12.6" customHeight="1" x14ac:dyDescent="0.2">
      <c r="A4856" s="32">
        <v>18</v>
      </c>
      <c r="B4856" s="32">
        <v>2</v>
      </c>
      <c r="C4856" s="32">
        <v>175</v>
      </c>
      <c r="D4856" s="32" t="s">
        <v>199</v>
      </c>
      <c r="E4856" s="32" t="s">
        <v>196</v>
      </c>
    </row>
    <row r="4857" spans="1:5" ht="12.6" customHeight="1" x14ac:dyDescent="0.2">
      <c r="A4857" s="32">
        <v>18</v>
      </c>
      <c r="B4857" s="32">
        <v>2</v>
      </c>
      <c r="C4857" s="32">
        <v>176</v>
      </c>
      <c r="D4857" s="32" t="s">
        <v>422</v>
      </c>
      <c r="E4857" s="32" t="s">
        <v>198</v>
      </c>
    </row>
    <row r="4858" spans="1:5" ht="12.6" customHeight="1" x14ac:dyDescent="0.2">
      <c r="A4858" s="32">
        <v>18</v>
      </c>
      <c r="B4858" s="32">
        <v>2</v>
      </c>
      <c r="C4858" s="32">
        <v>177</v>
      </c>
      <c r="D4858" s="32" t="s">
        <v>421</v>
      </c>
      <c r="E4858" s="32" t="s">
        <v>253</v>
      </c>
    </row>
    <row r="4859" spans="1:5" ht="12.6" customHeight="1" x14ac:dyDescent="0.2">
      <c r="A4859" s="32">
        <v>18</v>
      </c>
      <c r="B4859" s="32">
        <v>2</v>
      </c>
      <c r="C4859" s="32">
        <v>178</v>
      </c>
      <c r="D4859" s="32" t="s">
        <v>373</v>
      </c>
      <c r="E4859" s="32" t="s">
        <v>273</v>
      </c>
    </row>
    <row r="4860" spans="1:5" ht="12.6" customHeight="1" x14ac:dyDescent="0.2">
      <c r="A4860" s="32">
        <v>18</v>
      </c>
      <c r="B4860" s="32">
        <v>2</v>
      </c>
      <c r="C4860" s="32">
        <v>179</v>
      </c>
      <c r="D4860" s="32" t="s">
        <v>353</v>
      </c>
      <c r="E4860" s="32" t="s">
        <v>293</v>
      </c>
    </row>
    <row r="4861" spans="1:5" ht="12.6" customHeight="1" x14ac:dyDescent="0.2">
      <c r="A4861" s="32">
        <v>18</v>
      </c>
      <c r="B4861" s="32">
        <v>2</v>
      </c>
      <c r="C4861" s="32">
        <v>180</v>
      </c>
      <c r="D4861" s="32" t="s">
        <v>333</v>
      </c>
      <c r="E4861" s="32" t="s">
        <v>313</v>
      </c>
    </row>
    <row r="4862" spans="1:5" ht="12.6" customHeight="1" x14ac:dyDescent="0.2">
      <c r="A4862" s="32">
        <v>18</v>
      </c>
      <c r="B4862" s="32">
        <v>3</v>
      </c>
      <c r="C4862" s="32">
        <v>1</v>
      </c>
      <c r="D4862" s="32" t="s">
        <v>22</v>
      </c>
      <c r="E4862" s="32" t="s">
        <v>28</v>
      </c>
    </row>
    <row r="4863" spans="1:5" ht="12.6" customHeight="1" x14ac:dyDescent="0.2">
      <c r="A4863" s="32">
        <v>18</v>
      </c>
      <c r="B4863" s="32">
        <v>3</v>
      </c>
      <c r="C4863" s="32">
        <v>2</v>
      </c>
      <c r="D4863" s="32" t="s">
        <v>26</v>
      </c>
      <c r="E4863" s="32" t="s">
        <v>31</v>
      </c>
    </row>
    <row r="4864" spans="1:5" ht="12.6" customHeight="1" x14ac:dyDescent="0.2">
      <c r="A4864" s="32">
        <v>18</v>
      </c>
      <c r="B4864" s="32">
        <v>3</v>
      </c>
      <c r="C4864" s="32">
        <v>3</v>
      </c>
      <c r="D4864" s="32" t="s">
        <v>383</v>
      </c>
      <c r="E4864" s="32" t="s">
        <v>29</v>
      </c>
    </row>
    <row r="4865" spans="1:5" ht="12.6" customHeight="1" x14ac:dyDescent="0.2">
      <c r="A4865" s="32">
        <v>18</v>
      </c>
      <c r="B4865" s="32">
        <v>3</v>
      </c>
      <c r="C4865" s="32">
        <v>4</v>
      </c>
      <c r="D4865" s="32" t="s">
        <v>30</v>
      </c>
      <c r="E4865" s="32" t="s">
        <v>354</v>
      </c>
    </row>
    <row r="4866" spans="1:5" ht="12.6" customHeight="1" x14ac:dyDescent="0.2">
      <c r="A4866" s="32">
        <v>18</v>
      </c>
      <c r="B4866" s="32">
        <v>3</v>
      </c>
      <c r="C4866" s="32">
        <v>5</v>
      </c>
      <c r="D4866" s="32" t="s">
        <v>334</v>
      </c>
      <c r="E4866" s="32" t="s">
        <v>27</v>
      </c>
    </row>
    <row r="4867" spans="1:5" ht="12.6" customHeight="1" x14ac:dyDescent="0.2">
      <c r="A4867" s="32">
        <v>18</v>
      </c>
      <c r="B4867" s="32">
        <v>3</v>
      </c>
      <c r="C4867" s="32">
        <v>6</v>
      </c>
      <c r="D4867" s="32" t="s">
        <v>314</v>
      </c>
      <c r="E4867" s="32" t="s">
        <v>32</v>
      </c>
    </row>
    <row r="4868" spans="1:5" ht="12.6" customHeight="1" x14ac:dyDescent="0.2">
      <c r="A4868" s="32">
        <v>18</v>
      </c>
      <c r="B4868" s="32">
        <v>3</v>
      </c>
      <c r="C4868" s="32">
        <v>7</v>
      </c>
      <c r="D4868" s="32" t="s">
        <v>214</v>
      </c>
      <c r="E4868" s="32" t="s">
        <v>294</v>
      </c>
    </row>
    <row r="4869" spans="1:5" ht="12.6" customHeight="1" x14ac:dyDescent="0.2">
      <c r="A4869" s="32">
        <v>18</v>
      </c>
      <c r="B4869" s="32">
        <v>3</v>
      </c>
      <c r="C4869" s="32">
        <v>8</v>
      </c>
      <c r="D4869" s="32" t="s">
        <v>274</v>
      </c>
      <c r="E4869" s="32" t="s">
        <v>234</v>
      </c>
    </row>
    <row r="4870" spans="1:5" ht="12.6" customHeight="1" x14ac:dyDescent="0.2">
      <c r="A4870" s="32">
        <v>18</v>
      </c>
      <c r="B4870" s="32">
        <v>3</v>
      </c>
      <c r="C4870" s="32">
        <v>9</v>
      </c>
      <c r="D4870" s="32" t="s">
        <v>384</v>
      </c>
      <c r="E4870" s="32" t="s">
        <v>254</v>
      </c>
    </row>
    <row r="4871" spans="1:5" ht="12.6" customHeight="1" x14ac:dyDescent="0.2">
      <c r="A4871" s="32">
        <v>18</v>
      </c>
      <c r="B4871" s="32">
        <v>3</v>
      </c>
      <c r="C4871" s="32">
        <v>10</v>
      </c>
      <c r="D4871" s="32" t="s">
        <v>34</v>
      </c>
      <c r="E4871" s="32" t="s">
        <v>14</v>
      </c>
    </row>
    <row r="4872" spans="1:5" ht="12.6" customHeight="1" x14ac:dyDescent="0.2">
      <c r="A4872" s="32">
        <v>18</v>
      </c>
      <c r="B4872" s="32">
        <v>3</v>
      </c>
      <c r="C4872" s="32">
        <v>11</v>
      </c>
      <c r="D4872" s="32" t="s">
        <v>33</v>
      </c>
      <c r="E4872" s="32" t="s">
        <v>35</v>
      </c>
    </row>
    <row r="4873" spans="1:5" ht="12.6" customHeight="1" x14ac:dyDescent="0.2">
      <c r="A4873" s="32">
        <v>18</v>
      </c>
      <c r="B4873" s="32">
        <v>3</v>
      </c>
      <c r="C4873" s="32">
        <v>12</v>
      </c>
      <c r="D4873" s="32" t="s">
        <v>38</v>
      </c>
      <c r="E4873" s="32" t="s">
        <v>36</v>
      </c>
    </row>
    <row r="4874" spans="1:5" ht="12.6" customHeight="1" x14ac:dyDescent="0.2">
      <c r="A4874" s="32">
        <v>18</v>
      </c>
      <c r="B4874" s="32">
        <v>3</v>
      </c>
      <c r="C4874" s="32">
        <v>13</v>
      </c>
      <c r="D4874" s="32" t="s">
        <v>37</v>
      </c>
      <c r="E4874" s="32" t="s">
        <v>385</v>
      </c>
    </row>
    <row r="4875" spans="1:5" ht="12.6" customHeight="1" x14ac:dyDescent="0.2">
      <c r="A4875" s="32">
        <v>18</v>
      </c>
      <c r="B4875" s="32">
        <v>3</v>
      </c>
      <c r="C4875" s="32">
        <v>14</v>
      </c>
      <c r="D4875" s="32" t="s">
        <v>39</v>
      </c>
      <c r="E4875" s="32" t="s">
        <v>386</v>
      </c>
    </row>
    <row r="4876" spans="1:5" ht="12.6" customHeight="1" x14ac:dyDescent="0.2">
      <c r="A4876" s="32">
        <v>18</v>
      </c>
      <c r="B4876" s="32">
        <v>3</v>
      </c>
      <c r="C4876" s="32">
        <v>15</v>
      </c>
      <c r="D4876" s="32" t="s">
        <v>355</v>
      </c>
      <c r="E4876" s="32" t="s">
        <v>215</v>
      </c>
    </row>
    <row r="4877" spans="1:5" ht="12.6" customHeight="1" x14ac:dyDescent="0.2">
      <c r="A4877" s="32">
        <v>18</v>
      </c>
      <c r="B4877" s="32">
        <v>3</v>
      </c>
      <c r="C4877" s="32">
        <v>16</v>
      </c>
      <c r="D4877" s="32" t="s">
        <v>235</v>
      </c>
      <c r="E4877" s="32" t="s">
        <v>335</v>
      </c>
    </row>
    <row r="4878" spans="1:5" ht="12.6" customHeight="1" x14ac:dyDescent="0.2">
      <c r="A4878" s="32">
        <v>18</v>
      </c>
      <c r="B4878" s="32">
        <v>3</v>
      </c>
      <c r="C4878" s="32">
        <v>17</v>
      </c>
      <c r="D4878" s="32" t="s">
        <v>255</v>
      </c>
      <c r="E4878" s="32" t="s">
        <v>315</v>
      </c>
    </row>
    <row r="4879" spans="1:5" ht="12.6" customHeight="1" x14ac:dyDescent="0.2">
      <c r="A4879" s="32">
        <v>18</v>
      </c>
      <c r="B4879" s="32">
        <v>3</v>
      </c>
      <c r="C4879" s="32">
        <v>18</v>
      </c>
      <c r="D4879" s="32" t="s">
        <v>295</v>
      </c>
      <c r="E4879" s="32" t="s">
        <v>275</v>
      </c>
    </row>
    <row r="4880" spans="1:5" ht="12.6" customHeight="1" x14ac:dyDescent="0.2">
      <c r="A4880" s="32">
        <v>18</v>
      </c>
      <c r="B4880" s="32">
        <v>3</v>
      </c>
      <c r="C4880" s="32">
        <v>19</v>
      </c>
      <c r="D4880" s="32" t="s">
        <v>15</v>
      </c>
      <c r="E4880" s="32" t="s">
        <v>236</v>
      </c>
    </row>
    <row r="4881" spans="1:5" ht="12.6" customHeight="1" x14ac:dyDescent="0.2">
      <c r="A4881" s="32">
        <v>18</v>
      </c>
      <c r="B4881" s="32">
        <v>3</v>
      </c>
      <c r="C4881" s="32">
        <v>20</v>
      </c>
      <c r="D4881" s="32" t="s">
        <v>216</v>
      </c>
      <c r="E4881" s="32" t="s">
        <v>41</v>
      </c>
    </row>
    <row r="4882" spans="1:5" ht="12.6" customHeight="1" x14ac:dyDescent="0.2">
      <c r="A4882" s="32">
        <v>18</v>
      </c>
      <c r="B4882" s="32">
        <v>3</v>
      </c>
      <c r="C4882" s="32">
        <v>21</v>
      </c>
      <c r="D4882" s="32" t="s">
        <v>43</v>
      </c>
      <c r="E4882" s="32" t="s">
        <v>46</v>
      </c>
    </row>
    <row r="4883" spans="1:5" ht="12.6" customHeight="1" x14ac:dyDescent="0.2">
      <c r="A4883" s="32">
        <v>18</v>
      </c>
      <c r="B4883" s="32">
        <v>3</v>
      </c>
      <c r="C4883" s="32">
        <v>22</v>
      </c>
      <c r="D4883" s="32" t="s">
        <v>44</v>
      </c>
      <c r="E4883" s="32" t="s">
        <v>45</v>
      </c>
    </row>
    <row r="4884" spans="1:5" ht="12.6" customHeight="1" x14ac:dyDescent="0.2">
      <c r="A4884" s="32">
        <v>18</v>
      </c>
      <c r="B4884" s="32">
        <v>3</v>
      </c>
      <c r="C4884" s="32">
        <v>23</v>
      </c>
      <c r="D4884" s="32" t="s">
        <v>40</v>
      </c>
      <c r="E4884" s="32" t="s">
        <v>42</v>
      </c>
    </row>
    <row r="4885" spans="1:5" ht="12.6" customHeight="1" x14ac:dyDescent="0.2">
      <c r="A4885" s="32">
        <v>18</v>
      </c>
      <c r="B4885" s="32">
        <v>3</v>
      </c>
      <c r="C4885" s="32">
        <v>24</v>
      </c>
      <c r="D4885" s="32" t="s">
        <v>387</v>
      </c>
      <c r="E4885" s="32" t="s">
        <v>256</v>
      </c>
    </row>
    <row r="4886" spans="1:5" ht="12.6" customHeight="1" x14ac:dyDescent="0.2">
      <c r="A4886" s="32">
        <v>18</v>
      </c>
      <c r="B4886" s="32">
        <v>3</v>
      </c>
      <c r="C4886" s="32">
        <v>25</v>
      </c>
      <c r="D4886" s="32" t="s">
        <v>276</v>
      </c>
      <c r="E4886" s="32" t="s">
        <v>356</v>
      </c>
    </row>
    <row r="4887" spans="1:5" ht="12.6" customHeight="1" x14ac:dyDescent="0.2">
      <c r="A4887" s="32">
        <v>18</v>
      </c>
      <c r="B4887" s="32">
        <v>3</v>
      </c>
      <c r="C4887" s="32">
        <v>26</v>
      </c>
      <c r="D4887" s="32" t="s">
        <v>336</v>
      </c>
      <c r="E4887" s="32" t="s">
        <v>296</v>
      </c>
    </row>
    <row r="4888" spans="1:5" ht="12.6" customHeight="1" x14ac:dyDescent="0.2">
      <c r="A4888" s="32">
        <v>18</v>
      </c>
      <c r="B4888" s="32">
        <v>3</v>
      </c>
      <c r="C4888" s="32">
        <v>27</v>
      </c>
      <c r="D4888" s="32" t="s">
        <v>388</v>
      </c>
      <c r="E4888" s="32" t="s">
        <v>316</v>
      </c>
    </row>
    <row r="4889" spans="1:5" ht="12.6" customHeight="1" x14ac:dyDescent="0.2">
      <c r="A4889" s="32">
        <v>18</v>
      </c>
      <c r="B4889" s="32">
        <v>3</v>
      </c>
      <c r="C4889" s="32">
        <v>28</v>
      </c>
      <c r="D4889" s="32" t="s">
        <v>297</v>
      </c>
      <c r="E4889" s="32" t="s">
        <v>16</v>
      </c>
    </row>
    <row r="4890" spans="1:5" ht="12.6" customHeight="1" x14ac:dyDescent="0.2">
      <c r="A4890" s="32">
        <v>18</v>
      </c>
      <c r="B4890" s="32">
        <v>3</v>
      </c>
      <c r="C4890" s="32">
        <v>29</v>
      </c>
      <c r="D4890" s="32" t="s">
        <v>50</v>
      </c>
      <c r="E4890" s="32" t="s">
        <v>277</v>
      </c>
    </row>
    <row r="4891" spans="1:5" ht="12.6" customHeight="1" x14ac:dyDescent="0.2">
      <c r="A4891" s="32">
        <v>18</v>
      </c>
      <c r="B4891" s="32">
        <v>3</v>
      </c>
      <c r="C4891" s="32">
        <v>30</v>
      </c>
      <c r="D4891" s="32" t="s">
        <v>257</v>
      </c>
      <c r="E4891" s="32" t="s">
        <v>52</v>
      </c>
    </row>
    <row r="4892" spans="1:5" ht="12.6" customHeight="1" x14ac:dyDescent="0.2">
      <c r="A4892" s="32">
        <v>18</v>
      </c>
      <c r="B4892" s="32">
        <v>3</v>
      </c>
      <c r="C4892" s="32">
        <v>31</v>
      </c>
      <c r="D4892" s="32" t="s">
        <v>237</v>
      </c>
      <c r="E4892" s="32" t="s">
        <v>47</v>
      </c>
    </row>
    <row r="4893" spans="1:5" ht="12.6" customHeight="1" x14ac:dyDescent="0.2">
      <c r="A4893" s="32">
        <v>18</v>
      </c>
      <c r="B4893" s="32">
        <v>3</v>
      </c>
      <c r="C4893" s="32">
        <v>32</v>
      </c>
      <c r="D4893" s="32" t="s">
        <v>51</v>
      </c>
      <c r="E4893" s="32" t="s">
        <v>217</v>
      </c>
    </row>
    <row r="4894" spans="1:5" ht="12.6" customHeight="1" x14ac:dyDescent="0.2">
      <c r="A4894" s="32">
        <v>18</v>
      </c>
      <c r="B4894" s="32">
        <v>3</v>
      </c>
      <c r="C4894" s="32">
        <v>33</v>
      </c>
      <c r="D4894" s="32" t="s">
        <v>53</v>
      </c>
      <c r="E4894" s="32" t="s">
        <v>49</v>
      </c>
    </row>
    <row r="4895" spans="1:5" ht="12.6" customHeight="1" x14ac:dyDescent="0.2">
      <c r="A4895" s="32">
        <v>18</v>
      </c>
      <c r="B4895" s="32">
        <v>3</v>
      </c>
      <c r="C4895" s="32">
        <v>34</v>
      </c>
      <c r="D4895" s="32" t="s">
        <v>48</v>
      </c>
      <c r="E4895" s="32" t="s">
        <v>389</v>
      </c>
    </row>
    <row r="4896" spans="1:5" ht="12.6" customHeight="1" x14ac:dyDescent="0.2">
      <c r="A4896" s="32">
        <v>18</v>
      </c>
      <c r="B4896" s="32">
        <v>3</v>
      </c>
      <c r="C4896" s="32">
        <v>35</v>
      </c>
      <c r="D4896" s="32" t="s">
        <v>317</v>
      </c>
      <c r="E4896" s="32" t="s">
        <v>390</v>
      </c>
    </row>
    <row r="4897" spans="1:5" ht="12.6" customHeight="1" x14ac:dyDescent="0.2">
      <c r="A4897" s="32">
        <v>18</v>
      </c>
      <c r="B4897" s="32">
        <v>3</v>
      </c>
      <c r="C4897" s="32">
        <v>36</v>
      </c>
      <c r="D4897" s="32" t="s">
        <v>357</v>
      </c>
      <c r="E4897" s="32" t="s">
        <v>337</v>
      </c>
    </row>
    <row r="4898" spans="1:5" ht="12.6" customHeight="1" x14ac:dyDescent="0.2">
      <c r="A4898" s="32">
        <v>18</v>
      </c>
      <c r="B4898" s="32">
        <v>3</v>
      </c>
      <c r="C4898" s="32">
        <v>37</v>
      </c>
      <c r="D4898" s="32" t="s">
        <v>17</v>
      </c>
      <c r="E4898" s="32" t="s">
        <v>358</v>
      </c>
    </row>
    <row r="4899" spans="1:5" ht="12.6" customHeight="1" x14ac:dyDescent="0.2">
      <c r="A4899" s="32">
        <v>18</v>
      </c>
      <c r="B4899" s="32">
        <v>3</v>
      </c>
      <c r="C4899" s="32">
        <v>38</v>
      </c>
      <c r="D4899" s="32" t="s">
        <v>338</v>
      </c>
      <c r="E4899" s="32" t="s">
        <v>56</v>
      </c>
    </row>
    <row r="4900" spans="1:5" ht="12.6" customHeight="1" x14ac:dyDescent="0.2">
      <c r="A4900" s="32">
        <v>18</v>
      </c>
      <c r="B4900" s="32">
        <v>3</v>
      </c>
      <c r="C4900" s="32">
        <v>39</v>
      </c>
      <c r="D4900" s="32" t="s">
        <v>59</v>
      </c>
      <c r="E4900" s="32" t="s">
        <v>318</v>
      </c>
    </row>
    <row r="4901" spans="1:5" ht="12.6" customHeight="1" x14ac:dyDescent="0.2">
      <c r="A4901" s="32">
        <v>18</v>
      </c>
      <c r="B4901" s="32">
        <v>3</v>
      </c>
      <c r="C4901" s="32">
        <v>40</v>
      </c>
      <c r="D4901" s="32" t="s">
        <v>55</v>
      </c>
      <c r="E4901" s="32" t="s">
        <v>298</v>
      </c>
    </row>
    <row r="4902" spans="1:5" ht="12.6" customHeight="1" x14ac:dyDescent="0.2">
      <c r="A4902" s="32">
        <v>18</v>
      </c>
      <c r="B4902" s="32">
        <v>3</v>
      </c>
      <c r="C4902" s="32">
        <v>41</v>
      </c>
      <c r="D4902" s="32" t="s">
        <v>278</v>
      </c>
      <c r="E4902" s="32" t="s">
        <v>54</v>
      </c>
    </row>
    <row r="4903" spans="1:5" ht="12.6" customHeight="1" x14ac:dyDescent="0.2">
      <c r="A4903" s="32">
        <v>18</v>
      </c>
      <c r="B4903" s="32">
        <v>3</v>
      </c>
      <c r="C4903" s="32">
        <v>42</v>
      </c>
      <c r="D4903" s="32" t="s">
        <v>57</v>
      </c>
      <c r="E4903" s="32" t="s">
        <v>258</v>
      </c>
    </row>
    <row r="4904" spans="1:5" ht="12.6" customHeight="1" x14ac:dyDescent="0.2">
      <c r="A4904" s="32">
        <v>18</v>
      </c>
      <c r="B4904" s="32">
        <v>3</v>
      </c>
      <c r="C4904" s="32">
        <v>43</v>
      </c>
      <c r="D4904" s="32" t="s">
        <v>58</v>
      </c>
      <c r="E4904" s="32" t="s">
        <v>238</v>
      </c>
    </row>
    <row r="4905" spans="1:5" ht="12.6" customHeight="1" x14ac:dyDescent="0.2">
      <c r="A4905" s="32">
        <v>18</v>
      </c>
      <c r="B4905" s="32">
        <v>3</v>
      </c>
      <c r="C4905" s="32">
        <v>44</v>
      </c>
      <c r="D4905" s="32" t="s">
        <v>218</v>
      </c>
      <c r="E4905" s="32" t="s">
        <v>60</v>
      </c>
    </row>
    <row r="4906" spans="1:5" ht="12.6" customHeight="1" x14ac:dyDescent="0.2">
      <c r="A4906" s="32">
        <v>18</v>
      </c>
      <c r="B4906" s="32">
        <v>3</v>
      </c>
      <c r="C4906" s="32">
        <v>45</v>
      </c>
      <c r="D4906" s="32" t="s">
        <v>392</v>
      </c>
      <c r="E4906" s="32" t="s">
        <v>391</v>
      </c>
    </row>
    <row r="4907" spans="1:5" ht="12.6" customHeight="1" x14ac:dyDescent="0.2">
      <c r="A4907" s="32">
        <v>18</v>
      </c>
      <c r="B4907" s="32">
        <v>3</v>
      </c>
      <c r="C4907" s="32">
        <v>46</v>
      </c>
      <c r="D4907" s="32" t="s">
        <v>61</v>
      </c>
      <c r="E4907" s="32" t="s">
        <v>18</v>
      </c>
    </row>
    <row r="4908" spans="1:5" ht="12.6" customHeight="1" x14ac:dyDescent="0.2">
      <c r="A4908" s="32">
        <v>18</v>
      </c>
      <c r="B4908" s="32">
        <v>3</v>
      </c>
      <c r="C4908" s="32">
        <v>47</v>
      </c>
      <c r="D4908" s="32" t="s">
        <v>393</v>
      </c>
      <c r="E4908" s="32" t="s">
        <v>62</v>
      </c>
    </row>
    <row r="4909" spans="1:5" ht="12.6" customHeight="1" x14ac:dyDescent="0.2">
      <c r="A4909" s="32">
        <v>18</v>
      </c>
      <c r="B4909" s="32">
        <v>3</v>
      </c>
      <c r="C4909" s="32">
        <v>48</v>
      </c>
      <c r="D4909" s="32" t="s">
        <v>359</v>
      </c>
      <c r="E4909" s="32" t="s">
        <v>64</v>
      </c>
    </row>
    <row r="4910" spans="1:5" ht="12.6" customHeight="1" x14ac:dyDescent="0.2">
      <c r="A4910" s="32">
        <v>18</v>
      </c>
      <c r="B4910" s="32">
        <v>3</v>
      </c>
      <c r="C4910" s="32">
        <v>49</v>
      </c>
      <c r="D4910" s="32" t="s">
        <v>65</v>
      </c>
      <c r="E4910" s="32" t="s">
        <v>339</v>
      </c>
    </row>
    <row r="4911" spans="1:5" ht="12.6" customHeight="1" x14ac:dyDescent="0.2">
      <c r="A4911" s="32">
        <v>18</v>
      </c>
      <c r="B4911" s="32">
        <v>3</v>
      </c>
      <c r="C4911" s="32">
        <v>50</v>
      </c>
      <c r="D4911" s="32" t="s">
        <v>319</v>
      </c>
      <c r="E4911" s="32" t="s">
        <v>66</v>
      </c>
    </row>
    <row r="4912" spans="1:5" ht="12.6" customHeight="1" x14ac:dyDescent="0.2">
      <c r="A4912" s="32">
        <v>18</v>
      </c>
      <c r="B4912" s="32">
        <v>3</v>
      </c>
      <c r="C4912" s="32">
        <v>51</v>
      </c>
      <c r="D4912" s="32" t="s">
        <v>299</v>
      </c>
      <c r="E4912" s="32" t="s">
        <v>63</v>
      </c>
    </row>
    <row r="4913" spans="1:5" ht="12.6" customHeight="1" x14ac:dyDescent="0.2">
      <c r="A4913" s="32">
        <v>18</v>
      </c>
      <c r="B4913" s="32">
        <v>3</v>
      </c>
      <c r="C4913" s="32">
        <v>52</v>
      </c>
      <c r="D4913" s="32" t="s">
        <v>67</v>
      </c>
      <c r="E4913" s="32" t="s">
        <v>279</v>
      </c>
    </row>
    <row r="4914" spans="1:5" ht="12.6" customHeight="1" x14ac:dyDescent="0.2">
      <c r="A4914" s="32">
        <v>18</v>
      </c>
      <c r="B4914" s="32">
        <v>3</v>
      </c>
      <c r="C4914" s="32">
        <v>53</v>
      </c>
      <c r="D4914" s="32" t="s">
        <v>259</v>
      </c>
      <c r="E4914" s="32" t="s">
        <v>219</v>
      </c>
    </row>
    <row r="4915" spans="1:5" ht="12.6" customHeight="1" x14ac:dyDescent="0.2">
      <c r="A4915" s="32">
        <v>18</v>
      </c>
      <c r="B4915" s="32">
        <v>3</v>
      </c>
      <c r="C4915" s="32">
        <v>54</v>
      </c>
      <c r="D4915" s="32" t="s">
        <v>239</v>
      </c>
      <c r="E4915" s="32" t="s">
        <v>394</v>
      </c>
    </row>
    <row r="4916" spans="1:5" ht="12.6" customHeight="1" x14ac:dyDescent="0.2">
      <c r="A4916" s="32">
        <v>18</v>
      </c>
      <c r="B4916" s="32">
        <v>3</v>
      </c>
      <c r="C4916" s="32">
        <v>55</v>
      </c>
      <c r="D4916" s="32" t="s">
        <v>19</v>
      </c>
      <c r="E4916" s="32" t="s">
        <v>73</v>
      </c>
    </row>
    <row r="4917" spans="1:5" ht="12.6" customHeight="1" x14ac:dyDescent="0.2">
      <c r="A4917" s="32">
        <v>18</v>
      </c>
      <c r="B4917" s="32">
        <v>3</v>
      </c>
      <c r="C4917" s="32">
        <v>56</v>
      </c>
      <c r="D4917" s="32" t="s">
        <v>68</v>
      </c>
      <c r="E4917" s="32" t="s">
        <v>72</v>
      </c>
    </row>
    <row r="4918" spans="1:5" ht="12.6" customHeight="1" x14ac:dyDescent="0.2">
      <c r="A4918" s="32">
        <v>18</v>
      </c>
      <c r="B4918" s="32">
        <v>3</v>
      </c>
      <c r="C4918" s="32">
        <v>57</v>
      </c>
      <c r="D4918" s="32" t="s">
        <v>70</v>
      </c>
      <c r="E4918" s="32" t="s">
        <v>395</v>
      </c>
    </row>
    <row r="4919" spans="1:5" ht="12.6" customHeight="1" x14ac:dyDescent="0.2">
      <c r="A4919" s="32">
        <v>18</v>
      </c>
      <c r="B4919" s="32">
        <v>3</v>
      </c>
      <c r="C4919" s="32">
        <v>58</v>
      </c>
      <c r="D4919" s="32" t="s">
        <v>396</v>
      </c>
      <c r="E4919" s="32" t="s">
        <v>71</v>
      </c>
    </row>
    <row r="4920" spans="1:5" ht="12.6" customHeight="1" x14ac:dyDescent="0.2">
      <c r="A4920" s="32">
        <v>18</v>
      </c>
      <c r="B4920" s="32">
        <v>3</v>
      </c>
      <c r="C4920" s="32">
        <v>59</v>
      </c>
      <c r="D4920" s="32" t="s">
        <v>360</v>
      </c>
      <c r="E4920" s="32" t="s">
        <v>69</v>
      </c>
    </row>
    <row r="4921" spans="1:5" ht="12.6" customHeight="1" x14ac:dyDescent="0.2">
      <c r="A4921" s="32">
        <v>18</v>
      </c>
      <c r="B4921" s="32">
        <v>3</v>
      </c>
      <c r="C4921" s="32">
        <v>60</v>
      </c>
      <c r="D4921" s="32" t="s">
        <v>340</v>
      </c>
      <c r="E4921" s="32" t="s">
        <v>74</v>
      </c>
    </row>
    <row r="4922" spans="1:5" ht="12.6" customHeight="1" x14ac:dyDescent="0.2">
      <c r="A4922" s="32">
        <v>18</v>
      </c>
      <c r="B4922" s="32">
        <v>3</v>
      </c>
      <c r="C4922" s="32">
        <v>61</v>
      </c>
      <c r="D4922" s="32" t="s">
        <v>320</v>
      </c>
      <c r="E4922" s="32" t="s">
        <v>220</v>
      </c>
    </row>
    <row r="4923" spans="1:5" ht="12.6" customHeight="1" x14ac:dyDescent="0.2">
      <c r="A4923" s="32">
        <v>18</v>
      </c>
      <c r="B4923" s="32">
        <v>3</v>
      </c>
      <c r="C4923" s="32">
        <v>62</v>
      </c>
      <c r="D4923" s="32" t="s">
        <v>300</v>
      </c>
      <c r="E4923" s="32" t="s">
        <v>240</v>
      </c>
    </row>
    <row r="4924" spans="1:5" ht="12.6" customHeight="1" x14ac:dyDescent="0.2">
      <c r="A4924" s="32">
        <v>18</v>
      </c>
      <c r="B4924" s="32">
        <v>3</v>
      </c>
      <c r="C4924" s="32">
        <v>63</v>
      </c>
      <c r="D4924" s="32" t="s">
        <v>280</v>
      </c>
      <c r="E4924" s="32" t="s">
        <v>260</v>
      </c>
    </row>
    <row r="4925" spans="1:5" ht="12.6" customHeight="1" x14ac:dyDescent="0.2">
      <c r="A4925" s="32">
        <v>18</v>
      </c>
      <c r="B4925" s="32">
        <v>3</v>
      </c>
      <c r="C4925" s="32">
        <v>64</v>
      </c>
      <c r="D4925" s="32" t="s">
        <v>81</v>
      </c>
      <c r="E4925" s="32" t="s">
        <v>20</v>
      </c>
    </row>
    <row r="4926" spans="1:5" ht="12.6" customHeight="1" x14ac:dyDescent="0.2">
      <c r="A4926" s="32">
        <v>18</v>
      </c>
      <c r="B4926" s="32">
        <v>3</v>
      </c>
      <c r="C4926" s="32">
        <v>65</v>
      </c>
      <c r="D4926" s="32" t="s">
        <v>77</v>
      </c>
      <c r="E4926" s="32" t="s">
        <v>76</v>
      </c>
    </row>
    <row r="4927" spans="1:5" ht="12.6" customHeight="1" x14ac:dyDescent="0.2">
      <c r="A4927" s="32">
        <v>18</v>
      </c>
      <c r="B4927" s="32">
        <v>3</v>
      </c>
      <c r="C4927" s="32">
        <v>66</v>
      </c>
      <c r="D4927" s="32" t="s">
        <v>79</v>
      </c>
      <c r="E4927" s="32" t="s">
        <v>78</v>
      </c>
    </row>
    <row r="4928" spans="1:5" ht="12.6" customHeight="1" x14ac:dyDescent="0.2">
      <c r="A4928" s="32">
        <v>18</v>
      </c>
      <c r="B4928" s="32">
        <v>3</v>
      </c>
      <c r="C4928" s="32">
        <v>67</v>
      </c>
      <c r="D4928" s="32" t="s">
        <v>75</v>
      </c>
      <c r="E4928" s="32" t="s">
        <v>80</v>
      </c>
    </row>
    <row r="4929" spans="1:5" ht="12.6" customHeight="1" x14ac:dyDescent="0.2">
      <c r="A4929" s="32">
        <v>18</v>
      </c>
      <c r="B4929" s="32">
        <v>3</v>
      </c>
      <c r="C4929" s="32">
        <v>68</v>
      </c>
      <c r="D4929" s="32" t="s">
        <v>221</v>
      </c>
      <c r="E4929" s="32" t="s">
        <v>397</v>
      </c>
    </row>
    <row r="4930" spans="1:5" ht="12.6" customHeight="1" x14ac:dyDescent="0.2">
      <c r="A4930" s="32">
        <v>18</v>
      </c>
      <c r="B4930" s="32">
        <v>3</v>
      </c>
      <c r="C4930" s="32">
        <v>69</v>
      </c>
      <c r="D4930" s="32" t="s">
        <v>241</v>
      </c>
      <c r="E4930" s="32" t="s">
        <v>361</v>
      </c>
    </row>
    <row r="4931" spans="1:5" ht="12.6" customHeight="1" x14ac:dyDescent="0.2">
      <c r="A4931" s="32">
        <v>18</v>
      </c>
      <c r="B4931" s="32">
        <v>3</v>
      </c>
      <c r="C4931" s="32">
        <v>70</v>
      </c>
      <c r="D4931" s="32" t="s">
        <v>261</v>
      </c>
      <c r="E4931" s="32" t="s">
        <v>341</v>
      </c>
    </row>
    <row r="4932" spans="1:5" ht="12.6" customHeight="1" x14ac:dyDescent="0.2">
      <c r="A4932" s="32">
        <v>18</v>
      </c>
      <c r="B4932" s="32">
        <v>3</v>
      </c>
      <c r="C4932" s="32">
        <v>71</v>
      </c>
      <c r="D4932" s="32" t="s">
        <v>281</v>
      </c>
      <c r="E4932" s="32" t="s">
        <v>321</v>
      </c>
    </row>
    <row r="4933" spans="1:5" ht="12.6" customHeight="1" x14ac:dyDescent="0.2">
      <c r="A4933" s="32">
        <v>18</v>
      </c>
      <c r="B4933" s="32">
        <v>3</v>
      </c>
      <c r="C4933" s="32">
        <v>72</v>
      </c>
      <c r="D4933" s="32" t="s">
        <v>398</v>
      </c>
      <c r="E4933" s="32" t="s">
        <v>301</v>
      </c>
    </row>
    <row r="4934" spans="1:5" ht="12.6" customHeight="1" x14ac:dyDescent="0.2">
      <c r="A4934" s="32">
        <v>18</v>
      </c>
      <c r="B4934" s="32">
        <v>3</v>
      </c>
      <c r="C4934" s="32">
        <v>73</v>
      </c>
      <c r="D4934" s="32" t="s">
        <v>21</v>
      </c>
      <c r="E4934" s="32" t="s">
        <v>262</v>
      </c>
    </row>
    <row r="4935" spans="1:5" ht="12.6" customHeight="1" x14ac:dyDescent="0.2">
      <c r="A4935" s="32">
        <v>18</v>
      </c>
      <c r="B4935" s="32">
        <v>3</v>
      </c>
      <c r="C4935" s="32">
        <v>74</v>
      </c>
      <c r="D4935" s="32" t="s">
        <v>242</v>
      </c>
      <c r="E4935" s="32" t="s">
        <v>83</v>
      </c>
    </row>
    <row r="4936" spans="1:5" ht="12.6" customHeight="1" x14ac:dyDescent="0.2">
      <c r="A4936" s="32">
        <v>18</v>
      </c>
      <c r="B4936" s="32">
        <v>3</v>
      </c>
      <c r="C4936" s="32">
        <v>75</v>
      </c>
      <c r="D4936" s="32" t="s">
        <v>222</v>
      </c>
      <c r="E4936" s="32" t="s">
        <v>86</v>
      </c>
    </row>
    <row r="4937" spans="1:5" ht="12.6" customHeight="1" x14ac:dyDescent="0.2">
      <c r="A4937" s="32">
        <v>18</v>
      </c>
      <c r="B4937" s="32">
        <v>3</v>
      </c>
      <c r="C4937" s="32">
        <v>76</v>
      </c>
      <c r="D4937" s="32" t="s">
        <v>87</v>
      </c>
      <c r="E4937" s="32" t="s">
        <v>88</v>
      </c>
    </row>
    <row r="4938" spans="1:5" ht="12.6" customHeight="1" x14ac:dyDescent="0.2">
      <c r="A4938" s="32">
        <v>18</v>
      </c>
      <c r="B4938" s="32">
        <v>3</v>
      </c>
      <c r="C4938" s="32">
        <v>77</v>
      </c>
      <c r="D4938" s="32" t="s">
        <v>82</v>
      </c>
      <c r="E4938" s="32" t="s">
        <v>85</v>
      </c>
    </row>
    <row r="4939" spans="1:5" ht="12.6" customHeight="1" x14ac:dyDescent="0.2">
      <c r="A4939" s="32">
        <v>18</v>
      </c>
      <c r="B4939" s="32">
        <v>3</v>
      </c>
      <c r="C4939" s="32">
        <v>78</v>
      </c>
      <c r="D4939" s="32" t="s">
        <v>399</v>
      </c>
      <c r="E4939" s="32" t="s">
        <v>84</v>
      </c>
    </row>
    <row r="4940" spans="1:5" ht="12.6" customHeight="1" x14ac:dyDescent="0.2">
      <c r="A4940" s="32">
        <v>18</v>
      </c>
      <c r="B4940" s="32">
        <v>3</v>
      </c>
      <c r="C4940" s="32">
        <v>79</v>
      </c>
      <c r="D4940" s="32" t="s">
        <v>282</v>
      </c>
      <c r="E4940" s="32" t="s">
        <v>400</v>
      </c>
    </row>
    <row r="4941" spans="1:5" ht="12.6" customHeight="1" x14ac:dyDescent="0.2">
      <c r="A4941" s="32">
        <v>18</v>
      </c>
      <c r="B4941" s="32">
        <v>3</v>
      </c>
      <c r="C4941" s="32">
        <v>80</v>
      </c>
      <c r="D4941" s="32" t="s">
        <v>302</v>
      </c>
      <c r="E4941" s="32" t="s">
        <v>362</v>
      </c>
    </row>
    <row r="4942" spans="1:5" ht="12.6" customHeight="1" x14ac:dyDescent="0.2">
      <c r="A4942" s="32">
        <v>18</v>
      </c>
      <c r="B4942" s="32">
        <v>3</v>
      </c>
      <c r="C4942" s="32">
        <v>81</v>
      </c>
      <c r="D4942" s="32" t="s">
        <v>342</v>
      </c>
      <c r="E4942" s="32" t="s">
        <v>322</v>
      </c>
    </row>
    <row r="4943" spans="1:5" ht="12.6" customHeight="1" x14ac:dyDescent="0.2">
      <c r="A4943" s="32">
        <v>18</v>
      </c>
      <c r="B4943" s="32">
        <v>3</v>
      </c>
      <c r="C4943" s="32">
        <v>82</v>
      </c>
      <c r="D4943" s="32" t="s">
        <v>323</v>
      </c>
      <c r="E4943" s="32" t="s">
        <v>23</v>
      </c>
    </row>
    <row r="4944" spans="1:5" ht="12.6" customHeight="1" x14ac:dyDescent="0.2">
      <c r="A4944" s="32">
        <v>18</v>
      </c>
      <c r="B4944" s="32">
        <v>3</v>
      </c>
      <c r="C4944" s="32">
        <v>83</v>
      </c>
      <c r="D4944" s="32" t="s">
        <v>92</v>
      </c>
      <c r="E4944" s="32" t="s">
        <v>303</v>
      </c>
    </row>
    <row r="4945" spans="1:5" ht="12.6" customHeight="1" x14ac:dyDescent="0.2">
      <c r="A4945" s="32">
        <v>18</v>
      </c>
      <c r="B4945" s="32">
        <v>3</v>
      </c>
      <c r="C4945" s="32">
        <v>84</v>
      </c>
      <c r="D4945" s="32" t="s">
        <v>89</v>
      </c>
      <c r="E4945" s="32" t="s">
        <v>283</v>
      </c>
    </row>
    <row r="4946" spans="1:5" ht="12.6" customHeight="1" x14ac:dyDescent="0.2">
      <c r="A4946" s="32">
        <v>18</v>
      </c>
      <c r="B4946" s="32">
        <v>3</v>
      </c>
      <c r="C4946" s="32">
        <v>85</v>
      </c>
      <c r="D4946" s="32" t="s">
        <v>263</v>
      </c>
      <c r="E4946" s="32" t="s">
        <v>91</v>
      </c>
    </row>
    <row r="4947" spans="1:5" ht="12.6" customHeight="1" x14ac:dyDescent="0.2">
      <c r="A4947" s="32">
        <v>18</v>
      </c>
      <c r="B4947" s="32">
        <v>3</v>
      </c>
      <c r="C4947" s="32">
        <v>86</v>
      </c>
      <c r="D4947" s="32" t="s">
        <v>90</v>
      </c>
      <c r="E4947" s="32" t="s">
        <v>243</v>
      </c>
    </row>
    <row r="4948" spans="1:5" ht="12.6" customHeight="1" x14ac:dyDescent="0.2">
      <c r="A4948" s="32">
        <v>18</v>
      </c>
      <c r="B4948" s="32">
        <v>3</v>
      </c>
      <c r="C4948" s="32">
        <v>87</v>
      </c>
      <c r="D4948" s="32" t="s">
        <v>93</v>
      </c>
      <c r="E4948" s="32" t="s">
        <v>223</v>
      </c>
    </row>
    <row r="4949" spans="1:5" ht="12.6" customHeight="1" x14ac:dyDescent="0.2">
      <c r="A4949" s="32">
        <v>18</v>
      </c>
      <c r="B4949" s="32">
        <v>3</v>
      </c>
      <c r="C4949" s="32">
        <v>88</v>
      </c>
      <c r="D4949" s="32" t="s">
        <v>95</v>
      </c>
      <c r="E4949" s="32" t="s">
        <v>94</v>
      </c>
    </row>
    <row r="4950" spans="1:5" ht="12.6" customHeight="1" x14ac:dyDescent="0.2">
      <c r="A4950" s="32">
        <v>18</v>
      </c>
      <c r="B4950" s="32">
        <v>3</v>
      </c>
      <c r="C4950" s="32">
        <v>89</v>
      </c>
      <c r="D4950" s="32" t="s">
        <v>401</v>
      </c>
      <c r="E4950" s="32" t="s">
        <v>343</v>
      </c>
    </row>
    <row r="4951" spans="1:5" ht="12.6" customHeight="1" x14ac:dyDescent="0.2">
      <c r="A4951" s="32">
        <v>18</v>
      </c>
      <c r="B4951" s="32">
        <v>3</v>
      </c>
      <c r="C4951" s="32">
        <v>90</v>
      </c>
      <c r="D4951" s="32" t="s">
        <v>363</v>
      </c>
      <c r="E4951" s="32" t="s">
        <v>402</v>
      </c>
    </row>
    <row r="4952" spans="1:5" ht="12.6" customHeight="1" x14ac:dyDescent="0.2">
      <c r="A4952" s="32">
        <v>18</v>
      </c>
      <c r="B4952" s="32">
        <v>3</v>
      </c>
      <c r="C4952" s="32">
        <v>91</v>
      </c>
      <c r="D4952" s="32" t="s">
        <v>24</v>
      </c>
      <c r="E4952" s="32" t="s">
        <v>404</v>
      </c>
    </row>
    <row r="4953" spans="1:5" ht="12.6" customHeight="1" x14ac:dyDescent="0.2">
      <c r="A4953" s="32">
        <v>18</v>
      </c>
      <c r="B4953" s="32">
        <v>3</v>
      </c>
      <c r="C4953" s="32">
        <v>92</v>
      </c>
      <c r="D4953" s="32" t="s">
        <v>101</v>
      </c>
      <c r="E4953" s="32" t="s">
        <v>364</v>
      </c>
    </row>
    <row r="4954" spans="1:5" ht="12.6" customHeight="1" x14ac:dyDescent="0.2">
      <c r="A4954" s="32">
        <v>18</v>
      </c>
      <c r="B4954" s="32">
        <v>3</v>
      </c>
      <c r="C4954" s="32">
        <v>93</v>
      </c>
      <c r="D4954" s="32" t="s">
        <v>344</v>
      </c>
      <c r="E4954" s="32" t="s">
        <v>96</v>
      </c>
    </row>
    <row r="4955" spans="1:5" ht="12.6" customHeight="1" x14ac:dyDescent="0.2">
      <c r="A4955" s="32">
        <v>18</v>
      </c>
      <c r="B4955" s="32">
        <v>3</v>
      </c>
      <c r="C4955" s="32">
        <v>94</v>
      </c>
      <c r="D4955" s="32" t="s">
        <v>97</v>
      </c>
      <c r="E4955" s="32" t="s">
        <v>324</v>
      </c>
    </row>
    <row r="4956" spans="1:5" ht="12.6" customHeight="1" x14ac:dyDescent="0.2">
      <c r="A4956" s="32">
        <v>18</v>
      </c>
      <c r="B4956" s="32">
        <v>3</v>
      </c>
      <c r="C4956" s="32">
        <v>95</v>
      </c>
      <c r="D4956" s="32" t="s">
        <v>99</v>
      </c>
      <c r="E4956" s="32" t="s">
        <v>304</v>
      </c>
    </row>
    <row r="4957" spans="1:5" ht="12.6" customHeight="1" x14ac:dyDescent="0.2">
      <c r="A4957" s="32">
        <v>18</v>
      </c>
      <c r="B4957" s="32">
        <v>3</v>
      </c>
      <c r="C4957" s="32">
        <v>96</v>
      </c>
      <c r="D4957" s="32" t="s">
        <v>284</v>
      </c>
      <c r="E4957" s="32" t="s">
        <v>100</v>
      </c>
    </row>
    <row r="4958" spans="1:5" ht="12.6" customHeight="1" x14ac:dyDescent="0.2">
      <c r="A4958" s="32">
        <v>18</v>
      </c>
      <c r="B4958" s="32">
        <v>3</v>
      </c>
      <c r="C4958" s="32">
        <v>97</v>
      </c>
      <c r="D4958" s="32" t="s">
        <v>264</v>
      </c>
      <c r="E4958" s="32" t="s">
        <v>98</v>
      </c>
    </row>
    <row r="4959" spans="1:5" ht="12.6" customHeight="1" x14ac:dyDescent="0.2">
      <c r="A4959" s="32">
        <v>18</v>
      </c>
      <c r="B4959" s="32">
        <v>3</v>
      </c>
      <c r="C4959" s="32">
        <v>98</v>
      </c>
      <c r="D4959" s="32" t="s">
        <v>102</v>
      </c>
      <c r="E4959" s="32" t="s">
        <v>244</v>
      </c>
    </row>
    <row r="4960" spans="1:5" ht="12.6" customHeight="1" x14ac:dyDescent="0.2">
      <c r="A4960" s="32">
        <v>18</v>
      </c>
      <c r="B4960" s="32">
        <v>3</v>
      </c>
      <c r="C4960" s="32">
        <v>99</v>
      </c>
      <c r="D4960" s="32" t="s">
        <v>403</v>
      </c>
      <c r="E4960" s="32" t="s">
        <v>224</v>
      </c>
    </row>
    <row r="4961" spans="1:5" ht="12.6" customHeight="1" x14ac:dyDescent="0.2">
      <c r="A4961" s="32">
        <v>18</v>
      </c>
      <c r="B4961" s="32">
        <v>3</v>
      </c>
      <c r="C4961" s="32">
        <v>100</v>
      </c>
      <c r="D4961" s="32" t="s">
        <v>106</v>
      </c>
      <c r="E4961" s="32" t="s">
        <v>25</v>
      </c>
    </row>
    <row r="4962" spans="1:5" ht="12.6" customHeight="1" x14ac:dyDescent="0.2">
      <c r="A4962" s="32">
        <v>18</v>
      </c>
      <c r="B4962" s="32">
        <v>3</v>
      </c>
      <c r="C4962" s="32">
        <v>101</v>
      </c>
      <c r="D4962" s="32" t="s">
        <v>405</v>
      </c>
      <c r="E4962" s="32" t="s">
        <v>105</v>
      </c>
    </row>
    <row r="4963" spans="1:5" ht="12.6" customHeight="1" x14ac:dyDescent="0.2">
      <c r="A4963" s="32">
        <v>18</v>
      </c>
      <c r="B4963" s="32">
        <v>3</v>
      </c>
      <c r="C4963" s="32">
        <v>102</v>
      </c>
      <c r="D4963" s="32" t="s">
        <v>104</v>
      </c>
      <c r="E4963" s="32" t="s">
        <v>406</v>
      </c>
    </row>
    <row r="4964" spans="1:5" ht="12.6" customHeight="1" x14ac:dyDescent="0.2">
      <c r="A4964" s="32">
        <v>18</v>
      </c>
      <c r="B4964" s="32">
        <v>3</v>
      </c>
      <c r="C4964" s="32">
        <v>103</v>
      </c>
      <c r="D4964" s="32" t="s">
        <v>108</v>
      </c>
      <c r="E4964" s="32" t="s">
        <v>365</v>
      </c>
    </row>
    <row r="4965" spans="1:5" ht="12.6" customHeight="1" x14ac:dyDescent="0.2">
      <c r="A4965" s="32">
        <v>18</v>
      </c>
      <c r="B4965" s="32">
        <v>3</v>
      </c>
      <c r="C4965" s="32">
        <v>104</v>
      </c>
      <c r="D4965" s="32" t="s">
        <v>103</v>
      </c>
      <c r="E4965" s="32" t="s">
        <v>345</v>
      </c>
    </row>
    <row r="4966" spans="1:5" ht="12.6" customHeight="1" x14ac:dyDescent="0.2">
      <c r="A4966" s="32">
        <v>18</v>
      </c>
      <c r="B4966" s="32">
        <v>3</v>
      </c>
      <c r="C4966" s="32">
        <v>105</v>
      </c>
      <c r="D4966" s="32" t="s">
        <v>107</v>
      </c>
      <c r="E4966" s="32" t="s">
        <v>325</v>
      </c>
    </row>
    <row r="4967" spans="1:5" ht="12.6" customHeight="1" x14ac:dyDescent="0.2">
      <c r="A4967" s="32">
        <v>18</v>
      </c>
      <c r="B4967" s="32">
        <v>3</v>
      </c>
      <c r="C4967" s="32">
        <v>106</v>
      </c>
      <c r="D4967" s="32" t="s">
        <v>109</v>
      </c>
      <c r="E4967" s="32" t="s">
        <v>305</v>
      </c>
    </row>
    <row r="4968" spans="1:5" ht="12.6" customHeight="1" x14ac:dyDescent="0.2">
      <c r="A4968" s="32">
        <v>18</v>
      </c>
      <c r="B4968" s="32">
        <v>3</v>
      </c>
      <c r="C4968" s="32">
        <v>107</v>
      </c>
      <c r="D4968" s="32" t="s">
        <v>225</v>
      </c>
      <c r="E4968" s="32" t="s">
        <v>285</v>
      </c>
    </row>
    <row r="4969" spans="1:5" ht="12.6" customHeight="1" x14ac:dyDescent="0.2">
      <c r="A4969" s="32">
        <v>18</v>
      </c>
      <c r="B4969" s="32">
        <v>3</v>
      </c>
      <c r="C4969" s="32">
        <v>108</v>
      </c>
      <c r="D4969" s="32" t="s">
        <v>245</v>
      </c>
      <c r="E4969" s="32" t="s">
        <v>265</v>
      </c>
    </row>
    <row r="4970" spans="1:5" ht="12.6" customHeight="1" x14ac:dyDescent="0.2">
      <c r="A4970" s="32">
        <v>18</v>
      </c>
      <c r="B4970" s="32">
        <v>3</v>
      </c>
      <c r="C4970" s="32">
        <v>109</v>
      </c>
      <c r="D4970" s="32" t="s">
        <v>139</v>
      </c>
      <c r="E4970" s="32" t="s">
        <v>141</v>
      </c>
    </row>
    <row r="4971" spans="1:5" ht="12.6" customHeight="1" x14ac:dyDescent="0.2">
      <c r="A4971" s="32">
        <v>18</v>
      </c>
      <c r="B4971" s="32">
        <v>3</v>
      </c>
      <c r="C4971" s="32">
        <v>110</v>
      </c>
      <c r="D4971" s="32" t="s">
        <v>140</v>
      </c>
      <c r="E4971" s="32" t="s">
        <v>142</v>
      </c>
    </row>
    <row r="4972" spans="1:5" ht="12.6" customHeight="1" x14ac:dyDescent="0.2">
      <c r="A4972" s="32">
        <v>18</v>
      </c>
      <c r="B4972" s="32">
        <v>3</v>
      </c>
      <c r="C4972" s="32">
        <v>111</v>
      </c>
      <c r="D4972" s="32" t="s">
        <v>143</v>
      </c>
      <c r="E4972" s="32" t="s">
        <v>146</v>
      </c>
    </row>
    <row r="4973" spans="1:5" ht="12.6" customHeight="1" x14ac:dyDescent="0.2">
      <c r="A4973" s="32">
        <v>18</v>
      </c>
      <c r="B4973" s="32">
        <v>3</v>
      </c>
      <c r="C4973" s="32">
        <v>112</v>
      </c>
      <c r="D4973" s="32" t="s">
        <v>407</v>
      </c>
      <c r="E4973" s="32" t="s">
        <v>138</v>
      </c>
    </row>
    <row r="4974" spans="1:5" ht="12.6" customHeight="1" x14ac:dyDescent="0.2">
      <c r="A4974" s="32">
        <v>18</v>
      </c>
      <c r="B4974" s="32">
        <v>3</v>
      </c>
      <c r="C4974" s="32">
        <v>113</v>
      </c>
      <c r="D4974" s="32" t="s">
        <v>366</v>
      </c>
      <c r="E4974" s="32" t="s">
        <v>144</v>
      </c>
    </row>
    <row r="4975" spans="1:5" ht="12.6" customHeight="1" x14ac:dyDescent="0.2">
      <c r="A4975" s="32">
        <v>18</v>
      </c>
      <c r="B4975" s="32">
        <v>3</v>
      </c>
      <c r="C4975" s="32">
        <v>114</v>
      </c>
      <c r="D4975" s="32" t="s">
        <v>346</v>
      </c>
      <c r="E4975" s="32" t="s">
        <v>226</v>
      </c>
    </row>
    <row r="4976" spans="1:5" ht="12.6" customHeight="1" x14ac:dyDescent="0.2">
      <c r="A4976" s="32">
        <v>18</v>
      </c>
      <c r="B4976" s="32">
        <v>3</v>
      </c>
      <c r="C4976" s="32">
        <v>115</v>
      </c>
      <c r="D4976" s="32" t="s">
        <v>326</v>
      </c>
      <c r="E4976" s="32" t="s">
        <v>246</v>
      </c>
    </row>
    <row r="4977" spans="1:5" ht="12.6" customHeight="1" x14ac:dyDescent="0.2">
      <c r="A4977" s="32">
        <v>18</v>
      </c>
      <c r="B4977" s="32">
        <v>3</v>
      </c>
      <c r="C4977" s="32">
        <v>116</v>
      </c>
      <c r="D4977" s="32" t="s">
        <v>306</v>
      </c>
      <c r="E4977" s="32" t="s">
        <v>266</v>
      </c>
    </row>
    <row r="4978" spans="1:5" ht="12.6" customHeight="1" x14ac:dyDescent="0.2">
      <c r="A4978" s="32">
        <v>18</v>
      </c>
      <c r="B4978" s="32">
        <v>3</v>
      </c>
      <c r="C4978" s="32">
        <v>117</v>
      </c>
      <c r="D4978" s="32" t="s">
        <v>286</v>
      </c>
      <c r="E4978" s="32" t="s">
        <v>408</v>
      </c>
    </row>
    <row r="4979" spans="1:5" ht="12.6" customHeight="1" x14ac:dyDescent="0.2">
      <c r="A4979" s="32">
        <v>18</v>
      </c>
      <c r="B4979" s="32">
        <v>3</v>
      </c>
      <c r="C4979" s="32">
        <v>118</v>
      </c>
      <c r="D4979" s="32" t="s">
        <v>227</v>
      </c>
      <c r="E4979" s="32" t="s">
        <v>147</v>
      </c>
    </row>
    <row r="4980" spans="1:5" ht="12.6" customHeight="1" x14ac:dyDescent="0.2">
      <c r="A4980" s="32">
        <v>18</v>
      </c>
      <c r="B4980" s="32">
        <v>3</v>
      </c>
      <c r="C4980" s="32">
        <v>119</v>
      </c>
      <c r="D4980" s="32" t="s">
        <v>152</v>
      </c>
      <c r="E4980" s="32" t="s">
        <v>150</v>
      </c>
    </row>
    <row r="4981" spans="1:5" ht="12.6" customHeight="1" x14ac:dyDescent="0.2">
      <c r="A4981" s="32">
        <v>18</v>
      </c>
      <c r="B4981" s="32">
        <v>3</v>
      </c>
      <c r="C4981" s="32">
        <v>120</v>
      </c>
      <c r="D4981" s="32" t="s">
        <v>153</v>
      </c>
      <c r="E4981" s="32" t="s">
        <v>145</v>
      </c>
    </row>
    <row r="4982" spans="1:5" ht="12.6" customHeight="1" x14ac:dyDescent="0.2">
      <c r="A4982" s="32">
        <v>18</v>
      </c>
      <c r="B4982" s="32">
        <v>3</v>
      </c>
      <c r="C4982" s="32">
        <v>121</v>
      </c>
      <c r="D4982" s="32" t="s">
        <v>151</v>
      </c>
      <c r="E4982" s="32" t="s">
        <v>149</v>
      </c>
    </row>
    <row r="4983" spans="1:5" ht="12.6" customHeight="1" x14ac:dyDescent="0.2">
      <c r="A4983" s="32">
        <v>18</v>
      </c>
      <c r="B4983" s="32">
        <v>3</v>
      </c>
      <c r="C4983" s="32">
        <v>122</v>
      </c>
      <c r="D4983" s="32" t="s">
        <v>409</v>
      </c>
      <c r="E4983" s="32" t="s">
        <v>148</v>
      </c>
    </row>
    <row r="4984" spans="1:5" ht="12.6" customHeight="1" x14ac:dyDescent="0.2">
      <c r="A4984" s="32">
        <v>18</v>
      </c>
      <c r="B4984" s="32">
        <v>3</v>
      </c>
      <c r="C4984" s="32">
        <v>123</v>
      </c>
      <c r="D4984" s="32" t="s">
        <v>247</v>
      </c>
      <c r="E4984" s="32" t="s">
        <v>410</v>
      </c>
    </row>
    <row r="4985" spans="1:5" ht="12.6" customHeight="1" x14ac:dyDescent="0.2">
      <c r="A4985" s="32">
        <v>18</v>
      </c>
      <c r="B4985" s="32">
        <v>3</v>
      </c>
      <c r="C4985" s="32">
        <v>124</v>
      </c>
      <c r="D4985" s="32" t="s">
        <v>267</v>
      </c>
      <c r="E4985" s="32" t="s">
        <v>367</v>
      </c>
    </row>
    <row r="4986" spans="1:5" ht="12.6" customHeight="1" x14ac:dyDescent="0.2">
      <c r="A4986" s="32">
        <v>18</v>
      </c>
      <c r="B4986" s="32">
        <v>3</v>
      </c>
      <c r="C4986" s="32">
        <v>125</v>
      </c>
      <c r="D4986" s="32" t="s">
        <v>287</v>
      </c>
      <c r="E4986" s="32" t="s">
        <v>347</v>
      </c>
    </row>
    <row r="4987" spans="1:5" ht="12.6" customHeight="1" x14ac:dyDescent="0.2">
      <c r="A4987" s="32">
        <v>18</v>
      </c>
      <c r="B4987" s="32">
        <v>3</v>
      </c>
      <c r="C4987" s="32">
        <v>126</v>
      </c>
      <c r="D4987" s="32" t="s">
        <v>307</v>
      </c>
      <c r="E4987" s="32" t="s">
        <v>327</v>
      </c>
    </row>
    <row r="4988" spans="1:5" ht="12.6" customHeight="1" x14ac:dyDescent="0.2">
      <c r="A4988" s="32">
        <v>18</v>
      </c>
      <c r="B4988" s="32">
        <v>3</v>
      </c>
      <c r="C4988" s="32">
        <v>127</v>
      </c>
      <c r="D4988" s="32" t="s">
        <v>288</v>
      </c>
      <c r="E4988" s="32" t="s">
        <v>162</v>
      </c>
    </row>
    <row r="4989" spans="1:5" ht="12.6" customHeight="1" x14ac:dyDescent="0.2">
      <c r="A4989" s="32">
        <v>18</v>
      </c>
      <c r="B4989" s="32">
        <v>3</v>
      </c>
      <c r="C4989" s="32">
        <v>128</v>
      </c>
      <c r="D4989" s="32" t="s">
        <v>268</v>
      </c>
      <c r="E4989" s="32" t="s">
        <v>154</v>
      </c>
    </row>
    <row r="4990" spans="1:5" ht="12.6" customHeight="1" x14ac:dyDescent="0.2">
      <c r="A4990" s="32">
        <v>18</v>
      </c>
      <c r="B4990" s="32">
        <v>3</v>
      </c>
      <c r="C4990" s="32">
        <v>129</v>
      </c>
      <c r="D4990" s="32" t="s">
        <v>248</v>
      </c>
      <c r="E4990" s="32" t="s">
        <v>156</v>
      </c>
    </row>
    <row r="4991" spans="1:5" ht="12.6" customHeight="1" x14ac:dyDescent="0.2">
      <c r="A4991" s="32">
        <v>18</v>
      </c>
      <c r="B4991" s="32">
        <v>3</v>
      </c>
      <c r="C4991" s="32">
        <v>130</v>
      </c>
      <c r="D4991" s="32" t="s">
        <v>228</v>
      </c>
      <c r="E4991" s="32" t="s">
        <v>157</v>
      </c>
    </row>
    <row r="4992" spans="1:5" ht="12.6" customHeight="1" x14ac:dyDescent="0.2">
      <c r="A4992" s="32">
        <v>18</v>
      </c>
      <c r="B4992" s="32">
        <v>3</v>
      </c>
      <c r="C4992" s="32">
        <v>131</v>
      </c>
      <c r="D4992" s="32" t="s">
        <v>155</v>
      </c>
      <c r="E4992" s="32" t="s">
        <v>159</v>
      </c>
    </row>
    <row r="4993" spans="1:5" ht="12.6" customHeight="1" x14ac:dyDescent="0.2">
      <c r="A4993" s="32">
        <v>18</v>
      </c>
      <c r="B4993" s="32">
        <v>3</v>
      </c>
      <c r="C4993" s="32">
        <v>132</v>
      </c>
      <c r="D4993" s="32" t="s">
        <v>158</v>
      </c>
      <c r="E4993" s="32" t="s">
        <v>160</v>
      </c>
    </row>
    <row r="4994" spans="1:5" ht="12.6" customHeight="1" x14ac:dyDescent="0.2">
      <c r="A4994" s="32">
        <v>18</v>
      </c>
      <c r="B4994" s="32">
        <v>3</v>
      </c>
      <c r="C4994" s="32">
        <v>133</v>
      </c>
      <c r="D4994" s="32" t="s">
        <v>308</v>
      </c>
      <c r="E4994" s="32" t="s">
        <v>411</v>
      </c>
    </row>
    <row r="4995" spans="1:5" ht="12.6" customHeight="1" x14ac:dyDescent="0.2">
      <c r="A4995" s="32">
        <v>18</v>
      </c>
      <c r="B4995" s="32">
        <v>3</v>
      </c>
      <c r="C4995" s="32">
        <v>134</v>
      </c>
      <c r="D4995" s="32" t="s">
        <v>328</v>
      </c>
      <c r="E4995" s="32" t="s">
        <v>368</v>
      </c>
    </row>
    <row r="4996" spans="1:5" ht="12.6" customHeight="1" x14ac:dyDescent="0.2">
      <c r="A4996" s="32">
        <v>18</v>
      </c>
      <c r="B4996" s="32">
        <v>3</v>
      </c>
      <c r="C4996" s="32">
        <v>135</v>
      </c>
      <c r="D4996" s="32" t="s">
        <v>412</v>
      </c>
      <c r="E4996" s="32" t="s">
        <v>348</v>
      </c>
    </row>
    <row r="4997" spans="1:5" ht="12.6" customHeight="1" x14ac:dyDescent="0.2">
      <c r="A4997" s="32">
        <v>18</v>
      </c>
      <c r="B4997" s="32">
        <v>3</v>
      </c>
      <c r="C4997" s="32">
        <v>136</v>
      </c>
      <c r="D4997" s="32" t="s">
        <v>163</v>
      </c>
      <c r="E4997" s="32" t="s">
        <v>349</v>
      </c>
    </row>
    <row r="4998" spans="1:5" ht="12.6" customHeight="1" x14ac:dyDescent="0.2">
      <c r="A4998" s="32">
        <v>18</v>
      </c>
      <c r="B4998" s="32">
        <v>3</v>
      </c>
      <c r="C4998" s="32">
        <v>137</v>
      </c>
      <c r="D4998" s="32" t="s">
        <v>166</v>
      </c>
      <c r="E4998" s="32" t="s">
        <v>329</v>
      </c>
    </row>
    <row r="4999" spans="1:5" ht="12.6" customHeight="1" x14ac:dyDescent="0.2">
      <c r="A4999" s="32">
        <v>18</v>
      </c>
      <c r="B4999" s="32">
        <v>3</v>
      </c>
      <c r="C4999" s="32">
        <v>138</v>
      </c>
      <c r="D4999" s="32" t="s">
        <v>165</v>
      </c>
      <c r="E4999" s="32" t="s">
        <v>309</v>
      </c>
    </row>
    <row r="5000" spans="1:5" ht="12.6" customHeight="1" x14ac:dyDescent="0.2">
      <c r="A5000" s="32">
        <v>18</v>
      </c>
      <c r="B5000" s="32">
        <v>3</v>
      </c>
      <c r="C5000" s="32">
        <v>139</v>
      </c>
      <c r="D5000" s="32" t="s">
        <v>164</v>
      </c>
      <c r="E5000" s="32" t="s">
        <v>289</v>
      </c>
    </row>
    <row r="5001" spans="1:5" ht="12.6" customHeight="1" x14ac:dyDescent="0.2">
      <c r="A5001" s="32">
        <v>18</v>
      </c>
      <c r="B5001" s="32">
        <v>3</v>
      </c>
      <c r="C5001" s="32">
        <v>140</v>
      </c>
      <c r="D5001" s="32" t="s">
        <v>167</v>
      </c>
      <c r="E5001" s="32" t="s">
        <v>269</v>
      </c>
    </row>
    <row r="5002" spans="1:5" ht="12.6" customHeight="1" x14ac:dyDescent="0.2">
      <c r="A5002" s="32">
        <v>18</v>
      </c>
      <c r="B5002" s="32">
        <v>3</v>
      </c>
      <c r="C5002" s="32">
        <v>141</v>
      </c>
      <c r="D5002" s="32" t="s">
        <v>168</v>
      </c>
      <c r="E5002" s="32" t="s">
        <v>249</v>
      </c>
    </row>
    <row r="5003" spans="1:5" ht="12.6" customHeight="1" x14ac:dyDescent="0.2">
      <c r="A5003" s="32">
        <v>18</v>
      </c>
      <c r="B5003" s="32">
        <v>3</v>
      </c>
      <c r="C5003" s="32">
        <v>142</v>
      </c>
      <c r="D5003" s="32" t="s">
        <v>161</v>
      </c>
      <c r="E5003" s="32" t="s">
        <v>229</v>
      </c>
    </row>
    <row r="5004" spans="1:5" ht="12.6" customHeight="1" x14ac:dyDescent="0.2">
      <c r="A5004" s="32">
        <v>18</v>
      </c>
      <c r="B5004" s="32">
        <v>3</v>
      </c>
      <c r="C5004" s="32">
        <v>143</v>
      </c>
      <c r="D5004" s="32" t="s">
        <v>413</v>
      </c>
      <c r="E5004" s="32" t="s">
        <v>169</v>
      </c>
    </row>
    <row r="5005" spans="1:5" ht="12.6" customHeight="1" x14ac:dyDescent="0.2">
      <c r="A5005" s="32">
        <v>18</v>
      </c>
      <c r="B5005" s="32">
        <v>3</v>
      </c>
      <c r="C5005" s="32">
        <v>144</v>
      </c>
      <c r="D5005" s="32" t="s">
        <v>414</v>
      </c>
      <c r="E5005" s="32" t="s">
        <v>369</v>
      </c>
    </row>
    <row r="5006" spans="1:5" ht="12.6" customHeight="1" x14ac:dyDescent="0.2">
      <c r="A5006" s="32">
        <v>18</v>
      </c>
      <c r="B5006" s="32">
        <v>3</v>
      </c>
      <c r="C5006" s="32">
        <v>145</v>
      </c>
      <c r="D5006" s="32" t="s">
        <v>415</v>
      </c>
      <c r="E5006" s="32" t="s">
        <v>170</v>
      </c>
    </row>
    <row r="5007" spans="1:5" ht="12.6" customHeight="1" x14ac:dyDescent="0.2">
      <c r="A5007" s="32">
        <v>18</v>
      </c>
      <c r="B5007" s="32">
        <v>3</v>
      </c>
      <c r="C5007" s="32">
        <v>146</v>
      </c>
      <c r="D5007" s="32" t="s">
        <v>416</v>
      </c>
      <c r="E5007" s="32" t="s">
        <v>171</v>
      </c>
    </row>
    <row r="5008" spans="1:5" ht="12.6" customHeight="1" x14ac:dyDescent="0.2">
      <c r="A5008" s="32">
        <v>18</v>
      </c>
      <c r="B5008" s="32">
        <v>3</v>
      </c>
      <c r="C5008" s="32">
        <v>147</v>
      </c>
      <c r="D5008" s="32" t="s">
        <v>370</v>
      </c>
      <c r="E5008" s="32" t="s">
        <v>172</v>
      </c>
    </row>
    <row r="5009" spans="1:5" ht="12.6" customHeight="1" x14ac:dyDescent="0.2">
      <c r="A5009" s="32">
        <v>18</v>
      </c>
      <c r="B5009" s="32">
        <v>3</v>
      </c>
      <c r="C5009" s="32">
        <v>148</v>
      </c>
      <c r="D5009" s="32" t="s">
        <v>350</v>
      </c>
      <c r="E5009" s="32" t="s">
        <v>173</v>
      </c>
    </row>
    <row r="5010" spans="1:5" ht="12.6" customHeight="1" x14ac:dyDescent="0.2">
      <c r="A5010" s="32">
        <v>18</v>
      </c>
      <c r="B5010" s="32">
        <v>3</v>
      </c>
      <c r="C5010" s="32">
        <v>149</v>
      </c>
      <c r="D5010" s="32" t="s">
        <v>330</v>
      </c>
      <c r="E5010" s="32" t="s">
        <v>176</v>
      </c>
    </row>
    <row r="5011" spans="1:5" ht="12.6" customHeight="1" x14ac:dyDescent="0.2">
      <c r="A5011" s="32">
        <v>18</v>
      </c>
      <c r="B5011" s="32">
        <v>3</v>
      </c>
      <c r="C5011" s="32">
        <v>150</v>
      </c>
      <c r="D5011" s="32" t="s">
        <v>310</v>
      </c>
      <c r="E5011" s="32" t="s">
        <v>178</v>
      </c>
    </row>
    <row r="5012" spans="1:5" ht="12.6" customHeight="1" x14ac:dyDescent="0.2">
      <c r="A5012" s="32">
        <v>18</v>
      </c>
      <c r="B5012" s="32">
        <v>3</v>
      </c>
      <c r="C5012" s="32">
        <v>151</v>
      </c>
      <c r="D5012" s="32" t="s">
        <v>290</v>
      </c>
      <c r="E5012" s="32" t="s">
        <v>175</v>
      </c>
    </row>
    <row r="5013" spans="1:5" ht="12.6" customHeight="1" x14ac:dyDescent="0.2">
      <c r="A5013" s="32">
        <v>18</v>
      </c>
      <c r="B5013" s="32">
        <v>3</v>
      </c>
      <c r="C5013" s="32">
        <v>152</v>
      </c>
      <c r="D5013" s="32" t="s">
        <v>270</v>
      </c>
      <c r="E5013" s="32" t="s">
        <v>174</v>
      </c>
    </row>
    <row r="5014" spans="1:5" ht="12.6" customHeight="1" x14ac:dyDescent="0.2">
      <c r="A5014" s="32">
        <v>18</v>
      </c>
      <c r="B5014" s="32">
        <v>3</v>
      </c>
      <c r="C5014" s="32">
        <v>153</v>
      </c>
      <c r="D5014" s="32" t="s">
        <v>250</v>
      </c>
      <c r="E5014" s="32" t="s">
        <v>230</v>
      </c>
    </row>
    <row r="5015" spans="1:5" ht="12.6" customHeight="1" x14ac:dyDescent="0.2">
      <c r="A5015" s="32">
        <v>18</v>
      </c>
      <c r="B5015" s="32">
        <v>3</v>
      </c>
      <c r="C5015" s="32">
        <v>154</v>
      </c>
      <c r="D5015" s="32" t="s">
        <v>182</v>
      </c>
      <c r="E5015" s="32" t="s">
        <v>180</v>
      </c>
    </row>
    <row r="5016" spans="1:5" ht="12.6" customHeight="1" x14ac:dyDescent="0.2">
      <c r="A5016" s="32">
        <v>18</v>
      </c>
      <c r="B5016" s="32">
        <v>3</v>
      </c>
      <c r="C5016" s="32">
        <v>155</v>
      </c>
      <c r="D5016" s="32" t="s">
        <v>181</v>
      </c>
      <c r="E5016" s="32" t="s">
        <v>177</v>
      </c>
    </row>
    <row r="5017" spans="1:5" ht="12.6" customHeight="1" x14ac:dyDescent="0.2">
      <c r="A5017" s="32">
        <v>18</v>
      </c>
      <c r="B5017" s="32">
        <v>3</v>
      </c>
      <c r="C5017" s="32">
        <v>156</v>
      </c>
      <c r="D5017" s="32" t="s">
        <v>179</v>
      </c>
      <c r="E5017" s="32" t="s">
        <v>417</v>
      </c>
    </row>
    <row r="5018" spans="1:5" ht="12.6" customHeight="1" x14ac:dyDescent="0.2">
      <c r="A5018" s="32">
        <v>18</v>
      </c>
      <c r="B5018" s="32">
        <v>3</v>
      </c>
      <c r="C5018" s="32">
        <v>157</v>
      </c>
      <c r="D5018" s="32" t="s">
        <v>371</v>
      </c>
      <c r="E5018" s="32" t="s">
        <v>183</v>
      </c>
    </row>
    <row r="5019" spans="1:5" ht="12.6" customHeight="1" x14ac:dyDescent="0.2">
      <c r="A5019" s="32">
        <v>18</v>
      </c>
      <c r="B5019" s="32">
        <v>3</v>
      </c>
      <c r="C5019" s="32">
        <v>158</v>
      </c>
      <c r="D5019" s="32" t="s">
        <v>185</v>
      </c>
      <c r="E5019" s="32" t="s">
        <v>351</v>
      </c>
    </row>
    <row r="5020" spans="1:5" ht="12.6" customHeight="1" x14ac:dyDescent="0.2">
      <c r="A5020" s="32">
        <v>18</v>
      </c>
      <c r="B5020" s="32">
        <v>3</v>
      </c>
      <c r="C5020" s="32">
        <v>159</v>
      </c>
      <c r="D5020" s="32" t="s">
        <v>184</v>
      </c>
      <c r="E5020" s="32" t="s">
        <v>331</v>
      </c>
    </row>
    <row r="5021" spans="1:5" ht="12.6" customHeight="1" x14ac:dyDescent="0.2">
      <c r="A5021" s="32">
        <v>18</v>
      </c>
      <c r="B5021" s="32">
        <v>3</v>
      </c>
      <c r="C5021" s="32">
        <v>160</v>
      </c>
      <c r="D5021" s="32" t="s">
        <v>311</v>
      </c>
      <c r="E5021" s="32" t="s">
        <v>231</v>
      </c>
    </row>
    <row r="5022" spans="1:5" ht="12.6" customHeight="1" x14ac:dyDescent="0.2">
      <c r="A5022" s="32">
        <v>18</v>
      </c>
      <c r="B5022" s="32">
        <v>3</v>
      </c>
      <c r="C5022" s="32">
        <v>161</v>
      </c>
      <c r="D5022" s="32" t="s">
        <v>251</v>
      </c>
      <c r="E5022" s="32" t="s">
        <v>291</v>
      </c>
    </row>
    <row r="5023" spans="1:5" ht="12.6" customHeight="1" x14ac:dyDescent="0.2">
      <c r="A5023" s="32">
        <v>18</v>
      </c>
      <c r="B5023" s="32">
        <v>3</v>
      </c>
      <c r="C5023" s="32">
        <v>162</v>
      </c>
      <c r="D5023" s="32" t="s">
        <v>271</v>
      </c>
      <c r="E5023" s="32" t="s">
        <v>418</v>
      </c>
    </row>
    <row r="5024" spans="1:5" ht="12.6" customHeight="1" x14ac:dyDescent="0.2">
      <c r="A5024" s="32">
        <v>18</v>
      </c>
      <c r="B5024" s="32">
        <v>3</v>
      </c>
      <c r="C5024" s="32">
        <v>163</v>
      </c>
      <c r="D5024" s="32" t="s">
        <v>187</v>
      </c>
      <c r="E5024" s="32" t="s">
        <v>192</v>
      </c>
    </row>
    <row r="5025" spans="1:5" ht="12.6" customHeight="1" x14ac:dyDescent="0.2">
      <c r="A5025" s="32">
        <v>18</v>
      </c>
      <c r="B5025" s="32">
        <v>3</v>
      </c>
      <c r="C5025" s="32">
        <v>164</v>
      </c>
      <c r="D5025" s="32" t="s">
        <v>191</v>
      </c>
      <c r="E5025" s="32" t="s">
        <v>194</v>
      </c>
    </row>
    <row r="5026" spans="1:5" ht="12.6" customHeight="1" x14ac:dyDescent="0.2">
      <c r="A5026" s="32">
        <v>18</v>
      </c>
      <c r="B5026" s="32">
        <v>3</v>
      </c>
      <c r="C5026" s="32">
        <v>165</v>
      </c>
      <c r="D5026" s="32" t="s">
        <v>186</v>
      </c>
      <c r="E5026" s="32" t="s">
        <v>189</v>
      </c>
    </row>
    <row r="5027" spans="1:5" ht="12.6" customHeight="1" x14ac:dyDescent="0.2">
      <c r="A5027" s="32">
        <v>18</v>
      </c>
      <c r="B5027" s="32">
        <v>3</v>
      </c>
      <c r="C5027" s="32">
        <v>166</v>
      </c>
      <c r="D5027" s="32" t="s">
        <v>419</v>
      </c>
      <c r="E5027" s="32" t="s">
        <v>188</v>
      </c>
    </row>
    <row r="5028" spans="1:5" ht="12.6" customHeight="1" x14ac:dyDescent="0.2">
      <c r="A5028" s="32">
        <v>18</v>
      </c>
      <c r="B5028" s="32">
        <v>3</v>
      </c>
      <c r="C5028" s="32">
        <v>167</v>
      </c>
      <c r="D5028" s="32" t="s">
        <v>420</v>
      </c>
      <c r="E5028" s="32" t="s">
        <v>190</v>
      </c>
    </row>
    <row r="5029" spans="1:5" ht="12.6" customHeight="1" x14ac:dyDescent="0.2">
      <c r="A5029" s="32">
        <v>18</v>
      </c>
      <c r="B5029" s="32">
        <v>3</v>
      </c>
      <c r="C5029" s="32">
        <v>168</v>
      </c>
      <c r="D5029" s="32" t="s">
        <v>232</v>
      </c>
      <c r="E5029" s="32" t="s">
        <v>372</v>
      </c>
    </row>
    <row r="5030" spans="1:5" ht="12.6" customHeight="1" x14ac:dyDescent="0.2">
      <c r="A5030" s="32">
        <v>18</v>
      </c>
      <c r="B5030" s="32">
        <v>3</v>
      </c>
      <c r="C5030" s="32">
        <v>169</v>
      </c>
      <c r="D5030" s="32" t="s">
        <v>352</v>
      </c>
      <c r="E5030" s="32" t="s">
        <v>252</v>
      </c>
    </row>
    <row r="5031" spans="1:5" ht="12.6" customHeight="1" x14ac:dyDescent="0.2">
      <c r="A5031" s="32">
        <v>18</v>
      </c>
      <c r="B5031" s="32">
        <v>3</v>
      </c>
      <c r="C5031" s="32">
        <v>170</v>
      </c>
      <c r="D5031" s="32" t="s">
        <v>332</v>
      </c>
      <c r="E5031" s="32" t="s">
        <v>272</v>
      </c>
    </row>
    <row r="5032" spans="1:5" ht="12.6" customHeight="1" x14ac:dyDescent="0.2">
      <c r="A5032" s="32">
        <v>18</v>
      </c>
      <c r="B5032" s="32">
        <v>3</v>
      </c>
      <c r="C5032" s="32">
        <v>171</v>
      </c>
      <c r="D5032" s="32" t="s">
        <v>292</v>
      </c>
      <c r="E5032" s="32" t="s">
        <v>312</v>
      </c>
    </row>
    <row r="5033" spans="1:5" ht="12.6" customHeight="1" x14ac:dyDescent="0.2">
      <c r="A5033" s="32">
        <v>18</v>
      </c>
      <c r="B5033" s="32">
        <v>3</v>
      </c>
      <c r="C5033" s="32">
        <v>172</v>
      </c>
      <c r="D5033" s="32" t="s">
        <v>253</v>
      </c>
      <c r="E5033" s="32" t="s">
        <v>195</v>
      </c>
    </row>
    <row r="5034" spans="1:5" ht="12.6" customHeight="1" x14ac:dyDescent="0.2">
      <c r="A5034" s="32">
        <v>18</v>
      </c>
      <c r="B5034" s="32">
        <v>3</v>
      </c>
      <c r="C5034" s="32">
        <v>173</v>
      </c>
      <c r="D5034" s="32" t="s">
        <v>233</v>
      </c>
      <c r="E5034" s="32" t="s">
        <v>197</v>
      </c>
    </row>
    <row r="5035" spans="1:5" ht="12.6" customHeight="1" x14ac:dyDescent="0.2">
      <c r="A5035" s="32">
        <v>18</v>
      </c>
      <c r="B5035" s="32">
        <v>3</v>
      </c>
      <c r="C5035" s="32">
        <v>174</v>
      </c>
      <c r="D5035" s="32" t="s">
        <v>200</v>
      </c>
      <c r="E5035" s="32" t="s">
        <v>193</v>
      </c>
    </row>
    <row r="5036" spans="1:5" ht="12.6" customHeight="1" x14ac:dyDescent="0.2">
      <c r="A5036" s="32">
        <v>18</v>
      </c>
      <c r="B5036" s="32">
        <v>3</v>
      </c>
      <c r="C5036" s="32">
        <v>175</v>
      </c>
      <c r="D5036" s="32" t="s">
        <v>201</v>
      </c>
      <c r="E5036" s="32" t="s">
        <v>199</v>
      </c>
    </row>
    <row r="5037" spans="1:5" ht="12.6" customHeight="1" x14ac:dyDescent="0.2">
      <c r="A5037" s="32">
        <v>18</v>
      </c>
      <c r="B5037" s="32">
        <v>3</v>
      </c>
      <c r="C5037" s="32">
        <v>176</v>
      </c>
      <c r="D5037" s="32" t="s">
        <v>196</v>
      </c>
      <c r="E5037" s="32" t="s">
        <v>198</v>
      </c>
    </row>
    <row r="5038" spans="1:5" ht="12.6" customHeight="1" x14ac:dyDescent="0.2">
      <c r="A5038" s="32">
        <v>18</v>
      </c>
      <c r="B5038" s="32">
        <v>3</v>
      </c>
      <c r="C5038" s="32">
        <v>177</v>
      </c>
      <c r="D5038" s="32" t="s">
        <v>421</v>
      </c>
      <c r="E5038" s="32" t="s">
        <v>273</v>
      </c>
    </row>
    <row r="5039" spans="1:5" ht="12.6" customHeight="1" x14ac:dyDescent="0.2">
      <c r="A5039" s="32">
        <v>18</v>
      </c>
      <c r="B5039" s="32">
        <v>3</v>
      </c>
      <c r="C5039" s="32">
        <v>178</v>
      </c>
      <c r="D5039" s="32" t="s">
        <v>373</v>
      </c>
      <c r="E5039" s="32" t="s">
        <v>293</v>
      </c>
    </row>
    <row r="5040" spans="1:5" ht="12.6" customHeight="1" x14ac:dyDescent="0.2">
      <c r="A5040" s="32">
        <v>18</v>
      </c>
      <c r="B5040" s="32">
        <v>3</v>
      </c>
      <c r="C5040" s="32">
        <v>179</v>
      </c>
      <c r="D5040" s="32" t="s">
        <v>313</v>
      </c>
      <c r="E5040" s="32" t="s">
        <v>353</v>
      </c>
    </row>
    <row r="5041" spans="1:5" ht="12.6" customHeight="1" x14ac:dyDescent="0.2">
      <c r="A5041" s="32">
        <v>18</v>
      </c>
      <c r="B5041" s="32">
        <v>3</v>
      </c>
      <c r="C5041" s="32">
        <v>180</v>
      </c>
      <c r="D5041" s="32" t="s">
        <v>333</v>
      </c>
      <c r="E5041" s="32" t="s">
        <v>422</v>
      </c>
    </row>
    <row r="5042" spans="1:5" ht="12.6" customHeight="1" x14ac:dyDescent="0.2">
      <c r="A5042" s="32">
        <v>19</v>
      </c>
      <c r="B5042" s="32">
        <v>1</v>
      </c>
      <c r="C5042" s="32">
        <v>1</v>
      </c>
      <c r="D5042" s="95" t="s">
        <v>30</v>
      </c>
      <c r="E5042" s="95" t="s">
        <v>384</v>
      </c>
    </row>
    <row r="5043" spans="1:5" ht="12.6" customHeight="1" x14ac:dyDescent="0.2">
      <c r="A5043" s="32">
        <v>19</v>
      </c>
      <c r="B5043" s="32">
        <v>1</v>
      </c>
      <c r="C5043" s="32">
        <v>2</v>
      </c>
      <c r="D5043" s="95" t="s">
        <v>383</v>
      </c>
      <c r="E5043" s="95" t="s">
        <v>334</v>
      </c>
    </row>
    <row r="5044" spans="1:5" ht="12.6" customHeight="1" x14ac:dyDescent="0.2">
      <c r="A5044" s="32">
        <v>19</v>
      </c>
      <c r="B5044" s="32">
        <v>1</v>
      </c>
      <c r="C5044" s="32">
        <v>3</v>
      </c>
      <c r="D5044" s="95" t="s">
        <v>214</v>
      </c>
      <c r="E5044" s="95" t="s">
        <v>423</v>
      </c>
    </row>
    <row r="5045" spans="1:5" ht="12.6" customHeight="1" x14ac:dyDescent="0.2">
      <c r="A5045" s="32">
        <v>19</v>
      </c>
      <c r="B5045" s="32">
        <v>1</v>
      </c>
      <c r="C5045" s="32">
        <v>4</v>
      </c>
      <c r="D5045" s="95" t="s">
        <v>314</v>
      </c>
      <c r="E5045" s="95" t="s">
        <v>32</v>
      </c>
    </row>
    <row r="5046" spans="1:5" ht="12.6" customHeight="1" x14ac:dyDescent="0.2">
      <c r="A5046" s="32">
        <v>19</v>
      </c>
      <c r="B5046" s="32">
        <v>1</v>
      </c>
      <c r="C5046" s="32">
        <v>5</v>
      </c>
      <c r="D5046" s="95" t="s">
        <v>26</v>
      </c>
      <c r="E5046" s="95" t="s">
        <v>274</v>
      </c>
    </row>
    <row r="5047" spans="1:5" ht="12.6" customHeight="1" x14ac:dyDescent="0.2">
      <c r="A5047" s="32">
        <v>19</v>
      </c>
      <c r="B5047" s="32">
        <v>1</v>
      </c>
      <c r="C5047" s="32">
        <v>6</v>
      </c>
      <c r="D5047" s="95" t="s">
        <v>27</v>
      </c>
      <c r="E5047" s="95" t="s">
        <v>254</v>
      </c>
    </row>
    <row r="5048" spans="1:5" ht="12.6" customHeight="1" x14ac:dyDescent="0.2">
      <c r="A5048" s="32">
        <v>19</v>
      </c>
      <c r="B5048" s="32">
        <v>1</v>
      </c>
      <c r="C5048" s="32">
        <v>7</v>
      </c>
      <c r="D5048" s="95" t="s">
        <v>29</v>
      </c>
      <c r="E5048" s="95" t="s">
        <v>294</v>
      </c>
    </row>
    <row r="5049" spans="1:5" ht="12.6" customHeight="1" x14ac:dyDescent="0.2">
      <c r="A5049" s="32">
        <v>19</v>
      </c>
      <c r="B5049" s="32">
        <v>1</v>
      </c>
      <c r="C5049" s="32">
        <v>8</v>
      </c>
      <c r="D5049" s="95" t="s">
        <v>28</v>
      </c>
      <c r="E5049" s="95" t="s">
        <v>234</v>
      </c>
    </row>
    <row r="5050" spans="1:5" ht="12.6" customHeight="1" x14ac:dyDescent="0.2">
      <c r="A5050" s="32">
        <v>19</v>
      </c>
      <c r="B5050" s="32">
        <v>1</v>
      </c>
      <c r="C5050" s="32">
        <v>9</v>
      </c>
      <c r="D5050" s="95" t="s">
        <v>354</v>
      </c>
      <c r="E5050" s="95" t="s">
        <v>31</v>
      </c>
    </row>
    <row r="5051" spans="1:5" ht="12.6" customHeight="1" x14ac:dyDescent="0.2">
      <c r="A5051" s="32">
        <v>19</v>
      </c>
      <c r="B5051" s="32">
        <v>1</v>
      </c>
      <c r="C5051" s="32">
        <v>10</v>
      </c>
      <c r="D5051" s="95" t="s">
        <v>295</v>
      </c>
      <c r="E5051" s="95" t="s">
        <v>22</v>
      </c>
    </row>
    <row r="5052" spans="1:5" ht="12.6" customHeight="1" x14ac:dyDescent="0.2">
      <c r="A5052" s="32">
        <v>19</v>
      </c>
      <c r="B5052" s="32">
        <v>1</v>
      </c>
      <c r="C5052" s="32">
        <v>11</v>
      </c>
      <c r="D5052" s="95" t="s">
        <v>385</v>
      </c>
      <c r="E5052" s="95" t="s">
        <v>335</v>
      </c>
    </row>
    <row r="5053" spans="1:5" ht="12.6" customHeight="1" x14ac:dyDescent="0.2">
      <c r="A5053" s="32">
        <v>19</v>
      </c>
      <c r="B5053" s="32">
        <v>1</v>
      </c>
      <c r="C5053" s="32">
        <v>12</v>
      </c>
      <c r="D5053" s="95" t="s">
        <v>386</v>
      </c>
      <c r="E5053" s="95" t="s">
        <v>275</v>
      </c>
    </row>
    <row r="5054" spans="1:5" ht="12.6" customHeight="1" x14ac:dyDescent="0.2">
      <c r="A5054" s="32">
        <v>19</v>
      </c>
      <c r="B5054" s="32">
        <v>1</v>
      </c>
      <c r="C5054" s="32">
        <v>13</v>
      </c>
      <c r="D5054" s="95" t="s">
        <v>424</v>
      </c>
      <c r="E5054" s="95" t="s">
        <v>255</v>
      </c>
    </row>
    <row r="5055" spans="1:5" ht="12.6" customHeight="1" x14ac:dyDescent="0.2">
      <c r="A5055" s="32">
        <v>19</v>
      </c>
      <c r="B5055" s="32">
        <v>1</v>
      </c>
      <c r="C5055" s="32">
        <v>14</v>
      </c>
      <c r="D5055" s="95" t="s">
        <v>315</v>
      </c>
      <c r="E5055" s="95" t="s">
        <v>235</v>
      </c>
    </row>
    <row r="5056" spans="1:5" ht="12.6" customHeight="1" x14ac:dyDescent="0.2">
      <c r="A5056" s="32">
        <v>19</v>
      </c>
      <c r="B5056" s="32">
        <v>1</v>
      </c>
      <c r="C5056" s="32">
        <v>15</v>
      </c>
      <c r="D5056" s="95" t="s">
        <v>37</v>
      </c>
      <c r="E5056" s="95" t="s">
        <v>14</v>
      </c>
    </row>
    <row r="5057" spans="1:5" ht="12.6" customHeight="1" x14ac:dyDescent="0.2">
      <c r="A5057" s="32">
        <v>19</v>
      </c>
      <c r="B5057" s="32">
        <v>1</v>
      </c>
      <c r="C5057" s="32">
        <v>16</v>
      </c>
      <c r="D5057" s="95" t="s">
        <v>39</v>
      </c>
      <c r="E5057" s="95" t="s">
        <v>355</v>
      </c>
    </row>
    <row r="5058" spans="1:5" ht="12.6" customHeight="1" x14ac:dyDescent="0.2">
      <c r="A5058" s="32">
        <v>19</v>
      </c>
      <c r="B5058" s="32">
        <v>1</v>
      </c>
      <c r="C5058" s="32">
        <v>17</v>
      </c>
      <c r="D5058" s="95" t="s">
        <v>35</v>
      </c>
      <c r="E5058" s="95" t="s">
        <v>215</v>
      </c>
    </row>
    <row r="5059" spans="1:5" ht="12.6" customHeight="1" x14ac:dyDescent="0.2">
      <c r="A5059" s="32">
        <v>19</v>
      </c>
      <c r="B5059" s="32">
        <v>1</v>
      </c>
      <c r="C5059" s="32">
        <v>18</v>
      </c>
      <c r="D5059" s="95" t="s">
        <v>34</v>
      </c>
      <c r="E5059" s="95" t="s">
        <v>36</v>
      </c>
    </row>
    <row r="5060" spans="1:5" ht="12.6" customHeight="1" x14ac:dyDescent="0.2">
      <c r="A5060" s="32">
        <v>19</v>
      </c>
      <c r="B5060" s="32">
        <v>1</v>
      </c>
      <c r="C5060" s="32">
        <v>19</v>
      </c>
      <c r="D5060" s="95" t="s">
        <v>38</v>
      </c>
      <c r="E5060" s="95" t="s">
        <v>33</v>
      </c>
    </row>
    <row r="5061" spans="1:5" ht="12.6" customHeight="1" x14ac:dyDescent="0.2">
      <c r="A5061" s="32">
        <v>19</v>
      </c>
      <c r="B5061" s="32">
        <v>1</v>
      </c>
      <c r="C5061" s="32">
        <v>20</v>
      </c>
      <c r="D5061" s="95" t="s">
        <v>336</v>
      </c>
      <c r="E5061" s="95" t="s">
        <v>44</v>
      </c>
    </row>
    <row r="5062" spans="1:5" ht="12.6" customHeight="1" x14ac:dyDescent="0.2">
      <c r="A5062" s="32">
        <v>19</v>
      </c>
      <c r="B5062" s="32">
        <v>1</v>
      </c>
      <c r="C5062" s="32">
        <v>21</v>
      </c>
      <c r="D5062" s="95" t="s">
        <v>256</v>
      </c>
      <c r="E5062" s="95" t="s">
        <v>15</v>
      </c>
    </row>
    <row r="5063" spans="1:5" ht="12.6" customHeight="1" x14ac:dyDescent="0.2">
      <c r="A5063" s="32">
        <v>19</v>
      </c>
      <c r="B5063" s="32">
        <v>1</v>
      </c>
      <c r="C5063" s="32">
        <v>22</v>
      </c>
      <c r="D5063" s="95" t="s">
        <v>356</v>
      </c>
      <c r="E5063" s="95" t="s">
        <v>316</v>
      </c>
    </row>
    <row r="5064" spans="1:5" ht="12.6" customHeight="1" x14ac:dyDescent="0.2">
      <c r="A5064" s="32">
        <v>19</v>
      </c>
      <c r="B5064" s="32">
        <v>1</v>
      </c>
      <c r="C5064" s="32">
        <v>23</v>
      </c>
      <c r="D5064" s="95" t="s">
        <v>41</v>
      </c>
      <c r="E5064" s="95" t="s">
        <v>45</v>
      </c>
    </row>
    <row r="5065" spans="1:5" ht="12.6" customHeight="1" x14ac:dyDescent="0.2">
      <c r="A5065" s="32">
        <v>19</v>
      </c>
      <c r="B5065" s="32">
        <v>1</v>
      </c>
      <c r="C5065" s="32">
        <v>24</v>
      </c>
      <c r="D5065" s="95" t="s">
        <v>43</v>
      </c>
      <c r="E5065" s="95" t="s">
        <v>388</v>
      </c>
    </row>
    <row r="5066" spans="1:5" ht="12.6" customHeight="1" x14ac:dyDescent="0.2">
      <c r="A5066" s="32">
        <v>19</v>
      </c>
      <c r="B5066" s="32">
        <v>1</v>
      </c>
      <c r="C5066" s="32">
        <v>25</v>
      </c>
      <c r="D5066" s="95" t="s">
        <v>236</v>
      </c>
      <c r="E5066" s="95" t="s">
        <v>276</v>
      </c>
    </row>
    <row r="5067" spans="1:5" ht="12.6" customHeight="1" x14ac:dyDescent="0.2">
      <c r="A5067" s="32">
        <v>19</v>
      </c>
      <c r="B5067" s="32">
        <v>1</v>
      </c>
      <c r="C5067" s="32">
        <v>26</v>
      </c>
      <c r="D5067" s="95" t="s">
        <v>46</v>
      </c>
      <c r="E5067" s="95" t="s">
        <v>387</v>
      </c>
    </row>
    <row r="5068" spans="1:5" ht="12.6" customHeight="1" x14ac:dyDescent="0.2">
      <c r="A5068" s="32">
        <v>19</v>
      </c>
      <c r="B5068" s="32">
        <v>1</v>
      </c>
      <c r="C5068" s="32">
        <v>27</v>
      </c>
      <c r="D5068" s="95" t="s">
        <v>425</v>
      </c>
      <c r="E5068" s="95" t="s">
        <v>296</v>
      </c>
    </row>
    <row r="5069" spans="1:5" ht="12.6" customHeight="1" x14ac:dyDescent="0.2">
      <c r="A5069" s="32">
        <v>19</v>
      </c>
      <c r="B5069" s="32">
        <v>1</v>
      </c>
      <c r="C5069" s="32">
        <v>28</v>
      </c>
      <c r="D5069" s="95" t="s">
        <v>42</v>
      </c>
      <c r="E5069" s="95" t="s">
        <v>40</v>
      </c>
    </row>
    <row r="5070" spans="1:5" ht="12.6" customHeight="1" x14ac:dyDescent="0.2">
      <c r="A5070" s="32">
        <v>19</v>
      </c>
      <c r="B5070" s="32">
        <v>1</v>
      </c>
      <c r="C5070" s="32">
        <v>29</v>
      </c>
      <c r="D5070" s="95" t="s">
        <v>297</v>
      </c>
      <c r="E5070" s="95" t="s">
        <v>216</v>
      </c>
    </row>
    <row r="5071" spans="1:5" ht="12.6" customHeight="1" x14ac:dyDescent="0.2">
      <c r="A5071" s="32">
        <v>19</v>
      </c>
      <c r="B5071" s="32">
        <v>1</v>
      </c>
      <c r="C5071" s="32">
        <v>30</v>
      </c>
      <c r="D5071" s="95" t="s">
        <v>51</v>
      </c>
      <c r="E5071" s="95" t="s">
        <v>53</v>
      </c>
    </row>
    <row r="5072" spans="1:5" ht="12.6" customHeight="1" x14ac:dyDescent="0.2">
      <c r="A5072" s="32">
        <v>19</v>
      </c>
      <c r="B5072" s="32">
        <v>1</v>
      </c>
      <c r="C5072" s="32">
        <v>31</v>
      </c>
      <c r="D5072" s="95" t="s">
        <v>317</v>
      </c>
      <c r="E5072" s="95" t="s">
        <v>16</v>
      </c>
    </row>
    <row r="5073" spans="1:5" ht="12.6" customHeight="1" x14ac:dyDescent="0.2">
      <c r="A5073" s="32">
        <v>19</v>
      </c>
      <c r="B5073" s="32">
        <v>1</v>
      </c>
      <c r="C5073" s="32">
        <v>32</v>
      </c>
      <c r="D5073" s="95" t="s">
        <v>237</v>
      </c>
      <c r="E5073" s="95" t="s">
        <v>389</v>
      </c>
    </row>
    <row r="5074" spans="1:5" ht="12.6" customHeight="1" x14ac:dyDescent="0.2">
      <c r="A5074" s="32">
        <v>19</v>
      </c>
      <c r="B5074" s="32">
        <v>1</v>
      </c>
      <c r="C5074" s="32">
        <v>33</v>
      </c>
      <c r="D5074" s="95" t="s">
        <v>49</v>
      </c>
      <c r="E5074" s="95" t="s">
        <v>390</v>
      </c>
    </row>
    <row r="5075" spans="1:5" ht="12.6" customHeight="1" x14ac:dyDescent="0.2">
      <c r="A5075" s="32">
        <v>19</v>
      </c>
      <c r="B5075" s="32">
        <v>1</v>
      </c>
      <c r="C5075" s="32">
        <v>34</v>
      </c>
      <c r="D5075" s="95" t="s">
        <v>426</v>
      </c>
      <c r="E5075" s="95" t="s">
        <v>47</v>
      </c>
    </row>
    <row r="5076" spans="1:5" ht="12.6" customHeight="1" x14ac:dyDescent="0.2">
      <c r="A5076" s="32">
        <v>19</v>
      </c>
      <c r="B5076" s="32">
        <v>1</v>
      </c>
      <c r="C5076" s="32">
        <v>35</v>
      </c>
      <c r="D5076" s="95" t="s">
        <v>337</v>
      </c>
      <c r="E5076" s="95" t="s">
        <v>277</v>
      </c>
    </row>
    <row r="5077" spans="1:5" ht="12.6" customHeight="1" x14ac:dyDescent="0.2">
      <c r="A5077" s="32">
        <v>19</v>
      </c>
      <c r="B5077" s="32">
        <v>1</v>
      </c>
      <c r="C5077" s="32">
        <v>36</v>
      </c>
      <c r="D5077" s="95" t="s">
        <v>217</v>
      </c>
      <c r="E5077" s="95" t="s">
        <v>50</v>
      </c>
    </row>
    <row r="5078" spans="1:5" ht="12.6" customHeight="1" x14ac:dyDescent="0.2">
      <c r="A5078" s="32">
        <v>19</v>
      </c>
      <c r="B5078" s="32">
        <v>1</v>
      </c>
      <c r="C5078" s="32">
        <v>37</v>
      </c>
      <c r="D5078" s="95" t="s">
        <v>257</v>
      </c>
      <c r="E5078" s="95" t="s">
        <v>52</v>
      </c>
    </row>
    <row r="5079" spans="1:5" ht="12.6" customHeight="1" x14ac:dyDescent="0.2">
      <c r="A5079" s="32">
        <v>19</v>
      </c>
      <c r="B5079" s="32">
        <v>1</v>
      </c>
      <c r="C5079" s="32">
        <v>38</v>
      </c>
      <c r="D5079" s="95" t="s">
        <v>357</v>
      </c>
      <c r="E5079" s="95" t="s">
        <v>48</v>
      </c>
    </row>
    <row r="5080" spans="1:5" ht="12.6" customHeight="1" x14ac:dyDescent="0.2">
      <c r="A5080" s="32">
        <v>19</v>
      </c>
      <c r="B5080" s="32">
        <v>1</v>
      </c>
      <c r="C5080" s="32">
        <v>39</v>
      </c>
      <c r="D5080" s="95" t="s">
        <v>56</v>
      </c>
      <c r="E5080" s="95" t="s">
        <v>55</v>
      </c>
    </row>
    <row r="5081" spans="1:5" ht="12.6" customHeight="1" x14ac:dyDescent="0.2">
      <c r="A5081" s="32">
        <v>19</v>
      </c>
      <c r="B5081" s="32">
        <v>1</v>
      </c>
      <c r="C5081" s="32">
        <v>40</v>
      </c>
      <c r="D5081" s="95" t="s">
        <v>258</v>
      </c>
      <c r="E5081" s="95" t="s">
        <v>278</v>
      </c>
    </row>
    <row r="5082" spans="1:5" ht="12.6" customHeight="1" x14ac:dyDescent="0.2">
      <c r="A5082" s="32">
        <v>19</v>
      </c>
      <c r="B5082" s="32">
        <v>1</v>
      </c>
      <c r="C5082" s="32">
        <v>41</v>
      </c>
      <c r="D5082" s="95" t="s">
        <v>58</v>
      </c>
      <c r="E5082" s="95" t="s">
        <v>238</v>
      </c>
    </row>
    <row r="5083" spans="1:5" ht="12.6" customHeight="1" x14ac:dyDescent="0.2">
      <c r="A5083" s="32">
        <v>19</v>
      </c>
      <c r="B5083" s="32">
        <v>1</v>
      </c>
      <c r="C5083" s="32">
        <v>42</v>
      </c>
      <c r="D5083" s="95" t="s">
        <v>59</v>
      </c>
      <c r="E5083" s="95" t="s">
        <v>391</v>
      </c>
    </row>
    <row r="5084" spans="1:5" ht="12.6" customHeight="1" x14ac:dyDescent="0.2">
      <c r="A5084" s="32">
        <v>19</v>
      </c>
      <c r="B5084" s="32">
        <v>1</v>
      </c>
      <c r="C5084" s="32">
        <v>43</v>
      </c>
      <c r="D5084" s="95" t="s">
        <v>338</v>
      </c>
      <c r="E5084" s="95" t="s">
        <v>54</v>
      </c>
    </row>
    <row r="5085" spans="1:5" ht="12.6" customHeight="1" x14ac:dyDescent="0.2">
      <c r="A5085" s="32">
        <v>19</v>
      </c>
      <c r="B5085" s="32">
        <v>1</v>
      </c>
      <c r="C5085" s="32">
        <v>44</v>
      </c>
      <c r="D5085" s="95" t="s">
        <v>318</v>
      </c>
      <c r="E5085" s="95" t="s">
        <v>427</v>
      </c>
    </row>
    <row r="5086" spans="1:5" ht="12.6" customHeight="1" x14ac:dyDescent="0.2">
      <c r="A5086" s="32">
        <v>19</v>
      </c>
      <c r="B5086" s="32">
        <v>1</v>
      </c>
      <c r="C5086" s="32">
        <v>45</v>
      </c>
      <c r="D5086" s="95" t="s">
        <v>358</v>
      </c>
      <c r="E5086" s="95" t="s">
        <v>17</v>
      </c>
    </row>
    <row r="5087" spans="1:5" ht="12.6" customHeight="1" x14ac:dyDescent="0.2">
      <c r="A5087" s="32">
        <v>19</v>
      </c>
      <c r="B5087" s="32">
        <v>1</v>
      </c>
      <c r="C5087" s="32">
        <v>46</v>
      </c>
      <c r="D5087" s="95" t="s">
        <v>57</v>
      </c>
      <c r="E5087" s="95" t="s">
        <v>392</v>
      </c>
    </row>
    <row r="5088" spans="1:5" ht="12.6" customHeight="1" x14ac:dyDescent="0.2">
      <c r="A5088" s="32">
        <v>19</v>
      </c>
      <c r="B5088" s="32">
        <v>1</v>
      </c>
      <c r="C5088" s="32">
        <v>47</v>
      </c>
      <c r="D5088" s="95" t="s">
        <v>298</v>
      </c>
      <c r="E5088" s="95" t="s">
        <v>60</v>
      </c>
    </row>
    <row r="5089" spans="1:5" ht="12.6" customHeight="1" x14ac:dyDescent="0.2">
      <c r="A5089" s="32">
        <v>19</v>
      </c>
      <c r="B5089" s="32">
        <v>1</v>
      </c>
      <c r="C5089" s="32">
        <v>48</v>
      </c>
      <c r="D5089" s="95" t="s">
        <v>65</v>
      </c>
      <c r="E5089" s="95" t="s">
        <v>218</v>
      </c>
    </row>
    <row r="5090" spans="1:5" ht="12.6" customHeight="1" x14ac:dyDescent="0.2">
      <c r="A5090" s="32">
        <v>19</v>
      </c>
      <c r="B5090" s="32">
        <v>1</v>
      </c>
      <c r="C5090" s="32">
        <v>49</v>
      </c>
      <c r="D5090" s="95" t="s">
        <v>299</v>
      </c>
      <c r="E5090" s="95" t="s">
        <v>259</v>
      </c>
    </row>
    <row r="5091" spans="1:5" ht="12.6" customHeight="1" x14ac:dyDescent="0.2">
      <c r="A5091" s="32">
        <v>19</v>
      </c>
      <c r="B5091" s="32">
        <v>1</v>
      </c>
      <c r="C5091" s="32">
        <v>50</v>
      </c>
      <c r="D5091" s="95" t="s">
        <v>67</v>
      </c>
      <c r="E5091" s="95" t="s">
        <v>239</v>
      </c>
    </row>
    <row r="5092" spans="1:5" ht="12.6" customHeight="1" x14ac:dyDescent="0.2">
      <c r="A5092" s="32">
        <v>19</v>
      </c>
      <c r="B5092" s="32">
        <v>1</v>
      </c>
      <c r="C5092" s="32">
        <v>51</v>
      </c>
      <c r="D5092" s="95" t="s">
        <v>64</v>
      </c>
      <c r="E5092" s="95" t="s">
        <v>66</v>
      </c>
    </row>
    <row r="5093" spans="1:5" ht="12.6" customHeight="1" x14ac:dyDescent="0.2">
      <c r="A5093" s="32">
        <v>19</v>
      </c>
      <c r="B5093" s="32">
        <v>1</v>
      </c>
      <c r="C5093" s="32">
        <v>52</v>
      </c>
      <c r="D5093" s="95" t="s">
        <v>319</v>
      </c>
      <c r="E5093" s="95" t="s">
        <v>359</v>
      </c>
    </row>
    <row r="5094" spans="1:5" ht="12.6" customHeight="1" x14ac:dyDescent="0.2">
      <c r="A5094" s="32">
        <v>19</v>
      </c>
      <c r="B5094" s="32">
        <v>1</v>
      </c>
      <c r="C5094" s="32">
        <v>53</v>
      </c>
      <c r="D5094" s="95" t="s">
        <v>219</v>
      </c>
      <c r="E5094" s="95" t="s">
        <v>394</v>
      </c>
    </row>
    <row r="5095" spans="1:5" ht="12.6" customHeight="1" x14ac:dyDescent="0.2">
      <c r="A5095" s="32">
        <v>19</v>
      </c>
      <c r="B5095" s="32">
        <v>1</v>
      </c>
      <c r="C5095" s="32">
        <v>54</v>
      </c>
      <c r="D5095" s="95" t="s">
        <v>63</v>
      </c>
      <c r="E5095" s="95" t="s">
        <v>339</v>
      </c>
    </row>
    <row r="5096" spans="1:5" ht="12.6" customHeight="1" x14ac:dyDescent="0.2">
      <c r="A5096" s="32">
        <v>19</v>
      </c>
      <c r="B5096" s="32">
        <v>1</v>
      </c>
      <c r="C5096" s="32">
        <v>55</v>
      </c>
      <c r="D5096" s="95" t="s">
        <v>428</v>
      </c>
      <c r="E5096" s="95" t="s">
        <v>393</v>
      </c>
    </row>
    <row r="5097" spans="1:5" ht="12.6" customHeight="1" x14ac:dyDescent="0.2">
      <c r="A5097" s="32">
        <v>19</v>
      </c>
      <c r="B5097" s="32">
        <v>1</v>
      </c>
      <c r="C5097" s="32">
        <v>56</v>
      </c>
      <c r="D5097" s="95" t="s">
        <v>61</v>
      </c>
      <c r="E5097" s="95" t="s">
        <v>62</v>
      </c>
    </row>
    <row r="5098" spans="1:5" ht="12.6" customHeight="1" x14ac:dyDescent="0.2">
      <c r="A5098" s="32">
        <v>19</v>
      </c>
      <c r="B5098" s="32">
        <v>1</v>
      </c>
      <c r="C5098" s="32">
        <v>57</v>
      </c>
      <c r="D5098" s="95" t="s">
        <v>279</v>
      </c>
      <c r="E5098" s="95" t="s">
        <v>18</v>
      </c>
    </row>
    <row r="5099" spans="1:5" ht="12.6" customHeight="1" x14ac:dyDescent="0.2">
      <c r="A5099" s="32">
        <v>19</v>
      </c>
      <c r="B5099" s="32">
        <v>1</v>
      </c>
      <c r="C5099" s="32">
        <v>58</v>
      </c>
      <c r="D5099" s="95" t="s">
        <v>340</v>
      </c>
      <c r="E5099" s="95" t="s">
        <v>74</v>
      </c>
    </row>
    <row r="5100" spans="1:5" ht="12.6" customHeight="1" x14ac:dyDescent="0.2">
      <c r="A5100" s="32">
        <v>19</v>
      </c>
      <c r="B5100" s="32">
        <v>1</v>
      </c>
      <c r="C5100" s="32">
        <v>59</v>
      </c>
      <c r="D5100" s="95" t="s">
        <v>395</v>
      </c>
      <c r="E5100" s="95" t="s">
        <v>396</v>
      </c>
    </row>
    <row r="5101" spans="1:5" ht="12.6" customHeight="1" x14ac:dyDescent="0.2">
      <c r="A5101" s="32">
        <v>19</v>
      </c>
      <c r="B5101" s="32">
        <v>1</v>
      </c>
      <c r="C5101" s="32">
        <v>60</v>
      </c>
      <c r="D5101" s="95" t="s">
        <v>240</v>
      </c>
      <c r="E5101" s="95" t="s">
        <v>260</v>
      </c>
    </row>
    <row r="5102" spans="1:5" ht="12.6" customHeight="1" x14ac:dyDescent="0.2">
      <c r="A5102" s="32">
        <v>19</v>
      </c>
      <c r="B5102" s="32">
        <v>1</v>
      </c>
      <c r="C5102" s="32">
        <v>61</v>
      </c>
      <c r="D5102" s="95" t="s">
        <v>360</v>
      </c>
      <c r="E5102" s="95" t="s">
        <v>280</v>
      </c>
    </row>
    <row r="5103" spans="1:5" ht="12.6" customHeight="1" x14ac:dyDescent="0.2">
      <c r="A5103" s="32">
        <v>19</v>
      </c>
      <c r="B5103" s="32">
        <v>1</v>
      </c>
      <c r="C5103" s="32">
        <v>62</v>
      </c>
      <c r="D5103" s="95" t="s">
        <v>19</v>
      </c>
      <c r="E5103" s="95" t="s">
        <v>320</v>
      </c>
    </row>
    <row r="5104" spans="1:5" ht="12.6" customHeight="1" x14ac:dyDescent="0.2">
      <c r="A5104" s="32">
        <v>19</v>
      </c>
      <c r="B5104" s="32">
        <v>1</v>
      </c>
      <c r="C5104" s="32">
        <v>63</v>
      </c>
      <c r="D5104" s="95" t="s">
        <v>72</v>
      </c>
      <c r="E5104" s="95" t="s">
        <v>68</v>
      </c>
    </row>
    <row r="5105" spans="1:5" ht="12.6" customHeight="1" x14ac:dyDescent="0.2">
      <c r="A5105" s="32">
        <v>19</v>
      </c>
      <c r="B5105" s="32">
        <v>1</v>
      </c>
      <c r="C5105" s="32">
        <v>64</v>
      </c>
      <c r="D5105" s="95" t="s">
        <v>69</v>
      </c>
      <c r="E5105" s="95" t="s">
        <v>300</v>
      </c>
    </row>
    <row r="5106" spans="1:5" ht="12.6" customHeight="1" x14ac:dyDescent="0.2">
      <c r="A5106" s="32">
        <v>19</v>
      </c>
      <c r="B5106" s="32">
        <v>1</v>
      </c>
      <c r="C5106" s="32">
        <v>65</v>
      </c>
      <c r="D5106" s="95" t="s">
        <v>429</v>
      </c>
      <c r="E5106" s="95" t="s">
        <v>73</v>
      </c>
    </row>
    <row r="5107" spans="1:5" ht="12.6" customHeight="1" x14ac:dyDescent="0.2">
      <c r="A5107" s="32">
        <v>19</v>
      </c>
      <c r="B5107" s="32">
        <v>1</v>
      </c>
      <c r="C5107" s="32">
        <v>66</v>
      </c>
      <c r="D5107" s="95" t="s">
        <v>71</v>
      </c>
      <c r="E5107" s="95" t="s">
        <v>70</v>
      </c>
    </row>
    <row r="5108" spans="1:5" ht="12.6" customHeight="1" x14ac:dyDescent="0.2">
      <c r="A5108" s="32">
        <v>19</v>
      </c>
      <c r="B5108" s="32">
        <v>1</v>
      </c>
      <c r="C5108" s="32">
        <v>67</v>
      </c>
      <c r="D5108" s="95" t="s">
        <v>397</v>
      </c>
      <c r="E5108" s="95" t="s">
        <v>220</v>
      </c>
    </row>
    <row r="5109" spans="1:5" ht="12.6" customHeight="1" x14ac:dyDescent="0.2">
      <c r="A5109" s="32">
        <v>19</v>
      </c>
      <c r="B5109" s="32">
        <v>1</v>
      </c>
      <c r="C5109" s="32">
        <v>68</v>
      </c>
      <c r="D5109" s="95" t="s">
        <v>398</v>
      </c>
      <c r="E5109" s="95" t="s">
        <v>361</v>
      </c>
    </row>
    <row r="5110" spans="1:5" ht="12.6" customHeight="1" x14ac:dyDescent="0.2">
      <c r="A5110" s="32">
        <v>19</v>
      </c>
      <c r="B5110" s="32">
        <v>1</v>
      </c>
      <c r="C5110" s="32">
        <v>69</v>
      </c>
      <c r="D5110" s="95" t="s">
        <v>430</v>
      </c>
      <c r="E5110" s="95" t="s">
        <v>75</v>
      </c>
    </row>
    <row r="5111" spans="1:5" ht="12.6" customHeight="1" x14ac:dyDescent="0.2">
      <c r="A5111" s="32">
        <v>19</v>
      </c>
      <c r="B5111" s="32">
        <v>1</v>
      </c>
      <c r="C5111" s="32">
        <v>70</v>
      </c>
      <c r="D5111" s="95" t="s">
        <v>261</v>
      </c>
      <c r="E5111" s="95" t="s">
        <v>321</v>
      </c>
    </row>
    <row r="5112" spans="1:5" ht="12.6" customHeight="1" x14ac:dyDescent="0.2">
      <c r="A5112" s="32">
        <v>19</v>
      </c>
      <c r="B5112" s="32">
        <v>1</v>
      </c>
      <c r="C5112" s="32">
        <v>71</v>
      </c>
      <c r="D5112" s="95" t="s">
        <v>81</v>
      </c>
      <c r="E5112" s="95" t="s">
        <v>241</v>
      </c>
    </row>
    <row r="5113" spans="1:5" ht="12.6" customHeight="1" x14ac:dyDescent="0.2">
      <c r="A5113" s="32">
        <v>19</v>
      </c>
      <c r="B5113" s="32">
        <v>1</v>
      </c>
      <c r="C5113" s="32">
        <v>72</v>
      </c>
      <c r="D5113" s="95" t="s">
        <v>281</v>
      </c>
      <c r="E5113" s="95" t="s">
        <v>221</v>
      </c>
    </row>
    <row r="5114" spans="1:5" ht="12.6" customHeight="1" x14ac:dyDescent="0.2">
      <c r="A5114" s="32">
        <v>19</v>
      </c>
      <c r="B5114" s="32">
        <v>1</v>
      </c>
      <c r="C5114" s="32">
        <v>73</v>
      </c>
      <c r="D5114" s="95" t="s">
        <v>301</v>
      </c>
      <c r="E5114" s="95" t="s">
        <v>79</v>
      </c>
    </row>
    <row r="5115" spans="1:5" ht="12.6" customHeight="1" x14ac:dyDescent="0.2">
      <c r="A5115" s="32">
        <v>19</v>
      </c>
      <c r="B5115" s="32">
        <v>1</v>
      </c>
      <c r="C5115" s="32">
        <v>74</v>
      </c>
      <c r="D5115" s="95" t="s">
        <v>78</v>
      </c>
      <c r="E5115" s="95" t="s">
        <v>80</v>
      </c>
    </row>
    <row r="5116" spans="1:5" ht="12.6" customHeight="1" x14ac:dyDescent="0.2">
      <c r="A5116" s="32">
        <v>19</v>
      </c>
      <c r="B5116" s="32">
        <v>1</v>
      </c>
      <c r="C5116" s="32">
        <v>75</v>
      </c>
      <c r="D5116" s="95" t="s">
        <v>76</v>
      </c>
      <c r="E5116" s="95" t="s">
        <v>341</v>
      </c>
    </row>
    <row r="5117" spans="1:5" ht="12.6" customHeight="1" x14ac:dyDescent="0.2">
      <c r="A5117" s="32">
        <v>19</v>
      </c>
      <c r="B5117" s="32">
        <v>1</v>
      </c>
      <c r="C5117" s="32">
        <v>76</v>
      </c>
      <c r="D5117" s="95" t="s">
        <v>77</v>
      </c>
      <c r="E5117" s="95" t="s">
        <v>20</v>
      </c>
    </row>
    <row r="5118" spans="1:5" ht="12.6" customHeight="1" x14ac:dyDescent="0.2">
      <c r="A5118" s="32">
        <v>19</v>
      </c>
      <c r="B5118" s="32">
        <v>1</v>
      </c>
      <c r="C5118" s="32">
        <v>77</v>
      </c>
      <c r="D5118" s="95" t="s">
        <v>85</v>
      </c>
      <c r="E5118" s="95" t="s">
        <v>342</v>
      </c>
    </row>
    <row r="5119" spans="1:5" ht="12.6" customHeight="1" x14ac:dyDescent="0.2">
      <c r="A5119" s="32">
        <v>19</v>
      </c>
      <c r="B5119" s="32">
        <v>1</v>
      </c>
      <c r="C5119" s="32">
        <v>78</v>
      </c>
      <c r="D5119" s="95" t="s">
        <v>222</v>
      </c>
      <c r="E5119" s="95" t="s">
        <v>431</v>
      </c>
    </row>
    <row r="5120" spans="1:5" ht="12.6" customHeight="1" x14ac:dyDescent="0.2">
      <c r="A5120" s="32">
        <v>19</v>
      </c>
      <c r="B5120" s="32">
        <v>1</v>
      </c>
      <c r="C5120" s="32">
        <v>79</v>
      </c>
      <c r="D5120" s="95" t="s">
        <v>86</v>
      </c>
      <c r="E5120" s="95" t="s">
        <v>242</v>
      </c>
    </row>
    <row r="5121" spans="1:5" ht="12.6" customHeight="1" x14ac:dyDescent="0.2">
      <c r="A5121" s="32">
        <v>19</v>
      </c>
      <c r="B5121" s="32">
        <v>1</v>
      </c>
      <c r="C5121" s="32">
        <v>80</v>
      </c>
      <c r="D5121" s="95" t="s">
        <v>302</v>
      </c>
      <c r="E5121" s="95" t="s">
        <v>262</v>
      </c>
    </row>
    <row r="5122" spans="1:5" ht="12.6" customHeight="1" x14ac:dyDescent="0.2">
      <c r="A5122" s="32">
        <v>19</v>
      </c>
      <c r="B5122" s="32">
        <v>1</v>
      </c>
      <c r="C5122" s="32">
        <v>81</v>
      </c>
      <c r="D5122" s="95" t="s">
        <v>83</v>
      </c>
      <c r="E5122" s="95" t="s">
        <v>322</v>
      </c>
    </row>
    <row r="5123" spans="1:5" ht="12.6" customHeight="1" x14ac:dyDescent="0.2">
      <c r="A5123" s="32">
        <v>19</v>
      </c>
      <c r="B5123" s="32">
        <v>1</v>
      </c>
      <c r="C5123" s="32">
        <v>82</v>
      </c>
      <c r="D5123" s="95" t="s">
        <v>399</v>
      </c>
      <c r="E5123" s="95" t="s">
        <v>282</v>
      </c>
    </row>
    <row r="5124" spans="1:5" ht="12.6" customHeight="1" x14ac:dyDescent="0.2">
      <c r="A5124" s="32">
        <v>19</v>
      </c>
      <c r="B5124" s="32">
        <v>1</v>
      </c>
      <c r="C5124" s="32">
        <v>83</v>
      </c>
      <c r="D5124" s="95" t="s">
        <v>400</v>
      </c>
      <c r="E5124" s="95" t="s">
        <v>362</v>
      </c>
    </row>
    <row r="5125" spans="1:5" ht="12.6" customHeight="1" x14ac:dyDescent="0.2">
      <c r="A5125" s="32">
        <v>19</v>
      </c>
      <c r="B5125" s="32">
        <v>1</v>
      </c>
      <c r="C5125" s="32">
        <v>84</v>
      </c>
      <c r="D5125" s="95" t="s">
        <v>21</v>
      </c>
      <c r="E5125" s="95" t="s">
        <v>84</v>
      </c>
    </row>
    <row r="5126" spans="1:5" ht="12.6" customHeight="1" x14ac:dyDescent="0.2">
      <c r="A5126" s="32">
        <v>19</v>
      </c>
      <c r="B5126" s="32">
        <v>1</v>
      </c>
      <c r="C5126" s="32">
        <v>85</v>
      </c>
      <c r="D5126" s="95" t="s">
        <v>82</v>
      </c>
      <c r="E5126" s="95" t="s">
        <v>88</v>
      </c>
    </row>
    <row r="5127" spans="1:5" ht="12.6" customHeight="1" x14ac:dyDescent="0.2">
      <c r="A5127" s="32">
        <v>19</v>
      </c>
      <c r="B5127" s="32">
        <v>1</v>
      </c>
      <c r="C5127" s="32">
        <v>86</v>
      </c>
      <c r="D5127" s="95" t="s">
        <v>93</v>
      </c>
      <c r="E5127" s="95" t="s">
        <v>87</v>
      </c>
    </row>
    <row r="5128" spans="1:5" ht="12.6" customHeight="1" x14ac:dyDescent="0.2">
      <c r="A5128" s="32">
        <v>19</v>
      </c>
      <c r="B5128" s="32">
        <v>1</v>
      </c>
      <c r="C5128" s="32">
        <v>87</v>
      </c>
      <c r="D5128" s="95" t="s">
        <v>401</v>
      </c>
      <c r="E5128" s="95" t="s">
        <v>90</v>
      </c>
    </row>
    <row r="5129" spans="1:5" ht="12.6" customHeight="1" x14ac:dyDescent="0.2">
      <c r="A5129" s="32">
        <v>19</v>
      </c>
      <c r="B5129" s="32">
        <v>1</v>
      </c>
      <c r="C5129" s="32">
        <v>88</v>
      </c>
      <c r="D5129" s="95" t="s">
        <v>402</v>
      </c>
      <c r="E5129" s="95" t="s">
        <v>223</v>
      </c>
    </row>
    <row r="5130" spans="1:5" ht="12.6" customHeight="1" x14ac:dyDescent="0.2">
      <c r="A5130" s="32">
        <v>19</v>
      </c>
      <c r="B5130" s="32">
        <v>1</v>
      </c>
      <c r="C5130" s="32">
        <v>89</v>
      </c>
      <c r="D5130" s="95" t="s">
        <v>92</v>
      </c>
      <c r="E5130" s="95" t="s">
        <v>303</v>
      </c>
    </row>
    <row r="5131" spans="1:5" ht="12.6" customHeight="1" x14ac:dyDescent="0.2">
      <c r="A5131" s="32">
        <v>19</v>
      </c>
      <c r="B5131" s="32">
        <v>1</v>
      </c>
      <c r="C5131" s="32">
        <v>90</v>
      </c>
      <c r="D5131" s="95" t="s">
        <v>89</v>
      </c>
      <c r="E5131" s="95" t="s">
        <v>23</v>
      </c>
    </row>
    <row r="5132" spans="1:5" ht="12.6" customHeight="1" x14ac:dyDescent="0.2">
      <c r="A5132" s="32">
        <v>19</v>
      </c>
      <c r="B5132" s="32">
        <v>1</v>
      </c>
      <c r="C5132" s="32">
        <v>91</v>
      </c>
      <c r="D5132" s="95" t="s">
        <v>94</v>
      </c>
      <c r="E5132" s="95" t="s">
        <v>263</v>
      </c>
    </row>
    <row r="5133" spans="1:5" ht="12.6" customHeight="1" x14ac:dyDescent="0.2">
      <c r="A5133" s="32">
        <v>19</v>
      </c>
      <c r="B5133" s="32">
        <v>1</v>
      </c>
      <c r="C5133" s="32">
        <v>92</v>
      </c>
      <c r="D5133" s="95" t="s">
        <v>283</v>
      </c>
      <c r="E5133" s="95" t="s">
        <v>363</v>
      </c>
    </row>
    <row r="5134" spans="1:5" ht="12.6" customHeight="1" x14ac:dyDescent="0.2">
      <c r="A5134" s="32">
        <v>19</v>
      </c>
      <c r="B5134" s="32">
        <v>1</v>
      </c>
      <c r="C5134" s="32">
        <v>93</v>
      </c>
      <c r="D5134" s="95" t="s">
        <v>243</v>
      </c>
      <c r="E5134" s="95" t="s">
        <v>343</v>
      </c>
    </row>
    <row r="5135" spans="1:5" ht="12.6" customHeight="1" x14ac:dyDescent="0.2">
      <c r="A5135" s="32">
        <v>19</v>
      </c>
      <c r="B5135" s="32">
        <v>1</v>
      </c>
      <c r="C5135" s="32">
        <v>94</v>
      </c>
      <c r="D5135" s="95" t="s">
        <v>95</v>
      </c>
      <c r="E5135" s="95" t="s">
        <v>323</v>
      </c>
    </row>
    <row r="5136" spans="1:5" ht="12.6" customHeight="1" x14ac:dyDescent="0.2">
      <c r="A5136" s="32">
        <v>19</v>
      </c>
      <c r="B5136" s="32">
        <v>1</v>
      </c>
      <c r="C5136" s="32">
        <v>95</v>
      </c>
      <c r="D5136" s="95" t="s">
        <v>91</v>
      </c>
      <c r="E5136" s="95" t="s">
        <v>432</v>
      </c>
    </row>
    <row r="5137" spans="1:5" ht="12.6" customHeight="1" x14ac:dyDescent="0.2">
      <c r="A5137" s="32">
        <v>19</v>
      </c>
      <c r="B5137" s="32">
        <v>1</v>
      </c>
      <c r="C5137" s="32">
        <v>96</v>
      </c>
      <c r="D5137" s="95" t="s">
        <v>264</v>
      </c>
      <c r="E5137" s="95" t="s">
        <v>24</v>
      </c>
    </row>
    <row r="5138" spans="1:5" ht="12.6" customHeight="1" x14ac:dyDescent="0.2">
      <c r="A5138" s="32">
        <v>19</v>
      </c>
      <c r="B5138" s="32">
        <v>1</v>
      </c>
      <c r="C5138" s="32">
        <v>97</v>
      </c>
      <c r="D5138" s="95" t="s">
        <v>102</v>
      </c>
      <c r="E5138" s="95" t="s">
        <v>403</v>
      </c>
    </row>
    <row r="5139" spans="1:5" ht="12.6" customHeight="1" x14ac:dyDescent="0.2">
      <c r="A5139" s="32">
        <v>19</v>
      </c>
      <c r="B5139" s="32">
        <v>1</v>
      </c>
      <c r="C5139" s="32">
        <v>98</v>
      </c>
      <c r="D5139" s="95" t="s">
        <v>97</v>
      </c>
      <c r="E5139" s="95" t="s">
        <v>324</v>
      </c>
    </row>
    <row r="5140" spans="1:5" ht="12.6" customHeight="1" x14ac:dyDescent="0.2">
      <c r="A5140" s="32">
        <v>19</v>
      </c>
      <c r="B5140" s="32">
        <v>1</v>
      </c>
      <c r="C5140" s="32">
        <v>99</v>
      </c>
      <c r="D5140" s="95" t="s">
        <v>304</v>
      </c>
      <c r="E5140" s="95" t="s">
        <v>100</v>
      </c>
    </row>
    <row r="5141" spans="1:5" ht="12.6" customHeight="1" x14ac:dyDescent="0.2">
      <c r="A5141" s="32">
        <v>19</v>
      </c>
      <c r="B5141" s="32">
        <v>1</v>
      </c>
      <c r="C5141" s="32">
        <v>100</v>
      </c>
      <c r="D5141" s="95" t="s">
        <v>284</v>
      </c>
      <c r="E5141" s="95" t="s">
        <v>99</v>
      </c>
    </row>
    <row r="5142" spans="1:5" ht="12.6" customHeight="1" x14ac:dyDescent="0.2">
      <c r="A5142" s="32">
        <v>19</v>
      </c>
      <c r="B5142" s="32">
        <v>1</v>
      </c>
      <c r="C5142" s="32">
        <v>101</v>
      </c>
      <c r="D5142" s="95" t="s">
        <v>364</v>
      </c>
      <c r="E5142" s="95" t="s">
        <v>224</v>
      </c>
    </row>
    <row r="5143" spans="1:5" ht="12.6" customHeight="1" x14ac:dyDescent="0.2">
      <c r="A5143" s="32">
        <v>19</v>
      </c>
      <c r="B5143" s="32">
        <v>1</v>
      </c>
      <c r="C5143" s="32">
        <v>102</v>
      </c>
      <c r="D5143" s="95" t="s">
        <v>404</v>
      </c>
      <c r="E5143" s="95" t="s">
        <v>96</v>
      </c>
    </row>
    <row r="5144" spans="1:5" ht="12.6" customHeight="1" x14ac:dyDescent="0.2">
      <c r="A5144" s="32">
        <v>19</v>
      </c>
      <c r="B5144" s="32">
        <v>1</v>
      </c>
      <c r="C5144" s="32">
        <v>103</v>
      </c>
      <c r="D5144" s="95" t="s">
        <v>433</v>
      </c>
      <c r="E5144" s="95" t="s">
        <v>244</v>
      </c>
    </row>
    <row r="5145" spans="1:5" ht="12.6" customHeight="1" x14ac:dyDescent="0.2">
      <c r="A5145" s="32">
        <v>19</v>
      </c>
      <c r="B5145" s="32">
        <v>1</v>
      </c>
      <c r="C5145" s="32">
        <v>104</v>
      </c>
      <c r="D5145" s="95" t="s">
        <v>98</v>
      </c>
      <c r="E5145" s="95" t="s">
        <v>344</v>
      </c>
    </row>
    <row r="5146" spans="1:5" ht="12.6" customHeight="1" x14ac:dyDescent="0.2">
      <c r="A5146" s="32">
        <v>19</v>
      </c>
      <c r="B5146" s="32">
        <v>1</v>
      </c>
      <c r="C5146" s="32">
        <v>105</v>
      </c>
      <c r="D5146" s="95" t="s">
        <v>103</v>
      </c>
      <c r="E5146" s="95" t="s">
        <v>101</v>
      </c>
    </row>
    <row r="5147" spans="1:5" ht="12.6" customHeight="1" x14ac:dyDescent="0.2">
      <c r="A5147" s="32">
        <v>19</v>
      </c>
      <c r="B5147" s="32">
        <v>1</v>
      </c>
      <c r="C5147" s="32">
        <v>106</v>
      </c>
      <c r="D5147" s="95" t="s">
        <v>109</v>
      </c>
      <c r="E5147" s="95" t="s">
        <v>25</v>
      </c>
    </row>
    <row r="5148" spans="1:5" ht="12.6" customHeight="1" x14ac:dyDescent="0.2">
      <c r="A5148" s="32">
        <v>19</v>
      </c>
      <c r="B5148" s="32">
        <v>1</v>
      </c>
      <c r="C5148" s="32">
        <v>107</v>
      </c>
      <c r="D5148" s="95" t="s">
        <v>325</v>
      </c>
      <c r="E5148" s="95" t="s">
        <v>225</v>
      </c>
    </row>
    <row r="5149" spans="1:5" ht="12.6" customHeight="1" x14ac:dyDescent="0.2">
      <c r="A5149" s="32">
        <v>19</v>
      </c>
      <c r="B5149" s="32">
        <v>1</v>
      </c>
      <c r="C5149" s="32">
        <v>108</v>
      </c>
      <c r="D5149" s="95" t="s">
        <v>106</v>
      </c>
      <c r="E5149" s="95" t="s">
        <v>245</v>
      </c>
    </row>
    <row r="5150" spans="1:5" ht="12.6" customHeight="1" x14ac:dyDescent="0.2">
      <c r="A5150" s="32">
        <v>19</v>
      </c>
      <c r="B5150" s="32">
        <v>1</v>
      </c>
      <c r="C5150" s="32">
        <v>109</v>
      </c>
      <c r="D5150" s="95" t="s">
        <v>406</v>
      </c>
      <c r="E5150" s="95" t="s">
        <v>405</v>
      </c>
    </row>
    <row r="5151" spans="1:5" ht="12.6" customHeight="1" x14ac:dyDescent="0.2">
      <c r="A5151" s="32">
        <v>19</v>
      </c>
      <c r="B5151" s="32">
        <v>1</v>
      </c>
      <c r="C5151" s="32">
        <v>110</v>
      </c>
      <c r="D5151" s="95" t="s">
        <v>104</v>
      </c>
      <c r="E5151" s="95" t="s">
        <v>434</v>
      </c>
    </row>
    <row r="5152" spans="1:5" ht="12.6" customHeight="1" x14ac:dyDescent="0.2">
      <c r="A5152" s="32">
        <v>19</v>
      </c>
      <c r="B5152" s="32">
        <v>1</v>
      </c>
      <c r="C5152" s="32">
        <v>111</v>
      </c>
      <c r="D5152" s="95" t="s">
        <v>265</v>
      </c>
      <c r="E5152" s="95" t="s">
        <v>105</v>
      </c>
    </row>
    <row r="5153" spans="1:5" ht="12.6" customHeight="1" x14ac:dyDescent="0.2">
      <c r="A5153" s="32">
        <v>19</v>
      </c>
      <c r="B5153" s="32">
        <v>1</v>
      </c>
      <c r="C5153" s="32">
        <v>112</v>
      </c>
      <c r="D5153" s="95" t="s">
        <v>365</v>
      </c>
      <c r="E5153" s="95" t="s">
        <v>345</v>
      </c>
    </row>
    <row r="5154" spans="1:5" ht="12.6" customHeight="1" x14ac:dyDescent="0.2">
      <c r="A5154" s="32">
        <v>19</v>
      </c>
      <c r="B5154" s="32">
        <v>1</v>
      </c>
      <c r="C5154" s="32">
        <v>113</v>
      </c>
      <c r="D5154" s="95" t="s">
        <v>305</v>
      </c>
      <c r="E5154" s="95" t="s">
        <v>108</v>
      </c>
    </row>
    <row r="5155" spans="1:5" ht="12.6" customHeight="1" x14ac:dyDescent="0.2">
      <c r="A5155" s="32">
        <v>19</v>
      </c>
      <c r="B5155" s="32">
        <v>1</v>
      </c>
      <c r="C5155" s="32">
        <v>114</v>
      </c>
      <c r="D5155" s="95" t="s">
        <v>107</v>
      </c>
      <c r="E5155" s="95" t="s">
        <v>285</v>
      </c>
    </row>
    <row r="5156" spans="1:5" ht="12.6" customHeight="1" x14ac:dyDescent="0.2">
      <c r="A5156" s="32">
        <v>19</v>
      </c>
      <c r="B5156" s="32">
        <v>1</v>
      </c>
      <c r="C5156" s="32">
        <v>115</v>
      </c>
      <c r="D5156" s="95" t="s">
        <v>266</v>
      </c>
      <c r="E5156" s="95" t="s">
        <v>226</v>
      </c>
    </row>
    <row r="5157" spans="1:5" ht="12.6" customHeight="1" x14ac:dyDescent="0.2">
      <c r="A5157" s="32">
        <v>19</v>
      </c>
      <c r="B5157" s="32">
        <v>1</v>
      </c>
      <c r="C5157" s="32">
        <v>116</v>
      </c>
      <c r="D5157" s="95" t="s">
        <v>144</v>
      </c>
      <c r="E5157" s="95" t="s">
        <v>143</v>
      </c>
    </row>
    <row r="5158" spans="1:5" ht="12.6" customHeight="1" x14ac:dyDescent="0.2">
      <c r="A5158" s="32">
        <v>19</v>
      </c>
      <c r="B5158" s="32">
        <v>1</v>
      </c>
      <c r="C5158" s="32">
        <v>117</v>
      </c>
      <c r="D5158" s="95" t="s">
        <v>407</v>
      </c>
      <c r="E5158" s="95" t="s">
        <v>139</v>
      </c>
    </row>
    <row r="5159" spans="1:5" ht="12.6" customHeight="1" x14ac:dyDescent="0.2">
      <c r="A5159" s="32">
        <v>19</v>
      </c>
      <c r="B5159" s="32">
        <v>1</v>
      </c>
      <c r="C5159" s="32">
        <v>118</v>
      </c>
      <c r="D5159" s="95" t="s">
        <v>286</v>
      </c>
      <c r="E5159" s="95" t="s">
        <v>326</v>
      </c>
    </row>
    <row r="5160" spans="1:5" ht="12.6" customHeight="1" x14ac:dyDescent="0.2">
      <c r="A5160" s="32">
        <v>19</v>
      </c>
      <c r="B5160" s="32">
        <v>1</v>
      </c>
      <c r="C5160" s="32">
        <v>119</v>
      </c>
      <c r="D5160" s="95" t="s">
        <v>435</v>
      </c>
      <c r="E5160" s="95" t="s">
        <v>138</v>
      </c>
    </row>
    <row r="5161" spans="1:5" ht="12.6" customHeight="1" x14ac:dyDescent="0.2">
      <c r="A5161" s="32">
        <v>19</v>
      </c>
      <c r="B5161" s="32">
        <v>1</v>
      </c>
      <c r="C5161" s="32">
        <v>120</v>
      </c>
      <c r="D5161" s="95" t="s">
        <v>246</v>
      </c>
      <c r="E5161" s="95" t="s">
        <v>142</v>
      </c>
    </row>
    <row r="5162" spans="1:5" ht="12.6" customHeight="1" x14ac:dyDescent="0.2">
      <c r="A5162" s="32">
        <v>19</v>
      </c>
      <c r="B5162" s="32">
        <v>1</v>
      </c>
      <c r="C5162" s="32">
        <v>121</v>
      </c>
      <c r="D5162" s="95" t="s">
        <v>140</v>
      </c>
      <c r="E5162" s="95" t="s">
        <v>366</v>
      </c>
    </row>
    <row r="5163" spans="1:5" ht="12.6" customHeight="1" x14ac:dyDescent="0.2">
      <c r="A5163" s="32">
        <v>19</v>
      </c>
      <c r="B5163" s="32">
        <v>1</v>
      </c>
      <c r="C5163" s="32">
        <v>122</v>
      </c>
      <c r="D5163" s="95" t="s">
        <v>141</v>
      </c>
      <c r="E5163" s="95" t="s">
        <v>146</v>
      </c>
    </row>
    <row r="5164" spans="1:5" ht="12.6" customHeight="1" x14ac:dyDescent="0.2">
      <c r="A5164" s="32">
        <v>19</v>
      </c>
      <c r="B5164" s="32">
        <v>1</v>
      </c>
      <c r="C5164" s="32">
        <v>123</v>
      </c>
      <c r="D5164" s="95" t="s">
        <v>346</v>
      </c>
      <c r="E5164" s="95" t="s">
        <v>306</v>
      </c>
    </row>
    <row r="5165" spans="1:5" ht="12.6" customHeight="1" x14ac:dyDescent="0.2">
      <c r="A5165" s="32">
        <v>19</v>
      </c>
      <c r="B5165" s="32">
        <v>1</v>
      </c>
      <c r="C5165" s="32">
        <v>124</v>
      </c>
      <c r="D5165" s="95" t="s">
        <v>307</v>
      </c>
      <c r="E5165" s="95" t="s">
        <v>408</v>
      </c>
    </row>
    <row r="5166" spans="1:5" ht="12.6" customHeight="1" x14ac:dyDescent="0.2">
      <c r="A5166" s="32">
        <v>19</v>
      </c>
      <c r="B5166" s="32">
        <v>1</v>
      </c>
      <c r="C5166" s="32">
        <v>125</v>
      </c>
      <c r="D5166" s="95" t="s">
        <v>247</v>
      </c>
      <c r="E5166" s="95" t="s">
        <v>436</v>
      </c>
    </row>
    <row r="5167" spans="1:5" ht="12.6" customHeight="1" x14ac:dyDescent="0.2">
      <c r="A5167" s="32">
        <v>19</v>
      </c>
      <c r="B5167" s="32">
        <v>1</v>
      </c>
      <c r="C5167" s="32">
        <v>126</v>
      </c>
      <c r="D5167" s="95" t="s">
        <v>327</v>
      </c>
      <c r="E5167" s="95" t="s">
        <v>148</v>
      </c>
    </row>
    <row r="5168" spans="1:5" ht="12.6" customHeight="1" x14ac:dyDescent="0.2">
      <c r="A5168" s="32">
        <v>19</v>
      </c>
      <c r="B5168" s="32">
        <v>1</v>
      </c>
      <c r="C5168" s="32">
        <v>127</v>
      </c>
      <c r="D5168" s="95" t="s">
        <v>153</v>
      </c>
      <c r="E5168" s="95" t="s">
        <v>347</v>
      </c>
    </row>
    <row r="5169" spans="1:5" ht="12.6" customHeight="1" x14ac:dyDescent="0.2">
      <c r="A5169" s="32">
        <v>19</v>
      </c>
      <c r="B5169" s="32">
        <v>1</v>
      </c>
      <c r="C5169" s="32">
        <v>128</v>
      </c>
      <c r="D5169" s="95" t="s">
        <v>145</v>
      </c>
      <c r="E5169" s="95" t="s">
        <v>367</v>
      </c>
    </row>
    <row r="5170" spans="1:5" ht="12.6" customHeight="1" x14ac:dyDescent="0.2">
      <c r="A5170" s="32">
        <v>19</v>
      </c>
      <c r="B5170" s="32">
        <v>1</v>
      </c>
      <c r="C5170" s="32">
        <v>129</v>
      </c>
      <c r="D5170" s="95" t="s">
        <v>149</v>
      </c>
      <c r="E5170" s="95" t="s">
        <v>410</v>
      </c>
    </row>
    <row r="5171" spans="1:5" ht="12.6" customHeight="1" x14ac:dyDescent="0.2">
      <c r="A5171" s="32">
        <v>19</v>
      </c>
      <c r="B5171" s="32">
        <v>1</v>
      </c>
      <c r="C5171" s="32">
        <v>130</v>
      </c>
      <c r="D5171" s="95" t="s">
        <v>151</v>
      </c>
      <c r="E5171" s="95" t="s">
        <v>287</v>
      </c>
    </row>
    <row r="5172" spans="1:5" ht="12.6" customHeight="1" x14ac:dyDescent="0.2">
      <c r="A5172" s="32">
        <v>19</v>
      </c>
      <c r="B5172" s="32">
        <v>1</v>
      </c>
      <c r="C5172" s="32">
        <v>131</v>
      </c>
      <c r="D5172" s="95" t="s">
        <v>409</v>
      </c>
      <c r="E5172" s="95" t="s">
        <v>267</v>
      </c>
    </row>
    <row r="5173" spans="1:5" ht="12.6" customHeight="1" x14ac:dyDescent="0.2">
      <c r="A5173" s="32">
        <v>19</v>
      </c>
      <c r="B5173" s="32">
        <v>1</v>
      </c>
      <c r="C5173" s="32">
        <v>132</v>
      </c>
      <c r="D5173" s="95" t="s">
        <v>147</v>
      </c>
      <c r="E5173" s="95" t="s">
        <v>150</v>
      </c>
    </row>
    <row r="5174" spans="1:5" ht="12.6" customHeight="1" x14ac:dyDescent="0.2">
      <c r="A5174" s="32">
        <v>19</v>
      </c>
      <c r="B5174" s="32">
        <v>1</v>
      </c>
      <c r="C5174" s="32">
        <v>133</v>
      </c>
      <c r="D5174" s="95" t="s">
        <v>152</v>
      </c>
      <c r="E5174" s="95" t="s">
        <v>227</v>
      </c>
    </row>
    <row r="5175" spans="1:5" ht="12.6" customHeight="1" x14ac:dyDescent="0.2">
      <c r="A5175" s="32">
        <v>19</v>
      </c>
      <c r="B5175" s="32">
        <v>1</v>
      </c>
      <c r="C5175" s="32">
        <v>134</v>
      </c>
      <c r="D5175" s="95" t="s">
        <v>308</v>
      </c>
      <c r="E5175" s="95" t="s">
        <v>154</v>
      </c>
    </row>
    <row r="5176" spans="1:5" ht="12.6" customHeight="1" x14ac:dyDescent="0.2">
      <c r="A5176" s="32">
        <v>19</v>
      </c>
      <c r="B5176" s="32">
        <v>1</v>
      </c>
      <c r="C5176" s="32">
        <v>135</v>
      </c>
      <c r="D5176" s="95" t="s">
        <v>248</v>
      </c>
      <c r="E5176" s="95" t="s">
        <v>437</v>
      </c>
    </row>
    <row r="5177" spans="1:5" ht="12.6" customHeight="1" x14ac:dyDescent="0.2">
      <c r="A5177" s="32">
        <v>19</v>
      </c>
      <c r="B5177" s="32">
        <v>1</v>
      </c>
      <c r="C5177" s="32">
        <v>136</v>
      </c>
      <c r="D5177" s="95" t="s">
        <v>162</v>
      </c>
      <c r="E5177" s="95" t="s">
        <v>228</v>
      </c>
    </row>
    <row r="5178" spans="1:5" ht="12.6" customHeight="1" x14ac:dyDescent="0.2">
      <c r="A5178" s="32">
        <v>19</v>
      </c>
      <c r="B5178" s="32">
        <v>1</v>
      </c>
      <c r="C5178" s="32">
        <v>137</v>
      </c>
      <c r="D5178" s="95" t="s">
        <v>412</v>
      </c>
      <c r="E5178" s="95" t="s">
        <v>155</v>
      </c>
    </row>
    <row r="5179" spans="1:5" ht="12.6" customHeight="1" x14ac:dyDescent="0.2">
      <c r="A5179" s="32">
        <v>19</v>
      </c>
      <c r="B5179" s="32">
        <v>1</v>
      </c>
      <c r="C5179" s="32">
        <v>138</v>
      </c>
      <c r="D5179" s="95" t="s">
        <v>160</v>
      </c>
      <c r="E5179" s="95" t="s">
        <v>158</v>
      </c>
    </row>
    <row r="5180" spans="1:5" ht="12.6" customHeight="1" x14ac:dyDescent="0.2">
      <c r="A5180" s="32">
        <v>19</v>
      </c>
      <c r="B5180" s="32">
        <v>1</v>
      </c>
      <c r="C5180" s="32">
        <v>139</v>
      </c>
      <c r="D5180" s="95" t="s">
        <v>268</v>
      </c>
      <c r="E5180" s="95" t="s">
        <v>157</v>
      </c>
    </row>
    <row r="5181" spans="1:5" ht="12.6" customHeight="1" x14ac:dyDescent="0.2">
      <c r="A5181" s="32">
        <v>19</v>
      </c>
      <c r="B5181" s="32">
        <v>1</v>
      </c>
      <c r="C5181" s="32">
        <v>140</v>
      </c>
      <c r="D5181" s="95" t="s">
        <v>159</v>
      </c>
      <c r="E5181" s="95" t="s">
        <v>368</v>
      </c>
    </row>
    <row r="5182" spans="1:5" ht="12.6" customHeight="1" x14ac:dyDescent="0.2">
      <c r="A5182" s="32">
        <v>19</v>
      </c>
      <c r="B5182" s="32">
        <v>1</v>
      </c>
      <c r="C5182" s="32">
        <v>141</v>
      </c>
      <c r="D5182" s="95" t="s">
        <v>288</v>
      </c>
      <c r="E5182" s="95" t="s">
        <v>348</v>
      </c>
    </row>
    <row r="5183" spans="1:5" ht="12.6" customHeight="1" x14ac:dyDescent="0.2">
      <c r="A5183" s="32">
        <v>19</v>
      </c>
      <c r="B5183" s="32">
        <v>1</v>
      </c>
      <c r="C5183" s="32">
        <v>142</v>
      </c>
      <c r="D5183" s="95" t="s">
        <v>411</v>
      </c>
      <c r="E5183" s="95" t="s">
        <v>328</v>
      </c>
    </row>
    <row r="5184" spans="1:5" ht="12.6" customHeight="1" x14ac:dyDescent="0.2">
      <c r="A5184" s="32">
        <v>19</v>
      </c>
      <c r="B5184" s="32">
        <v>1</v>
      </c>
      <c r="C5184" s="32">
        <v>143</v>
      </c>
      <c r="D5184" s="95" t="s">
        <v>438</v>
      </c>
      <c r="E5184" s="95" t="s">
        <v>156</v>
      </c>
    </row>
    <row r="5185" spans="1:5" ht="12.6" customHeight="1" x14ac:dyDescent="0.2">
      <c r="A5185" s="32">
        <v>19</v>
      </c>
      <c r="B5185" s="32">
        <v>1</v>
      </c>
      <c r="C5185" s="32">
        <v>144</v>
      </c>
      <c r="D5185" s="95" t="s">
        <v>229</v>
      </c>
      <c r="E5185" s="95" t="s">
        <v>413</v>
      </c>
    </row>
    <row r="5186" spans="1:5" ht="12.6" customHeight="1" x14ac:dyDescent="0.2">
      <c r="A5186" s="32">
        <v>19</v>
      </c>
      <c r="B5186" s="32">
        <v>1</v>
      </c>
      <c r="C5186" s="32">
        <v>145</v>
      </c>
      <c r="D5186" s="95" t="s">
        <v>167</v>
      </c>
      <c r="E5186" s="95" t="s">
        <v>163</v>
      </c>
    </row>
    <row r="5187" spans="1:5" ht="12.6" customHeight="1" x14ac:dyDescent="0.2">
      <c r="A5187" s="32">
        <v>19</v>
      </c>
      <c r="B5187" s="32">
        <v>1</v>
      </c>
      <c r="C5187" s="32">
        <v>146</v>
      </c>
      <c r="D5187" s="95" t="s">
        <v>169</v>
      </c>
      <c r="E5187" s="95" t="s">
        <v>369</v>
      </c>
    </row>
    <row r="5188" spans="1:5" ht="12.6" customHeight="1" x14ac:dyDescent="0.2">
      <c r="A5188" s="32">
        <v>19</v>
      </c>
      <c r="B5188" s="32">
        <v>1</v>
      </c>
      <c r="C5188" s="32">
        <v>147</v>
      </c>
      <c r="D5188" s="95" t="s">
        <v>166</v>
      </c>
      <c r="E5188" s="95" t="s">
        <v>165</v>
      </c>
    </row>
    <row r="5189" spans="1:5" ht="12.6" customHeight="1" x14ac:dyDescent="0.2">
      <c r="A5189" s="32">
        <v>19</v>
      </c>
      <c r="B5189" s="32">
        <v>1</v>
      </c>
      <c r="C5189" s="32">
        <v>148</v>
      </c>
      <c r="D5189" s="95" t="s">
        <v>164</v>
      </c>
      <c r="E5189" s="95" t="s">
        <v>161</v>
      </c>
    </row>
    <row r="5190" spans="1:5" ht="12.6" customHeight="1" x14ac:dyDescent="0.2">
      <c r="A5190" s="32">
        <v>19</v>
      </c>
      <c r="B5190" s="32">
        <v>1</v>
      </c>
      <c r="C5190" s="32">
        <v>149</v>
      </c>
      <c r="D5190" s="95" t="s">
        <v>249</v>
      </c>
      <c r="E5190" s="95" t="s">
        <v>309</v>
      </c>
    </row>
    <row r="5191" spans="1:5" ht="12.6" customHeight="1" x14ac:dyDescent="0.2">
      <c r="A5191" s="32">
        <v>19</v>
      </c>
      <c r="B5191" s="32">
        <v>1</v>
      </c>
      <c r="C5191" s="32">
        <v>150</v>
      </c>
      <c r="D5191" s="95" t="s">
        <v>289</v>
      </c>
      <c r="E5191" s="95" t="s">
        <v>414</v>
      </c>
    </row>
    <row r="5192" spans="1:5" ht="12.6" customHeight="1" x14ac:dyDescent="0.2">
      <c r="A5192" s="32">
        <v>19</v>
      </c>
      <c r="B5192" s="32">
        <v>1</v>
      </c>
      <c r="C5192" s="32">
        <v>151</v>
      </c>
      <c r="D5192" s="95" t="s">
        <v>349</v>
      </c>
      <c r="E5192" s="95" t="s">
        <v>168</v>
      </c>
    </row>
    <row r="5193" spans="1:5" ht="12.6" customHeight="1" x14ac:dyDescent="0.2">
      <c r="A5193" s="32">
        <v>19</v>
      </c>
      <c r="B5193" s="32">
        <v>1</v>
      </c>
      <c r="C5193" s="32">
        <v>152</v>
      </c>
      <c r="D5193" s="95" t="s">
        <v>329</v>
      </c>
      <c r="E5193" s="95" t="s">
        <v>269</v>
      </c>
    </row>
    <row r="5194" spans="1:5" ht="12.6" customHeight="1" x14ac:dyDescent="0.2">
      <c r="A5194" s="32">
        <v>19</v>
      </c>
      <c r="B5194" s="32">
        <v>1</v>
      </c>
      <c r="C5194" s="32">
        <v>153</v>
      </c>
      <c r="D5194" s="95" t="s">
        <v>176</v>
      </c>
      <c r="E5194" s="95" t="s">
        <v>175</v>
      </c>
    </row>
    <row r="5195" spans="1:5" ht="12.6" customHeight="1" x14ac:dyDescent="0.2">
      <c r="A5195" s="32">
        <v>19</v>
      </c>
      <c r="B5195" s="32">
        <v>1</v>
      </c>
      <c r="C5195" s="32">
        <v>154</v>
      </c>
      <c r="D5195" s="95" t="s">
        <v>290</v>
      </c>
      <c r="E5195" s="95" t="s">
        <v>330</v>
      </c>
    </row>
    <row r="5196" spans="1:5" ht="12.6" customHeight="1" x14ac:dyDescent="0.2">
      <c r="A5196" s="32">
        <v>19</v>
      </c>
      <c r="B5196" s="32">
        <v>1</v>
      </c>
      <c r="C5196" s="32">
        <v>155</v>
      </c>
      <c r="D5196" s="95" t="s">
        <v>415</v>
      </c>
      <c r="E5196" s="95" t="s">
        <v>350</v>
      </c>
    </row>
    <row r="5197" spans="1:5" ht="12.6" customHeight="1" x14ac:dyDescent="0.2">
      <c r="A5197" s="32">
        <v>19</v>
      </c>
      <c r="B5197" s="32">
        <v>1</v>
      </c>
      <c r="C5197" s="32">
        <v>156</v>
      </c>
      <c r="D5197" s="95" t="s">
        <v>170</v>
      </c>
      <c r="E5197" s="95" t="s">
        <v>174</v>
      </c>
    </row>
    <row r="5198" spans="1:5" ht="12.6" customHeight="1" x14ac:dyDescent="0.2">
      <c r="A5198" s="32">
        <v>19</v>
      </c>
      <c r="B5198" s="32">
        <v>1</v>
      </c>
      <c r="C5198" s="32">
        <v>157</v>
      </c>
      <c r="D5198" s="95" t="s">
        <v>439</v>
      </c>
      <c r="E5198" s="95" t="s">
        <v>172</v>
      </c>
    </row>
    <row r="5199" spans="1:5" ht="12.6" customHeight="1" x14ac:dyDescent="0.2">
      <c r="A5199" s="32">
        <v>19</v>
      </c>
      <c r="B5199" s="32">
        <v>1</v>
      </c>
      <c r="C5199" s="32">
        <v>158</v>
      </c>
      <c r="D5199" s="95" t="s">
        <v>171</v>
      </c>
      <c r="E5199" s="95" t="s">
        <v>250</v>
      </c>
    </row>
    <row r="5200" spans="1:5" ht="12.6" customHeight="1" x14ac:dyDescent="0.2">
      <c r="A5200" s="32">
        <v>19</v>
      </c>
      <c r="B5200" s="32">
        <v>1</v>
      </c>
      <c r="C5200" s="32">
        <v>159</v>
      </c>
      <c r="D5200" s="95" t="s">
        <v>173</v>
      </c>
      <c r="E5200" s="95" t="s">
        <v>310</v>
      </c>
    </row>
    <row r="5201" spans="1:5" ht="12.6" customHeight="1" x14ac:dyDescent="0.2">
      <c r="A5201" s="32">
        <v>19</v>
      </c>
      <c r="B5201" s="32">
        <v>1</v>
      </c>
      <c r="C5201" s="32">
        <v>160</v>
      </c>
      <c r="D5201" s="95" t="s">
        <v>230</v>
      </c>
      <c r="E5201" s="95" t="s">
        <v>416</v>
      </c>
    </row>
    <row r="5202" spans="1:5" ht="12.6" customHeight="1" x14ac:dyDescent="0.2">
      <c r="A5202" s="32">
        <v>19</v>
      </c>
      <c r="B5202" s="32">
        <v>1</v>
      </c>
      <c r="C5202" s="32">
        <v>161</v>
      </c>
      <c r="D5202" s="95" t="s">
        <v>270</v>
      </c>
      <c r="E5202" s="95" t="s">
        <v>178</v>
      </c>
    </row>
    <row r="5203" spans="1:5" ht="12.6" customHeight="1" x14ac:dyDescent="0.2">
      <c r="A5203" s="32">
        <v>19</v>
      </c>
      <c r="B5203" s="32">
        <v>1</v>
      </c>
      <c r="C5203" s="32">
        <v>162</v>
      </c>
      <c r="D5203" s="95" t="s">
        <v>418</v>
      </c>
      <c r="E5203" s="95" t="s">
        <v>370</v>
      </c>
    </row>
    <row r="5204" spans="1:5" ht="12.6" customHeight="1" x14ac:dyDescent="0.2">
      <c r="A5204" s="32">
        <v>19</v>
      </c>
      <c r="B5204" s="32">
        <v>1</v>
      </c>
      <c r="C5204" s="32">
        <v>163</v>
      </c>
      <c r="D5204" s="95" t="s">
        <v>271</v>
      </c>
      <c r="E5204" s="95" t="s">
        <v>185</v>
      </c>
    </row>
    <row r="5205" spans="1:5" ht="12.6" customHeight="1" x14ac:dyDescent="0.2">
      <c r="A5205" s="32">
        <v>19</v>
      </c>
      <c r="B5205" s="32">
        <v>1</v>
      </c>
      <c r="C5205" s="32">
        <v>164</v>
      </c>
      <c r="D5205" s="95" t="s">
        <v>351</v>
      </c>
      <c r="E5205" s="95" t="s">
        <v>177</v>
      </c>
    </row>
    <row r="5206" spans="1:5" ht="12.6" customHeight="1" x14ac:dyDescent="0.2">
      <c r="A5206" s="32">
        <v>19</v>
      </c>
      <c r="B5206" s="32">
        <v>1</v>
      </c>
      <c r="C5206" s="32">
        <v>165</v>
      </c>
      <c r="D5206" s="95" t="s">
        <v>180</v>
      </c>
      <c r="E5206" s="95" t="s">
        <v>440</v>
      </c>
    </row>
    <row r="5207" spans="1:5" ht="12.6" customHeight="1" x14ac:dyDescent="0.2">
      <c r="A5207" s="32">
        <v>19</v>
      </c>
      <c r="B5207" s="32">
        <v>1</v>
      </c>
      <c r="C5207" s="32">
        <v>166</v>
      </c>
      <c r="D5207" s="95" t="s">
        <v>371</v>
      </c>
      <c r="E5207" s="95" t="s">
        <v>182</v>
      </c>
    </row>
    <row r="5208" spans="1:5" ht="12.6" customHeight="1" x14ac:dyDescent="0.2">
      <c r="A5208" s="32">
        <v>19</v>
      </c>
      <c r="B5208" s="32">
        <v>1</v>
      </c>
      <c r="C5208" s="32">
        <v>167</v>
      </c>
      <c r="D5208" s="95" t="s">
        <v>184</v>
      </c>
      <c r="E5208" s="95" t="s">
        <v>231</v>
      </c>
    </row>
    <row r="5209" spans="1:5" ht="12.6" customHeight="1" x14ac:dyDescent="0.2">
      <c r="A5209" s="32">
        <v>19</v>
      </c>
      <c r="B5209" s="32">
        <v>1</v>
      </c>
      <c r="C5209" s="32">
        <v>168</v>
      </c>
      <c r="D5209" s="95" t="s">
        <v>179</v>
      </c>
      <c r="E5209" s="95" t="s">
        <v>181</v>
      </c>
    </row>
    <row r="5210" spans="1:5" ht="12.6" customHeight="1" x14ac:dyDescent="0.2">
      <c r="A5210" s="32">
        <v>19</v>
      </c>
      <c r="B5210" s="32">
        <v>1</v>
      </c>
      <c r="C5210" s="32">
        <v>169</v>
      </c>
      <c r="D5210" s="95" t="s">
        <v>251</v>
      </c>
      <c r="E5210" s="95" t="s">
        <v>331</v>
      </c>
    </row>
    <row r="5211" spans="1:5" ht="12.6" customHeight="1" x14ac:dyDescent="0.2">
      <c r="A5211" s="32">
        <v>19</v>
      </c>
      <c r="B5211" s="32">
        <v>1</v>
      </c>
      <c r="C5211" s="32">
        <v>170</v>
      </c>
      <c r="D5211" s="95" t="s">
        <v>417</v>
      </c>
      <c r="E5211" s="95" t="s">
        <v>311</v>
      </c>
    </row>
    <row r="5212" spans="1:5" ht="12.6" customHeight="1" x14ac:dyDescent="0.2">
      <c r="A5212" s="32">
        <v>19</v>
      </c>
      <c r="B5212" s="32">
        <v>1</v>
      </c>
      <c r="C5212" s="32">
        <v>171</v>
      </c>
      <c r="D5212" s="95" t="s">
        <v>183</v>
      </c>
      <c r="E5212" s="95" t="s">
        <v>291</v>
      </c>
    </row>
    <row r="5213" spans="1:5" ht="12.6" customHeight="1" x14ac:dyDescent="0.2">
      <c r="A5213" s="32">
        <v>19</v>
      </c>
      <c r="B5213" s="32">
        <v>1</v>
      </c>
      <c r="C5213" s="32">
        <v>172</v>
      </c>
      <c r="D5213" s="95" t="s">
        <v>232</v>
      </c>
      <c r="E5213" s="95" t="s">
        <v>192</v>
      </c>
    </row>
    <row r="5214" spans="1:5" ht="12.6" customHeight="1" x14ac:dyDescent="0.2">
      <c r="A5214" s="32">
        <v>19</v>
      </c>
      <c r="B5214" s="32">
        <v>1</v>
      </c>
      <c r="C5214" s="32">
        <v>173</v>
      </c>
      <c r="D5214" s="95" t="s">
        <v>372</v>
      </c>
      <c r="E5214" s="95" t="s">
        <v>272</v>
      </c>
    </row>
    <row r="5215" spans="1:5" ht="12.6" customHeight="1" x14ac:dyDescent="0.2">
      <c r="A5215" s="32">
        <v>19</v>
      </c>
      <c r="B5215" s="32">
        <v>1</v>
      </c>
      <c r="C5215" s="32">
        <v>174</v>
      </c>
      <c r="D5215" s="95" t="s">
        <v>194</v>
      </c>
      <c r="E5215" s="95" t="s">
        <v>188</v>
      </c>
    </row>
    <row r="5216" spans="1:5" ht="12.6" customHeight="1" x14ac:dyDescent="0.2">
      <c r="A5216" s="32">
        <v>19</v>
      </c>
      <c r="B5216" s="32">
        <v>1</v>
      </c>
      <c r="C5216" s="32">
        <v>175</v>
      </c>
      <c r="D5216" s="95" t="s">
        <v>186</v>
      </c>
      <c r="E5216" s="95" t="s">
        <v>187</v>
      </c>
    </row>
    <row r="5217" spans="1:5" ht="12.6" customHeight="1" x14ac:dyDescent="0.2">
      <c r="A5217" s="32">
        <v>19</v>
      </c>
      <c r="B5217" s="32">
        <v>1</v>
      </c>
      <c r="C5217" s="32">
        <v>176</v>
      </c>
      <c r="D5217" s="95" t="s">
        <v>190</v>
      </c>
      <c r="E5217" s="95" t="s">
        <v>189</v>
      </c>
    </row>
    <row r="5218" spans="1:5" ht="12.6" customHeight="1" x14ac:dyDescent="0.2">
      <c r="A5218" s="32">
        <v>19</v>
      </c>
      <c r="B5218" s="32">
        <v>1</v>
      </c>
      <c r="C5218" s="32">
        <v>177</v>
      </c>
      <c r="D5218" s="95" t="s">
        <v>441</v>
      </c>
      <c r="E5218" s="95" t="s">
        <v>292</v>
      </c>
    </row>
    <row r="5219" spans="1:5" ht="12.6" customHeight="1" x14ac:dyDescent="0.2">
      <c r="A5219" s="32">
        <v>19</v>
      </c>
      <c r="B5219" s="32">
        <v>1</v>
      </c>
      <c r="C5219" s="32">
        <v>178</v>
      </c>
      <c r="D5219" s="95" t="s">
        <v>419</v>
      </c>
      <c r="E5219" s="95" t="s">
        <v>191</v>
      </c>
    </row>
    <row r="5220" spans="1:5" ht="12.6" customHeight="1" x14ac:dyDescent="0.2">
      <c r="A5220" s="32">
        <v>19</v>
      </c>
      <c r="B5220" s="32">
        <v>1</v>
      </c>
      <c r="C5220" s="32">
        <v>179</v>
      </c>
      <c r="D5220" s="95" t="s">
        <v>312</v>
      </c>
      <c r="E5220" s="95" t="s">
        <v>352</v>
      </c>
    </row>
    <row r="5221" spans="1:5" ht="12.6" customHeight="1" x14ac:dyDescent="0.2">
      <c r="A5221" s="32">
        <v>19</v>
      </c>
      <c r="B5221" s="32">
        <v>1</v>
      </c>
      <c r="C5221" s="32">
        <v>180</v>
      </c>
      <c r="D5221" s="95" t="s">
        <v>252</v>
      </c>
      <c r="E5221" s="95" t="s">
        <v>420</v>
      </c>
    </row>
    <row r="5222" spans="1:5" ht="12.6" customHeight="1" x14ac:dyDescent="0.2">
      <c r="A5222" s="32">
        <v>19</v>
      </c>
      <c r="B5222" s="32">
        <v>1</v>
      </c>
      <c r="C5222" s="32">
        <v>181</v>
      </c>
      <c r="D5222" s="95" t="s">
        <v>199</v>
      </c>
      <c r="E5222" s="95" t="s">
        <v>332</v>
      </c>
    </row>
    <row r="5223" spans="1:5" ht="12.6" customHeight="1" x14ac:dyDescent="0.2">
      <c r="A5223" s="32">
        <v>19</v>
      </c>
      <c r="B5223" s="32">
        <v>1</v>
      </c>
      <c r="C5223" s="32">
        <v>182</v>
      </c>
      <c r="D5223" s="95" t="s">
        <v>421</v>
      </c>
      <c r="E5223" s="95" t="s">
        <v>253</v>
      </c>
    </row>
    <row r="5224" spans="1:5" ht="12.6" customHeight="1" x14ac:dyDescent="0.2">
      <c r="A5224" s="32">
        <v>19</v>
      </c>
      <c r="B5224" s="32">
        <v>1</v>
      </c>
      <c r="C5224" s="32">
        <v>183</v>
      </c>
      <c r="D5224" s="95" t="s">
        <v>197</v>
      </c>
      <c r="E5224" s="95" t="s">
        <v>353</v>
      </c>
    </row>
    <row r="5225" spans="1:5" ht="12.6" customHeight="1" x14ac:dyDescent="0.2">
      <c r="A5225" s="32">
        <v>19</v>
      </c>
      <c r="B5225" s="32">
        <v>1</v>
      </c>
      <c r="C5225" s="32">
        <v>184</v>
      </c>
      <c r="D5225" s="95" t="s">
        <v>195</v>
      </c>
      <c r="E5225" s="95" t="s">
        <v>442</v>
      </c>
    </row>
    <row r="5226" spans="1:5" ht="12.6" customHeight="1" x14ac:dyDescent="0.2">
      <c r="A5226" s="32">
        <v>19</v>
      </c>
      <c r="B5226" s="32">
        <v>1</v>
      </c>
      <c r="C5226" s="32">
        <v>185</v>
      </c>
      <c r="D5226" s="95" t="s">
        <v>273</v>
      </c>
      <c r="E5226" s="95" t="s">
        <v>193</v>
      </c>
    </row>
    <row r="5227" spans="1:5" ht="12.6" customHeight="1" x14ac:dyDescent="0.2">
      <c r="A5227" s="32">
        <v>19</v>
      </c>
      <c r="B5227" s="32">
        <v>1</v>
      </c>
      <c r="C5227" s="32">
        <v>186</v>
      </c>
      <c r="D5227" s="95" t="s">
        <v>333</v>
      </c>
      <c r="E5227" s="95" t="s">
        <v>200</v>
      </c>
    </row>
    <row r="5228" spans="1:5" ht="12.6" customHeight="1" x14ac:dyDescent="0.2">
      <c r="A5228" s="32">
        <v>19</v>
      </c>
      <c r="B5228" s="32">
        <v>1</v>
      </c>
      <c r="C5228" s="32">
        <v>187</v>
      </c>
      <c r="D5228" s="95" t="s">
        <v>233</v>
      </c>
      <c r="E5228" s="95" t="s">
        <v>198</v>
      </c>
    </row>
    <row r="5229" spans="1:5" ht="12.6" customHeight="1" x14ac:dyDescent="0.2">
      <c r="A5229" s="32">
        <v>19</v>
      </c>
      <c r="B5229" s="32">
        <v>1</v>
      </c>
      <c r="C5229" s="32">
        <v>188</v>
      </c>
      <c r="D5229" s="95" t="s">
        <v>422</v>
      </c>
      <c r="E5229" s="95" t="s">
        <v>201</v>
      </c>
    </row>
    <row r="5230" spans="1:5" ht="12.6" customHeight="1" x14ac:dyDescent="0.2">
      <c r="A5230" s="32">
        <v>19</v>
      </c>
      <c r="B5230" s="32">
        <v>1</v>
      </c>
      <c r="C5230" s="32">
        <v>189</v>
      </c>
      <c r="D5230" s="95" t="s">
        <v>373</v>
      </c>
      <c r="E5230" s="95" t="s">
        <v>196</v>
      </c>
    </row>
    <row r="5231" spans="1:5" ht="12.6" customHeight="1" x14ac:dyDescent="0.2">
      <c r="A5231" s="32">
        <v>19</v>
      </c>
      <c r="B5231" s="32">
        <v>1</v>
      </c>
      <c r="C5231" s="32">
        <v>190</v>
      </c>
      <c r="D5231" s="95" t="s">
        <v>293</v>
      </c>
      <c r="E5231" s="95" t="s">
        <v>313</v>
      </c>
    </row>
    <row r="5232" spans="1:5" ht="12.6" customHeight="1" x14ac:dyDescent="0.2">
      <c r="A5232" s="32">
        <v>19</v>
      </c>
      <c r="B5232" s="32">
        <v>2</v>
      </c>
      <c r="C5232" s="32">
        <v>1</v>
      </c>
      <c r="D5232" s="32" t="s">
        <v>27</v>
      </c>
      <c r="E5232" s="32" t="s">
        <v>274</v>
      </c>
    </row>
    <row r="5233" spans="1:5" ht="12.6" customHeight="1" x14ac:dyDescent="0.2">
      <c r="A5233" s="32">
        <v>19</v>
      </c>
      <c r="B5233" s="32">
        <v>2</v>
      </c>
      <c r="C5233" s="32">
        <v>2</v>
      </c>
      <c r="D5233" s="32" t="s">
        <v>31</v>
      </c>
      <c r="E5233" s="32" t="s">
        <v>314</v>
      </c>
    </row>
    <row r="5234" spans="1:5" ht="12.6" customHeight="1" x14ac:dyDescent="0.2">
      <c r="A5234" s="32">
        <v>19</v>
      </c>
      <c r="B5234" s="32">
        <v>2</v>
      </c>
      <c r="C5234" s="32">
        <v>3</v>
      </c>
      <c r="D5234" s="32" t="s">
        <v>354</v>
      </c>
      <c r="E5234" s="32" t="s">
        <v>423</v>
      </c>
    </row>
    <row r="5235" spans="1:5" ht="12.6" customHeight="1" x14ac:dyDescent="0.2">
      <c r="A5235" s="32">
        <v>19</v>
      </c>
      <c r="B5235" s="32">
        <v>2</v>
      </c>
      <c r="C5235" s="32">
        <v>4</v>
      </c>
      <c r="D5235" s="32" t="s">
        <v>22</v>
      </c>
      <c r="E5235" s="32" t="s">
        <v>28</v>
      </c>
    </row>
    <row r="5236" spans="1:5" ht="12.6" customHeight="1" x14ac:dyDescent="0.2">
      <c r="A5236" s="32">
        <v>19</v>
      </c>
      <c r="B5236" s="32">
        <v>2</v>
      </c>
      <c r="C5236" s="32">
        <v>5</v>
      </c>
      <c r="D5236" s="32" t="s">
        <v>334</v>
      </c>
      <c r="E5236" s="32" t="s">
        <v>29</v>
      </c>
    </row>
    <row r="5237" spans="1:5" ht="12.6" customHeight="1" x14ac:dyDescent="0.2">
      <c r="A5237" s="32">
        <v>19</v>
      </c>
      <c r="B5237" s="32">
        <v>2</v>
      </c>
      <c r="C5237" s="32">
        <v>6</v>
      </c>
      <c r="D5237" s="32" t="s">
        <v>384</v>
      </c>
      <c r="E5237" s="32" t="s">
        <v>294</v>
      </c>
    </row>
    <row r="5238" spans="1:5" ht="12.6" customHeight="1" x14ac:dyDescent="0.2">
      <c r="A5238" s="32">
        <v>19</v>
      </c>
      <c r="B5238" s="32">
        <v>2</v>
      </c>
      <c r="C5238" s="32">
        <v>7</v>
      </c>
      <c r="D5238" s="32" t="s">
        <v>234</v>
      </c>
      <c r="E5238" s="32" t="s">
        <v>30</v>
      </c>
    </row>
    <row r="5239" spans="1:5" ht="12.6" customHeight="1" x14ac:dyDescent="0.2">
      <c r="A5239" s="32">
        <v>19</v>
      </c>
      <c r="B5239" s="32">
        <v>2</v>
      </c>
      <c r="C5239" s="32">
        <v>8</v>
      </c>
      <c r="D5239" s="32" t="s">
        <v>32</v>
      </c>
      <c r="E5239" s="32" t="s">
        <v>26</v>
      </c>
    </row>
    <row r="5240" spans="1:5" ht="12.6" customHeight="1" x14ac:dyDescent="0.2">
      <c r="A5240" s="32">
        <v>19</v>
      </c>
      <c r="B5240" s="32">
        <v>2</v>
      </c>
      <c r="C5240" s="32">
        <v>9</v>
      </c>
      <c r="D5240" s="32" t="s">
        <v>254</v>
      </c>
      <c r="E5240" s="32" t="s">
        <v>214</v>
      </c>
    </row>
    <row r="5241" spans="1:5" ht="12.6" customHeight="1" x14ac:dyDescent="0.2">
      <c r="A5241" s="32">
        <v>19</v>
      </c>
      <c r="B5241" s="32">
        <v>2</v>
      </c>
      <c r="C5241" s="32">
        <v>10</v>
      </c>
      <c r="D5241" s="32" t="s">
        <v>34</v>
      </c>
      <c r="E5241" s="32" t="s">
        <v>383</v>
      </c>
    </row>
    <row r="5242" spans="1:5" ht="12.6" customHeight="1" x14ac:dyDescent="0.2">
      <c r="A5242" s="32">
        <v>19</v>
      </c>
      <c r="B5242" s="32">
        <v>2</v>
      </c>
      <c r="C5242" s="32">
        <v>11</v>
      </c>
      <c r="D5242" s="32" t="s">
        <v>14</v>
      </c>
      <c r="E5242" s="32" t="s">
        <v>335</v>
      </c>
    </row>
    <row r="5243" spans="1:5" ht="12.6" customHeight="1" x14ac:dyDescent="0.2">
      <c r="A5243" s="32">
        <v>19</v>
      </c>
      <c r="B5243" s="32">
        <v>2</v>
      </c>
      <c r="C5243" s="32">
        <v>12</v>
      </c>
      <c r="D5243" s="32" t="s">
        <v>386</v>
      </c>
      <c r="E5243" s="32" t="s">
        <v>424</v>
      </c>
    </row>
    <row r="5244" spans="1:5" ht="12.6" customHeight="1" x14ac:dyDescent="0.2">
      <c r="A5244" s="32">
        <v>19</v>
      </c>
      <c r="B5244" s="32">
        <v>2</v>
      </c>
      <c r="C5244" s="32">
        <v>13</v>
      </c>
      <c r="D5244" s="32" t="s">
        <v>255</v>
      </c>
      <c r="E5244" s="32" t="s">
        <v>235</v>
      </c>
    </row>
    <row r="5245" spans="1:5" ht="12.6" customHeight="1" x14ac:dyDescent="0.2">
      <c r="A5245" s="32">
        <v>19</v>
      </c>
      <c r="B5245" s="32">
        <v>2</v>
      </c>
      <c r="C5245" s="32">
        <v>14</v>
      </c>
      <c r="D5245" s="32" t="s">
        <v>315</v>
      </c>
      <c r="E5245" s="32" t="s">
        <v>35</v>
      </c>
    </row>
    <row r="5246" spans="1:5" ht="12.6" customHeight="1" x14ac:dyDescent="0.2">
      <c r="A5246" s="32">
        <v>19</v>
      </c>
      <c r="B5246" s="32">
        <v>2</v>
      </c>
      <c r="C5246" s="32">
        <v>15</v>
      </c>
      <c r="D5246" s="32" t="s">
        <v>37</v>
      </c>
      <c r="E5246" s="32" t="s">
        <v>275</v>
      </c>
    </row>
    <row r="5247" spans="1:5" ht="12.6" customHeight="1" x14ac:dyDescent="0.2">
      <c r="A5247" s="32">
        <v>19</v>
      </c>
      <c r="B5247" s="32">
        <v>2</v>
      </c>
      <c r="C5247" s="32">
        <v>16</v>
      </c>
      <c r="D5247" s="32" t="s">
        <v>33</v>
      </c>
      <c r="E5247" s="32" t="s">
        <v>355</v>
      </c>
    </row>
    <row r="5248" spans="1:5" ht="12.6" customHeight="1" x14ac:dyDescent="0.2">
      <c r="A5248" s="32">
        <v>19</v>
      </c>
      <c r="B5248" s="32">
        <v>2</v>
      </c>
      <c r="C5248" s="32">
        <v>17</v>
      </c>
      <c r="D5248" s="32" t="s">
        <v>38</v>
      </c>
      <c r="E5248" s="32" t="s">
        <v>36</v>
      </c>
    </row>
    <row r="5249" spans="1:5" ht="12.6" customHeight="1" x14ac:dyDescent="0.2">
      <c r="A5249" s="32">
        <v>19</v>
      </c>
      <c r="B5249" s="32">
        <v>2</v>
      </c>
      <c r="C5249" s="32">
        <v>18</v>
      </c>
      <c r="D5249" s="32" t="s">
        <v>295</v>
      </c>
      <c r="E5249" s="32" t="s">
        <v>215</v>
      </c>
    </row>
    <row r="5250" spans="1:5" ht="12.6" customHeight="1" x14ac:dyDescent="0.2">
      <c r="A5250" s="32">
        <v>19</v>
      </c>
      <c r="B5250" s="32">
        <v>2</v>
      </c>
      <c r="C5250" s="32">
        <v>19</v>
      </c>
      <c r="D5250" s="32" t="s">
        <v>39</v>
      </c>
      <c r="E5250" s="32" t="s">
        <v>385</v>
      </c>
    </row>
    <row r="5251" spans="1:5" ht="12.6" customHeight="1" x14ac:dyDescent="0.2">
      <c r="A5251" s="32">
        <v>19</v>
      </c>
      <c r="B5251" s="32">
        <v>2</v>
      </c>
      <c r="C5251" s="32">
        <v>20</v>
      </c>
      <c r="D5251" s="32" t="s">
        <v>387</v>
      </c>
      <c r="E5251" s="32" t="s">
        <v>256</v>
      </c>
    </row>
    <row r="5252" spans="1:5" ht="12.6" customHeight="1" x14ac:dyDescent="0.2">
      <c r="A5252" s="32">
        <v>19</v>
      </c>
      <c r="B5252" s="32">
        <v>2</v>
      </c>
      <c r="C5252" s="32">
        <v>21</v>
      </c>
      <c r="D5252" s="32" t="s">
        <v>216</v>
      </c>
      <c r="E5252" s="32" t="s">
        <v>45</v>
      </c>
    </row>
    <row r="5253" spans="1:5" ht="12.6" customHeight="1" x14ac:dyDescent="0.2">
      <c r="A5253" s="32">
        <v>19</v>
      </c>
      <c r="B5253" s="32">
        <v>2</v>
      </c>
      <c r="C5253" s="32">
        <v>22</v>
      </c>
      <c r="D5253" s="32" t="s">
        <v>236</v>
      </c>
      <c r="E5253" s="32" t="s">
        <v>296</v>
      </c>
    </row>
    <row r="5254" spans="1:5" ht="12.6" customHeight="1" x14ac:dyDescent="0.2">
      <c r="A5254" s="32">
        <v>19</v>
      </c>
      <c r="B5254" s="32">
        <v>2</v>
      </c>
      <c r="C5254" s="32">
        <v>23</v>
      </c>
      <c r="D5254" s="32" t="s">
        <v>356</v>
      </c>
      <c r="E5254" s="32" t="s">
        <v>42</v>
      </c>
    </row>
    <row r="5255" spans="1:5" ht="12.6" customHeight="1" x14ac:dyDescent="0.2">
      <c r="A5255" s="32">
        <v>19</v>
      </c>
      <c r="B5255" s="32">
        <v>2</v>
      </c>
      <c r="C5255" s="32">
        <v>24</v>
      </c>
      <c r="D5255" s="32" t="s">
        <v>15</v>
      </c>
      <c r="E5255" s="32" t="s">
        <v>41</v>
      </c>
    </row>
    <row r="5256" spans="1:5" ht="12.6" customHeight="1" x14ac:dyDescent="0.2">
      <c r="A5256" s="32">
        <v>19</v>
      </c>
      <c r="B5256" s="32">
        <v>2</v>
      </c>
      <c r="C5256" s="32">
        <v>25</v>
      </c>
      <c r="D5256" s="32" t="s">
        <v>388</v>
      </c>
      <c r="E5256" s="32" t="s">
        <v>425</v>
      </c>
    </row>
    <row r="5257" spans="1:5" ht="12.6" customHeight="1" x14ac:dyDescent="0.2">
      <c r="A5257" s="32">
        <v>19</v>
      </c>
      <c r="B5257" s="32">
        <v>2</v>
      </c>
      <c r="C5257" s="32">
        <v>26</v>
      </c>
      <c r="D5257" s="32" t="s">
        <v>43</v>
      </c>
      <c r="E5257" s="32" t="s">
        <v>336</v>
      </c>
    </row>
    <row r="5258" spans="1:5" ht="12.6" customHeight="1" x14ac:dyDescent="0.2">
      <c r="A5258" s="32">
        <v>19</v>
      </c>
      <c r="B5258" s="32">
        <v>2</v>
      </c>
      <c r="C5258" s="32">
        <v>27</v>
      </c>
      <c r="D5258" s="32" t="s">
        <v>276</v>
      </c>
      <c r="E5258" s="32" t="s">
        <v>46</v>
      </c>
    </row>
    <row r="5259" spans="1:5" ht="12.6" customHeight="1" x14ac:dyDescent="0.2">
      <c r="A5259" s="32">
        <v>19</v>
      </c>
      <c r="B5259" s="32">
        <v>2</v>
      </c>
      <c r="C5259" s="32">
        <v>28</v>
      </c>
      <c r="D5259" s="32" t="s">
        <v>44</v>
      </c>
      <c r="E5259" s="32" t="s">
        <v>316</v>
      </c>
    </row>
    <row r="5260" spans="1:5" ht="12.6" customHeight="1" x14ac:dyDescent="0.2">
      <c r="A5260" s="32">
        <v>19</v>
      </c>
      <c r="B5260" s="32">
        <v>2</v>
      </c>
      <c r="C5260" s="32">
        <v>29</v>
      </c>
      <c r="D5260" s="32" t="s">
        <v>426</v>
      </c>
      <c r="E5260" s="32" t="s">
        <v>40</v>
      </c>
    </row>
    <row r="5261" spans="1:5" ht="12.6" customHeight="1" x14ac:dyDescent="0.2">
      <c r="A5261" s="32">
        <v>19</v>
      </c>
      <c r="B5261" s="32">
        <v>2</v>
      </c>
      <c r="C5261" s="32">
        <v>30</v>
      </c>
      <c r="D5261" s="32" t="s">
        <v>49</v>
      </c>
      <c r="E5261" s="32" t="s">
        <v>317</v>
      </c>
    </row>
    <row r="5262" spans="1:5" ht="12.6" customHeight="1" x14ac:dyDescent="0.2">
      <c r="A5262" s="32">
        <v>19</v>
      </c>
      <c r="B5262" s="32">
        <v>2</v>
      </c>
      <c r="C5262" s="32">
        <v>31</v>
      </c>
      <c r="D5262" s="32" t="s">
        <v>47</v>
      </c>
      <c r="E5262" s="32" t="s">
        <v>48</v>
      </c>
    </row>
    <row r="5263" spans="1:5" ht="12.6" customHeight="1" x14ac:dyDescent="0.2">
      <c r="A5263" s="32">
        <v>19</v>
      </c>
      <c r="B5263" s="32">
        <v>2</v>
      </c>
      <c r="C5263" s="32">
        <v>32</v>
      </c>
      <c r="D5263" s="32" t="s">
        <v>50</v>
      </c>
      <c r="E5263" s="32" t="s">
        <v>52</v>
      </c>
    </row>
    <row r="5264" spans="1:5" ht="12.6" customHeight="1" x14ac:dyDescent="0.2">
      <c r="A5264" s="32">
        <v>19</v>
      </c>
      <c r="B5264" s="32">
        <v>2</v>
      </c>
      <c r="C5264" s="32">
        <v>33</v>
      </c>
      <c r="D5264" s="32" t="s">
        <v>390</v>
      </c>
      <c r="E5264" s="32" t="s">
        <v>337</v>
      </c>
    </row>
    <row r="5265" spans="1:5" ht="12.6" customHeight="1" x14ac:dyDescent="0.2">
      <c r="A5265" s="32">
        <v>19</v>
      </c>
      <c r="B5265" s="32">
        <v>2</v>
      </c>
      <c r="C5265" s="32">
        <v>34</v>
      </c>
      <c r="D5265" s="32" t="s">
        <v>389</v>
      </c>
      <c r="E5265" s="32" t="s">
        <v>51</v>
      </c>
    </row>
    <row r="5266" spans="1:5" ht="12.6" customHeight="1" x14ac:dyDescent="0.2">
      <c r="A5266" s="32">
        <v>19</v>
      </c>
      <c r="B5266" s="32">
        <v>2</v>
      </c>
      <c r="C5266" s="32">
        <v>35</v>
      </c>
      <c r="D5266" s="32" t="s">
        <v>237</v>
      </c>
      <c r="E5266" s="32" t="s">
        <v>357</v>
      </c>
    </row>
    <row r="5267" spans="1:5" ht="12.6" customHeight="1" x14ac:dyDescent="0.2">
      <c r="A5267" s="32">
        <v>19</v>
      </c>
      <c r="B5267" s="32">
        <v>2</v>
      </c>
      <c r="C5267" s="32">
        <v>36</v>
      </c>
      <c r="D5267" s="32" t="s">
        <v>16</v>
      </c>
      <c r="E5267" s="32" t="s">
        <v>257</v>
      </c>
    </row>
    <row r="5268" spans="1:5" ht="12.6" customHeight="1" x14ac:dyDescent="0.2">
      <c r="A5268" s="32">
        <v>19</v>
      </c>
      <c r="B5268" s="32">
        <v>2</v>
      </c>
      <c r="C5268" s="32">
        <v>37</v>
      </c>
      <c r="D5268" s="32" t="s">
        <v>217</v>
      </c>
      <c r="E5268" s="32" t="s">
        <v>277</v>
      </c>
    </row>
    <row r="5269" spans="1:5" ht="12.6" customHeight="1" x14ac:dyDescent="0.2">
      <c r="A5269" s="32">
        <v>19</v>
      </c>
      <c r="B5269" s="32">
        <v>2</v>
      </c>
      <c r="C5269" s="32">
        <v>38</v>
      </c>
      <c r="D5269" s="32" t="s">
        <v>53</v>
      </c>
      <c r="E5269" s="32" t="s">
        <v>297</v>
      </c>
    </row>
    <row r="5270" spans="1:5" ht="12.6" customHeight="1" x14ac:dyDescent="0.2">
      <c r="A5270" s="32">
        <v>19</v>
      </c>
      <c r="B5270" s="32">
        <v>2</v>
      </c>
      <c r="C5270" s="32">
        <v>39</v>
      </c>
      <c r="D5270" s="32" t="s">
        <v>55</v>
      </c>
      <c r="E5270" s="32" t="s">
        <v>58</v>
      </c>
    </row>
    <row r="5271" spans="1:5" ht="12.6" customHeight="1" x14ac:dyDescent="0.2">
      <c r="A5271" s="32">
        <v>19</v>
      </c>
      <c r="B5271" s="32">
        <v>2</v>
      </c>
      <c r="C5271" s="32">
        <v>40</v>
      </c>
      <c r="D5271" s="32" t="s">
        <v>59</v>
      </c>
      <c r="E5271" s="32" t="s">
        <v>298</v>
      </c>
    </row>
    <row r="5272" spans="1:5" ht="12.6" customHeight="1" x14ac:dyDescent="0.2">
      <c r="A5272" s="32">
        <v>19</v>
      </c>
      <c r="B5272" s="32">
        <v>2</v>
      </c>
      <c r="C5272" s="32">
        <v>41</v>
      </c>
      <c r="D5272" s="32" t="s">
        <v>57</v>
      </c>
      <c r="E5272" s="32" t="s">
        <v>60</v>
      </c>
    </row>
    <row r="5273" spans="1:5" ht="12.6" customHeight="1" x14ac:dyDescent="0.2">
      <c r="A5273" s="32">
        <v>19</v>
      </c>
      <c r="B5273" s="32">
        <v>2</v>
      </c>
      <c r="C5273" s="32">
        <v>42</v>
      </c>
      <c r="D5273" s="32" t="s">
        <v>238</v>
      </c>
      <c r="E5273" s="32" t="s">
        <v>318</v>
      </c>
    </row>
    <row r="5274" spans="1:5" ht="12.6" customHeight="1" x14ac:dyDescent="0.2">
      <c r="A5274" s="32">
        <v>19</v>
      </c>
      <c r="B5274" s="32">
        <v>2</v>
      </c>
      <c r="C5274" s="32">
        <v>43</v>
      </c>
      <c r="D5274" s="32" t="s">
        <v>427</v>
      </c>
      <c r="E5274" s="32" t="s">
        <v>338</v>
      </c>
    </row>
    <row r="5275" spans="1:5" ht="12.6" customHeight="1" x14ac:dyDescent="0.2">
      <c r="A5275" s="32">
        <v>19</v>
      </c>
      <c r="B5275" s="32">
        <v>2</v>
      </c>
      <c r="C5275" s="32">
        <v>44</v>
      </c>
      <c r="D5275" s="32" t="s">
        <v>54</v>
      </c>
      <c r="E5275" s="32" t="s">
        <v>56</v>
      </c>
    </row>
    <row r="5276" spans="1:5" ht="12.6" customHeight="1" x14ac:dyDescent="0.2">
      <c r="A5276" s="32">
        <v>19</v>
      </c>
      <c r="B5276" s="32">
        <v>2</v>
      </c>
      <c r="C5276" s="32">
        <v>45</v>
      </c>
      <c r="D5276" s="32" t="s">
        <v>258</v>
      </c>
      <c r="E5276" s="32" t="s">
        <v>358</v>
      </c>
    </row>
    <row r="5277" spans="1:5" ht="12.6" customHeight="1" x14ac:dyDescent="0.2">
      <c r="A5277" s="32">
        <v>19</v>
      </c>
      <c r="B5277" s="32">
        <v>2</v>
      </c>
      <c r="C5277" s="32">
        <v>46</v>
      </c>
      <c r="D5277" s="32" t="s">
        <v>218</v>
      </c>
      <c r="E5277" s="32" t="s">
        <v>17</v>
      </c>
    </row>
    <row r="5278" spans="1:5" ht="12.6" customHeight="1" x14ac:dyDescent="0.2">
      <c r="A5278" s="32">
        <v>19</v>
      </c>
      <c r="B5278" s="32">
        <v>2</v>
      </c>
      <c r="C5278" s="32">
        <v>47</v>
      </c>
      <c r="D5278" s="32" t="s">
        <v>278</v>
      </c>
      <c r="E5278" s="32" t="s">
        <v>392</v>
      </c>
    </row>
    <row r="5279" spans="1:5" ht="12.6" customHeight="1" x14ac:dyDescent="0.2">
      <c r="A5279" s="32">
        <v>19</v>
      </c>
      <c r="B5279" s="32">
        <v>2</v>
      </c>
      <c r="C5279" s="32">
        <v>48</v>
      </c>
      <c r="D5279" s="32" t="s">
        <v>319</v>
      </c>
      <c r="E5279" s="32" t="s">
        <v>391</v>
      </c>
    </row>
    <row r="5280" spans="1:5" ht="12.6" customHeight="1" x14ac:dyDescent="0.2">
      <c r="A5280" s="32">
        <v>19</v>
      </c>
      <c r="B5280" s="32">
        <v>2</v>
      </c>
      <c r="C5280" s="32">
        <v>49</v>
      </c>
      <c r="D5280" s="32" t="s">
        <v>66</v>
      </c>
      <c r="E5280" s="32" t="s">
        <v>65</v>
      </c>
    </row>
    <row r="5281" spans="1:5" ht="12.6" customHeight="1" x14ac:dyDescent="0.2">
      <c r="A5281" s="32">
        <v>19</v>
      </c>
      <c r="B5281" s="32">
        <v>2</v>
      </c>
      <c r="C5281" s="32">
        <v>50</v>
      </c>
      <c r="D5281" s="32" t="s">
        <v>63</v>
      </c>
      <c r="E5281" s="32" t="s">
        <v>299</v>
      </c>
    </row>
    <row r="5282" spans="1:5" ht="12.6" customHeight="1" x14ac:dyDescent="0.2">
      <c r="A5282" s="32">
        <v>19</v>
      </c>
      <c r="B5282" s="32">
        <v>2</v>
      </c>
      <c r="C5282" s="32">
        <v>51</v>
      </c>
      <c r="D5282" s="32" t="s">
        <v>18</v>
      </c>
      <c r="E5282" s="32" t="s">
        <v>428</v>
      </c>
    </row>
    <row r="5283" spans="1:5" ht="12.6" customHeight="1" x14ac:dyDescent="0.2">
      <c r="A5283" s="32">
        <v>19</v>
      </c>
      <c r="B5283" s="32">
        <v>2</v>
      </c>
      <c r="C5283" s="32">
        <v>52</v>
      </c>
      <c r="D5283" s="32" t="s">
        <v>259</v>
      </c>
      <c r="E5283" s="32" t="s">
        <v>62</v>
      </c>
    </row>
    <row r="5284" spans="1:5" ht="12.6" customHeight="1" x14ac:dyDescent="0.2">
      <c r="A5284" s="32">
        <v>19</v>
      </c>
      <c r="B5284" s="32">
        <v>2</v>
      </c>
      <c r="C5284" s="32">
        <v>53</v>
      </c>
      <c r="D5284" s="32" t="s">
        <v>359</v>
      </c>
      <c r="E5284" s="32" t="s">
        <v>219</v>
      </c>
    </row>
    <row r="5285" spans="1:5" ht="12.6" customHeight="1" x14ac:dyDescent="0.2">
      <c r="A5285" s="32">
        <v>19</v>
      </c>
      <c r="B5285" s="32">
        <v>2</v>
      </c>
      <c r="C5285" s="32">
        <v>54</v>
      </c>
      <c r="D5285" s="32" t="s">
        <v>339</v>
      </c>
      <c r="E5285" s="32" t="s">
        <v>279</v>
      </c>
    </row>
    <row r="5286" spans="1:5" ht="12.6" customHeight="1" x14ac:dyDescent="0.2">
      <c r="A5286" s="32">
        <v>19</v>
      </c>
      <c r="B5286" s="32">
        <v>2</v>
      </c>
      <c r="C5286" s="32">
        <v>55</v>
      </c>
      <c r="D5286" s="32" t="s">
        <v>393</v>
      </c>
      <c r="E5286" s="32" t="s">
        <v>61</v>
      </c>
    </row>
    <row r="5287" spans="1:5" ht="12.6" customHeight="1" x14ac:dyDescent="0.2">
      <c r="A5287" s="32">
        <v>19</v>
      </c>
      <c r="B5287" s="32">
        <v>2</v>
      </c>
      <c r="C5287" s="32">
        <v>56</v>
      </c>
      <c r="D5287" s="32" t="s">
        <v>239</v>
      </c>
      <c r="E5287" s="32" t="s">
        <v>394</v>
      </c>
    </row>
    <row r="5288" spans="1:5" ht="12.6" customHeight="1" x14ac:dyDescent="0.2">
      <c r="A5288" s="32">
        <v>19</v>
      </c>
      <c r="B5288" s="32">
        <v>2</v>
      </c>
      <c r="C5288" s="32">
        <v>57</v>
      </c>
      <c r="D5288" s="32" t="s">
        <v>64</v>
      </c>
      <c r="E5288" s="32" t="s">
        <v>67</v>
      </c>
    </row>
    <row r="5289" spans="1:5" ht="12.6" customHeight="1" x14ac:dyDescent="0.2">
      <c r="A5289" s="32">
        <v>19</v>
      </c>
      <c r="B5289" s="32">
        <v>2</v>
      </c>
      <c r="C5289" s="32">
        <v>58</v>
      </c>
      <c r="D5289" s="32" t="s">
        <v>429</v>
      </c>
      <c r="E5289" s="32" t="s">
        <v>74</v>
      </c>
    </row>
    <row r="5290" spans="1:5" ht="12.6" customHeight="1" x14ac:dyDescent="0.2">
      <c r="A5290" s="32">
        <v>19</v>
      </c>
      <c r="B5290" s="32">
        <v>2</v>
      </c>
      <c r="C5290" s="32">
        <v>59</v>
      </c>
      <c r="D5290" s="32" t="s">
        <v>220</v>
      </c>
      <c r="E5290" s="32" t="s">
        <v>240</v>
      </c>
    </row>
    <row r="5291" spans="1:5" ht="12.6" customHeight="1" x14ac:dyDescent="0.2">
      <c r="A5291" s="32">
        <v>19</v>
      </c>
      <c r="B5291" s="32">
        <v>2</v>
      </c>
      <c r="C5291" s="32">
        <v>60</v>
      </c>
      <c r="D5291" s="32" t="s">
        <v>320</v>
      </c>
      <c r="E5291" s="32" t="s">
        <v>300</v>
      </c>
    </row>
    <row r="5292" spans="1:5" ht="12.6" customHeight="1" x14ac:dyDescent="0.2">
      <c r="A5292" s="32">
        <v>19</v>
      </c>
      <c r="B5292" s="32">
        <v>2</v>
      </c>
      <c r="C5292" s="32">
        <v>61</v>
      </c>
      <c r="D5292" s="32" t="s">
        <v>70</v>
      </c>
      <c r="E5292" s="32" t="s">
        <v>69</v>
      </c>
    </row>
    <row r="5293" spans="1:5" ht="12.6" customHeight="1" x14ac:dyDescent="0.2">
      <c r="A5293" s="32">
        <v>19</v>
      </c>
      <c r="B5293" s="32">
        <v>2</v>
      </c>
      <c r="C5293" s="32">
        <v>62</v>
      </c>
      <c r="D5293" s="32" t="s">
        <v>71</v>
      </c>
      <c r="E5293" s="32" t="s">
        <v>360</v>
      </c>
    </row>
    <row r="5294" spans="1:5" ht="12.6" customHeight="1" x14ac:dyDescent="0.2">
      <c r="A5294" s="32">
        <v>19</v>
      </c>
      <c r="B5294" s="32">
        <v>2</v>
      </c>
      <c r="C5294" s="32">
        <v>63</v>
      </c>
      <c r="D5294" s="32" t="s">
        <v>68</v>
      </c>
      <c r="E5294" s="32" t="s">
        <v>19</v>
      </c>
    </row>
    <row r="5295" spans="1:5" ht="12.6" customHeight="1" x14ac:dyDescent="0.2">
      <c r="A5295" s="32">
        <v>19</v>
      </c>
      <c r="B5295" s="32">
        <v>2</v>
      </c>
      <c r="C5295" s="32">
        <v>64</v>
      </c>
      <c r="D5295" s="32" t="s">
        <v>280</v>
      </c>
      <c r="E5295" s="32" t="s">
        <v>73</v>
      </c>
    </row>
    <row r="5296" spans="1:5" ht="12.6" customHeight="1" x14ac:dyDescent="0.2">
      <c r="A5296" s="32">
        <v>19</v>
      </c>
      <c r="B5296" s="32">
        <v>2</v>
      </c>
      <c r="C5296" s="32">
        <v>65</v>
      </c>
      <c r="D5296" s="32" t="s">
        <v>396</v>
      </c>
      <c r="E5296" s="32" t="s">
        <v>72</v>
      </c>
    </row>
    <row r="5297" spans="1:5" ht="12.6" customHeight="1" x14ac:dyDescent="0.2">
      <c r="A5297" s="32">
        <v>19</v>
      </c>
      <c r="B5297" s="32">
        <v>2</v>
      </c>
      <c r="C5297" s="32">
        <v>66</v>
      </c>
      <c r="D5297" s="32" t="s">
        <v>260</v>
      </c>
      <c r="E5297" s="32" t="s">
        <v>340</v>
      </c>
    </row>
    <row r="5298" spans="1:5" ht="12.6" customHeight="1" x14ac:dyDescent="0.2">
      <c r="A5298" s="32">
        <v>19</v>
      </c>
      <c r="B5298" s="32">
        <v>2</v>
      </c>
      <c r="C5298" s="32">
        <v>67</v>
      </c>
      <c r="D5298" s="32" t="s">
        <v>76</v>
      </c>
      <c r="E5298" s="32" t="s">
        <v>395</v>
      </c>
    </row>
    <row r="5299" spans="1:5" ht="12.6" customHeight="1" x14ac:dyDescent="0.2">
      <c r="A5299" s="32">
        <v>19</v>
      </c>
      <c r="B5299" s="32">
        <v>2</v>
      </c>
      <c r="C5299" s="32">
        <v>68</v>
      </c>
      <c r="D5299" s="32" t="s">
        <v>81</v>
      </c>
      <c r="E5299" s="32" t="s">
        <v>261</v>
      </c>
    </row>
    <row r="5300" spans="1:5" ht="12.6" customHeight="1" x14ac:dyDescent="0.2">
      <c r="A5300" s="32">
        <v>19</v>
      </c>
      <c r="B5300" s="32">
        <v>2</v>
      </c>
      <c r="C5300" s="32">
        <v>69</v>
      </c>
      <c r="D5300" s="32" t="s">
        <v>221</v>
      </c>
      <c r="E5300" s="32" t="s">
        <v>78</v>
      </c>
    </row>
    <row r="5301" spans="1:5" ht="12.6" customHeight="1" x14ac:dyDescent="0.2">
      <c r="A5301" s="32">
        <v>19</v>
      </c>
      <c r="B5301" s="32">
        <v>2</v>
      </c>
      <c r="C5301" s="32">
        <v>70</v>
      </c>
      <c r="D5301" s="32" t="s">
        <v>75</v>
      </c>
      <c r="E5301" s="32" t="s">
        <v>398</v>
      </c>
    </row>
    <row r="5302" spans="1:5" ht="12.6" customHeight="1" x14ac:dyDescent="0.2">
      <c r="A5302" s="32">
        <v>19</v>
      </c>
      <c r="B5302" s="32">
        <v>2</v>
      </c>
      <c r="C5302" s="32">
        <v>71</v>
      </c>
      <c r="D5302" s="32" t="s">
        <v>397</v>
      </c>
      <c r="E5302" s="32" t="s">
        <v>241</v>
      </c>
    </row>
    <row r="5303" spans="1:5" ht="12.6" customHeight="1" x14ac:dyDescent="0.2">
      <c r="A5303" s="32">
        <v>19</v>
      </c>
      <c r="B5303" s="32">
        <v>2</v>
      </c>
      <c r="C5303" s="32">
        <v>72</v>
      </c>
      <c r="D5303" s="32" t="s">
        <v>361</v>
      </c>
      <c r="E5303" s="32" t="s">
        <v>281</v>
      </c>
    </row>
    <row r="5304" spans="1:5" ht="12.6" customHeight="1" x14ac:dyDescent="0.2">
      <c r="A5304" s="32">
        <v>19</v>
      </c>
      <c r="B5304" s="32">
        <v>2</v>
      </c>
      <c r="C5304" s="32">
        <v>73</v>
      </c>
      <c r="D5304" s="32" t="s">
        <v>321</v>
      </c>
      <c r="E5304" s="32" t="s">
        <v>430</v>
      </c>
    </row>
    <row r="5305" spans="1:5" ht="12.6" customHeight="1" x14ac:dyDescent="0.2">
      <c r="A5305" s="32">
        <v>19</v>
      </c>
      <c r="B5305" s="32">
        <v>2</v>
      </c>
      <c r="C5305" s="32">
        <v>74</v>
      </c>
      <c r="D5305" s="32" t="s">
        <v>20</v>
      </c>
      <c r="E5305" s="32" t="s">
        <v>301</v>
      </c>
    </row>
    <row r="5306" spans="1:5" ht="12.6" customHeight="1" x14ac:dyDescent="0.2">
      <c r="A5306" s="32">
        <v>19</v>
      </c>
      <c r="B5306" s="32">
        <v>2</v>
      </c>
      <c r="C5306" s="32">
        <v>75</v>
      </c>
      <c r="D5306" s="32" t="s">
        <v>341</v>
      </c>
      <c r="E5306" s="32" t="s">
        <v>80</v>
      </c>
    </row>
    <row r="5307" spans="1:5" ht="12.6" customHeight="1" x14ac:dyDescent="0.2">
      <c r="A5307" s="32">
        <v>19</v>
      </c>
      <c r="B5307" s="32">
        <v>2</v>
      </c>
      <c r="C5307" s="32">
        <v>76</v>
      </c>
      <c r="D5307" s="32" t="s">
        <v>79</v>
      </c>
      <c r="E5307" s="32" t="s">
        <v>77</v>
      </c>
    </row>
    <row r="5308" spans="1:5" ht="12.6" customHeight="1" x14ac:dyDescent="0.2">
      <c r="A5308" s="32">
        <v>19</v>
      </c>
      <c r="B5308" s="32">
        <v>2</v>
      </c>
      <c r="C5308" s="32">
        <v>77</v>
      </c>
      <c r="D5308" s="32" t="s">
        <v>83</v>
      </c>
      <c r="E5308" s="32" t="s">
        <v>242</v>
      </c>
    </row>
    <row r="5309" spans="1:5" ht="12.6" customHeight="1" x14ac:dyDescent="0.2">
      <c r="A5309" s="32">
        <v>19</v>
      </c>
      <c r="B5309" s="32">
        <v>2</v>
      </c>
      <c r="C5309" s="32">
        <v>78</v>
      </c>
      <c r="D5309" s="32" t="s">
        <v>342</v>
      </c>
      <c r="E5309" s="32" t="s">
        <v>262</v>
      </c>
    </row>
    <row r="5310" spans="1:5" ht="12.6" customHeight="1" x14ac:dyDescent="0.2">
      <c r="A5310" s="32">
        <v>19</v>
      </c>
      <c r="B5310" s="32">
        <v>2</v>
      </c>
      <c r="C5310" s="32">
        <v>79</v>
      </c>
      <c r="D5310" s="32" t="s">
        <v>88</v>
      </c>
      <c r="E5310" s="32" t="s">
        <v>87</v>
      </c>
    </row>
    <row r="5311" spans="1:5" ht="12.6" customHeight="1" x14ac:dyDescent="0.2">
      <c r="A5311" s="32">
        <v>19</v>
      </c>
      <c r="B5311" s="32">
        <v>2</v>
      </c>
      <c r="C5311" s="32">
        <v>80</v>
      </c>
      <c r="D5311" s="32" t="s">
        <v>282</v>
      </c>
      <c r="E5311" s="32" t="s">
        <v>86</v>
      </c>
    </row>
    <row r="5312" spans="1:5" ht="12.6" customHeight="1" x14ac:dyDescent="0.2">
      <c r="A5312" s="32">
        <v>19</v>
      </c>
      <c r="B5312" s="32">
        <v>2</v>
      </c>
      <c r="C5312" s="32">
        <v>81</v>
      </c>
      <c r="D5312" s="32" t="s">
        <v>400</v>
      </c>
      <c r="E5312" s="32" t="s">
        <v>222</v>
      </c>
    </row>
    <row r="5313" spans="1:5" ht="12.6" customHeight="1" x14ac:dyDescent="0.2">
      <c r="A5313" s="32">
        <v>19</v>
      </c>
      <c r="B5313" s="32">
        <v>2</v>
      </c>
      <c r="C5313" s="32">
        <v>82</v>
      </c>
      <c r="D5313" s="32" t="s">
        <v>82</v>
      </c>
      <c r="E5313" s="32" t="s">
        <v>322</v>
      </c>
    </row>
    <row r="5314" spans="1:5" ht="12.6" customHeight="1" x14ac:dyDescent="0.2">
      <c r="A5314" s="32">
        <v>19</v>
      </c>
      <c r="B5314" s="32">
        <v>2</v>
      </c>
      <c r="C5314" s="32">
        <v>83</v>
      </c>
      <c r="D5314" s="32" t="s">
        <v>431</v>
      </c>
      <c r="E5314" s="32" t="s">
        <v>21</v>
      </c>
    </row>
    <row r="5315" spans="1:5" ht="12.6" customHeight="1" x14ac:dyDescent="0.2">
      <c r="A5315" s="32">
        <v>19</v>
      </c>
      <c r="B5315" s="32">
        <v>2</v>
      </c>
      <c r="C5315" s="32">
        <v>84</v>
      </c>
      <c r="D5315" s="32" t="s">
        <v>84</v>
      </c>
      <c r="E5315" s="32" t="s">
        <v>85</v>
      </c>
    </row>
    <row r="5316" spans="1:5" ht="12.6" customHeight="1" x14ac:dyDescent="0.2">
      <c r="A5316" s="32">
        <v>19</v>
      </c>
      <c r="B5316" s="32">
        <v>2</v>
      </c>
      <c r="C5316" s="32">
        <v>85</v>
      </c>
      <c r="D5316" s="32" t="s">
        <v>362</v>
      </c>
      <c r="E5316" s="32" t="s">
        <v>399</v>
      </c>
    </row>
    <row r="5317" spans="1:5" ht="12.6" customHeight="1" x14ac:dyDescent="0.2">
      <c r="A5317" s="32">
        <v>19</v>
      </c>
      <c r="B5317" s="32">
        <v>2</v>
      </c>
      <c r="C5317" s="32">
        <v>86</v>
      </c>
      <c r="D5317" s="32" t="s">
        <v>343</v>
      </c>
      <c r="E5317" s="32" t="s">
        <v>302</v>
      </c>
    </row>
    <row r="5318" spans="1:5" ht="12.6" customHeight="1" x14ac:dyDescent="0.2">
      <c r="A5318" s="32">
        <v>19</v>
      </c>
      <c r="B5318" s="32">
        <v>2</v>
      </c>
      <c r="C5318" s="32">
        <v>87</v>
      </c>
      <c r="D5318" s="32" t="s">
        <v>91</v>
      </c>
      <c r="E5318" s="32" t="s">
        <v>223</v>
      </c>
    </row>
    <row r="5319" spans="1:5" ht="12.6" customHeight="1" x14ac:dyDescent="0.2">
      <c r="A5319" s="32">
        <v>19</v>
      </c>
      <c r="B5319" s="32">
        <v>2</v>
      </c>
      <c r="C5319" s="32">
        <v>88</v>
      </c>
      <c r="D5319" s="32" t="s">
        <v>323</v>
      </c>
      <c r="E5319" s="32" t="s">
        <v>432</v>
      </c>
    </row>
    <row r="5320" spans="1:5" ht="12.6" customHeight="1" x14ac:dyDescent="0.2">
      <c r="A5320" s="32">
        <v>19</v>
      </c>
      <c r="B5320" s="32">
        <v>2</v>
      </c>
      <c r="C5320" s="32">
        <v>89</v>
      </c>
      <c r="D5320" s="32" t="s">
        <v>243</v>
      </c>
      <c r="E5320" s="32" t="s">
        <v>92</v>
      </c>
    </row>
    <row r="5321" spans="1:5" ht="12.6" customHeight="1" x14ac:dyDescent="0.2">
      <c r="A5321" s="32">
        <v>19</v>
      </c>
      <c r="B5321" s="32">
        <v>2</v>
      </c>
      <c r="C5321" s="32">
        <v>90</v>
      </c>
      <c r="D5321" s="32" t="s">
        <v>95</v>
      </c>
      <c r="E5321" s="32" t="s">
        <v>94</v>
      </c>
    </row>
    <row r="5322" spans="1:5" ht="12.6" customHeight="1" x14ac:dyDescent="0.2">
      <c r="A5322" s="32">
        <v>19</v>
      </c>
      <c r="B5322" s="32">
        <v>2</v>
      </c>
      <c r="C5322" s="32">
        <v>91</v>
      </c>
      <c r="D5322" s="32" t="s">
        <v>263</v>
      </c>
      <c r="E5322" s="32" t="s">
        <v>90</v>
      </c>
    </row>
    <row r="5323" spans="1:5" ht="12.6" customHeight="1" x14ac:dyDescent="0.2">
      <c r="A5323" s="32">
        <v>19</v>
      </c>
      <c r="B5323" s="32">
        <v>2</v>
      </c>
      <c r="C5323" s="32">
        <v>92</v>
      </c>
      <c r="D5323" s="32" t="s">
        <v>303</v>
      </c>
      <c r="E5323" s="32" t="s">
        <v>23</v>
      </c>
    </row>
    <row r="5324" spans="1:5" ht="12.6" customHeight="1" x14ac:dyDescent="0.2">
      <c r="A5324" s="32">
        <v>19</v>
      </c>
      <c r="B5324" s="32">
        <v>2</v>
      </c>
      <c r="C5324" s="32">
        <v>93</v>
      </c>
      <c r="D5324" s="32" t="s">
        <v>363</v>
      </c>
      <c r="E5324" s="32" t="s">
        <v>93</v>
      </c>
    </row>
    <row r="5325" spans="1:5" ht="12.6" customHeight="1" x14ac:dyDescent="0.2">
      <c r="A5325" s="32">
        <v>19</v>
      </c>
      <c r="B5325" s="32">
        <v>2</v>
      </c>
      <c r="C5325" s="32">
        <v>94</v>
      </c>
      <c r="D5325" s="32" t="s">
        <v>401</v>
      </c>
      <c r="E5325" s="32" t="s">
        <v>283</v>
      </c>
    </row>
    <row r="5326" spans="1:5" ht="12.6" customHeight="1" x14ac:dyDescent="0.2">
      <c r="A5326" s="32">
        <v>19</v>
      </c>
      <c r="B5326" s="32">
        <v>2</v>
      </c>
      <c r="C5326" s="32">
        <v>95</v>
      </c>
      <c r="D5326" s="32" t="s">
        <v>89</v>
      </c>
      <c r="E5326" s="32" t="s">
        <v>402</v>
      </c>
    </row>
    <row r="5327" spans="1:5" ht="12.6" customHeight="1" x14ac:dyDescent="0.2">
      <c r="A5327" s="32">
        <v>19</v>
      </c>
      <c r="B5327" s="32">
        <v>2</v>
      </c>
      <c r="C5327" s="32">
        <v>96</v>
      </c>
      <c r="D5327" s="32" t="s">
        <v>224</v>
      </c>
      <c r="E5327" s="32" t="s">
        <v>99</v>
      </c>
    </row>
    <row r="5328" spans="1:5" ht="12.6" customHeight="1" x14ac:dyDescent="0.2">
      <c r="A5328" s="32">
        <v>19</v>
      </c>
      <c r="B5328" s="32">
        <v>2</v>
      </c>
      <c r="C5328" s="32">
        <v>97</v>
      </c>
      <c r="D5328" s="32" t="s">
        <v>101</v>
      </c>
      <c r="E5328" s="32" t="s">
        <v>433</v>
      </c>
    </row>
    <row r="5329" spans="1:5" ht="12.6" customHeight="1" x14ac:dyDescent="0.2">
      <c r="A5329" s="32">
        <v>19</v>
      </c>
      <c r="B5329" s="32">
        <v>2</v>
      </c>
      <c r="C5329" s="32">
        <v>98</v>
      </c>
      <c r="D5329" s="32" t="s">
        <v>403</v>
      </c>
      <c r="E5329" s="32" t="s">
        <v>24</v>
      </c>
    </row>
    <row r="5330" spans="1:5" ht="12.6" customHeight="1" x14ac:dyDescent="0.2">
      <c r="A5330" s="32">
        <v>19</v>
      </c>
      <c r="B5330" s="32">
        <v>2</v>
      </c>
      <c r="C5330" s="32">
        <v>99</v>
      </c>
      <c r="D5330" s="32" t="s">
        <v>100</v>
      </c>
      <c r="E5330" s="32" t="s">
        <v>284</v>
      </c>
    </row>
    <row r="5331" spans="1:5" ht="12.6" customHeight="1" x14ac:dyDescent="0.2">
      <c r="A5331" s="32">
        <v>19</v>
      </c>
      <c r="B5331" s="32">
        <v>2</v>
      </c>
      <c r="C5331" s="32">
        <v>100</v>
      </c>
      <c r="D5331" s="32" t="s">
        <v>304</v>
      </c>
      <c r="E5331" s="32" t="s">
        <v>264</v>
      </c>
    </row>
    <row r="5332" spans="1:5" ht="12.6" customHeight="1" x14ac:dyDescent="0.2">
      <c r="A5332" s="32">
        <v>19</v>
      </c>
      <c r="B5332" s="32">
        <v>2</v>
      </c>
      <c r="C5332" s="32">
        <v>101</v>
      </c>
      <c r="D5332" s="32" t="s">
        <v>97</v>
      </c>
      <c r="E5332" s="32" t="s">
        <v>102</v>
      </c>
    </row>
    <row r="5333" spans="1:5" ht="12.6" customHeight="1" x14ac:dyDescent="0.2">
      <c r="A5333" s="32">
        <v>19</v>
      </c>
      <c r="B5333" s="32">
        <v>2</v>
      </c>
      <c r="C5333" s="32">
        <v>102</v>
      </c>
      <c r="D5333" s="32" t="s">
        <v>344</v>
      </c>
      <c r="E5333" s="32" t="s">
        <v>404</v>
      </c>
    </row>
    <row r="5334" spans="1:5" ht="12.6" customHeight="1" x14ac:dyDescent="0.2">
      <c r="A5334" s="32">
        <v>19</v>
      </c>
      <c r="B5334" s="32">
        <v>2</v>
      </c>
      <c r="C5334" s="32">
        <v>103</v>
      </c>
      <c r="D5334" s="32" t="s">
        <v>324</v>
      </c>
      <c r="E5334" s="32" t="s">
        <v>96</v>
      </c>
    </row>
    <row r="5335" spans="1:5" ht="12.6" customHeight="1" x14ac:dyDescent="0.2">
      <c r="A5335" s="32">
        <v>19</v>
      </c>
      <c r="B5335" s="32">
        <v>2</v>
      </c>
      <c r="C5335" s="32">
        <v>104</v>
      </c>
      <c r="D5335" s="32" t="s">
        <v>98</v>
      </c>
      <c r="E5335" s="32" t="s">
        <v>364</v>
      </c>
    </row>
    <row r="5336" spans="1:5" ht="12.6" customHeight="1" x14ac:dyDescent="0.2">
      <c r="A5336" s="32">
        <v>19</v>
      </c>
      <c r="B5336" s="32">
        <v>2</v>
      </c>
      <c r="C5336" s="32">
        <v>105</v>
      </c>
      <c r="D5336" s="32" t="s">
        <v>225</v>
      </c>
      <c r="E5336" s="32" t="s">
        <v>244</v>
      </c>
    </row>
    <row r="5337" spans="1:5" ht="12.6" customHeight="1" x14ac:dyDescent="0.2">
      <c r="A5337" s="32">
        <v>19</v>
      </c>
      <c r="B5337" s="32">
        <v>2</v>
      </c>
      <c r="C5337" s="32">
        <v>106</v>
      </c>
      <c r="D5337" s="32" t="s">
        <v>345</v>
      </c>
      <c r="E5337" s="32" t="s">
        <v>245</v>
      </c>
    </row>
    <row r="5338" spans="1:5" ht="12.6" customHeight="1" x14ac:dyDescent="0.2">
      <c r="A5338" s="32">
        <v>19</v>
      </c>
      <c r="B5338" s="32">
        <v>2</v>
      </c>
      <c r="C5338" s="32">
        <v>107</v>
      </c>
      <c r="D5338" s="32" t="s">
        <v>108</v>
      </c>
      <c r="E5338" s="32" t="s">
        <v>265</v>
      </c>
    </row>
    <row r="5339" spans="1:5" ht="12.6" customHeight="1" x14ac:dyDescent="0.2">
      <c r="A5339" s="32">
        <v>19</v>
      </c>
      <c r="B5339" s="32">
        <v>2</v>
      </c>
      <c r="C5339" s="32">
        <v>108</v>
      </c>
      <c r="D5339" s="32" t="s">
        <v>406</v>
      </c>
      <c r="E5339" s="32" t="s">
        <v>107</v>
      </c>
    </row>
    <row r="5340" spans="1:5" ht="12.6" customHeight="1" x14ac:dyDescent="0.2">
      <c r="A5340" s="32">
        <v>19</v>
      </c>
      <c r="B5340" s="32">
        <v>2</v>
      </c>
      <c r="C5340" s="32">
        <v>109</v>
      </c>
      <c r="D5340" s="32" t="s">
        <v>105</v>
      </c>
      <c r="E5340" s="32" t="s">
        <v>109</v>
      </c>
    </row>
    <row r="5341" spans="1:5" ht="12.6" customHeight="1" x14ac:dyDescent="0.2">
      <c r="A5341" s="32">
        <v>19</v>
      </c>
      <c r="B5341" s="32">
        <v>2</v>
      </c>
      <c r="C5341" s="32">
        <v>110</v>
      </c>
      <c r="D5341" s="32" t="s">
        <v>365</v>
      </c>
      <c r="E5341" s="32" t="s">
        <v>106</v>
      </c>
    </row>
    <row r="5342" spans="1:5" ht="12.6" customHeight="1" x14ac:dyDescent="0.2">
      <c r="A5342" s="32">
        <v>19</v>
      </c>
      <c r="B5342" s="32">
        <v>2</v>
      </c>
      <c r="C5342" s="32">
        <v>111</v>
      </c>
      <c r="D5342" s="32" t="s">
        <v>104</v>
      </c>
      <c r="E5342" s="32" t="s">
        <v>285</v>
      </c>
    </row>
    <row r="5343" spans="1:5" ht="12.6" customHeight="1" x14ac:dyDescent="0.2">
      <c r="A5343" s="32">
        <v>19</v>
      </c>
      <c r="B5343" s="32">
        <v>2</v>
      </c>
      <c r="C5343" s="32">
        <v>112</v>
      </c>
      <c r="D5343" s="32" t="s">
        <v>25</v>
      </c>
      <c r="E5343" s="32" t="s">
        <v>305</v>
      </c>
    </row>
    <row r="5344" spans="1:5" ht="12.6" customHeight="1" x14ac:dyDescent="0.2">
      <c r="A5344" s="32">
        <v>19</v>
      </c>
      <c r="B5344" s="32">
        <v>2</v>
      </c>
      <c r="C5344" s="32">
        <v>113</v>
      </c>
      <c r="D5344" s="32" t="s">
        <v>434</v>
      </c>
      <c r="E5344" s="32" t="s">
        <v>103</v>
      </c>
    </row>
    <row r="5345" spans="1:5" ht="12.6" customHeight="1" x14ac:dyDescent="0.2">
      <c r="A5345" s="32">
        <v>19</v>
      </c>
      <c r="B5345" s="32">
        <v>2</v>
      </c>
      <c r="C5345" s="32">
        <v>114</v>
      </c>
      <c r="D5345" s="32" t="s">
        <v>405</v>
      </c>
      <c r="E5345" s="32" t="s">
        <v>325</v>
      </c>
    </row>
    <row r="5346" spans="1:5" ht="12.6" customHeight="1" x14ac:dyDescent="0.2">
      <c r="A5346" s="32">
        <v>19</v>
      </c>
      <c r="B5346" s="32">
        <v>2</v>
      </c>
      <c r="C5346" s="32">
        <v>115</v>
      </c>
      <c r="D5346" s="32" t="s">
        <v>435</v>
      </c>
      <c r="E5346" s="32" t="s">
        <v>286</v>
      </c>
    </row>
    <row r="5347" spans="1:5" ht="12.6" customHeight="1" x14ac:dyDescent="0.2">
      <c r="A5347" s="32">
        <v>19</v>
      </c>
      <c r="B5347" s="32">
        <v>2</v>
      </c>
      <c r="C5347" s="32">
        <v>116</v>
      </c>
      <c r="D5347" s="32" t="s">
        <v>326</v>
      </c>
      <c r="E5347" s="32" t="s">
        <v>142</v>
      </c>
    </row>
    <row r="5348" spans="1:5" ht="12.6" customHeight="1" x14ac:dyDescent="0.2">
      <c r="A5348" s="32">
        <v>19</v>
      </c>
      <c r="B5348" s="32">
        <v>2</v>
      </c>
      <c r="C5348" s="32">
        <v>117</v>
      </c>
      <c r="D5348" s="32" t="s">
        <v>266</v>
      </c>
      <c r="E5348" s="32" t="s">
        <v>140</v>
      </c>
    </row>
    <row r="5349" spans="1:5" ht="12.6" customHeight="1" x14ac:dyDescent="0.2">
      <c r="A5349" s="32">
        <v>19</v>
      </c>
      <c r="B5349" s="32">
        <v>2</v>
      </c>
      <c r="C5349" s="32">
        <v>118</v>
      </c>
      <c r="D5349" s="32" t="s">
        <v>407</v>
      </c>
      <c r="E5349" s="32" t="s">
        <v>144</v>
      </c>
    </row>
    <row r="5350" spans="1:5" ht="12.6" customHeight="1" x14ac:dyDescent="0.2">
      <c r="A5350" s="32">
        <v>19</v>
      </c>
      <c r="B5350" s="32">
        <v>2</v>
      </c>
      <c r="C5350" s="32">
        <v>119</v>
      </c>
      <c r="D5350" s="32" t="s">
        <v>138</v>
      </c>
      <c r="E5350" s="32" t="s">
        <v>408</v>
      </c>
    </row>
    <row r="5351" spans="1:5" ht="12.6" customHeight="1" x14ac:dyDescent="0.2">
      <c r="A5351" s="32">
        <v>19</v>
      </c>
      <c r="B5351" s="32">
        <v>2</v>
      </c>
      <c r="C5351" s="32">
        <v>120</v>
      </c>
      <c r="D5351" s="32" t="s">
        <v>246</v>
      </c>
      <c r="E5351" s="32" t="s">
        <v>141</v>
      </c>
    </row>
    <row r="5352" spans="1:5" ht="12.6" customHeight="1" x14ac:dyDescent="0.2">
      <c r="A5352" s="32">
        <v>19</v>
      </c>
      <c r="B5352" s="32">
        <v>2</v>
      </c>
      <c r="C5352" s="32">
        <v>121</v>
      </c>
      <c r="D5352" s="32" t="s">
        <v>139</v>
      </c>
      <c r="E5352" s="32" t="s">
        <v>143</v>
      </c>
    </row>
    <row r="5353" spans="1:5" ht="12.6" customHeight="1" x14ac:dyDescent="0.2">
      <c r="A5353" s="32">
        <v>19</v>
      </c>
      <c r="B5353" s="32">
        <v>2</v>
      </c>
      <c r="C5353" s="32">
        <v>122</v>
      </c>
      <c r="D5353" s="32" t="s">
        <v>366</v>
      </c>
      <c r="E5353" s="32" t="s">
        <v>346</v>
      </c>
    </row>
    <row r="5354" spans="1:5" ht="12.6" customHeight="1" x14ac:dyDescent="0.2">
      <c r="A5354" s="32">
        <v>19</v>
      </c>
      <c r="B5354" s="32">
        <v>2</v>
      </c>
      <c r="C5354" s="32">
        <v>123</v>
      </c>
      <c r="D5354" s="32" t="s">
        <v>146</v>
      </c>
      <c r="E5354" s="32" t="s">
        <v>226</v>
      </c>
    </row>
    <row r="5355" spans="1:5" ht="12.6" customHeight="1" x14ac:dyDescent="0.2">
      <c r="A5355" s="32">
        <v>19</v>
      </c>
      <c r="B5355" s="32">
        <v>2</v>
      </c>
      <c r="C5355" s="32">
        <v>124</v>
      </c>
      <c r="D5355" s="32" t="s">
        <v>367</v>
      </c>
      <c r="E5355" s="32" t="s">
        <v>306</v>
      </c>
    </row>
    <row r="5356" spans="1:5" ht="12.6" customHeight="1" x14ac:dyDescent="0.2">
      <c r="A5356" s="32">
        <v>19</v>
      </c>
      <c r="B5356" s="32">
        <v>2</v>
      </c>
      <c r="C5356" s="32">
        <v>125</v>
      </c>
      <c r="D5356" s="32" t="s">
        <v>145</v>
      </c>
      <c r="E5356" s="32" t="s">
        <v>307</v>
      </c>
    </row>
    <row r="5357" spans="1:5" ht="12.6" customHeight="1" x14ac:dyDescent="0.2">
      <c r="A5357" s="32">
        <v>19</v>
      </c>
      <c r="B5357" s="32">
        <v>2</v>
      </c>
      <c r="C5357" s="32">
        <v>126</v>
      </c>
      <c r="D5357" s="32" t="s">
        <v>150</v>
      </c>
      <c r="E5357" s="32" t="s">
        <v>153</v>
      </c>
    </row>
    <row r="5358" spans="1:5" ht="12.6" customHeight="1" x14ac:dyDescent="0.2">
      <c r="A5358" s="32">
        <v>19</v>
      </c>
      <c r="B5358" s="32">
        <v>2</v>
      </c>
      <c r="C5358" s="32">
        <v>127</v>
      </c>
      <c r="D5358" s="32" t="s">
        <v>410</v>
      </c>
      <c r="E5358" s="32" t="s">
        <v>267</v>
      </c>
    </row>
    <row r="5359" spans="1:5" ht="12.6" customHeight="1" x14ac:dyDescent="0.2">
      <c r="A5359" s="32">
        <v>19</v>
      </c>
      <c r="B5359" s="32">
        <v>2</v>
      </c>
      <c r="C5359" s="32">
        <v>128</v>
      </c>
      <c r="D5359" s="32" t="s">
        <v>149</v>
      </c>
      <c r="E5359" s="32" t="s">
        <v>148</v>
      </c>
    </row>
    <row r="5360" spans="1:5" ht="12.6" customHeight="1" x14ac:dyDescent="0.2">
      <c r="A5360" s="32">
        <v>19</v>
      </c>
      <c r="B5360" s="32">
        <v>2</v>
      </c>
      <c r="C5360" s="32">
        <v>129</v>
      </c>
      <c r="D5360" s="32" t="s">
        <v>347</v>
      </c>
      <c r="E5360" s="32" t="s">
        <v>409</v>
      </c>
    </row>
    <row r="5361" spans="1:5" ht="12.6" customHeight="1" x14ac:dyDescent="0.2">
      <c r="A5361" s="32">
        <v>19</v>
      </c>
      <c r="B5361" s="32">
        <v>2</v>
      </c>
      <c r="C5361" s="32">
        <v>130</v>
      </c>
      <c r="D5361" s="32" t="s">
        <v>287</v>
      </c>
      <c r="E5361" s="32" t="s">
        <v>247</v>
      </c>
    </row>
    <row r="5362" spans="1:5" ht="12.6" customHeight="1" x14ac:dyDescent="0.2">
      <c r="A5362" s="32">
        <v>19</v>
      </c>
      <c r="B5362" s="32">
        <v>2</v>
      </c>
      <c r="C5362" s="32">
        <v>131</v>
      </c>
      <c r="D5362" s="32" t="s">
        <v>227</v>
      </c>
      <c r="E5362" s="32" t="s">
        <v>151</v>
      </c>
    </row>
    <row r="5363" spans="1:5" ht="12.6" customHeight="1" x14ac:dyDescent="0.2">
      <c r="A5363" s="32">
        <v>19</v>
      </c>
      <c r="B5363" s="32">
        <v>2</v>
      </c>
      <c r="C5363" s="32">
        <v>132</v>
      </c>
      <c r="D5363" s="32" t="s">
        <v>152</v>
      </c>
      <c r="E5363" s="32" t="s">
        <v>436</v>
      </c>
    </row>
    <row r="5364" spans="1:5" ht="12.6" customHeight="1" x14ac:dyDescent="0.2">
      <c r="A5364" s="32">
        <v>19</v>
      </c>
      <c r="B5364" s="32">
        <v>2</v>
      </c>
      <c r="C5364" s="32">
        <v>133</v>
      </c>
      <c r="D5364" s="32" t="s">
        <v>327</v>
      </c>
      <c r="E5364" s="32" t="s">
        <v>147</v>
      </c>
    </row>
    <row r="5365" spans="1:5" ht="12.6" customHeight="1" x14ac:dyDescent="0.2">
      <c r="A5365" s="32">
        <v>19</v>
      </c>
      <c r="B5365" s="32">
        <v>2</v>
      </c>
      <c r="C5365" s="32">
        <v>134</v>
      </c>
      <c r="D5365" s="32" t="s">
        <v>412</v>
      </c>
      <c r="E5365" s="32" t="s">
        <v>411</v>
      </c>
    </row>
    <row r="5366" spans="1:5" ht="12.6" customHeight="1" x14ac:dyDescent="0.2">
      <c r="A5366" s="32">
        <v>19</v>
      </c>
      <c r="B5366" s="32">
        <v>2</v>
      </c>
      <c r="C5366" s="32">
        <v>135</v>
      </c>
      <c r="D5366" s="32" t="s">
        <v>228</v>
      </c>
      <c r="E5366" s="32" t="s">
        <v>348</v>
      </c>
    </row>
    <row r="5367" spans="1:5" ht="12.6" customHeight="1" x14ac:dyDescent="0.2">
      <c r="A5367" s="32">
        <v>19</v>
      </c>
      <c r="B5367" s="32">
        <v>2</v>
      </c>
      <c r="C5367" s="32">
        <v>136</v>
      </c>
      <c r="D5367" s="32" t="s">
        <v>156</v>
      </c>
      <c r="E5367" s="32" t="s">
        <v>248</v>
      </c>
    </row>
    <row r="5368" spans="1:5" ht="12.6" customHeight="1" x14ac:dyDescent="0.2">
      <c r="A5368" s="32">
        <v>19</v>
      </c>
      <c r="B5368" s="32">
        <v>2</v>
      </c>
      <c r="C5368" s="32">
        <v>137</v>
      </c>
      <c r="D5368" s="32" t="s">
        <v>368</v>
      </c>
      <c r="E5368" s="32" t="s">
        <v>157</v>
      </c>
    </row>
    <row r="5369" spans="1:5" ht="12.6" customHeight="1" x14ac:dyDescent="0.2">
      <c r="A5369" s="32">
        <v>19</v>
      </c>
      <c r="B5369" s="32">
        <v>2</v>
      </c>
      <c r="C5369" s="32">
        <v>138</v>
      </c>
      <c r="D5369" s="32" t="s">
        <v>288</v>
      </c>
      <c r="E5369" s="32" t="s">
        <v>162</v>
      </c>
    </row>
    <row r="5370" spans="1:5" ht="12.6" customHeight="1" x14ac:dyDescent="0.2">
      <c r="A5370" s="32">
        <v>19</v>
      </c>
      <c r="B5370" s="32">
        <v>2</v>
      </c>
      <c r="C5370" s="32">
        <v>139</v>
      </c>
      <c r="D5370" s="32" t="s">
        <v>155</v>
      </c>
      <c r="E5370" s="32" t="s">
        <v>160</v>
      </c>
    </row>
    <row r="5371" spans="1:5" ht="12.6" customHeight="1" x14ac:dyDescent="0.2">
      <c r="A5371" s="32">
        <v>19</v>
      </c>
      <c r="B5371" s="32">
        <v>2</v>
      </c>
      <c r="C5371" s="32">
        <v>140</v>
      </c>
      <c r="D5371" s="32" t="s">
        <v>328</v>
      </c>
      <c r="E5371" s="32" t="s">
        <v>159</v>
      </c>
    </row>
    <row r="5372" spans="1:5" ht="12.6" customHeight="1" x14ac:dyDescent="0.2">
      <c r="A5372" s="32">
        <v>19</v>
      </c>
      <c r="B5372" s="32">
        <v>2</v>
      </c>
      <c r="C5372" s="32">
        <v>141</v>
      </c>
      <c r="D5372" s="32" t="s">
        <v>154</v>
      </c>
      <c r="E5372" s="32" t="s">
        <v>158</v>
      </c>
    </row>
    <row r="5373" spans="1:5" ht="12.6" customHeight="1" x14ac:dyDescent="0.2">
      <c r="A5373" s="32">
        <v>19</v>
      </c>
      <c r="B5373" s="32">
        <v>2</v>
      </c>
      <c r="C5373" s="32">
        <v>142</v>
      </c>
      <c r="D5373" s="32" t="s">
        <v>437</v>
      </c>
      <c r="E5373" s="32" t="s">
        <v>268</v>
      </c>
    </row>
    <row r="5374" spans="1:5" ht="12.6" customHeight="1" x14ac:dyDescent="0.2">
      <c r="A5374" s="32">
        <v>19</v>
      </c>
      <c r="B5374" s="32">
        <v>2</v>
      </c>
      <c r="C5374" s="32">
        <v>143</v>
      </c>
      <c r="D5374" s="32" t="s">
        <v>369</v>
      </c>
      <c r="E5374" s="32" t="s">
        <v>308</v>
      </c>
    </row>
    <row r="5375" spans="1:5" ht="12.6" customHeight="1" x14ac:dyDescent="0.2">
      <c r="A5375" s="32">
        <v>19</v>
      </c>
      <c r="B5375" s="32">
        <v>2</v>
      </c>
      <c r="C5375" s="32">
        <v>144</v>
      </c>
      <c r="D5375" s="32" t="s">
        <v>169</v>
      </c>
      <c r="E5375" s="32" t="s">
        <v>309</v>
      </c>
    </row>
    <row r="5376" spans="1:5" ht="12.6" customHeight="1" x14ac:dyDescent="0.2">
      <c r="A5376" s="32">
        <v>19</v>
      </c>
      <c r="B5376" s="32">
        <v>2</v>
      </c>
      <c r="C5376" s="32">
        <v>145</v>
      </c>
      <c r="D5376" s="32" t="s">
        <v>161</v>
      </c>
      <c r="E5376" s="32" t="s">
        <v>167</v>
      </c>
    </row>
    <row r="5377" spans="1:5" ht="12.6" customHeight="1" x14ac:dyDescent="0.2">
      <c r="A5377" s="32">
        <v>19</v>
      </c>
      <c r="B5377" s="32">
        <v>2</v>
      </c>
      <c r="C5377" s="32">
        <v>146</v>
      </c>
      <c r="D5377" s="32" t="s">
        <v>163</v>
      </c>
      <c r="E5377" s="32" t="s">
        <v>413</v>
      </c>
    </row>
    <row r="5378" spans="1:5" ht="12.6" customHeight="1" x14ac:dyDescent="0.2">
      <c r="A5378" s="32">
        <v>19</v>
      </c>
      <c r="B5378" s="32">
        <v>2</v>
      </c>
      <c r="C5378" s="32">
        <v>147</v>
      </c>
      <c r="D5378" s="32" t="s">
        <v>349</v>
      </c>
      <c r="E5378" s="32" t="s">
        <v>166</v>
      </c>
    </row>
    <row r="5379" spans="1:5" ht="12.6" customHeight="1" x14ac:dyDescent="0.2">
      <c r="A5379" s="32">
        <v>19</v>
      </c>
      <c r="B5379" s="32">
        <v>2</v>
      </c>
      <c r="C5379" s="32">
        <v>148</v>
      </c>
      <c r="D5379" s="32" t="s">
        <v>168</v>
      </c>
      <c r="E5379" s="32" t="s">
        <v>414</v>
      </c>
    </row>
    <row r="5380" spans="1:5" ht="12.6" customHeight="1" x14ac:dyDescent="0.2">
      <c r="A5380" s="32">
        <v>19</v>
      </c>
      <c r="B5380" s="32">
        <v>2</v>
      </c>
      <c r="C5380" s="32">
        <v>149</v>
      </c>
      <c r="D5380" s="32" t="s">
        <v>438</v>
      </c>
      <c r="E5380" s="32" t="s">
        <v>229</v>
      </c>
    </row>
    <row r="5381" spans="1:5" ht="12.6" customHeight="1" x14ac:dyDescent="0.2">
      <c r="A5381" s="32">
        <v>19</v>
      </c>
      <c r="B5381" s="32">
        <v>2</v>
      </c>
      <c r="C5381" s="32">
        <v>150</v>
      </c>
      <c r="D5381" s="32" t="s">
        <v>329</v>
      </c>
      <c r="E5381" s="32" t="s">
        <v>249</v>
      </c>
    </row>
    <row r="5382" spans="1:5" ht="12.6" customHeight="1" x14ac:dyDescent="0.2">
      <c r="A5382" s="32">
        <v>19</v>
      </c>
      <c r="B5382" s="32">
        <v>2</v>
      </c>
      <c r="C5382" s="32">
        <v>151</v>
      </c>
      <c r="D5382" s="32" t="s">
        <v>165</v>
      </c>
      <c r="E5382" s="32" t="s">
        <v>164</v>
      </c>
    </row>
    <row r="5383" spans="1:5" ht="12.6" customHeight="1" x14ac:dyDescent="0.2">
      <c r="A5383" s="32">
        <v>19</v>
      </c>
      <c r="B5383" s="32">
        <v>2</v>
      </c>
      <c r="C5383" s="32">
        <v>152</v>
      </c>
      <c r="D5383" s="32" t="s">
        <v>269</v>
      </c>
      <c r="E5383" s="32" t="s">
        <v>289</v>
      </c>
    </row>
    <row r="5384" spans="1:5" ht="12.6" customHeight="1" x14ac:dyDescent="0.2">
      <c r="A5384" s="32">
        <v>19</v>
      </c>
      <c r="B5384" s="32">
        <v>2</v>
      </c>
      <c r="C5384" s="32">
        <v>153</v>
      </c>
      <c r="D5384" s="32" t="s">
        <v>270</v>
      </c>
      <c r="E5384" s="32" t="s">
        <v>415</v>
      </c>
    </row>
    <row r="5385" spans="1:5" ht="12.6" customHeight="1" x14ac:dyDescent="0.2">
      <c r="A5385" s="32">
        <v>19</v>
      </c>
      <c r="B5385" s="32">
        <v>2</v>
      </c>
      <c r="C5385" s="32">
        <v>154</v>
      </c>
      <c r="D5385" s="32" t="s">
        <v>330</v>
      </c>
      <c r="E5385" s="32" t="s">
        <v>175</v>
      </c>
    </row>
    <row r="5386" spans="1:5" ht="12.6" customHeight="1" x14ac:dyDescent="0.2">
      <c r="A5386" s="32">
        <v>19</v>
      </c>
      <c r="B5386" s="32">
        <v>2</v>
      </c>
      <c r="C5386" s="32">
        <v>155</v>
      </c>
      <c r="D5386" s="32" t="s">
        <v>172</v>
      </c>
      <c r="E5386" s="32" t="s">
        <v>310</v>
      </c>
    </row>
    <row r="5387" spans="1:5" ht="12.6" customHeight="1" x14ac:dyDescent="0.2">
      <c r="A5387" s="32">
        <v>19</v>
      </c>
      <c r="B5387" s="32">
        <v>2</v>
      </c>
      <c r="C5387" s="32">
        <v>156</v>
      </c>
      <c r="D5387" s="32" t="s">
        <v>250</v>
      </c>
      <c r="E5387" s="32" t="s">
        <v>290</v>
      </c>
    </row>
    <row r="5388" spans="1:5" ht="12.6" customHeight="1" x14ac:dyDescent="0.2">
      <c r="A5388" s="32">
        <v>19</v>
      </c>
      <c r="B5388" s="32">
        <v>2</v>
      </c>
      <c r="C5388" s="32">
        <v>157</v>
      </c>
      <c r="D5388" s="32" t="s">
        <v>370</v>
      </c>
      <c r="E5388" s="32" t="s">
        <v>174</v>
      </c>
    </row>
    <row r="5389" spans="1:5" ht="12.6" customHeight="1" x14ac:dyDescent="0.2">
      <c r="A5389" s="32">
        <v>19</v>
      </c>
      <c r="B5389" s="32">
        <v>2</v>
      </c>
      <c r="C5389" s="32">
        <v>158</v>
      </c>
      <c r="D5389" s="32" t="s">
        <v>173</v>
      </c>
      <c r="E5389" s="32" t="s">
        <v>170</v>
      </c>
    </row>
    <row r="5390" spans="1:5" ht="12.6" customHeight="1" x14ac:dyDescent="0.2">
      <c r="A5390" s="32">
        <v>19</v>
      </c>
      <c r="B5390" s="32">
        <v>2</v>
      </c>
      <c r="C5390" s="32">
        <v>159</v>
      </c>
      <c r="D5390" s="32" t="s">
        <v>171</v>
      </c>
      <c r="E5390" s="32" t="s">
        <v>230</v>
      </c>
    </row>
    <row r="5391" spans="1:5" ht="12.6" customHeight="1" x14ac:dyDescent="0.2">
      <c r="A5391" s="32">
        <v>19</v>
      </c>
      <c r="B5391" s="32">
        <v>2</v>
      </c>
      <c r="C5391" s="32">
        <v>160</v>
      </c>
      <c r="D5391" s="32" t="s">
        <v>416</v>
      </c>
      <c r="E5391" s="32" t="s">
        <v>176</v>
      </c>
    </row>
    <row r="5392" spans="1:5" ht="12.6" customHeight="1" x14ac:dyDescent="0.2">
      <c r="A5392" s="32">
        <v>19</v>
      </c>
      <c r="B5392" s="32">
        <v>2</v>
      </c>
      <c r="C5392" s="32">
        <v>161</v>
      </c>
      <c r="D5392" s="32" t="s">
        <v>350</v>
      </c>
      <c r="E5392" s="32" t="s">
        <v>439</v>
      </c>
    </row>
    <row r="5393" spans="1:5" ht="12.6" customHeight="1" x14ac:dyDescent="0.2">
      <c r="A5393" s="32">
        <v>19</v>
      </c>
      <c r="B5393" s="32">
        <v>2</v>
      </c>
      <c r="C5393" s="32">
        <v>162</v>
      </c>
      <c r="D5393" s="32" t="s">
        <v>271</v>
      </c>
      <c r="E5393" s="32" t="s">
        <v>178</v>
      </c>
    </row>
    <row r="5394" spans="1:5" ht="12.6" customHeight="1" x14ac:dyDescent="0.2">
      <c r="A5394" s="32">
        <v>19</v>
      </c>
      <c r="B5394" s="32">
        <v>2</v>
      </c>
      <c r="C5394" s="32">
        <v>163</v>
      </c>
      <c r="D5394" s="32" t="s">
        <v>418</v>
      </c>
      <c r="E5394" s="32" t="s">
        <v>251</v>
      </c>
    </row>
    <row r="5395" spans="1:5" ht="12.6" customHeight="1" x14ac:dyDescent="0.2">
      <c r="A5395" s="32">
        <v>19</v>
      </c>
      <c r="B5395" s="32">
        <v>2</v>
      </c>
      <c r="C5395" s="32">
        <v>164</v>
      </c>
      <c r="D5395" s="32" t="s">
        <v>180</v>
      </c>
      <c r="E5395" s="32" t="s">
        <v>417</v>
      </c>
    </row>
    <row r="5396" spans="1:5" ht="12.6" customHeight="1" x14ac:dyDescent="0.2">
      <c r="A5396" s="32">
        <v>19</v>
      </c>
      <c r="B5396" s="32">
        <v>2</v>
      </c>
      <c r="C5396" s="32">
        <v>165</v>
      </c>
      <c r="D5396" s="32" t="s">
        <v>440</v>
      </c>
      <c r="E5396" s="32" t="s">
        <v>179</v>
      </c>
    </row>
    <row r="5397" spans="1:5" ht="12.6" customHeight="1" x14ac:dyDescent="0.2">
      <c r="A5397" s="32">
        <v>19</v>
      </c>
      <c r="B5397" s="32">
        <v>2</v>
      </c>
      <c r="C5397" s="32">
        <v>166</v>
      </c>
      <c r="D5397" s="32" t="s">
        <v>311</v>
      </c>
      <c r="E5397" s="32" t="s">
        <v>182</v>
      </c>
    </row>
    <row r="5398" spans="1:5" ht="12.6" customHeight="1" x14ac:dyDescent="0.2">
      <c r="A5398" s="32">
        <v>19</v>
      </c>
      <c r="B5398" s="32">
        <v>2</v>
      </c>
      <c r="C5398" s="32">
        <v>167</v>
      </c>
      <c r="D5398" s="32" t="s">
        <v>351</v>
      </c>
      <c r="E5398" s="32" t="s">
        <v>331</v>
      </c>
    </row>
    <row r="5399" spans="1:5" ht="12.6" customHeight="1" x14ac:dyDescent="0.2">
      <c r="A5399" s="32">
        <v>19</v>
      </c>
      <c r="B5399" s="32">
        <v>2</v>
      </c>
      <c r="C5399" s="32">
        <v>168</v>
      </c>
      <c r="D5399" s="32" t="s">
        <v>181</v>
      </c>
      <c r="E5399" s="32" t="s">
        <v>184</v>
      </c>
    </row>
    <row r="5400" spans="1:5" ht="12.6" customHeight="1" x14ac:dyDescent="0.2">
      <c r="A5400" s="32">
        <v>19</v>
      </c>
      <c r="B5400" s="32">
        <v>2</v>
      </c>
      <c r="C5400" s="32">
        <v>169</v>
      </c>
      <c r="D5400" s="32" t="s">
        <v>185</v>
      </c>
      <c r="E5400" s="32" t="s">
        <v>371</v>
      </c>
    </row>
    <row r="5401" spans="1:5" ht="12.6" customHeight="1" x14ac:dyDescent="0.2">
      <c r="A5401" s="32">
        <v>19</v>
      </c>
      <c r="B5401" s="32">
        <v>2</v>
      </c>
      <c r="C5401" s="32">
        <v>170</v>
      </c>
      <c r="D5401" s="32" t="s">
        <v>177</v>
      </c>
      <c r="E5401" s="32" t="s">
        <v>291</v>
      </c>
    </row>
    <row r="5402" spans="1:5" ht="12.6" customHeight="1" x14ac:dyDescent="0.2">
      <c r="A5402" s="32">
        <v>19</v>
      </c>
      <c r="B5402" s="32">
        <v>2</v>
      </c>
      <c r="C5402" s="32">
        <v>171</v>
      </c>
      <c r="D5402" s="32" t="s">
        <v>231</v>
      </c>
      <c r="E5402" s="32" t="s">
        <v>183</v>
      </c>
    </row>
    <row r="5403" spans="1:5" ht="12.6" customHeight="1" x14ac:dyDescent="0.2">
      <c r="A5403" s="32">
        <v>19</v>
      </c>
      <c r="B5403" s="32">
        <v>2</v>
      </c>
      <c r="C5403" s="32">
        <v>172</v>
      </c>
      <c r="D5403" s="32" t="s">
        <v>192</v>
      </c>
      <c r="E5403" s="32" t="s">
        <v>188</v>
      </c>
    </row>
    <row r="5404" spans="1:5" ht="12.6" customHeight="1" x14ac:dyDescent="0.2">
      <c r="A5404" s="32">
        <v>19</v>
      </c>
      <c r="B5404" s="32">
        <v>2</v>
      </c>
      <c r="C5404" s="32">
        <v>173</v>
      </c>
      <c r="D5404" s="32" t="s">
        <v>187</v>
      </c>
      <c r="E5404" s="32" t="s">
        <v>420</v>
      </c>
    </row>
    <row r="5405" spans="1:5" ht="12.6" customHeight="1" x14ac:dyDescent="0.2">
      <c r="A5405" s="32">
        <v>19</v>
      </c>
      <c r="B5405" s="32">
        <v>2</v>
      </c>
      <c r="C5405" s="32">
        <v>174</v>
      </c>
      <c r="D5405" s="32" t="s">
        <v>189</v>
      </c>
      <c r="E5405" s="32" t="s">
        <v>372</v>
      </c>
    </row>
    <row r="5406" spans="1:5" ht="12.6" customHeight="1" x14ac:dyDescent="0.2">
      <c r="A5406" s="32">
        <v>19</v>
      </c>
      <c r="B5406" s="32">
        <v>2</v>
      </c>
      <c r="C5406" s="32">
        <v>175</v>
      </c>
      <c r="D5406" s="32" t="s">
        <v>232</v>
      </c>
      <c r="E5406" s="32" t="s">
        <v>332</v>
      </c>
    </row>
    <row r="5407" spans="1:5" ht="12.6" customHeight="1" x14ac:dyDescent="0.2">
      <c r="A5407" s="32">
        <v>19</v>
      </c>
      <c r="B5407" s="32">
        <v>2</v>
      </c>
      <c r="C5407" s="32">
        <v>176</v>
      </c>
      <c r="D5407" s="32" t="s">
        <v>292</v>
      </c>
      <c r="E5407" s="32" t="s">
        <v>312</v>
      </c>
    </row>
    <row r="5408" spans="1:5" ht="12.6" customHeight="1" x14ac:dyDescent="0.2">
      <c r="A5408" s="32">
        <v>19</v>
      </c>
      <c r="B5408" s="32">
        <v>2</v>
      </c>
      <c r="C5408" s="32">
        <v>177</v>
      </c>
      <c r="D5408" s="32" t="s">
        <v>419</v>
      </c>
      <c r="E5408" s="32" t="s">
        <v>194</v>
      </c>
    </row>
    <row r="5409" spans="1:5" ht="12.6" customHeight="1" x14ac:dyDescent="0.2">
      <c r="A5409" s="32">
        <v>19</v>
      </c>
      <c r="B5409" s="32">
        <v>2</v>
      </c>
      <c r="C5409" s="32">
        <v>178</v>
      </c>
      <c r="D5409" s="32" t="s">
        <v>252</v>
      </c>
      <c r="E5409" s="32" t="s">
        <v>190</v>
      </c>
    </row>
    <row r="5410" spans="1:5" ht="12.6" customHeight="1" x14ac:dyDescent="0.2">
      <c r="A5410" s="32">
        <v>19</v>
      </c>
      <c r="B5410" s="32">
        <v>2</v>
      </c>
      <c r="C5410" s="32">
        <v>179</v>
      </c>
      <c r="D5410" s="32" t="s">
        <v>272</v>
      </c>
      <c r="E5410" s="32" t="s">
        <v>186</v>
      </c>
    </row>
    <row r="5411" spans="1:5" ht="12.6" customHeight="1" x14ac:dyDescent="0.2">
      <c r="A5411" s="32">
        <v>19</v>
      </c>
      <c r="B5411" s="32">
        <v>2</v>
      </c>
      <c r="C5411" s="32">
        <v>180</v>
      </c>
      <c r="D5411" s="32" t="s">
        <v>352</v>
      </c>
      <c r="E5411" s="32" t="s">
        <v>191</v>
      </c>
    </row>
    <row r="5412" spans="1:5" ht="12.6" customHeight="1" x14ac:dyDescent="0.2">
      <c r="A5412" s="32">
        <v>19</v>
      </c>
      <c r="B5412" s="32">
        <v>2</v>
      </c>
      <c r="C5412" s="32">
        <v>181</v>
      </c>
      <c r="D5412" s="32" t="s">
        <v>196</v>
      </c>
      <c r="E5412" s="32" t="s">
        <v>441</v>
      </c>
    </row>
    <row r="5413" spans="1:5" ht="12.6" customHeight="1" x14ac:dyDescent="0.2">
      <c r="A5413" s="32">
        <v>19</v>
      </c>
      <c r="B5413" s="32">
        <v>2</v>
      </c>
      <c r="C5413" s="32">
        <v>182</v>
      </c>
      <c r="D5413" s="32" t="s">
        <v>197</v>
      </c>
      <c r="E5413" s="32" t="s">
        <v>293</v>
      </c>
    </row>
    <row r="5414" spans="1:5" ht="12.6" customHeight="1" x14ac:dyDescent="0.2">
      <c r="A5414" s="32">
        <v>19</v>
      </c>
      <c r="B5414" s="32">
        <v>2</v>
      </c>
      <c r="C5414" s="32">
        <v>183</v>
      </c>
      <c r="D5414" s="32" t="s">
        <v>198</v>
      </c>
      <c r="E5414" s="32" t="s">
        <v>200</v>
      </c>
    </row>
    <row r="5415" spans="1:5" ht="12.6" customHeight="1" x14ac:dyDescent="0.2">
      <c r="A5415" s="32">
        <v>19</v>
      </c>
      <c r="B5415" s="32">
        <v>2</v>
      </c>
      <c r="C5415" s="32">
        <v>184</v>
      </c>
      <c r="D5415" s="32" t="s">
        <v>313</v>
      </c>
      <c r="E5415" s="32" t="s">
        <v>233</v>
      </c>
    </row>
    <row r="5416" spans="1:5" ht="12.6" customHeight="1" x14ac:dyDescent="0.2">
      <c r="A5416" s="32">
        <v>19</v>
      </c>
      <c r="B5416" s="32">
        <v>2</v>
      </c>
      <c r="C5416" s="32">
        <v>185</v>
      </c>
      <c r="D5416" s="32" t="s">
        <v>333</v>
      </c>
      <c r="E5416" s="32" t="s">
        <v>273</v>
      </c>
    </row>
    <row r="5417" spans="1:5" ht="12.6" customHeight="1" x14ac:dyDescent="0.2">
      <c r="A5417" s="32">
        <v>19</v>
      </c>
      <c r="B5417" s="32">
        <v>2</v>
      </c>
      <c r="C5417" s="32">
        <v>186</v>
      </c>
      <c r="D5417" s="32" t="s">
        <v>373</v>
      </c>
      <c r="E5417" s="32" t="s">
        <v>421</v>
      </c>
    </row>
    <row r="5418" spans="1:5" ht="12.6" customHeight="1" x14ac:dyDescent="0.2">
      <c r="A5418" s="32">
        <v>19</v>
      </c>
      <c r="B5418" s="32">
        <v>2</v>
      </c>
      <c r="C5418" s="32">
        <v>187</v>
      </c>
      <c r="D5418" s="32" t="s">
        <v>193</v>
      </c>
      <c r="E5418" s="32" t="s">
        <v>353</v>
      </c>
    </row>
    <row r="5419" spans="1:5" ht="12.6" customHeight="1" x14ac:dyDescent="0.2">
      <c r="A5419" s="32">
        <v>19</v>
      </c>
      <c r="B5419" s="32">
        <v>2</v>
      </c>
      <c r="C5419" s="32">
        <v>188</v>
      </c>
      <c r="D5419" s="32" t="s">
        <v>199</v>
      </c>
      <c r="E5419" s="32" t="s">
        <v>422</v>
      </c>
    </row>
    <row r="5420" spans="1:5" ht="12.6" customHeight="1" x14ac:dyDescent="0.2">
      <c r="A5420" s="32">
        <v>19</v>
      </c>
      <c r="B5420" s="32">
        <v>2</v>
      </c>
      <c r="C5420" s="32">
        <v>189</v>
      </c>
      <c r="D5420" s="32" t="s">
        <v>195</v>
      </c>
      <c r="E5420" s="32" t="s">
        <v>253</v>
      </c>
    </row>
    <row r="5421" spans="1:5" ht="12.6" customHeight="1" x14ac:dyDescent="0.2">
      <c r="A5421" s="32">
        <v>19</v>
      </c>
      <c r="B5421" s="32">
        <v>2</v>
      </c>
      <c r="C5421" s="32">
        <v>190</v>
      </c>
      <c r="D5421" s="32" t="s">
        <v>442</v>
      </c>
      <c r="E5421" s="32" t="s">
        <v>201</v>
      </c>
    </row>
    <row r="5422" spans="1:5" ht="12.6" customHeight="1" x14ac:dyDescent="0.2">
      <c r="A5422" s="32">
        <v>19</v>
      </c>
      <c r="B5422" s="32">
        <v>3</v>
      </c>
      <c r="C5422" s="32">
        <v>1</v>
      </c>
      <c r="D5422" s="95" t="s">
        <v>29</v>
      </c>
      <c r="E5422" s="95" t="s">
        <v>27</v>
      </c>
    </row>
    <row r="5423" spans="1:5" ht="12.6" customHeight="1" x14ac:dyDescent="0.2">
      <c r="A5423" s="32">
        <v>19</v>
      </c>
      <c r="B5423" s="32">
        <v>3</v>
      </c>
      <c r="C5423" s="32">
        <v>2</v>
      </c>
      <c r="D5423" s="95" t="s">
        <v>28</v>
      </c>
      <c r="E5423" s="95" t="s">
        <v>32</v>
      </c>
    </row>
    <row r="5424" spans="1:5" ht="12.6" customHeight="1" x14ac:dyDescent="0.2">
      <c r="A5424" s="32">
        <v>19</v>
      </c>
      <c r="B5424" s="32">
        <v>3</v>
      </c>
      <c r="C5424" s="32">
        <v>3</v>
      </c>
      <c r="D5424" s="95" t="s">
        <v>294</v>
      </c>
      <c r="E5424" s="95" t="s">
        <v>234</v>
      </c>
    </row>
    <row r="5425" spans="1:5" ht="12.6" customHeight="1" x14ac:dyDescent="0.2">
      <c r="A5425" s="32">
        <v>19</v>
      </c>
      <c r="B5425" s="32">
        <v>3</v>
      </c>
      <c r="C5425" s="32">
        <v>4</v>
      </c>
      <c r="D5425" s="95" t="s">
        <v>314</v>
      </c>
      <c r="E5425" s="95" t="s">
        <v>254</v>
      </c>
    </row>
    <row r="5426" spans="1:5" ht="12.6" customHeight="1" x14ac:dyDescent="0.2">
      <c r="A5426" s="32">
        <v>19</v>
      </c>
      <c r="B5426" s="32">
        <v>3</v>
      </c>
      <c r="C5426" s="32">
        <v>5</v>
      </c>
      <c r="D5426" s="95" t="s">
        <v>274</v>
      </c>
      <c r="E5426" s="95" t="s">
        <v>30</v>
      </c>
    </row>
    <row r="5427" spans="1:5" ht="12.6" customHeight="1" x14ac:dyDescent="0.2">
      <c r="A5427" s="32">
        <v>19</v>
      </c>
      <c r="B5427" s="32">
        <v>3</v>
      </c>
      <c r="C5427" s="32">
        <v>6</v>
      </c>
      <c r="D5427" s="95" t="s">
        <v>384</v>
      </c>
      <c r="E5427" s="95" t="s">
        <v>22</v>
      </c>
    </row>
    <row r="5428" spans="1:5" ht="12.6" customHeight="1" x14ac:dyDescent="0.2">
      <c r="A5428" s="32">
        <v>19</v>
      </c>
      <c r="B5428" s="32">
        <v>3</v>
      </c>
      <c r="C5428" s="32">
        <v>7</v>
      </c>
      <c r="D5428" s="95" t="s">
        <v>423</v>
      </c>
      <c r="E5428" s="95" t="s">
        <v>31</v>
      </c>
    </row>
    <row r="5429" spans="1:5" ht="12.6" customHeight="1" x14ac:dyDescent="0.2">
      <c r="A5429" s="32">
        <v>19</v>
      </c>
      <c r="B5429" s="32">
        <v>3</v>
      </c>
      <c r="C5429" s="32">
        <v>8</v>
      </c>
      <c r="D5429" s="95" t="s">
        <v>383</v>
      </c>
      <c r="E5429" s="95" t="s">
        <v>26</v>
      </c>
    </row>
    <row r="5430" spans="1:5" ht="12.6" customHeight="1" x14ac:dyDescent="0.2">
      <c r="A5430" s="32">
        <v>19</v>
      </c>
      <c r="B5430" s="32">
        <v>3</v>
      </c>
      <c r="C5430" s="32">
        <v>9</v>
      </c>
      <c r="D5430" s="95" t="s">
        <v>214</v>
      </c>
      <c r="E5430" s="95" t="s">
        <v>334</v>
      </c>
    </row>
    <row r="5431" spans="1:5" ht="12.6" customHeight="1" x14ac:dyDescent="0.2">
      <c r="A5431" s="32">
        <v>19</v>
      </c>
      <c r="B5431" s="32">
        <v>3</v>
      </c>
      <c r="C5431" s="32">
        <v>10</v>
      </c>
      <c r="D5431" s="95" t="s">
        <v>235</v>
      </c>
      <c r="E5431" s="95" t="s">
        <v>354</v>
      </c>
    </row>
    <row r="5432" spans="1:5" ht="12.6" customHeight="1" x14ac:dyDescent="0.2">
      <c r="A5432" s="32">
        <v>19</v>
      </c>
      <c r="B5432" s="32">
        <v>3</v>
      </c>
      <c r="C5432" s="32">
        <v>11</v>
      </c>
      <c r="D5432" s="95" t="s">
        <v>215</v>
      </c>
      <c r="E5432" s="95" t="s">
        <v>39</v>
      </c>
    </row>
    <row r="5433" spans="1:5" ht="12.6" customHeight="1" x14ac:dyDescent="0.2">
      <c r="A5433" s="32">
        <v>19</v>
      </c>
      <c r="B5433" s="32">
        <v>3</v>
      </c>
      <c r="C5433" s="32">
        <v>12</v>
      </c>
      <c r="D5433" s="95" t="s">
        <v>385</v>
      </c>
      <c r="E5433" s="95" t="s">
        <v>315</v>
      </c>
    </row>
    <row r="5434" spans="1:5" ht="12.6" customHeight="1" x14ac:dyDescent="0.2">
      <c r="A5434" s="32">
        <v>19</v>
      </c>
      <c r="B5434" s="32">
        <v>3</v>
      </c>
      <c r="C5434" s="32">
        <v>13</v>
      </c>
      <c r="D5434" s="95" t="s">
        <v>355</v>
      </c>
      <c r="E5434" s="95" t="s">
        <v>37</v>
      </c>
    </row>
    <row r="5435" spans="1:5" ht="12.6" customHeight="1" x14ac:dyDescent="0.2">
      <c r="A5435" s="32">
        <v>19</v>
      </c>
      <c r="B5435" s="32">
        <v>3</v>
      </c>
      <c r="C5435" s="32">
        <v>14</v>
      </c>
      <c r="D5435" s="95" t="s">
        <v>36</v>
      </c>
      <c r="E5435" s="95" t="s">
        <v>255</v>
      </c>
    </row>
    <row r="5436" spans="1:5" ht="12.6" customHeight="1" x14ac:dyDescent="0.2">
      <c r="A5436" s="32">
        <v>19</v>
      </c>
      <c r="B5436" s="32">
        <v>3</v>
      </c>
      <c r="C5436" s="32">
        <v>15</v>
      </c>
      <c r="D5436" s="95" t="s">
        <v>335</v>
      </c>
      <c r="E5436" s="95" t="s">
        <v>35</v>
      </c>
    </row>
    <row r="5437" spans="1:5" ht="12.6" customHeight="1" x14ac:dyDescent="0.2">
      <c r="A5437" s="32">
        <v>19</v>
      </c>
      <c r="B5437" s="32">
        <v>3</v>
      </c>
      <c r="C5437" s="32">
        <v>16</v>
      </c>
      <c r="D5437" s="95" t="s">
        <v>424</v>
      </c>
      <c r="E5437" s="95" t="s">
        <v>34</v>
      </c>
    </row>
    <row r="5438" spans="1:5" ht="12.6" customHeight="1" x14ac:dyDescent="0.2">
      <c r="A5438" s="32">
        <v>19</v>
      </c>
      <c r="B5438" s="32">
        <v>3</v>
      </c>
      <c r="C5438" s="32">
        <v>17</v>
      </c>
      <c r="D5438" s="95" t="s">
        <v>14</v>
      </c>
      <c r="E5438" s="95" t="s">
        <v>38</v>
      </c>
    </row>
    <row r="5439" spans="1:5" ht="12.6" customHeight="1" x14ac:dyDescent="0.2">
      <c r="A5439" s="32">
        <v>19</v>
      </c>
      <c r="B5439" s="32">
        <v>3</v>
      </c>
      <c r="C5439" s="32">
        <v>18</v>
      </c>
      <c r="D5439" s="95" t="s">
        <v>275</v>
      </c>
      <c r="E5439" s="95" t="s">
        <v>295</v>
      </c>
    </row>
    <row r="5440" spans="1:5" ht="12.6" customHeight="1" x14ac:dyDescent="0.2">
      <c r="A5440" s="32">
        <v>19</v>
      </c>
      <c r="B5440" s="32">
        <v>3</v>
      </c>
      <c r="C5440" s="32">
        <v>19</v>
      </c>
      <c r="D5440" s="95" t="s">
        <v>33</v>
      </c>
      <c r="E5440" s="95" t="s">
        <v>386</v>
      </c>
    </row>
    <row r="5441" spans="1:5" ht="12.6" customHeight="1" x14ac:dyDescent="0.2">
      <c r="A5441" s="32">
        <v>19</v>
      </c>
      <c r="B5441" s="32">
        <v>3</v>
      </c>
      <c r="C5441" s="32">
        <v>20</v>
      </c>
      <c r="D5441" s="95" t="s">
        <v>45</v>
      </c>
      <c r="E5441" s="95" t="s">
        <v>356</v>
      </c>
    </row>
    <row r="5442" spans="1:5" ht="12.6" customHeight="1" x14ac:dyDescent="0.2">
      <c r="A5442" s="32">
        <v>19</v>
      </c>
      <c r="B5442" s="32">
        <v>3</v>
      </c>
      <c r="C5442" s="32">
        <v>21</v>
      </c>
      <c r="D5442" s="95" t="s">
        <v>388</v>
      </c>
      <c r="E5442" s="95" t="s">
        <v>44</v>
      </c>
    </row>
    <row r="5443" spans="1:5" ht="12.6" customHeight="1" x14ac:dyDescent="0.2">
      <c r="A5443" s="32">
        <v>19</v>
      </c>
      <c r="B5443" s="32">
        <v>3</v>
      </c>
      <c r="C5443" s="32">
        <v>22</v>
      </c>
      <c r="D5443" s="95" t="s">
        <v>40</v>
      </c>
      <c r="E5443" s="95" t="s">
        <v>236</v>
      </c>
    </row>
    <row r="5444" spans="1:5" ht="12.6" customHeight="1" x14ac:dyDescent="0.2">
      <c r="A5444" s="32">
        <v>19</v>
      </c>
      <c r="B5444" s="32">
        <v>3</v>
      </c>
      <c r="C5444" s="32">
        <v>23</v>
      </c>
      <c r="D5444" s="95" t="s">
        <v>276</v>
      </c>
      <c r="E5444" s="95" t="s">
        <v>256</v>
      </c>
    </row>
    <row r="5445" spans="1:5" ht="12.6" customHeight="1" x14ac:dyDescent="0.2">
      <c r="A5445" s="32">
        <v>19</v>
      </c>
      <c r="B5445" s="32">
        <v>3</v>
      </c>
      <c r="C5445" s="32">
        <v>24</v>
      </c>
      <c r="D5445" s="95" t="s">
        <v>336</v>
      </c>
      <c r="E5445" s="95" t="s">
        <v>46</v>
      </c>
    </row>
    <row r="5446" spans="1:5" ht="12.6" customHeight="1" x14ac:dyDescent="0.2">
      <c r="A5446" s="32">
        <v>19</v>
      </c>
      <c r="B5446" s="32">
        <v>3</v>
      </c>
      <c r="C5446" s="32">
        <v>25</v>
      </c>
      <c r="D5446" s="95" t="s">
        <v>316</v>
      </c>
      <c r="E5446" s="95" t="s">
        <v>43</v>
      </c>
    </row>
    <row r="5447" spans="1:5" ht="12.6" customHeight="1" x14ac:dyDescent="0.2">
      <c r="A5447" s="32">
        <v>19</v>
      </c>
      <c r="B5447" s="32">
        <v>3</v>
      </c>
      <c r="C5447" s="32">
        <v>26</v>
      </c>
      <c r="D5447" s="95" t="s">
        <v>425</v>
      </c>
      <c r="E5447" s="95" t="s">
        <v>216</v>
      </c>
    </row>
    <row r="5448" spans="1:5" ht="12.6" customHeight="1" x14ac:dyDescent="0.2">
      <c r="A5448" s="32">
        <v>19</v>
      </c>
      <c r="B5448" s="32">
        <v>3</v>
      </c>
      <c r="C5448" s="32">
        <v>27</v>
      </c>
      <c r="D5448" s="95" t="s">
        <v>296</v>
      </c>
      <c r="E5448" s="95" t="s">
        <v>387</v>
      </c>
    </row>
    <row r="5449" spans="1:5" ht="12.6" customHeight="1" x14ac:dyDescent="0.2">
      <c r="A5449" s="32">
        <v>19</v>
      </c>
      <c r="B5449" s="32">
        <v>3</v>
      </c>
      <c r="C5449" s="32">
        <v>28</v>
      </c>
      <c r="D5449" s="95" t="s">
        <v>42</v>
      </c>
      <c r="E5449" s="95" t="s">
        <v>15</v>
      </c>
    </row>
    <row r="5450" spans="1:5" ht="12.6" customHeight="1" x14ac:dyDescent="0.2">
      <c r="A5450" s="32">
        <v>19</v>
      </c>
      <c r="B5450" s="32">
        <v>3</v>
      </c>
      <c r="C5450" s="32">
        <v>29</v>
      </c>
      <c r="D5450" s="95" t="s">
        <v>277</v>
      </c>
      <c r="E5450" s="95" t="s">
        <v>41</v>
      </c>
    </row>
    <row r="5451" spans="1:5" ht="12.6" customHeight="1" x14ac:dyDescent="0.2">
      <c r="A5451" s="32">
        <v>19</v>
      </c>
      <c r="B5451" s="32">
        <v>3</v>
      </c>
      <c r="C5451" s="32">
        <v>30</v>
      </c>
      <c r="D5451" s="95" t="s">
        <v>53</v>
      </c>
      <c r="E5451" s="95" t="s">
        <v>389</v>
      </c>
    </row>
    <row r="5452" spans="1:5" ht="12.6" customHeight="1" x14ac:dyDescent="0.2">
      <c r="A5452" s="32">
        <v>19</v>
      </c>
      <c r="B5452" s="32">
        <v>3</v>
      </c>
      <c r="C5452" s="32">
        <v>31</v>
      </c>
      <c r="D5452" s="95" t="s">
        <v>337</v>
      </c>
      <c r="E5452" s="95" t="s">
        <v>317</v>
      </c>
    </row>
    <row r="5453" spans="1:5" ht="12.6" customHeight="1" x14ac:dyDescent="0.2">
      <c r="A5453" s="32">
        <v>19</v>
      </c>
      <c r="B5453" s="32">
        <v>3</v>
      </c>
      <c r="C5453" s="32">
        <v>32</v>
      </c>
      <c r="D5453" s="95" t="s">
        <v>51</v>
      </c>
      <c r="E5453" s="95" t="s">
        <v>50</v>
      </c>
    </row>
    <row r="5454" spans="1:5" ht="12.6" customHeight="1" x14ac:dyDescent="0.2">
      <c r="A5454" s="32">
        <v>19</v>
      </c>
      <c r="B5454" s="32">
        <v>3</v>
      </c>
      <c r="C5454" s="32">
        <v>33</v>
      </c>
      <c r="D5454" s="95" t="s">
        <v>257</v>
      </c>
      <c r="E5454" s="95" t="s">
        <v>237</v>
      </c>
    </row>
    <row r="5455" spans="1:5" ht="12.6" customHeight="1" x14ac:dyDescent="0.2">
      <c r="A5455" s="32">
        <v>19</v>
      </c>
      <c r="B5455" s="32">
        <v>3</v>
      </c>
      <c r="C5455" s="32">
        <v>34</v>
      </c>
      <c r="D5455" s="95" t="s">
        <v>297</v>
      </c>
      <c r="E5455" s="95" t="s">
        <v>426</v>
      </c>
    </row>
    <row r="5456" spans="1:5" ht="12.6" customHeight="1" x14ac:dyDescent="0.2">
      <c r="A5456" s="32">
        <v>19</v>
      </c>
      <c r="B5456" s="32">
        <v>3</v>
      </c>
      <c r="C5456" s="32">
        <v>35</v>
      </c>
      <c r="D5456" s="95" t="s">
        <v>52</v>
      </c>
      <c r="E5456" s="95" t="s">
        <v>357</v>
      </c>
    </row>
    <row r="5457" spans="1:5" ht="12.6" customHeight="1" x14ac:dyDescent="0.2">
      <c r="A5457" s="32">
        <v>19</v>
      </c>
      <c r="B5457" s="32">
        <v>3</v>
      </c>
      <c r="C5457" s="32">
        <v>36</v>
      </c>
      <c r="D5457" s="95" t="s">
        <v>16</v>
      </c>
      <c r="E5457" s="95" t="s">
        <v>217</v>
      </c>
    </row>
    <row r="5458" spans="1:5" ht="12.6" customHeight="1" x14ac:dyDescent="0.2">
      <c r="A5458" s="32">
        <v>19</v>
      </c>
      <c r="B5458" s="32">
        <v>3</v>
      </c>
      <c r="C5458" s="32">
        <v>37</v>
      </c>
      <c r="D5458" s="95" t="s">
        <v>390</v>
      </c>
      <c r="E5458" s="95" t="s">
        <v>47</v>
      </c>
    </row>
    <row r="5459" spans="1:5" ht="12.6" customHeight="1" x14ac:dyDescent="0.2">
      <c r="A5459" s="32">
        <v>19</v>
      </c>
      <c r="B5459" s="32">
        <v>3</v>
      </c>
      <c r="C5459" s="32">
        <v>38</v>
      </c>
      <c r="D5459" s="95" t="s">
        <v>48</v>
      </c>
      <c r="E5459" s="95" t="s">
        <v>49</v>
      </c>
    </row>
    <row r="5460" spans="1:5" ht="12.6" customHeight="1" x14ac:dyDescent="0.2">
      <c r="A5460" s="32">
        <v>19</v>
      </c>
      <c r="B5460" s="32">
        <v>3</v>
      </c>
      <c r="C5460" s="32">
        <v>39</v>
      </c>
      <c r="D5460" s="95" t="s">
        <v>358</v>
      </c>
      <c r="E5460" s="95" t="s">
        <v>427</v>
      </c>
    </row>
    <row r="5461" spans="1:5" ht="12.6" customHeight="1" x14ac:dyDescent="0.2">
      <c r="A5461" s="32">
        <v>19</v>
      </c>
      <c r="B5461" s="32">
        <v>3</v>
      </c>
      <c r="C5461" s="32">
        <v>40</v>
      </c>
      <c r="D5461" s="95" t="s">
        <v>60</v>
      </c>
      <c r="E5461" s="95" t="s">
        <v>318</v>
      </c>
    </row>
    <row r="5462" spans="1:5" ht="12.6" customHeight="1" x14ac:dyDescent="0.2">
      <c r="A5462" s="32">
        <v>19</v>
      </c>
      <c r="B5462" s="32">
        <v>3</v>
      </c>
      <c r="C5462" s="32">
        <v>41</v>
      </c>
      <c r="D5462" s="95" t="s">
        <v>55</v>
      </c>
      <c r="E5462" s="95" t="s">
        <v>298</v>
      </c>
    </row>
    <row r="5463" spans="1:5" ht="12.6" customHeight="1" x14ac:dyDescent="0.2">
      <c r="A5463" s="32">
        <v>19</v>
      </c>
      <c r="B5463" s="32">
        <v>3</v>
      </c>
      <c r="C5463" s="32">
        <v>42</v>
      </c>
      <c r="D5463" s="95" t="s">
        <v>338</v>
      </c>
      <c r="E5463" s="95" t="s">
        <v>57</v>
      </c>
    </row>
    <row r="5464" spans="1:5" ht="12.6" customHeight="1" x14ac:dyDescent="0.2">
      <c r="A5464" s="32">
        <v>19</v>
      </c>
      <c r="B5464" s="32">
        <v>3</v>
      </c>
      <c r="C5464" s="32">
        <v>43</v>
      </c>
      <c r="D5464" s="95" t="s">
        <v>56</v>
      </c>
      <c r="E5464" s="95" t="s">
        <v>238</v>
      </c>
    </row>
    <row r="5465" spans="1:5" ht="12.6" customHeight="1" x14ac:dyDescent="0.2">
      <c r="A5465" s="32">
        <v>19</v>
      </c>
      <c r="B5465" s="32">
        <v>3</v>
      </c>
      <c r="C5465" s="32">
        <v>44</v>
      </c>
      <c r="D5465" s="95" t="s">
        <v>17</v>
      </c>
      <c r="E5465" s="95" t="s">
        <v>59</v>
      </c>
    </row>
    <row r="5466" spans="1:5" ht="12.6" customHeight="1" x14ac:dyDescent="0.2">
      <c r="A5466" s="32">
        <v>19</v>
      </c>
      <c r="B5466" s="32">
        <v>3</v>
      </c>
      <c r="C5466" s="32">
        <v>45</v>
      </c>
      <c r="D5466" s="95" t="s">
        <v>218</v>
      </c>
      <c r="E5466" s="95" t="s">
        <v>278</v>
      </c>
    </row>
    <row r="5467" spans="1:5" ht="12.6" customHeight="1" x14ac:dyDescent="0.2">
      <c r="A5467" s="32">
        <v>19</v>
      </c>
      <c r="B5467" s="32">
        <v>3</v>
      </c>
      <c r="C5467" s="32">
        <v>46</v>
      </c>
      <c r="D5467" s="95" t="s">
        <v>392</v>
      </c>
      <c r="E5467" s="95" t="s">
        <v>54</v>
      </c>
    </row>
    <row r="5468" spans="1:5" ht="12.6" customHeight="1" x14ac:dyDescent="0.2">
      <c r="A5468" s="32">
        <v>19</v>
      </c>
      <c r="B5468" s="32">
        <v>3</v>
      </c>
      <c r="C5468" s="32">
        <v>47</v>
      </c>
      <c r="D5468" s="95" t="s">
        <v>391</v>
      </c>
      <c r="E5468" s="95" t="s">
        <v>258</v>
      </c>
    </row>
    <row r="5469" spans="1:5" ht="12.6" customHeight="1" x14ac:dyDescent="0.2">
      <c r="A5469" s="32">
        <v>19</v>
      </c>
      <c r="B5469" s="32">
        <v>3</v>
      </c>
      <c r="C5469" s="32">
        <v>48</v>
      </c>
      <c r="D5469" s="95" t="s">
        <v>394</v>
      </c>
      <c r="E5469" s="95" t="s">
        <v>58</v>
      </c>
    </row>
    <row r="5470" spans="1:5" ht="12.6" customHeight="1" x14ac:dyDescent="0.2">
      <c r="A5470" s="32">
        <v>19</v>
      </c>
      <c r="B5470" s="32">
        <v>3</v>
      </c>
      <c r="C5470" s="32">
        <v>49</v>
      </c>
      <c r="D5470" s="95" t="s">
        <v>66</v>
      </c>
      <c r="E5470" s="95" t="s">
        <v>319</v>
      </c>
    </row>
    <row r="5471" spans="1:5" ht="12.6" customHeight="1" x14ac:dyDescent="0.2">
      <c r="A5471" s="32">
        <v>19</v>
      </c>
      <c r="B5471" s="32">
        <v>3</v>
      </c>
      <c r="C5471" s="32">
        <v>50</v>
      </c>
      <c r="D5471" s="95" t="s">
        <v>18</v>
      </c>
      <c r="E5471" s="95" t="s">
        <v>239</v>
      </c>
    </row>
    <row r="5472" spans="1:5" ht="12.6" customHeight="1" x14ac:dyDescent="0.2">
      <c r="A5472" s="32">
        <v>19</v>
      </c>
      <c r="B5472" s="32">
        <v>3</v>
      </c>
      <c r="C5472" s="32">
        <v>51</v>
      </c>
      <c r="D5472" s="95" t="s">
        <v>393</v>
      </c>
      <c r="E5472" s="95" t="s">
        <v>359</v>
      </c>
    </row>
    <row r="5473" spans="1:5" ht="12.6" customHeight="1" x14ac:dyDescent="0.2">
      <c r="A5473" s="32">
        <v>19</v>
      </c>
      <c r="B5473" s="32">
        <v>3</v>
      </c>
      <c r="C5473" s="32">
        <v>52</v>
      </c>
      <c r="D5473" s="95" t="s">
        <v>279</v>
      </c>
      <c r="E5473" s="95" t="s">
        <v>67</v>
      </c>
    </row>
    <row r="5474" spans="1:5" ht="12.6" customHeight="1" x14ac:dyDescent="0.2">
      <c r="A5474" s="32">
        <v>19</v>
      </c>
      <c r="B5474" s="32">
        <v>3</v>
      </c>
      <c r="C5474" s="32">
        <v>53</v>
      </c>
      <c r="D5474" s="95" t="s">
        <v>428</v>
      </c>
      <c r="E5474" s="95" t="s">
        <v>259</v>
      </c>
    </row>
    <row r="5475" spans="1:5" ht="12.6" customHeight="1" x14ac:dyDescent="0.2">
      <c r="A5475" s="32">
        <v>19</v>
      </c>
      <c r="B5475" s="32">
        <v>3</v>
      </c>
      <c r="C5475" s="32">
        <v>54</v>
      </c>
      <c r="D5475" s="95" t="s">
        <v>219</v>
      </c>
      <c r="E5475" s="95" t="s">
        <v>64</v>
      </c>
    </row>
    <row r="5476" spans="1:5" ht="12.6" customHeight="1" x14ac:dyDescent="0.2">
      <c r="A5476" s="32">
        <v>19</v>
      </c>
      <c r="B5476" s="32">
        <v>3</v>
      </c>
      <c r="C5476" s="32">
        <v>55</v>
      </c>
      <c r="D5476" s="95" t="s">
        <v>339</v>
      </c>
      <c r="E5476" s="95" t="s">
        <v>61</v>
      </c>
    </row>
    <row r="5477" spans="1:5" ht="12.6" customHeight="1" x14ac:dyDescent="0.2">
      <c r="A5477" s="32">
        <v>19</v>
      </c>
      <c r="B5477" s="32">
        <v>3</v>
      </c>
      <c r="C5477" s="32">
        <v>56</v>
      </c>
      <c r="D5477" s="95" t="s">
        <v>62</v>
      </c>
      <c r="E5477" s="95" t="s">
        <v>299</v>
      </c>
    </row>
    <row r="5478" spans="1:5" ht="12.6" customHeight="1" x14ac:dyDescent="0.2">
      <c r="A5478" s="32">
        <v>19</v>
      </c>
      <c r="B5478" s="32">
        <v>3</v>
      </c>
      <c r="C5478" s="32">
        <v>57</v>
      </c>
      <c r="D5478" s="95" t="s">
        <v>65</v>
      </c>
      <c r="E5478" s="95" t="s">
        <v>63</v>
      </c>
    </row>
    <row r="5479" spans="1:5" ht="12.6" customHeight="1" x14ac:dyDescent="0.2">
      <c r="A5479" s="32">
        <v>19</v>
      </c>
      <c r="B5479" s="32">
        <v>3</v>
      </c>
      <c r="C5479" s="32">
        <v>58</v>
      </c>
      <c r="D5479" s="95" t="s">
        <v>300</v>
      </c>
      <c r="E5479" s="95" t="s">
        <v>429</v>
      </c>
    </row>
    <row r="5480" spans="1:5" ht="12.6" customHeight="1" x14ac:dyDescent="0.2">
      <c r="A5480" s="32">
        <v>19</v>
      </c>
      <c r="B5480" s="32">
        <v>3</v>
      </c>
      <c r="C5480" s="32">
        <v>59</v>
      </c>
      <c r="D5480" s="95" t="s">
        <v>74</v>
      </c>
      <c r="E5480" s="95" t="s">
        <v>68</v>
      </c>
    </row>
    <row r="5481" spans="1:5" ht="12.6" customHeight="1" x14ac:dyDescent="0.2">
      <c r="A5481" s="32">
        <v>19</v>
      </c>
      <c r="B5481" s="32">
        <v>3</v>
      </c>
      <c r="C5481" s="32">
        <v>60</v>
      </c>
      <c r="D5481" s="95" t="s">
        <v>220</v>
      </c>
      <c r="E5481" s="95" t="s">
        <v>280</v>
      </c>
    </row>
    <row r="5482" spans="1:5" ht="12.6" customHeight="1" x14ac:dyDescent="0.2">
      <c r="A5482" s="32">
        <v>19</v>
      </c>
      <c r="B5482" s="32">
        <v>3</v>
      </c>
      <c r="C5482" s="32">
        <v>61</v>
      </c>
      <c r="D5482" s="95" t="s">
        <v>73</v>
      </c>
      <c r="E5482" s="95" t="s">
        <v>396</v>
      </c>
    </row>
    <row r="5483" spans="1:5" ht="12.6" customHeight="1" x14ac:dyDescent="0.2">
      <c r="A5483" s="32">
        <v>19</v>
      </c>
      <c r="B5483" s="32">
        <v>3</v>
      </c>
      <c r="C5483" s="32">
        <v>62</v>
      </c>
      <c r="D5483" s="95" t="s">
        <v>360</v>
      </c>
      <c r="E5483" s="95" t="s">
        <v>320</v>
      </c>
    </row>
    <row r="5484" spans="1:5" ht="12.6" customHeight="1" x14ac:dyDescent="0.2">
      <c r="A5484" s="32">
        <v>19</v>
      </c>
      <c r="B5484" s="32">
        <v>3</v>
      </c>
      <c r="C5484" s="32">
        <v>63</v>
      </c>
      <c r="D5484" s="95" t="s">
        <v>260</v>
      </c>
      <c r="E5484" s="95" t="s">
        <v>395</v>
      </c>
    </row>
    <row r="5485" spans="1:5" ht="12.6" customHeight="1" x14ac:dyDescent="0.2">
      <c r="A5485" s="32">
        <v>19</v>
      </c>
      <c r="B5485" s="32">
        <v>3</v>
      </c>
      <c r="C5485" s="32">
        <v>64</v>
      </c>
      <c r="D5485" s="95" t="s">
        <v>240</v>
      </c>
      <c r="E5485" s="95" t="s">
        <v>69</v>
      </c>
    </row>
    <row r="5486" spans="1:5" ht="12.6" customHeight="1" x14ac:dyDescent="0.2">
      <c r="A5486" s="32">
        <v>19</v>
      </c>
      <c r="B5486" s="32">
        <v>3</v>
      </c>
      <c r="C5486" s="32">
        <v>65</v>
      </c>
      <c r="D5486" s="95" t="s">
        <v>19</v>
      </c>
      <c r="E5486" s="95" t="s">
        <v>71</v>
      </c>
    </row>
    <row r="5487" spans="1:5" ht="12.6" customHeight="1" x14ac:dyDescent="0.2">
      <c r="A5487" s="32">
        <v>19</v>
      </c>
      <c r="B5487" s="32">
        <v>3</v>
      </c>
      <c r="C5487" s="32">
        <v>66</v>
      </c>
      <c r="D5487" s="95" t="s">
        <v>70</v>
      </c>
      <c r="E5487" s="95" t="s">
        <v>72</v>
      </c>
    </row>
    <row r="5488" spans="1:5" ht="12.6" customHeight="1" x14ac:dyDescent="0.2">
      <c r="A5488" s="32">
        <v>19</v>
      </c>
      <c r="B5488" s="32">
        <v>3</v>
      </c>
      <c r="C5488" s="32">
        <v>67</v>
      </c>
      <c r="D5488" s="95" t="s">
        <v>78</v>
      </c>
      <c r="E5488" s="95" t="s">
        <v>340</v>
      </c>
    </row>
    <row r="5489" spans="1:5" ht="12.6" customHeight="1" x14ac:dyDescent="0.2">
      <c r="A5489" s="32">
        <v>19</v>
      </c>
      <c r="B5489" s="32">
        <v>3</v>
      </c>
      <c r="C5489" s="32">
        <v>68</v>
      </c>
      <c r="D5489" s="95" t="s">
        <v>281</v>
      </c>
      <c r="E5489" s="95" t="s">
        <v>75</v>
      </c>
    </row>
    <row r="5490" spans="1:5" ht="12.6" customHeight="1" x14ac:dyDescent="0.2">
      <c r="A5490" s="32">
        <v>19</v>
      </c>
      <c r="B5490" s="32">
        <v>3</v>
      </c>
      <c r="C5490" s="32">
        <v>69</v>
      </c>
      <c r="D5490" s="95" t="s">
        <v>77</v>
      </c>
      <c r="E5490" s="95" t="s">
        <v>81</v>
      </c>
    </row>
    <row r="5491" spans="1:5" ht="12.6" customHeight="1" x14ac:dyDescent="0.2">
      <c r="A5491" s="32">
        <v>19</v>
      </c>
      <c r="B5491" s="32">
        <v>3</v>
      </c>
      <c r="C5491" s="32">
        <v>70</v>
      </c>
      <c r="D5491" s="95" t="s">
        <v>79</v>
      </c>
      <c r="E5491" s="95" t="s">
        <v>398</v>
      </c>
    </row>
    <row r="5492" spans="1:5" ht="12.6" customHeight="1" x14ac:dyDescent="0.2">
      <c r="A5492" s="32">
        <v>19</v>
      </c>
      <c r="B5492" s="32">
        <v>3</v>
      </c>
      <c r="C5492" s="32">
        <v>71</v>
      </c>
      <c r="D5492" s="95" t="s">
        <v>261</v>
      </c>
      <c r="E5492" s="95" t="s">
        <v>76</v>
      </c>
    </row>
    <row r="5493" spans="1:5" ht="12.6" customHeight="1" x14ac:dyDescent="0.2">
      <c r="A5493" s="32">
        <v>19</v>
      </c>
      <c r="B5493" s="32">
        <v>3</v>
      </c>
      <c r="C5493" s="32">
        <v>72</v>
      </c>
      <c r="D5493" s="95" t="s">
        <v>241</v>
      </c>
      <c r="E5493" s="95" t="s">
        <v>341</v>
      </c>
    </row>
    <row r="5494" spans="1:5" ht="12.6" customHeight="1" x14ac:dyDescent="0.2">
      <c r="A5494" s="32">
        <v>19</v>
      </c>
      <c r="B5494" s="32">
        <v>3</v>
      </c>
      <c r="C5494" s="32">
        <v>73</v>
      </c>
      <c r="D5494" s="95" t="s">
        <v>361</v>
      </c>
      <c r="E5494" s="95" t="s">
        <v>221</v>
      </c>
    </row>
    <row r="5495" spans="1:5" ht="12.6" customHeight="1" x14ac:dyDescent="0.2">
      <c r="A5495" s="32">
        <v>19</v>
      </c>
      <c r="B5495" s="32">
        <v>3</v>
      </c>
      <c r="C5495" s="32">
        <v>74</v>
      </c>
      <c r="D5495" s="95" t="s">
        <v>80</v>
      </c>
      <c r="E5495" s="95" t="s">
        <v>20</v>
      </c>
    </row>
    <row r="5496" spans="1:5" ht="12.6" customHeight="1" x14ac:dyDescent="0.2">
      <c r="A5496" s="32">
        <v>19</v>
      </c>
      <c r="B5496" s="32">
        <v>3</v>
      </c>
      <c r="C5496" s="32">
        <v>75</v>
      </c>
      <c r="D5496" s="95" t="s">
        <v>321</v>
      </c>
      <c r="E5496" s="95" t="s">
        <v>397</v>
      </c>
    </row>
    <row r="5497" spans="1:5" ht="12.6" customHeight="1" x14ac:dyDescent="0.2">
      <c r="A5497" s="32">
        <v>19</v>
      </c>
      <c r="B5497" s="32">
        <v>3</v>
      </c>
      <c r="C5497" s="32">
        <v>76</v>
      </c>
      <c r="D5497" s="95" t="s">
        <v>301</v>
      </c>
      <c r="E5497" s="95" t="s">
        <v>430</v>
      </c>
    </row>
    <row r="5498" spans="1:5" ht="12.6" customHeight="1" x14ac:dyDescent="0.2">
      <c r="A5498" s="32">
        <v>19</v>
      </c>
      <c r="B5498" s="32">
        <v>3</v>
      </c>
      <c r="C5498" s="32">
        <v>77</v>
      </c>
      <c r="D5498" s="95" t="s">
        <v>262</v>
      </c>
      <c r="E5498" s="95" t="s">
        <v>82</v>
      </c>
    </row>
    <row r="5499" spans="1:5" ht="12.6" customHeight="1" x14ac:dyDescent="0.2">
      <c r="A5499" s="32">
        <v>19</v>
      </c>
      <c r="B5499" s="32">
        <v>3</v>
      </c>
      <c r="C5499" s="32">
        <v>78</v>
      </c>
      <c r="D5499" s="95" t="s">
        <v>85</v>
      </c>
      <c r="E5499" s="95" t="s">
        <v>400</v>
      </c>
    </row>
    <row r="5500" spans="1:5" ht="12.6" customHeight="1" x14ac:dyDescent="0.2">
      <c r="A5500" s="32">
        <v>19</v>
      </c>
      <c r="B5500" s="32">
        <v>3</v>
      </c>
      <c r="C5500" s="32">
        <v>79</v>
      </c>
      <c r="D5500" s="95" t="s">
        <v>21</v>
      </c>
      <c r="E5500" s="95" t="s">
        <v>342</v>
      </c>
    </row>
    <row r="5501" spans="1:5" ht="12.6" customHeight="1" x14ac:dyDescent="0.2">
      <c r="A5501" s="32">
        <v>19</v>
      </c>
      <c r="B5501" s="32">
        <v>3</v>
      </c>
      <c r="C5501" s="32">
        <v>80</v>
      </c>
      <c r="D5501" s="95" t="s">
        <v>84</v>
      </c>
      <c r="E5501" s="95" t="s">
        <v>86</v>
      </c>
    </row>
    <row r="5502" spans="1:5" ht="12.6" customHeight="1" x14ac:dyDescent="0.2">
      <c r="A5502" s="32">
        <v>19</v>
      </c>
      <c r="B5502" s="32">
        <v>3</v>
      </c>
      <c r="C5502" s="32">
        <v>81</v>
      </c>
      <c r="D5502" s="95" t="s">
        <v>431</v>
      </c>
      <c r="E5502" s="95" t="s">
        <v>399</v>
      </c>
    </row>
    <row r="5503" spans="1:5" ht="12.6" customHeight="1" x14ac:dyDescent="0.2">
      <c r="A5503" s="32">
        <v>19</v>
      </c>
      <c r="B5503" s="32">
        <v>3</v>
      </c>
      <c r="C5503" s="32">
        <v>82</v>
      </c>
      <c r="D5503" s="95" t="s">
        <v>322</v>
      </c>
      <c r="E5503" s="95" t="s">
        <v>302</v>
      </c>
    </row>
    <row r="5504" spans="1:5" ht="12.6" customHeight="1" x14ac:dyDescent="0.2">
      <c r="A5504" s="32">
        <v>19</v>
      </c>
      <c r="B5504" s="32">
        <v>3</v>
      </c>
      <c r="C5504" s="32">
        <v>83</v>
      </c>
      <c r="D5504" s="95" t="s">
        <v>242</v>
      </c>
      <c r="E5504" s="95" t="s">
        <v>362</v>
      </c>
    </row>
    <row r="5505" spans="1:5" ht="12.6" customHeight="1" x14ac:dyDescent="0.2">
      <c r="A5505" s="32">
        <v>19</v>
      </c>
      <c r="B5505" s="32">
        <v>3</v>
      </c>
      <c r="C5505" s="32">
        <v>84</v>
      </c>
      <c r="D5505" s="95" t="s">
        <v>87</v>
      </c>
      <c r="E5505" s="95" t="s">
        <v>222</v>
      </c>
    </row>
    <row r="5506" spans="1:5" ht="12.6" customHeight="1" x14ac:dyDescent="0.2">
      <c r="A5506" s="32">
        <v>19</v>
      </c>
      <c r="B5506" s="32">
        <v>3</v>
      </c>
      <c r="C5506" s="32">
        <v>85</v>
      </c>
      <c r="D5506" s="95" t="s">
        <v>282</v>
      </c>
      <c r="E5506" s="95" t="s">
        <v>83</v>
      </c>
    </row>
    <row r="5507" spans="1:5" ht="12.6" customHeight="1" x14ac:dyDescent="0.2">
      <c r="A5507" s="32">
        <v>19</v>
      </c>
      <c r="B5507" s="32">
        <v>3</v>
      </c>
      <c r="C5507" s="32">
        <v>86</v>
      </c>
      <c r="D5507" s="95" t="s">
        <v>263</v>
      </c>
      <c r="E5507" s="95" t="s">
        <v>88</v>
      </c>
    </row>
    <row r="5508" spans="1:5" ht="12.6" customHeight="1" x14ac:dyDescent="0.2">
      <c r="A5508" s="32">
        <v>19</v>
      </c>
      <c r="B5508" s="32">
        <v>3</v>
      </c>
      <c r="C5508" s="32">
        <v>87</v>
      </c>
      <c r="D5508" s="95" t="s">
        <v>94</v>
      </c>
      <c r="E5508" s="95" t="s">
        <v>401</v>
      </c>
    </row>
    <row r="5509" spans="1:5" ht="12.6" customHeight="1" x14ac:dyDescent="0.2">
      <c r="A5509" s="32">
        <v>19</v>
      </c>
      <c r="B5509" s="32">
        <v>3</v>
      </c>
      <c r="C5509" s="32">
        <v>88</v>
      </c>
      <c r="D5509" s="95" t="s">
        <v>323</v>
      </c>
      <c r="E5509" s="95" t="s">
        <v>303</v>
      </c>
    </row>
    <row r="5510" spans="1:5" ht="12.6" customHeight="1" x14ac:dyDescent="0.2">
      <c r="A5510" s="32">
        <v>19</v>
      </c>
      <c r="B5510" s="32">
        <v>3</v>
      </c>
      <c r="C5510" s="32">
        <v>89</v>
      </c>
      <c r="D5510" s="95" t="s">
        <v>90</v>
      </c>
      <c r="E5510" s="95" t="s">
        <v>89</v>
      </c>
    </row>
    <row r="5511" spans="1:5" ht="12.6" customHeight="1" x14ac:dyDescent="0.2">
      <c r="A5511" s="32">
        <v>19</v>
      </c>
      <c r="B5511" s="32">
        <v>3</v>
      </c>
      <c r="C5511" s="32">
        <v>90</v>
      </c>
      <c r="D5511" s="95" t="s">
        <v>283</v>
      </c>
      <c r="E5511" s="95" t="s">
        <v>92</v>
      </c>
    </row>
    <row r="5512" spans="1:5" ht="12.6" customHeight="1" x14ac:dyDescent="0.2">
      <c r="A5512" s="32">
        <v>19</v>
      </c>
      <c r="B5512" s="32">
        <v>3</v>
      </c>
      <c r="C5512" s="32">
        <v>91</v>
      </c>
      <c r="D5512" s="95" t="s">
        <v>93</v>
      </c>
      <c r="E5512" s="95" t="s">
        <v>95</v>
      </c>
    </row>
    <row r="5513" spans="1:5" ht="12.6" customHeight="1" x14ac:dyDescent="0.2">
      <c r="A5513" s="32">
        <v>19</v>
      </c>
      <c r="B5513" s="32">
        <v>3</v>
      </c>
      <c r="C5513" s="32">
        <v>92</v>
      </c>
      <c r="D5513" s="95" t="s">
        <v>432</v>
      </c>
      <c r="E5513" s="95" t="s">
        <v>363</v>
      </c>
    </row>
    <row r="5514" spans="1:5" ht="12.6" customHeight="1" x14ac:dyDescent="0.2">
      <c r="A5514" s="32">
        <v>19</v>
      </c>
      <c r="B5514" s="32">
        <v>3</v>
      </c>
      <c r="C5514" s="32">
        <v>93</v>
      </c>
      <c r="D5514" s="95" t="s">
        <v>23</v>
      </c>
      <c r="E5514" s="95" t="s">
        <v>343</v>
      </c>
    </row>
    <row r="5515" spans="1:5" ht="12.6" customHeight="1" x14ac:dyDescent="0.2">
      <c r="A5515" s="32">
        <v>19</v>
      </c>
      <c r="B5515" s="32">
        <v>3</v>
      </c>
      <c r="C5515" s="32">
        <v>94</v>
      </c>
      <c r="D5515" s="95" t="s">
        <v>223</v>
      </c>
      <c r="E5515" s="95" t="s">
        <v>243</v>
      </c>
    </row>
    <row r="5516" spans="1:5" ht="12.6" customHeight="1" x14ac:dyDescent="0.2">
      <c r="A5516" s="32">
        <v>19</v>
      </c>
      <c r="B5516" s="32">
        <v>3</v>
      </c>
      <c r="C5516" s="32">
        <v>95</v>
      </c>
      <c r="D5516" s="95" t="s">
        <v>402</v>
      </c>
      <c r="E5516" s="95" t="s">
        <v>91</v>
      </c>
    </row>
    <row r="5517" spans="1:5" ht="12.6" customHeight="1" x14ac:dyDescent="0.2">
      <c r="A5517" s="32">
        <v>19</v>
      </c>
      <c r="B5517" s="32">
        <v>3</v>
      </c>
      <c r="C5517" s="32">
        <v>96</v>
      </c>
      <c r="D5517" s="95" t="s">
        <v>101</v>
      </c>
      <c r="E5517" s="95" t="s">
        <v>100</v>
      </c>
    </row>
    <row r="5518" spans="1:5" ht="12.6" customHeight="1" x14ac:dyDescent="0.2">
      <c r="A5518" s="32">
        <v>19</v>
      </c>
      <c r="B5518" s="32">
        <v>3</v>
      </c>
      <c r="C5518" s="32">
        <v>97</v>
      </c>
      <c r="D5518" s="95" t="s">
        <v>244</v>
      </c>
      <c r="E5518" s="95" t="s">
        <v>98</v>
      </c>
    </row>
    <row r="5519" spans="1:5" ht="12.6" customHeight="1" x14ac:dyDescent="0.2">
      <c r="A5519" s="32">
        <v>19</v>
      </c>
      <c r="B5519" s="32">
        <v>3</v>
      </c>
      <c r="C5519" s="32">
        <v>98</v>
      </c>
      <c r="D5519" s="95" t="s">
        <v>364</v>
      </c>
      <c r="E5519" s="95" t="s">
        <v>304</v>
      </c>
    </row>
    <row r="5520" spans="1:5" ht="12.6" customHeight="1" x14ac:dyDescent="0.2">
      <c r="A5520" s="32">
        <v>19</v>
      </c>
      <c r="B5520" s="32">
        <v>3</v>
      </c>
      <c r="C5520" s="32">
        <v>99</v>
      </c>
      <c r="D5520" s="95" t="s">
        <v>24</v>
      </c>
      <c r="E5520" s="95" t="s">
        <v>284</v>
      </c>
    </row>
    <row r="5521" spans="1:5" ht="12.6" customHeight="1" x14ac:dyDescent="0.2">
      <c r="A5521" s="32">
        <v>19</v>
      </c>
      <c r="B5521" s="32">
        <v>3</v>
      </c>
      <c r="C5521" s="32">
        <v>100</v>
      </c>
      <c r="D5521" s="95" t="s">
        <v>96</v>
      </c>
      <c r="E5521" s="95" t="s">
        <v>224</v>
      </c>
    </row>
    <row r="5522" spans="1:5" ht="12.6" customHeight="1" x14ac:dyDescent="0.2">
      <c r="A5522" s="32">
        <v>19</v>
      </c>
      <c r="B5522" s="32">
        <v>3</v>
      </c>
      <c r="C5522" s="32">
        <v>101</v>
      </c>
      <c r="D5522" s="95" t="s">
        <v>344</v>
      </c>
      <c r="E5522" s="95" t="s">
        <v>264</v>
      </c>
    </row>
    <row r="5523" spans="1:5" ht="12.6" customHeight="1" x14ac:dyDescent="0.2">
      <c r="A5523" s="32">
        <v>19</v>
      </c>
      <c r="B5523" s="32">
        <v>3</v>
      </c>
      <c r="C5523" s="32">
        <v>102</v>
      </c>
      <c r="D5523" s="95" t="s">
        <v>404</v>
      </c>
      <c r="E5523" s="95" t="s">
        <v>403</v>
      </c>
    </row>
    <row r="5524" spans="1:5" ht="12.6" customHeight="1" x14ac:dyDescent="0.2">
      <c r="A5524" s="32">
        <v>19</v>
      </c>
      <c r="B5524" s="32">
        <v>3</v>
      </c>
      <c r="C5524" s="32">
        <v>103</v>
      </c>
      <c r="D5524" s="95" t="s">
        <v>99</v>
      </c>
      <c r="E5524" s="95" t="s">
        <v>102</v>
      </c>
    </row>
    <row r="5525" spans="1:5" ht="12.6" customHeight="1" x14ac:dyDescent="0.2">
      <c r="A5525" s="32">
        <v>19</v>
      </c>
      <c r="B5525" s="32">
        <v>3</v>
      </c>
      <c r="C5525" s="32">
        <v>104</v>
      </c>
      <c r="D5525" s="95" t="s">
        <v>433</v>
      </c>
      <c r="E5525" s="95" t="s">
        <v>97</v>
      </c>
    </row>
    <row r="5526" spans="1:5" ht="12.6" customHeight="1" x14ac:dyDescent="0.2">
      <c r="A5526" s="32">
        <v>19</v>
      </c>
      <c r="B5526" s="32">
        <v>3</v>
      </c>
      <c r="C5526" s="32">
        <v>105</v>
      </c>
      <c r="D5526" s="95" t="s">
        <v>107</v>
      </c>
      <c r="E5526" s="95" t="s">
        <v>324</v>
      </c>
    </row>
    <row r="5527" spans="1:5" ht="12.6" customHeight="1" x14ac:dyDescent="0.2">
      <c r="A5527" s="32">
        <v>19</v>
      </c>
      <c r="B5527" s="32">
        <v>3</v>
      </c>
      <c r="C5527" s="32">
        <v>106</v>
      </c>
      <c r="D5527" s="95" t="s">
        <v>285</v>
      </c>
      <c r="E5527" s="95" t="s">
        <v>406</v>
      </c>
    </row>
    <row r="5528" spans="1:5" ht="12.6" customHeight="1" x14ac:dyDescent="0.2">
      <c r="A5528" s="32">
        <v>19</v>
      </c>
      <c r="B5528" s="32">
        <v>3</v>
      </c>
      <c r="C5528" s="32">
        <v>107</v>
      </c>
      <c r="D5528" s="95" t="s">
        <v>25</v>
      </c>
      <c r="E5528" s="95" t="s">
        <v>365</v>
      </c>
    </row>
    <row r="5529" spans="1:5" ht="12.6" customHeight="1" x14ac:dyDescent="0.2">
      <c r="A5529" s="32">
        <v>19</v>
      </c>
      <c r="B5529" s="32">
        <v>3</v>
      </c>
      <c r="C5529" s="32">
        <v>108</v>
      </c>
      <c r="D5529" s="95" t="s">
        <v>108</v>
      </c>
      <c r="E5529" s="95" t="s">
        <v>104</v>
      </c>
    </row>
    <row r="5530" spans="1:5" ht="12.6" customHeight="1" x14ac:dyDescent="0.2">
      <c r="A5530" s="32">
        <v>19</v>
      </c>
      <c r="B5530" s="32">
        <v>3</v>
      </c>
      <c r="C5530" s="32">
        <v>109</v>
      </c>
      <c r="D5530" s="95" t="s">
        <v>245</v>
      </c>
      <c r="E5530" s="95" t="s">
        <v>265</v>
      </c>
    </row>
    <row r="5531" spans="1:5" ht="12.6" customHeight="1" x14ac:dyDescent="0.2">
      <c r="A5531" s="32">
        <v>19</v>
      </c>
      <c r="B5531" s="32">
        <v>3</v>
      </c>
      <c r="C5531" s="32">
        <v>110</v>
      </c>
      <c r="D5531" s="95" t="s">
        <v>109</v>
      </c>
      <c r="E5531" s="95" t="s">
        <v>345</v>
      </c>
    </row>
    <row r="5532" spans="1:5" ht="12.6" customHeight="1" x14ac:dyDescent="0.2">
      <c r="A5532" s="32">
        <v>19</v>
      </c>
      <c r="B5532" s="32">
        <v>3</v>
      </c>
      <c r="C5532" s="32">
        <v>111</v>
      </c>
      <c r="D5532" s="95" t="s">
        <v>325</v>
      </c>
      <c r="E5532" s="95" t="s">
        <v>105</v>
      </c>
    </row>
    <row r="5533" spans="1:5" ht="12.6" customHeight="1" x14ac:dyDescent="0.2">
      <c r="A5533" s="32">
        <v>19</v>
      </c>
      <c r="B5533" s="32">
        <v>3</v>
      </c>
      <c r="C5533" s="32">
        <v>112</v>
      </c>
      <c r="D5533" s="95" t="s">
        <v>405</v>
      </c>
      <c r="E5533" s="95" t="s">
        <v>434</v>
      </c>
    </row>
    <row r="5534" spans="1:5" ht="12.6" customHeight="1" x14ac:dyDescent="0.2">
      <c r="A5534" s="32">
        <v>19</v>
      </c>
      <c r="B5534" s="32">
        <v>3</v>
      </c>
      <c r="C5534" s="32">
        <v>113</v>
      </c>
      <c r="D5534" s="95" t="s">
        <v>106</v>
      </c>
      <c r="E5534" s="95" t="s">
        <v>225</v>
      </c>
    </row>
    <row r="5535" spans="1:5" ht="12.6" customHeight="1" x14ac:dyDescent="0.2">
      <c r="A5535" s="32">
        <v>19</v>
      </c>
      <c r="B5535" s="32">
        <v>3</v>
      </c>
      <c r="C5535" s="32">
        <v>114</v>
      </c>
      <c r="D5535" s="95" t="s">
        <v>305</v>
      </c>
      <c r="E5535" s="95" t="s">
        <v>103</v>
      </c>
    </row>
    <row r="5536" spans="1:5" ht="12.6" customHeight="1" x14ac:dyDescent="0.2">
      <c r="A5536" s="32">
        <v>19</v>
      </c>
      <c r="B5536" s="32">
        <v>3</v>
      </c>
      <c r="C5536" s="32">
        <v>115</v>
      </c>
      <c r="D5536" s="95" t="s">
        <v>408</v>
      </c>
      <c r="E5536" s="95" t="s">
        <v>366</v>
      </c>
    </row>
    <row r="5537" spans="1:5" ht="12.6" customHeight="1" x14ac:dyDescent="0.2">
      <c r="A5537" s="32">
        <v>19</v>
      </c>
      <c r="B5537" s="32">
        <v>3</v>
      </c>
      <c r="C5537" s="32">
        <v>116</v>
      </c>
      <c r="D5537" s="95" t="s">
        <v>144</v>
      </c>
      <c r="E5537" s="95" t="s">
        <v>286</v>
      </c>
    </row>
    <row r="5538" spans="1:5" ht="12.6" customHeight="1" x14ac:dyDescent="0.2">
      <c r="A5538" s="32">
        <v>19</v>
      </c>
      <c r="B5538" s="32">
        <v>3</v>
      </c>
      <c r="C5538" s="32">
        <v>117</v>
      </c>
      <c r="D5538" s="95" t="s">
        <v>306</v>
      </c>
      <c r="E5538" s="95" t="s">
        <v>146</v>
      </c>
    </row>
    <row r="5539" spans="1:5" ht="12.6" customHeight="1" x14ac:dyDescent="0.2">
      <c r="A5539" s="32">
        <v>19</v>
      </c>
      <c r="B5539" s="32">
        <v>3</v>
      </c>
      <c r="C5539" s="32">
        <v>118</v>
      </c>
      <c r="D5539" s="95" t="s">
        <v>139</v>
      </c>
      <c r="E5539" s="95" t="s">
        <v>141</v>
      </c>
    </row>
    <row r="5540" spans="1:5" ht="12.6" customHeight="1" x14ac:dyDescent="0.2">
      <c r="A5540" s="32">
        <v>19</v>
      </c>
      <c r="B5540" s="32">
        <v>3</v>
      </c>
      <c r="C5540" s="32">
        <v>119</v>
      </c>
      <c r="D5540" s="95" t="s">
        <v>346</v>
      </c>
      <c r="E5540" s="95" t="s">
        <v>435</v>
      </c>
    </row>
    <row r="5541" spans="1:5" ht="12.6" customHeight="1" x14ac:dyDescent="0.2">
      <c r="A5541" s="32">
        <v>19</v>
      </c>
      <c r="B5541" s="32">
        <v>3</v>
      </c>
      <c r="C5541" s="32">
        <v>120</v>
      </c>
      <c r="D5541" s="95" t="s">
        <v>142</v>
      </c>
      <c r="E5541" s="95" t="s">
        <v>266</v>
      </c>
    </row>
    <row r="5542" spans="1:5" ht="12.6" customHeight="1" x14ac:dyDescent="0.2">
      <c r="A5542" s="32">
        <v>19</v>
      </c>
      <c r="B5542" s="32">
        <v>3</v>
      </c>
      <c r="C5542" s="32">
        <v>121</v>
      </c>
      <c r="D5542" s="95" t="s">
        <v>140</v>
      </c>
      <c r="E5542" s="95" t="s">
        <v>407</v>
      </c>
    </row>
    <row r="5543" spans="1:5" ht="12.6" customHeight="1" x14ac:dyDescent="0.2">
      <c r="A5543" s="32">
        <v>19</v>
      </c>
      <c r="B5543" s="32">
        <v>3</v>
      </c>
      <c r="C5543" s="32">
        <v>122</v>
      </c>
      <c r="D5543" s="95" t="s">
        <v>226</v>
      </c>
      <c r="E5543" s="95" t="s">
        <v>138</v>
      </c>
    </row>
    <row r="5544" spans="1:5" ht="12.6" customHeight="1" x14ac:dyDescent="0.2">
      <c r="A5544" s="32">
        <v>19</v>
      </c>
      <c r="B5544" s="32">
        <v>3</v>
      </c>
      <c r="C5544" s="32">
        <v>123</v>
      </c>
      <c r="D5544" s="95" t="s">
        <v>143</v>
      </c>
      <c r="E5544" s="95" t="s">
        <v>246</v>
      </c>
    </row>
    <row r="5545" spans="1:5" ht="12.6" customHeight="1" x14ac:dyDescent="0.2">
      <c r="A5545" s="32">
        <v>19</v>
      </c>
      <c r="B5545" s="32">
        <v>3</v>
      </c>
      <c r="C5545" s="32">
        <v>124</v>
      </c>
      <c r="D5545" s="95" t="s">
        <v>227</v>
      </c>
      <c r="E5545" s="95" t="s">
        <v>326</v>
      </c>
    </row>
    <row r="5546" spans="1:5" ht="12.6" customHeight="1" x14ac:dyDescent="0.2">
      <c r="A5546" s="32">
        <v>19</v>
      </c>
      <c r="B5546" s="32">
        <v>3</v>
      </c>
      <c r="C5546" s="32">
        <v>125</v>
      </c>
      <c r="D5546" s="95" t="s">
        <v>409</v>
      </c>
      <c r="E5546" s="95" t="s">
        <v>327</v>
      </c>
    </row>
    <row r="5547" spans="1:5" ht="12.6" customHeight="1" x14ac:dyDescent="0.2">
      <c r="A5547" s="32">
        <v>19</v>
      </c>
      <c r="B5547" s="32">
        <v>3</v>
      </c>
      <c r="C5547" s="32">
        <v>126</v>
      </c>
      <c r="D5547" s="95" t="s">
        <v>307</v>
      </c>
      <c r="E5547" s="95" t="s">
        <v>410</v>
      </c>
    </row>
    <row r="5548" spans="1:5" ht="12.6" customHeight="1" x14ac:dyDescent="0.2">
      <c r="A5548" s="32">
        <v>19</v>
      </c>
      <c r="B5548" s="32">
        <v>3</v>
      </c>
      <c r="C5548" s="32">
        <v>127</v>
      </c>
      <c r="D5548" s="95" t="s">
        <v>267</v>
      </c>
      <c r="E5548" s="95" t="s">
        <v>152</v>
      </c>
    </row>
    <row r="5549" spans="1:5" ht="12.6" customHeight="1" x14ac:dyDescent="0.2">
      <c r="A5549" s="32">
        <v>19</v>
      </c>
      <c r="B5549" s="32">
        <v>3</v>
      </c>
      <c r="C5549" s="32">
        <v>128</v>
      </c>
      <c r="D5549" s="95" t="s">
        <v>148</v>
      </c>
      <c r="E5549" s="95" t="s">
        <v>367</v>
      </c>
    </row>
    <row r="5550" spans="1:5" ht="12.6" customHeight="1" x14ac:dyDescent="0.2">
      <c r="A5550" s="32">
        <v>19</v>
      </c>
      <c r="B5550" s="32">
        <v>3</v>
      </c>
      <c r="C5550" s="32">
        <v>129</v>
      </c>
      <c r="D5550" s="95" t="s">
        <v>247</v>
      </c>
      <c r="E5550" s="95" t="s">
        <v>149</v>
      </c>
    </row>
    <row r="5551" spans="1:5" ht="12.6" customHeight="1" x14ac:dyDescent="0.2">
      <c r="A5551" s="32">
        <v>19</v>
      </c>
      <c r="B5551" s="32">
        <v>3</v>
      </c>
      <c r="C5551" s="32">
        <v>130</v>
      </c>
      <c r="D5551" s="95" t="s">
        <v>151</v>
      </c>
      <c r="E5551" s="95" t="s">
        <v>145</v>
      </c>
    </row>
    <row r="5552" spans="1:5" ht="12.6" customHeight="1" x14ac:dyDescent="0.2">
      <c r="A5552" s="32">
        <v>19</v>
      </c>
      <c r="B5552" s="32">
        <v>3</v>
      </c>
      <c r="C5552" s="32">
        <v>131</v>
      </c>
      <c r="D5552" s="95" t="s">
        <v>347</v>
      </c>
      <c r="E5552" s="95" t="s">
        <v>147</v>
      </c>
    </row>
    <row r="5553" spans="1:5" ht="12.6" customHeight="1" x14ac:dyDescent="0.2">
      <c r="A5553" s="32">
        <v>19</v>
      </c>
      <c r="B5553" s="32">
        <v>3</v>
      </c>
      <c r="C5553" s="32">
        <v>132</v>
      </c>
      <c r="D5553" s="95" t="s">
        <v>436</v>
      </c>
      <c r="E5553" s="95" t="s">
        <v>150</v>
      </c>
    </row>
    <row r="5554" spans="1:5" ht="12.6" customHeight="1" x14ac:dyDescent="0.2">
      <c r="A5554" s="32">
        <v>19</v>
      </c>
      <c r="B5554" s="32">
        <v>3</v>
      </c>
      <c r="C5554" s="32">
        <v>133</v>
      </c>
      <c r="D5554" s="95" t="s">
        <v>287</v>
      </c>
      <c r="E5554" s="95" t="s">
        <v>153</v>
      </c>
    </row>
    <row r="5555" spans="1:5" ht="12.6" customHeight="1" x14ac:dyDescent="0.2">
      <c r="A5555" s="32">
        <v>19</v>
      </c>
      <c r="B5555" s="32">
        <v>3</v>
      </c>
      <c r="C5555" s="32">
        <v>134</v>
      </c>
      <c r="D5555" s="95" t="s">
        <v>158</v>
      </c>
      <c r="E5555" s="95" t="s">
        <v>288</v>
      </c>
    </row>
    <row r="5556" spans="1:5" ht="12.6" customHeight="1" x14ac:dyDescent="0.2">
      <c r="A5556" s="32">
        <v>19</v>
      </c>
      <c r="B5556" s="32">
        <v>3</v>
      </c>
      <c r="C5556" s="32">
        <v>135</v>
      </c>
      <c r="D5556" s="95" t="s">
        <v>154</v>
      </c>
      <c r="E5556" s="95" t="s">
        <v>412</v>
      </c>
    </row>
    <row r="5557" spans="1:5" ht="12.6" customHeight="1" x14ac:dyDescent="0.2">
      <c r="A5557" s="32">
        <v>19</v>
      </c>
      <c r="B5557" s="32">
        <v>3</v>
      </c>
      <c r="C5557" s="32">
        <v>136</v>
      </c>
      <c r="D5557" s="95" t="s">
        <v>157</v>
      </c>
      <c r="E5557" s="95" t="s">
        <v>248</v>
      </c>
    </row>
    <row r="5558" spans="1:5" ht="12.6" customHeight="1" x14ac:dyDescent="0.2">
      <c r="A5558" s="32">
        <v>19</v>
      </c>
      <c r="B5558" s="32">
        <v>3</v>
      </c>
      <c r="C5558" s="32">
        <v>137</v>
      </c>
      <c r="D5558" s="95" t="s">
        <v>228</v>
      </c>
      <c r="E5558" s="95" t="s">
        <v>411</v>
      </c>
    </row>
    <row r="5559" spans="1:5" ht="12.6" customHeight="1" x14ac:dyDescent="0.2">
      <c r="A5559" s="32">
        <v>19</v>
      </c>
      <c r="B5559" s="32">
        <v>3</v>
      </c>
      <c r="C5559" s="32">
        <v>138</v>
      </c>
      <c r="D5559" s="95" t="s">
        <v>155</v>
      </c>
      <c r="E5559" s="95" t="s">
        <v>156</v>
      </c>
    </row>
    <row r="5560" spans="1:5" ht="12.6" customHeight="1" x14ac:dyDescent="0.2">
      <c r="A5560" s="32">
        <v>19</v>
      </c>
      <c r="B5560" s="32">
        <v>3</v>
      </c>
      <c r="C5560" s="32">
        <v>139</v>
      </c>
      <c r="D5560" s="95" t="s">
        <v>162</v>
      </c>
      <c r="E5560" s="95" t="s">
        <v>368</v>
      </c>
    </row>
    <row r="5561" spans="1:5" ht="12.6" customHeight="1" x14ac:dyDescent="0.2">
      <c r="A5561" s="32">
        <v>19</v>
      </c>
      <c r="B5561" s="32">
        <v>3</v>
      </c>
      <c r="C5561" s="32">
        <v>140</v>
      </c>
      <c r="D5561" s="95" t="s">
        <v>160</v>
      </c>
      <c r="E5561" s="95" t="s">
        <v>328</v>
      </c>
    </row>
    <row r="5562" spans="1:5" ht="12.6" customHeight="1" x14ac:dyDescent="0.2">
      <c r="A5562" s="32">
        <v>19</v>
      </c>
      <c r="B5562" s="32">
        <v>3</v>
      </c>
      <c r="C5562" s="32">
        <v>141</v>
      </c>
      <c r="D5562" s="95" t="s">
        <v>308</v>
      </c>
      <c r="E5562" s="95" t="s">
        <v>159</v>
      </c>
    </row>
    <row r="5563" spans="1:5" ht="12.6" customHeight="1" x14ac:dyDescent="0.2">
      <c r="A5563" s="32">
        <v>19</v>
      </c>
      <c r="B5563" s="32">
        <v>3</v>
      </c>
      <c r="C5563" s="32">
        <v>142</v>
      </c>
      <c r="D5563" s="95" t="s">
        <v>348</v>
      </c>
      <c r="E5563" s="95" t="s">
        <v>437</v>
      </c>
    </row>
    <row r="5564" spans="1:5" ht="12.6" customHeight="1" x14ac:dyDescent="0.2">
      <c r="A5564" s="32">
        <v>19</v>
      </c>
      <c r="B5564" s="32">
        <v>3</v>
      </c>
      <c r="C5564" s="32">
        <v>143</v>
      </c>
      <c r="D5564" s="95" t="s">
        <v>413</v>
      </c>
      <c r="E5564" s="95" t="s">
        <v>268</v>
      </c>
    </row>
    <row r="5565" spans="1:5" ht="12.6" customHeight="1" x14ac:dyDescent="0.2">
      <c r="A5565" s="32">
        <v>19</v>
      </c>
      <c r="B5565" s="32">
        <v>3</v>
      </c>
      <c r="C5565" s="32">
        <v>144</v>
      </c>
      <c r="D5565" s="95" t="s">
        <v>165</v>
      </c>
      <c r="E5565" s="95" t="s">
        <v>438</v>
      </c>
    </row>
    <row r="5566" spans="1:5" ht="12.6" customHeight="1" x14ac:dyDescent="0.2">
      <c r="A5566" s="32">
        <v>19</v>
      </c>
      <c r="B5566" s="32">
        <v>3</v>
      </c>
      <c r="C5566" s="32">
        <v>145</v>
      </c>
      <c r="D5566" s="95" t="s">
        <v>289</v>
      </c>
      <c r="E5566" s="95" t="s">
        <v>329</v>
      </c>
    </row>
    <row r="5567" spans="1:5" ht="12.6" customHeight="1" x14ac:dyDescent="0.2">
      <c r="A5567" s="32">
        <v>19</v>
      </c>
      <c r="B5567" s="32">
        <v>3</v>
      </c>
      <c r="C5567" s="32">
        <v>146</v>
      </c>
      <c r="D5567" s="95" t="s">
        <v>269</v>
      </c>
      <c r="E5567" s="95" t="s">
        <v>164</v>
      </c>
    </row>
    <row r="5568" spans="1:5" ht="12.6" customHeight="1" x14ac:dyDescent="0.2">
      <c r="A5568" s="32">
        <v>19</v>
      </c>
      <c r="B5568" s="32">
        <v>3</v>
      </c>
      <c r="C5568" s="32">
        <v>147</v>
      </c>
      <c r="D5568" s="95" t="s">
        <v>369</v>
      </c>
      <c r="E5568" s="95" t="s">
        <v>349</v>
      </c>
    </row>
    <row r="5569" spans="1:5" ht="12.6" customHeight="1" x14ac:dyDescent="0.2">
      <c r="A5569" s="32">
        <v>19</v>
      </c>
      <c r="B5569" s="32">
        <v>3</v>
      </c>
      <c r="C5569" s="32">
        <v>148</v>
      </c>
      <c r="D5569" s="95" t="s">
        <v>309</v>
      </c>
      <c r="E5569" s="95" t="s">
        <v>161</v>
      </c>
    </row>
    <row r="5570" spans="1:5" ht="12.6" customHeight="1" x14ac:dyDescent="0.2">
      <c r="A5570" s="32">
        <v>19</v>
      </c>
      <c r="B5570" s="32">
        <v>3</v>
      </c>
      <c r="C5570" s="32">
        <v>149</v>
      </c>
      <c r="D5570" s="95" t="s">
        <v>249</v>
      </c>
      <c r="E5570" s="95" t="s">
        <v>163</v>
      </c>
    </row>
    <row r="5571" spans="1:5" ht="12.6" customHeight="1" x14ac:dyDescent="0.2">
      <c r="A5571" s="32">
        <v>19</v>
      </c>
      <c r="B5571" s="32">
        <v>3</v>
      </c>
      <c r="C5571" s="32">
        <v>150</v>
      </c>
      <c r="D5571" s="95" t="s">
        <v>414</v>
      </c>
      <c r="E5571" s="95" t="s">
        <v>169</v>
      </c>
    </row>
    <row r="5572" spans="1:5" ht="12.6" customHeight="1" x14ac:dyDescent="0.2">
      <c r="A5572" s="32">
        <v>19</v>
      </c>
      <c r="B5572" s="32">
        <v>3</v>
      </c>
      <c r="C5572" s="32">
        <v>151</v>
      </c>
      <c r="D5572" s="95" t="s">
        <v>229</v>
      </c>
      <c r="E5572" s="95" t="s">
        <v>166</v>
      </c>
    </row>
    <row r="5573" spans="1:5" ht="12.6" customHeight="1" x14ac:dyDescent="0.2">
      <c r="A5573" s="32">
        <v>19</v>
      </c>
      <c r="B5573" s="32">
        <v>3</v>
      </c>
      <c r="C5573" s="32">
        <v>152</v>
      </c>
      <c r="D5573" s="95" t="s">
        <v>168</v>
      </c>
      <c r="E5573" s="95" t="s">
        <v>167</v>
      </c>
    </row>
    <row r="5574" spans="1:5" ht="12.6" customHeight="1" x14ac:dyDescent="0.2">
      <c r="A5574" s="32">
        <v>19</v>
      </c>
      <c r="B5574" s="32">
        <v>3</v>
      </c>
      <c r="C5574" s="32">
        <v>153</v>
      </c>
      <c r="D5574" s="95" t="s">
        <v>310</v>
      </c>
      <c r="E5574" s="95" t="s">
        <v>370</v>
      </c>
    </row>
    <row r="5575" spans="1:5" ht="12.6" customHeight="1" x14ac:dyDescent="0.2">
      <c r="A5575" s="32">
        <v>19</v>
      </c>
      <c r="B5575" s="32">
        <v>3</v>
      </c>
      <c r="C5575" s="32">
        <v>154</v>
      </c>
      <c r="D5575" s="95" t="s">
        <v>330</v>
      </c>
      <c r="E5575" s="95" t="s">
        <v>171</v>
      </c>
    </row>
    <row r="5576" spans="1:5" ht="12.6" customHeight="1" x14ac:dyDescent="0.2">
      <c r="A5576" s="32">
        <v>19</v>
      </c>
      <c r="B5576" s="32">
        <v>3</v>
      </c>
      <c r="C5576" s="32">
        <v>155</v>
      </c>
      <c r="D5576" s="95" t="s">
        <v>174</v>
      </c>
      <c r="E5576" s="95" t="s">
        <v>439</v>
      </c>
    </row>
    <row r="5577" spans="1:5" ht="12.6" customHeight="1" x14ac:dyDescent="0.2">
      <c r="A5577" s="32">
        <v>19</v>
      </c>
      <c r="B5577" s="32">
        <v>3</v>
      </c>
      <c r="C5577" s="32">
        <v>156</v>
      </c>
      <c r="D5577" s="95" t="s">
        <v>290</v>
      </c>
      <c r="E5577" s="95" t="s">
        <v>173</v>
      </c>
    </row>
    <row r="5578" spans="1:5" ht="12.6" customHeight="1" x14ac:dyDescent="0.2">
      <c r="A5578" s="32">
        <v>19</v>
      </c>
      <c r="B5578" s="32">
        <v>3</v>
      </c>
      <c r="C5578" s="32">
        <v>157</v>
      </c>
      <c r="D5578" s="95" t="s">
        <v>178</v>
      </c>
      <c r="E5578" s="95" t="s">
        <v>416</v>
      </c>
    </row>
    <row r="5579" spans="1:5" ht="12.6" customHeight="1" x14ac:dyDescent="0.2">
      <c r="A5579" s="32">
        <v>19</v>
      </c>
      <c r="B5579" s="32">
        <v>3</v>
      </c>
      <c r="C5579" s="32">
        <v>158</v>
      </c>
      <c r="D5579" s="95" t="s">
        <v>175</v>
      </c>
      <c r="E5579" s="95" t="s">
        <v>170</v>
      </c>
    </row>
    <row r="5580" spans="1:5" ht="12.6" customHeight="1" x14ac:dyDescent="0.2">
      <c r="A5580" s="32">
        <v>19</v>
      </c>
      <c r="B5580" s="32">
        <v>3</v>
      </c>
      <c r="C5580" s="32">
        <v>159</v>
      </c>
      <c r="D5580" s="95" t="s">
        <v>172</v>
      </c>
      <c r="E5580" s="95" t="s">
        <v>415</v>
      </c>
    </row>
    <row r="5581" spans="1:5" ht="12.6" customHeight="1" x14ac:dyDescent="0.2">
      <c r="A5581" s="32">
        <v>19</v>
      </c>
      <c r="B5581" s="32">
        <v>3</v>
      </c>
      <c r="C5581" s="32">
        <v>160</v>
      </c>
      <c r="D5581" s="95" t="s">
        <v>250</v>
      </c>
      <c r="E5581" s="95" t="s">
        <v>176</v>
      </c>
    </row>
    <row r="5582" spans="1:5" ht="12.6" customHeight="1" x14ac:dyDescent="0.2">
      <c r="A5582" s="32">
        <v>19</v>
      </c>
      <c r="B5582" s="32">
        <v>3</v>
      </c>
      <c r="C5582" s="32">
        <v>161</v>
      </c>
      <c r="D5582" s="95" t="s">
        <v>230</v>
      </c>
      <c r="E5582" s="95" t="s">
        <v>270</v>
      </c>
    </row>
    <row r="5583" spans="1:5" ht="12.6" customHeight="1" x14ac:dyDescent="0.2">
      <c r="A5583" s="32">
        <v>19</v>
      </c>
      <c r="B5583" s="32">
        <v>3</v>
      </c>
      <c r="C5583" s="32">
        <v>162</v>
      </c>
      <c r="D5583" s="95" t="s">
        <v>331</v>
      </c>
      <c r="E5583" s="95" t="s">
        <v>350</v>
      </c>
    </row>
    <row r="5584" spans="1:5" ht="12.6" customHeight="1" x14ac:dyDescent="0.2">
      <c r="A5584" s="32">
        <v>19</v>
      </c>
      <c r="B5584" s="32">
        <v>3</v>
      </c>
      <c r="C5584" s="32">
        <v>163</v>
      </c>
      <c r="D5584" s="95" t="s">
        <v>371</v>
      </c>
      <c r="E5584" s="95" t="s">
        <v>271</v>
      </c>
    </row>
    <row r="5585" spans="1:5" ht="12.6" customHeight="1" x14ac:dyDescent="0.2">
      <c r="A5585" s="32">
        <v>19</v>
      </c>
      <c r="B5585" s="32">
        <v>3</v>
      </c>
      <c r="C5585" s="32">
        <v>164</v>
      </c>
      <c r="D5585" s="95" t="s">
        <v>181</v>
      </c>
      <c r="E5585" s="95" t="s">
        <v>183</v>
      </c>
    </row>
    <row r="5586" spans="1:5" ht="12.6" customHeight="1" x14ac:dyDescent="0.2">
      <c r="A5586" s="32">
        <v>19</v>
      </c>
      <c r="B5586" s="32">
        <v>3</v>
      </c>
      <c r="C5586" s="32">
        <v>165</v>
      </c>
      <c r="D5586" s="95" t="s">
        <v>251</v>
      </c>
      <c r="E5586" s="95" t="s">
        <v>184</v>
      </c>
    </row>
    <row r="5587" spans="1:5" ht="12.6" customHeight="1" x14ac:dyDescent="0.2">
      <c r="A5587" s="32">
        <v>19</v>
      </c>
      <c r="B5587" s="32">
        <v>3</v>
      </c>
      <c r="C5587" s="32">
        <v>166</v>
      </c>
      <c r="D5587" s="95" t="s">
        <v>182</v>
      </c>
      <c r="E5587" s="95" t="s">
        <v>351</v>
      </c>
    </row>
    <row r="5588" spans="1:5" ht="12.6" customHeight="1" x14ac:dyDescent="0.2">
      <c r="A5588" s="32">
        <v>19</v>
      </c>
      <c r="B5588" s="32">
        <v>3</v>
      </c>
      <c r="C5588" s="32">
        <v>167</v>
      </c>
      <c r="D5588" s="95" t="s">
        <v>185</v>
      </c>
      <c r="E5588" s="95" t="s">
        <v>177</v>
      </c>
    </row>
    <row r="5589" spans="1:5" ht="12.6" customHeight="1" x14ac:dyDescent="0.2">
      <c r="A5589" s="32">
        <v>19</v>
      </c>
      <c r="B5589" s="32">
        <v>3</v>
      </c>
      <c r="C5589" s="32">
        <v>168</v>
      </c>
      <c r="D5589" s="95" t="s">
        <v>440</v>
      </c>
      <c r="E5589" s="95" t="s">
        <v>417</v>
      </c>
    </row>
    <row r="5590" spans="1:5" ht="12.6" customHeight="1" x14ac:dyDescent="0.2">
      <c r="A5590" s="32">
        <v>19</v>
      </c>
      <c r="B5590" s="32">
        <v>3</v>
      </c>
      <c r="C5590" s="32">
        <v>169</v>
      </c>
      <c r="D5590" s="95" t="s">
        <v>179</v>
      </c>
      <c r="E5590" s="95" t="s">
        <v>180</v>
      </c>
    </row>
    <row r="5591" spans="1:5" ht="12.6" customHeight="1" x14ac:dyDescent="0.2">
      <c r="A5591" s="32">
        <v>19</v>
      </c>
      <c r="B5591" s="32">
        <v>3</v>
      </c>
      <c r="C5591" s="32">
        <v>170</v>
      </c>
      <c r="D5591" s="95" t="s">
        <v>291</v>
      </c>
      <c r="E5591" s="95" t="s">
        <v>418</v>
      </c>
    </row>
    <row r="5592" spans="1:5" ht="12.6" customHeight="1" x14ac:dyDescent="0.2">
      <c r="A5592" s="32">
        <v>19</v>
      </c>
      <c r="B5592" s="32">
        <v>3</v>
      </c>
      <c r="C5592" s="32">
        <v>171</v>
      </c>
      <c r="D5592" s="95" t="s">
        <v>311</v>
      </c>
      <c r="E5592" s="95" t="s">
        <v>231</v>
      </c>
    </row>
    <row r="5593" spans="1:5" ht="12.6" customHeight="1" x14ac:dyDescent="0.2">
      <c r="A5593" s="32">
        <v>19</v>
      </c>
      <c r="B5593" s="32">
        <v>3</v>
      </c>
      <c r="C5593" s="32">
        <v>172</v>
      </c>
      <c r="D5593" s="95" t="s">
        <v>420</v>
      </c>
      <c r="E5593" s="95" t="s">
        <v>190</v>
      </c>
    </row>
    <row r="5594" spans="1:5" ht="12.6" customHeight="1" x14ac:dyDescent="0.2">
      <c r="A5594" s="32">
        <v>19</v>
      </c>
      <c r="B5594" s="32">
        <v>3</v>
      </c>
      <c r="C5594" s="32">
        <v>173</v>
      </c>
      <c r="D5594" s="95" t="s">
        <v>192</v>
      </c>
      <c r="E5594" s="95" t="s">
        <v>187</v>
      </c>
    </row>
    <row r="5595" spans="1:5" ht="12.6" customHeight="1" x14ac:dyDescent="0.2">
      <c r="A5595" s="32">
        <v>19</v>
      </c>
      <c r="B5595" s="32">
        <v>3</v>
      </c>
      <c r="C5595" s="32">
        <v>174</v>
      </c>
      <c r="D5595" s="95" t="s">
        <v>312</v>
      </c>
      <c r="E5595" s="95" t="s">
        <v>419</v>
      </c>
    </row>
    <row r="5596" spans="1:5" ht="12.6" customHeight="1" x14ac:dyDescent="0.2">
      <c r="A5596" s="32">
        <v>19</v>
      </c>
      <c r="B5596" s="32">
        <v>3</v>
      </c>
      <c r="C5596" s="32">
        <v>175</v>
      </c>
      <c r="D5596" s="95" t="s">
        <v>352</v>
      </c>
      <c r="E5596" s="95" t="s">
        <v>232</v>
      </c>
    </row>
    <row r="5597" spans="1:5" ht="12.6" customHeight="1" x14ac:dyDescent="0.2">
      <c r="A5597" s="32">
        <v>19</v>
      </c>
      <c r="B5597" s="32">
        <v>3</v>
      </c>
      <c r="C5597" s="32">
        <v>176</v>
      </c>
      <c r="D5597" s="95" t="s">
        <v>188</v>
      </c>
      <c r="E5597" s="95" t="s">
        <v>272</v>
      </c>
    </row>
    <row r="5598" spans="1:5" ht="12.6" customHeight="1" x14ac:dyDescent="0.2">
      <c r="A5598" s="32">
        <v>19</v>
      </c>
      <c r="B5598" s="32">
        <v>3</v>
      </c>
      <c r="C5598" s="32">
        <v>177</v>
      </c>
      <c r="D5598" s="95" t="s">
        <v>186</v>
      </c>
      <c r="E5598" s="95" t="s">
        <v>194</v>
      </c>
    </row>
    <row r="5599" spans="1:5" ht="12.6" customHeight="1" x14ac:dyDescent="0.2">
      <c r="A5599" s="32">
        <v>19</v>
      </c>
      <c r="B5599" s="32">
        <v>3</v>
      </c>
      <c r="C5599" s="32">
        <v>178</v>
      </c>
      <c r="D5599" s="95" t="s">
        <v>189</v>
      </c>
      <c r="E5599" s="95" t="s">
        <v>252</v>
      </c>
    </row>
    <row r="5600" spans="1:5" ht="12.6" customHeight="1" x14ac:dyDescent="0.2">
      <c r="A5600" s="32">
        <v>19</v>
      </c>
      <c r="B5600" s="32">
        <v>3</v>
      </c>
      <c r="C5600" s="32">
        <v>179</v>
      </c>
      <c r="D5600" s="95" t="s">
        <v>332</v>
      </c>
      <c r="E5600" s="95" t="s">
        <v>441</v>
      </c>
    </row>
    <row r="5601" spans="1:5" ht="12.6" customHeight="1" x14ac:dyDescent="0.2">
      <c r="A5601" s="32">
        <v>19</v>
      </c>
      <c r="B5601" s="32">
        <v>3</v>
      </c>
      <c r="C5601" s="32">
        <v>180</v>
      </c>
      <c r="D5601" s="95" t="s">
        <v>191</v>
      </c>
      <c r="E5601" s="95" t="s">
        <v>372</v>
      </c>
    </row>
    <row r="5602" spans="1:5" ht="12.6" customHeight="1" x14ac:dyDescent="0.2">
      <c r="A5602" s="32">
        <v>19</v>
      </c>
      <c r="B5602" s="32">
        <v>3</v>
      </c>
      <c r="C5602" s="32">
        <v>181</v>
      </c>
      <c r="D5602" s="95" t="s">
        <v>353</v>
      </c>
      <c r="E5602" s="95" t="s">
        <v>292</v>
      </c>
    </row>
    <row r="5603" spans="1:5" ht="12.6" customHeight="1" x14ac:dyDescent="0.2">
      <c r="A5603" s="32">
        <v>19</v>
      </c>
      <c r="B5603" s="32">
        <v>3</v>
      </c>
      <c r="C5603" s="32">
        <v>182</v>
      </c>
      <c r="D5603" s="95" t="s">
        <v>201</v>
      </c>
      <c r="E5603" s="95" t="s">
        <v>333</v>
      </c>
    </row>
    <row r="5604" spans="1:5" ht="12.6" customHeight="1" x14ac:dyDescent="0.2">
      <c r="A5604" s="32">
        <v>19</v>
      </c>
      <c r="B5604" s="32">
        <v>3</v>
      </c>
      <c r="C5604" s="32">
        <v>183</v>
      </c>
      <c r="D5604" s="95" t="s">
        <v>198</v>
      </c>
      <c r="E5604" s="95" t="s">
        <v>199</v>
      </c>
    </row>
    <row r="5605" spans="1:5" ht="12.6" customHeight="1" x14ac:dyDescent="0.2">
      <c r="A5605" s="32">
        <v>19</v>
      </c>
      <c r="B5605" s="32">
        <v>3</v>
      </c>
      <c r="C5605" s="32">
        <v>184</v>
      </c>
      <c r="D5605" s="95" t="s">
        <v>313</v>
      </c>
      <c r="E5605" s="95" t="s">
        <v>197</v>
      </c>
    </row>
    <row r="5606" spans="1:5" ht="12.6" customHeight="1" x14ac:dyDescent="0.2">
      <c r="A5606" s="32">
        <v>19</v>
      </c>
      <c r="B5606" s="32">
        <v>3</v>
      </c>
      <c r="C5606" s="32">
        <v>185</v>
      </c>
      <c r="D5606" s="95" t="s">
        <v>200</v>
      </c>
      <c r="E5606" s="95" t="s">
        <v>421</v>
      </c>
    </row>
    <row r="5607" spans="1:5" ht="12.6" customHeight="1" x14ac:dyDescent="0.2">
      <c r="A5607" s="32">
        <v>19</v>
      </c>
      <c r="B5607" s="32">
        <v>3</v>
      </c>
      <c r="C5607" s="32">
        <v>186</v>
      </c>
      <c r="D5607" s="95" t="s">
        <v>273</v>
      </c>
      <c r="E5607" s="95" t="s">
        <v>196</v>
      </c>
    </row>
    <row r="5608" spans="1:5" ht="12.6" customHeight="1" x14ac:dyDescent="0.2">
      <c r="A5608" s="32">
        <v>19</v>
      </c>
      <c r="B5608" s="32">
        <v>3</v>
      </c>
      <c r="C5608" s="32">
        <v>187</v>
      </c>
      <c r="D5608" s="95" t="s">
        <v>293</v>
      </c>
      <c r="E5608" s="95" t="s">
        <v>442</v>
      </c>
    </row>
    <row r="5609" spans="1:5" ht="12.6" customHeight="1" x14ac:dyDescent="0.2">
      <c r="A5609" s="32">
        <v>19</v>
      </c>
      <c r="B5609" s="32">
        <v>3</v>
      </c>
      <c r="C5609" s="32">
        <v>188</v>
      </c>
      <c r="D5609" s="95" t="s">
        <v>193</v>
      </c>
      <c r="E5609" s="95" t="s">
        <v>195</v>
      </c>
    </row>
    <row r="5610" spans="1:5" ht="12.6" customHeight="1" x14ac:dyDescent="0.2">
      <c r="A5610" s="32">
        <v>19</v>
      </c>
      <c r="B5610" s="32">
        <v>3</v>
      </c>
      <c r="C5610" s="32">
        <v>189</v>
      </c>
      <c r="D5610" s="95" t="s">
        <v>422</v>
      </c>
      <c r="E5610" s="95" t="s">
        <v>233</v>
      </c>
    </row>
    <row r="5611" spans="1:5" ht="12.6" customHeight="1" x14ac:dyDescent="0.2">
      <c r="A5611" s="32">
        <v>19</v>
      </c>
      <c r="B5611" s="32">
        <v>3</v>
      </c>
      <c r="C5611" s="32">
        <v>190</v>
      </c>
      <c r="D5611" s="95" t="s">
        <v>253</v>
      </c>
      <c r="E5611" s="95" t="s">
        <v>373</v>
      </c>
    </row>
    <row r="5612" spans="1:5" ht="12.6" customHeight="1" x14ac:dyDescent="0.2">
      <c r="A5612" s="32">
        <v>20</v>
      </c>
      <c r="B5612" s="32">
        <v>1</v>
      </c>
      <c r="C5612" s="32">
        <v>1</v>
      </c>
      <c r="D5612" s="32" t="s">
        <v>383</v>
      </c>
      <c r="E5612" s="32" t="s">
        <v>31</v>
      </c>
    </row>
    <row r="5613" spans="1:5" ht="12.6" customHeight="1" x14ac:dyDescent="0.2">
      <c r="A5613" s="32">
        <v>20</v>
      </c>
      <c r="B5613" s="32">
        <v>1</v>
      </c>
      <c r="C5613" s="32">
        <v>2</v>
      </c>
      <c r="D5613" s="32" t="s">
        <v>334</v>
      </c>
      <c r="E5613" s="32" t="s">
        <v>214</v>
      </c>
    </row>
    <row r="5614" spans="1:5" ht="12.6" customHeight="1" x14ac:dyDescent="0.2">
      <c r="A5614" s="32">
        <v>20</v>
      </c>
      <c r="B5614" s="32">
        <v>1</v>
      </c>
      <c r="C5614" s="32">
        <v>3</v>
      </c>
      <c r="D5614" s="32" t="s">
        <v>423</v>
      </c>
      <c r="E5614" s="32" t="s">
        <v>22</v>
      </c>
    </row>
    <row r="5615" spans="1:5" ht="12.6" customHeight="1" x14ac:dyDescent="0.2">
      <c r="A5615" s="32">
        <v>20</v>
      </c>
      <c r="B5615" s="32">
        <v>1</v>
      </c>
      <c r="C5615" s="32">
        <v>4</v>
      </c>
      <c r="D5615" s="32" t="s">
        <v>32</v>
      </c>
      <c r="E5615" s="32" t="s">
        <v>314</v>
      </c>
    </row>
    <row r="5616" spans="1:5" ht="12.6" customHeight="1" x14ac:dyDescent="0.2">
      <c r="A5616" s="32">
        <v>20</v>
      </c>
      <c r="B5616" s="32">
        <v>1</v>
      </c>
      <c r="C5616" s="32">
        <v>5</v>
      </c>
      <c r="D5616" s="32" t="s">
        <v>294</v>
      </c>
      <c r="E5616" s="32" t="s">
        <v>384</v>
      </c>
    </row>
    <row r="5617" spans="1:5" ht="12.6" customHeight="1" x14ac:dyDescent="0.2">
      <c r="A5617" s="32">
        <v>20</v>
      </c>
      <c r="B5617" s="32">
        <v>1</v>
      </c>
      <c r="C5617" s="32">
        <v>6</v>
      </c>
      <c r="D5617" s="32" t="s">
        <v>274</v>
      </c>
      <c r="E5617" s="32" t="s">
        <v>29</v>
      </c>
    </row>
    <row r="5618" spans="1:5" ht="12.6" customHeight="1" x14ac:dyDescent="0.2">
      <c r="A5618" s="32">
        <v>20</v>
      </c>
      <c r="B5618" s="32">
        <v>1</v>
      </c>
      <c r="C5618" s="32">
        <v>7</v>
      </c>
      <c r="D5618" s="32" t="s">
        <v>454</v>
      </c>
      <c r="E5618" s="32" t="s">
        <v>30</v>
      </c>
    </row>
    <row r="5619" spans="1:5" ht="12.6" customHeight="1" x14ac:dyDescent="0.2">
      <c r="A5619" s="32">
        <v>20</v>
      </c>
      <c r="B5619" s="32">
        <v>1</v>
      </c>
      <c r="C5619" s="32">
        <v>8</v>
      </c>
      <c r="D5619" s="32" t="s">
        <v>28</v>
      </c>
      <c r="E5619" s="32" t="s">
        <v>254</v>
      </c>
    </row>
    <row r="5620" spans="1:5" ht="12.6" customHeight="1" x14ac:dyDescent="0.2">
      <c r="A5620" s="32">
        <v>20</v>
      </c>
      <c r="B5620" s="32">
        <v>1</v>
      </c>
      <c r="C5620" s="32">
        <v>9</v>
      </c>
      <c r="D5620" s="32" t="s">
        <v>27</v>
      </c>
      <c r="E5620" s="32" t="s">
        <v>234</v>
      </c>
    </row>
    <row r="5621" spans="1:5" ht="12.6" customHeight="1" x14ac:dyDescent="0.2">
      <c r="A5621" s="32">
        <v>20</v>
      </c>
      <c r="B5621" s="32">
        <v>1</v>
      </c>
      <c r="C5621" s="32">
        <v>10</v>
      </c>
      <c r="D5621" s="32" t="s">
        <v>354</v>
      </c>
      <c r="E5621" s="32" t="s">
        <v>26</v>
      </c>
    </row>
    <row r="5622" spans="1:5" ht="12.6" customHeight="1" x14ac:dyDescent="0.2">
      <c r="A5622" s="32">
        <v>20</v>
      </c>
      <c r="B5622" s="32">
        <v>1</v>
      </c>
      <c r="C5622" s="32">
        <v>11</v>
      </c>
      <c r="D5622" s="32" t="s">
        <v>38</v>
      </c>
      <c r="E5622" s="32" t="s">
        <v>385</v>
      </c>
    </row>
    <row r="5623" spans="1:5" ht="12.6" customHeight="1" x14ac:dyDescent="0.2">
      <c r="A5623" s="32">
        <v>20</v>
      </c>
      <c r="B5623" s="32">
        <v>1</v>
      </c>
      <c r="C5623" s="32">
        <v>12</v>
      </c>
      <c r="D5623" s="32" t="s">
        <v>255</v>
      </c>
      <c r="E5623" s="32" t="s">
        <v>424</v>
      </c>
    </row>
    <row r="5624" spans="1:5" ht="12.6" customHeight="1" x14ac:dyDescent="0.2">
      <c r="A5624" s="32">
        <v>20</v>
      </c>
      <c r="B5624" s="32">
        <v>1</v>
      </c>
      <c r="C5624" s="32">
        <v>13</v>
      </c>
      <c r="D5624" s="32" t="s">
        <v>235</v>
      </c>
      <c r="E5624" s="32" t="s">
        <v>35</v>
      </c>
    </row>
    <row r="5625" spans="1:5" ht="12.6" customHeight="1" x14ac:dyDescent="0.2">
      <c r="A5625" s="32">
        <v>20</v>
      </c>
      <c r="B5625" s="32">
        <v>1</v>
      </c>
      <c r="C5625" s="32">
        <v>14</v>
      </c>
      <c r="D5625" s="32" t="s">
        <v>39</v>
      </c>
      <c r="E5625" s="32" t="s">
        <v>295</v>
      </c>
    </row>
    <row r="5626" spans="1:5" ht="12.6" customHeight="1" x14ac:dyDescent="0.2">
      <c r="A5626" s="32">
        <v>20</v>
      </c>
      <c r="B5626" s="32">
        <v>1</v>
      </c>
      <c r="C5626" s="32">
        <v>15</v>
      </c>
      <c r="D5626" s="32" t="s">
        <v>335</v>
      </c>
      <c r="E5626" s="32" t="s">
        <v>315</v>
      </c>
    </row>
    <row r="5627" spans="1:5" ht="12.6" customHeight="1" x14ac:dyDescent="0.2">
      <c r="A5627" s="32">
        <v>20</v>
      </c>
      <c r="B5627" s="32">
        <v>1</v>
      </c>
      <c r="C5627" s="32">
        <v>16</v>
      </c>
      <c r="D5627" s="32" t="s">
        <v>455</v>
      </c>
      <c r="E5627" s="32" t="s">
        <v>355</v>
      </c>
    </row>
    <row r="5628" spans="1:5" ht="12.6" customHeight="1" x14ac:dyDescent="0.2">
      <c r="A5628" s="32">
        <v>20</v>
      </c>
      <c r="B5628" s="32">
        <v>1</v>
      </c>
      <c r="C5628" s="32">
        <v>17</v>
      </c>
      <c r="D5628" s="32" t="s">
        <v>36</v>
      </c>
      <c r="E5628" s="32" t="s">
        <v>386</v>
      </c>
    </row>
    <row r="5629" spans="1:5" ht="12.6" customHeight="1" x14ac:dyDescent="0.2">
      <c r="A5629" s="32">
        <v>20</v>
      </c>
      <c r="B5629" s="32">
        <v>1</v>
      </c>
      <c r="C5629" s="32">
        <v>18</v>
      </c>
      <c r="D5629" s="32" t="s">
        <v>37</v>
      </c>
      <c r="E5629" s="32" t="s">
        <v>215</v>
      </c>
    </row>
    <row r="5630" spans="1:5" ht="12.6" customHeight="1" x14ac:dyDescent="0.2">
      <c r="A5630" s="32">
        <v>20</v>
      </c>
      <c r="B5630" s="32">
        <v>1</v>
      </c>
      <c r="C5630" s="32">
        <v>19</v>
      </c>
      <c r="D5630" s="32" t="s">
        <v>275</v>
      </c>
      <c r="E5630" s="32" t="s">
        <v>34</v>
      </c>
    </row>
    <row r="5631" spans="1:5" ht="12.6" customHeight="1" x14ac:dyDescent="0.2">
      <c r="A5631" s="32">
        <v>20</v>
      </c>
      <c r="B5631" s="32">
        <v>1</v>
      </c>
      <c r="C5631" s="32">
        <v>20</v>
      </c>
      <c r="D5631" s="32" t="s">
        <v>33</v>
      </c>
      <c r="E5631" s="32" t="s">
        <v>14</v>
      </c>
    </row>
    <row r="5632" spans="1:5" ht="12.6" customHeight="1" x14ac:dyDescent="0.2">
      <c r="A5632" s="32">
        <v>20</v>
      </c>
      <c r="B5632" s="32">
        <v>1</v>
      </c>
      <c r="C5632" s="32">
        <v>21</v>
      </c>
      <c r="D5632" s="32" t="s">
        <v>456</v>
      </c>
      <c r="E5632" s="32" t="s">
        <v>43</v>
      </c>
    </row>
    <row r="5633" spans="1:5" ht="12.6" customHeight="1" x14ac:dyDescent="0.2">
      <c r="A5633" s="32">
        <v>20</v>
      </c>
      <c r="B5633" s="32">
        <v>1</v>
      </c>
      <c r="C5633" s="32">
        <v>22</v>
      </c>
      <c r="D5633" s="32" t="s">
        <v>316</v>
      </c>
      <c r="E5633" s="32" t="s">
        <v>41</v>
      </c>
    </row>
    <row r="5634" spans="1:5" ht="12.6" customHeight="1" x14ac:dyDescent="0.2">
      <c r="A5634" s="32">
        <v>20</v>
      </c>
      <c r="B5634" s="32">
        <v>1</v>
      </c>
      <c r="C5634" s="32">
        <v>23</v>
      </c>
      <c r="D5634" s="32" t="s">
        <v>216</v>
      </c>
      <c r="E5634" s="32" t="s">
        <v>15</v>
      </c>
    </row>
    <row r="5635" spans="1:5" ht="12.6" customHeight="1" x14ac:dyDescent="0.2">
      <c r="A5635" s="32">
        <v>20</v>
      </c>
      <c r="B5635" s="32">
        <v>1</v>
      </c>
      <c r="C5635" s="32">
        <v>24</v>
      </c>
      <c r="D5635" s="32" t="s">
        <v>356</v>
      </c>
      <c r="E5635" s="32" t="s">
        <v>276</v>
      </c>
    </row>
    <row r="5636" spans="1:5" ht="12.6" customHeight="1" x14ac:dyDescent="0.2">
      <c r="A5636" s="32">
        <v>20</v>
      </c>
      <c r="B5636" s="32">
        <v>1</v>
      </c>
      <c r="C5636" s="32">
        <v>25</v>
      </c>
      <c r="D5636" s="32" t="s">
        <v>44</v>
      </c>
      <c r="E5636" s="32" t="s">
        <v>45</v>
      </c>
    </row>
    <row r="5637" spans="1:5" ht="12.6" customHeight="1" x14ac:dyDescent="0.2">
      <c r="A5637" s="32">
        <v>20</v>
      </c>
      <c r="B5637" s="32">
        <v>1</v>
      </c>
      <c r="C5637" s="32">
        <v>26</v>
      </c>
      <c r="D5637" s="32" t="s">
        <v>256</v>
      </c>
      <c r="E5637" s="32" t="s">
        <v>46</v>
      </c>
    </row>
    <row r="5638" spans="1:5" ht="12.6" customHeight="1" x14ac:dyDescent="0.2">
      <c r="A5638" s="32">
        <v>20</v>
      </c>
      <c r="B5638" s="32">
        <v>1</v>
      </c>
      <c r="C5638" s="32">
        <v>27</v>
      </c>
      <c r="D5638" s="32" t="s">
        <v>236</v>
      </c>
      <c r="E5638" s="32" t="s">
        <v>387</v>
      </c>
    </row>
    <row r="5639" spans="1:5" ht="12.6" customHeight="1" x14ac:dyDescent="0.2">
      <c r="A5639" s="32">
        <v>20</v>
      </c>
      <c r="B5639" s="32">
        <v>1</v>
      </c>
      <c r="C5639" s="32">
        <v>28</v>
      </c>
      <c r="D5639" s="32" t="s">
        <v>336</v>
      </c>
      <c r="E5639" s="32" t="s">
        <v>388</v>
      </c>
    </row>
    <row r="5640" spans="1:5" ht="12.6" customHeight="1" x14ac:dyDescent="0.2">
      <c r="A5640" s="32">
        <v>20</v>
      </c>
      <c r="B5640" s="32">
        <v>1</v>
      </c>
      <c r="C5640" s="32">
        <v>29</v>
      </c>
      <c r="D5640" s="32" t="s">
        <v>42</v>
      </c>
      <c r="E5640" s="32" t="s">
        <v>296</v>
      </c>
    </row>
    <row r="5641" spans="1:5" ht="12.6" customHeight="1" x14ac:dyDescent="0.2">
      <c r="A5641" s="32">
        <v>20</v>
      </c>
      <c r="B5641" s="32">
        <v>1</v>
      </c>
      <c r="C5641" s="32">
        <v>30</v>
      </c>
      <c r="D5641" s="32" t="s">
        <v>425</v>
      </c>
      <c r="E5641" s="32" t="s">
        <v>40</v>
      </c>
    </row>
    <row r="5642" spans="1:5" ht="12.6" customHeight="1" x14ac:dyDescent="0.2">
      <c r="A5642" s="32">
        <v>20</v>
      </c>
      <c r="B5642" s="32">
        <v>1</v>
      </c>
      <c r="C5642" s="32">
        <v>31</v>
      </c>
      <c r="D5642" s="32" t="s">
        <v>390</v>
      </c>
      <c r="E5642" s="32" t="s">
        <v>337</v>
      </c>
    </row>
    <row r="5643" spans="1:5" ht="12.6" customHeight="1" x14ac:dyDescent="0.2">
      <c r="A5643" s="32">
        <v>20</v>
      </c>
      <c r="B5643" s="32">
        <v>1</v>
      </c>
      <c r="C5643" s="32">
        <v>32</v>
      </c>
      <c r="D5643" s="32" t="s">
        <v>277</v>
      </c>
      <c r="E5643" s="32" t="s">
        <v>357</v>
      </c>
    </row>
    <row r="5644" spans="1:5" ht="12.6" customHeight="1" x14ac:dyDescent="0.2">
      <c r="A5644" s="32">
        <v>20</v>
      </c>
      <c r="B5644" s="32">
        <v>1</v>
      </c>
      <c r="C5644" s="32">
        <v>33</v>
      </c>
      <c r="D5644" s="32" t="s">
        <v>426</v>
      </c>
      <c r="E5644" s="32" t="s">
        <v>217</v>
      </c>
    </row>
    <row r="5645" spans="1:5" ht="12.6" customHeight="1" x14ac:dyDescent="0.2">
      <c r="A5645" s="32">
        <v>20</v>
      </c>
      <c r="B5645" s="32">
        <v>1</v>
      </c>
      <c r="C5645" s="32">
        <v>34</v>
      </c>
      <c r="D5645" s="32" t="s">
        <v>52</v>
      </c>
      <c r="E5645" s="32" t="s">
        <v>297</v>
      </c>
    </row>
    <row r="5646" spans="1:5" ht="12.6" customHeight="1" x14ac:dyDescent="0.2">
      <c r="A5646" s="32">
        <v>20</v>
      </c>
      <c r="B5646" s="32">
        <v>1</v>
      </c>
      <c r="C5646" s="32">
        <v>35</v>
      </c>
      <c r="D5646" s="32" t="s">
        <v>51</v>
      </c>
      <c r="E5646" s="32" t="s">
        <v>49</v>
      </c>
    </row>
    <row r="5647" spans="1:5" ht="12.6" customHeight="1" x14ac:dyDescent="0.2">
      <c r="A5647" s="32">
        <v>20</v>
      </c>
      <c r="B5647" s="32">
        <v>1</v>
      </c>
      <c r="C5647" s="32">
        <v>36</v>
      </c>
      <c r="D5647" s="32" t="s">
        <v>48</v>
      </c>
      <c r="E5647" s="32" t="s">
        <v>457</v>
      </c>
    </row>
    <row r="5648" spans="1:5" ht="12.6" customHeight="1" x14ac:dyDescent="0.2">
      <c r="A5648" s="32">
        <v>20</v>
      </c>
      <c r="B5648" s="32">
        <v>1</v>
      </c>
      <c r="C5648" s="32">
        <v>37</v>
      </c>
      <c r="D5648" s="32" t="s">
        <v>50</v>
      </c>
      <c r="E5648" s="32" t="s">
        <v>53</v>
      </c>
    </row>
    <row r="5649" spans="1:5" ht="12.6" customHeight="1" x14ac:dyDescent="0.2">
      <c r="A5649" s="32">
        <v>20</v>
      </c>
      <c r="B5649" s="32">
        <v>1</v>
      </c>
      <c r="C5649" s="32">
        <v>38</v>
      </c>
      <c r="D5649" s="32" t="s">
        <v>389</v>
      </c>
      <c r="E5649" s="32" t="s">
        <v>257</v>
      </c>
    </row>
    <row r="5650" spans="1:5" ht="12.6" customHeight="1" x14ac:dyDescent="0.2">
      <c r="A5650" s="32">
        <v>20</v>
      </c>
      <c r="B5650" s="32">
        <v>1</v>
      </c>
      <c r="C5650" s="32">
        <v>39</v>
      </c>
      <c r="D5650" s="32" t="s">
        <v>237</v>
      </c>
      <c r="E5650" s="32" t="s">
        <v>16</v>
      </c>
    </row>
    <row r="5651" spans="1:5" ht="12.6" customHeight="1" x14ac:dyDescent="0.2">
      <c r="A5651" s="32">
        <v>20</v>
      </c>
      <c r="B5651" s="32">
        <v>1</v>
      </c>
      <c r="C5651" s="32">
        <v>40</v>
      </c>
      <c r="D5651" s="32" t="s">
        <v>47</v>
      </c>
      <c r="E5651" s="32" t="s">
        <v>317</v>
      </c>
    </row>
    <row r="5652" spans="1:5" ht="12.6" customHeight="1" x14ac:dyDescent="0.2">
      <c r="A5652" s="32">
        <v>20</v>
      </c>
      <c r="B5652" s="32">
        <v>1</v>
      </c>
      <c r="C5652" s="32">
        <v>41</v>
      </c>
      <c r="D5652" s="32" t="s">
        <v>60</v>
      </c>
      <c r="E5652" s="32" t="s">
        <v>458</v>
      </c>
    </row>
    <row r="5653" spans="1:5" ht="12.6" customHeight="1" x14ac:dyDescent="0.2">
      <c r="A5653" s="32">
        <v>20</v>
      </c>
      <c r="B5653" s="32">
        <v>1</v>
      </c>
      <c r="C5653" s="32">
        <v>42</v>
      </c>
      <c r="D5653" s="32" t="s">
        <v>427</v>
      </c>
      <c r="E5653" s="32" t="s">
        <v>58</v>
      </c>
    </row>
    <row r="5654" spans="1:5" ht="12.6" customHeight="1" x14ac:dyDescent="0.2">
      <c r="A5654" s="32">
        <v>20</v>
      </c>
      <c r="B5654" s="32">
        <v>1</v>
      </c>
      <c r="C5654" s="32">
        <v>43</v>
      </c>
      <c r="D5654" s="32" t="s">
        <v>59</v>
      </c>
      <c r="E5654" s="32" t="s">
        <v>258</v>
      </c>
    </row>
    <row r="5655" spans="1:5" ht="12.6" customHeight="1" x14ac:dyDescent="0.2">
      <c r="A5655" s="32">
        <v>20</v>
      </c>
      <c r="B5655" s="32">
        <v>1</v>
      </c>
      <c r="C5655" s="32">
        <v>44</v>
      </c>
      <c r="D5655" s="32" t="s">
        <v>56</v>
      </c>
      <c r="E5655" s="32" t="s">
        <v>55</v>
      </c>
    </row>
    <row r="5656" spans="1:5" ht="12.6" customHeight="1" x14ac:dyDescent="0.2">
      <c r="A5656" s="32">
        <v>20</v>
      </c>
      <c r="B5656" s="32">
        <v>1</v>
      </c>
      <c r="C5656" s="32">
        <v>45</v>
      </c>
      <c r="D5656" s="32" t="s">
        <v>392</v>
      </c>
      <c r="E5656" s="32" t="s">
        <v>54</v>
      </c>
    </row>
    <row r="5657" spans="1:5" ht="12.6" customHeight="1" x14ac:dyDescent="0.2">
      <c r="A5657" s="32">
        <v>20</v>
      </c>
      <c r="B5657" s="32">
        <v>1</v>
      </c>
      <c r="C5657" s="32">
        <v>46</v>
      </c>
      <c r="D5657" s="32" t="s">
        <v>17</v>
      </c>
      <c r="E5657" s="32" t="s">
        <v>57</v>
      </c>
    </row>
    <row r="5658" spans="1:5" ht="12.6" customHeight="1" x14ac:dyDescent="0.2">
      <c r="A5658" s="32">
        <v>20</v>
      </c>
      <c r="B5658" s="32">
        <v>1</v>
      </c>
      <c r="C5658" s="32">
        <v>47</v>
      </c>
      <c r="D5658" s="32" t="s">
        <v>318</v>
      </c>
      <c r="E5658" s="32" t="s">
        <v>218</v>
      </c>
    </row>
    <row r="5659" spans="1:5" ht="12.6" customHeight="1" x14ac:dyDescent="0.2">
      <c r="A5659" s="32">
        <v>20</v>
      </c>
      <c r="B5659" s="32">
        <v>1</v>
      </c>
      <c r="C5659" s="32">
        <v>48</v>
      </c>
      <c r="D5659" s="32" t="s">
        <v>298</v>
      </c>
      <c r="E5659" s="32" t="s">
        <v>238</v>
      </c>
    </row>
    <row r="5660" spans="1:5" ht="12.6" customHeight="1" x14ac:dyDescent="0.2">
      <c r="A5660" s="32">
        <v>20</v>
      </c>
      <c r="B5660" s="32">
        <v>1</v>
      </c>
      <c r="C5660" s="32">
        <v>49</v>
      </c>
      <c r="D5660" s="32" t="s">
        <v>391</v>
      </c>
      <c r="E5660" s="32" t="s">
        <v>278</v>
      </c>
    </row>
    <row r="5661" spans="1:5" ht="12.6" customHeight="1" x14ac:dyDescent="0.2">
      <c r="A5661" s="32">
        <v>20</v>
      </c>
      <c r="B5661" s="32">
        <v>1</v>
      </c>
      <c r="C5661" s="32">
        <v>50</v>
      </c>
      <c r="D5661" s="32" t="s">
        <v>338</v>
      </c>
      <c r="E5661" s="32" t="s">
        <v>358</v>
      </c>
    </row>
    <row r="5662" spans="1:5" ht="12.6" customHeight="1" x14ac:dyDescent="0.2">
      <c r="A5662" s="32">
        <v>20</v>
      </c>
      <c r="B5662" s="32">
        <v>1</v>
      </c>
      <c r="C5662" s="32">
        <v>51</v>
      </c>
      <c r="D5662" s="32" t="s">
        <v>64</v>
      </c>
      <c r="E5662" s="32" t="s">
        <v>394</v>
      </c>
    </row>
    <row r="5663" spans="1:5" ht="12.6" customHeight="1" x14ac:dyDescent="0.2">
      <c r="A5663" s="32">
        <v>20</v>
      </c>
      <c r="B5663" s="32">
        <v>1</v>
      </c>
      <c r="C5663" s="32">
        <v>52</v>
      </c>
      <c r="D5663" s="32" t="s">
        <v>66</v>
      </c>
      <c r="E5663" s="32" t="s">
        <v>67</v>
      </c>
    </row>
    <row r="5664" spans="1:5" ht="12.6" customHeight="1" x14ac:dyDescent="0.2">
      <c r="A5664" s="32">
        <v>20</v>
      </c>
      <c r="B5664" s="32">
        <v>1</v>
      </c>
      <c r="C5664" s="32">
        <v>53</v>
      </c>
      <c r="D5664" s="32" t="s">
        <v>65</v>
      </c>
      <c r="E5664" s="32" t="s">
        <v>393</v>
      </c>
    </row>
    <row r="5665" spans="1:5" ht="12.6" customHeight="1" x14ac:dyDescent="0.2">
      <c r="A5665" s="32">
        <v>20</v>
      </c>
      <c r="B5665" s="32">
        <v>1</v>
      </c>
      <c r="C5665" s="32">
        <v>54</v>
      </c>
      <c r="D5665" s="32" t="s">
        <v>61</v>
      </c>
      <c r="E5665" s="32" t="s">
        <v>279</v>
      </c>
    </row>
    <row r="5666" spans="1:5" ht="12.6" customHeight="1" x14ac:dyDescent="0.2">
      <c r="A5666" s="32">
        <v>20</v>
      </c>
      <c r="B5666" s="32">
        <v>1</v>
      </c>
      <c r="C5666" s="32">
        <v>55</v>
      </c>
      <c r="D5666" s="32" t="s">
        <v>18</v>
      </c>
      <c r="E5666" s="32" t="s">
        <v>259</v>
      </c>
    </row>
    <row r="5667" spans="1:5" ht="12.6" customHeight="1" x14ac:dyDescent="0.2">
      <c r="A5667" s="32">
        <v>20</v>
      </c>
      <c r="B5667" s="32">
        <v>1</v>
      </c>
      <c r="C5667" s="32">
        <v>56</v>
      </c>
      <c r="D5667" s="32" t="s">
        <v>339</v>
      </c>
      <c r="E5667" s="32" t="s">
        <v>299</v>
      </c>
    </row>
    <row r="5668" spans="1:5" ht="12.6" customHeight="1" x14ac:dyDescent="0.2">
      <c r="A5668" s="32">
        <v>20</v>
      </c>
      <c r="B5668" s="32">
        <v>1</v>
      </c>
      <c r="C5668" s="32">
        <v>57</v>
      </c>
      <c r="D5668" s="32" t="s">
        <v>319</v>
      </c>
      <c r="E5668" s="32" t="s">
        <v>219</v>
      </c>
    </row>
    <row r="5669" spans="1:5" ht="12.6" customHeight="1" x14ac:dyDescent="0.2">
      <c r="A5669" s="32">
        <v>20</v>
      </c>
      <c r="B5669" s="32">
        <v>1</v>
      </c>
      <c r="C5669" s="32">
        <v>58</v>
      </c>
      <c r="D5669" s="32" t="s">
        <v>359</v>
      </c>
      <c r="E5669" s="32" t="s">
        <v>428</v>
      </c>
    </row>
    <row r="5670" spans="1:5" ht="12.6" customHeight="1" x14ac:dyDescent="0.2">
      <c r="A5670" s="32">
        <v>20</v>
      </c>
      <c r="B5670" s="32">
        <v>1</v>
      </c>
      <c r="C5670" s="32">
        <v>59</v>
      </c>
      <c r="D5670" s="32" t="s">
        <v>63</v>
      </c>
      <c r="E5670" s="32" t="s">
        <v>239</v>
      </c>
    </row>
    <row r="5671" spans="1:5" ht="12.6" customHeight="1" x14ac:dyDescent="0.2">
      <c r="A5671" s="32">
        <v>20</v>
      </c>
      <c r="B5671" s="32">
        <v>1</v>
      </c>
      <c r="C5671" s="32">
        <v>60</v>
      </c>
      <c r="D5671" s="32" t="s">
        <v>459</v>
      </c>
      <c r="E5671" s="32" t="s">
        <v>62</v>
      </c>
    </row>
    <row r="5672" spans="1:5" ht="12.6" customHeight="1" x14ac:dyDescent="0.2">
      <c r="A5672" s="32">
        <v>20</v>
      </c>
      <c r="B5672" s="32">
        <v>1</v>
      </c>
      <c r="C5672" s="32">
        <v>61</v>
      </c>
      <c r="D5672" s="32" t="s">
        <v>260</v>
      </c>
      <c r="E5672" s="32" t="s">
        <v>320</v>
      </c>
    </row>
    <row r="5673" spans="1:5" ht="12.6" customHeight="1" x14ac:dyDescent="0.2">
      <c r="A5673" s="32">
        <v>20</v>
      </c>
      <c r="B5673" s="32">
        <v>1</v>
      </c>
      <c r="C5673" s="32">
        <v>62</v>
      </c>
      <c r="D5673" s="32" t="s">
        <v>429</v>
      </c>
      <c r="E5673" s="32" t="s">
        <v>460</v>
      </c>
    </row>
    <row r="5674" spans="1:5" ht="12.6" customHeight="1" x14ac:dyDescent="0.2">
      <c r="A5674" s="32">
        <v>20</v>
      </c>
      <c r="B5674" s="32">
        <v>1</v>
      </c>
      <c r="C5674" s="32">
        <v>63</v>
      </c>
      <c r="D5674" s="32" t="s">
        <v>360</v>
      </c>
      <c r="E5674" s="32" t="s">
        <v>68</v>
      </c>
    </row>
    <row r="5675" spans="1:5" ht="12.6" customHeight="1" x14ac:dyDescent="0.2">
      <c r="A5675" s="32">
        <v>20</v>
      </c>
      <c r="B5675" s="32">
        <v>1</v>
      </c>
      <c r="C5675" s="32">
        <v>64</v>
      </c>
      <c r="D5675" s="32" t="s">
        <v>300</v>
      </c>
      <c r="E5675" s="32" t="s">
        <v>220</v>
      </c>
    </row>
    <row r="5676" spans="1:5" ht="12.6" customHeight="1" x14ac:dyDescent="0.2">
      <c r="A5676" s="32">
        <v>20</v>
      </c>
      <c r="B5676" s="32">
        <v>1</v>
      </c>
      <c r="C5676" s="32">
        <v>65</v>
      </c>
      <c r="D5676" s="32" t="s">
        <v>395</v>
      </c>
      <c r="E5676" s="32" t="s">
        <v>71</v>
      </c>
    </row>
    <row r="5677" spans="1:5" ht="12.6" customHeight="1" x14ac:dyDescent="0.2">
      <c r="A5677" s="32">
        <v>20</v>
      </c>
      <c r="B5677" s="32">
        <v>1</v>
      </c>
      <c r="C5677" s="32">
        <v>66</v>
      </c>
      <c r="D5677" s="32" t="s">
        <v>73</v>
      </c>
      <c r="E5677" s="32" t="s">
        <v>340</v>
      </c>
    </row>
    <row r="5678" spans="1:5" ht="12.6" customHeight="1" x14ac:dyDescent="0.2">
      <c r="A5678" s="32">
        <v>20</v>
      </c>
      <c r="B5678" s="32">
        <v>1</v>
      </c>
      <c r="C5678" s="32">
        <v>67</v>
      </c>
      <c r="D5678" s="32" t="s">
        <v>19</v>
      </c>
      <c r="E5678" s="32" t="s">
        <v>70</v>
      </c>
    </row>
    <row r="5679" spans="1:5" ht="12.6" customHeight="1" x14ac:dyDescent="0.2">
      <c r="A5679" s="32">
        <v>20</v>
      </c>
      <c r="B5679" s="32">
        <v>1</v>
      </c>
      <c r="C5679" s="32">
        <v>68</v>
      </c>
      <c r="D5679" s="32" t="s">
        <v>396</v>
      </c>
      <c r="E5679" s="32" t="s">
        <v>240</v>
      </c>
    </row>
    <row r="5680" spans="1:5" ht="12.6" customHeight="1" x14ac:dyDescent="0.2">
      <c r="A5680" s="32">
        <v>20</v>
      </c>
      <c r="B5680" s="32">
        <v>1</v>
      </c>
      <c r="C5680" s="32">
        <v>69</v>
      </c>
      <c r="D5680" s="32" t="s">
        <v>280</v>
      </c>
      <c r="E5680" s="32" t="s">
        <v>72</v>
      </c>
    </row>
    <row r="5681" spans="1:5" ht="12.6" customHeight="1" x14ac:dyDescent="0.2">
      <c r="A5681" s="32">
        <v>20</v>
      </c>
      <c r="B5681" s="32">
        <v>1</v>
      </c>
      <c r="C5681" s="32">
        <v>70</v>
      </c>
      <c r="D5681" s="32" t="s">
        <v>69</v>
      </c>
      <c r="E5681" s="32" t="s">
        <v>74</v>
      </c>
    </row>
    <row r="5682" spans="1:5" ht="12.6" customHeight="1" x14ac:dyDescent="0.2">
      <c r="A5682" s="32">
        <v>20</v>
      </c>
      <c r="B5682" s="32">
        <v>1</v>
      </c>
      <c r="C5682" s="32">
        <v>71</v>
      </c>
      <c r="D5682" s="32" t="s">
        <v>80</v>
      </c>
      <c r="E5682" s="32" t="s">
        <v>81</v>
      </c>
    </row>
    <row r="5683" spans="1:5" ht="12.6" customHeight="1" x14ac:dyDescent="0.2">
      <c r="A5683" s="32">
        <v>20</v>
      </c>
      <c r="B5683" s="32">
        <v>1</v>
      </c>
      <c r="C5683" s="32">
        <v>72</v>
      </c>
      <c r="D5683" s="32" t="s">
        <v>78</v>
      </c>
      <c r="E5683" s="32" t="s">
        <v>75</v>
      </c>
    </row>
    <row r="5684" spans="1:5" ht="12.6" customHeight="1" x14ac:dyDescent="0.2">
      <c r="A5684" s="32">
        <v>20</v>
      </c>
      <c r="B5684" s="32">
        <v>1</v>
      </c>
      <c r="C5684" s="32">
        <v>73</v>
      </c>
      <c r="D5684" s="32" t="s">
        <v>398</v>
      </c>
      <c r="E5684" s="32" t="s">
        <v>76</v>
      </c>
    </row>
    <row r="5685" spans="1:5" ht="12.6" customHeight="1" x14ac:dyDescent="0.2">
      <c r="A5685" s="32">
        <v>20</v>
      </c>
      <c r="B5685" s="32">
        <v>1</v>
      </c>
      <c r="C5685" s="32">
        <v>74</v>
      </c>
      <c r="D5685" s="32" t="s">
        <v>241</v>
      </c>
      <c r="E5685" s="32" t="s">
        <v>281</v>
      </c>
    </row>
    <row r="5686" spans="1:5" ht="12.6" customHeight="1" x14ac:dyDescent="0.2">
      <c r="A5686" s="32">
        <v>20</v>
      </c>
      <c r="B5686" s="32">
        <v>1</v>
      </c>
      <c r="C5686" s="32">
        <v>75</v>
      </c>
      <c r="D5686" s="32" t="s">
        <v>261</v>
      </c>
      <c r="E5686" s="32" t="s">
        <v>341</v>
      </c>
    </row>
    <row r="5687" spans="1:5" ht="12.6" customHeight="1" x14ac:dyDescent="0.2">
      <c r="A5687" s="32">
        <v>20</v>
      </c>
      <c r="B5687" s="32">
        <v>1</v>
      </c>
      <c r="C5687" s="32">
        <v>76</v>
      </c>
      <c r="D5687" s="32" t="s">
        <v>361</v>
      </c>
      <c r="E5687" s="32" t="s">
        <v>20</v>
      </c>
    </row>
    <row r="5688" spans="1:5" ht="12.6" customHeight="1" x14ac:dyDescent="0.2">
      <c r="A5688" s="32">
        <v>20</v>
      </c>
      <c r="B5688" s="32">
        <v>1</v>
      </c>
      <c r="C5688" s="32">
        <v>77</v>
      </c>
      <c r="D5688" s="32" t="s">
        <v>397</v>
      </c>
      <c r="E5688" s="32" t="s">
        <v>301</v>
      </c>
    </row>
    <row r="5689" spans="1:5" ht="12.6" customHeight="1" x14ac:dyDescent="0.2">
      <c r="A5689" s="32">
        <v>20</v>
      </c>
      <c r="B5689" s="32">
        <v>1</v>
      </c>
      <c r="C5689" s="32">
        <v>78</v>
      </c>
      <c r="D5689" s="32" t="s">
        <v>321</v>
      </c>
      <c r="E5689" s="32" t="s">
        <v>461</v>
      </c>
    </row>
    <row r="5690" spans="1:5" ht="12.6" customHeight="1" x14ac:dyDescent="0.2">
      <c r="A5690" s="32">
        <v>20</v>
      </c>
      <c r="B5690" s="32">
        <v>1</v>
      </c>
      <c r="C5690" s="32">
        <v>79</v>
      </c>
      <c r="D5690" s="32" t="s">
        <v>79</v>
      </c>
      <c r="E5690" s="32" t="s">
        <v>77</v>
      </c>
    </row>
    <row r="5691" spans="1:5" ht="12.6" customHeight="1" x14ac:dyDescent="0.2">
      <c r="A5691" s="32">
        <v>20</v>
      </c>
      <c r="B5691" s="32">
        <v>1</v>
      </c>
      <c r="C5691" s="32">
        <v>80</v>
      </c>
      <c r="D5691" s="32" t="s">
        <v>430</v>
      </c>
      <c r="E5691" s="32" t="s">
        <v>221</v>
      </c>
    </row>
    <row r="5692" spans="1:5" ht="12.6" customHeight="1" x14ac:dyDescent="0.2">
      <c r="A5692" s="32">
        <v>20</v>
      </c>
      <c r="B5692" s="32">
        <v>1</v>
      </c>
      <c r="C5692" s="32">
        <v>81</v>
      </c>
      <c r="D5692" s="32" t="s">
        <v>222</v>
      </c>
      <c r="E5692" s="32" t="s">
        <v>88</v>
      </c>
    </row>
    <row r="5693" spans="1:5" ht="12.6" customHeight="1" x14ac:dyDescent="0.2">
      <c r="A5693" s="32">
        <v>20</v>
      </c>
      <c r="B5693" s="32">
        <v>1</v>
      </c>
      <c r="C5693" s="32">
        <v>82</v>
      </c>
      <c r="D5693" s="32" t="s">
        <v>431</v>
      </c>
      <c r="E5693" s="32" t="s">
        <v>362</v>
      </c>
    </row>
    <row r="5694" spans="1:5" ht="12.6" customHeight="1" x14ac:dyDescent="0.2">
      <c r="A5694" s="32">
        <v>20</v>
      </c>
      <c r="B5694" s="32">
        <v>1</v>
      </c>
      <c r="C5694" s="32">
        <v>83</v>
      </c>
      <c r="D5694" s="32" t="s">
        <v>302</v>
      </c>
      <c r="E5694" s="32" t="s">
        <v>262</v>
      </c>
    </row>
    <row r="5695" spans="1:5" ht="12.6" customHeight="1" x14ac:dyDescent="0.2">
      <c r="A5695" s="32">
        <v>20</v>
      </c>
      <c r="B5695" s="32">
        <v>1</v>
      </c>
      <c r="C5695" s="32">
        <v>84</v>
      </c>
      <c r="D5695" s="32" t="s">
        <v>21</v>
      </c>
      <c r="E5695" s="32" t="s">
        <v>282</v>
      </c>
    </row>
    <row r="5696" spans="1:5" ht="12.6" customHeight="1" x14ac:dyDescent="0.2">
      <c r="A5696" s="32">
        <v>20</v>
      </c>
      <c r="B5696" s="32">
        <v>1</v>
      </c>
      <c r="C5696" s="32">
        <v>85</v>
      </c>
      <c r="D5696" s="32" t="s">
        <v>322</v>
      </c>
      <c r="E5696" s="32" t="s">
        <v>400</v>
      </c>
    </row>
    <row r="5697" spans="1:5" ht="12.6" customHeight="1" x14ac:dyDescent="0.2">
      <c r="A5697" s="32">
        <v>20</v>
      </c>
      <c r="B5697" s="32">
        <v>1</v>
      </c>
      <c r="C5697" s="32">
        <v>86</v>
      </c>
      <c r="D5697" s="32" t="s">
        <v>462</v>
      </c>
      <c r="E5697" s="32" t="s">
        <v>85</v>
      </c>
    </row>
    <row r="5698" spans="1:5" ht="12.6" customHeight="1" x14ac:dyDescent="0.2">
      <c r="A5698" s="32">
        <v>20</v>
      </c>
      <c r="B5698" s="32">
        <v>1</v>
      </c>
      <c r="C5698" s="32">
        <v>87</v>
      </c>
      <c r="D5698" s="32" t="s">
        <v>86</v>
      </c>
      <c r="E5698" s="32" t="s">
        <v>84</v>
      </c>
    </row>
    <row r="5699" spans="1:5" ht="12.6" customHeight="1" x14ac:dyDescent="0.2">
      <c r="A5699" s="32">
        <v>20</v>
      </c>
      <c r="B5699" s="32">
        <v>1</v>
      </c>
      <c r="C5699" s="32">
        <v>88</v>
      </c>
      <c r="D5699" s="32" t="s">
        <v>87</v>
      </c>
      <c r="E5699" s="32" t="s">
        <v>242</v>
      </c>
    </row>
    <row r="5700" spans="1:5" ht="12.6" customHeight="1" x14ac:dyDescent="0.2">
      <c r="A5700" s="32">
        <v>20</v>
      </c>
      <c r="B5700" s="32">
        <v>1</v>
      </c>
      <c r="C5700" s="32">
        <v>89</v>
      </c>
      <c r="D5700" s="32" t="s">
        <v>399</v>
      </c>
      <c r="E5700" s="32" t="s">
        <v>82</v>
      </c>
    </row>
    <row r="5701" spans="1:5" ht="12.6" customHeight="1" x14ac:dyDescent="0.2">
      <c r="A5701" s="32">
        <v>20</v>
      </c>
      <c r="B5701" s="32">
        <v>1</v>
      </c>
      <c r="C5701" s="32">
        <v>90</v>
      </c>
      <c r="D5701" s="32" t="s">
        <v>83</v>
      </c>
      <c r="E5701" s="32" t="s">
        <v>342</v>
      </c>
    </row>
    <row r="5702" spans="1:5" ht="12.6" customHeight="1" x14ac:dyDescent="0.2">
      <c r="A5702" s="32">
        <v>20</v>
      </c>
      <c r="B5702" s="32">
        <v>1</v>
      </c>
      <c r="C5702" s="32">
        <v>91</v>
      </c>
      <c r="D5702" s="32" t="s">
        <v>243</v>
      </c>
      <c r="E5702" s="32" t="s">
        <v>343</v>
      </c>
    </row>
    <row r="5703" spans="1:5" ht="12.6" customHeight="1" x14ac:dyDescent="0.2">
      <c r="A5703" s="32">
        <v>20</v>
      </c>
      <c r="B5703" s="32">
        <v>1</v>
      </c>
      <c r="C5703" s="32">
        <v>92</v>
      </c>
      <c r="D5703" s="32" t="s">
        <v>323</v>
      </c>
      <c r="E5703" s="32" t="s">
        <v>93</v>
      </c>
    </row>
    <row r="5704" spans="1:5" ht="12.6" customHeight="1" x14ac:dyDescent="0.2">
      <c r="A5704" s="32">
        <v>20</v>
      </c>
      <c r="B5704" s="32">
        <v>1</v>
      </c>
      <c r="C5704" s="32">
        <v>93</v>
      </c>
      <c r="D5704" s="32" t="s">
        <v>263</v>
      </c>
      <c r="E5704" s="32" t="s">
        <v>92</v>
      </c>
    </row>
    <row r="5705" spans="1:5" ht="12.6" customHeight="1" x14ac:dyDescent="0.2">
      <c r="A5705" s="32">
        <v>20</v>
      </c>
      <c r="B5705" s="32">
        <v>1</v>
      </c>
      <c r="C5705" s="32">
        <v>94</v>
      </c>
      <c r="D5705" s="32" t="s">
        <v>401</v>
      </c>
      <c r="E5705" s="32" t="s">
        <v>91</v>
      </c>
    </row>
    <row r="5706" spans="1:5" ht="12.6" customHeight="1" x14ac:dyDescent="0.2">
      <c r="A5706" s="32">
        <v>20</v>
      </c>
      <c r="B5706" s="32">
        <v>1</v>
      </c>
      <c r="C5706" s="32">
        <v>95</v>
      </c>
      <c r="D5706" s="32" t="s">
        <v>94</v>
      </c>
      <c r="E5706" s="32" t="s">
        <v>90</v>
      </c>
    </row>
    <row r="5707" spans="1:5" ht="12.6" customHeight="1" x14ac:dyDescent="0.2">
      <c r="A5707" s="32">
        <v>20</v>
      </c>
      <c r="B5707" s="32">
        <v>1</v>
      </c>
      <c r="C5707" s="32">
        <v>96</v>
      </c>
      <c r="D5707" s="32" t="s">
        <v>363</v>
      </c>
      <c r="E5707" s="32" t="s">
        <v>223</v>
      </c>
    </row>
    <row r="5708" spans="1:5" ht="12.6" customHeight="1" x14ac:dyDescent="0.2">
      <c r="A5708" s="32">
        <v>20</v>
      </c>
      <c r="B5708" s="32">
        <v>1</v>
      </c>
      <c r="C5708" s="32">
        <v>97</v>
      </c>
      <c r="D5708" s="32" t="s">
        <v>402</v>
      </c>
      <c r="E5708" s="32" t="s">
        <v>95</v>
      </c>
    </row>
    <row r="5709" spans="1:5" ht="12.6" customHeight="1" x14ac:dyDescent="0.2">
      <c r="A5709" s="32">
        <v>20</v>
      </c>
      <c r="B5709" s="32">
        <v>1</v>
      </c>
      <c r="C5709" s="32">
        <v>98</v>
      </c>
      <c r="D5709" s="32" t="s">
        <v>89</v>
      </c>
      <c r="E5709" s="32" t="s">
        <v>23</v>
      </c>
    </row>
    <row r="5710" spans="1:5" ht="12.6" customHeight="1" x14ac:dyDescent="0.2">
      <c r="A5710" s="32">
        <v>20</v>
      </c>
      <c r="B5710" s="32">
        <v>1</v>
      </c>
      <c r="C5710" s="32">
        <v>99</v>
      </c>
      <c r="D5710" s="32" t="s">
        <v>303</v>
      </c>
      <c r="E5710" s="32" t="s">
        <v>432</v>
      </c>
    </row>
    <row r="5711" spans="1:5" ht="12.6" customHeight="1" x14ac:dyDescent="0.2">
      <c r="A5711" s="32">
        <v>20</v>
      </c>
      <c r="B5711" s="32">
        <v>1</v>
      </c>
      <c r="C5711" s="32">
        <v>100</v>
      </c>
      <c r="D5711" s="32" t="s">
        <v>463</v>
      </c>
      <c r="E5711" s="32" t="s">
        <v>283</v>
      </c>
    </row>
    <row r="5712" spans="1:5" ht="12.6" customHeight="1" x14ac:dyDescent="0.2">
      <c r="A5712" s="32">
        <v>20</v>
      </c>
      <c r="B5712" s="32">
        <v>1</v>
      </c>
      <c r="C5712" s="32">
        <v>101</v>
      </c>
      <c r="D5712" s="32" t="s">
        <v>244</v>
      </c>
      <c r="E5712" s="32" t="s">
        <v>344</v>
      </c>
    </row>
    <row r="5713" spans="1:5" ht="12.6" customHeight="1" x14ac:dyDescent="0.2">
      <c r="A5713" s="32">
        <v>20</v>
      </c>
      <c r="B5713" s="32">
        <v>1</v>
      </c>
      <c r="C5713" s="32">
        <v>102</v>
      </c>
      <c r="D5713" s="32" t="s">
        <v>98</v>
      </c>
      <c r="E5713" s="32" t="s">
        <v>224</v>
      </c>
    </row>
    <row r="5714" spans="1:5" ht="12.6" customHeight="1" x14ac:dyDescent="0.2">
      <c r="A5714" s="32">
        <v>20</v>
      </c>
      <c r="B5714" s="32">
        <v>1</v>
      </c>
      <c r="C5714" s="32">
        <v>103</v>
      </c>
      <c r="D5714" s="32" t="s">
        <v>99</v>
      </c>
      <c r="E5714" s="32" t="s">
        <v>97</v>
      </c>
    </row>
    <row r="5715" spans="1:5" ht="12.6" customHeight="1" x14ac:dyDescent="0.2">
      <c r="A5715" s="32">
        <v>20</v>
      </c>
      <c r="B5715" s="32">
        <v>1</v>
      </c>
      <c r="C5715" s="32">
        <v>104</v>
      </c>
      <c r="D5715" s="32" t="s">
        <v>433</v>
      </c>
      <c r="E5715" s="32" t="s">
        <v>100</v>
      </c>
    </row>
    <row r="5716" spans="1:5" ht="12.6" customHeight="1" x14ac:dyDescent="0.2">
      <c r="A5716" s="32">
        <v>20</v>
      </c>
      <c r="B5716" s="32">
        <v>1</v>
      </c>
      <c r="C5716" s="32">
        <v>105</v>
      </c>
      <c r="D5716" s="32" t="s">
        <v>264</v>
      </c>
      <c r="E5716" s="32" t="s">
        <v>404</v>
      </c>
    </row>
    <row r="5717" spans="1:5" ht="12.6" customHeight="1" x14ac:dyDescent="0.2">
      <c r="A5717" s="32">
        <v>20</v>
      </c>
      <c r="B5717" s="32">
        <v>1</v>
      </c>
      <c r="C5717" s="32">
        <v>106</v>
      </c>
      <c r="D5717" s="32" t="s">
        <v>403</v>
      </c>
      <c r="E5717" s="32" t="s">
        <v>324</v>
      </c>
    </row>
    <row r="5718" spans="1:5" ht="12.6" customHeight="1" x14ac:dyDescent="0.2">
      <c r="A5718" s="32">
        <v>20</v>
      </c>
      <c r="B5718" s="32">
        <v>1</v>
      </c>
      <c r="C5718" s="32">
        <v>107</v>
      </c>
      <c r="D5718" s="32" t="s">
        <v>24</v>
      </c>
      <c r="E5718" s="32" t="s">
        <v>101</v>
      </c>
    </row>
    <row r="5719" spans="1:5" ht="12.6" customHeight="1" x14ac:dyDescent="0.2">
      <c r="A5719" s="32">
        <v>20</v>
      </c>
      <c r="B5719" s="32">
        <v>1</v>
      </c>
      <c r="C5719" s="32">
        <v>108</v>
      </c>
      <c r="D5719" s="32" t="s">
        <v>304</v>
      </c>
      <c r="E5719" s="32" t="s">
        <v>284</v>
      </c>
    </row>
    <row r="5720" spans="1:5" ht="12.6" customHeight="1" x14ac:dyDescent="0.2">
      <c r="A5720" s="32">
        <v>20</v>
      </c>
      <c r="B5720" s="32">
        <v>1</v>
      </c>
      <c r="C5720" s="32">
        <v>109</v>
      </c>
      <c r="D5720" s="32" t="s">
        <v>364</v>
      </c>
      <c r="E5720" s="32" t="s">
        <v>464</v>
      </c>
    </row>
    <row r="5721" spans="1:5" ht="12.6" customHeight="1" x14ac:dyDescent="0.2">
      <c r="A5721" s="32">
        <v>20</v>
      </c>
      <c r="B5721" s="32">
        <v>1</v>
      </c>
      <c r="C5721" s="32">
        <v>110</v>
      </c>
      <c r="D5721" s="32" t="s">
        <v>96</v>
      </c>
      <c r="E5721" s="32" t="s">
        <v>102</v>
      </c>
    </row>
    <row r="5722" spans="1:5" ht="12.6" customHeight="1" x14ac:dyDescent="0.2">
      <c r="A5722" s="32">
        <v>20</v>
      </c>
      <c r="B5722" s="32">
        <v>1</v>
      </c>
      <c r="C5722" s="32">
        <v>111</v>
      </c>
      <c r="D5722" s="32" t="s">
        <v>104</v>
      </c>
      <c r="E5722" s="32" t="s">
        <v>25</v>
      </c>
    </row>
    <row r="5723" spans="1:5" ht="12.6" customHeight="1" x14ac:dyDescent="0.2">
      <c r="A5723" s="32">
        <v>20</v>
      </c>
      <c r="B5723" s="32">
        <v>1</v>
      </c>
      <c r="C5723" s="32">
        <v>112</v>
      </c>
      <c r="D5723" s="32" t="s">
        <v>345</v>
      </c>
      <c r="E5723" s="32" t="s">
        <v>225</v>
      </c>
    </row>
    <row r="5724" spans="1:5" ht="12.6" customHeight="1" x14ac:dyDescent="0.2">
      <c r="A5724" s="32">
        <v>20</v>
      </c>
      <c r="B5724" s="32">
        <v>1</v>
      </c>
      <c r="C5724" s="32">
        <v>113</v>
      </c>
      <c r="D5724" s="32" t="s">
        <v>265</v>
      </c>
      <c r="E5724" s="32" t="s">
        <v>405</v>
      </c>
    </row>
    <row r="5725" spans="1:5" ht="12.6" customHeight="1" x14ac:dyDescent="0.2">
      <c r="A5725" s="32">
        <v>20</v>
      </c>
      <c r="B5725" s="32">
        <v>1</v>
      </c>
      <c r="C5725" s="32">
        <v>114</v>
      </c>
      <c r="D5725" s="32" t="s">
        <v>365</v>
      </c>
      <c r="E5725" s="32" t="s">
        <v>305</v>
      </c>
    </row>
    <row r="5726" spans="1:5" ht="12.6" customHeight="1" x14ac:dyDescent="0.2">
      <c r="A5726" s="32">
        <v>20</v>
      </c>
      <c r="B5726" s="32">
        <v>1</v>
      </c>
      <c r="C5726" s="32">
        <v>115</v>
      </c>
      <c r="D5726" s="32" t="s">
        <v>107</v>
      </c>
      <c r="E5726" s="32" t="s">
        <v>325</v>
      </c>
    </row>
    <row r="5727" spans="1:5" ht="12.6" customHeight="1" x14ac:dyDescent="0.2">
      <c r="A5727" s="32">
        <v>20</v>
      </c>
      <c r="B5727" s="32">
        <v>1</v>
      </c>
      <c r="C5727" s="32">
        <v>116</v>
      </c>
      <c r="D5727" s="32" t="s">
        <v>105</v>
      </c>
      <c r="E5727" s="32" t="s">
        <v>285</v>
      </c>
    </row>
    <row r="5728" spans="1:5" ht="12.6" customHeight="1" x14ac:dyDescent="0.2">
      <c r="A5728" s="32">
        <v>20</v>
      </c>
      <c r="B5728" s="32">
        <v>1</v>
      </c>
      <c r="C5728" s="32">
        <v>117</v>
      </c>
      <c r="D5728" s="32" t="s">
        <v>103</v>
      </c>
      <c r="E5728" s="32" t="s">
        <v>465</v>
      </c>
    </row>
    <row r="5729" spans="1:5" ht="12.6" customHeight="1" x14ac:dyDescent="0.2">
      <c r="A5729" s="32">
        <v>20</v>
      </c>
      <c r="B5729" s="32">
        <v>1</v>
      </c>
      <c r="C5729" s="32">
        <v>118</v>
      </c>
      <c r="D5729" s="32" t="s">
        <v>108</v>
      </c>
      <c r="E5729" s="32" t="s">
        <v>434</v>
      </c>
    </row>
    <row r="5730" spans="1:5" ht="12.6" customHeight="1" x14ac:dyDescent="0.2">
      <c r="A5730" s="32">
        <v>20</v>
      </c>
      <c r="B5730" s="32">
        <v>1</v>
      </c>
      <c r="C5730" s="32">
        <v>119</v>
      </c>
      <c r="D5730" s="32" t="s">
        <v>406</v>
      </c>
      <c r="E5730" s="32" t="s">
        <v>106</v>
      </c>
    </row>
    <row r="5731" spans="1:5" ht="12.6" customHeight="1" x14ac:dyDescent="0.2">
      <c r="A5731" s="32">
        <v>20</v>
      </c>
      <c r="B5731" s="32">
        <v>1</v>
      </c>
      <c r="C5731" s="32">
        <v>120</v>
      </c>
      <c r="D5731" s="32" t="s">
        <v>245</v>
      </c>
      <c r="E5731" s="32" t="s">
        <v>109</v>
      </c>
    </row>
    <row r="5732" spans="1:5" ht="12.6" customHeight="1" x14ac:dyDescent="0.2">
      <c r="A5732" s="32">
        <v>20</v>
      </c>
      <c r="B5732" s="32">
        <v>1</v>
      </c>
      <c r="C5732" s="32">
        <v>121</v>
      </c>
      <c r="D5732" s="32" t="s">
        <v>286</v>
      </c>
      <c r="E5732" s="32" t="s">
        <v>466</v>
      </c>
    </row>
    <row r="5733" spans="1:5" ht="12.6" customHeight="1" x14ac:dyDescent="0.2">
      <c r="A5733" s="32">
        <v>20</v>
      </c>
      <c r="B5733" s="32">
        <v>1</v>
      </c>
      <c r="C5733" s="32">
        <v>122</v>
      </c>
      <c r="D5733" s="32" t="s">
        <v>346</v>
      </c>
      <c r="E5733" s="32" t="s">
        <v>407</v>
      </c>
    </row>
    <row r="5734" spans="1:5" ht="12.6" customHeight="1" x14ac:dyDescent="0.2">
      <c r="A5734" s="32">
        <v>20</v>
      </c>
      <c r="B5734" s="32">
        <v>1</v>
      </c>
      <c r="C5734" s="32">
        <v>123</v>
      </c>
      <c r="D5734" s="32" t="s">
        <v>139</v>
      </c>
      <c r="E5734" s="32" t="s">
        <v>326</v>
      </c>
    </row>
    <row r="5735" spans="1:5" ht="12.6" customHeight="1" x14ac:dyDescent="0.2">
      <c r="A5735" s="32">
        <v>20</v>
      </c>
      <c r="B5735" s="32">
        <v>1</v>
      </c>
      <c r="C5735" s="32">
        <v>124</v>
      </c>
      <c r="D5735" s="32" t="s">
        <v>138</v>
      </c>
      <c r="E5735" s="32" t="s">
        <v>140</v>
      </c>
    </row>
    <row r="5736" spans="1:5" ht="12.6" customHeight="1" x14ac:dyDescent="0.2">
      <c r="A5736" s="32">
        <v>20</v>
      </c>
      <c r="B5736" s="32">
        <v>1</v>
      </c>
      <c r="C5736" s="32">
        <v>125</v>
      </c>
      <c r="D5736" s="32" t="s">
        <v>246</v>
      </c>
      <c r="E5736" s="32" t="s">
        <v>408</v>
      </c>
    </row>
    <row r="5737" spans="1:5" ht="12.6" customHeight="1" x14ac:dyDescent="0.2">
      <c r="A5737" s="32">
        <v>20</v>
      </c>
      <c r="B5737" s="32">
        <v>1</v>
      </c>
      <c r="C5737" s="32">
        <v>126</v>
      </c>
      <c r="D5737" s="32" t="s">
        <v>226</v>
      </c>
      <c r="E5737" s="32" t="s">
        <v>143</v>
      </c>
    </row>
    <row r="5738" spans="1:5" ht="12.6" customHeight="1" x14ac:dyDescent="0.2">
      <c r="A5738" s="32">
        <v>20</v>
      </c>
      <c r="B5738" s="32">
        <v>1</v>
      </c>
      <c r="C5738" s="32">
        <v>127</v>
      </c>
      <c r="D5738" s="32" t="s">
        <v>142</v>
      </c>
      <c r="E5738" s="32" t="s">
        <v>306</v>
      </c>
    </row>
    <row r="5739" spans="1:5" ht="12.6" customHeight="1" x14ac:dyDescent="0.2">
      <c r="A5739" s="32">
        <v>20</v>
      </c>
      <c r="B5739" s="32">
        <v>1</v>
      </c>
      <c r="C5739" s="32">
        <v>128</v>
      </c>
      <c r="D5739" s="32" t="s">
        <v>144</v>
      </c>
      <c r="E5739" s="32" t="s">
        <v>366</v>
      </c>
    </row>
    <row r="5740" spans="1:5" ht="12.6" customHeight="1" x14ac:dyDescent="0.2">
      <c r="A5740" s="32">
        <v>20</v>
      </c>
      <c r="B5740" s="32">
        <v>1</v>
      </c>
      <c r="C5740" s="32">
        <v>129</v>
      </c>
      <c r="D5740" s="32" t="s">
        <v>435</v>
      </c>
      <c r="E5740" s="32" t="s">
        <v>146</v>
      </c>
    </row>
    <row r="5741" spans="1:5" ht="12.6" customHeight="1" x14ac:dyDescent="0.2">
      <c r="A5741" s="32">
        <v>20</v>
      </c>
      <c r="B5741" s="32">
        <v>1</v>
      </c>
      <c r="C5741" s="32">
        <v>130</v>
      </c>
      <c r="D5741" s="32" t="s">
        <v>141</v>
      </c>
      <c r="E5741" s="32" t="s">
        <v>266</v>
      </c>
    </row>
    <row r="5742" spans="1:5" ht="12.6" customHeight="1" x14ac:dyDescent="0.2">
      <c r="A5742" s="32">
        <v>20</v>
      </c>
      <c r="B5742" s="32">
        <v>1</v>
      </c>
      <c r="C5742" s="32">
        <v>131</v>
      </c>
      <c r="D5742" s="32" t="s">
        <v>467</v>
      </c>
      <c r="E5742" s="32" t="s">
        <v>409</v>
      </c>
    </row>
    <row r="5743" spans="1:5" ht="12.6" customHeight="1" x14ac:dyDescent="0.2">
      <c r="A5743" s="32">
        <v>20</v>
      </c>
      <c r="B5743" s="32">
        <v>1</v>
      </c>
      <c r="C5743" s="32">
        <v>132</v>
      </c>
      <c r="D5743" s="32" t="s">
        <v>153</v>
      </c>
      <c r="E5743" s="32" t="s">
        <v>267</v>
      </c>
    </row>
    <row r="5744" spans="1:5" ht="12.6" customHeight="1" x14ac:dyDescent="0.2">
      <c r="A5744" s="32">
        <v>20</v>
      </c>
      <c r="B5744" s="32">
        <v>1</v>
      </c>
      <c r="C5744" s="32">
        <v>133</v>
      </c>
      <c r="D5744" s="32" t="s">
        <v>410</v>
      </c>
      <c r="E5744" s="32" t="s">
        <v>151</v>
      </c>
    </row>
    <row r="5745" spans="1:5" ht="12.6" customHeight="1" x14ac:dyDescent="0.2">
      <c r="A5745" s="32">
        <v>20</v>
      </c>
      <c r="B5745" s="32">
        <v>1</v>
      </c>
      <c r="C5745" s="32">
        <v>134</v>
      </c>
      <c r="D5745" s="32" t="s">
        <v>247</v>
      </c>
      <c r="E5745" s="32" t="s">
        <v>145</v>
      </c>
    </row>
    <row r="5746" spans="1:5" ht="12.6" customHeight="1" x14ac:dyDescent="0.2">
      <c r="A5746" s="32">
        <v>20</v>
      </c>
      <c r="B5746" s="32">
        <v>1</v>
      </c>
      <c r="C5746" s="32">
        <v>135</v>
      </c>
      <c r="D5746" s="32" t="s">
        <v>436</v>
      </c>
      <c r="E5746" s="32" t="s">
        <v>327</v>
      </c>
    </row>
    <row r="5747" spans="1:5" ht="12.6" customHeight="1" x14ac:dyDescent="0.2">
      <c r="A5747" s="32">
        <v>20</v>
      </c>
      <c r="B5747" s="32">
        <v>1</v>
      </c>
      <c r="C5747" s="32">
        <v>136</v>
      </c>
      <c r="D5747" s="32" t="s">
        <v>152</v>
      </c>
      <c r="E5747" s="32" t="s">
        <v>148</v>
      </c>
    </row>
    <row r="5748" spans="1:5" ht="12.6" customHeight="1" x14ac:dyDescent="0.2">
      <c r="A5748" s="32">
        <v>20</v>
      </c>
      <c r="B5748" s="32">
        <v>1</v>
      </c>
      <c r="C5748" s="32">
        <v>137</v>
      </c>
      <c r="D5748" s="32" t="s">
        <v>150</v>
      </c>
      <c r="E5748" s="32" t="s">
        <v>347</v>
      </c>
    </row>
    <row r="5749" spans="1:5" ht="12.6" customHeight="1" x14ac:dyDescent="0.2">
      <c r="A5749" s="32">
        <v>20</v>
      </c>
      <c r="B5749" s="32">
        <v>1</v>
      </c>
      <c r="C5749" s="32">
        <v>138</v>
      </c>
      <c r="D5749" s="32" t="s">
        <v>367</v>
      </c>
      <c r="E5749" s="32" t="s">
        <v>149</v>
      </c>
    </row>
    <row r="5750" spans="1:5" ht="12.6" customHeight="1" x14ac:dyDescent="0.2">
      <c r="A5750" s="32">
        <v>20</v>
      </c>
      <c r="B5750" s="32">
        <v>1</v>
      </c>
      <c r="C5750" s="32">
        <v>139</v>
      </c>
      <c r="D5750" s="32" t="s">
        <v>147</v>
      </c>
      <c r="E5750" s="32" t="s">
        <v>227</v>
      </c>
    </row>
    <row r="5751" spans="1:5" ht="12.6" customHeight="1" x14ac:dyDescent="0.2">
      <c r="A5751" s="32">
        <v>20</v>
      </c>
      <c r="B5751" s="32">
        <v>1</v>
      </c>
      <c r="C5751" s="32">
        <v>140</v>
      </c>
      <c r="D5751" s="32" t="s">
        <v>287</v>
      </c>
      <c r="E5751" s="32" t="s">
        <v>307</v>
      </c>
    </row>
    <row r="5752" spans="1:5" ht="12.6" customHeight="1" x14ac:dyDescent="0.2">
      <c r="A5752" s="32">
        <v>20</v>
      </c>
      <c r="B5752" s="32">
        <v>1</v>
      </c>
      <c r="C5752" s="32">
        <v>141</v>
      </c>
      <c r="D5752" s="32" t="s">
        <v>158</v>
      </c>
      <c r="E5752" s="32" t="s">
        <v>348</v>
      </c>
    </row>
    <row r="5753" spans="1:5" ht="12.6" customHeight="1" x14ac:dyDescent="0.2">
      <c r="A5753" s="32">
        <v>20</v>
      </c>
      <c r="B5753" s="32">
        <v>1</v>
      </c>
      <c r="C5753" s="32">
        <v>142</v>
      </c>
      <c r="D5753" s="32" t="s">
        <v>156</v>
      </c>
      <c r="E5753" s="32" t="s">
        <v>268</v>
      </c>
    </row>
    <row r="5754" spans="1:5" ht="12.6" customHeight="1" x14ac:dyDescent="0.2">
      <c r="A5754" s="32">
        <v>20</v>
      </c>
      <c r="B5754" s="32">
        <v>1</v>
      </c>
      <c r="C5754" s="32">
        <v>143</v>
      </c>
      <c r="D5754" s="32" t="s">
        <v>437</v>
      </c>
      <c r="E5754" s="32" t="s">
        <v>228</v>
      </c>
    </row>
    <row r="5755" spans="1:5" ht="12.6" customHeight="1" x14ac:dyDescent="0.2">
      <c r="A5755" s="32">
        <v>20</v>
      </c>
      <c r="B5755" s="32">
        <v>1</v>
      </c>
      <c r="C5755" s="32">
        <v>144</v>
      </c>
      <c r="D5755" s="32" t="s">
        <v>160</v>
      </c>
      <c r="E5755" s="32" t="s">
        <v>157</v>
      </c>
    </row>
    <row r="5756" spans="1:5" ht="12.6" customHeight="1" x14ac:dyDescent="0.2">
      <c r="A5756" s="32">
        <v>20</v>
      </c>
      <c r="B5756" s="32">
        <v>1</v>
      </c>
      <c r="C5756" s="32">
        <v>145</v>
      </c>
      <c r="D5756" s="32" t="s">
        <v>328</v>
      </c>
      <c r="E5756" s="32" t="s">
        <v>288</v>
      </c>
    </row>
    <row r="5757" spans="1:5" ht="12.6" customHeight="1" x14ac:dyDescent="0.2">
      <c r="A5757" s="32">
        <v>20</v>
      </c>
      <c r="B5757" s="32">
        <v>1</v>
      </c>
      <c r="C5757" s="32">
        <v>146</v>
      </c>
      <c r="D5757" s="32" t="s">
        <v>412</v>
      </c>
      <c r="E5757" s="32" t="s">
        <v>411</v>
      </c>
    </row>
    <row r="5758" spans="1:5" ht="12.6" customHeight="1" x14ac:dyDescent="0.2">
      <c r="A5758" s="32">
        <v>20</v>
      </c>
      <c r="B5758" s="32">
        <v>1</v>
      </c>
      <c r="C5758" s="32">
        <v>147</v>
      </c>
      <c r="D5758" s="32" t="s">
        <v>308</v>
      </c>
      <c r="E5758" s="32" t="s">
        <v>155</v>
      </c>
    </row>
    <row r="5759" spans="1:5" ht="12.6" customHeight="1" x14ac:dyDescent="0.2">
      <c r="A5759" s="32">
        <v>20</v>
      </c>
      <c r="B5759" s="32">
        <v>1</v>
      </c>
      <c r="C5759" s="32">
        <v>148</v>
      </c>
      <c r="D5759" s="32" t="s">
        <v>154</v>
      </c>
      <c r="E5759" s="32" t="s">
        <v>159</v>
      </c>
    </row>
    <row r="5760" spans="1:5" ht="12.6" customHeight="1" x14ac:dyDescent="0.2">
      <c r="A5760" s="32">
        <v>20</v>
      </c>
      <c r="B5760" s="32">
        <v>1</v>
      </c>
      <c r="C5760" s="32">
        <v>149</v>
      </c>
      <c r="D5760" s="32" t="s">
        <v>248</v>
      </c>
      <c r="E5760" s="32" t="s">
        <v>368</v>
      </c>
    </row>
    <row r="5761" spans="1:5" ht="12.6" customHeight="1" x14ac:dyDescent="0.2">
      <c r="A5761" s="32">
        <v>20</v>
      </c>
      <c r="B5761" s="32">
        <v>1</v>
      </c>
      <c r="C5761" s="32">
        <v>150</v>
      </c>
      <c r="D5761" s="32" t="s">
        <v>468</v>
      </c>
      <c r="E5761" s="32" t="s">
        <v>162</v>
      </c>
    </row>
    <row r="5762" spans="1:5" ht="12.6" customHeight="1" x14ac:dyDescent="0.2">
      <c r="A5762" s="32">
        <v>20</v>
      </c>
      <c r="B5762" s="32">
        <v>1</v>
      </c>
      <c r="C5762" s="32">
        <v>151</v>
      </c>
      <c r="D5762" s="32" t="s">
        <v>249</v>
      </c>
      <c r="E5762" s="32" t="s">
        <v>369</v>
      </c>
    </row>
    <row r="5763" spans="1:5" ht="12.6" customHeight="1" x14ac:dyDescent="0.2">
      <c r="A5763" s="32">
        <v>20</v>
      </c>
      <c r="B5763" s="32">
        <v>1</v>
      </c>
      <c r="C5763" s="32">
        <v>152</v>
      </c>
      <c r="D5763" s="32" t="s">
        <v>413</v>
      </c>
      <c r="E5763" s="32" t="s">
        <v>169</v>
      </c>
    </row>
    <row r="5764" spans="1:5" ht="12.6" customHeight="1" x14ac:dyDescent="0.2">
      <c r="A5764" s="32">
        <v>20</v>
      </c>
      <c r="B5764" s="32">
        <v>1</v>
      </c>
      <c r="C5764" s="32">
        <v>153</v>
      </c>
      <c r="D5764" s="32" t="s">
        <v>161</v>
      </c>
      <c r="E5764" s="32" t="s">
        <v>229</v>
      </c>
    </row>
    <row r="5765" spans="1:5" ht="12.6" customHeight="1" x14ac:dyDescent="0.2">
      <c r="A5765" s="32">
        <v>20</v>
      </c>
      <c r="B5765" s="32">
        <v>1</v>
      </c>
      <c r="C5765" s="32">
        <v>154</v>
      </c>
      <c r="D5765" s="32" t="s">
        <v>163</v>
      </c>
      <c r="E5765" s="32" t="s">
        <v>329</v>
      </c>
    </row>
    <row r="5766" spans="1:5" ht="12.6" customHeight="1" x14ac:dyDescent="0.2">
      <c r="A5766" s="32">
        <v>20</v>
      </c>
      <c r="B5766" s="32">
        <v>1</v>
      </c>
      <c r="C5766" s="32">
        <v>155</v>
      </c>
      <c r="D5766" s="32" t="s">
        <v>289</v>
      </c>
      <c r="E5766" s="32" t="s">
        <v>414</v>
      </c>
    </row>
    <row r="5767" spans="1:5" ht="12.6" customHeight="1" x14ac:dyDescent="0.2">
      <c r="A5767" s="32">
        <v>20</v>
      </c>
      <c r="B5767" s="32">
        <v>1</v>
      </c>
      <c r="C5767" s="32">
        <v>156</v>
      </c>
      <c r="D5767" s="32" t="s">
        <v>438</v>
      </c>
      <c r="E5767" s="32" t="s">
        <v>309</v>
      </c>
    </row>
    <row r="5768" spans="1:5" ht="12.6" customHeight="1" x14ac:dyDescent="0.2">
      <c r="A5768" s="32">
        <v>20</v>
      </c>
      <c r="B5768" s="32">
        <v>1</v>
      </c>
      <c r="C5768" s="32">
        <v>157</v>
      </c>
      <c r="D5768" s="32" t="s">
        <v>349</v>
      </c>
      <c r="E5768" s="32" t="s">
        <v>168</v>
      </c>
    </row>
    <row r="5769" spans="1:5" ht="12.6" customHeight="1" x14ac:dyDescent="0.2">
      <c r="A5769" s="32">
        <v>20</v>
      </c>
      <c r="B5769" s="32">
        <v>1</v>
      </c>
      <c r="C5769" s="32">
        <v>158</v>
      </c>
      <c r="D5769" s="32" t="s">
        <v>165</v>
      </c>
      <c r="E5769" s="32" t="s">
        <v>164</v>
      </c>
    </row>
    <row r="5770" spans="1:5" ht="12.6" customHeight="1" x14ac:dyDescent="0.2">
      <c r="A5770" s="32">
        <v>20</v>
      </c>
      <c r="B5770" s="32">
        <v>1</v>
      </c>
      <c r="C5770" s="32">
        <v>159</v>
      </c>
      <c r="D5770" s="32" t="s">
        <v>269</v>
      </c>
      <c r="E5770" s="32" t="s">
        <v>167</v>
      </c>
    </row>
    <row r="5771" spans="1:5" ht="12.6" customHeight="1" x14ac:dyDescent="0.2">
      <c r="A5771" s="32">
        <v>20</v>
      </c>
      <c r="B5771" s="32">
        <v>1</v>
      </c>
      <c r="C5771" s="32">
        <v>160</v>
      </c>
      <c r="D5771" s="32" t="s">
        <v>166</v>
      </c>
      <c r="E5771" s="32" t="s">
        <v>469</v>
      </c>
    </row>
    <row r="5772" spans="1:5" ht="12.6" customHeight="1" x14ac:dyDescent="0.2">
      <c r="A5772" s="32">
        <v>20</v>
      </c>
      <c r="B5772" s="32">
        <v>1</v>
      </c>
      <c r="C5772" s="32">
        <v>161</v>
      </c>
      <c r="D5772" s="32" t="s">
        <v>174</v>
      </c>
      <c r="E5772" s="32" t="s">
        <v>270</v>
      </c>
    </row>
    <row r="5773" spans="1:5" ht="12.6" customHeight="1" x14ac:dyDescent="0.2">
      <c r="A5773" s="32">
        <v>20</v>
      </c>
      <c r="B5773" s="32">
        <v>1</v>
      </c>
      <c r="C5773" s="32">
        <v>162</v>
      </c>
      <c r="D5773" s="32" t="s">
        <v>439</v>
      </c>
      <c r="E5773" s="32" t="s">
        <v>415</v>
      </c>
    </row>
    <row r="5774" spans="1:5" ht="12.6" customHeight="1" x14ac:dyDescent="0.2">
      <c r="A5774" s="32">
        <v>20</v>
      </c>
      <c r="B5774" s="32">
        <v>1</v>
      </c>
      <c r="C5774" s="32">
        <v>163</v>
      </c>
      <c r="D5774" s="32" t="s">
        <v>416</v>
      </c>
      <c r="E5774" s="32" t="s">
        <v>178</v>
      </c>
    </row>
    <row r="5775" spans="1:5" ht="12.6" customHeight="1" x14ac:dyDescent="0.2">
      <c r="A5775" s="32">
        <v>20</v>
      </c>
      <c r="B5775" s="32">
        <v>1</v>
      </c>
      <c r="C5775" s="32">
        <v>164</v>
      </c>
      <c r="D5775" s="32" t="s">
        <v>330</v>
      </c>
      <c r="E5775" s="32" t="s">
        <v>290</v>
      </c>
    </row>
    <row r="5776" spans="1:5" ht="12.6" customHeight="1" x14ac:dyDescent="0.2">
      <c r="A5776" s="32">
        <v>20</v>
      </c>
      <c r="B5776" s="32">
        <v>1</v>
      </c>
      <c r="C5776" s="32">
        <v>165</v>
      </c>
      <c r="D5776" s="32" t="s">
        <v>350</v>
      </c>
      <c r="E5776" s="32" t="s">
        <v>170</v>
      </c>
    </row>
    <row r="5777" spans="1:5" ht="12.6" customHeight="1" x14ac:dyDescent="0.2">
      <c r="A5777" s="32">
        <v>20</v>
      </c>
      <c r="B5777" s="32">
        <v>1</v>
      </c>
      <c r="C5777" s="32">
        <v>166</v>
      </c>
      <c r="D5777" s="32" t="s">
        <v>171</v>
      </c>
      <c r="E5777" s="32" t="s">
        <v>172</v>
      </c>
    </row>
    <row r="5778" spans="1:5" ht="12.6" customHeight="1" x14ac:dyDescent="0.2">
      <c r="A5778" s="32">
        <v>20</v>
      </c>
      <c r="B5778" s="32">
        <v>1</v>
      </c>
      <c r="C5778" s="32">
        <v>167</v>
      </c>
      <c r="D5778" s="32" t="s">
        <v>176</v>
      </c>
      <c r="E5778" s="32" t="s">
        <v>175</v>
      </c>
    </row>
    <row r="5779" spans="1:5" ht="12.6" customHeight="1" x14ac:dyDescent="0.2">
      <c r="A5779" s="32">
        <v>20</v>
      </c>
      <c r="B5779" s="32">
        <v>1</v>
      </c>
      <c r="C5779" s="32">
        <v>168</v>
      </c>
      <c r="D5779" s="32" t="s">
        <v>250</v>
      </c>
      <c r="E5779" s="32" t="s">
        <v>173</v>
      </c>
    </row>
    <row r="5780" spans="1:5" ht="12.6" customHeight="1" x14ac:dyDescent="0.2">
      <c r="A5780" s="32">
        <v>20</v>
      </c>
      <c r="B5780" s="32">
        <v>1</v>
      </c>
      <c r="C5780" s="32">
        <v>169</v>
      </c>
      <c r="D5780" s="32" t="s">
        <v>310</v>
      </c>
      <c r="E5780" s="32" t="s">
        <v>370</v>
      </c>
    </row>
    <row r="5781" spans="1:5" ht="12.6" customHeight="1" x14ac:dyDescent="0.2">
      <c r="A5781" s="32">
        <v>20</v>
      </c>
      <c r="B5781" s="32">
        <v>1</v>
      </c>
      <c r="C5781" s="32">
        <v>170</v>
      </c>
      <c r="D5781" s="32" t="s">
        <v>230</v>
      </c>
      <c r="E5781" s="32" t="s">
        <v>470</v>
      </c>
    </row>
    <row r="5782" spans="1:5" ht="12.6" customHeight="1" x14ac:dyDescent="0.2">
      <c r="A5782" s="32">
        <v>20</v>
      </c>
      <c r="B5782" s="32">
        <v>1</v>
      </c>
      <c r="C5782" s="32">
        <v>171</v>
      </c>
      <c r="D5782" s="32" t="s">
        <v>440</v>
      </c>
      <c r="E5782" s="32" t="s">
        <v>181</v>
      </c>
    </row>
    <row r="5783" spans="1:5" ht="12.6" customHeight="1" x14ac:dyDescent="0.2">
      <c r="A5783" s="32">
        <v>20</v>
      </c>
      <c r="B5783" s="32">
        <v>1</v>
      </c>
      <c r="C5783" s="32">
        <v>172</v>
      </c>
      <c r="D5783" s="32" t="s">
        <v>251</v>
      </c>
      <c r="E5783" s="32" t="s">
        <v>231</v>
      </c>
    </row>
    <row r="5784" spans="1:5" ht="12.6" customHeight="1" x14ac:dyDescent="0.2">
      <c r="A5784" s="32">
        <v>20</v>
      </c>
      <c r="B5784" s="32">
        <v>1</v>
      </c>
      <c r="C5784" s="32">
        <v>173</v>
      </c>
      <c r="D5784" s="32" t="s">
        <v>180</v>
      </c>
      <c r="E5784" s="32" t="s">
        <v>179</v>
      </c>
    </row>
    <row r="5785" spans="1:5" ht="12.6" customHeight="1" x14ac:dyDescent="0.2">
      <c r="A5785" s="32">
        <v>20</v>
      </c>
      <c r="B5785" s="32">
        <v>1</v>
      </c>
      <c r="C5785" s="32">
        <v>174</v>
      </c>
      <c r="D5785" s="32" t="s">
        <v>291</v>
      </c>
      <c r="E5785" s="32" t="s">
        <v>183</v>
      </c>
    </row>
    <row r="5786" spans="1:5" ht="12.6" customHeight="1" x14ac:dyDescent="0.2">
      <c r="A5786" s="32">
        <v>20</v>
      </c>
      <c r="B5786" s="32">
        <v>1</v>
      </c>
      <c r="C5786" s="32">
        <v>175</v>
      </c>
      <c r="D5786" s="32" t="s">
        <v>331</v>
      </c>
      <c r="E5786" s="32" t="s">
        <v>417</v>
      </c>
    </row>
    <row r="5787" spans="1:5" ht="12.6" customHeight="1" x14ac:dyDescent="0.2">
      <c r="A5787" s="32">
        <v>20</v>
      </c>
      <c r="B5787" s="32">
        <v>1</v>
      </c>
      <c r="C5787" s="32">
        <v>176</v>
      </c>
      <c r="D5787" s="32" t="s">
        <v>351</v>
      </c>
      <c r="E5787" s="32" t="s">
        <v>177</v>
      </c>
    </row>
    <row r="5788" spans="1:5" ht="12.6" customHeight="1" x14ac:dyDescent="0.2">
      <c r="A5788" s="32">
        <v>20</v>
      </c>
      <c r="B5788" s="32">
        <v>1</v>
      </c>
      <c r="C5788" s="32">
        <v>177</v>
      </c>
      <c r="D5788" s="32" t="s">
        <v>471</v>
      </c>
      <c r="E5788" s="32" t="s">
        <v>271</v>
      </c>
    </row>
    <row r="5789" spans="1:5" ht="12.6" customHeight="1" x14ac:dyDescent="0.2">
      <c r="A5789" s="32">
        <v>20</v>
      </c>
      <c r="B5789" s="32">
        <v>1</v>
      </c>
      <c r="C5789" s="32">
        <v>178</v>
      </c>
      <c r="D5789" s="32" t="s">
        <v>418</v>
      </c>
      <c r="E5789" s="32" t="s">
        <v>371</v>
      </c>
    </row>
    <row r="5790" spans="1:5" ht="12.6" customHeight="1" x14ac:dyDescent="0.2">
      <c r="A5790" s="32">
        <v>20</v>
      </c>
      <c r="B5790" s="32">
        <v>1</v>
      </c>
      <c r="C5790" s="32">
        <v>179</v>
      </c>
      <c r="D5790" s="32" t="s">
        <v>311</v>
      </c>
      <c r="E5790" s="32" t="s">
        <v>182</v>
      </c>
    </row>
    <row r="5791" spans="1:5" ht="12.6" customHeight="1" x14ac:dyDescent="0.2">
      <c r="A5791" s="32">
        <v>20</v>
      </c>
      <c r="B5791" s="32">
        <v>1</v>
      </c>
      <c r="C5791" s="32">
        <v>180</v>
      </c>
      <c r="D5791" s="32" t="s">
        <v>184</v>
      </c>
      <c r="E5791" s="32" t="s">
        <v>185</v>
      </c>
    </row>
    <row r="5792" spans="1:5" ht="12.6" customHeight="1" x14ac:dyDescent="0.2">
      <c r="A5792" s="32">
        <v>20</v>
      </c>
      <c r="B5792" s="32">
        <v>1</v>
      </c>
      <c r="C5792" s="32">
        <v>181</v>
      </c>
      <c r="D5792" s="32" t="s">
        <v>472</v>
      </c>
      <c r="E5792" s="32" t="s">
        <v>252</v>
      </c>
    </row>
    <row r="5793" spans="1:5" ht="12.6" customHeight="1" x14ac:dyDescent="0.2">
      <c r="A5793" s="32">
        <v>20</v>
      </c>
      <c r="B5793" s="32">
        <v>1</v>
      </c>
      <c r="C5793" s="32">
        <v>182</v>
      </c>
      <c r="D5793" s="32" t="s">
        <v>191</v>
      </c>
      <c r="E5793" s="32" t="s">
        <v>312</v>
      </c>
    </row>
    <row r="5794" spans="1:5" ht="12.6" customHeight="1" x14ac:dyDescent="0.2">
      <c r="A5794" s="32">
        <v>20</v>
      </c>
      <c r="B5794" s="32">
        <v>1</v>
      </c>
      <c r="C5794" s="32">
        <v>183</v>
      </c>
      <c r="D5794" s="32" t="s">
        <v>189</v>
      </c>
      <c r="E5794" s="32" t="s">
        <v>272</v>
      </c>
    </row>
    <row r="5795" spans="1:5" ht="12.6" customHeight="1" x14ac:dyDescent="0.2">
      <c r="A5795" s="32">
        <v>20</v>
      </c>
      <c r="B5795" s="32">
        <v>1</v>
      </c>
      <c r="C5795" s="32">
        <v>184</v>
      </c>
      <c r="D5795" s="32" t="s">
        <v>192</v>
      </c>
      <c r="E5795" s="32" t="s">
        <v>419</v>
      </c>
    </row>
    <row r="5796" spans="1:5" ht="12.6" customHeight="1" x14ac:dyDescent="0.2">
      <c r="A5796" s="32">
        <v>20</v>
      </c>
      <c r="B5796" s="32">
        <v>1</v>
      </c>
      <c r="C5796" s="32">
        <v>185</v>
      </c>
      <c r="D5796" s="32" t="s">
        <v>188</v>
      </c>
      <c r="E5796" s="32" t="s">
        <v>232</v>
      </c>
    </row>
    <row r="5797" spans="1:5" ht="12.6" customHeight="1" x14ac:dyDescent="0.2">
      <c r="A5797" s="32">
        <v>20</v>
      </c>
      <c r="B5797" s="32">
        <v>1</v>
      </c>
      <c r="C5797" s="32">
        <v>186</v>
      </c>
      <c r="D5797" s="32" t="s">
        <v>190</v>
      </c>
      <c r="E5797" s="32" t="s">
        <v>332</v>
      </c>
    </row>
    <row r="5798" spans="1:5" ht="12.6" customHeight="1" x14ac:dyDescent="0.2">
      <c r="A5798" s="32">
        <v>20</v>
      </c>
      <c r="B5798" s="32">
        <v>1</v>
      </c>
      <c r="C5798" s="32">
        <v>187</v>
      </c>
      <c r="D5798" s="32" t="s">
        <v>420</v>
      </c>
      <c r="E5798" s="32" t="s">
        <v>372</v>
      </c>
    </row>
    <row r="5799" spans="1:5" ht="12.6" customHeight="1" x14ac:dyDescent="0.2">
      <c r="A5799" s="32">
        <v>20</v>
      </c>
      <c r="B5799" s="32">
        <v>1</v>
      </c>
      <c r="C5799" s="32">
        <v>188</v>
      </c>
      <c r="D5799" s="32" t="s">
        <v>187</v>
      </c>
      <c r="E5799" s="32" t="s">
        <v>441</v>
      </c>
    </row>
    <row r="5800" spans="1:5" ht="12.6" customHeight="1" x14ac:dyDescent="0.2">
      <c r="A5800" s="32">
        <v>20</v>
      </c>
      <c r="B5800" s="32">
        <v>1</v>
      </c>
      <c r="C5800" s="32">
        <v>189</v>
      </c>
      <c r="D5800" s="32" t="s">
        <v>194</v>
      </c>
      <c r="E5800" s="32" t="s">
        <v>292</v>
      </c>
    </row>
    <row r="5801" spans="1:5" ht="12.6" customHeight="1" x14ac:dyDescent="0.2">
      <c r="A5801" s="32">
        <v>20</v>
      </c>
      <c r="B5801" s="32">
        <v>1</v>
      </c>
      <c r="C5801" s="32">
        <v>190</v>
      </c>
      <c r="D5801" s="32" t="s">
        <v>352</v>
      </c>
      <c r="E5801" s="32" t="s">
        <v>186</v>
      </c>
    </row>
    <row r="5802" spans="1:5" ht="12.6" customHeight="1" x14ac:dyDescent="0.2">
      <c r="A5802" s="32">
        <v>20</v>
      </c>
      <c r="B5802" s="32">
        <v>1</v>
      </c>
      <c r="C5802" s="32">
        <v>191</v>
      </c>
      <c r="D5802" s="32" t="s">
        <v>233</v>
      </c>
      <c r="E5802" s="32" t="s">
        <v>273</v>
      </c>
    </row>
    <row r="5803" spans="1:5" ht="12.6" customHeight="1" x14ac:dyDescent="0.2">
      <c r="A5803" s="32">
        <v>20</v>
      </c>
      <c r="B5803" s="32">
        <v>1</v>
      </c>
      <c r="C5803" s="32">
        <v>192</v>
      </c>
      <c r="D5803" s="32" t="s">
        <v>442</v>
      </c>
      <c r="E5803" s="32" t="s">
        <v>421</v>
      </c>
    </row>
    <row r="5804" spans="1:5" ht="12.6" customHeight="1" x14ac:dyDescent="0.2">
      <c r="A5804" s="32">
        <v>20</v>
      </c>
      <c r="B5804" s="32">
        <v>1</v>
      </c>
      <c r="C5804" s="32">
        <v>193</v>
      </c>
      <c r="D5804" s="32" t="s">
        <v>199</v>
      </c>
      <c r="E5804" s="32" t="s">
        <v>422</v>
      </c>
    </row>
    <row r="5805" spans="1:5" ht="12.6" customHeight="1" x14ac:dyDescent="0.2">
      <c r="A5805" s="32">
        <v>20</v>
      </c>
      <c r="B5805" s="32">
        <v>1</v>
      </c>
      <c r="C5805" s="32">
        <v>194</v>
      </c>
      <c r="D5805" s="32" t="s">
        <v>253</v>
      </c>
      <c r="E5805" s="32" t="s">
        <v>198</v>
      </c>
    </row>
    <row r="5806" spans="1:5" ht="12.6" customHeight="1" x14ac:dyDescent="0.2">
      <c r="A5806" s="32">
        <v>20</v>
      </c>
      <c r="B5806" s="32">
        <v>1</v>
      </c>
      <c r="C5806" s="32">
        <v>195</v>
      </c>
      <c r="D5806" s="32" t="s">
        <v>196</v>
      </c>
      <c r="E5806" s="32" t="s">
        <v>193</v>
      </c>
    </row>
    <row r="5807" spans="1:5" ht="12.6" customHeight="1" x14ac:dyDescent="0.2">
      <c r="A5807" s="32">
        <v>20</v>
      </c>
      <c r="B5807" s="32">
        <v>1</v>
      </c>
      <c r="C5807" s="32">
        <v>196</v>
      </c>
      <c r="D5807" s="32" t="s">
        <v>373</v>
      </c>
      <c r="E5807" s="32" t="s">
        <v>195</v>
      </c>
    </row>
    <row r="5808" spans="1:5" ht="12.6" customHeight="1" x14ac:dyDescent="0.2">
      <c r="A5808" s="32">
        <v>20</v>
      </c>
      <c r="B5808" s="32">
        <v>1</v>
      </c>
      <c r="C5808" s="32">
        <v>197</v>
      </c>
      <c r="D5808" s="32" t="s">
        <v>473</v>
      </c>
      <c r="E5808" s="32" t="s">
        <v>353</v>
      </c>
    </row>
    <row r="5809" spans="1:5" ht="12.6" customHeight="1" x14ac:dyDescent="0.2">
      <c r="A5809" s="32">
        <v>20</v>
      </c>
      <c r="B5809" s="32">
        <v>1</v>
      </c>
      <c r="C5809" s="32">
        <v>198</v>
      </c>
      <c r="D5809" s="32" t="s">
        <v>333</v>
      </c>
      <c r="E5809" s="32" t="s">
        <v>313</v>
      </c>
    </row>
    <row r="5810" spans="1:5" ht="12.6" customHeight="1" x14ac:dyDescent="0.2">
      <c r="A5810" s="32">
        <v>20</v>
      </c>
      <c r="B5810" s="32">
        <v>1</v>
      </c>
      <c r="C5810" s="32">
        <v>199</v>
      </c>
      <c r="D5810" s="32" t="s">
        <v>201</v>
      </c>
      <c r="E5810" s="32" t="s">
        <v>293</v>
      </c>
    </row>
    <row r="5811" spans="1:5" ht="12.6" customHeight="1" x14ac:dyDescent="0.2">
      <c r="A5811" s="32">
        <v>20</v>
      </c>
      <c r="B5811" s="32">
        <v>1</v>
      </c>
      <c r="C5811" s="32">
        <v>200</v>
      </c>
      <c r="D5811" s="32" t="s">
        <v>200</v>
      </c>
      <c r="E5811" s="32" t="s">
        <v>197</v>
      </c>
    </row>
    <row r="5812" spans="1:5" ht="12.6" customHeight="1" x14ac:dyDescent="0.2">
      <c r="A5812" s="32">
        <v>20</v>
      </c>
      <c r="B5812" s="32">
        <v>2</v>
      </c>
      <c r="C5812" s="32">
        <v>1</v>
      </c>
      <c r="D5812" s="32" t="s">
        <v>30</v>
      </c>
      <c r="E5812" s="32" t="s">
        <v>314</v>
      </c>
    </row>
    <row r="5813" spans="1:5" ht="12.6" customHeight="1" x14ac:dyDescent="0.2">
      <c r="A5813" s="32">
        <v>20</v>
      </c>
      <c r="B5813" s="32">
        <v>2</v>
      </c>
      <c r="C5813" s="32">
        <v>2</v>
      </c>
      <c r="D5813" s="32" t="s">
        <v>27</v>
      </c>
      <c r="E5813" s="32" t="s">
        <v>26</v>
      </c>
    </row>
    <row r="5814" spans="1:5" ht="12.6" customHeight="1" x14ac:dyDescent="0.2">
      <c r="A5814" s="32">
        <v>20</v>
      </c>
      <c r="B5814" s="32">
        <v>2</v>
      </c>
      <c r="C5814" s="32">
        <v>3</v>
      </c>
      <c r="D5814" s="32" t="s">
        <v>274</v>
      </c>
      <c r="E5814" s="32" t="s">
        <v>384</v>
      </c>
    </row>
    <row r="5815" spans="1:5" ht="12.6" customHeight="1" x14ac:dyDescent="0.2">
      <c r="A5815" s="32">
        <v>20</v>
      </c>
      <c r="B5815" s="32">
        <v>2</v>
      </c>
      <c r="C5815" s="32">
        <v>4</v>
      </c>
      <c r="D5815" s="32" t="s">
        <v>214</v>
      </c>
      <c r="E5815" s="32" t="s">
        <v>32</v>
      </c>
    </row>
    <row r="5816" spans="1:5" ht="12.6" customHeight="1" x14ac:dyDescent="0.2">
      <c r="A5816" s="32">
        <v>20</v>
      </c>
      <c r="B5816" s="32">
        <v>2</v>
      </c>
      <c r="C5816" s="32">
        <v>5</v>
      </c>
      <c r="D5816" s="32" t="s">
        <v>31</v>
      </c>
      <c r="E5816" s="32" t="s">
        <v>354</v>
      </c>
    </row>
    <row r="5817" spans="1:5" ht="12.6" customHeight="1" x14ac:dyDescent="0.2">
      <c r="A5817" s="32">
        <v>20</v>
      </c>
      <c r="B5817" s="32">
        <v>2</v>
      </c>
      <c r="C5817" s="32">
        <v>6</v>
      </c>
      <c r="D5817" s="32" t="s">
        <v>294</v>
      </c>
      <c r="E5817" s="32" t="s">
        <v>383</v>
      </c>
    </row>
    <row r="5818" spans="1:5" ht="12.6" customHeight="1" x14ac:dyDescent="0.2">
      <c r="A5818" s="32">
        <v>20</v>
      </c>
      <c r="B5818" s="32">
        <v>2</v>
      </c>
      <c r="C5818" s="32">
        <v>7</v>
      </c>
      <c r="D5818" s="32" t="s">
        <v>28</v>
      </c>
      <c r="E5818" s="32" t="s">
        <v>454</v>
      </c>
    </row>
    <row r="5819" spans="1:5" ht="12.6" customHeight="1" x14ac:dyDescent="0.2">
      <c r="A5819" s="32">
        <v>20</v>
      </c>
      <c r="B5819" s="32">
        <v>2</v>
      </c>
      <c r="C5819" s="32">
        <v>8</v>
      </c>
      <c r="D5819" s="32" t="s">
        <v>29</v>
      </c>
      <c r="E5819" s="32" t="s">
        <v>254</v>
      </c>
    </row>
    <row r="5820" spans="1:5" ht="12.6" customHeight="1" x14ac:dyDescent="0.2">
      <c r="A5820" s="32">
        <v>20</v>
      </c>
      <c r="B5820" s="32">
        <v>2</v>
      </c>
      <c r="C5820" s="32">
        <v>9</v>
      </c>
      <c r="D5820" s="32" t="s">
        <v>22</v>
      </c>
      <c r="E5820" s="32" t="s">
        <v>234</v>
      </c>
    </row>
    <row r="5821" spans="1:5" ht="12.6" customHeight="1" x14ac:dyDescent="0.2">
      <c r="A5821" s="32">
        <v>20</v>
      </c>
      <c r="B5821" s="32">
        <v>2</v>
      </c>
      <c r="C5821" s="32">
        <v>10</v>
      </c>
      <c r="D5821" s="32" t="s">
        <v>423</v>
      </c>
      <c r="E5821" s="32" t="s">
        <v>334</v>
      </c>
    </row>
    <row r="5822" spans="1:5" ht="12.6" customHeight="1" x14ac:dyDescent="0.2">
      <c r="A5822" s="32">
        <v>20</v>
      </c>
      <c r="B5822" s="32">
        <v>2</v>
      </c>
      <c r="C5822" s="32">
        <v>11</v>
      </c>
      <c r="D5822" s="32" t="s">
        <v>315</v>
      </c>
      <c r="E5822" s="32" t="s">
        <v>275</v>
      </c>
    </row>
    <row r="5823" spans="1:5" ht="12.6" customHeight="1" x14ac:dyDescent="0.2">
      <c r="A5823" s="32">
        <v>20</v>
      </c>
      <c r="B5823" s="32">
        <v>2</v>
      </c>
      <c r="C5823" s="32">
        <v>12</v>
      </c>
      <c r="D5823" s="32" t="s">
        <v>386</v>
      </c>
      <c r="E5823" s="32" t="s">
        <v>455</v>
      </c>
    </row>
    <row r="5824" spans="1:5" ht="12.6" customHeight="1" x14ac:dyDescent="0.2">
      <c r="A5824" s="32">
        <v>20</v>
      </c>
      <c r="B5824" s="32">
        <v>2</v>
      </c>
      <c r="C5824" s="32">
        <v>13</v>
      </c>
      <c r="D5824" s="32" t="s">
        <v>295</v>
      </c>
      <c r="E5824" s="32" t="s">
        <v>235</v>
      </c>
    </row>
    <row r="5825" spans="1:5" ht="12.6" customHeight="1" x14ac:dyDescent="0.2">
      <c r="A5825" s="32">
        <v>20</v>
      </c>
      <c r="B5825" s="32">
        <v>2</v>
      </c>
      <c r="C5825" s="32">
        <v>14</v>
      </c>
      <c r="D5825" s="32" t="s">
        <v>355</v>
      </c>
      <c r="E5825" s="32" t="s">
        <v>424</v>
      </c>
    </row>
    <row r="5826" spans="1:5" ht="12.6" customHeight="1" x14ac:dyDescent="0.2">
      <c r="A5826" s="32">
        <v>20</v>
      </c>
      <c r="B5826" s="32">
        <v>2</v>
      </c>
      <c r="C5826" s="32">
        <v>15</v>
      </c>
      <c r="D5826" s="32" t="s">
        <v>34</v>
      </c>
      <c r="E5826" s="32" t="s">
        <v>37</v>
      </c>
    </row>
    <row r="5827" spans="1:5" ht="12.6" customHeight="1" x14ac:dyDescent="0.2">
      <c r="A5827" s="32">
        <v>20</v>
      </c>
      <c r="B5827" s="32">
        <v>2</v>
      </c>
      <c r="C5827" s="32">
        <v>16</v>
      </c>
      <c r="D5827" s="32" t="s">
        <v>215</v>
      </c>
      <c r="E5827" s="32" t="s">
        <v>39</v>
      </c>
    </row>
    <row r="5828" spans="1:5" ht="12.6" customHeight="1" x14ac:dyDescent="0.2">
      <c r="A5828" s="32">
        <v>20</v>
      </c>
      <c r="B5828" s="32">
        <v>2</v>
      </c>
      <c r="C5828" s="32">
        <v>17</v>
      </c>
      <c r="D5828" s="32" t="s">
        <v>36</v>
      </c>
      <c r="E5828" s="32" t="s">
        <v>38</v>
      </c>
    </row>
    <row r="5829" spans="1:5" ht="12.6" customHeight="1" x14ac:dyDescent="0.2">
      <c r="A5829" s="32">
        <v>20</v>
      </c>
      <c r="B5829" s="32">
        <v>2</v>
      </c>
      <c r="C5829" s="32">
        <v>18</v>
      </c>
      <c r="D5829" s="32" t="s">
        <v>255</v>
      </c>
      <c r="E5829" s="32" t="s">
        <v>335</v>
      </c>
    </row>
    <row r="5830" spans="1:5" ht="12.6" customHeight="1" x14ac:dyDescent="0.2">
      <c r="A5830" s="32">
        <v>20</v>
      </c>
      <c r="B5830" s="32">
        <v>2</v>
      </c>
      <c r="C5830" s="32">
        <v>19</v>
      </c>
      <c r="D5830" s="32" t="s">
        <v>35</v>
      </c>
      <c r="E5830" s="32" t="s">
        <v>14</v>
      </c>
    </row>
    <row r="5831" spans="1:5" ht="12.6" customHeight="1" x14ac:dyDescent="0.2">
      <c r="A5831" s="32">
        <v>20</v>
      </c>
      <c r="B5831" s="32">
        <v>2</v>
      </c>
      <c r="C5831" s="32">
        <v>20</v>
      </c>
      <c r="D5831" s="32" t="s">
        <v>385</v>
      </c>
      <c r="E5831" s="32" t="s">
        <v>33</v>
      </c>
    </row>
    <row r="5832" spans="1:5" ht="12.6" customHeight="1" x14ac:dyDescent="0.2">
      <c r="A5832" s="32">
        <v>20</v>
      </c>
      <c r="B5832" s="32">
        <v>2</v>
      </c>
      <c r="C5832" s="32">
        <v>21</v>
      </c>
      <c r="D5832" s="32" t="s">
        <v>41</v>
      </c>
      <c r="E5832" s="32" t="s">
        <v>456</v>
      </c>
    </row>
    <row r="5833" spans="1:5" ht="12.6" customHeight="1" x14ac:dyDescent="0.2">
      <c r="A5833" s="32">
        <v>20</v>
      </c>
      <c r="B5833" s="32">
        <v>2</v>
      </c>
      <c r="C5833" s="32">
        <v>22</v>
      </c>
      <c r="D5833" s="32" t="s">
        <v>276</v>
      </c>
      <c r="E5833" s="32" t="s">
        <v>42</v>
      </c>
    </row>
    <row r="5834" spans="1:5" ht="12.6" customHeight="1" x14ac:dyDescent="0.2">
      <c r="A5834" s="32">
        <v>20</v>
      </c>
      <c r="B5834" s="32">
        <v>2</v>
      </c>
      <c r="C5834" s="32">
        <v>23</v>
      </c>
      <c r="D5834" s="32" t="s">
        <v>40</v>
      </c>
      <c r="E5834" s="32" t="s">
        <v>256</v>
      </c>
    </row>
    <row r="5835" spans="1:5" ht="12.6" customHeight="1" x14ac:dyDescent="0.2">
      <c r="A5835" s="32">
        <v>20</v>
      </c>
      <c r="B5835" s="32">
        <v>2</v>
      </c>
      <c r="C5835" s="32">
        <v>24</v>
      </c>
      <c r="D5835" s="32" t="s">
        <v>388</v>
      </c>
      <c r="E5835" s="32" t="s">
        <v>216</v>
      </c>
    </row>
    <row r="5836" spans="1:5" ht="12.6" customHeight="1" x14ac:dyDescent="0.2">
      <c r="A5836" s="32">
        <v>20</v>
      </c>
      <c r="B5836" s="32">
        <v>2</v>
      </c>
      <c r="C5836" s="32">
        <v>25</v>
      </c>
      <c r="D5836" s="32" t="s">
        <v>15</v>
      </c>
      <c r="E5836" s="32" t="s">
        <v>356</v>
      </c>
    </row>
    <row r="5837" spans="1:5" ht="12.6" customHeight="1" x14ac:dyDescent="0.2">
      <c r="A5837" s="32">
        <v>20</v>
      </c>
      <c r="B5837" s="32">
        <v>2</v>
      </c>
      <c r="C5837" s="32">
        <v>26</v>
      </c>
      <c r="D5837" s="32" t="s">
        <v>316</v>
      </c>
      <c r="E5837" s="32" t="s">
        <v>43</v>
      </c>
    </row>
    <row r="5838" spans="1:5" ht="12.6" customHeight="1" x14ac:dyDescent="0.2">
      <c r="A5838" s="32">
        <v>20</v>
      </c>
      <c r="B5838" s="32">
        <v>2</v>
      </c>
      <c r="C5838" s="32">
        <v>27</v>
      </c>
      <c r="D5838" s="32" t="s">
        <v>236</v>
      </c>
      <c r="E5838" s="32" t="s">
        <v>44</v>
      </c>
    </row>
    <row r="5839" spans="1:5" ht="12.6" customHeight="1" x14ac:dyDescent="0.2">
      <c r="A5839" s="32">
        <v>20</v>
      </c>
      <c r="B5839" s="32">
        <v>2</v>
      </c>
      <c r="C5839" s="32">
        <v>28</v>
      </c>
      <c r="D5839" s="32" t="s">
        <v>387</v>
      </c>
      <c r="E5839" s="32" t="s">
        <v>45</v>
      </c>
    </row>
    <row r="5840" spans="1:5" ht="12.6" customHeight="1" x14ac:dyDescent="0.2">
      <c r="A5840" s="32">
        <v>20</v>
      </c>
      <c r="B5840" s="32">
        <v>2</v>
      </c>
      <c r="C5840" s="32">
        <v>29</v>
      </c>
      <c r="D5840" s="32" t="s">
        <v>296</v>
      </c>
      <c r="E5840" s="32" t="s">
        <v>336</v>
      </c>
    </row>
    <row r="5841" spans="1:5" ht="12.6" customHeight="1" x14ac:dyDescent="0.2">
      <c r="A5841" s="32">
        <v>20</v>
      </c>
      <c r="B5841" s="32">
        <v>2</v>
      </c>
      <c r="C5841" s="32">
        <v>30</v>
      </c>
      <c r="D5841" s="32" t="s">
        <v>46</v>
      </c>
      <c r="E5841" s="32" t="s">
        <v>425</v>
      </c>
    </row>
    <row r="5842" spans="1:5" ht="12.6" customHeight="1" x14ac:dyDescent="0.2">
      <c r="A5842" s="32">
        <v>20</v>
      </c>
      <c r="B5842" s="32">
        <v>2</v>
      </c>
      <c r="C5842" s="32">
        <v>31</v>
      </c>
      <c r="D5842" s="32" t="s">
        <v>426</v>
      </c>
      <c r="E5842" s="32" t="s">
        <v>457</v>
      </c>
    </row>
    <row r="5843" spans="1:5" ht="12.6" customHeight="1" x14ac:dyDescent="0.2">
      <c r="A5843" s="32">
        <v>20</v>
      </c>
      <c r="B5843" s="32">
        <v>2</v>
      </c>
      <c r="C5843" s="32">
        <v>32</v>
      </c>
      <c r="D5843" s="32" t="s">
        <v>53</v>
      </c>
      <c r="E5843" s="32" t="s">
        <v>51</v>
      </c>
    </row>
    <row r="5844" spans="1:5" ht="12.6" customHeight="1" x14ac:dyDescent="0.2">
      <c r="A5844" s="32">
        <v>20</v>
      </c>
      <c r="B5844" s="32">
        <v>2</v>
      </c>
      <c r="C5844" s="32">
        <v>33</v>
      </c>
      <c r="D5844" s="32" t="s">
        <v>337</v>
      </c>
      <c r="E5844" s="32" t="s">
        <v>47</v>
      </c>
    </row>
    <row r="5845" spans="1:5" ht="12.6" customHeight="1" x14ac:dyDescent="0.2">
      <c r="A5845" s="32">
        <v>20</v>
      </c>
      <c r="B5845" s="32">
        <v>2</v>
      </c>
      <c r="C5845" s="32">
        <v>34</v>
      </c>
      <c r="D5845" s="32" t="s">
        <v>357</v>
      </c>
      <c r="E5845" s="32" t="s">
        <v>237</v>
      </c>
    </row>
    <row r="5846" spans="1:5" ht="12.6" customHeight="1" x14ac:dyDescent="0.2">
      <c r="A5846" s="32">
        <v>20</v>
      </c>
      <c r="B5846" s="32">
        <v>2</v>
      </c>
      <c r="C5846" s="32">
        <v>35</v>
      </c>
      <c r="D5846" s="32" t="s">
        <v>257</v>
      </c>
      <c r="E5846" s="32" t="s">
        <v>390</v>
      </c>
    </row>
    <row r="5847" spans="1:5" ht="12.6" customHeight="1" x14ac:dyDescent="0.2">
      <c r="A5847" s="32">
        <v>20</v>
      </c>
      <c r="B5847" s="32">
        <v>2</v>
      </c>
      <c r="C5847" s="32">
        <v>36</v>
      </c>
      <c r="D5847" s="32" t="s">
        <v>389</v>
      </c>
      <c r="E5847" s="32" t="s">
        <v>52</v>
      </c>
    </row>
    <row r="5848" spans="1:5" ht="12.6" customHeight="1" x14ac:dyDescent="0.2">
      <c r="A5848" s="32">
        <v>20</v>
      </c>
      <c r="B5848" s="32">
        <v>2</v>
      </c>
      <c r="C5848" s="32">
        <v>37</v>
      </c>
      <c r="D5848" s="32" t="s">
        <v>49</v>
      </c>
      <c r="E5848" s="32" t="s">
        <v>50</v>
      </c>
    </row>
    <row r="5849" spans="1:5" ht="12.6" customHeight="1" x14ac:dyDescent="0.2">
      <c r="A5849" s="32">
        <v>20</v>
      </c>
      <c r="B5849" s="32">
        <v>2</v>
      </c>
      <c r="C5849" s="32">
        <v>38</v>
      </c>
      <c r="D5849" s="32" t="s">
        <v>16</v>
      </c>
      <c r="E5849" s="32" t="s">
        <v>297</v>
      </c>
    </row>
    <row r="5850" spans="1:5" ht="12.6" customHeight="1" x14ac:dyDescent="0.2">
      <c r="A5850" s="32">
        <v>20</v>
      </c>
      <c r="B5850" s="32">
        <v>2</v>
      </c>
      <c r="C5850" s="32">
        <v>39</v>
      </c>
      <c r="D5850" s="32" t="s">
        <v>48</v>
      </c>
      <c r="E5850" s="32" t="s">
        <v>317</v>
      </c>
    </row>
    <row r="5851" spans="1:5" ht="12.6" customHeight="1" x14ac:dyDescent="0.2">
      <c r="A5851" s="32">
        <v>20</v>
      </c>
      <c r="B5851" s="32">
        <v>2</v>
      </c>
      <c r="C5851" s="32">
        <v>40</v>
      </c>
      <c r="D5851" s="32" t="s">
        <v>217</v>
      </c>
      <c r="E5851" s="32" t="s">
        <v>277</v>
      </c>
    </row>
    <row r="5852" spans="1:5" ht="12.6" customHeight="1" x14ac:dyDescent="0.2">
      <c r="A5852" s="32">
        <v>20</v>
      </c>
      <c r="B5852" s="32">
        <v>2</v>
      </c>
      <c r="C5852" s="32">
        <v>41</v>
      </c>
      <c r="D5852" s="32" t="s">
        <v>318</v>
      </c>
      <c r="E5852" s="32" t="s">
        <v>427</v>
      </c>
    </row>
    <row r="5853" spans="1:5" ht="12.6" customHeight="1" x14ac:dyDescent="0.2">
      <c r="A5853" s="32">
        <v>20</v>
      </c>
      <c r="B5853" s="32">
        <v>2</v>
      </c>
      <c r="C5853" s="32">
        <v>42</v>
      </c>
      <c r="D5853" s="32" t="s">
        <v>55</v>
      </c>
      <c r="E5853" s="32" t="s">
        <v>338</v>
      </c>
    </row>
    <row r="5854" spans="1:5" ht="12.6" customHeight="1" x14ac:dyDescent="0.2">
      <c r="A5854" s="32">
        <v>20</v>
      </c>
      <c r="B5854" s="32">
        <v>2</v>
      </c>
      <c r="C5854" s="32">
        <v>43</v>
      </c>
      <c r="D5854" s="32" t="s">
        <v>258</v>
      </c>
      <c r="E5854" s="32" t="s">
        <v>218</v>
      </c>
    </row>
    <row r="5855" spans="1:5" ht="12.6" customHeight="1" x14ac:dyDescent="0.2">
      <c r="A5855" s="32">
        <v>20</v>
      </c>
      <c r="B5855" s="32">
        <v>2</v>
      </c>
      <c r="C5855" s="32">
        <v>44</v>
      </c>
      <c r="D5855" s="32" t="s">
        <v>56</v>
      </c>
      <c r="E5855" s="32" t="s">
        <v>298</v>
      </c>
    </row>
    <row r="5856" spans="1:5" ht="12.6" customHeight="1" x14ac:dyDescent="0.2">
      <c r="A5856" s="32">
        <v>20</v>
      </c>
      <c r="B5856" s="32">
        <v>2</v>
      </c>
      <c r="C5856" s="32">
        <v>45</v>
      </c>
      <c r="D5856" s="32" t="s">
        <v>59</v>
      </c>
      <c r="E5856" s="32" t="s">
        <v>358</v>
      </c>
    </row>
    <row r="5857" spans="1:5" ht="12.6" customHeight="1" x14ac:dyDescent="0.2">
      <c r="A5857" s="32">
        <v>20</v>
      </c>
      <c r="B5857" s="32">
        <v>2</v>
      </c>
      <c r="C5857" s="32">
        <v>46</v>
      </c>
      <c r="D5857" s="32" t="s">
        <v>391</v>
      </c>
      <c r="E5857" s="32" t="s">
        <v>58</v>
      </c>
    </row>
    <row r="5858" spans="1:5" ht="12.6" customHeight="1" x14ac:dyDescent="0.2">
      <c r="A5858" s="32">
        <v>20</v>
      </c>
      <c r="B5858" s="32">
        <v>2</v>
      </c>
      <c r="C5858" s="32">
        <v>47</v>
      </c>
      <c r="D5858" s="32" t="s">
        <v>17</v>
      </c>
      <c r="E5858" s="32" t="s">
        <v>60</v>
      </c>
    </row>
    <row r="5859" spans="1:5" ht="12.6" customHeight="1" x14ac:dyDescent="0.2">
      <c r="A5859" s="32">
        <v>20</v>
      </c>
      <c r="B5859" s="32">
        <v>2</v>
      </c>
      <c r="C5859" s="32">
        <v>48</v>
      </c>
      <c r="D5859" s="32" t="s">
        <v>278</v>
      </c>
      <c r="E5859" s="32" t="s">
        <v>57</v>
      </c>
    </row>
    <row r="5860" spans="1:5" ht="12.6" customHeight="1" x14ac:dyDescent="0.2">
      <c r="A5860" s="32">
        <v>20</v>
      </c>
      <c r="B5860" s="32">
        <v>2</v>
      </c>
      <c r="C5860" s="32">
        <v>49</v>
      </c>
      <c r="D5860" s="32" t="s">
        <v>54</v>
      </c>
      <c r="E5860" s="32" t="s">
        <v>458</v>
      </c>
    </row>
    <row r="5861" spans="1:5" ht="12.6" customHeight="1" x14ac:dyDescent="0.2">
      <c r="A5861" s="32">
        <v>20</v>
      </c>
      <c r="B5861" s="32">
        <v>2</v>
      </c>
      <c r="C5861" s="32">
        <v>50</v>
      </c>
      <c r="D5861" s="32" t="s">
        <v>238</v>
      </c>
      <c r="E5861" s="32" t="s">
        <v>392</v>
      </c>
    </row>
    <row r="5862" spans="1:5" ht="12.6" customHeight="1" x14ac:dyDescent="0.2">
      <c r="A5862" s="32">
        <v>20</v>
      </c>
      <c r="B5862" s="32">
        <v>2</v>
      </c>
      <c r="C5862" s="32">
        <v>51</v>
      </c>
      <c r="D5862" s="32" t="s">
        <v>339</v>
      </c>
      <c r="E5862" s="32" t="s">
        <v>394</v>
      </c>
    </row>
    <row r="5863" spans="1:5" ht="12.6" customHeight="1" x14ac:dyDescent="0.2">
      <c r="A5863" s="32">
        <v>20</v>
      </c>
      <c r="B5863" s="32">
        <v>2</v>
      </c>
      <c r="C5863" s="32">
        <v>52</v>
      </c>
      <c r="D5863" s="32" t="s">
        <v>239</v>
      </c>
      <c r="E5863" s="32" t="s">
        <v>66</v>
      </c>
    </row>
    <row r="5864" spans="1:5" ht="12.6" customHeight="1" x14ac:dyDescent="0.2">
      <c r="A5864" s="32">
        <v>20</v>
      </c>
      <c r="B5864" s="32">
        <v>2</v>
      </c>
      <c r="C5864" s="32">
        <v>53</v>
      </c>
      <c r="D5864" s="32" t="s">
        <v>62</v>
      </c>
      <c r="E5864" s="32" t="s">
        <v>61</v>
      </c>
    </row>
    <row r="5865" spans="1:5" ht="12.6" customHeight="1" x14ac:dyDescent="0.2">
      <c r="A5865" s="32">
        <v>20</v>
      </c>
      <c r="B5865" s="32">
        <v>2</v>
      </c>
      <c r="C5865" s="32">
        <v>54</v>
      </c>
      <c r="D5865" s="32" t="s">
        <v>65</v>
      </c>
      <c r="E5865" s="32" t="s">
        <v>18</v>
      </c>
    </row>
    <row r="5866" spans="1:5" ht="12.6" customHeight="1" x14ac:dyDescent="0.2">
      <c r="A5866" s="32">
        <v>20</v>
      </c>
      <c r="B5866" s="32">
        <v>2</v>
      </c>
      <c r="C5866" s="32">
        <v>55</v>
      </c>
      <c r="D5866" s="32" t="s">
        <v>279</v>
      </c>
      <c r="E5866" s="32" t="s">
        <v>459</v>
      </c>
    </row>
    <row r="5867" spans="1:5" ht="12.6" customHeight="1" x14ac:dyDescent="0.2">
      <c r="A5867" s="32">
        <v>20</v>
      </c>
      <c r="B5867" s="32">
        <v>2</v>
      </c>
      <c r="C5867" s="32">
        <v>56</v>
      </c>
      <c r="D5867" s="32" t="s">
        <v>219</v>
      </c>
      <c r="E5867" s="32" t="s">
        <v>64</v>
      </c>
    </row>
    <row r="5868" spans="1:5" ht="12.6" customHeight="1" x14ac:dyDescent="0.2">
      <c r="A5868" s="32">
        <v>20</v>
      </c>
      <c r="B5868" s="32">
        <v>2</v>
      </c>
      <c r="C5868" s="32">
        <v>57</v>
      </c>
      <c r="D5868" s="32" t="s">
        <v>299</v>
      </c>
      <c r="E5868" s="32" t="s">
        <v>63</v>
      </c>
    </row>
    <row r="5869" spans="1:5" ht="12.6" customHeight="1" x14ac:dyDescent="0.2">
      <c r="A5869" s="32">
        <v>20</v>
      </c>
      <c r="B5869" s="32">
        <v>2</v>
      </c>
      <c r="C5869" s="32">
        <v>58</v>
      </c>
      <c r="D5869" s="32" t="s">
        <v>393</v>
      </c>
      <c r="E5869" s="32" t="s">
        <v>319</v>
      </c>
    </row>
    <row r="5870" spans="1:5" ht="12.6" customHeight="1" x14ac:dyDescent="0.2">
      <c r="A5870" s="32">
        <v>20</v>
      </c>
      <c r="B5870" s="32">
        <v>2</v>
      </c>
      <c r="C5870" s="32">
        <v>59</v>
      </c>
      <c r="D5870" s="32" t="s">
        <v>428</v>
      </c>
      <c r="E5870" s="32" t="s">
        <v>67</v>
      </c>
    </row>
    <row r="5871" spans="1:5" ht="12.6" customHeight="1" x14ac:dyDescent="0.2">
      <c r="A5871" s="32">
        <v>20</v>
      </c>
      <c r="B5871" s="32">
        <v>2</v>
      </c>
      <c r="C5871" s="32">
        <v>60</v>
      </c>
      <c r="D5871" s="32" t="s">
        <v>259</v>
      </c>
      <c r="E5871" s="32" t="s">
        <v>359</v>
      </c>
    </row>
    <row r="5872" spans="1:5" ht="12.6" customHeight="1" x14ac:dyDescent="0.2">
      <c r="A5872" s="32">
        <v>20</v>
      </c>
      <c r="B5872" s="32">
        <v>2</v>
      </c>
      <c r="C5872" s="32">
        <v>61</v>
      </c>
      <c r="D5872" s="32" t="s">
        <v>340</v>
      </c>
      <c r="E5872" s="32" t="s">
        <v>71</v>
      </c>
    </row>
    <row r="5873" spans="1:5" ht="12.6" customHeight="1" x14ac:dyDescent="0.2">
      <c r="A5873" s="32">
        <v>20</v>
      </c>
      <c r="B5873" s="32">
        <v>2</v>
      </c>
      <c r="C5873" s="32">
        <v>62</v>
      </c>
      <c r="D5873" s="32" t="s">
        <v>260</v>
      </c>
      <c r="E5873" s="32" t="s">
        <v>70</v>
      </c>
    </row>
    <row r="5874" spans="1:5" ht="12.6" customHeight="1" x14ac:dyDescent="0.2">
      <c r="A5874" s="32">
        <v>20</v>
      </c>
      <c r="B5874" s="32">
        <v>2</v>
      </c>
      <c r="C5874" s="32">
        <v>63</v>
      </c>
      <c r="D5874" s="32" t="s">
        <v>73</v>
      </c>
      <c r="E5874" s="32" t="s">
        <v>460</v>
      </c>
    </row>
    <row r="5875" spans="1:5" ht="12.6" customHeight="1" x14ac:dyDescent="0.2">
      <c r="A5875" s="32">
        <v>20</v>
      </c>
      <c r="B5875" s="32">
        <v>2</v>
      </c>
      <c r="C5875" s="32">
        <v>64</v>
      </c>
      <c r="D5875" s="32" t="s">
        <v>72</v>
      </c>
      <c r="E5875" s="32" t="s">
        <v>300</v>
      </c>
    </row>
    <row r="5876" spans="1:5" ht="12.6" customHeight="1" x14ac:dyDescent="0.2">
      <c r="A5876" s="32">
        <v>20</v>
      </c>
      <c r="B5876" s="32">
        <v>2</v>
      </c>
      <c r="C5876" s="32">
        <v>65</v>
      </c>
      <c r="D5876" s="32" t="s">
        <v>320</v>
      </c>
      <c r="E5876" s="32" t="s">
        <v>19</v>
      </c>
    </row>
    <row r="5877" spans="1:5" ht="12.6" customHeight="1" x14ac:dyDescent="0.2">
      <c r="A5877" s="32">
        <v>20</v>
      </c>
      <c r="B5877" s="32">
        <v>2</v>
      </c>
      <c r="C5877" s="32">
        <v>66</v>
      </c>
      <c r="D5877" s="32" t="s">
        <v>395</v>
      </c>
      <c r="E5877" s="32" t="s">
        <v>360</v>
      </c>
    </row>
    <row r="5878" spans="1:5" ht="12.6" customHeight="1" x14ac:dyDescent="0.2">
      <c r="A5878" s="32">
        <v>20</v>
      </c>
      <c r="B5878" s="32">
        <v>2</v>
      </c>
      <c r="C5878" s="32">
        <v>67</v>
      </c>
      <c r="D5878" s="32" t="s">
        <v>429</v>
      </c>
      <c r="E5878" s="32" t="s">
        <v>69</v>
      </c>
    </row>
    <row r="5879" spans="1:5" ht="12.6" customHeight="1" x14ac:dyDescent="0.2">
      <c r="A5879" s="32">
        <v>20</v>
      </c>
      <c r="B5879" s="32">
        <v>2</v>
      </c>
      <c r="C5879" s="32">
        <v>68</v>
      </c>
      <c r="D5879" s="32" t="s">
        <v>240</v>
      </c>
      <c r="E5879" s="32" t="s">
        <v>68</v>
      </c>
    </row>
    <row r="5880" spans="1:5" ht="12.6" customHeight="1" x14ac:dyDescent="0.2">
      <c r="A5880" s="32">
        <v>20</v>
      </c>
      <c r="B5880" s="32">
        <v>2</v>
      </c>
      <c r="C5880" s="32">
        <v>69</v>
      </c>
      <c r="D5880" s="32" t="s">
        <v>74</v>
      </c>
      <c r="E5880" s="32" t="s">
        <v>220</v>
      </c>
    </row>
    <row r="5881" spans="1:5" ht="12.6" customHeight="1" x14ac:dyDescent="0.2">
      <c r="A5881" s="32">
        <v>20</v>
      </c>
      <c r="B5881" s="32">
        <v>2</v>
      </c>
      <c r="C5881" s="32">
        <v>70</v>
      </c>
      <c r="D5881" s="32" t="s">
        <v>396</v>
      </c>
      <c r="E5881" s="32" t="s">
        <v>280</v>
      </c>
    </row>
    <row r="5882" spans="1:5" ht="12.6" customHeight="1" x14ac:dyDescent="0.2">
      <c r="A5882" s="32">
        <v>20</v>
      </c>
      <c r="B5882" s="32">
        <v>2</v>
      </c>
      <c r="C5882" s="32">
        <v>71</v>
      </c>
      <c r="D5882" s="32" t="s">
        <v>301</v>
      </c>
      <c r="E5882" s="32" t="s">
        <v>261</v>
      </c>
    </row>
    <row r="5883" spans="1:5" ht="12.6" customHeight="1" x14ac:dyDescent="0.2">
      <c r="A5883" s="32">
        <v>20</v>
      </c>
      <c r="B5883" s="32">
        <v>2</v>
      </c>
      <c r="C5883" s="32">
        <v>72</v>
      </c>
      <c r="D5883" s="32" t="s">
        <v>341</v>
      </c>
      <c r="E5883" s="32" t="s">
        <v>78</v>
      </c>
    </row>
    <row r="5884" spans="1:5" ht="12.6" customHeight="1" x14ac:dyDescent="0.2">
      <c r="A5884" s="32">
        <v>20</v>
      </c>
      <c r="B5884" s="32">
        <v>2</v>
      </c>
      <c r="C5884" s="32">
        <v>73</v>
      </c>
      <c r="D5884" s="32" t="s">
        <v>79</v>
      </c>
      <c r="E5884" s="32" t="s">
        <v>461</v>
      </c>
    </row>
    <row r="5885" spans="1:5" ht="12.6" customHeight="1" x14ac:dyDescent="0.2">
      <c r="A5885" s="32">
        <v>20</v>
      </c>
      <c r="B5885" s="32">
        <v>2</v>
      </c>
      <c r="C5885" s="32">
        <v>74</v>
      </c>
      <c r="D5885" s="32" t="s">
        <v>75</v>
      </c>
      <c r="E5885" s="32" t="s">
        <v>80</v>
      </c>
    </row>
    <row r="5886" spans="1:5" ht="12.6" customHeight="1" x14ac:dyDescent="0.2">
      <c r="A5886" s="32">
        <v>20</v>
      </c>
      <c r="B5886" s="32">
        <v>2</v>
      </c>
      <c r="C5886" s="32">
        <v>75</v>
      </c>
      <c r="D5886" s="32" t="s">
        <v>77</v>
      </c>
      <c r="E5886" s="32" t="s">
        <v>241</v>
      </c>
    </row>
    <row r="5887" spans="1:5" ht="12.6" customHeight="1" x14ac:dyDescent="0.2">
      <c r="A5887" s="32">
        <v>20</v>
      </c>
      <c r="B5887" s="32">
        <v>2</v>
      </c>
      <c r="C5887" s="32">
        <v>76</v>
      </c>
      <c r="D5887" s="32" t="s">
        <v>397</v>
      </c>
      <c r="E5887" s="32" t="s">
        <v>361</v>
      </c>
    </row>
    <row r="5888" spans="1:5" ht="12.6" customHeight="1" x14ac:dyDescent="0.2">
      <c r="A5888" s="32">
        <v>20</v>
      </c>
      <c r="B5888" s="32">
        <v>2</v>
      </c>
      <c r="C5888" s="32">
        <v>77</v>
      </c>
      <c r="D5888" s="32" t="s">
        <v>20</v>
      </c>
      <c r="E5888" s="32" t="s">
        <v>398</v>
      </c>
    </row>
    <row r="5889" spans="1:5" ht="12.6" customHeight="1" x14ac:dyDescent="0.2">
      <c r="A5889" s="32">
        <v>20</v>
      </c>
      <c r="B5889" s="32">
        <v>2</v>
      </c>
      <c r="C5889" s="32">
        <v>78</v>
      </c>
      <c r="D5889" s="32" t="s">
        <v>281</v>
      </c>
      <c r="E5889" s="32" t="s">
        <v>430</v>
      </c>
    </row>
    <row r="5890" spans="1:5" ht="12.6" customHeight="1" x14ac:dyDescent="0.2">
      <c r="A5890" s="32">
        <v>20</v>
      </c>
      <c r="B5890" s="32">
        <v>2</v>
      </c>
      <c r="C5890" s="32">
        <v>79</v>
      </c>
      <c r="D5890" s="32" t="s">
        <v>76</v>
      </c>
      <c r="E5890" s="32" t="s">
        <v>221</v>
      </c>
    </row>
    <row r="5891" spans="1:5" ht="12.6" customHeight="1" x14ac:dyDescent="0.2">
      <c r="A5891" s="32">
        <v>20</v>
      </c>
      <c r="B5891" s="32">
        <v>2</v>
      </c>
      <c r="C5891" s="32">
        <v>80</v>
      </c>
      <c r="D5891" s="32" t="s">
        <v>81</v>
      </c>
      <c r="E5891" s="32" t="s">
        <v>321</v>
      </c>
    </row>
    <row r="5892" spans="1:5" ht="12.6" customHeight="1" x14ac:dyDescent="0.2">
      <c r="A5892" s="32">
        <v>20</v>
      </c>
      <c r="B5892" s="32">
        <v>2</v>
      </c>
      <c r="C5892" s="32">
        <v>81</v>
      </c>
      <c r="D5892" s="32" t="s">
        <v>87</v>
      </c>
      <c r="E5892" s="32" t="s">
        <v>21</v>
      </c>
    </row>
    <row r="5893" spans="1:5" ht="12.6" customHeight="1" x14ac:dyDescent="0.2">
      <c r="A5893" s="32">
        <v>20</v>
      </c>
      <c r="B5893" s="32">
        <v>2</v>
      </c>
      <c r="C5893" s="32">
        <v>82</v>
      </c>
      <c r="D5893" s="32" t="s">
        <v>84</v>
      </c>
      <c r="E5893" s="32" t="s">
        <v>222</v>
      </c>
    </row>
    <row r="5894" spans="1:5" ht="12.6" customHeight="1" x14ac:dyDescent="0.2">
      <c r="A5894" s="32">
        <v>20</v>
      </c>
      <c r="B5894" s="32">
        <v>2</v>
      </c>
      <c r="C5894" s="32">
        <v>83</v>
      </c>
      <c r="D5894" s="32" t="s">
        <v>85</v>
      </c>
      <c r="E5894" s="32" t="s">
        <v>322</v>
      </c>
    </row>
    <row r="5895" spans="1:5" ht="12.6" customHeight="1" x14ac:dyDescent="0.2">
      <c r="A5895" s="32">
        <v>20</v>
      </c>
      <c r="B5895" s="32">
        <v>2</v>
      </c>
      <c r="C5895" s="32">
        <v>84</v>
      </c>
      <c r="D5895" s="32" t="s">
        <v>262</v>
      </c>
      <c r="E5895" s="32" t="s">
        <v>342</v>
      </c>
    </row>
    <row r="5896" spans="1:5" ht="12.6" customHeight="1" x14ac:dyDescent="0.2">
      <c r="A5896" s="32">
        <v>20</v>
      </c>
      <c r="B5896" s="32">
        <v>2</v>
      </c>
      <c r="C5896" s="32">
        <v>85</v>
      </c>
      <c r="D5896" s="32" t="s">
        <v>282</v>
      </c>
      <c r="E5896" s="32" t="s">
        <v>399</v>
      </c>
    </row>
    <row r="5897" spans="1:5" ht="12.6" customHeight="1" x14ac:dyDescent="0.2">
      <c r="A5897" s="32">
        <v>20</v>
      </c>
      <c r="B5897" s="32">
        <v>2</v>
      </c>
      <c r="C5897" s="32">
        <v>86</v>
      </c>
      <c r="D5897" s="32" t="s">
        <v>86</v>
      </c>
      <c r="E5897" s="32" t="s">
        <v>431</v>
      </c>
    </row>
    <row r="5898" spans="1:5" ht="12.6" customHeight="1" x14ac:dyDescent="0.2">
      <c r="A5898" s="32">
        <v>20</v>
      </c>
      <c r="B5898" s="32">
        <v>2</v>
      </c>
      <c r="C5898" s="32">
        <v>87</v>
      </c>
      <c r="D5898" s="32" t="s">
        <v>242</v>
      </c>
      <c r="E5898" s="32" t="s">
        <v>462</v>
      </c>
    </row>
    <row r="5899" spans="1:5" ht="12.6" customHeight="1" x14ac:dyDescent="0.2">
      <c r="A5899" s="32">
        <v>20</v>
      </c>
      <c r="B5899" s="32">
        <v>2</v>
      </c>
      <c r="C5899" s="32">
        <v>88</v>
      </c>
      <c r="D5899" s="32" t="s">
        <v>88</v>
      </c>
      <c r="E5899" s="32" t="s">
        <v>302</v>
      </c>
    </row>
    <row r="5900" spans="1:5" ht="12.6" customHeight="1" x14ac:dyDescent="0.2">
      <c r="A5900" s="32">
        <v>20</v>
      </c>
      <c r="B5900" s="32">
        <v>2</v>
      </c>
      <c r="C5900" s="32">
        <v>89</v>
      </c>
      <c r="D5900" s="32" t="s">
        <v>362</v>
      </c>
      <c r="E5900" s="32" t="s">
        <v>400</v>
      </c>
    </row>
    <row r="5901" spans="1:5" ht="12.6" customHeight="1" x14ac:dyDescent="0.2">
      <c r="A5901" s="32">
        <v>20</v>
      </c>
      <c r="B5901" s="32">
        <v>2</v>
      </c>
      <c r="C5901" s="32">
        <v>90</v>
      </c>
      <c r="D5901" s="32" t="s">
        <v>82</v>
      </c>
      <c r="E5901" s="32" t="s">
        <v>83</v>
      </c>
    </row>
    <row r="5902" spans="1:5" ht="12.6" customHeight="1" x14ac:dyDescent="0.2">
      <c r="A5902" s="32">
        <v>20</v>
      </c>
      <c r="B5902" s="32">
        <v>2</v>
      </c>
      <c r="C5902" s="32">
        <v>91</v>
      </c>
      <c r="D5902" s="32" t="s">
        <v>363</v>
      </c>
      <c r="E5902" s="32" t="s">
        <v>89</v>
      </c>
    </row>
    <row r="5903" spans="1:5" ht="12.6" customHeight="1" x14ac:dyDescent="0.2">
      <c r="A5903" s="32">
        <v>20</v>
      </c>
      <c r="B5903" s="32">
        <v>2</v>
      </c>
      <c r="C5903" s="32">
        <v>92</v>
      </c>
      <c r="D5903" s="32" t="s">
        <v>303</v>
      </c>
      <c r="E5903" s="32" t="s">
        <v>323</v>
      </c>
    </row>
    <row r="5904" spans="1:5" ht="12.6" customHeight="1" x14ac:dyDescent="0.2">
      <c r="A5904" s="32">
        <v>20</v>
      </c>
      <c r="B5904" s="32">
        <v>2</v>
      </c>
      <c r="C5904" s="32">
        <v>93</v>
      </c>
      <c r="D5904" s="32" t="s">
        <v>263</v>
      </c>
      <c r="E5904" s="32" t="s">
        <v>463</v>
      </c>
    </row>
    <row r="5905" spans="1:5" ht="12.6" customHeight="1" x14ac:dyDescent="0.2">
      <c r="A5905" s="32">
        <v>20</v>
      </c>
      <c r="B5905" s="32">
        <v>2</v>
      </c>
      <c r="C5905" s="32">
        <v>94</v>
      </c>
      <c r="D5905" s="32" t="s">
        <v>283</v>
      </c>
      <c r="E5905" s="32" t="s">
        <v>223</v>
      </c>
    </row>
    <row r="5906" spans="1:5" ht="12.6" customHeight="1" x14ac:dyDescent="0.2">
      <c r="A5906" s="32">
        <v>20</v>
      </c>
      <c r="B5906" s="32">
        <v>2</v>
      </c>
      <c r="C5906" s="32">
        <v>95</v>
      </c>
      <c r="D5906" s="32" t="s">
        <v>401</v>
      </c>
      <c r="E5906" s="32" t="s">
        <v>402</v>
      </c>
    </row>
    <row r="5907" spans="1:5" ht="12.6" customHeight="1" x14ac:dyDescent="0.2">
      <c r="A5907" s="32">
        <v>20</v>
      </c>
      <c r="B5907" s="32">
        <v>2</v>
      </c>
      <c r="C5907" s="32">
        <v>96</v>
      </c>
      <c r="D5907" s="32" t="s">
        <v>95</v>
      </c>
      <c r="E5907" s="32" t="s">
        <v>243</v>
      </c>
    </row>
    <row r="5908" spans="1:5" ht="12.6" customHeight="1" x14ac:dyDescent="0.2">
      <c r="A5908" s="32">
        <v>20</v>
      </c>
      <c r="B5908" s="32">
        <v>2</v>
      </c>
      <c r="C5908" s="32">
        <v>97</v>
      </c>
      <c r="D5908" s="32" t="s">
        <v>23</v>
      </c>
      <c r="E5908" s="32" t="s">
        <v>94</v>
      </c>
    </row>
    <row r="5909" spans="1:5" ht="12.6" customHeight="1" x14ac:dyDescent="0.2">
      <c r="A5909" s="32">
        <v>20</v>
      </c>
      <c r="B5909" s="32">
        <v>2</v>
      </c>
      <c r="C5909" s="32">
        <v>98</v>
      </c>
      <c r="D5909" s="32" t="s">
        <v>432</v>
      </c>
      <c r="E5909" s="32" t="s">
        <v>93</v>
      </c>
    </row>
    <row r="5910" spans="1:5" ht="12.6" customHeight="1" x14ac:dyDescent="0.2">
      <c r="A5910" s="32">
        <v>20</v>
      </c>
      <c r="B5910" s="32">
        <v>2</v>
      </c>
      <c r="C5910" s="32">
        <v>99</v>
      </c>
      <c r="D5910" s="32" t="s">
        <v>90</v>
      </c>
      <c r="E5910" s="32" t="s">
        <v>343</v>
      </c>
    </row>
    <row r="5911" spans="1:5" ht="12.6" customHeight="1" x14ac:dyDescent="0.2">
      <c r="A5911" s="32">
        <v>20</v>
      </c>
      <c r="B5911" s="32">
        <v>2</v>
      </c>
      <c r="C5911" s="32">
        <v>100</v>
      </c>
      <c r="D5911" s="32" t="s">
        <v>91</v>
      </c>
      <c r="E5911" s="32" t="s">
        <v>92</v>
      </c>
    </row>
    <row r="5912" spans="1:5" ht="12.6" customHeight="1" x14ac:dyDescent="0.2">
      <c r="A5912" s="32">
        <v>20</v>
      </c>
      <c r="B5912" s="32">
        <v>2</v>
      </c>
      <c r="C5912" s="32">
        <v>101</v>
      </c>
      <c r="D5912" s="32" t="s">
        <v>464</v>
      </c>
      <c r="E5912" s="32" t="s">
        <v>344</v>
      </c>
    </row>
    <row r="5913" spans="1:5" ht="12.6" customHeight="1" x14ac:dyDescent="0.2">
      <c r="A5913" s="32">
        <v>20</v>
      </c>
      <c r="B5913" s="32">
        <v>2</v>
      </c>
      <c r="C5913" s="32">
        <v>102</v>
      </c>
      <c r="D5913" s="32" t="s">
        <v>324</v>
      </c>
      <c r="E5913" s="32" t="s">
        <v>96</v>
      </c>
    </row>
    <row r="5914" spans="1:5" ht="12.6" customHeight="1" x14ac:dyDescent="0.2">
      <c r="A5914" s="32">
        <v>20</v>
      </c>
      <c r="B5914" s="32">
        <v>2</v>
      </c>
      <c r="C5914" s="32">
        <v>103</v>
      </c>
      <c r="D5914" s="32" t="s">
        <v>102</v>
      </c>
      <c r="E5914" s="32" t="s">
        <v>364</v>
      </c>
    </row>
    <row r="5915" spans="1:5" ht="12.6" customHeight="1" x14ac:dyDescent="0.2">
      <c r="A5915" s="32">
        <v>20</v>
      </c>
      <c r="B5915" s="32">
        <v>2</v>
      </c>
      <c r="C5915" s="32">
        <v>104</v>
      </c>
      <c r="D5915" s="32" t="s">
        <v>99</v>
      </c>
      <c r="E5915" s="32" t="s">
        <v>244</v>
      </c>
    </row>
    <row r="5916" spans="1:5" ht="12.6" customHeight="1" x14ac:dyDescent="0.2">
      <c r="A5916" s="32">
        <v>20</v>
      </c>
      <c r="B5916" s="32">
        <v>2</v>
      </c>
      <c r="C5916" s="32">
        <v>105</v>
      </c>
      <c r="D5916" s="32" t="s">
        <v>284</v>
      </c>
      <c r="E5916" s="32" t="s">
        <v>433</v>
      </c>
    </row>
    <row r="5917" spans="1:5" ht="12.6" customHeight="1" x14ac:dyDescent="0.2">
      <c r="A5917" s="32">
        <v>20</v>
      </c>
      <c r="B5917" s="32">
        <v>2</v>
      </c>
      <c r="C5917" s="32">
        <v>106</v>
      </c>
      <c r="D5917" s="32" t="s">
        <v>264</v>
      </c>
      <c r="E5917" s="32" t="s">
        <v>24</v>
      </c>
    </row>
    <row r="5918" spans="1:5" ht="12.6" customHeight="1" x14ac:dyDescent="0.2">
      <c r="A5918" s="32">
        <v>20</v>
      </c>
      <c r="B5918" s="32">
        <v>2</v>
      </c>
      <c r="C5918" s="32">
        <v>107</v>
      </c>
      <c r="D5918" s="32" t="s">
        <v>224</v>
      </c>
      <c r="E5918" s="32" t="s">
        <v>304</v>
      </c>
    </row>
    <row r="5919" spans="1:5" ht="12.6" customHeight="1" x14ac:dyDescent="0.2">
      <c r="A5919" s="32">
        <v>20</v>
      </c>
      <c r="B5919" s="32">
        <v>2</v>
      </c>
      <c r="C5919" s="32">
        <v>108</v>
      </c>
      <c r="D5919" s="32" t="s">
        <v>101</v>
      </c>
      <c r="E5919" s="32" t="s">
        <v>404</v>
      </c>
    </row>
    <row r="5920" spans="1:5" ht="12.6" customHeight="1" x14ac:dyDescent="0.2">
      <c r="A5920" s="32">
        <v>20</v>
      </c>
      <c r="B5920" s="32">
        <v>2</v>
      </c>
      <c r="C5920" s="32">
        <v>109</v>
      </c>
      <c r="D5920" s="32" t="s">
        <v>100</v>
      </c>
      <c r="E5920" s="32" t="s">
        <v>403</v>
      </c>
    </row>
    <row r="5921" spans="1:5" ht="12.6" customHeight="1" x14ac:dyDescent="0.2">
      <c r="A5921" s="32">
        <v>20</v>
      </c>
      <c r="B5921" s="32">
        <v>2</v>
      </c>
      <c r="C5921" s="32">
        <v>110</v>
      </c>
      <c r="D5921" s="32" t="s">
        <v>97</v>
      </c>
      <c r="E5921" s="32" t="s">
        <v>98</v>
      </c>
    </row>
    <row r="5922" spans="1:5" ht="12.6" customHeight="1" x14ac:dyDescent="0.2">
      <c r="A5922" s="32">
        <v>20</v>
      </c>
      <c r="B5922" s="32">
        <v>2</v>
      </c>
      <c r="C5922" s="32">
        <v>111</v>
      </c>
      <c r="D5922" s="32" t="s">
        <v>406</v>
      </c>
      <c r="E5922" s="32" t="s">
        <v>104</v>
      </c>
    </row>
    <row r="5923" spans="1:5" ht="12.6" customHeight="1" x14ac:dyDescent="0.2">
      <c r="A5923" s="32">
        <v>20</v>
      </c>
      <c r="B5923" s="32">
        <v>2</v>
      </c>
      <c r="C5923" s="32">
        <v>112</v>
      </c>
      <c r="D5923" s="32" t="s">
        <v>305</v>
      </c>
      <c r="E5923" s="32" t="s">
        <v>25</v>
      </c>
    </row>
    <row r="5924" spans="1:5" ht="12.6" customHeight="1" x14ac:dyDescent="0.2">
      <c r="A5924" s="32">
        <v>20</v>
      </c>
      <c r="B5924" s="32">
        <v>2</v>
      </c>
      <c r="C5924" s="32">
        <v>113</v>
      </c>
      <c r="D5924" s="32" t="s">
        <v>106</v>
      </c>
      <c r="E5924" s="32" t="s">
        <v>405</v>
      </c>
    </row>
    <row r="5925" spans="1:5" ht="12.6" customHeight="1" x14ac:dyDescent="0.2">
      <c r="A5925" s="32">
        <v>20</v>
      </c>
      <c r="B5925" s="32">
        <v>2</v>
      </c>
      <c r="C5925" s="32">
        <v>114</v>
      </c>
      <c r="D5925" s="32" t="s">
        <v>103</v>
      </c>
      <c r="E5925" s="32" t="s">
        <v>107</v>
      </c>
    </row>
    <row r="5926" spans="1:5" ht="12.6" customHeight="1" x14ac:dyDescent="0.2">
      <c r="A5926" s="32">
        <v>20</v>
      </c>
      <c r="B5926" s="32">
        <v>2</v>
      </c>
      <c r="C5926" s="32">
        <v>115</v>
      </c>
      <c r="D5926" s="32" t="s">
        <v>434</v>
      </c>
      <c r="E5926" s="32" t="s">
        <v>245</v>
      </c>
    </row>
    <row r="5927" spans="1:5" ht="12.6" customHeight="1" x14ac:dyDescent="0.2">
      <c r="A5927" s="32">
        <v>20</v>
      </c>
      <c r="B5927" s="32">
        <v>2</v>
      </c>
      <c r="C5927" s="32">
        <v>116</v>
      </c>
      <c r="D5927" s="32" t="s">
        <v>285</v>
      </c>
      <c r="E5927" s="32" t="s">
        <v>265</v>
      </c>
    </row>
    <row r="5928" spans="1:5" ht="12.6" customHeight="1" x14ac:dyDescent="0.2">
      <c r="A5928" s="32">
        <v>20</v>
      </c>
      <c r="B5928" s="32">
        <v>2</v>
      </c>
      <c r="C5928" s="32">
        <v>117</v>
      </c>
      <c r="D5928" s="32" t="s">
        <v>109</v>
      </c>
      <c r="E5928" s="32" t="s">
        <v>345</v>
      </c>
    </row>
    <row r="5929" spans="1:5" ht="12.6" customHeight="1" x14ac:dyDescent="0.2">
      <c r="A5929" s="32">
        <v>20</v>
      </c>
      <c r="B5929" s="32">
        <v>2</v>
      </c>
      <c r="C5929" s="32">
        <v>118</v>
      </c>
      <c r="D5929" s="32" t="s">
        <v>225</v>
      </c>
      <c r="E5929" s="32" t="s">
        <v>365</v>
      </c>
    </row>
    <row r="5930" spans="1:5" ht="12.6" customHeight="1" x14ac:dyDescent="0.2">
      <c r="A5930" s="32">
        <v>20</v>
      </c>
      <c r="B5930" s="32">
        <v>2</v>
      </c>
      <c r="C5930" s="32">
        <v>119</v>
      </c>
      <c r="D5930" s="32" t="s">
        <v>465</v>
      </c>
      <c r="E5930" s="32" t="s">
        <v>105</v>
      </c>
    </row>
    <row r="5931" spans="1:5" ht="12.6" customHeight="1" x14ac:dyDescent="0.2">
      <c r="A5931" s="32">
        <v>20</v>
      </c>
      <c r="B5931" s="32">
        <v>2</v>
      </c>
      <c r="C5931" s="32">
        <v>120</v>
      </c>
      <c r="D5931" s="32" t="s">
        <v>325</v>
      </c>
      <c r="E5931" s="32" t="s">
        <v>108</v>
      </c>
    </row>
    <row r="5932" spans="1:5" ht="12.6" customHeight="1" x14ac:dyDescent="0.2">
      <c r="A5932" s="32">
        <v>20</v>
      </c>
      <c r="B5932" s="32">
        <v>2</v>
      </c>
      <c r="C5932" s="32">
        <v>121</v>
      </c>
      <c r="D5932" s="32" t="s">
        <v>140</v>
      </c>
      <c r="E5932" s="32" t="s">
        <v>141</v>
      </c>
    </row>
    <row r="5933" spans="1:5" ht="12.6" customHeight="1" x14ac:dyDescent="0.2">
      <c r="A5933" s="32">
        <v>20</v>
      </c>
      <c r="B5933" s="32">
        <v>2</v>
      </c>
      <c r="C5933" s="32">
        <v>122</v>
      </c>
      <c r="D5933" s="32" t="s">
        <v>346</v>
      </c>
      <c r="E5933" s="32" t="s">
        <v>138</v>
      </c>
    </row>
    <row r="5934" spans="1:5" ht="12.6" customHeight="1" x14ac:dyDescent="0.2">
      <c r="A5934" s="32">
        <v>20</v>
      </c>
      <c r="B5934" s="32">
        <v>2</v>
      </c>
      <c r="C5934" s="32">
        <v>123</v>
      </c>
      <c r="D5934" s="32" t="s">
        <v>366</v>
      </c>
      <c r="E5934" s="32" t="s">
        <v>142</v>
      </c>
    </row>
    <row r="5935" spans="1:5" ht="12.6" customHeight="1" x14ac:dyDescent="0.2">
      <c r="A5935" s="32">
        <v>20</v>
      </c>
      <c r="B5935" s="32">
        <v>2</v>
      </c>
      <c r="C5935" s="32">
        <v>124</v>
      </c>
      <c r="D5935" s="32" t="s">
        <v>143</v>
      </c>
      <c r="E5935" s="32" t="s">
        <v>144</v>
      </c>
    </row>
    <row r="5936" spans="1:5" ht="12.6" customHeight="1" x14ac:dyDescent="0.2">
      <c r="A5936" s="32">
        <v>20</v>
      </c>
      <c r="B5936" s="32">
        <v>2</v>
      </c>
      <c r="C5936" s="32">
        <v>125</v>
      </c>
      <c r="D5936" s="32" t="s">
        <v>286</v>
      </c>
      <c r="E5936" s="32" t="s">
        <v>306</v>
      </c>
    </row>
    <row r="5937" spans="1:5" ht="12.6" customHeight="1" x14ac:dyDescent="0.2">
      <c r="A5937" s="32">
        <v>20</v>
      </c>
      <c r="B5937" s="32">
        <v>2</v>
      </c>
      <c r="C5937" s="32">
        <v>126</v>
      </c>
      <c r="D5937" s="32" t="s">
        <v>407</v>
      </c>
      <c r="E5937" s="32" t="s">
        <v>226</v>
      </c>
    </row>
    <row r="5938" spans="1:5" ht="12.6" customHeight="1" x14ac:dyDescent="0.2">
      <c r="A5938" s="32">
        <v>20</v>
      </c>
      <c r="B5938" s="32">
        <v>2</v>
      </c>
      <c r="C5938" s="32">
        <v>127</v>
      </c>
      <c r="D5938" s="32" t="s">
        <v>435</v>
      </c>
      <c r="E5938" s="32" t="s">
        <v>246</v>
      </c>
    </row>
    <row r="5939" spans="1:5" ht="12.6" customHeight="1" x14ac:dyDescent="0.2">
      <c r="A5939" s="32">
        <v>20</v>
      </c>
      <c r="B5939" s="32">
        <v>2</v>
      </c>
      <c r="C5939" s="32">
        <v>128</v>
      </c>
      <c r="D5939" s="32" t="s">
        <v>266</v>
      </c>
      <c r="E5939" s="32" t="s">
        <v>326</v>
      </c>
    </row>
    <row r="5940" spans="1:5" ht="12.6" customHeight="1" x14ac:dyDescent="0.2">
      <c r="A5940" s="32">
        <v>20</v>
      </c>
      <c r="B5940" s="32">
        <v>2</v>
      </c>
      <c r="C5940" s="32">
        <v>129</v>
      </c>
      <c r="D5940" s="32" t="s">
        <v>408</v>
      </c>
      <c r="E5940" s="32" t="s">
        <v>146</v>
      </c>
    </row>
    <row r="5941" spans="1:5" ht="12.6" customHeight="1" x14ac:dyDescent="0.2">
      <c r="A5941" s="32">
        <v>20</v>
      </c>
      <c r="B5941" s="32">
        <v>2</v>
      </c>
      <c r="C5941" s="32">
        <v>130</v>
      </c>
      <c r="D5941" s="32" t="s">
        <v>139</v>
      </c>
      <c r="E5941" s="32" t="s">
        <v>466</v>
      </c>
    </row>
    <row r="5942" spans="1:5" ht="12.6" customHeight="1" x14ac:dyDescent="0.2">
      <c r="A5942" s="32">
        <v>20</v>
      </c>
      <c r="B5942" s="32">
        <v>2</v>
      </c>
      <c r="C5942" s="32">
        <v>131</v>
      </c>
      <c r="D5942" s="32" t="s">
        <v>152</v>
      </c>
      <c r="E5942" s="32" t="s">
        <v>409</v>
      </c>
    </row>
    <row r="5943" spans="1:5" ht="12.6" customHeight="1" x14ac:dyDescent="0.2">
      <c r="A5943" s="32">
        <v>20</v>
      </c>
      <c r="B5943" s="32">
        <v>2</v>
      </c>
      <c r="C5943" s="32">
        <v>132</v>
      </c>
      <c r="D5943" s="32" t="s">
        <v>467</v>
      </c>
      <c r="E5943" s="32" t="s">
        <v>410</v>
      </c>
    </row>
    <row r="5944" spans="1:5" ht="12.6" customHeight="1" x14ac:dyDescent="0.2">
      <c r="A5944" s="32">
        <v>20</v>
      </c>
      <c r="B5944" s="32">
        <v>2</v>
      </c>
      <c r="C5944" s="32">
        <v>133</v>
      </c>
      <c r="D5944" s="32" t="s">
        <v>307</v>
      </c>
      <c r="E5944" s="32" t="s">
        <v>327</v>
      </c>
    </row>
    <row r="5945" spans="1:5" ht="12.6" customHeight="1" x14ac:dyDescent="0.2">
      <c r="A5945" s="32">
        <v>20</v>
      </c>
      <c r="B5945" s="32">
        <v>2</v>
      </c>
      <c r="C5945" s="32">
        <v>134</v>
      </c>
      <c r="D5945" s="32" t="s">
        <v>148</v>
      </c>
      <c r="E5945" s="32" t="s">
        <v>436</v>
      </c>
    </row>
    <row r="5946" spans="1:5" ht="12.6" customHeight="1" x14ac:dyDescent="0.2">
      <c r="A5946" s="32">
        <v>20</v>
      </c>
      <c r="B5946" s="32">
        <v>2</v>
      </c>
      <c r="C5946" s="32">
        <v>135</v>
      </c>
      <c r="D5946" s="32" t="s">
        <v>151</v>
      </c>
      <c r="E5946" s="32" t="s">
        <v>227</v>
      </c>
    </row>
    <row r="5947" spans="1:5" ht="12.6" customHeight="1" x14ac:dyDescent="0.2">
      <c r="A5947" s="32">
        <v>20</v>
      </c>
      <c r="B5947" s="32">
        <v>2</v>
      </c>
      <c r="C5947" s="32">
        <v>136</v>
      </c>
      <c r="D5947" s="32" t="s">
        <v>145</v>
      </c>
      <c r="E5947" s="32" t="s">
        <v>287</v>
      </c>
    </row>
    <row r="5948" spans="1:5" ht="12.6" customHeight="1" x14ac:dyDescent="0.2">
      <c r="A5948" s="32">
        <v>20</v>
      </c>
      <c r="B5948" s="32">
        <v>2</v>
      </c>
      <c r="C5948" s="32">
        <v>137</v>
      </c>
      <c r="D5948" s="32" t="s">
        <v>150</v>
      </c>
      <c r="E5948" s="32" t="s">
        <v>149</v>
      </c>
    </row>
    <row r="5949" spans="1:5" ht="12.6" customHeight="1" x14ac:dyDescent="0.2">
      <c r="A5949" s="32">
        <v>20</v>
      </c>
      <c r="B5949" s="32">
        <v>2</v>
      </c>
      <c r="C5949" s="32">
        <v>138</v>
      </c>
      <c r="D5949" s="32" t="s">
        <v>347</v>
      </c>
      <c r="E5949" s="32" t="s">
        <v>147</v>
      </c>
    </row>
    <row r="5950" spans="1:5" ht="12.6" customHeight="1" x14ac:dyDescent="0.2">
      <c r="A5950" s="32">
        <v>20</v>
      </c>
      <c r="B5950" s="32">
        <v>2</v>
      </c>
      <c r="C5950" s="32">
        <v>139</v>
      </c>
      <c r="D5950" s="32" t="s">
        <v>267</v>
      </c>
      <c r="E5950" s="32" t="s">
        <v>247</v>
      </c>
    </row>
    <row r="5951" spans="1:5" ht="12.6" customHeight="1" x14ac:dyDescent="0.2">
      <c r="A5951" s="32">
        <v>20</v>
      </c>
      <c r="B5951" s="32">
        <v>2</v>
      </c>
      <c r="C5951" s="32">
        <v>140</v>
      </c>
      <c r="D5951" s="32" t="s">
        <v>367</v>
      </c>
      <c r="E5951" s="32" t="s">
        <v>153</v>
      </c>
    </row>
    <row r="5952" spans="1:5" ht="12.6" customHeight="1" x14ac:dyDescent="0.2">
      <c r="A5952" s="32">
        <v>20</v>
      </c>
      <c r="B5952" s="32">
        <v>2</v>
      </c>
      <c r="C5952" s="32">
        <v>141</v>
      </c>
      <c r="D5952" s="32" t="s">
        <v>468</v>
      </c>
      <c r="E5952" s="32" t="s">
        <v>308</v>
      </c>
    </row>
    <row r="5953" spans="1:5" ht="12.6" customHeight="1" x14ac:dyDescent="0.2">
      <c r="A5953" s="32">
        <v>20</v>
      </c>
      <c r="B5953" s="32">
        <v>2</v>
      </c>
      <c r="C5953" s="32">
        <v>142</v>
      </c>
      <c r="D5953" s="32" t="s">
        <v>162</v>
      </c>
      <c r="E5953" s="32" t="s">
        <v>158</v>
      </c>
    </row>
    <row r="5954" spans="1:5" ht="12.6" customHeight="1" x14ac:dyDescent="0.2">
      <c r="A5954" s="32">
        <v>20</v>
      </c>
      <c r="B5954" s="32">
        <v>2</v>
      </c>
      <c r="C5954" s="32">
        <v>143</v>
      </c>
      <c r="D5954" s="32" t="s">
        <v>157</v>
      </c>
      <c r="E5954" s="32" t="s">
        <v>288</v>
      </c>
    </row>
    <row r="5955" spans="1:5" ht="12.6" customHeight="1" x14ac:dyDescent="0.2">
      <c r="A5955" s="32">
        <v>20</v>
      </c>
      <c r="B5955" s="32">
        <v>2</v>
      </c>
      <c r="C5955" s="32">
        <v>144</v>
      </c>
      <c r="D5955" s="32" t="s">
        <v>155</v>
      </c>
      <c r="E5955" s="32" t="s">
        <v>268</v>
      </c>
    </row>
    <row r="5956" spans="1:5" ht="12.6" customHeight="1" x14ac:dyDescent="0.2">
      <c r="A5956" s="32">
        <v>20</v>
      </c>
      <c r="B5956" s="32">
        <v>2</v>
      </c>
      <c r="C5956" s="32">
        <v>145</v>
      </c>
      <c r="D5956" s="32" t="s">
        <v>411</v>
      </c>
      <c r="E5956" s="32" t="s">
        <v>159</v>
      </c>
    </row>
    <row r="5957" spans="1:5" ht="12.6" customHeight="1" x14ac:dyDescent="0.2">
      <c r="A5957" s="32">
        <v>20</v>
      </c>
      <c r="B5957" s="32">
        <v>2</v>
      </c>
      <c r="C5957" s="32">
        <v>146</v>
      </c>
      <c r="D5957" s="32" t="s">
        <v>160</v>
      </c>
      <c r="E5957" s="32" t="s">
        <v>156</v>
      </c>
    </row>
    <row r="5958" spans="1:5" ht="12.6" customHeight="1" x14ac:dyDescent="0.2">
      <c r="A5958" s="32">
        <v>20</v>
      </c>
      <c r="B5958" s="32">
        <v>2</v>
      </c>
      <c r="C5958" s="32">
        <v>147</v>
      </c>
      <c r="D5958" s="32" t="s">
        <v>368</v>
      </c>
      <c r="E5958" s="32" t="s">
        <v>154</v>
      </c>
    </row>
    <row r="5959" spans="1:5" ht="12.6" customHeight="1" x14ac:dyDescent="0.2">
      <c r="A5959" s="32">
        <v>20</v>
      </c>
      <c r="B5959" s="32">
        <v>2</v>
      </c>
      <c r="C5959" s="32">
        <v>148</v>
      </c>
      <c r="D5959" s="32" t="s">
        <v>228</v>
      </c>
      <c r="E5959" s="32" t="s">
        <v>328</v>
      </c>
    </row>
    <row r="5960" spans="1:5" ht="12.6" customHeight="1" x14ac:dyDescent="0.2">
      <c r="A5960" s="32">
        <v>20</v>
      </c>
      <c r="B5960" s="32">
        <v>2</v>
      </c>
      <c r="C5960" s="32">
        <v>149</v>
      </c>
      <c r="D5960" s="32" t="s">
        <v>248</v>
      </c>
      <c r="E5960" s="32" t="s">
        <v>348</v>
      </c>
    </row>
    <row r="5961" spans="1:5" ht="12.6" customHeight="1" x14ac:dyDescent="0.2">
      <c r="A5961" s="32">
        <v>20</v>
      </c>
      <c r="B5961" s="32">
        <v>2</v>
      </c>
      <c r="C5961" s="32">
        <v>150</v>
      </c>
      <c r="D5961" s="32" t="s">
        <v>437</v>
      </c>
      <c r="E5961" s="32" t="s">
        <v>412</v>
      </c>
    </row>
    <row r="5962" spans="1:5" ht="12.6" customHeight="1" x14ac:dyDescent="0.2">
      <c r="A5962" s="32">
        <v>20</v>
      </c>
      <c r="B5962" s="32">
        <v>2</v>
      </c>
      <c r="C5962" s="32">
        <v>151</v>
      </c>
      <c r="D5962" s="32" t="s">
        <v>309</v>
      </c>
      <c r="E5962" s="32" t="s">
        <v>349</v>
      </c>
    </row>
    <row r="5963" spans="1:5" ht="12.6" customHeight="1" x14ac:dyDescent="0.2">
      <c r="A5963" s="32">
        <v>20</v>
      </c>
      <c r="B5963" s="32">
        <v>2</v>
      </c>
      <c r="C5963" s="32">
        <v>152</v>
      </c>
      <c r="D5963" s="32" t="s">
        <v>469</v>
      </c>
      <c r="E5963" s="32" t="s">
        <v>413</v>
      </c>
    </row>
    <row r="5964" spans="1:5" ht="12.6" customHeight="1" x14ac:dyDescent="0.2">
      <c r="A5964" s="32">
        <v>20</v>
      </c>
      <c r="B5964" s="32">
        <v>2</v>
      </c>
      <c r="C5964" s="32">
        <v>153</v>
      </c>
      <c r="D5964" s="32" t="s">
        <v>229</v>
      </c>
      <c r="E5964" s="32" t="s">
        <v>167</v>
      </c>
    </row>
    <row r="5965" spans="1:5" ht="12.6" customHeight="1" x14ac:dyDescent="0.2">
      <c r="A5965" s="32">
        <v>20</v>
      </c>
      <c r="B5965" s="32">
        <v>2</v>
      </c>
      <c r="C5965" s="32">
        <v>154</v>
      </c>
      <c r="D5965" s="32" t="s">
        <v>249</v>
      </c>
      <c r="E5965" s="32" t="s">
        <v>289</v>
      </c>
    </row>
    <row r="5966" spans="1:5" ht="12.6" customHeight="1" x14ac:dyDescent="0.2">
      <c r="A5966" s="32">
        <v>20</v>
      </c>
      <c r="B5966" s="32">
        <v>2</v>
      </c>
      <c r="C5966" s="32">
        <v>155</v>
      </c>
      <c r="D5966" s="32" t="s">
        <v>164</v>
      </c>
      <c r="E5966" s="32" t="s">
        <v>329</v>
      </c>
    </row>
    <row r="5967" spans="1:5" ht="12.6" customHeight="1" x14ac:dyDescent="0.2">
      <c r="A5967" s="32">
        <v>20</v>
      </c>
      <c r="B5967" s="32">
        <v>2</v>
      </c>
      <c r="C5967" s="32">
        <v>156</v>
      </c>
      <c r="D5967" s="32" t="s">
        <v>438</v>
      </c>
      <c r="E5967" s="32" t="s">
        <v>161</v>
      </c>
    </row>
    <row r="5968" spans="1:5" ht="12.6" customHeight="1" x14ac:dyDescent="0.2">
      <c r="A5968" s="32">
        <v>20</v>
      </c>
      <c r="B5968" s="32">
        <v>2</v>
      </c>
      <c r="C5968" s="32">
        <v>157</v>
      </c>
      <c r="D5968" s="32" t="s">
        <v>369</v>
      </c>
      <c r="E5968" s="32" t="s">
        <v>168</v>
      </c>
    </row>
    <row r="5969" spans="1:5" ht="12.6" customHeight="1" x14ac:dyDescent="0.2">
      <c r="A5969" s="32">
        <v>20</v>
      </c>
      <c r="B5969" s="32">
        <v>2</v>
      </c>
      <c r="C5969" s="32">
        <v>158</v>
      </c>
      <c r="D5969" s="32" t="s">
        <v>414</v>
      </c>
      <c r="E5969" s="32" t="s">
        <v>165</v>
      </c>
    </row>
    <row r="5970" spans="1:5" ht="12.6" customHeight="1" x14ac:dyDescent="0.2">
      <c r="A5970" s="32">
        <v>20</v>
      </c>
      <c r="B5970" s="32">
        <v>2</v>
      </c>
      <c r="C5970" s="32">
        <v>159</v>
      </c>
      <c r="D5970" s="32" t="s">
        <v>169</v>
      </c>
      <c r="E5970" s="32" t="s">
        <v>163</v>
      </c>
    </row>
    <row r="5971" spans="1:5" ht="12.6" customHeight="1" x14ac:dyDescent="0.2">
      <c r="A5971" s="32">
        <v>20</v>
      </c>
      <c r="B5971" s="32">
        <v>2</v>
      </c>
      <c r="C5971" s="32">
        <v>160</v>
      </c>
      <c r="D5971" s="32" t="s">
        <v>166</v>
      </c>
      <c r="E5971" s="32" t="s">
        <v>269</v>
      </c>
    </row>
    <row r="5972" spans="1:5" ht="12.6" customHeight="1" x14ac:dyDescent="0.2">
      <c r="A5972" s="32">
        <v>20</v>
      </c>
      <c r="B5972" s="32">
        <v>2</v>
      </c>
      <c r="C5972" s="32">
        <v>161</v>
      </c>
      <c r="D5972" s="32" t="s">
        <v>170</v>
      </c>
      <c r="E5972" s="32" t="s">
        <v>416</v>
      </c>
    </row>
    <row r="5973" spans="1:5" ht="12.6" customHeight="1" x14ac:dyDescent="0.2">
      <c r="A5973" s="32">
        <v>20</v>
      </c>
      <c r="B5973" s="32">
        <v>2</v>
      </c>
      <c r="C5973" s="32">
        <v>162</v>
      </c>
      <c r="D5973" s="32" t="s">
        <v>270</v>
      </c>
      <c r="E5973" s="32" t="s">
        <v>439</v>
      </c>
    </row>
    <row r="5974" spans="1:5" ht="12.6" customHeight="1" x14ac:dyDescent="0.2">
      <c r="A5974" s="32">
        <v>20</v>
      </c>
      <c r="B5974" s="32">
        <v>2</v>
      </c>
      <c r="C5974" s="32">
        <v>163</v>
      </c>
      <c r="D5974" s="32" t="s">
        <v>175</v>
      </c>
      <c r="E5974" s="32" t="s">
        <v>330</v>
      </c>
    </row>
    <row r="5975" spans="1:5" ht="12.6" customHeight="1" x14ac:dyDescent="0.2">
      <c r="A5975" s="32">
        <v>20</v>
      </c>
      <c r="B5975" s="32">
        <v>2</v>
      </c>
      <c r="C5975" s="32">
        <v>164</v>
      </c>
      <c r="D5975" s="32" t="s">
        <v>176</v>
      </c>
      <c r="E5975" s="32" t="s">
        <v>171</v>
      </c>
    </row>
    <row r="5976" spans="1:5" ht="12.6" customHeight="1" x14ac:dyDescent="0.2">
      <c r="A5976" s="32">
        <v>20</v>
      </c>
      <c r="B5976" s="32">
        <v>2</v>
      </c>
      <c r="C5976" s="32">
        <v>165</v>
      </c>
      <c r="D5976" s="32" t="s">
        <v>415</v>
      </c>
      <c r="E5976" s="32" t="s">
        <v>178</v>
      </c>
    </row>
    <row r="5977" spans="1:5" ht="12.6" customHeight="1" x14ac:dyDescent="0.2">
      <c r="A5977" s="32">
        <v>20</v>
      </c>
      <c r="B5977" s="32">
        <v>2</v>
      </c>
      <c r="C5977" s="32">
        <v>166</v>
      </c>
      <c r="D5977" s="32" t="s">
        <v>470</v>
      </c>
      <c r="E5977" s="32" t="s">
        <v>370</v>
      </c>
    </row>
    <row r="5978" spans="1:5" ht="12.6" customHeight="1" x14ac:dyDescent="0.2">
      <c r="A5978" s="32">
        <v>20</v>
      </c>
      <c r="B5978" s="32">
        <v>2</v>
      </c>
      <c r="C5978" s="32">
        <v>167</v>
      </c>
      <c r="D5978" s="32" t="s">
        <v>310</v>
      </c>
      <c r="E5978" s="32" t="s">
        <v>350</v>
      </c>
    </row>
    <row r="5979" spans="1:5" ht="12.6" customHeight="1" x14ac:dyDescent="0.2">
      <c r="A5979" s="32">
        <v>20</v>
      </c>
      <c r="B5979" s="32">
        <v>2</v>
      </c>
      <c r="C5979" s="32">
        <v>168</v>
      </c>
      <c r="D5979" s="32" t="s">
        <v>172</v>
      </c>
      <c r="E5979" s="32" t="s">
        <v>173</v>
      </c>
    </row>
    <row r="5980" spans="1:5" ht="12.6" customHeight="1" x14ac:dyDescent="0.2">
      <c r="A5980" s="32">
        <v>20</v>
      </c>
      <c r="B5980" s="32">
        <v>2</v>
      </c>
      <c r="C5980" s="32">
        <v>169</v>
      </c>
      <c r="D5980" s="32" t="s">
        <v>290</v>
      </c>
      <c r="E5980" s="32" t="s">
        <v>174</v>
      </c>
    </row>
    <row r="5981" spans="1:5" ht="12.6" customHeight="1" x14ac:dyDescent="0.2">
      <c r="A5981" s="32">
        <v>20</v>
      </c>
      <c r="B5981" s="32">
        <v>2</v>
      </c>
      <c r="C5981" s="32">
        <v>170</v>
      </c>
      <c r="D5981" s="32" t="s">
        <v>230</v>
      </c>
      <c r="E5981" s="32" t="s">
        <v>250</v>
      </c>
    </row>
    <row r="5982" spans="1:5" ht="12.6" customHeight="1" x14ac:dyDescent="0.2">
      <c r="A5982" s="32">
        <v>20</v>
      </c>
      <c r="B5982" s="32">
        <v>2</v>
      </c>
      <c r="C5982" s="32">
        <v>171</v>
      </c>
      <c r="D5982" s="32" t="s">
        <v>180</v>
      </c>
      <c r="E5982" s="32" t="s">
        <v>271</v>
      </c>
    </row>
    <row r="5983" spans="1:5" ht="12.6" customHeight="1" x14ac:dyDescent="0.2">
      <c r="A5983" s="32">
        <v>20</v>
      </c>
      <c r="B5983" s="32">
        <v>2</v>
      </c>
      <c r="C5983" s="32">
        <v>172</v>
      </c>
      <c r="D5983" s="32" t="s">
        <v>331</v>
      </c>
      <c r="E5983" s="32" t="s">
        <v>471</v>
      </c>
    </row>
    <row r="5984" spans="1:5" ht="12.6" customHeight="1" x14ac:dyDescent="0.2">
      <c r="A5984" s="32">
        <v>20</v>
      </c>
      <c r="B5984" s="32">
        <v>2</v>
      </c>
      <c r="C5984" s="32">
        <v>173</v>
      </c>
      <c r="D5984" s="32" t="s">
        <v>181</v>
      </c>
      <c r="E5984" s="32" t="s">
        <v>184</v>
      </c>
    </row>
    <row r="5985" spans="1:5" ht="12.6" customHeight="1" x14ac:dyDescent="0.2">
      <c r="A5985" s="32">
        <v>20</v>
      </c>
      <c r="B5985" s="32">
        <v>2</v>
      </c>
      <c r="C5985" s="32">
        <v>174</v>
      </c>
      <c r="D5985" s="32" t="s">
        <v>185</v>
      </c>
      <c r="E5985" s="32" t="s">
        <v>183</v>
      </c>
    </row>
    <row r="5986" spans="1:5" ht="12.6" customHeight="1" x14ac:dyDescent="0.2">
      <c r="A5986" s="32">
        <v>20</v>
      </c>
      <c r="B5986" s="32">
        <v>2</v>
      </c>
      <c r="C5986" s="32">
        <v>175</v>
      </c>
      <c r="D5986" s="32" t="s">
        <v>179</v>
      </c>
      <c r="E5986" s="32" t="s">
        <v>418</v>
      </c>
    </row>
    <row r="5987" spans="1:5" ht="12.6" customHeight="1" x14ac:dyDescent="0.2">
      <c r="A5987" s="32">
        <v>20</v>
      </c>
      <c r="B5987" s="32">
        <v>2</v>
      </c>
      <c r="C5987" s="32">
        <v>176</v>
      </c>
      <c r="D5987" s="32" t="s">
        <v>231</v>
      </c>
      <c r="E5987" s="32" t="s">
        <v>351</v>
      </c>
    </row>
    <row r="5988" spans="1:5" ht="12.6" customHeight="1" x14ac:dyDescent="0.2">
      <c r="A5988" s="32">
        <v>20</v>
      </c>
      <c r="B5988" s="32">
        <v>2</v>
      </c>
      <c r="C5988" s="32">
        <v>177</v>
      </c>
      <c r="D5988" s="32" t="s">
        <v>182</v>
      </c>
      <c r="E5988" s="32" t="s">
        <v>440</v>
      </c>
    </row>
    <row r="5989" spans="1:5" ht="12.6" customHeight="1" x14ac:dyDescent="0.2">
      <c r="A5989" s="32">
        <v>20</v>
      </c>
      <c r="B5989" s="32">
        <v>2</v>
      </c>
      <c r="C5989" s="32">
        <v>178</v>
      </c>
      <c r="D5989" s="32" t="s">
        <v>417</v>
      </c>
      <c r="E5989" s="32" t="s">
        <v>251</v>
      </c>
    </row>
    <row r="5990" spans="1:5" ht="12.6" customHeight="1" x14ac:dyDescent="0.2">
      <c r="A5990" s="32">
        <v>20</v>
      </c>
      <c r="B5990" s="32">
        <v>2</v>
      </c>
      <c r="C5990" s="32">
        <v>179</v>
      </c>
      <c r="D5990" s="32" t="s">
        <v>371</v>
      </c>
      <c r="E5990" s="32" t="s">
        <v>311</v>
      </c>
    </row>
    <row r="5991" spans="1:5" ht="12.6" customHeight="1" x14ac:dyDescent="0.2">
      <c r="A5991" s="32">
        <v>20</v>
      </c>
      <c r="B5991" s="32">
        <v>2</v>
      </c>
      <c r="C5991" s="32">
        <v>180</v>
      </c>
      <c r="D5991" s="32" t="s">
        <v>291</v>
      </c>
      <c r="E5991" s="32" t="s">
        <v>177</v>
      </c>
    </row>
    <row r="5992" spans="1:5" ht="12.6" customHeight="1" x14ac:dyDescent="0.2">
      <c r="A5992" s="32">
        <v>20</v>
      </c>
      <c r="B5992" s="32">
        <v>2</v>
      </c>
      <c r="C5992" s="32">
        <v>181</v>
      </c>
      <c r="D5992" s="32" t="s">
        <v>232</v>
      </c>
      <c r="E5992" s="32" t="s">
        <v>372</v>
      </c>
    </row>
    <row r="5993" spans="1:5" ht="12.6" customHeight="1" x14ac:dyDescent="0.2">
      <c r="A5993" s="32">
        <v>20</v>
      </c>
      <c r="B5993" s="32">
        <v>2</v>
      </c>
      <c r="C5993" s="32">
        <v>182</v>
      </c>
      <c r="D5993" s="32" t="s">
        <v>186</v>
      </c>
      <c r="E5993" s="32" t="s">
        <v>472</v>
      </c>
    </row>
    <row r="5994" spans="1:5" ht="12.6" customHeight="1" x14ac:dyDescent="0.2">
      <c r="A5994" s="32">
        <v>20</v>
      </c>
      <c r="B5994" s="32">
        <v>2</v>
      </c>
      <c r="C5994" s="32">
        <v>183</v>
      </c>
      <c r="D5994" s="32" t="s">
        <v>252</v>
      </c>
      <c r="E5994" s="32" t="s">
        <v>191</v>
      </c>
    </row>
    <row r="5995" spans="1:5" ht="12.6" customHeight="1" x14ac:dyDescent="0.2">
      <c r="A5995" s="32">
        <v>20</v>
      </c>
      <c r="B5995" s="32">
        <v>2</v>
      </c>
      <c r="C5995" s="32">
        <v>184</v>
      </c>
      <c r="D5995" s="32" t="s">
        <v>332</v>
      </c>
      <c r="E5995" s="32" t="s">
        <v>419</v>
      </c>
    </row>
    <row r="5996" spans="1:5" ht="12.6" customHeight="1" x14ac:dyDescent="0.2">
      <c r="A5996" s="32">
        <v>20</v>
      </c>
      <c r="B5996" s="32">
        <v>2</v>
      </c>
      <c r="C5996" s="32">
        <v>185</v>
      </c>
      <c r="D5996" s="32" t="s">
        <v>189</v>
      </c>
      <c r="E5996" s="32" t="s">
        <v>188</v>
      </c>
    </row>
    <row r="5997" spans="1:5" ht="12.6" customHeight="1" x14ac:dyDescent="0.2">
      <c r="A5997" s="32">
        <v>20</v>
      </c>
      <c r="B5997" s="32">
        <v>2</v>
      </c>
      <c r="C5997" s="32">
        <v>186</v>
      </c>
      <c r="D5997" s="32" t="s">
        <v>292</v>
      </c>
      <c r="E5997" s="32" t="s">
        <v>190</v>
      </c>
    </row>
    <row r="5998" spans="1:5" ht="12.6" customHeight="1" x14ac:dyDescent="0.2">
      <c r="A5998" s="32">
        <v>20</v>
      </c>
      <c r="B5998" s="32">
        <v>2</v>
      </c>
      <c r="C5998" s="32">
        <v>187</v>
      </c>
      <c r="D5998" s="32" t="s">
        <v>187</v>
      </c>
      <c r="E5998" s="32" t="s">
        <v>420</v>
      </c>
    </row>
    <row r="5999" spans="1:5" ht="12.6" customHeight="1" x14ac:dyDescent="0.2">
      <c r="A5999" s="32">
        <v>20</v>
      </c>
      <c r="B5999" s="32">
        <v>2</v>
      </c>
      <c r="C5999" s="32">
        <v>188</v>
      </c>
      <c r="D5999" s="32" t="s">
        <v>272</v>
      </c>
      <c r="E5999" s="32" t="s">
        <v>192</v>
      </c>
    </row>
    <row r="6000" spans="1:5" ht="12.6" customHeight="1" x14ac:dyDescent="0.2">
      <c r="A6000" s="32">
        <v>20</v>
      </c>
      <c r="B6000" s="32">
        <v>2</v>
      </c>
      <c r="C6000" s="32">
        <v>189</v>
      </c>
      <c r="D6000" s="32" t="s">
        <v>312</v>
      </c>
      <c r="E6000" s="32" t="s">
        <v>194</v>
      </c>
    </row>
    <row r="6001" spans="1:5" ht="12.6" customHeight="1" x14ac:dyDescent="0.2">
      <c r="A6001" s="32">
        <v>20</v>
      </c>
      <c r="B6001" s="32">
        <v>2</v>
      </c>
      <c r="C6001" s="32">
        <v>190</v>
      </c>
      <c r="D6001" s="32" t="s">
        <v>441</v>
      </c>
      <c r="E6001" s="32" t="s">
        <v>352</v>
      </c>
    </row>
    <row r="6002" spans="1:5" ht="12.6" customHeight="1" x14ac:dyDescent="0.2">
      <c r="A6002" s="32">
        <v>20</v>
      </c>
      <c r="B6002" s="32">
        <v>2</v>
      </c>
      <c r="C6002" s="32">
        <v>191</v>
      </c>
      <c r="D6002" s="32" t="s">
        <v>421</v>
      </c>
      <c r="E6002" s="32" t="s">
        <v>193</v>
      </c>
    </row>
    <row r="6003" spans="1:5" ht="12.6" customHeight="1" x14ac:dyDescent="0.2">
      <c r="A6003" s="32">
        <v>20</v>
      </c>
      <c r="B6003" s="32">
        <v>2</v>
      </c>
      <c r="C6003" s="32">
        <v>192</v>
      </c>
      <c r="D6003" s="32" t="s">
        <v>422</v>
      </c>
      <c r="E6003" s="32" t="s">
        <v>353</v>
      </c>
    </row>
    <row r="6004" spans="1:5" ht="12.6" customHeight="1" x14ac:dyDescent="0.2">
      <c r="A6004" s="32">
        <v>20</v>
      </c>
      <c r="B6004" s="32">
        <v>2</v>
      </c>
      <c r="C6004" s="32">
        <v>193</v>
      </c>
      <c r="D6004" s="32" t="s">
        <v>473</v>
      </c>
      <c r="E6004" s="32" t="s">
        <v>233</v>
      </c>
    </row>
    <row r="6005" spans="1:5" ht="12.6" customHeight="1" x14ac:dyDescent="0.2">
      <c r="A6005" s="32">
        <v>20</v>
      </c>
      <c r="B6005" s="32">
        <v>2</v>
      </c>
      <c r="C6005" s="32">
        <v>194</v>
      </c>
      <c r="D6005" s="32" t="s">
        <v>333</v>
      </c>
      <c r="E6005" s="32" t="s">
        <v>442</v>
      </c>
    </row>
    <row r="6006" spans="1:5" ht="12.6" customHeight="1" x14ac:dyDescent="0.2">
      <c r="A6006" s="32">
        <v>20</v>
      </c>
      <c r="B6006" s="32">
        <v>2</v>
      </c>
      <c r="C6006" s="32">
        <v>195</v>
      </c>
      <c r="D6006" s="32" t="s">
        <v>200</v>
      </c>
      <c r="E6006" s="32" t="s">
        <v>313</v>
      </c>
    </row>
    <row r="6007" spans="1:5" ht="12.6" customHeight="1" x14ac:dyDescent="0.2">
      <c r="A6007" s="32">
        <v>20</v>
      </c>
      <c r="B6007" s="32">
        <v>2</v>
      </c>
      <c r="C6007" s="32">
        <v>196</v>
      </c>
      <c r="D6007" s="32" t="s">
        <v>201</v>
      </c>
      <c r="E6007" s="32" t="s">
        <v>253</v>
      </c>
    </row>
    <row r="6008" spans="1:5" ht="12.6" customHeight="1" x14ac:dyDescent="0.2">
      <c r="A6008" s="32">
        <v>20</v>
      </c>
      <c r="B6008" s="32">
        <v>2</v>
      </c>
      <c r="C6008" s="32">
        <v>197</v>
      </c>
      <c r="D6008" s="32" t="s">
        <v>293</v>
      </c>
      <c r="E6008" s="32" t="s">
        <v>195</v>
      </c>
    </row>
    <row r="6009" spans="1:5" ht="12.6" customHeight="1" x14ac:dyDescent="0.2">
      <c r="A6009" s="32">
        <v>20</v>
      </c>
      <c r="B6009" s="32">
        <v>2</v>
      </c>
      <c r="C6009" s="32">
        <v>198</v>
      </c>
      <c r="D6009" s="32" t="s">
        <v>273</v>
      </c>
      <c r="E6009" s="32" t="s">
        <v>197</v>
      </c>
    </row>
    <row r="6010" spans="1:5" ht="12.6" customHeight="1" x14ac:dyDescent="0.2">
      <c r="A6010" s="32">
        <v>20</v>
      </c>
      <c r="B6010" s="32">
        <v>2</v>
      </c>
      <c r="C6010" s="32">
        <v>199</v>
      </c>
      <c r="D6010" s="32" t="s">
        <v>198</v>
      </c>
      <c r="E6010" s="32" t="s">
        <v>373</v>
      </c>
    </row>
    <row r="6011" spans="1:5" ht="12.6" customHeight="1" x14ac:dyDescent="0.2">
      <c r="A6011" s="32">
        <v>20</v>
      </c>
      <c r="B6011" s="32">
        <v>2</v>
      </c>
      <c r="C6011" s="32">
        <v>200</v>
      </c>
      <c r="D6011" s="32" t="s">
        <v>199</v>
      </c>
      <c r="E6011" s="32" t="s">
        <v>196</v>
      </c>
    </row>
    <row r="6012" spans="1:5" ht="12.6" customHeight="1" x14ac:dyDescent="0.2">
      <c r="A6012" s="32">
        <v>20</v>
      </c>
      <c r="B6012" s="32">
        <v>3</v>
      </c>
      <c r="C6012" s="32">
        <v>1</v>
      </c>
      <c r="D6012" s="32" t="s">
        <v>314</v>
      </c>
      <c r="E6012" s="32" t="s">
        <v>354</v>
      </c>
    </row>
    <row r="6013" spans="1:5" ht="12.6" customHeight="1" x14ac:dyDescent="0.2">
      <c r="A6013" s="32">
        <v>20</v>
      </c>
      <c r="B6013" s="32">
        <v>3</v>
      </c>
      <c r="C6013" s="32">
        <v>2</v>
      </c>
      <c r="D6013" s="32" t="s">
        <v>26</v>
      </c>
      <c r="E6013" s="32" t="s">
        <v>423</v>
      </c>
    </row>
    <row r="6014" spans="1:5" ht="12.6" customHeight="1" x14ac:dyDescent="0.2">
      <c r="A6014" s="32">
        <v>20</v>
      </c>
      <c r="B6014" s="32">
        <v>3</v>
      </c>
      <c r="C6014" s="32">
        <v>3</v>
      </c>
      <c r="D6014" s="32" t="s">
        <v>254</v>
      </c>
      <c r="E6014" s="32" t="s">
        <v>27</v>
      </c>
    </row>
    <row r="6015" spans="1:5" ht="12.6" customHeight="1" x14ac:dyDescent="0.2">
      <c r="A6015" s="32">
        <v>20</v>
      </c>
      <c r="B6015" s="32">
        <v>3</v>
      </c>
      <c r="C6015" s="32">
        <v>4</v>
      </c>
      <c r="D6015" s="32" t="s">
        <v>214</v>
      </c>
      <c r="E6015" s="32" t="s">
        <v>31</v>
      </c>
    </row>
    <row r="6016" spans="1:5" ht="12.6" customHeight="1" x14ac:dyDescent="0.2">
      <c r="A6016" s="32">
        <v>20</v>
      </c>
      <c r="B6016" s="32">
        <v>3</v>
      </c>
      <c r="C6016" s="32">
        <v>5</v>
      </c>
      <c r="D6016" s="32" t="s">
        <v>384</v>
      </c>
      <c r="E6016" s="32" t="s">
        <v>29</v>
      </c>
    </row>
    <row r="6017" spans="1:5" ht="12.6" customHeight="1" x14ac:dyDescent="0.2">
      <c r="A6017" s="32">
        <v>20</v>
      </c>
      <c r="B6017" s="32">
        <v>3</v>
      </c>
      <c r="C6017" s="32">
        <v>6</v>
      </c>
      <c r="D6017" s="32" t="s">
        <v>234</v>
      </c>
      <c r="E6017" s="32" t="s">
        <v>294</v>
      </c>
    </row>
    <row r="6018" spans="1:5" ht="12.6" customHeight="1" x14ac:dyDescent="0.2">
      <c r="A6018" s="32">
        <v>20</v>
      </c>
      <c r="B6018" s="32">
        <v>3</v>
      </c>
      <c r="C6018" s="32">
        <v>7</v>
      </c>
      <c r="D6018" s="32" t="s">
        <v>383</v>
      </c>
      <c r="E6018" s="32" t="s">
        <v>28</v>
      </c>
    </row>
    <row r="6019" spans="1:5" ht="12.6" customHeight="1" x14ac:dyDescent="0.2">
      <c r="A6019" s="32">
        <v>20</v>
      </c>
      <c r="B6019" s="32">
        <v>3</v>
      </c>
      <c r="C6019" s="32">
        <v>8</v>
      </c>
      <c r="D6019" s="32" t="s">
        <v>32</v>
      </c>
      <c r="E6019" s="32" t="s">
        <v>22</v>
      </c>
    </row>
    <row r="6020" spans="1:5" ht="12.6" customHeight="1" x14ac:dyDescent="0.2">
      <c r="A6020" s="32">
        <v>20</v>
      </c>
      <c r="B6020" s="32">
        <v>3</v>
      </c>
      <c r="C6020" s="32">
        <v>9</v>
      </c>
      <c r="D6020" s="32" t="s">
        <v>30</v>
      </c>
      <c r="E6020" s="32" t="s">
        <v>274</v>
      </c>
    </row>
    <row r="6021" spans="1:5" ht="12.6" customHeight="1" x14ac:dyDescent="0.2">
      <c r="A6021" s="32">
        <v>20</v>
      </c>
      <c r="B6021" s="32">
        <v>3</v>
      </c>
      <c r="C6021" s="32">
        <v>10</v>
      </c>
      <c r="D6021" s="32" t="s">
        <v>334</v>
      </c>
      <c r="E6021" s="32" t="s">
        <v>454</v>
      </c>
    </row>
    <row r="6022" spans="1:5" ht="12.6" customHeight="1" x14ac:dyDescent="0.2">
      <c r="A6022" s="32">
        <v>20</v>
      </c>
      <c r="B6022" s="32">
        <v>3</v>
      </c>
      <c r="C6022" s="32">
        <v>11</v>
      </c>
      <c r="D6022" s="32" t="s">
        <v>35</v>
      </c>
      <c r="E6022" s="32" t="s">
        <v>335</v>
      </c>
    </row>
    <row r="6023" spans="1:5" ht="12.6" customHeight="1" x14ac:dyDescent="0.2">
      <c r="A6023" s="32">
        <v>20</v>
      </c>
      <c r="B6023" s="32">
        <v>3</v>
      </c>
      <c r="C6023" s="32">
        <v>12</v>
      </c>
      <c r="D6023" s="32" t="s">
        <v>215</v>
      </c>
      <c r="E6023" s="32" t="s">
        <v>38</v>
      </c>
    </row>
    <row r="6024" spans="1:5" ht="12.6" customHeight="1" x14ac:dyDescent="0.2">
      <c r="A6024" s="32">
        <v>20</v>
      </c>
      <c r="B6024" s="32">
        <v>3</v>
      </c>
      <c r="C6024" s="32">
        <v>13</v>
      </c>
      <c r="D6024" s="32" t="s">
        <v>424</v>
      </c>
      <c r="E6024" s="32" t="s">
        <v>275</v>
      </c>
    </row>
    <row r="6025" spans="1:5" ht="12.6" customHeight="1" x14ac:dyDescent="0.2">
      <c r="A6025" s="32">
        <v>20</v>
      </c>
      <c r="B6025" s="32">
        <v>3</v>
      </c>
      <c r="C6025" s="32">
        <v>14</v>
      </c>
      <c r="D6025" s="32" t="s">
        <v>33</v>
      </c>
      <c r="E6025" s="32" t="s">
        <v>315</v>
      </c>
    </row>
    <row r="6026" spans="1:5" ht="12.6" customHeight="1" x14ac:dyDescent="0.2">
      <c r="A6026" s="32">
        <v>20</v>
      </c>
      <c r="B6026" s="32">
        <v>3</v>
      </c>
      <c r="C6026" s="32">
        <v>15</v>
      </c>
      <c r="D6026" s="32" t="s">
        <v>355</v>
      </c>
      <c r="E6026" s="32" t="s">
        <v>34</v>
      </c>
    </row>
    <row r="6027" spans="1:5" ht="12.6" customHeight="1" x14ac:dyDescent="0.2">
      <c r="A6027" s="32">
        <v>20</v>
      </c>
      <c r="B6027" s="32">
        <v>3</v>
      </c>
      <c r="C6027" s="32">
        <v>16</v>
      </c>
      <c r="D6027" s="32" t="s">
        <v>455</v>
      </c>
      <c r="E6027" s="32" t="s">
        <v>37</v>
      </c>
    </row>
    <row r="6028" spans="1:5" ht="12.6" customHeight="1" x14ac:dyDescent="0.2">
      <c r="A6028" s="32">
        <v>20</v>
      </c>
      <c r="B6028" s="32">
        <v>3</v>
      </c>
      <c r="C6028" s="32">
        <v>17</v>
      </c>
      <c r="D6028" s="32" t="s">
        <v>39</v>
      </c>
      <c r="E6028" s="32" t="s">
        <v>36</v>
      </c>
    </row>
    <row r="6029" spans="1:5" ht="12.6" customHeight="1" x14ac:dyDescent="0.2">
      <c r="A6029" s="32">
        <v>20</v>
      </c>
      <c r="B6029" s="32">
        <v>3</v>
      </c>
      <c r="C6029" s="32">
        <v>18</v>
      </c>
      <c r="D6029" s="32" t="s">
        <v>14</v>
      </c>
      <c r="E6029" s="32" t="s">
        <v>385</v>
      </c>
    </row>
    <row r="6030" spans="1:5" ht="12.6" customHeight="1" x14ac:dyDescent="0.2">
      <c r="A6030" s="32">
        <v>20</v>
      </c>
      <c r="B6030" s="32">
        <v>3</v>
      </c>
      <c r="C6030" s="32">
        <v>19</v>
      </c>
      <c r="D6030" s="32" t="s">
        <v>235</v>
      </c>
      <c r="E6030" s="32" t="s">
        <v>255</v>
      </c>
    </row>
    <row r="6031" spans="1:5" ht="12.6" customHeight="1" x14ac:dyDescent="0.2">
      <c r="A6031" s="32">
        <v>20</v>
      </c>
      <c r="B6031" s="32">
        <v>3</v>
      </c>
      <c r="C6031" s="32">
        <v>20</v>
      </c>
      <c r="D6031" s="32" t="s">
        <v>386</v>
      </c>
      <c r="E6031" s="32" t="s">
        <v>295</v>
      </c>
    </row>
    <row r="6032" spans="1:5" ht="12.6" customHeight="1" x14ac:dyDescent="0.2">
      <c r="A6032" s="32">
        <v>20</v>
      </c>
      <c r="B6032" s="32">
        <v>3</v>
      </c>
      <c r="C6032" s="32">
        <v>21</v>
      </c>
      <c r="D6032" s="32" t="s">
        <v>336</v>
      </c>
      <c r="E6032" s="32" t="s">
        <v>316</v>
      </c>
    </row>
    <row r="6033" spans="1:5" ht="12.6" customHeight="1" x14ac:dyDescent="0.2">
      <c r="A6033" s="32">
        <v>20</v>
      </c>
      <c r="B6033" s="32">
        <v>3</v>
      </c>
      <c r="C6033" s="32">
        <v>22</v>
      </c>
      <c r="D6033" s="32" t="s">
        <v>43</v>
      </c>
      <c r="E6033" s="32" t="s">
        <v>44</v>
      </c>
    </row>
    <row r="6034" spans="1:5" ht="12.6" customHeight="1" x14ac:dyDescent="0.2">
      <c r="A6034" s="32">
        <v>20</v>
      </c>
      <c r="B6034" s="32">
        <v>3</v>
      </c>
      <c r="C6034" s="32">
        <v>23</v>
      </c>
      <c r="D6034" s="32" t="s">
        <v>276</v>
      </c>
      <c r="E6034" s="32" t="s">
        <v>388</v>
      </c>
    </row>
    <row r="6035" spans="1:5" ht="12.6" customHeight="1" x14ac:dyDescent="0.2">
      <c r="A6035" s="32">
        <v>20</v>
      </c>
      <c r="B6035" s="32">
        <v>3</v>
      </c>
      <c r="C6035" s="32">
        <v>24</v>
      </c>
      <c r="D6035" s="32" t="s">
        <v>256</v>
      </c>
      <c r="E6035" s="32" t="s">
        <v>456</v>
      </c>
    </row>
    <row r="6036" spans="1:5" ht="12.6" customHeight="1" x14ac:dyDescent="0.2">
      <c r="A6036" s="32">
        <v>20</v>
      </c>
      <c r="B6036" s="32">
        <v>3</v>
      </c>
      <c r="C6036" s="32">
        <v>25</v>
      </c>
      <c r="D6036" s="32" t="s">
        <v>15</v>
      </c>
      <c r="E6036" s="32" t="s">
        <v>387</v>
      </c>
    </row>
    <row r="6037" spans="1:5" ht="12.6" customHeight="1" x14ac:dyDescent="0.2">
      <c r="A6037" s="32">
        <v>20</v>
      </c>
      <c r="B6037" s="32">
        <v>3</v>
      </c>
      <c r="C6037" s="32">
        <v>26</v>
      </c>
      <c r="D6037" s="32" t="s">
        <v>216</v>
      </c>
      <c r="E6037" s="32" t="s">
        <v>296</v>
      </c>
    </row>
    <row r="6038" spans="1:5" ht="12.6" customHeight="1" x14ac:dyDescent="0.2">
      <c r="A6038" s="32">
        <v>20</v>
      </c>
      <c r="B6038" s="32">
        <v>3</v>
      </c>
      <c r="C6038" s="32">
        <v>27</v>
      </c>
      <c r="D6038" s="32" t="s">
        <v>45</v>
      </c>
      <c r="E6038" s="32" t="s">
        <v>42</v>
      </c>
    </row>
    <row r="6039" spans="1:5" ht="12.6" customHeight="1" x14ac:dyDescent="0.2">
      <c r="A6039" s="32">
        <v>20</v>
      </c>
      <c r="B6039" s="32">
        <v>3</v>
      </c>
      <c r="C6039" s="32">
        <v>28</v>
      </c>
      <c r="D6039" s="32" t="s">
        <v>356</v>
      </c>
      <c r="E6039" s="32" t="s">
        <v>425</v>
      </c>
    </row>
    <row r="6040" spans="1:5" ht="12.6" customHeight="1" x14ac:dyDescent="0.2">
      <c r="A6040" s="32">
        <v>20</v>
      </c>
      <c r="B6040" s="32">
        <v>3</v>
      </c>
      <c r="C6040" s="32">
        <v>29</v>
      </c>
      <c r="D6040" s="32" t="s">
        <v>46</v>
      </c>
      <c r="E6040" s="32" t="s">
        <v>40</v>
      </c>
    </row>
    <row r="6041" spans="1:5" ht="12.6" customHeight="1" x14ac:dyDescent="0.2">
      <c r="A6041" s="32">
        <v>20</v>
      </c>
      <c r="B6041" s="32">
        <v>3</v>
      </c>
      <c r="C6041" s="32">
        <v>30</v>
      </c>
      <c r="D6041" s="32" t="s">
        <v>41</v>
      </c>
      <c r="E6041" s="32" t="s">
        <v>236</v>
      </c>
    </row>
    <row r="6042" spans="1:5" ht="12.6" customHeight="1" x14ac:dyDescent="0.2">
      <c r="A6042" s="32">
        <v>20</v>
      </c>
      <c r="B6042" s="32">
        <v>3</v>
      </c>
      <c r="C6042" s="32">
        <v>31</v>
      </c>
      <c r="D6042" s="32" t="s">
        <v>297</v>
      </c>
      <c r="E6042" s="32" t="s">
        <v>426</v>
      </c>
    </row>
    <row r="6043" spans="1:5" ht="12.6" customHeight="1" x14ac:dyDescent="0.2">
      <c r="A6043" s="32">
        <v>20</v>
      </c>
      <c r="B6043" s="32">
        <v>3</v>
      </c>
      <c r="C6043" s="32">
        <v>32</v>
      </c>
      <c r="D6043" s="32" t="s">
        <v>257</v>
      </c>
      <c r="E6043" s="32" t="s">
        <v>50</v>
      </c>
    </row>
    <row r="6044" spans="1:5" ht="12.6" customHeight="1" x14ac:dyDescent="0.2">
      <c r="A6044" s="32">
        <v>20</v>
      </c>
      <c r="B6044" s="32">
        <v>3</v>
      </c>
      <c r="C6044" s="32">
        <v>33</v>
      </c>
      <c r="D6044" s="32" t="s">
        <v>277</v>
      </c>
      <c r="E6044" s="32" t="s">
        <v>47</v>
      </c>
    </row>
    <row r="6045" spans="1:5" ht="12.6" customHeight="1" x14ac:dyDescent="0.2">
      <c r="A6045" s="32">
        <v>20</v>
      </c>
      <c r="B6045" s="32">
        <v>3</v>
      </c>
      <c r="C6045" s="32">
        <v>34</v>
      </c>
      <c r="D6045" s="32" t="s">
        <v>51</v>
      </c>
      <c r="E6045" s="32" t="s">
        <v>52</v>
      </c>
    </row>
    <row r="6046" spans="1:5" ht="12.6" customHeight="1" x14ac:dyDescent="0.2">
      <c r="A6046" s="32">
        <v>20</v>
      </c>
      <c r="B6046" s="32">
        <v>3</v>
      </c>
      <c r="C6046" s="32">
        <v>35</v>
      </c>
      <c r="D6046" s="32" t="s">
        <v>237</v>
      </c>
      <c r="E6046" s="32" t="s">
        <v>337</v>
      </c>
    </row>
    <row r="6047" spans="1:5" ht="12.6" customHeight="1" x14ac:dyDescent="0.2">
      <c r="A6047" s="32">
        <v>20</v>
      </c>
      <c r="B6047" s="32">
        <v>3</v>
      </c>
      <c r="C6047" s="32">
        <v>36</v>
      </c>
      <c r="D6047" s="32" t="s">
        <v>317</v>
      </c>
      <c r="E6047" s="32" t="s">
        <v>16</v>
      </c>
    </row>
    <row r="6048" spans="1:5" ht="12.6" customHeight="1" x14ac:dyDescent="0.2">
      <c r="A6048" s="32">
        <v>20</v>
      </c>
      <c r="B6048" s="32">
        <v>3</v>
      </c>
      <c r="C6048" s="32">
        <v>37</v>
      </c>
      <c r="D6048" s="32" t="s">
        <v>217</v>
      </c>
      <c r="E6048" s="32" t="s">
        <v>389</v>
      </c>
    </row>
    <row r="6049" spans="1:5" ht="12.6" customHeight="1" x14ac:dyDescent="0.2">
      <c r="A6049" s="32">
        <v>20</v>
      </c>
      <c r="B6049" s="32">
        <v>3</v>
      </c>
      <c r="C6049" s="32">
        <v>38</v>
      </c>
      <c r="D6049" s="32" t="s">
        <v>49</v>
      </c>
      <c r="E6049" s="32" t="s">
        <v>390</v>
      </c>
    </row>
    <row r="6050" spans="1:5" ht="12.6" customHeight="1" x14ac:dyDescent="0.2">
      <c r="A6050" s="32">
        <v>20</v>
      </c>
      <c r="B6050" s="32">
        <v>3</v>
      </c>
      <c r="C6050" s="32">
        <v>39</v>
      </c>
      <c r="D6050" s="32" t="s">
        <v>457</v>
      </c>
      <c r="E6050" s="32" t="s">
        <v>53</v>
      </c>
    </row>
    <row r="6051" spans="1:5" ht="12.6" customHeight="1" x14ac:dyDescent="0.2">
      <c r="A6051" s="32">
        <v>20</v>
      </c>
      <c r="B6051" s="32">
        <v>3</v>
      </c>
      <c r="C6051" s="32">
        <v>40</v>
      </c>
      <c r="D6051" s="32" t="s">
        <v>357</v>
      </c>
      <c r="E6051" s="32" t="s">
        <v>48</v>
      </c>
    </row>
    <row r="6052" spans="1:5" ht="12.6" customHeight="1" x14ac:dyDescent="0.2">
      <c r="A6052" s="32">
        <v>20</v>
      </c>
      <c r="B6052" s="32">
        <v>3</v>
      </c>
      <c r="C6052" s="32">
        <v>41</v>
      </c>
      <c r="D6052" s="32" t="s">
        <v>258</v>
      </c>
      <c r="E6052" s="32" t="s">
        <v>278</v>
      </c>
    </row>
    <row r="6053" spans="1:5" ht="12.6" customHeight="1" x14ac:dyDescent="0.2">
      <c r="A6053" s="32">
        <v>20</v>
      </c>
      <c r="B6053" s="32">
        <v>3</v>
      </c>
      <c r="C6053" s="32">
        <v>42</v>
      </c>
      <c r="D6053" s="32" t="s">
        <v>55</v>
      </c>
      <c r="E6053" s="32" t="s">
        <v>17</v>
      </c>
    </row>
    <row r="6054" spans="1:5" ht="12.6" customHeight="1" x14ac:dyDescent="0.2">
      <c r="A6054" s="32">
        <v>20</v>
      </c>
      <c r="B6054" s="32">
        <v>3</v>
      </c>
      <c r="C6054" s="32">
        <v>43</v>
      </c>
      <c r="D6054" s="32" t="s">
        <v>358</v>
      </c>
      <c r="E6054" s="32" t="s">
        <v>60</v>
      </c>
    </row>
    <row r="6055" spans="1:5" ht="12.6" customHeight="1" x14ac:dyDescent="0.2">
      <c r="A6055" s="32">
        <v>20</v>
      </c>
      <c r="B6055" s="32">
        <v>3</v>
      </c>
      <c r="C6055" s="32">
        <v>44</v>
      </c>
      <c r="D6055" s="32" t="s">
        <v>427</v>
      </c>
      <c r="E6055" s="32" t="s">
        <v>391</v>
      </c>
    </row>
    <row r="6056" spans="1:5" ht="12.6" customHeight="1" x14ac:dyDescent="0.2">
      <c r="A6056" s="32">
        <v>20</v>
      </c>
      <c r="B6056" s="32">
        <v>3</v>
      </c>
      <c r="C6056" s="32">
        <v>45</v>
      </c>
      <c r="D6056" s="32" t="s">
        <v>458</v>
      </c>
      <c r="E6056" s="32" t="s">
        <v>392</v>
      </c>
    </row>
    <row r="6057" spans="1:5" ht="12.6" customHeight="1" x14ac:dyDescent="0.2">
      <c r="A6057" s="32">
        <v>20</v>
      </c>
      <c r="B6057" s="32">
        <v>3</v>
      </c>
      <c r="C6057" s="32">
        <v>46</v>
      </c>
      <c r="D6057" s="32" t="s">
        <v>338</v>
      </c>
      <c r="E6057" s="32" t="s">
        <v>318</v>
      </c>
    </row>
    <row r="6058" spans="1:5" ht="12.6" customHeight="1" x14ac:dyDescent="0.2">
      <c r="A6058" s="32">
        <v>20</v>
      </c>
      <c r="B6058" s="32">
        <v>3</v>
      </c>
      <c r="C6058" s="32">
        <v>47</v>
      </c>
      <c r="D6058" s="32" t="s">
        <v>54</v>
      </c>
      <c r="E6058" s="32" t="s">
        <v>238</v>
      </c>
    </row>
    <row r="6059" spans="1:5" ht="12.6" customHeight="1" x14ac:dyDescent="0.2">
      <c r="A6059" s="32">
        <v>20</v>
      </c>
      <c r="B6059" s="32">
        <v>3</v>
      </c>
      <c r="C6059" s="32">
        <v>48</v>
      </c>
      <c r="D6059" s="32" t="s">
        <v>57</v>
      </c>
      <c r="E6059" s="32" t="s">
        <v>298</v>
      </c>
    </row>
    <row r="6060" spans="1:5" ht="12.6" customHeight="1" x14ac:dyDescent="0.2">
      <c r="A6060" s="32">
        <v>20</v>
      </c>
      <c r="B6060" s="32">
        <v>3</v>
      </c>
      <c r="C6060" s="32">
        <v>49</v>
      </c>
      <c r="D6060" s="32" t="s">
        <v>218</v>
      </c>
      <c r="E6060" s="32" t="s">
        <v>59</v>
      </c>
    </row>
    <row r="6061" spans="1:5" ht="12.6" customHeight="1" x14ac:dyDescent="0.2">
      <c r="A6061" s="32">
        <v>20</v>
      </c>
      <c r="B6061" s="32">
        <v>3</v>
      </c>
      <c r="C6061" s="32">
        <v>50</v>
      </c>
      <c r="D6061" s="32" t="s">
        <v>58</v>
      </c>
      <c r="E6061" s="32" t="s">
        <v>56</v>
      </c>
    </row>
    <row r="6062" spans="1:5" ht="12.6" customHeight="1" x14ac:dyDescent="0.2">
      <c r="A6062" s="32">
        <v>20</v>
      </c>
      <c r="B6062" s="32">
        <v>3</v>
      </c>
      <c r="C6062" s="32">
        <v>51</v>
      </c>
      <c r="D6062" s="32" t="s">
        <v>394</v>
      </c>
      <c r="E6062" s="32" t="s">
        <v>359</v>
      </c>
    </row>
    <row r="6063" spans="1:5" ht="12.6" customHeight="1" x14ac:dyDescent="0.2">
      <c r="A6063" s="32">
        <v>20</v>
      </c>
      <c r="B6063" s="32">
        <v>3</v>
      </c>
      <c r="C6063" s="32">
        <v>52</v>
      </c>
      <c r="D6063" s="32" t="s">
        <v>66</v>
      </c>
      <c r="E6063" s="32" t="s">
        <v>61</v>
      </c>
    </row>
    <row r="6064" spans="1:5" ht="12.6" customHeight="1" x14ac:dyDescent="0.2">
      <c r="A6064" s="32">
        <v>20</v>
      </c>
      <c r="B6064" s="32">
        <v>3</v>
      </c>
      <c r="C6064" s="32">
        <v>53</v>
      </c>
      <c r="D6064" s="32" t="s">
        <v>299</v>
      </c>
      <c r="E6064" s="32" t="s">
        <v>459</v>
      </c>
    </row>
    <row r="6065" spans="1:5" ht="12.6" customHeight="1" x14ac:dyDescent="0.2">
      <c r="A6065" s="32">
        <v>20</v>
      </c>
      <c r="B6065" s="32">
        <v>3</v>
      </c>
      <c r="C6065" s="32">
        <v>54</v>
      </c>
      <c r="D6065" s="32" t="s">
        <v>18</v>
      </c>
      <c r="E6065" s="32" t="s">
        <v>339</v>
      </c>
    </row>
    <row r="6066" spans="1:5" ht="12.6" customHeight="1" x14ac:dyDescent="0.2">
      <c r="A6066" s="32">
        <v>20</v>
      </c>
      <c r="B6066" s="32">
        <v>3</v>
      </c>
      <c r="C6066" s="32">
        <v>55</v>
      </c>
      <c r="D6066" s="32" t="s">
        <v>319</v>
      </c>
      <c r="E6066" s="32" t="s">
        <v>65</v>
      </c>
    </row>
    <row r="6067" spans="1:5" ht="12.6" customHeight="1" x14ac:dyDescent="0.2">
      <c r="A6067" s="32">
        <v>20</v>
      </c>
      <c r="B6067" s="32">
        <v>3</v>
      </c>
      <c r="C6067" s="32">
        <v>56</v>
      </c>
      <c r="D6067" s="32" t="s">
        <v>64</v>
      </c>
      <c r="E6067" s="32" t="s">
        <v>63</v>
      </c>
    </row>
    <row r="6068" spans="1:5" ht="12.6" customHeight="1" x14ac:dyDescent="0.2">
      <c r="A6068" s="32">
        <v>20</v>
      </c>
      <c r="B6068" s="32">
        <v>3</v>
      </c>
      <c r="C6068" s="32">
        <v>57</v>
      </c>
      <c r="D6068" s="32" t="s">
        <v>62</v>
      </c>
      <c r="E6068" s="32" t="s">
        <v>219</v>
      </c>
    </row>
    <row r="6069" spans="1:5" ht="12.6" customHeight="1" x14ac:dyDescent="0.2">
      <c r="A6069" s="32">
        <v>20</v>
      </c>
      <c r="B6069" s="32">
        <v>3</v>
      </c>
      <c r="C6069" s="32">
        <v>58</v>
      </c>
      <c r="D6069" s="32" t="s">
        <v>67</v>
      </c>
      <c r="E6069" s="32" t="s">
        <v>393</v>
      </c>
    </row>
    <row r="6070" spans="1:5" ht="12.6" customHeight="1" x14ac:dyDescent="0.2">
      <c r="A6070" s="32">
        <v>20</v>
      </c>
      <c r="B6070" s="32">
        <v>3</v>
      </c>
      <c r="C6070" s="32">
        <v>59</v>
      </c>
      <c r="D6070" s="32" t="s">
        <v>279</v>
      </c>
      <c r="E6070" s="32" t="s">
        <v>259</v>
      </c>
    </row>
    <row r="6071" spans="1:5" ht="12.6" customHeight="1" x14ac:dyDescent="0.2">
      <c r="A6071" s="32">
        <v>20</v>
      </c>
      <c r="B6071" s="32">
        <v>3</v>
      </c>
      <c r="C6071" s="32">
        <v>60</v>
      </c>
      <c r="D6071" s="32" t="s">
        <v>428</v>
      </c>
      <c r="E6071" s="32" t="s">
        <v>239</v>
      </c>
    </row>
    <row r="6072" spans="1:5" ht="12.6" customHeight="1" x14ac:dyDescent="0.2">
      <c r="A6072" s="32">
        <v>20</v>
      </c>
      <c r="B6072" s="32">
        <v>3</v>
      </c>
      <c r="C6072" s="32">
        <v>61</v>
      </c>
      <c r="D6072" s="32" t="s">
        <v>70</v>
      </c>
      <c r="E6072" s="32" t="s">
        <v>69</v>
      </c>
    </row>
    <row r="6073" spans="1:5" ht="12.6" customHeight="1" x14ac:dyDescent="0.2">
      <c r="A6073" s="32">
        <v>20</v>
      </c>
      <c r="B6073" s="32">
        <v>3</v>
      </c>
      <c r="C6073" s="32">
        <v>62</v>
      </c>
      <c r="D6073" s="32" t="s">
        <v>300</v>
      </c>
      <c r="E6073" s="32" t="s">
        <v>73</v>
      </c>
    </row>
    <row r="6074" spans="1:5" ht="12.6" customHeight="1" x14ac:dyDescent="0.2">
      <c r="A6074" s="32">
        <v>20</v>
      </c>
      <c r="B6074" s="32">
        <v>3</v>
      </c>
      <c r="C6074" s="32">
        <v>63</v>
      </c>
      <c r="D6074" s="32" t="s">
        <v>71</v>
      </c>
      <c r="E6074" s="32" t="s">
        <v>360</v>
      </c>
    </row>
    <row r="6075" spans="1:5" ht="12.6" customHeight="1" x14ac:dyDescent="0.2">
      <c r="A6075" s="32">
        <v>20</v>
      </c>
      <c r="B6075" s="32">
        <v>3</v>
      </c>
      <c r="C6075" s="32">
        <v>64</v>
      </c>
      <c r="D6075" s="32" t="s">
        <v>68</v>
      </c>
      <c r="E6075" s="32" t="s">
        <v>340</v>
      </c>
    </row>
    <row r="6076" spans="1:5" ht="12.6" customHeight="1" x14ac:dyDescent="0.2">
      <c r="A6076" s="32">
        <v>20</v>
      </c>
      <c r="B6076" s="32">
        <v>3</v>
      </c>
      <c r="C6076" s="32">
        <v>65</v>
      </c>
      <c r="D6076" s="32" t="s">
        <v>280</v>
      </c>
      <c r="E6076" s="32" t="s">
        <v>19</v>
      </c>
    </row>
    <row r="6077" spans="1:5" ht="12.6" customHeight="1" x14ac:dyDescent="0.2">
      <c r="A6077" s="32">
        <v>20</v>
      </c>
      <c r="B6077" s="32">
        <v>3</v>
      </c>
      <c r="C6077" s="32">
        <v>66</v>
      </c>
      <c r="D6077" s="32" t="s">
        <v>74</v>
      </c>
      <c r="E6077" s="32" t="s">
        <v>396</v>
      </c>
    </row>
    <row r="6078" spans="1:5" ht="12.6" customHeight="1" x14ac:dyDescent="0.2">
      <c r="A6078" s="32">
        <v>20</v>
      </c>
      <c r="B6078" s="32">
        <v>3</v>
      </c>
      <c r="C6078" s="32">
        <v>67</v>
      </c>
      <c r="D6078" s="32" t="s">
        <v>320</v>
      </c>
      <c r="E6078" s="32" t="s">
        <v>395</v>
      </c>
    </row>
    <row r="6079" spans="1:5" ht="12.6" customHeight="1" x14ac:dyDescent="0.2">
      <c r="A6079" s="32">
        <v>20</v>
      </c>
      <c r="B6079" s="32">
        <v>3</v>
      </c>
      <c r="C6079" s="32">
        <v>68</v>
      </c>
      <c r="D6079" s="32" t="s">
        <v>72</v>
      </c>
      <c r="E6079" s="32" t="s">
        <v>260</v>
      </c>
    </row>
    <row r="6080" spans="1:5" ht="12.6" customHeight="1" x14ac:dyDescent="0.2">
      <c r="A6080" s="32">
        <v>20</v>
      </c>
      <c r="B6080" s="32">
        <v>3</v>
      </c>
      <c r="C6080" s="32">
        <v>69</v>
      </c>
      <c r="D6080" s="32" t="s">
        <v>220</v>
      </c>
      <c r="E6080" s="32" t="s">
        <v>429</v>
      </c>
    </row>
    <row r="6081" spans="1:5" ht="12.6" customHeight="1" x14ac:dyDescent="0.2">
      <c r="A6081" s="32">
        <v>20</v>
      </c>
      <c r="B6081" s="32">
        <v>3</v>
      </c>
      <c r="C6081" s="32">
        <v>70</v>
      </c>
      <c r="D6081" s="32" t="s">
        <v>460</v>
      </c>
      <c r="E6081" s="32" t="s">
        <v>240</v>
      </c>
    </row>
    <row r="6082" spans="1:5" ht="12.6" customHeight="1" x14ac:dyDescent="0.2">
      <c r="A6082" s="32">
        <v>20</v>
      </c>
      <c r="B6082" s="32">
        <v>3</v>
      </c>
      <c r="C6082" s="32">
        <v>71</v>
      </c>
      <c r="D6082" s="32" t="s">
        <v>78</v>
      </c>
      <c r="E6082" s="32" t="s">
        <v>79</v>
      </c>
    </row>
    <row r="6083" spans="1:5" ht="12.6" customHeight="1" x14ac:dyDescent="0.2">
      <c r="A6083" s="32">
        <v>20</v>
      </c>
      <c r="B6083" s="32">
        <v>3</v>
      </c>
      <c r="C6083" s="32">
        <v>72</v>
      </c>
      <c r="D6083" s="32" t="s">
        <v>77</v>
      </c>
      <c r="E6083" s="32" t="s">
        <v>81</v>
      </c>
    </row>
    <row r="6084" spans="1:5" ht="12.6" customHeight="1" x14ac:dyDescent="0.2">
      <c r="A6084" s="32">
        <v>20</v>
      </c>
      <c r="B6084" s="32">
        <v>3</v>
      </c>
      <c r="C6084" s="32">
        <v>73</v>
      </c>
      <c r="D6084" s="32" t="s">
        <v>398</v>
      </c>
      <c r="E6084" s="32" t="s">
        <v>241</v>
      </c>
    </row>
    <row r="6085" spans="1:5" ht="12.6" customHeight="1" x14ac:dyDescent="0.2">
      <c r="A6085" s="32">
        <v>20</v>
      </c>
      <c r="B6085" s="32">
        <v>3</v>
      </c>
      <c r="C6085" s="32">
        <v>74</v>
      </c>
      <c r="D6085" s="32" t="s">
        <v>461</v>
      </c>
      <c r="E6085" s="32" t="s">
        <v>80</v>
      </c>
    </row>
    <row r="6086" spans="1:5" ht="12.6" customHeight="1" x14ac:dyDescent="0.2">
      <c r="A6086" s="32">
        <v>20</v>
      </c>
      <c r="B6086" s="32">
        <v>3</v>
      </c>
      <c r="C6086" s="32">
        <v>75</v>
      </c>
      <c r="D6086" s="32" t="s">
        <v>261</v>
      </c>
      <c r="E6086" s="32" t="s">
        <v>321</v>
      </c>
    </row>
    <row r="6087" spans="1:5" ht="12.6" customHeight="1" x14ac:dyDescent="0.2">
      <c r="A6087" s="32">
        <v>20</v>
      </c>
      <c r="B6087" s="32">
        <v>3</v>
      </c>
      <c r="C6087" s="32">
        <v>76</v>
      </c>
      <c r="D6087" s="32" t="s">
        <v>76</v>
      </c>
      <c r="E6087" s="32" t="s">
        <v>430</v>
      </c>
    </row>
    <row r="6088" spans="1:5" ht="12.6" customHeight="1" x14ac:dyDescent="0.2">
      <c r="A6088" s="32">
        <v>20</v>
      </c>
      <c r="B6088" s="32">
        <v>3</v>
      </c>
      <c r="C6088" s="32">
        <v>77</v>
      </c>
      <c r="D6088" s="32" t="s">
        <v>221</v>
      </c>
      <c r="E6088" s="32" t="s">
        <v>397</v>
      </c>
    </row>
    <row r="6089" spans="1:5" ht="12.6" customHeight="1" x14ac:dyDescent="0.2">
      <c r="A6089" s="32">
        <v>20</v>
      </c>
      <c r="B6089" s="32">
        <v>3</v>
      </c>
      <c r="C6089" s="32">
        <v>78</v>
      </c>
      <c r="D6089" s="32" t="s">
        <v>301</v>
      </c>
      <c r="E6089" s="32" t="s">
        <v>20</v>
      </c>
    </row>
    <row r="6090" spans="1:5" ht="12.6" customHeight="1" x14ac:dyDescent="0.2">
      <c r="A6090" s="32">
        <v>20</v>
      </c>
      <c r="B6090" s="32">
        <v>3</v>
      </c>
      <c r="C6090" s="32">
        <v>79</v>
      </c>
      <c r="D6090" s="32" t="s">
        <v>75</v>
      </c>
      <c r="E6090" s="32" t="s">
        <v>361</v>
      </c>
    </row>
    <row r="6091" spans="1:5" ht="12.6" customHeight="1" x14ac:dyDescent="0.2">
      <c r="A6091" s="32">
        <v>20</v>
      </c>
      <c r="B6091" s="32">
        <v>3</v>
      </c>
      <c r="C6091" s="32">
        <v>80</v>
      </c>
      <c r="D6091" s="32" t="s">
        <v>281</v>
      </c>
      <c r="E6091" s="32" t="s">
        <v>341</v>
      </c>
    </row>
    <row r="6092" spans="1:5" ht="12.6" customHeight="1" x14ac:dyDescent="0.2">
      <c r="A6092" s="32">
        <v>20</v>
      </c>
      <c r="B6092" s="32">
        <v>3</v>
      </c>
      <c r="C6092" s="32">
        <v>81</v>
      </c>
      <c r="D6092" s="32" t="s">
        <v>400</v>
      </c>
      <c r="E6092" s="32" t="s">
        <v>431</v>
      </c>
    </row>
    <row r="6093" spans="1:5" ht="12.6" customHeight="1" x14ac:dyDescent="0.2">
      <c r="A6093" s="32">
        <v>20</v>
      </c>
      <c r="B6093" s="32">
        <v>3</v>
      </c>
      <c r="C6093" s="32">
        <v>82</v>
      </c>
      <c r="D6093" s="32" t="s">
        <v>21</v>
      </c>
      <c r="E6093" s="32" t="s">
        <v>85</v>
      </c>
    </row>
    <row r="6094" spans="1:5" ht="12.6" customHeight="1" x14ac:dyDescent="0.2">
      <c r="A6094" s="32">
        <v>20</v>
      </c>
      <c r="B6094" s="32">
        <v>3</v>
      </c>
      <c r="C6094" s="32">
        <v>83</v>
      </c>
      <c r="D6094" s="32" t="s">
        <v>83</v>
      </c>
      <c r="E6094" s="32" t="s">
        <v>222</v>
      </c>
    </row>
    <row r="6095" spans="1:5" ht="12.6" customHeight="1" x14ac:dyDescent="0.2">
      <c r="A6095" s="32">
        <v>20</v>
      </c>
      <c r="B6095" s="32">
        <v>3</v>
      </c>
      <c r="C6095" s="32">
        <v>84</v>
      </c>
      <c r="D6095" s="32" t="s">
        <v>362</v>
      </c>
      <c r="E6095" s="32" t="s">
        <v>262</v>
      </c>
    </row>
    <row r="6096" spans="1:5" ht="12.6" customHeight="1" x14ac:dyDescent="0.2">
      <c r="A6096" s="32">
        <v>20</v>
      </c>
      <c r="B6096" s="32">
        <v>3</v>
      </c>
      <c r="C6096" s="32">
        <v>85</v>
      </c>
      <c r="D6096" s="32" t="s">
        <v>399</v>
      </c>
      <c r="E6096" s="32" t="s">
        <v>84</v>
      </c>
    </row>
    <row r="6097" spans="1:5" ht="12.6" customHeight="1" x14ac:dyDescent="0.2">
      <c r="A6097" s="32">
        <v>20</v>
      </c>
      <c r="B6097" s="32">
        <v>3</v>
      </c>
      <c r="C6097" s="32">
        <v>86</v>
      </c>
      <c r="D6097" s="32" t="s">
        <v>82</v>
      </c>
      <c r="E6097" s="32" t="s">
        <v>302</v>
      </c>
    </row>
    <row r="6098" spans="1:5" ht="12.6" customHeight="1" x14ac:dyDescent="0.2">
      <c r="A6098" s="32">
        <v>20</v>
      </c>
      <c r="B6098" s="32">
        <v>3</v>
      </c>
      <c r="C6098" s="32">
        <v>87</v>
      </c>
      <c r="D6098" s="32" t="s">
        <v>322</v>
      </c>
      <c r="E6098" s="32" t="s">
        <v>242</v>
      </c>
    </row>
    <row r="6099" spans="1:5" ht="12.6" customHeight="1" x14ac:dyDescent="0.2">
      <c r="A6099" s="32">
        <v>20</v>
      </c>
      <c r="B6099" s="32">
        <v>3</v>
      </c>
      <c r="C6099" s="32">
        <v>88</v>
      </c>
      <c r="D6099" s="32" t="s">
        <v>88</v>
      </c>
      <c r="E6099" s="32" t="s">
        <v>87</v>
      </c>
    </row>
    <row r="6100" spans="1:5" ht="12.6" customHeight="1" x14ac:dyDescent="0.2">
      <c r="A6100" s="32">
        <v>20</v>
      </c>
      <c r="B6100" s="32">
        <v>3</v>
      </c>
      <c r="C6100" s="32">
        <v>89</v>
      </c>
      <c r="D6100" s="32" t="s">
        <v>342</v>
      </c>
      <c r="E6100" s="32" t="s">
        <v>282</v>
      </c>
    </row>
    <row r="6101" spans="1:5" ht="12.6" customHeight="1" x14ac:dyDescent="0.2">
      <c r="A6101" s="32">
        <v>20</v>
      </c>
      <c r="B6101" s="32">
        <v>3</v>
      </c>
      <c r="C6101" s="32">
        <v>90</v>
      </c>
      <c r="D6101" s="32" t="s">
        <v>462</v>
      </c>
      <c r="E6101" s="32" t="s">
        <v>86</v>
      </c>
    </row>
    <row r="6102" spans="1:5" ht="12.6" customHeight="1" x14ac:dyDescent="0.2">
      <c r="A6102" s="32">
        <v>20</v>
      </c>
      <c r="B6102" s="32">
        <v>3</v>
      </c>
      <c r="C6102" s="32">
        <v>91</v>
      </c>
      <c r="D6102" s="32" t="s">
        <v>93</v>
      </c>
      <c r="E6102" s="32" t="s">
        <v>90</v>
      </c>
    </row>
    <row r="6103" spans="1:5" ht="12.6" customHeight="1" x14ac:dyDescent="0.2">
      <c r="A6103" s="32">
        <v>20</v>
      </c>
      <c r="B6103" s="32">
        <v>3</v>
      </c>
      <c r="C6103" s="32">
        <v>92</v>
      </c>
      <c r="D6103" s="32" t="s">
        <v>343</v>
      </c>
      <c r="E6103" s="32" t="s">
        <v>95</v>
      </c>
    </row>
    <row r="6104" spans="1:5" ht="12.6" customHeight="1" x14ac:dyDescent="0.2">
      <c r="A6104" s="32">
        <v>20</v>
      </c>
      <c r="B6104" s="32">
        <v>3</v>
      </c>
      <c r="C6104" s="32">
        <v>93</v>
      </c>
      <c r="D6104" s="32" t="s">
        <v>89</v>
      </c>
      <c r="E6104" s="32" t="s">
        <v>243</v>
      </c>
    </row>
    <row r="6105" spans="1:5" ht="12.6" customHeight="1" x14ac:dyDescent="0.2">
      <c r="A6105" s="32">
        <v>20</v>
      </c>
      <c r="B6105" s="32">
        <v>3</v>
      </c>
      <c r="C6105" s="32">
        <v>94</v>
      </c>
      <c r="D6105" s="32" t="s">
        <v>223</v>
      </c>
      <c r="E6105" s="32" t="s">
        <v>263</v>
      </c>
    </row>
    <row r="6106" spans="1:5" ht="12.6" customHeight="1" x14ac:dyDescent="0.2">
      <c r="A6106" s="32">
        <v>20</v>
      </c>
      <c r="B6106" s="32">
        <v>3</v>
      </c>
      <c r="C6106" s="32">
        <v>95</v>
      </c>
      <c r="D6106" s="32" t="s">
        <v>463</v>
      </c>
      <c r="E6106" s="32" t="s">
        <v>323</v>
      </c>
    </row>
    <row r="6107" spans="1:5" ht="12.6" customHeight="1" x14ac:dyDescent="0.2">
      <c r="A6107" s="32">
        <v>20</v>
      </c>
      <c r="B6107" s="32">
        <v>3</v>
      </c>
      <c r="C6107" s="32">
        <v>96</v>
      </c>
      <c r="D6107" s="32" t="s">
        <v>92</v>
      </c>
      <c r="E6107" s="32" t="s">
        <v>401</v>
      </c>
    </row>
    <row r="6108" spans="1:5" ht="12.6" customHeight="1" x14ac:dyDescent="0.2">
      <c r="A6108" s="32">
        <v>20</v>
      </c>
      <c r="B6108" s="32">
        <v>3</v>
      </c>
      <c r="C6108" s="32">
        <v>97</v>
      </c>
      <c r="D6108" s="32" t="s">
        <v>23</v>
      </c>
      <c r="E6108" s="32" t="s">
        <v>432</v>
      </c>
    </row>
    <row r="6109" spans="1:5" ht="12.6" customHeight="1" x14ac:dyDescent="0.2">
      <c r="A6109" s="32">
        <v>20</v>
      </c>
      <c r="B6109" s="32">
        <v>3</v>
      </c>
      <c r="C6109" s="32">
        <v>98</v>
      </c>
      <c r="D6109" s="32" t="s">
        <v>283</v>
      </c>
      <c r="E6109" s="32" t="s">
        <v>402</v>
      </c>
    </row>
    <row r="6110" spans="1:5" ht="12.6" customHeight="1" x14ac:dyDescent="0.2">
      <c r="A6110" s="32">
        <v>20</v>
      </c>
      <c r="B6110" s="32">
        <v>3</v>
      </c>
      <c r="C6110" s="32">
        <v>99</v>
      </c>
      <c r="D6110" s="32" t="s">
        <v>94</v>
      </c>
      <c r="E6110" s="32" t="s">
        <v>303</v>
      </c>
    </row>
    <row r="6111" spans="1:5" ht="12.6" customHeight="1" x14ac:dyDescent="0.2">
      <c r="A6111" s="32">
        <v>20</v>
      </c>
      <c r="B6111" s="32">
        <v>3</v>
      </c>
      <c r="C6111" s="32">
        <v>100</v>
      </c>
      <c r="D6111" s="32" t="s">
        <v>91</v>
      </c>
      <c r="E6111" s="32" t="s">
        <v>363</v>
      </c>
    </row>
    <row r="6112" spans="1:5" ht="12.6" customHeight="1" x14ac:dyDescent="0.2">
      <c r="A6112" s="32">
        <v>20</v>
      </c>
      <c r="B6112" s="32">
        <v>3</v>
      </c>
      <c r="C6112" s="32">
        <v>101</v>
      </c>
      <c r="D6112" s="32" t="s">
        <v>224</v>
      </c>
      <c r="E6112" s="32" t="s">
        <v>264</v>
      </c>
    </row>
    <row r="6113" spans="1:5" ht="12.6" customHeight="1" x14ac:dyDescent="0.2">
      <c r="A6113" s="32">
        <v>20</v>
      </c>
      <c r="B6113" s="32">
        <v>3</v>
      </c>
      <c r="C6113" s="32">
        <v>102</v>
      </c>
      <c r="D6113" s="32" t="s">
        <v>98</v>
      </c>
      <c r="E6113" s="32" t="s">
        <v>96</v>
      </c>
    </row>
    <row r="6114" spans="1:5" ht="12.6" customHeight="1" x14ac:dyDescent="0.2">
      <c r="A6114" s="32">
        <v>20</v>
      </c>
      <c r="B6114" s="32">
        <v>3</v>
      </c>
      <c r="C6114" s="32">
        <v>103</v>
      </c>
      <c r="D6114" s="32" t="s">
        <v>304</v>
      </c>
      <c r="E6114" s="32" t="s">
        <v>464</v>
      </c>
    </row>
    <row r="6115" spans="1:5" ht="12.6" customHeight="1" x14ac:dyDescent="0.2">
      <c r="A6115" s="32">
        <v>20</v>
      </c>
      <c r="B6115" s="32">
        <v>3</v>
      </c>
      <c r="C6115" s="32">
        <v>104</v>
      </c>
      <c r="D6115" s="32" t="s">
        <v>403</v>
      </c>
      <c r="E6115" s="32" t="s">
        <v>433</v>
      </c>
    </row>
    <row r="6116" spans="1:5" ht="12.6" customHeight="1" x14ac:dyDescent="0.2">
      <c r="A6116" s="32">
        <v>20</v>
      </c>
      <c r="B6116" s="32">
        <v>3</v>
      </c>
      <c r="C6116" s="32">
        <v>105</v>
      </c>
      <c r="D6116" s="32" t="s">
        <v>97</v>
      </c>
      <c r="E6116" s="32" t="s">
        <v>324</v>
      </c>
    </row>
    <row r="6117" spans="1:5" ht="12.6" customHeight="1" x14ac:dyDescent="0.2">
      <c r="A6117" s="32">
        <v>20</v>
      </c>
      <c r="B6117" s="32">
        <v>3</v>
      </c>
      <c r="C6117" s="32">
        <v>106</v>
      </c>
      <c r="D6117" s="32" t="s">
        <v>404</v>
      </c>
      <c r="E6117" s="32" t="s">
        <v>99</v>
      </c>
    </row>
    <row r="6118" spans="1:5" ht="12.6" customHeight="1" x14ac:dyDescent="0.2">
      <c r="A6118" s="32">
        <v>20</v>
      </c>
      <c r="B6118" s="32">
        <v>3</v>
      </c>
      <c r="C6118" s="32">
        <v>107</v>
      </c>
      <c r="D6118" s="32" t="s">
        <v>102</v>
      </c>
      <c r="E6118" s="32" t="s">
        <v>101</v>
      </c>
    </row>
    <row r="6119" spans="1:5" ht="12.6" customHeight="1" x14ac:dyDescent="0.2">
      <c r="A6119" s="32">
        <v>20</v>
      </c>
      <c r="B6119" s="32">
        <v>3</v>
      </c>
      <c r="C6119" s="32">
        <v>108</v>
      </c>
      <c r="D6119" s="32" t="s">
        <v>344</v>
      </c>
      <c r="E6119" s="32" t="s">
        <v>284</v>
      </c>
    </row>
    <row r="6120" spans="1:5" ht="12.6" customHeight="1" x14ac:dyDescent="0.2">
      <c r="A6120" s="32">
        <v>20</v>
      </c>
      <c r="B6120" s="32">
        <v>3</v>
      </c>
      <c r="C6120" s="32">
        <v>109</v>
      </c>
      <c r="D6120" s="32" t="s">
        <v>244</v>
      </c>
      <c r="E6120" s="32" t="s">
        <v>24</v>
      </c>
    </row>
    <row r="6121" spans="1:5" ht="12.6" customHeight="1" x14ac:dyDescent="0.2">
      <c r="A6121" s="32">
        <v>20</v>
      </c>
      <c r="B6121" s="32">
        <v>3</v>
      </c>
      <c r="C6121" s="32">
        <v>110</v>
      </c>
      <c r="D6121" s="32" t="s">
        <v>100</v>
      </c>
      <c r="E6121" s="32" t="s">
        <v>364</v>
      </c>
    </row>
    <row r="6122" spans="1:5" ht="12.6" customHeight="1" x14ac:dyDescent="0.2">
      <c r="A6122" s="32">
        <v>20</v>
      </c>
      <c r="B6122" s="32">
        <v>3</v>
      </c>
      <c r="C6122" s="32">
        <v>111</v>
      </c>
      <c r="D6122" s="32" t="s">
        <v>345</v>
      </c>
      <c r="E6122" s="32" t="s">
        <v>434</v>
      </c>
    </row>
    <row r="6123" spans="1:5" ht="12.6" customHeight="1" x14ac:dyDescent="0.2">
      <c r="A6123" s="32">
        <v>20</v>
      </c>
      <c r="B6123" s="32">
        <v>3</v>
      </c>
      <c r="C6123" s="32">
        <v>112</v>
      </c>
      <c r="D6123" s="32" t="s">
        <v>325</v>
      </c>
      <c r="E6123" s="32" t="s">
        <v>105</v>
      </c>
    </row>
    <row r="6124" spans="1:5" ht="12.6" customHeight="1" x14ac:dyDescent="0.2">
      <c r="A6124" s="32">
        <v>20</v>
      </c>
      <c r="B6124" s="32">
        <v>3</v>
      </c>
      <c r="C6124" s="32">
        <v>113</v>
      </c>
      <c r="D6124" s="32" t="s">
        <v>405</v>
      </c>
      <c r="E6124" s="32" t="s">
        <v>406</v>
      </c>
    </row>
    <row r="6125" spans="1:5" ht="12.6" customHeight="1" x14ac:dyDescent="0.2">
      <c r="A6125" s="32">
        <v>20</v>
      </c>
      <c r="B6125" s="32">
        <v>3</v>
      </c>
      <c r="C6125" s="32">
        <v>114</v>
      </c>
      <c r="D6125" s="32" t="s">
        <v>285</v>
      </c>
      <c r="E6125" s="32" t="s">
        <v>106</v>
      </c>
    </row>
    <row r="6126" spans="1:5" ht="12.6" customHeight="1" x14ac:dyDescent="0.2">
      <c r="A6126" s="32">
        <v>20</v>
      </c>
      <c r="B6126" s="32">
        <v>3</v>
      </c>
      <c r="C6126" s="32">
        <v>115</v>
      </c>
      <c r="D6126" s="32" t="s">
        <v>245</v>
      </c>
      <c r="E6126" s="32" t="s">
        <v>225</v>
      </c>
    </row>
    <row r="6127" spans="1:5" ht="12.6" customHeight="1" x14ac:dyDescent="0.2">
      <c r="A6127" s="32">
        <v>20</v>
      </c>
      <c r="B6127" s="32">
        <v>3</v>
      </c>
      <c r="C6127" s="32">
        <v>116</v>
      </c>
      <c r="D6127" s="32" t="s">
        <v>108</v>
      </c>
      <c r="E6127" s="32" t="s">
        <v>109</v>
      </c>
    </row>
    <row r="6128" spans="1:5" ht="12.6" customHeight="1" x14ac:dyDescent="0.2">
      <c r="A6128" s="32">
        <v>20</v>
      </c>
      <c r="B6128" s="32">
        <v>3</v>
      </c>
      <c r="C6128" s="32">
        <v>117</v>
      </c>
      <c r="D6128" s="32" t="s">
        <v>305</v>
      </c>
      <c r="E6128" s="32" t="s">
        <v>104</v>
      </c>
    </row>
    <row r="6129" spans="1:5" ht="12.6" customHeight="1" x14ac:dyDescent="0.2">
      <c r="A6129" s="32">
        <v>20</v>
      </c>
      <c r="B6129" s="32">
        <v>3</v>
      </c>
      <c r="C6129" s="32">
        <v>118</v>
      </c>
      <c r="D6129" s="32" t="s">
        <v>265</v>
      </c>
      <c r="E6129" s="32" t="s">
        <v>103</v>
      </c>
    </row>
    <row r="6130" spans="1:5" ht="12.6" customHeight="1" x14ac:dyDescent="0.2">
      <c r="A6130" s="32">
        <v>20</v>
      </c>
      <c r="B6130" s="32">
        <v>3</v>
      </c>
      <c r="C6130" s="32">
        <v>119</v>
      </c>
      <c r="D6130" s="32" t="s">
        <v>365</v>
      </c>
      <c r="E6130" s="32" t="s">
        <v>465</v>
      </c>
    </row>
    <row r="6131" spans="1:5" ht="12.6" customHeight="1" x14ac:dyDescent="0.2">
      <c r="A6131" s="32">
        <v>20</v>
      </c>
      <c r="B6131" s="32">
        <v>3</v>
      </c>
      <c r="C6131" s="32">
        <v>120</v>
      </c>
      <c r="D6131" s="32" t="s">
        <v>25</v>
      </c>
      <c r="E6131" s="32" t="s">
        <v>107</v>
      </c>
    </row>
    <row r="6132" spans="1:5" ht="12.6" customHeight="1" x14ac:dyDescent="0.2">
      <c r="A6132" s="32">
        <v>20</v>
      </c>
      <c r="B6132" s="32">
        <v>3</v>
      </c>
      <c r="C6132" s="32">
        <v>121</v>
      </c>
      <c r="D6132" s="32" t="s">
        <v>226</v>
      </c>
      <c r="E6132" s="32" t="s">
        <v>142</v>
      </c>
    </row>
    <row r="6133" spans="1:5" ht="12.6" customHeight="1" x14ac:dyDescent="0.2">
      <c r="A6133" s="32">
        <v>20</v>
      </c>
      <c r="B6133" s="32">
        <v>3</v>
      </c>
      <c r="C6133" s="32">
        <v>122</v>
      </c>
      <c r="D6133" s="32" t="s">
        <v>466</v>
      </c>
      <c r="E6133" s="32" t="s">
        <v>435</v>
      </c>
    </row>
    <row r="6134" spans="1:5" ht="12.6" customHeight="1" x14ac:dyDescent="0.2">
      <c r="A6134" s="32">
        <v>20</v>
      </c>
      <c r="B6134" s="32">
        <v>3</v>
      </c>
      <c r="C6134" s="32">
        <v>123</v>
      </c>
      <c r="D6134" s="32" t="s">
        <v>366</v>
      </c>
      <c r="E6134" s="32" t="s">
        <v>346</v>
      </c>
    </row>
    <row r="6135" spans="1:5" ht="12.6" customHeight="1" x14ac:dyDescent="0.2">
      <c r="A6135" s="32">
        <v>20</v>
      </c>
      <c r="B6135" s="32">
        <v>3</v>
      </c>
      <c r="C6135" s="32">
        <v>124</v>
      </c>
      <c r="D6135" s="32" t="s">
        <v>306</v>
      </c>
      <c r="E6135" s="32" t="s">
        <v>407</v>
      </c>
    </row>
    <row r="6136" spans="1:5" ht="12.6" customHeight="1" x14ac:dyDescent="0.2">
      <c r="A6136" s="32">
        <v>20</v>
      </c>
      <c r="B6136" s="32">
        <v>3</v>
      </c>
      <c r="C6136" s="32">
        <v>125</v>
      </c>
      <c r="D6136" s="32" t="s">
        <v>146</v>
      </c>
      <c r="E6136" s="32" t="s">
        <v>266</v>
      </c>
    </row>
    <row r="6137" spans="1:5" ht="12.6" customHeight="1" x14ac:dyDescent="0.2">
      <c r="A6137" s="32">
        <v>20</v>
      </c>
      <c r="B6137" s="32">
        <v>3</v>
      </c>
      <c r="C6137" s="32">
        <v>126</v>
      </c>
      <c r="D6137" s="32" t="s">
        <v>144</v>
      </c>
      <c r="E6137" s="32" t="s">
        <v>286</v>
      </c>
    </row>
    <row r="6138" spans="1:5" ht="12.6" customHeight="1" x14ac:dyDescent="0.2">
      <c r="A6138" s="32">
        <v>20</v>
      </c>
      <c r="B6138" s="32">
        <v>3</v>
      </c>
      <c r="C6138" s="32">
        <v>127</v>
      </c>
      <c r="D6138" s="32" t="s">
        <v>143</v>
      </c>
      <c r="E6138" s="32" t="s">
        <v>246</v>
      </c>
    </row>
    <row r="6139" spans="1:5" ht="12.6" customHeight="1" x14ac:dyDescent="0.2">
      <c r="A6139" s="32">
        <v>20</v>
      </c>
      <c r="B6139" s="32">
        <v>3</v>
      </c>
      <c r="C6139" s="32">
        <v>128</v>
      </c>
      <c r="D6139" s="32" t="s">
        <v>138</v>
      </c>
      <c r="E6139" s="32" t="s">
        <v>408</v>
      </c>
    </row>
    <row r="6140" spans="1:5" ht="12.6" customHeight="1" x14ac:dyDescent="0.2">
      <c r="A6140" s="32">
        <v>20</v>
      </c>
      <c r="B6140" s="32">
        <v>3</v>
      </c>
      <c r="C6140" s="32">
        <v>129</v>
      </c>
      <c r="D6140" s="32" t="s">
        <v>140</v>
      </c>
      <c r="E6140" s="32" t="s">
        <v>139</v>
      </c>
    </row>
    <row r="6141" spans="1:5" ht="12.6" customHeight="1" x14ac:dyDescent="0.2">
      <c r="A6141" s="32">
        <v>20</v>
      </c>
      <c r="B6141" s="32">
        <v>3</v>
      </c>
      <c r="C6141" s="32">
        <v>130</v>
      </c>
      <c r="D6141" s="32" t="s">
        <v>326</v>
      </c>
      <c r="E6141" s="32" t="s">
        <v>141</v>
      </c>
    </row>
    <row r="6142" spans="1:5" ht="12.6" customHeight="1" x14ac:dyDescent="0.2">
      <c r="A6142" s="32">
        <v>20</v>
      </c>
      <c r="B6142" s="32">
        <v>3</v>
      </c>
      <c r="C6142" s="32">
        <v>131</v>
      </c>
      <c r="D6142" s="32" t="s">
        <v>327</v>
      </c>
      <c r="E6142" s="32" t="s">
        <v>145</v>
      </c>
    </row>
    <row r="6143" spans="1:5" ht="12.6" customHeight="1" x14ac:dyDescent="0.2">
      <c r="A6143" s="32">
        <v>20</v>
      </c>
      <c r="B6143" s="32">
        <v>3</v>
      </c>
      <c r="C6143" s="32">
        <v>132</v>
      </c>
      <c r="D6143" s="32" t="s">
        <v>409</v>
      </c>
      <c r="E6143" s="32" t="s">
        <v>307</v>
      </c>
    </row>
    <row r="6144" spans="1:5" ht="12.6" customHeight="1" x14ac:dyDescent="0.2">
      <c r="A6144" s="32">
        <v>20</v>
      </c>
      <c r="B6144" s="32">
        <v>3</v>
      </c>
      <c r="C6144" s="32">
        <v>133</v>
      </c>
      <c r="D6144" s="32" t="s">
        <v>151</v>
      </c>
      <c r="E6144" s="32" t="s">
        <v>147</v>
      </c>
    </row>
    <row r="6145" spans="1:5" ht="12.6" customHeight="1" x14ac:dyDescent="0.2">
      <c r="A6145" s="32">
        <v>20</v>
      </c>
      <c r="B6145" s="32">
        <v>3</v>
      </c>
      <c r="C6145" s="32">
        <v>134</v>
      </c>
      <c r="D6145" s="32" t="s">
        <v>227</v>
      </c>
      <c r="E6145" s="32" t="s">
        <v>410</v>
      </c>
    </row>
    <row r="6146" spans="1:5" ht="12.6" customHeight="1" x14ac:dyDescent="0.2">
      <c r="A6146" s="32">
        <v>20</v>
      </c>
      <c r="B6146" s="32">
        <v>3</v>
      </c>
      <c r="C6146" s="32">
        <v>135</v>
      </c>
      <c r="D6146" s="32" t="s">
        <v>436</v>
      </c>
      <c r="E6146" s="32" t="s">
        <v>267</v>
      </c>
    </row>
    <row r="6147" spans="1:5" ht="12.6" customHeight="1" x14ac:dyDescent="0.2">
      <c r="A6147" s="32">
        <v>20</v>
      </c>
      <c r="B6147" s="32">
        <v>3</v>
      </c>
      <c r="C6147" s="32">
        <v>136</v>
      </c>
      <c r="D6147" s="32" t="s">
        <v>148</v>
      </c>
      <c r="E6147" s="32" t="s">
        <v>150</v>
      </c>
    </row>
    <row r="6148" spans="1:5" ht="12.6" customHeight="1" x14ac:dyDescent="0.2">
      <c r="A6148" s="32">
        <v>20</v>
      </c>
      <c r="B6148" s="32">
        <v>3</v>
      </c>
      <c r="C6148" s="32">
        <v>137</v>
      </c>
      <c r="D6148" s="32" t="s">
        <v>153</v>
      </c>
      <c r="E6148" s="32" t="s">
        <v>467</v>
      </c>
    </row>
    <row r="6149" spans="1:5" ht="12.6" customHeight="1" x14ac:dyDescent="0.2">
      <c r="A6149" s="32">
        <v>20</v>
      </c>
      <c r="B6149" s="32">
        <v>3</v>
      </c>
      <c r="C6149" s="32">
        <v>138</v>
      </c>
      <c r="D6149" s="32" t="s">
        <v>149</v>
      </c>
      <c r="E6149" s="32" t="s">
        <v>152</v>
      </c>
    </row>
    <row r="6150" spans="1:5" ht="12.6" customHeight="1" x14ac:dyDescent="0.2">
      <c r="A6150" s="32">
        <v>20</v>
      </c>
      <c r="B6150" s="32">
        <v>3</v>
      </c>
      <c r="C6150" s="32">
        <v>139</v>
      </c>
      <c r="D6150" s="32" t="s">
        <v>347</v>
      </c>
      <c r="E6150" s="32" t="s">
        <v>367</v>
      </c>
    </row>
    <row r="6151" spans="1:5" ht="12.6" customHeight="1" x14ac:dyDescent="0.2">
      <c r="A6151" s="32">
        <v>20</v>
      </c>
      <c r="B6151" s="32">
        <v>3</v>
      </c>
      <c r="C6151" s="32">
        <v>140</v>
      </c>
      <c r="D6151" s="32" t="s">
        <v>247</v>
      </c>
      <c r="E6151" s="32" t="s">
        <v>287</v>
      </c>
    </row>
    <row r="6152" spans="1:5" ht="12.6" customHeight="1" x14ac:dyDescent="0.2">
      <c r="A6152" s="32">
        <v>20</v>
      </c>
      <c r="B6152" s="32">
        <v>3</v>
      </c>
      <c r="C6152" s="32">
        <v>141</v>
      </c>
      <c r="D6152" s="32" t="s">
        <v>348</v>
      </c>
      <c r="E6152" s="32" t="s">
        <v>411</v>
      </c>
    </row>
    <row r="6153" spans="1:5" ht="12.6" customHeight="1" x14ac:dyDescent="0.2">
      <c r="A6153" s="32">
        <v>20</v>
      </c>
      <c r="B6153" s="32">
        <v>3</v>
      </c>
      <c r="C6153" s="32">
        <v>142</v>
      </c>
      <c r="D6153" s="32" t="s">
        <v>308</v>
      </c>
      <c r="E6153" s="32" t="s">
        <v>156</v>
      </c>
    </row>
    <row r="6154" spans="1:5" ht="12.6" customHeight="1" x14ac:dyDescent="0.2">
      <c r="A6154" s="32">
        <v>20</v>
      </c>
      <c r="B6154" s="32">
        <v>3</v>
      </c>
      <c r="C6154" s="32">
        <v>143</v>
      </c>
      <c r="D6154" s="32" t="s">
        <v>412</v>
      </c>
      <c r="E6154" s="32" t="s">
        <v>154</v>
      </c>
    </row>
    <row r="6155" spans="1:5" ht="12.6" customHeight="1" x14ac:dyDescent="0.2">
      <c r="A6155" s="32">
        <v>20</v>
      </c>
      <c r="B6155" s="32">
        <v>3</v>
      </c>
      <c r="C6155" s="32">
        <v>144</v>
      </c>
      <c r="D6155" s="32" t="s">
        <v>155</v>
      </c>
      <c r="E6155" s="32" t="s">
        <v>468</v>
      </c>
    </row>
    <row r="6156" spans="1:5" ht="12.6" customHeight="1" x14ac:dyDescent="0.2">
      <c r="A6156" s="32">
        <v>20</v>
      </c>
      <c r="B6156" s="32">
        <v>3</v>
      </c>
      <c r="C6156" s="32">
        <v>145</v>
      </c>
      <c r="D6156" s="32" t="s">
        <v>159</v>
      </c>
      <c r="E6156" s="32" t="s">
        <v>437</v>
      </c>
    </row>
    <row r="6157" spans="1:5" ht="12.6" customHeight="1" x14ac:dyDescent="0.2">
      <c r="A6157" s="32">
        <v>20</v>
      </c>
      <c r="B6157" s="32">
        <v>3</v>
      </c>
      <c r="C6157" s="32">
        <v>146</v>
      </c>
      <c r="D6157" s="32" t="s">
        <v>328</v>
      </c>
      <c r="E6157" s="32" t="s">
        <v>248</v>
      </c>
    </row>
    <row r="6158" spans="1:5" ht="12.6" customHeight="1" x14ac:dyDescent="0.2">
      <c r="A6158" s="32">
        <v>20</v>
      </c>
      <c r="B6158" s="32">
        <v>3</v>
      </c>
      <c r="C6158" s="32">
        <v>147</v>
      </c>
      <c r="D6158" s="32" t="s">
        <v>288</v>
      </c>
      <c r="E6158" s="32" t="s">
        <v>158</v>
      </c>
    </row>
    <row r="6159" spans="1:5" ht="12.6" customHeight="1" x14ac:dyDescent="0.2">
      <c r="A6159" s="32">
        <v>20</v>
      </c>
      <c r="B6159" s="32">
        <v>3</v>
      </c>
      <c r="C6159" s="32">
        <v>148</v>
      </c>
      <c r="D6159" s="32" t="s">
        <v>228</v>
      </c>
      <c r="E6159" s="32" t="s">
        <v>160</v>
      </c>
    </row>
    <row r="6160" spans="1:5" ht="12.6" customHeight="1" x14ac:dyDescent="0.2">
      <c r="A6160" s="32">
        <v>20</v>
      </c>
      <c r="B6160" s="32">
        <v>3</v>
      </c>
      <c r="C6160" s="32">
        <v>149</v>
      </c>
      <c r="D6160" s="32" t="s">
        <v>268</v>
      </c>
      <c r="E6160" s="32" t="s">
        <v>368</v>
      </c>
    </row>
    <row r="6161" spans="1:5" ht="12.6" customHeight="1" x14ac:dyDescent="0.2">
      <c r="A6161" s="32">
        <v>20</v>
      </c>
      <c r="B6161" s="32">
        <v>3</v>
      </c>
      <c r="C6161" s="32">
        <v>150</v>
      </c>
      <c r="D6161" s="32" t="s">
        <v>162</v>
      </c>
      <c r="E6161" s="32" t="s">
        <v>157</v>
      </c>
    </row>
    <row r="6162" spans="1:5" ht="12.6" customHeight="1" x14ac:dyDescent="0.2">
      <c r="A6162" s="32">
        <v>20</v>
      </c>
      <c r="B6162" s="32">
        <v>3</v>
      </c>
      <c r="C6162" s="32">
        <v>151</v>
      </c>
      <c r="D6162" s="32" t="s">
        <v>414</v>
      </c>
      <c r="E6162" s="32" t="s">
        <v>161</v>
      </c>
    </row>
    <row r="6163" spans="1:5" ht="12.6" customHeight="1" x14ac:dyDescent="0.2">
      <c r="A6163" s="32">
        <v>20</v>
      </c>
      <c r="B6163" s="32">
        <v>3</v>
      </c>
      <c r="C6163" s="32">
        <v>152</v>
      </c>
      <c r="D6163" s="32" t="s">
        <v>164</v>
      </c>
      <c r="E6163" s="32" t="s">
        <v>349</v>
      </c>
    </row>
    <row r="6164" spans="1:5" ht="12.6" customHeight="1" x14ac:dyDescent="0.2">
      <c r="A6164" s="32">
        <v>20</v>
      </c>
      <c r="B6164" s="32">
        <v>3</v>
      </c>
      <c r="C6164" s="32">
        <v>153</v>
      </c>
      <c r="D6164" s="32" t="s">
        <v>469</v>
      </c>
      <c r="E6164" s="32" t="s">
        <v>229</v>
      </c>
    </row>
    <row r="6165" spans="1:5" ht="12.6" customHeight="1" x14ac:dyDescent="0.2">
      <c r="A6165" s="32">
        <v>20</v>
      </c>
      <c r="B6165" s="32">
        <v>3</v>
      </c>
      <c r="C6165" s="32">
        <v>154</v>
      </c>
      <c r="D6165" s="32" t="s">
        <v>309</v>
      </c>
      <c r="E6165" s="32" t="s">
        <v>166</v>
      </c>
    </row>
    <row r="6166" spans="1:5" ht="12.6" customHeight="1" x14ac:dyDescent="0.2">
      <c r="A6166" s="32">
        <v>20</v>
      </c>
      <c r="B6166" s="32">
        <v>3</v>
      </c>
      <c r="C6166" s="32">
        <v>155</v>
      </c>
      <c r="D6166" s="32" t="s">
        <v>168</v>
      </c>
      <c r="E6166" s="32" t="s">
        <v>169</v>
      </c>
    </row>
    <row r="6167" spans="1:5" ht="12.6" customHeight="1" x14ac:dyDescent="0.2">
      <c r="A6167" s="32">
        <v>20</v>
      </c>
      <c r="B6167" s="32">
        <v>3</v>
      </c>
      <c r="C6167" s="32">
        <v>156</v>
      </c>
      <c r="D6167" s="32" t="s">
        <v>269</v>
      </c>
      <c r="E6167" s="32" t="s">
        <v>249</v>
      </c>
    </row>
    <row r="6168" spans="1:5" ht="12.6" customHeight="1" x14ac:dyDescent="0.2">
      <c r="A6168" s="32">
        <v>20</v>
      </c>
      <c r="B6168" s="32">
        <v>3</v>
      </c>
      <c r="C6168" s="32">
        <v>157</v>
      </c>
      <c r="D6168" s="32" t="s">
        <v>167</v>
      </c>
      <c r="E6168" s="32" t="s">
        <v>289</v>
      </c>
    </row>
    <row r="6169" spans="1:5" ht="12.6" customHeight="1" x14ac:dyDescent="0.2">
      <c r="A6169" s="32">
        <v>20</v>
      </c>
      <c r="B6169" s="32">
        <v>3</v>
      </c>
      <c r="C6169" s="32">
        <v>158</v>
      </c>
      <c r="D6169" s="32" t="s">
        <v>329</v>
      </c>
      <c r="E6169" s="32" t="s">
        <v>369</v>
      </c>
    </row>
    <row r="6170" spans="1:5" ht="12.6" customHeight="1" x14ac:dyDescent="0.2">
      <c r="A6170" s="32">
        <v>20</v>
      </c>
      <c r="B6170" s="32">
        <v>3</v>
      </c>
      <c r="C6170" s="32">
        <v>159</v>
      </c>
      <c r="D6170" s="32" t="s">
        <v>413</v>
      </c>
      <c r="E6170" s="32" t="s">
        <v>163</v>
      </c>
    </row>
    <row r="6171" spans="1:5" ht="12.6" customHeight="1" x14ac:dyDescent="0.2">
      <c r="A6171" s="32">
        <v>20</v>
      </c>
      <c r="B6171" s="32">
        <v>3</v>
      </c>
      <c r="C6171" s="32">
        <v>160</v>
      </c>
      <c r="D6171" s="32" t="s">
        <v>165</v>
      </c>
      <c r="E6171" s="32" t="s">
        <v>438</v>
      </c>
    </row>
    <row r="6172" spans="1:5" ht="12.6" customHeight="1" x14ac:dyDescent="0.2">
      <c r="A6172" s="32">
        <v>20</v>
      </c>
      <c r="B6172" s="32">
        <v>3</v>
      </c>
      <c r="C6172" s="32">
        <v>161</v>
      </c>
      <c r="D6172" s="32" t="s">
        <v>175</v>
      </c>
      <c r="E6172" s="32" t="s">
        <v>230</v>
      </c>
    </row>
    <row r="6173" spans="1:5" ht="12.6" customHeight="1" x14ac:dyDescent="0.2">
      <c r="A6173" s="32">
        <v>20</v>
      </c>
      <c r="B6173" s="32">
        <v>3</v>
      </c>
      <c r="C6173" s="32">
        <v>162</v>
      </c>
      <c r="D6173" s="32" t="s">
        <v>330</v>
      </c>
      <c r="E6173" s="32" t="s">
        <v>176</v>
      </c>
    </row>
    <row r="6174" spans="1:5" ht="12.6" customHeight="1" x14ac:dyDescent="0.2">
      <c r="A6174" s="32">
        <v>20</v>
      </c>
      <c r="B6174" s="32">
        <v>3</v>
      </c>
      <c r="C6174" s="32">
        <v>163</v>
      </c>
      <c r="D6174" s="32" t="s">
        <v>173</v>
      </c>
      <c r="E6174" s="32" t="s">
        <v>439</v>
      </c>
    </row>
    <row r="6175" spans="1:5" ht="12.6" customHeight="1" x14ac:dyDescent="0.2">
      <c r="A6175" s="32">
        <v>20</v>
      </c>
      <c r="B6175" s="32">
        <v>3</v>
      </c>
      <c r="C6175" s="32">
        <v>164</v>
      </c>
      <c r="D6175" s="32" t="s">
        <v>370</v>
      </c>
      <c r="E6175" s="32" t="s">
        <v>290</v>
      </c>
    </row>
    <row r="6176" spans="1:5" ht="12.6" customHeight="1" x14ac:dyDescent="0.2">
      <c r="A6176" s="32">
        <v>20</v>
      </c>
      <c r="B6176" s="32">
        <v>3</v>
      </c>
      <c r="C6176" s="32">
        <v>165</v>
      </c>
      <c r="D6176" s="32" t="s">
        <v>350</v>
      </c>
      <c r="E6176" s="32" t="s">
        <v>174</v>
      </c>
    </row>
    <row r="6177" spans="1:5" ht="12.6" customHeight="1" x14ac:dyDescent="0.2">
      <c r="A6177" s="32">
        <v>20</v>
      </c>
      <c r="B6177" s="32">
        <v>3</v>
      </c>
      <c r="C6177" s="32">
        <v>166</v>
      </c>
      <c r="D6177" s="32" t="s">
        <v>415</v>
      </c>
      <c r="E6177" s="32" t="s">
        <v>172</v>
      </c>
    </row>
    <row r="6178" spans="1:5" ht="12.6" customHeight="1" x14ac:dyDescent="0.2">
      <c r="A6178" s="32">
        <v>20</v>
      </c>
      <c r="B6178" s="32">
        <v>3</v>
      </c>
      <c r="C6178" s="32">
        <v>167</v>
      </c>
      <c r="D6178" s="32" t="s">
        <v>470</v>
      </c>
      <c r="E6178" s="32" t="s">
        <v>416</v>
      </c>
    </row>
    <row r="6179" spans="1:5" ht="12.6" customHeight="1" x14ac:dyDescent="0.2">
      <c r="A6179" s="32">
        <v>20</v>
      </c>
      <c r="B6179" s="32">
        <v>3</v>
      </c>
      <c r="C6179" s="32">
        <v>168</v>
      </c>
      <c r="D6179" s="32" t="s">
        <v>250</v>
      </c>
      <c r="E6179" s="32" t="s">
        <v>171</v>
      </c>
    </row>
    <row r="6180" spans="1:5" ht="12.6" customHeight="1" x14ac:dyDescent="0.2">
      <c r="A6180" s="32">
        <v>20</v>
      </c>
      <c r="B6180" s="32">
        <v>3</v>
      </c>
      <c r="C6180" s="32">
        <v>169</v>
      </c>
      <c r="D6180" s="32" t="s">
        <v>170</v>
      </c>
      <c r="E6180" s="32" t="s">
        <v>270</v>
      </c>
    </row>
    <row r="6181" spans="1:5" ht="12.6" customHeight="1" x14ac:dyDescent="0.2">
      <c r="A6181" s="32">
        <v>20</v>
      </c>
      <c r="B6181" s="32">
        <v>3</v>
      </c>
      <c r="C6181" s="32">
        <v>170</v>
      </c>
      <c r="D6181" s="32" t="s">
        <v>178</v>
      </c>
      <c r="E6181" s="32" t="s">
        <v>310</v>
      </c>
    </row>
    <row r="6182" spans="1:5" ht="12.6" customHeight="1" x14ac:dyDescent="0.2">
      <c r="A6182" s="32">
        <v>20</v>
      </c>
      <c r="B6182" s="32">
        <v>3</v>
      </c>
      <c r="C6182" s="32">
        <v>171</v>
      </c>
      <c r="D6182" s="32" t="s">
        <v>371</v>
      </c>
      <c r="E6182" s="32" t="s">
        <v>182</v>
      </c>
    </row>
    <row r="6183" spans="1:5" ht="12.6" customHeight="1" x14ac:dyDescent="0.2">
      <c r="A6183" s="32">
        <v>20</v>
      </c>
      <c r="B6183" s="32">
        <v>3</v>
      </c>
      <c r="C6183" s="32">
        <v>172</v>
      </c>
      <c r="D6183" s="32" t="s">
        <v>181</v>
      </c>
      <c r="E6183" s="32" t="s">
        <v>291</v>
      </c>
    </row>
    <row r="6184" spans="1:5" ht="12.6" customHeight="1" x14ac:dyDescent="0.2">
      <c r="A6184" s="32">
        <v>20</v>
      </c>
      <c r="B6184" s="32">
        <v>3</v>
      </c>
      <c r="C6184" s="32">
        <v>173</v>
      </c>
      <c r="D6184" s="32" t="s">
        <v>418</v>
      </c>
      <c r="E6184" s="32" t="s">
        <v>231</v>
      </c>
    </row>
    <row r="6185" spans="1:5" ht="12.6" customHeight="1" x14ac:dyDescent="0.2">
      <c r="A6185" s="32">
        <v>20</v>
      </c>
      <c r="B6185" s="32">
        <v>3</v>
      </c>
      <c r="C6185" s="32">
        <v>174</v>
      </c>
      <c r="D6185" s="32" t="s">
        <v>440</v>
      </c>
      <c r="E6185" s="32" t="s">
        <v>184</v>
      </c>
    </row>
    <row r="6186" spans="1:5" ht="12.6" customHeight="1" x14ac:dyDescent="0.2">
      <c r="A6186" s="32">
        <v>20</v>
      </c>
      <c r="B6186" s="32">
        <v>3</v>
      </c>
      <c r="C6186" s="32">
        <v>175</v>
      </c>
      <c r="D6186" s="32" t="s">
        <v>251</v>
      </c>
      <c r="E6186" s="32" t="s">
        <v>331</v>
      </c>
    </row>
    <row r="6187" spans="1:5" ht="12.6" customHeight="1" x14ac:dyDescent="0.2">
      <c r="A6187" s="32">
        <v>20</v>
      </c>
      <c r="B6187" s="32">
        <v>3</v>
      </c>
      <c r="C6187" s="32">
        <v>176</v>
      </c>
      <c r="D6187" s="32" t="s">
        <v>471</v>
      </c>
      <c r="E6187" s="32" t="s">
        <v>180</v>
      </c>
    </row>
    <row r="6188" spans="1:5" ht="12.6" customHeight="1" x14ac:dyDescent="0.2">
      <c r="A6188" s="32">
        <v>20</v>
      </c>
      <c r="B6188" s="32">
        <v>3</v>
      </c>
      <c r="C6188" s="32">
        <v>177</v>
      </c>
      <c r="D6188" s="32" t="s">
        <v>183</v>
      </c>
      <c r="E6188" s="32" t="s">
        <v>179</v>
      </c>
    </row>
    <row r="6189" spans="1:5" ht="12.6" customHeight="1" x14ac:dyDescent="0.2">
      <c r="A6189" s="32">
        <v>20</v>
      </c>
      <c r="B6189" s="32">
        <v>3</v>
      </c>
      <c r="C6189" s="32">
        <v>178</v>
      </c>
      <c r="D6189" s="32" t="s">
        <v>177</v>
      </c>
      <c r="E6189" s="32" t="s">
        <v>417</v>
      </c>
    </row>
    <row r="6190" spans="1:5" ht="12.6" customHeight="1" x14ac:dyDescent="0.2">
      <c r="A6190" s="32">
        <v>20</v>
      </c>
      <c r="B6190" s="32">
        <v>3</v>
      </c>
      <c r="C6190" s="32">
        <v>179</v>
      </c>
      <c r="D6190" s="32" t="s">
        <v>271</v>
      </c>
      <c r="E6190" s="32" t="s">
        <v>311</v>
      </c>
    </row>
    <row r="6191" spans="1:5" ht="12.6" customHeight="1" x14ac:dyDescent="0.2">
      <c r="A6191" s="32">
        <v>20</v>
      </c>
      <c r="B6191" s="32">
        <v>3</v>
      </c>
      <c r="C6191" s="32">
        <v>180</v>
      </c>
      <c r="D6191" s="32" t="s">
        <v>351</v>
      </c>
      <c r="E6191" s="32" t="s">
        <v>185</v>
      </c>
    </row>
    <row r="6192" spans="1:5" ht="12.6" customHeight="1" x14ac:dyDescent="0.2">
      <c r="A6192" s="32">
        <v>20</v>
      </c>
      <c r="B6192" s="32">
        <v>3</v>
      </c>
      <c r="C6192" s="32">
        <v>181</v>
      </c>
      <c r="D6192" s="32" t="s">
        <v>420</v>
      </c>
      <c r="E6192" s="32" t="s">
        <v>272</v>
      </c>
    </row>
    <row r="6193" spans="1:5" ht="12.6" customHeight="1" x14ac:dyDescent="0.2">
      <c r="A6193" s="32">
        <v>20</v>
      </c>
      <c r="B6193" s="32">
        <v>3</v>
      </c>
      <c r="C6193" s="32">
        <v>182</v>
      </c>
      <c r="D6193" s="32" t="s">
        <v>372</v>
      </c>
      <c r="E6193" s="32" t="s">
        <v>332</v>
      </c>
    </row>
    <row r="6194" spans="1:5" ht="12.6" customHeight="1" x14ac:dyDescent="0.2">
      <c r="A6194" s="32">
        <v>20</v>
      </c>
      <c r="B6194" s="32">
        <v>3</v>
      </c>
      <c r="C6194" s="32">
        <v>183</v>
      </c>
      <c r="D6194" s="32" t="s">
        <v>194</v>
      </c>
      <c r="E6194" s="32" t="s">
        <v>441</v>
      </c>
    </row>
    <row r="6195" spans="1:5" ht="12.6" customHeight="1" x14ac:dyDescent="0.2">
      <c r="A6195" s="32">
        <v>20</v>
      </c>
      <c r="B6195" s="32">
        <v>3</v>
      </c>
      <c r="C6195" s="32">
        <v>184</v>
      </c>
      <c r="D6195" s="32" t="s">
        <v>190</v>
      </c>
      <c r="E6195" s="32" t="s">
        <v>252</v>
      </c>
    </row>
    <row r="6196" spans="1:5" ht="12.6" customHeight="1" x14ac:dyDescent="0.2">
      <c r="A6196" s="32">
        <v>20</v>
      </c>
      <c r="B6196" s="32">
        <v>3</v>
      </c>
      <c r="C6196" s="32">
        <v>185</v>
      </c>
      <c r="D6196" s="32" t="s">
        <v>419</v>
      </c>
      <c r="E6196" s="32" t="s">
        <v>312</v>
      </c>
    </row>
    <row r="6197" spans="1:5" ht="12.6" customHeight="1" x14ac:dyDescent="0.2">
      <c r="A6197" s="32">
        <v>20</v>
      </c>
      <c r="B6197" s="32">
        <v>3</v>
      </c>
      <c r="C6197" s="32">
        <v>186</v>
      </c>
      <c r="D6197" s="32" t="s">
        <v>188</v>
      </c>
      <c r="E6197" s="32" t="s">
        <v>191</v>
      </c>
    </row>
    <row r="6198" spans="1:5" ht="12.6" customHeight="1" x14ac:dyDescent="0.2">
      <c r="A6198" s="32">
        <v>20</v>
      </c>
      <c r="B6198" s="32">
        <v>3</v>
      </c>
      <c r="C6198" s="32">
        <v>187</v>
      </c>
      <c r="D6198" s="32" t="s">
        <v>352</v>
      </c>
      <c r="E6198" s="32" t="s">
        <v>189</v>
      </c>
    </row>
    <row r="6199" spans="1:5" ht="12.6" customHeight="1" x14ac:dyDescent="0.2">
      <c r="A6199" s="32">
        <v>20</v>
      </c>
      <c r="B6199" s="32">
        <v>3</v>
      </c>
      <c r="C6199" s="32">
        <v>188</v>
      </c>
      <c r="D6199" s="32" t="s">
        <v>472</v>
      </c>
      <c r="E6199" s="32" t="s">
        <v>192</v>
      </c>
    </row>
    <row r="6200" spans="1:5" ht="12.6" customHeight="1" x14ac:dyDescent="0.2">
      <c r="A6200" s="32">
        <v>20</v>
      </c>
      <c r="B6200" s="32">
        <v>3</v>
      </c>
      <c r="C6200" s="32">
        <v>189</v>
      </c>
      <c r="D6200" s="32" t="s">
        <v>232</v>
      </c>
      <c r="E6200" s="32" t="s">
        <v>187</v>
      </c>
    </row>
    <row r="6201" spans="1:5" ht="12.6" customHeight="1" x14ac:dyDescent="0.2">
      <c r="A6201" s="32">
        <v>20</v>
      </c>
      <c r="B6201" s="32">
        <v>3</v>
      </c>
      <c r="C6201" s="32">
        <v>190</v>
      </c>
      <c r="D6201" s="32" t="s">
        <v>186</v>
      </c>
      <c r="E6201" s="32" t="s">
        <v>292</v>
      </c>
    </row>
    <row r="6202" spans="1:5" ht="12.6" customHeight="1" x14ac:dyDescent="0.2">
      <c r="A6202" s="32">
        <v>20</v>
      </c>
      <c r="B6202" s="32">
        <v>3</v>
      </c>
      <c r="C6202" s="32">
        <v>191</v>
      </c>
      <c r="D6202" s="32" t="s">
        <v>195</v>
      </c>
      <c r="E6202" s="32" t="s">
        <v>200</v>
      </c>
    </row>
    <row r="6203" spans="1:5" ht="12.6" customHeight="1" x14ac:dyDescent="0.2">
      <c r="A6203" s="32">
        <v>20</v>
      </c>
      <c r="B6203" s="32">
        <v>3</v>
      </c>
      <c r="C6203" s="32">
        <v>192</v>
      </c>
      <c r="D6203" s="32" t="s">
        <v>197</v>
      </c>
      <c r="E6203" s="32" t="s">
        <v>198</v>
      </c>
    </row>
    <row r="6204" spans="1:5" ht="12.6" customHeight="1" x14ac:dyDescent="0.2">
      <c r="A6204" s="32">
        <v>20</v>
      </c>
      <c r="B6204" s="32">
        <v>3</v>
      </c>
      <c r="C6204" s="32">
        <v>193</v>
      </c>
      <c r="D6204" s="32" t="s">
        <v>353</v>
      </c>
      <c r="E6204" s="32" t="s">
        <v>333</v>
      </c>
    </row>
    <row r="6205" spans="1:5" ht="12.6" customHeight="1" x14ac:dyDescent="0.2">
      <c r="A6205" s="32">
        <v>20</v>
      </c>
      <c r="B6205" s="32">
        <v>3</v>
      </c>
      <c r="C6205" s="32">
        <v>194</v>
      </c>
      <c r="D6205" s="32" t="s">
        <v>421</v>
      </c>
      <c r="E6205" s="32" t="s">
        <v>199</v>
      </c>
    </row>
    <row r="6206" spans="1:5" ht="12.6" customHeight="1" x14ac:dyDescent="0.2">
      <c r="A6206" s="32">
        <v>20</v>
      </c>
      <c r="B6206" s="32">
        <v>3</v>
      </c>
      <c r="C6206" s="32">
        <v>195</v>
      </c>
      <c r="D6206" s="32" t="s">
        <v>193</v>
      </c>
      <c r="E6206" s="32" t="s">
        <v>442</v>
      </c>
    </row>
    <row r="6207" spans="1:5" ht="12.6" customHeight="1" x14ac:dyDescent="0.2">
      <c r="A6207" s="32">
        <v>20</v>
      </c>
      <c r="B6207" s="32">
        <v>3</v>
      </c>
      <c r="C6207" s="32">
        <v>196</v>
      </c>
      <c r="D6207" s="32" t="s">
        <v>422</v>
      </c>
      <c r="E6207" s="32" t="s">
        <v>273</v>
      </c>
    </row>
    <row r="6208" spans="1:5" ht="12.6" customHeight="1" x14ac:dyDescent="0.2">
      <c r="A6208" s="32">
        <v>20</v>
      </c>
      <c r="B6208" s="32">
        <v>3</v>
      </c>
      <c r="C6208" s="32">
        <v>197</v>
      </c>
      <c r="D6208" s="32" t="s">
        <v>313</v>
      </c>
      <c r="E6208" s="32" t="s">
        <v>201</v>
      </c>
    </row>
    <row r="6209" spans="1:5" ht="12.6" customHeight="1" x14ac:dyDescent="0.2">
      <c r="A6209" s="32">
        <v>20</v>
      </c>
      <c r="B6209" s="32">
        <v>3</v>
      </c>
      <c r="C6209" s="32">
        <v>198</v>
      </c>
      <c r="D6209" s="32" t="s">
        <v>373</v>
      </c>
      <c r="E6209" s="32" t="s">
        <v>253</v>
      </c>
    </row>
    <row r="6210" spans="1:5" ht="12.6" customHeight="1" x14ac:dyDescent="0.2">
      <c r="A6210" s="32">
        <v>20</v>
      </c>
      <c r="B6210" s="32">
        <v>3</v>
      </c>
      <c r="C6210" s="32">
        <v>199</v>
      </c>
      <c r="D6210" s="32" t="s">
        <v>233</v>
      </c>
      <c r="E6210" s="32" t="s">
        <v>293</v>
      </c>
    </row>
    <row r="6211" spans="1:5" ht="12.6" customHeight="1" x14ac:dyDescent="0.2">
      <c r="A6211" s="32">
        <v>20</v>
      </c>
      <c r="B6211" s="32">
        <v>3</v>
      </c>
      <c r="C6211" s="32">
        <v>200</v>
      </c>
      <c r="D6211" s="32" t="s">
        <v>196</v>
      </c>
      <c r="E6211" s="32" t="s">
        <v>473</v>
      </c>
    </row>
    <row r="6212" spans="1:5" ht="12.6" customHeight="1" x14ac:dyDescent="0.2">
      <c r="A6212" s="32">
        <v>21</v>
      </c>
      <c r="B6212" s="32">
        <v>1</v>
      </c>
      <c r="C6212" s="32">
        <v>1</v>
      </c>
      <c r="D6212" s="32" t="s">
        <v>31</v>
      </c>
      <c r="E6212" s="32" t="s">
        <v>234</v>
      </c>
    </row>
    <row r="6213" spans="1:5" ht="12.6" customHeight="1" x14ac:dyDescent="0.2">
      <c r="A6213" s="32">
        <v>21</v>
      </c>
      <c r="B6213" s="32">
        <v>1</v>
      </c>
      <c r="C6213" s="32">
        <v>2</v>
      </c>
      <c r="D6213" s="32" t="s">
        <v>383</v>
      </c>
      <c r="E6213" s="32" t="s">
        <v>354</v>
      </c>
    </row>
    <row r="6214" spans="1:5" ht="12.6" customHeight="1" x14ac:dyDescent="0.2">
      <c r="A6214" s="32">
        <v>21</v>
      </c>
      <c r="B6214" s="32">
        <v>1</v>
      </c>
      <c r="C6214" s="32">
        <v>3</v>
      </c>
      <c r="D6214" s="32" t="s">
        <v>474</v>
      </c>
      <c r="E6214" s="32" t="s">
        <v>30</v>
      </c>
    </row>
    <row r="6215" spans="1:5" ht="12.6" customHeight="1" x14ac:dyDescent="0.2">
      <c r="A6215" s="32">
        <v>21</v>
      </c>
      <c r="B6215" s="32">
        <v>1</v>
      </c>
      <c r="C6215" s="32">
        <v>4</v>
      </c>
      <c r="D6215" s="32" t="s">
        <v>384</v>
      </c>
      <c r="E6215" s="32" t="s">
        <v>26</v>
      </c>
    </row>
    <row r="6216" spans="1:5" ht="12.6" customHeight="1" x14ac:dyDescent="0.2">
      <c r="A6216" s="32">
        <v>21</v>
      </c>
      <c r="B6216" s="32">
        <v>1</v>
      </c>
      <c r="C6216" s="32">
        <v>5</v>
      </c>
      <c r="D6216" s="32" t="s">
        <v>294</v>
      </c>
      <c r="E6216" s="32" t="s">
        <v>454</v>
      </c>
    </row>
    <row r="6217" spans="1:5" ht="12.6" customHeight="1" x14ac:dyDescent="0.2">
      <c r="A6217" s="32">
        <v>21</v>
      </c>
      <c r="B6217" s="32">
        <v>1</v>
      </c>
      <c r="C6217" s="32">
        <v>6</v>
      </c>
      <c r="D6217" s="32" t="s">
        <v>254</v>
      </c>
      <c r="E6217" s="32" t="s">
        <v>27</v>
      </c>
    </row>
    <row r="6218" spans="1:5" ht="12.6" customHeight="1" x14ac:dyDescent="0.2">
      <c r="A6218" s="32">
        <v>21</v>
      </c>
      <c r="B6218" s="32">
        <v>1</v>
      </c>
      <c r="C6218" s="32">
        <v>7</v>
      </c>
      <c r="D6218" s="32" t="s">
        <v>334</v>
      </c>
      <c r="E6218" s="32" t="s">
        <v>29</v>
      </c>
    </row>
    <row r="6219" spans="1:5" ht="12.6" customHeight="1" x14ac:dyDescent="0.2">
      <c r="A6219" s="32">
        <v>21</v>
      </c>
      <c r="B6219" s="32">
        <v>1</v>
      </c>
      <c r="C6219" s="32">
        <v>8</v>
      </c>
      <c r="D6219" s="32" t="s">
        <v>314</v>
      </c>
      <c r="E6219" s="32" t="s">
        <v>214</v>
      </c>
    </row>
    <row r="6220" spans="1:5" ht="12.6" customHeight="1" x14ac:dyDescent="0.2">
      <c r="A6220" s="32">
        <v>21</v>
      </c>
      <c r="B6220" s="32">
        <v>1</v>
      </c>
      <c r="C6220" s="32">
        <v>9</v>
      </c>
      <c r="D6220" s="32" t="s">
        <v>28</v>
      </c>
      <c r="E6220" s="32" t="s">
        <v>274</v>
      </c>
    </row>
    <row r="6221" spans="1:5" ht="12.6" customHeight="1" x14ac:dyDescent="0.2">
      <c r="A6221" s="32">
        <v>21</v>
      </c>
      <c r="B6221" s="32">
        <v>1</v>
      </c>
      <c r="C6221" s="32">
        <v>10</v>
      </c>
      <c r="D6221" s="32" t="s">
        <v>22</v>
      </c>
      <c r="E6221" s="32" t="s">
        <v>32</v>
      </c>
    </row>
    <row r="6222" spans="1:5" ht="12.6" customHeight="1" x14ac:dyDescent="0.2">
      <c r="A6222" s="32">
        <v>21</v>
      </c>
      <c r="B6222" s="32">
        <v>1</v>
      </c>
      <c r="C6222" s="32">
        <v>11</v>
      </c>
      <c r="D6222" s="32" t="s">
        <v>35</v>
      </c>
      <c r="E6222" s="32" t="s">
        <v>423</v>
      </c>
    </row>
    <row r="6223" spans="1:5" ht="12.6" customHeight="1" x14ac:dyDescent="0.2">
      <c r="A6223" s="32">
        <v>21</v>
      </c>
      <c r="B6223" s="32">
        <v>1</v>
      </c>
      <c r="C6223" s="32">
        <v>12</v>
      </c>
      <c r="D6223" s="32" t="s">
        <v>38</v>
      </c>
      <c r="E6223" s="32" t="s">
        <v>295</v>
      </c>
    </row>
    <row r="6224" spans="1:5" ht="12.6" customHeight="1" x14ac:dyDescent="0.2">
      <c r="A6224" s="32">
        <v>21</v>
      </c>
      <c r="B6224" s="32">
        <v>1</v>
      </c>
      <c r="C6224" s="32">
        <v>13</v>
      </c>
      <c r="D6224" s="32" t="s">
        <v>34</v>
      </c>
      <c r="E6224" s="32" t="s">
        <v>275</v>
      </c>
    </row>
    <row r="6225" spans="1:5" ht="12.6" customHeight="1" x14ac:dyDescent="0.2">
      <c r="A6225" s="32">
        <v>21</v>
      </c>
      <c r="B6225" s="32">
        <v>1</v>
      </c>
      <c r="C6225" s="32">
        <v>14</v>
      </c>
      <c r="D6225" s="32" t="s">
        <v>455</v>
      </c>
      <c r="E6225" s="32" t="s">
        <v>385</v>
      </c>
    </row>
    <row r="6226" spans="1:5" ht="12.6" customHeight="1" x14ac:dyDescent="0.2">
      <c r="A6226" s="32">
        <v>21</v>
      </c>
      <c r="B6226" s="32">
        <v>1</v>
      </c>
      <c r="C6226" s="32">
        <v>15</v>
      </c>
      <c r="D6226" s="32" t="s">
        <v>255</v>
      </c>
      <c r="E6226" s="32" t="s">
        <v>386</v>
      </c>
    </row>
    <row r="6227" spans="1:5" ht="12.6" customHeight="1" x14ac:dyDescent="0.2">
      <c r="A6227" s="32">
        <v>21</v>
      </c>
      <c r="B6227" s="32">
        <v>1</v>
      </c>
      <c r="C6227" s="32">
        <v>16</v>
      </c>
      <c r="D6227" s="32" t="s">
        <v>315</v>
      </c>
      <c r="E6227" s="32" t="s">
        <v>424</v>
      </c>
    </row>
    <row r="6228" spans="1:5" ht="12.6" customHeight="1" x14ac:dyDescent="0.2">
      <c r="A6228" s="32">
        <v>21</v>
      </c>
      <c r="B6228" s="32">
        <v>1</v>
      </c>
      <c r="C6228" s="32">
        <v>17</v>
      </c>
      <c r="D6228" s="32" t="s">
        <v>37</v>
      </c>
      <c r="E6228" s="32" t="s">
        <v>33</v>
      </c>
    </row>
    <row r="6229" spans="1:5" ht="12.6" customHeight="1" x14ac:dyDescent="0.2">
      <c r="A6229" s="32">
        <v>21</v>
      </c>
      <c r="B6229" s="32">
        <v>1</v>
      </c>
      <c r="C6229" s="32">
        <v>18</v>
      </c>
      <c r="D6229" s="32" t="s">
        <v>215</v>
      </c>
      <c r="E6229" s="32" t="s">
        <v>335</v>
      </c>
    </row>
    <row r="6230" spans="1:5" ht="12.6" customHeight="1" x14ac:dyDescent="0.2">
      <c r="A6230" s="32">
        <v>21</v>
      </c>
      <c r="B6230" s="32">
        <v>1</v>
      </c>
      <c r="C6230" s="32">
        <v>19</v>
      </c>
      <c r="D6230" s="32" t="s">
        <v>355</v>
      </c>
      <c r="E6230" s="32" t="s">
        <v>14</v>
      </c>
    </row>
    <row r="6231" spans="1:5" ht="12.6" customHeight="1" x14ac:dyDescent="0.2">
      <c r="A6231" s="32">
        <v>21</v>
      </c>
      <c r="B6231" s="32">
        <v>1</v>
      </c>
      <c r="C6231" s="32">
        <v>20</v>
      </c>
      <c r="D6231" s="32" t="s">
        <v>39</v>
      </c>
      <c r="E6231" s="32" t="s">
        <v>475</v>
      </c>
    </row>
    <row r="6232" spans="1:5" ht="12.6" customHeight="1" x14ac:dyDescent="0.2">
      <c r="A6232" s="32">
        <v>21</v>
      </c>
      <c r="B6232" s="32">
        <v>1</v>
      </c>
      <c r="C6232" s="32">
        <v>21</v>
      </c>
      <c r="D6232" s="32" t="s">
        <v>36</v>
      </c>
      <c r="E6232" s="32" t="s">
        <v>235</v>
      </c>
    </row>
    <row r="6233" spans="1:5" ht="12.6" customHeight="1" x14ac:dyDescent="0.2">
      <c r="A6233" s="32">
        <v>21</v>
      </c>
      <c r="B6233" s="32">
        <v>1</v>
      </c>
      <c r="C6233" s="32">
        <v>22</v>
      </c>
      <c r="D6233" s="32" t="s">
        <v>42</v>
      </c>
      <c r="E6233" s="32" t="s">
        <v>336</v>
      </c>
    </row>
    <row r="6234" spans="1:5" ht="12.6" customHeight="1" x14ac:dyDescent="0.2">
      <c r="A6234" s="32">
        <v>21</v>
      </c>
      <c r="B6234" s="32">
        <v>1</v>
      </c>
      <c r="C6234" s="32">
        <v>23</v>
      </c>
      <c r="D6234" s="32" t="s">
        <v>216</v>
      </c>
      <c r="E6234" s="32" t="s">
        <v>46</v>
      </c>
    </row>
    <row r="6235" spans="1:5" ht="12.6" customHeight="1" x14ac:dyDescent="0.2">
      <c r="A6235" s="32">
        <v>21</v>
      </c>
      <c r="B6235" s="32">
        <v>1</v>
      </c>
      <c r="C6235" s="32">
        <v>24</v>
      </c>
      <c r="D6235" s="32" t="s">
        <v>40</v>
      </c>
      <c r="E6235" s="32" t="s">
        <v>456</v>
      </c>
    </row>
    <row r="6236" spans="1:5" ht="12.6" customHeight="1" x14ac:dyDescent="0.2">
      <c r="A6236" s="32">
        <v>21</v>
      </c>
      <c r="B6236" s="32">
        <v>1</v>
      </c>
      <c r="C6236" s="32">
        <v>25</v>
      </c>
      <c r="D6236" s="32" t="s">
        <v>387</v>
      </c>
      <c r="E6236" s="32" t="s">
        <v>44</v>
      </c>
    </row>
    <row r="6237" spans="1:5" ht="12.6" customHeight="1" x14ac:dyDescent="0.2">
      <c r="A6237" s="32">
        <v>21</v>
      </c>
      <c r="B6237" s="32">
        <v>1</v>
      </c>
      <c r="C6237" s="32">
        <v>26</v>
      </c>
      <c r="D6237" s="32" t="s">
        <v>476</v>
      </c>
      <c r="E6237" s="32" t="s">
        <v>425</v>
      </c>
    </row>
    <row r="6238" spans="1:5" ht="12.6" customHeight="1" x14ac:dyDescent="0.2">
      <c r="A6238" s="32">
        <v>21</v>
      </c>
      <c r="B6238" s="32">
        <v>1</v>
      </c>
      <c r="C6238" s="32">
        <v>27</v>
      </c>
      <c r="D6238" s="32" t="s">
        <v>356</v>
      </c>
      <c r="E6238" s="32" t="s">
        <v>41</v>
      </c>
    </row>
    <row r="6239" spans="1:5" ht="12.6" customHeight="1" x14ac:dyDescent="0.2">
      <c r="A6239" s="32">
        <v>21</v>
      </c>
      <c r="B6239" s="32">
        <v>1</v>
      </c>
      <c r="C6239" s="32">
        <v>28</v>
      </c>
      <c r="D6239" s="32" t="s">
        <v>256</v>
      </c>
      <c r="E6239" s="32" t="s">
        <v>316</v>
      </c>
    </row>
    <row r="6240" spans="1:5" ht="12.6" customHeight="1" x14ac:dyDescent="0.2">
      <c r="A6240" s="32">
        <v>21</v>
      </c>
      <c r="B6240" s="32">
        <v>1</v>
      </c>
      <c r="C6240" s="32">
        <v>29</v>
      </c>
      <c r="D6240" s="32" t="s">
        <v>15</v>
      </c>
      <c r="E6240" s="32" t="s">
        <v>45</v>
      </c>
    </row>
    <row r="6241" spans="1:5" ht="12.6" customHeight="1" x14ac:dyDescent="0.2">
      <c r="A6241" s="32">
        <v>21</v>
      </c>
      <c r="B6241" s="32">
        <v>1</v>
      </c>
      <c r="C6241" s="32">
        <v>30</v>
      </c>
      <c r="D6241" s="32" t="s">
        <v>276</v>
      </c>
      <c r="E6241" s="32" t="s">
        <v>43</v>
      </c>
    </row>
    <row r="6242" spans="1:5" ht="12.6" customHeight="1" x14ac:dyDescent="0.2">
      <c r="A6242" s="32">
        <v>21</v>
      </c>
      <c r="B6242" s="32">
        <v>1</v>
      </c>
      <c r="C6242" s="32">
        <v>31</v>
      </c>
      <c r="D6242" s="32" t="s">
        <v>296</v>
      </c>
      <c r="E6242" s="32" t="s">
        <v>388</v>
      </c>
    </row>
    <row r="6243" spans="1:5" ht="12.6" customHeight="1" x14ac:dyDescent="0.2">
      <c r="A6243" s="32">
        <v>21</v>
      </c>
      <c r="B6243" s="32">
        <v>1</v>
      </c>
      <c r="C6243" s="32">
        <v>32</v>
      </c>
      <c r="D6243" s="32" t="s">
        <v>317</v>
      </c>
      <c r="E6243" s="32" t="s">
        <v>236</v>
      </c>
    </row>
    <row r="6244" spans="1:5" ht="12.6" customHeight="1" x14ac:dyDescent="0.2">
      <c r="A6244" s="32">
        <v>21</v>
      </c>
      <c r="B6244" s="32">
        <v>1</v>
      </c>
      <c r="C6244" s="32">
        <v>33</v>
      </c>
      <c r="D6244" s="32" t="s">
        <v>357</v>
      </c>
      <c r="E6244" s="32" t="s">
        <v>237</v>
      </c>
    </row>
    <row r="6245" spans="1:5" ht="12.6" customHeight="1" x14ac:dyDescent="0.2">
      <c r="A6245" s="32">
        <v>21</v>
      </c>
      <c r="B6245" s="32">
        <v>1</v>
      </c>
      <c r="C6245" s="32">
        <v>34</v>
      </c>
      <c r="D6245" s="32" t="s">
        <v>457</v>
      </c>
      <c r="E6245" s="32" t="s">
        <v>297</v>
      </c>
    </row>
    <row r="6246" spans="1:5" ht="12.6" customHeight="1" x14ac:dyDescent="0.2">
      <c r="A6246" s="32">
        <v>21</v>
      </c>
      <c r="B6246" s="32">
        <v>1</v>
      </c>
      <c r="C6246" s="32">
        <v>35</v>
      </c>
      <c r="D6246" s="32" t="s">
        <v>337</v>
      </c>
      <c r="E6246" s="32" t="s">
        <v>277</v>
      </c>
    </row>
    <row r="6247" spans="1:5" ht="12.6" customHeight="1" x14ac:dyDescent="0.2">
      <c r="A6247" s="32">
        <v>21</v>
      </c>
      <c r="B6247" s="32">
        <v>1</v>
      </c>
      <c r="C6247" s="32">
        <v>36</v>
      </c>
      <c r="D6247" s="32" t="s">
        <v>50</v>
      </c>
      <c r="E6247" s="32" t="s">
        <v>257</v>
      </c>
    </row>
    <row r="6248" spans="1:5" ht="12.6" customHeight="1" x14ac:dyDescent="0.2">
      <c r="A6248" s="32">
        <v>21</v>
      </c>
      <c r="B6248" s="32">
        <v>1</v>
      </c>
      <c r="C6248" s="32">
        <v>37</v>
      </c>
      <c r="D6248" s="32" t="s">
        <v>51</v>
      </c>
      <c r="E6248" s="32" t="s">
        <v>217</v>
      </c>
    </row>
    <row r="6249" spans="1:5" ht="12.6" customHeight="1" x14ac:dyDescent="0.2">
      <c r="A6249" s="32">
        <v>21</v>
      </c>
      <c r="B6249" s="32">
        <v>1</v>
      </c>
      <c r="C6249" s="32">
        <v>38</v>
      </c>
      <c r="D6249" s="32" t="s">
        <v>49</v>
      </c>
      <c r="E6249" s="32" t="s">
        <v>53</v>
      </c>
    </row>
    <row r="6250" spans="1:5" ht="12.6" customHeight="1" x14ac:dyDescent="0.2">
      <c r="A6250" s="32">
        <v>21</v>
      </c>
      <c r="B6250" s="32">
        <v>1</v>
      </c>
      <c r="C6250" s="32">
        <v>39</v>
      </c>
      <c r="D6250" s="32" t="s">
        <v>426</v>
      </c>
      <c r="E6250" s="32" t="s">
        <v>16</v>
      </c>
    </row>
    <row r="6251" spans="1:5" ht="12.6" customHeight="1" x14ac:dyDescent="0.2">
      <c r="A6251" s="32">
        <v>21</v>
      </c>
      <c r="B6251" s="32">
        <v>1</v>
      </c>
      <c r="C6251" s="32">
        <v>40</v>
      </c>
      <c r="D6251" s="32" t="s">
        <v>390</v>
      </c>
      <c r="E6251" s="32" t="s">
        <v>389</v>
      </c>
    </row>
    <row r="6252" spans="1:5" ht="12.6" customHeight="1" x14ac:dyDescent="0.2">
      <c r="A6252" s="32">
        <v>21</v>
      </c>
      <c r="B6252" s="32">
        <v>1</v>
      </c>
      <c r="C6252" s="32">
        <v>41</v>
      </c>
      <c r="D6252" s="32" t="s">
        <v>52</v>
      </c>
      <c r="E6252" s="32" t="s">
        <v>48</v>
      </c>
    </row>
    <row r="6253" spans="1:5" ht="12.6" customHeight="1" x14ac:dyDescent="0.2">
      <c r="A6253" s="32">
        <v>21</v>
      </c>
      <c r="B6253" s="32">
        <v>1</v>
      </c>
      <c r="C6253" s="32">
        <v>42</v>
      </c>
      <c r="D6253" s="32" t="s">
        <v>47</v>
      </c>
      <c r="E6253" s="32" t="s">
        <v>477</v>
      </c>
    </row>
    <row r="6254" spans="1:5" ht="12.6" customHeight="1" x14ac:dyDescent="0.2">
      <c r="A6254" s="32">
        <v>21</v>
      </c>
      <c r="B6254" s="32">
        <v>1</v>
      </c>
      <c r="C6254" s="32">
        <v>43</v>
      </c>
      <c r="D6254" s="32" t="s">
        <v>458</v>
      </c>
      <c r="E6254" s="32" t="s">
        <v>391</v>
      </c>
    </row>
    <row r="6255" spans="1:5" ht="12.6" customHeight="1" x14ac:dyDescent="0.2">
      <c r="A6255" s="32">
        <v>21</v>
      </c>
      <c r="B6255" s="32">
        <v>1</v>
      </c>
      <c r="C6255" s="32">
        <v>44</v>
      </c>
      <c r="D6255" s="32" t="s">
        <v>59</v>
      </c>
      <c r="E6255" s="32" t="s">
        <v>358</v>
      </c>
    </row>
    <row r="6256" spans="1:5" ht="12.6" customHeight="1" x14ac:dyDescent="0.2">
      <c r="A6256" s="32">
        <v>21</v>
      </c>
      <c r="B6256" s="32">
        <v>1</v>
      </c>
      <c r="C6256" s="32">
        <v>45</v>
      </c>
      <c r="D6256" s="32" t="s">
        <v>55</v>
      </c>
      <c r="E6256" s="32" t="s">
        <v>427</v>
      </c>
    </row>
    <row r="6257" spans="1:5" ht="12.6" customHeight="1" x14ac:dyDescent="0.2">
      <c r="A6257" s="32">
        <v>21</v>
      </c>
      <c r="B6257" s="32">
        <v>1</v>
      </c>
      <c r="C6257" s="32">
        <v>46</v>
      </c>
      <c r="D6257" s="32" t="s">
        <v>58</v>
      </c>
      <c r="E6257" s="32" t="s">
        <v>258</v>
      </c>
    </row>
    <row r="6258" spans="1:5" ht="12.6" customHeight="1" x14ac:dyDescent="0.2">
      <c r="A6258" s="32">
        <v>21</v>
      </c>
      <c r="B6258" s="32">
        <v>1</v>
      </c>
      <c r="C6258" s="32">
        <v>47</v>
      </c>
      <c r="D6258" s="32" t="s">
        <v>278</v>
      </c>
      <c r="E6258" s="32" t="s">
        <v>478</v>
      </c>
    </row>
    <row r="6259" spans="1:5" ht="12.6" customHeight="1" x14ac:dyDescent="0.2">
      <c r="A6259" s="32">
        <v>21</v>
      </c>
      <c r="B6259" s="32">
        <v>1</v>
      </c>
      <c r="C6259" s="32">
        <v>48</v>
      </c>
      <c r="D6259" s="32" t="s">
        <v>298</v>
      </c>
      <c r="E6259" s="32" t="s">
        <v>57</v>
      </c>
    </row>
    <row r="6260" spans="1:5" ht="12.6" customHeight="1" x14ac:dyDescent="0.2">
      <c r="A6260" s="32">
        <v>21</v>
      </c>
      <c r="B6260" s="32">
        <v>1</v>
      </c>
      <c r="C6260" s="32">
        <v>49</v>
      </c>
      <c r="D6260" s="32" t="s">
        <v>17</v>
      </c>
      <c r="E6260" s="32" t="s">
        <v>318</v>
      </c>
    </row>
    <row r="6261" spans="1:5" ht="12.6" customHeight="1" x14ac:dyDescent="0.2">
      <c r="A6261" s="32">
        <v>21</v>
      </c>
      <c r="B6261" s="32">
        <v>1</v>
      </c>
      <c r="C6261" s="32">
        <v>50</v>
      </c>
      <c r="D6261" s="32" t="s">
        <v>56</v>
      </c>
      <c r="E6261" s="32" t="s">
        <v>338</v>
      </c>
    </row>
    <row r="6262" spans="1:5" ht="12.6" customHeight="1" x14ac:dyDescent="0.2">
      <c r="A6262" s="32">
        <v>21</v>
      </c>
      <c r="B6262" s="32">
        <v>1</v>
      </c>
      <c r="C6262" s="32">
        <v>51</v>
      </c>
      <c r="D6262" s="32" t="s">
        <v>54</v>
      </c>
      <c r="E6262" s="32" t="s">
        <v>218</v>
      </c>
    </row>
    <row r="6263" spans="1:5" ht="12.6" customHeight="1" x14ac:dyDescent="0.2">
      <c r="A6263" s="32">
        <v>21</v>
      </c>
      <c r="B6263" s="32">
        <v>1</v>
      </c>
      <c r="C6263" s="32">
        <v>52</v>
      </c>
      <c r="D6263" s="32" t="s">
        <v>392</v>
      </c>
      <c r="E6263" s="32" t="s">
        <v>60</v>
      </c>
    </row>
    <row r="6264" spans="1:5" ht="12.6" customHeight="1" x14ac:dyDescent="0.2">
      <c r="A6264" s="32">
        <v>21</v>
      </c>
      <c r="B6264" s="32">
        <v>1</v>
      </c>
      <c r="C6264" s="32">
        <v>53</v>
      </c>
      <c r="D6264" s="32" t="s">
        <v>479</v>
      </c>
      <c r="E6264" s="32" t="s">
        <v>238</v>
      </c>
    </row>
    <row r="6265" spans="1:5" ht="12.6" customHeight="1" x14ac:dyDescent="0.2">
      <c r="A6265" s="32">
        <v>21</v>
      </c>
      <c r="B6265" s="32">
        <v>1</v>
      </c>
      <c r="C6265" s="32">
        <v>54</v>
      </c>
      <c r="D6265" s="32" t="s">
        <v>359</v>
      </c>
      <c r="E6265" s="32" t="s">
        <v>66</v>
      </c>
    </row>
    <row r="6266" spans="1:5" ht="12.6" customHeight="1" x14ac:dyDescent="0.2">
      <c r="A6266" s="32">
        <v>21</v>
      </c>
      <c r="B6266" s="32">
        <v>1</v>
      </c>
      <c r="C6266" s="32">
        <v>55</v>
      </c>
      <c r="D6266" s="32" t="s">
        <v>339</v>
      </c>
      <c r="E6266" s="32" t="s">
        <v>62</v>
      </c>
    </row>
    <row r="6267" spans="1:5" ht="12.6" customHeight="1" x14ac:dyDescent="0.2">
      <c r="A6267" s="32">
        <v>21</v>
      </c>
      <c r="B6267" s="32">
        <v>1</v>
      </c>
      <c r="C6267" s="32">
        <v>56</v>
      </c>
      <c r="D6267" s="32" t="s">
        <v>65</v>
      </c>
      <c r="E6267" s="32" t="s">
        <v>67</v>
      </c>
    </row>
    <row r="6268" spans="1:5" ht="12.6" customHeight="1" x14ac:dyDescent="0.2">
      <c r="A6268" s="32">
        <v>21</v>
      </c>
      <c r="B6268" s="32">
        <v>1</v>
      </c>
      <c r="C6268" s="32">
        <v>57</v>
      </c>
      <c r="D6268" s="32" t="s">
        <v>299</v>
      </c>
      <c r="E6268" s="32" t="s">
        <v>279</v>
      </c>
    </row>
    <row r="6269" spans="1:5" ht="12.6" customHeight="1" x14ac:dyDescent="0.2">
      <c r="A6269" s="32">
        <v>21</v>
      </c>
      <c r="B6269" s="32">
        <v>1</v>
      </c>
      <c r="C6269" s="32">
        <v>58</v>
      </c>
      <c r="D6269" s="32" t="s">
        <v>259</v>
      </c>
      <c r="E6269" s="32" t="s">
        <v>394</v>
      </c>
    </row>
    <row r="6270" spans="1:5" ht="12.6" customHeight="1" x14ac:dyDescent="0.2">
      <c r="A6270" s="32">
        <v>21</v>
      </c>
      <c r="B6270" s="32">
        <v>1</v>
      </c>
      <c r="C6270" s="32">
        <v>59</v>
      </c>
      <c r="D6270" s="32" t="s">
        <v>219</v>
      </c>
      <c r="E6270" s="32" t="s">
        <v>63</v>
      </c>
    </row>
    <row r="6271" spans="1:5" ht="12.6" customHeight="1" x14ac:dyDescent="0.2">
      <c r="A6271" s="32">
        <v>21</v>
      </c>
      <c r="B6271" s="32">
        <v>1</v>
      </c>
      <c r="C6271" s="32">
        <v>60</v>
      </c>
      <c r="D6271" s="32" t="s">
        <v>459</v>
      </c>
      <c r="E6271" s="32" t="s">
        <v>319</v>
      </c>
    </row>
    <row r="6272" spans="1:5" ht="12.6" customHeight="1" x14ac:dyDescent="0.2">
      <c r="A6272" s="32">
        <v>21</v>
      </c>
      <c r="B6272" s="32">
        <v>1</v>
      </c>
      <c r="C6272" s="32">
        <v>61</v>
      </c>
      <c r="D6272" s="32" t="s">
        <v>18</v>
      </c>
      <c r="E6272" s="32" t="s">
        <v>239</v>
      </c>
    </row>
    <row r="6273" spans="1:5" ht="12.6" customHeight="1" x14ac:dyDescent="0.2">
      <c r="A6273" s="32">
        <v>21</v>
      </c>
      <c r="B6273" s="32">
        <v>1</v>
      </c>
      <c r="C6273" s="32">
        <v>62</v>
      </c>
      <c r="D6273" s="32" t="s">
        <v>64</v>
      </c>
      <c r="E6273" s="32" t="s">
        <v>428</v>
      </c>
    </row>
    <row r="6274" spans="1:5" ht="12.6" customHeight="1" x14ac:dyDescent="0.2">
      <c r="A6274" s="32">
        <v>21</v>
      </c>
      <c r="B6274" s="32">
        <v>1</v>
      </c>
      <c r="C6274" s="32">
        <v>63</v>
      </c>
      <c r="D6274" s="32" t="s">
        <v>393</v>
      </c>
      <c r="E6274" s="32" t="s">
        <v>61</v>
      </c>
    </row>
    <row r="6275" spans="1:5" ht="12.6" customHeight="1" x14ac:dyDescent="0.2">
      <c r="A6275" s="32">
        <v>21</v>
      </c>
      <c r="B6275" s="32">
        <v>1</v>
      </c>
      <c r="C6275" s="32">
        <v>64</v>
      </c>
      <c r="D6275" s="32" t="s">
        <v>395</v>
      </c>
      <c r="E6275" s="32" t="s">
        <v>71</v>
      </c>
    </row>
    <row r="6276" spans="1:5" ht="12.6" customHeight="1" x14ac:dyDescent="0.2">
      <c r="A6276" s="32">
        <v>21</v>
      </c>
      <c r="B6276" s="32">
        <v>1</v>
      </c>
      <c r="C6276" s="32">
        <v>65</v>
      </c>
      <c r="D6276" s="32" t="s">
        <v>220</v>
      </c>
      <c r="E6276" s="32" t="s">
        <v>19</v>
      </c>
    </row>
    <row r="6277" spans="1:5" ht="12.6" customHeight="1" x14ac:dyDescent="0.2">
      <c r="A6277" s="32">
        <v>21</v>
      </c>
      <c r="B6277" s="32">
        <v>1</v>
      </c>
      <c r="C6277" s="32">
        <v>66</v>
      </c>
      <c r="D6277" s="32" t="s">
        <v>396</v>
      </c>
      <c r="E6277" s="32" t="s">
        <v>74</v>
      </c>
    </row>
    <row r="6278" spans="1:5" ht="12.6" customHeight="1" x14ac:dyDescent="0.2">
      <c r="A6278" s="32">
        <v>21</v>
      </c>
      <c r="B6278" s="32">
        <v>1</v>
      </c>
      <c r="C6278" s="32">
        <v>67</v>
      </c>
      <c r="D6278" s="32" t="s">
        <v>280</v>
      </c>
      <c r="E6278" s="32" t="s">
        <v>360</v>
      </c>
    </row>
    <row r="6279" spans="1:5" ht="12.6" customHeight="1" x14ac:dyDescent="0.2">
      <c r="A6279" s="32">
        <v>21</v>
      </c>
      <c r="B6279" s="32">
        <v>1</v>
      </c>
      <c r="C6279" s="32">
        <v>68</v>
      </c>
      <c r="D6279" s="32" t="s">
        <v>73</v>
      </c>
      <c r="E6279" s="32" t="s">
        <v>240</v>
      </c>
    </row>
    <row r="6280" spans="1:5" ht="12.6" customHeight="1" x14ac:dyDescent="0.2">
      <c r="A6280" s="32">
        <v>21</v>
      </c>
      <c r="B6280" s="32">
        <v>1</v>
      </c>
      <c r="C6280" s="32">
        <v>69</v>
      </c>
      <c r="D6280" s="32" t="s">
        <v>300</v>
      </c>
      <c r="E6280" s="32" t="s">
        <v>320</v>
      </c>
    </row>
    <row r="6281" spans="1:5" ht="12.6" customHeight="1" x14ac:dyDescent="0.2">
      <c r="A6281" s="32">
        <v>21</v>
      </c>
      <c r="B6281" s="32">
        <v>1</v>
      </c>
      <c r="C6281" s="32">
        <v>70</v>
      </c>
      <c r="D6281" s="32" t="s">
        <v>72</v>
      </c>
      <c r="E6281" s="32" t="s">
        <v>69</v>
      </c>
    </row>
    <row r="6282" spans="1:5" ht="12.6" customHeight="1" x14ac:dyDescent="0.2">
      <c r="A6282" s="32">
        <v>21</v>
      </c>
      <c r="B6282" s="32">
        <v>1</v>
      </c>
      <c r="C6282" s="32">
        <v>71</v>
      </c>
      <c r="D6282" s="32" t="s">
        <v>68</v>
      </c>
      <c r="E6282" s="32" t="s">
        <v>480</v>
      </c>
    </row>
    <row r="6283" spans="1:5" ht="12.6" customHeight="1" x14ac:dyDescent="0.2">
      <c r="A6283" s="32">
        <v>21</v>
      </c>
      <c r="B6283" s="32">
        <v>1</v>
      </c>
      <c r="C6283" s="32">
        <v>72</v>
      </c>
      <c r="D6283" s="32" t="s">
        <v>70</v>
      </c>
      <c r="E6283" s="32" t="s">
        <v>260</v>
      </c>
    </row>
    <row r="6284" spans="1:5" ht="12.6" customHeight="1" x14ac:dyDescent="0.2">
      <c r="A6284" s="32">
        <v>21</v>
      </c>
      <c r="B6284" s="32">
        <v>1</v>
      </c>
      <c r="C6284" s="32">
        <v>73</v>
      </c>
      <c r="D6284" s="32" t="s">
        <v>429</v>
      </c>
      <c r="E6284" s="32" t="s">
        <v>340</v>
      </c>
    </row>
    <row r="6285" spans="1:5" ht="12.6" customHeight="1" x14ac:dyDescent="0.2">
      <c r="A6285" s="32">
        <v>21</v>
      </c>
      <c r="B6285" s="32">
        <v>1</v>
      </c>
      <c r="C6285" s="32">
        <v>74</v>
      </c>
      <c r="D6285" s="32" t="s">
        <v>78</v>
      </c>
      <c r="E6285" s="32" t="s">
        <v>460</v>
      </c>
    </row>
    <row r="6286" spans="1:5" ht="12.6" customHeight="1" x14ac:dyDescent="0.2">
      <c r="A6286" s="32">
        <v>21</v>
      </c>
      <c r="B6286" s="32">
        <v>1</v>
      </c>
      <c r="C6286" s="32">
        <v>75</v>
      </c>
      <c r="D6286" s="32" t="s">
        <v>321</v>
      </c>
      <c r="E6286" s="32" t="s">
        <v>361</v>
      </c>
    </row>
    <row r="6287" spans="1:5" ht="12.6" customHeight="1" x14ac:dyDescent="0.2">
      <c r="A6287" s="32">
        <v>21</v>
      </c>
      <c r="B6287" s="32">
        <v>1</v>
      </c>
      <c r="C6287" s="32">
        <v>76</v>
      </c>
      <c r="D6287" s="32" t="s">
        <v>80</v>
      </c>
      <c r="E6287" s="32" t="s">
        <v>20</v>
      </c>
    </row>
    <row r="6288" spans="1:5" ht="12.6" customHeight="1" x14ac:dyDescent="0.2">
      <c r="A6288" s="32">
        <v>21</v>
      </c>
      <c r="B6288" s="32">
        <v>1</v>
      </c>
      <c r="C6288" s="32">
        <v>77</v>
      </c>
      <c r="D6288" s="32" t="s">
        <v>430</v>
      </c>
      <c r="E6288" s="32" t="s">
        <v>398</v>
      </c>
    </row>
    <row r="6289" spans="1:5" ht="12.6" customHeight="1" x14ac:dyDescent="0.2">
      <c r="A6289" s="32">
        <v>21</v>
      </c>
      <c r="B6289" s="32">
        <v>1</v>
      </c>
      <c r="C6289" s="32">
        <v>78</v>
      </c>
      <c r="D6289" s="32" t="s">
        <v>241</v>
      </c>
      <c r="E6289" s="32" t="s">
        <v>461</v>
      </c>
    </row>
    <row r="6290" spans="1:5" ht="12.6" customHeight="1" x14ac:dyDescent="0.2">
      <c r="A6290" s="32">
        <v>21</v>
      </c>
      <c r="B6290" s="32">
        <v>1</v>
      </c>
      <c r="C6290" s="32">
        <v>79</v>
      </c>
      <c r="D6290" s="32" t="s">
        <v>481</v>
      </c>
      <c r="E6290" s="32" t="s">
        <v>76</v>
      </c>
    </row>
    <row r="6291" spans="1:5" ht="12.6" customHeight="1" x14ac:dyDescent="0.2">
      <c r="A6291" s="32">
        <v>21</v>
      </c>
      <c r="B6291" s="32">
        <v>1</v>
      </c>
      <c r="C6291" s="32">
        <v>80</v>
      </c>
      <c r="D6291" s="32" t="s">
        <v>77</v>
      </c>
      <c r="E6291" s="32" t="s">
        <v>79</v>
      </c>
    </row>
    <row r="6292" spans="1:5" ht="12.6" customHeight="1" x14ac:dyDescent="0.2">
      <c r="A6292" s="32">
        <v>21</v>
      </c>
      <c r="B6292" s="32">
        <v>1</v>
      </c>
      <c r="C6292" s="32">
        <v>81</v>
      </c>
      <c r="D6292" s="32" t="s">
        <v>221</v>
      </c>
      <c r="E6292" s="32" t="s">
        <v>397</v>
      </c>
    </row>
    <row r="6293" spans="1:5" ht="12.6" customHeight="1" x14ac:dyDescent="0.2">
      <c r="A6293" s="32">
        <v>21</v>
      </c>
      <c r="B6293" s="32">
        <v>1</v>
      </c>
      <c r="C6293" s="32">
        <v>82</v>
      </c>
      <c r="D6293" s="32" t="s">
        <v>261</v>
      </c>
      <c r="E6293" s="32" t="s">
        <v>341</v>
      </c>
    </row>
    <row r="6294" spans="1:5" ht="12.6" customHeight="1" x14ac:dyDescent="0.2">
      <c r="A6294" s="32">
        <v>21</v>
      </c>
      <c r="B6294" s="32">
        <v>1</v>
      </c>
      <c r="C6294" s="32">
        <v>83</v>
      </c>
      <c r="D6294" s="32" t="s">
        <v>281</v>
      </c>
      <c r="E6294" s="32" t="s">
        <v>301</v>
      </c>
    </row>
    <row r="6295" spans="1:5" ht="12.6" customHeight="1" x14ac:dyDescent="0.2">
      <c r="A6295" s="32">
        <v>21</v>
      </c>
      <c r="B6295" s="32">
        <v>1</v>
      </c>
      <c r="C6295" s="32">
        <v>84</v>
      </c>
      <c r="D6295" s="32" t="s">
        <v>75</v>
      </c>
      <c r="E6295" s="32" t="s">
        <v>81</v>
      </c>
    </row>
    <row r="6296" spans="1:5" ht="12.6" customHeight="1" x14ac:dyDescent="0.2">
      <c r="A6296" s="32">
        <v>21</v>
      </c>
      <c r="B6296" s="32">
        <v>1</v>
      </c>
      <c r="C6296" s="32">
        <v>85</v>
      </c>
      <c r="D6296" s="32" t="s">
        <v>302</v>
      </c>
      <c r="E6296" s="32" t="s">
        <v>342</v>
      </c>
    </row>
    <row r="6297" spans="1:5" ht="12.6" customHeight="1" x14ac:dyDescent="0.2">
      <c r="A6297" s="32">
        <v>21</v>
      </c>
      <c r="B6297" s="32">
        <v>1</v>
      </c>
      <c r="C6297" s="32">
        <v>86</v>
      </c>
      <c r="D6297" s="32" t="s">
        <v>222</v>
      </c>
      <c r="E6297" s="32" t="s">
        <v>21</v>
      </c>
    </row>
    <row r="6298" spans="1:5" ht="12.6" customHeight="1" x14ac:dyDescent="0.2">
      <c r="A6298" s="32">
        <v>21</v>
      </c>
      <c r="B6298" s="32">
        <v>1</v>
      </c>
      <c r="C6298" s="32">
        <v>87</v>
      </c>
      <c r="D6298" s="32" t="s">
        <v>83</v>
      </c>
      <c r="E6298" s="32" t="s">
        <v>362</v>
      </c>
    </row>
    <row r="6299" spans="1:5" ht="12.6" customHeight="1" x14ac:dyDescent="0.2">
      <c r="A6299" s="32">
        <v>21</v>
      </c>
      <c r="B6299" s="32">
        <v>1</v>
      </c>
      <c r="C6299" s="32">
        <v>88</v>
      </c>
      <c r="D6299" s="32" t="s">
        <v>88</v>
      </c>
      <c r="E6299" s="32" t="s">
        <v>84</v>
      </c>
    </row>
    <row r="6300" spans="1:5" ht="12.6" customHeight="1" x14ac:dyDescent="0.2">
      <c r="A6300" s="32">
        <v>21</v>
      </c>
      <c r="B6300" s="32">
        <v>1</v>
      </c>
      <c r="C6300" s="32">
        <v>89</v>
      </c>
      <c r="D6300" s="32" t="s">
        <v>482</v>
      </c>
      <c r="E6300" s="32" t="s">
        <v>462</v>
      </c>
    </row>
    <row r="6301" spans="1:5" ht="12.6" customHeight="1" x14ac:dyDescent="0.2">
      <c r="A6301" s="32">
        <v>21</v>
      </c>
      <c r="B6301" s="32">
        <v>1</v>
      </c>
      <c r="C6301" s="32">
        <v>90</v>
      </c>
      <c r="D6301" s="32" t="s">
        <v>399</v>
      </c>
      <c r="E6301" s="32" t="s">
        <v>82</v>
      </c>
    </row>
    <row r="6302" spans="1:5" ht="12.6" customHeight="1" x14ac:dyDescent="0.2">
      <c r="A6302" s="32">
        <v>21</v>
      </c>
      <c r="B6302" s="32">
        <v>1</v>
      </c>
      <c r="C6302" s="32">
        <v>91</v>
      </c>
      <c r="D6302" s="32" t="s">
        <v>322</v>
      </c>
      <c r="E6302" s="32" t="s">
        <v>85</v>
      </c>
    </row>
    <row r="6303" spans="1:5" ht="12.6" customHeight="1" x14ac:dyDescent="0.2">
      <c r="A6303" s="32">
        <v>21</v>
      </c>
      <c r="B6303" s="32">
        <v>1</v>
      </c>
      <c r="C6303" s="32">
        <v>92</v>
      </c>
      <c r="D6303" s="32" t="s">
        <v>400</v>
      </c>
      <c r="E6303" s="32" t="s">
        <v>431</v>
      </c>
    </row>
    <row r="6304" spans="1:5" ht="12.6" customHeight="1" x14ac:dyDescent="0.2">
      <c r="A6304" s="32">
        <v>21</v>
      </c>
      <c r="B6304" s="32">
        <v>1</v>
      </c>
      <c r="C6304" s="32">
        <v>93</v>
      </c>
      <c r="D6304" s="32" t="s">
        <v>282</v>
      </c>
      <c r="E6304" s="32" t="s">
        <v>242</v>
      </c>
    </row>
    <row r="6305" spans="1:5" ht="12.6" customHeight="1" x14ac:dyDescent="0.2">
      <c r="A6305" s="32">
        <v>21</v>
      </c>
      <c r="B6305" s="32">
        <v>1</v>
      </c>
      <c r="C6305" s="32">
        <v>94</v>
      </c>
      <c r="D6305" s="32" t="s">
        <v>262</v>
      </c>
      <c r="E6305" s="32" t="s">
        <v>87</v>
      </c>
    </row>
    <row r="6306" spans="1:5" ht="12.6" customHeight="1" x14ac:dyDescent="0.2">
      <c r="A6306" s="32">
        <v>21</v>
      </c>
      <c r="B6306" s="32">
        <v>1</v>
      </c>
      <c r="C6306" s="32">
        <v>95</v>
      </c>
      <c r="D6306" s="32" t="s">
        <v>23</v>
      </c>
      <c r="E6306" s="32" t="s">
        <v>86</v>
      </c>
    </row>
    <row r="6307" spans="1:5" ht="12.6" customHeight="1" x14ac:dyDescent="0.2">
      <c r="A6307" s="32">
        <v>21</v>
      </c>
      <c r="B6307" s="32">
        <v>1</v>
      </c>
      <c r="C6307" s="32">
        <v>96</v>
      </c>
      <c r="D6307" s="32" t="s">
        <v>463</v>
      </c>
      <c r="E6307" s="32" t="s">
        <v>402</v>
      </c>
    </row>
    <row r="6308" spans="1:5" ht="12.6" customHeight="1" x14ac:dyDescent="0.2">
      <c r="A6308" s="32">
        <v>21</v>
      </c>
      <c r="B6308" s="32">
        <v>1</v>
      </c>
      <c r="C6308" s="32">
        <v>97</v>
      </c>
      <c r="D6308" s="32" t="s">
        <v>323</v>
      </c>
      <c r="E6308" s="32" t="s">
        <v>92</v>
      </c>
    </row>
    <row r="6309" spans="1:5" ht="12.6" customHeight="1" x14ac:dyDescent="0.2">
      <c r="A6309" s="32">
        <v>21</v>
      </c>
      <c r="B6309" s="32">
        <v>1</v>
      </c>
      <c r="C6309" s="32">
        <v>98</v>
      </c>
      <c r="D6309" s="32" t="s">
        <v>94</v>
      </c>
      <c r="E6309" s="32" t="s">
        <v>303</v>
      </c>
    </row>
    <row r="6310" spans="1:5" ht="12.6" customHeight="1" x14ac:dyDescent="0.2">
      <c r="A6310" s="32">
        <v>21</v>
      </c>
      <c r="B6310" s="32">
        <v>1</v>
      </c>
      <c r="C6310" s="32">
        <v>99</v>
      </c>
      <c r="D6310" s="32" t="s">
        <v>483</v>
      </c>
      <c r="E6310" s="32" t="s">
        <v>90</v>
      </c>
    </row>
    <row r="6311" spans="1:5" ht="12.6" customHeight="1" x14ac:dyDescent="0.2">
      <c r="A6311" s="32">
        <v>21</v>
      </c>
      <c r="B6311" s="32">
        <v>1</v>
      </c>
      <c r="C6311" s="32">
        <v>100</v>
      </c>
      <c r="D6311" s="32" t="s">
        <v>243</v>
      </c>
      <c r="E6311" s="32" t="s">
        <v>91</v>
      </c>
    </row>
    <row r="6312" spans="1:5" ht="12.6" customHeight="1" x14ac:dyDescent="0.2">
      <c r="A6312" s="32">
        <v>21</v>
      </c>
      <c r="B6312" s="32">
        <v>1</v>
      </c>
      <c r="C6312" s="32">
        <v>101</v>
      </c>
      <c r="D6312" s="32" t="s">
        <v>283</v>
      </c>
      <c r="E6312" s="32" t="s">
        <v>95</v>
      </c>
    </row>
    <row r="6313" spans="1:5" ht="12.6" customHeight="1" x14ac:dyDescent="0.2">
      <c r="A6313" s="32">
        <v>21</v>
      </c>
      <c r="B6313" s="32">
        <v>1</v>
      </c>
      <c r="C6313" s="32">
        <v>102</v>
      </c>
      <c r="D6313" s="32" t="s">
        <v>401</v>
      </c>
      <c r="E6313" s="32" t="s">
        <v>343</v>
      </c>
    </row>
    <row r="6314" spans="1:5" ht="12.6" customHeight="1" x14ac:dyDescent="0.2">
      <c r="A6314" s="32">
        <v>21</v>
      </c>
      <c r="B6314" s="32">
        <v>1</v>
      </c>
      <c r="C6314" s="32">
        <v>103</v>
      </c>
      <c r="D6314" s="32" t="s">
        <v>432</v>
      </c>
      <c r="E6314" s="32" t="s">
        <v>263</v>
      </c>
    </row>
    <row r="6315" spans="1:5" ht="12.6" customHeight="1" x14ac:dyDescent="0.2">
      <c r="A6315" s="32">
        <v>21</v>
      </c>
      <c r="B6315" s="32">
        <v>1</v>
      </c>
      <c r="C6315" s="32">
        <v>104</v>
      </c>
      <c r="D6315" s="32" t="s">
        <v>93</v>
      </c>
      <c r="E6315" s="32" t="s">
        <v>89</v>
      </c>
    </row>
    <row r="6316" spans="1:5" ht="12.6" customHeight="1" x14ac:dyDescent="0.2">
      <c r="A6316" s="32">
        <v>21</v>
      </c>
      <c r="B6316" s="32">
        <v>1</v>
      </c>
      <c r="C6316" s="32">
        <v>105</v>
      </c>
      <c r="D6316" s="32" t="s">
        <v>223</v>
      </c>
      <c r="E6316" s="32" t="s">
        <v>363</v>
      </c>
    </row>
    <row r="6317" spans="1:5" ht="12.6" customHeight="1" x14ac:dyDescent="0.2">
      <c r="A6317" s="32">
        <v>21</v>
      </c>
      <c r="B6317" s="32">
        <v>1</v>
      </c>
      <c r="C6317" s="32">
        <v>106</v>
      </c>
      <c r="D6317" s="32" t="s">
        <v>24</v>
      </c>
      <c r="E6317" s="32" t="s">
        <v>264</v>
      </c>
    </row>
    <row r="6318" spans="1:5" ht="12.6" customHeight="1" x14ac:dyDescent="0.2">
      <c r="A6318" s="32">
        <v>21</v>
      </c>
      <c r="B6318" s="32">
        <v>1</v>
      </c>
      <c r="C6318" s="32">
        <v>107</v>
      </c>
      <c r="D6318" s="32" t="s">
        <v>484</v>
      </c>
      <c r="E6318" s="32" t="s">
        <v>344</v>
      </c>
    </row>
    <row r="6319" spans="1:5" ht="12.6" customHeight="1" x14ac:dyDescent="0.2">
      <c r="A6319" s="32">
        <v>21</v>
      </c>
      <c r="B6319" s="32">
        <v>1</v>
      </c>
      <c r="C6319" s="32">
        <v>108</v>
      </c>
      <c r="D6319" s="32" t="s">
        <v>403</v>
      </c>
      <c r="E6319" s="32" t="s">
        <v>96</v>
      </c>
    </row>
    <row r="6320" spans="1:5" ht="12.6" customHeight="1" x14ac:dyDescent="0.2">
      <c r="A6320" s="32">
        <v>21</v>
      </c>
      <c r="B6320" s="32">
        <v>1</v>
      </c>
      <c r="C6320" s="32">
        <v>109</v>
      </c>
      <c r="D6320" s="32" t="s">
        <v>100</v>
      </c>
      <c r="E6320" s="32" t="s">
        <v>244</v>
      </c>
    </row>
    <row r="6321" spans="1:5" ht="12.6" customHeight="1" x14ac:dyDescent="0.2">
      <c r="A6321" s="32">
        <v>21</v>
      </c>
      <c r="B6321" s="32">
        <v>1</v>
      </c>
      <c r="C6321" s="32">
        <v>110</v>
      </c>
      <c r="D6321" s="32" t="s">
        <v>324</v>
      </c>
      <c r="E6321" s="32" t="s">
        <v>433</v>
      </c>
    </row>
    <row r="6322" spans="1:5" ht="12.6" customHeight="1" x14ac:dyDescent="0.2">
      <c r="A6322" s="32">
        <v>21</v>
      </c>
      <c r="B6322" s="32">
        <v>1</v>
      </c>
      <c r="C6322" s="32">
        <v>111</v>
      </c>
      <c r="D6322" s="32" t="s">
        <v>304</v>
      </c>
      <c r="E6322" s="32" t="s">
        <v>99</v>
      </c>
    </row>
    <row r="6323" spans="1:5" ht="12.6" customHeight="1" x14ac:dyDescent="0.2">
      <c r="A6323" s="32">
        <v>21</v>
      </c>
      <c r="B6323" s="32">
        <v>1</v>
      </c>
      <c r="C6323" s="32">
        <v>112</v>
      </c>
      <c r="D6323" s="32" t="s">
        <v>98</v>
      </c>
      <c r="E6323" s="32" t="s">
        <v>101</v>
      </c>
    </row>
    <row r="6324" spans="1:5" ht="12.6" customHeight="1" x14ac:dyDescent="0.2">
      <c r="A6324" s="32">
        <v>21</v>
      </c>
      <c r="B6324" s="32">
        <v>1</v>
      </c>
      <c r="C6324" s="32">
        <v>113</v>
      </c>
      <c r="D6324" s="32" t="s">
        <v>404</v>
      </c>
      <c r="E6324" s="32" t="s">
        <v>97</v>
      </c>
    </row>
    <row r="6325" spans="1:5" ht="12.6" customHeight="1" x14ac:dyDescent="0.2">
      <c r="A6325" s="32">
        <v>21</v>
      </c>
      <c r="B6325" s="32">
        <v>1</v>
      </c>
      <c r="C6325" s="32">
        <v>114</v>
      </c>
      <c r="D6325" s="32" t="s">
        <v>464</v>
      </c>
      <c r="E6325" s="32" t="s">
        <v>102</v>
      </c>
    </row>
    <row r="6326" spans="1:5" ht="12.6" customHeight="1" x14ac:dyDescent="0.2">
      <c r="A6326" s="32">
        <v>21</v>
      </c>
      <c r="B6326" s="32">
        <v>1</v>
      </c>
      <c r="C6326" s="32">
        <v>115</v>
      </c>
      <c r="D6326" s="32" t="s">
        <v>224</v>
      </c>
      <c r="E6326" s="32" t="s">
        <v>284</v>
      </c>
    </row>
    <row r="6327" spans="1:5" ht="12.6" customHeight="1" x14ac:dyDescent="0.2">
      <c r="A6327" s="32">
        <v>21</v>
      </c>
      <c r="B6327" s="32">
        <v>1</v>
      </c>
      <c r="C6327" s="32">
        <v>116</v>
      </c>
      <c r="D6327" s="32" t="s">
        <v>485</v>
      </c>
      <c r="E6327" s="32" t="s">
        <v>364</v>
      </c>
    </row>
    <row r="6328" spans="1:5" ht="12.6" customHeight="1" x14ac:dyDescent="0.2">
      <c r="A6328" s="32">
        <v>21</v>
      </c>
      <c r="B6328" s="32">
        <v>1</v>
      </c>
      <c r="C6328" s="32">
        <v>117</v>
      </c>
      <c r="D6328" s="32" t="s">
        <v>225</v>
      </c>
      <c r="E6328" s="32" t="s">
        <v>405</v>
      </c>
    </row>
    <row r="6329" spans="1:5" ht="12.6" customHeight="1" x14ac:dyDescent="0.2">
      <c r="A6329" s="32">
        <v>21</v>
      </c>
      <c r="B6329" s="32">
        <v>1</v>
      </c>
      <c r="C6329" s="32">
        <v>118</v>
      </c>
      <c r="D6329" s="32" t="s">
        <v>245</v>
      </c>
      <c r="E6329" s="32" t="s">
        <v>434</v>
      </c>
    </row>
    <row r="6330" spans="1:5" ht="12.6" customHeight="1" x14ac:dyDescent="0.2">
      <c r="A6330" s="32">
        <v>21</v>
      </c>
      <c r="B6330" s="32">
        <v>1</v>
      </c>
      <c r="C6330" s="32">
        <v>119</v>
      </c>
      <c r="D6330" s="32" t="s">
        <v>106</v>
      </c>
      <c r="E6330" s="32" t="s">
        <v>465</v>
      </c>
    </row>
    <row r="6331" spans="1:5" ht="12.6" customHeight="1" x14ac:dyDescent="0.2">
      <c r="A6331" s="32">
        <v>21</v>
      </c>
      <c r="B6331" s="32">
        <v>1</v>
      </c>
      <c r="C6331" s="32">
        <v>120</v>
      </c>
      <c r="D6331" s="32" t="s">
        <v>265</v>
      </c>
      <c r="E6331" s="32" t="s">
        <v>25</v>
      </c>
    </row>
    <row r="6332" spans="1:5" ht="12.6" customHeight="1" x14ac:dyDescent="0.2">
      <c r="A6332" s="32">
        <v>21</v>
      </c>
      <c r="B6332" s="32">
        <v>1</v>
      </c>
      <c r="C6332" s="32">
        <v>121</v>
      </c>
      <c r="D6332" s="32" t="s">
        <v>345</v>
      </c>
      <c r="E6332" s="32" t="s">
        <v>365</v>
      </c>
    </row>
    <row r="6333" spans="1:5" ht="12.6" customHeight="1" x14ac:dyDescent="0.2">
      <c r="A6333" s="32">
        <v>21</v>
      </c>
      <c r="B6333" s="32">
        <v>1</v>
      </c>
      <c r="C6333" s="32">
        <v>122</v>
      </c>
      <c r="D6333" s="32" t="s">
        <v>104</v>
      </c>
      <c r="E6333" s="32" t="s">
        <v>305</v>
      </c>
    </row>
    <row r="6334" spans="1:5" ht="12.6" customHeight="1" x14ac:dyDescent="0.2">
      <c r="A6334" s="32">
        <v>21</v>
      </c>
      <c r="B6334" s="32">
        <v>1</v>
      </c>
      <c r="C6334" s="32">
        <v>123</v>
      </c>
      <c r="D6334" s="32" t="s">
        <v>109</v>
      </c>
      <c r="E6334" s="32" t="s">
        <v>103</v>
      </c>
    </row>
    <row r="6335" spans="1:5" ht="12.6" customHeight="1" x14ac:dyDescent="0.2">
      <c r="A6335" s="32">
        <v>21</v>
      </c>
      <c r="B6335" s="32">
        <v>1</v>
      </c>
      <c r="C6335" s="32">
        <v>124</v>
      </c>
      <c r="D6335" s="32" t="s">
        <v>105</v>
      </c>
      <c r="E6335" s="32" t="s">
        <v>285</v>
      </c>
    </row>
    <row r="6336" spans="1:5" ht="12.6" customHeight="1" x14ac:dyDescent="0.2">
      <c r="A6336" s="32">
        <v>21</v>
      </c>
      <c r="B6336" s="32">
        <v>1</v>
      </c>
      <c r="C6336" s="32">
        <v>125</v>
      </c>
      <c r="D6336" s="32" t="s">
        <v>108</v>
      </c>
      <c r="E6336" s="32" t="s">
        <v>406</v>
      </c>
    </row>
    <row r="6337" spans="1:5" ht="12.6" customHeight="1" x14ac:dyDescent="0.2">
      <c r="A6337" s="32">
        <v>21</v>
      </c>
      <c r="B6337" s="32">
        <v>1</v>
      </c>
      <c r="C6337" s="32">
        <v>126</v>
      </c>
      <c r="D6337" s="32" t="s">
        <v>107</v>
      </c>
      <c r="E6337" s="32" t="s">
        <v>325</v>
      </c>
    </row>
    <row r="6338" spans="1:5" ht="12.6" customHeight="1" x14ac:dyDescent="0.2">
      <c r="A6338" s="32">
        <v>21</v>
      </c>
      <c r="B6338" s="32">
        <v>1</v>
      </c>
      <c r="C6338" s="32">
        <v>127</v>
      </c>
      <c r="D6338" s="32" t="s">
        <v>346</v>
      </c>
      <c r="E6338" s="32" t="s">
        <v>144</v>
      </c>
    </row>
    <row r="6339" spans="1:5" ht="12.6" customHeight="1" x14ac:dyDescent="0.2">
      <c r="A6339" s="32">
        <v>21</v>
      </c>
      <c r="B6339" s="32">
        <v>1</v>
      </c>
      <c r="C6339" s="32">
        <v>128</v>
      </c>
      <c r="D6339" s="32" t="s">
        <v>326</v>
      </c>
      <c r="E6339" s="32" t="s">
        <v>407</v>
      </c>
    </row>
    <row r="6340" spans="1:5" ht="12.6" customHeight="1" x14ac:dyDescent="0.2">
      <c r="A6340" s="32">
        <v>21</v>
      </c>
      <c r="B6340" s="32">
        <v>1</v>
      </c>
      <c r="C6340" s="32">
        <v>129</v>
      </c>
      <c r="D6340" s="32" t="s">
        <v>142</v>
      </c>
      <c r="E6340" s="32" t="s">
        <v>143</v>
      </c>
    </row>
    <row r="6341" spans="1:5" ht="12.6" customHeight="1" x14ac:dyDescent="0.2">
      <c r="A6341" s="32">
        <v>21</v>
      </c>
      <c r="B6341" s="32">
        <v>1</v>
      </c>
      <c r="C6341" s="32">
        <v>130</v>
      </c>
      <c r="D6341" s="32" t="s">
        <v>226</v>
      </c>
      <c r="E6341" s="32" t="s">
        <v>139</v>
      </c>
    </row>
    <row r="6342" spans="1:5" ht="12.6" customHeight="1" x14ac:dyDescent="0.2">
      <c r="A6342" s="32">
        <v>21</v>
      </c>
      <c r="B6342" s="32">
        <v>1</v>
      </c>
      <c r="C6342" s="32">
        <v>131</v>
      </c>
      <c r="D6342" s="32" t="s">
        <v>466</v>
      </c>
      <c r="E6342" s="32" t="s">
        <v>366</v>
      </c>
    </row>
    <row r="6343" spans="1:5" ht="12.6" customHeight="1" x14ac:dyDescent="0.2">
      <c r="A6343" s="32">
        <v>21</v>
      </c>
      <c r="B6343" s="32">
        <v>1</v>
      </c>
      <c r="C6343" s="32">
        <v>132</v>
      </c>
      <c r="D6343" s="32" t="s">
        <v>140</v>
      </c>
      <c r="E6343" s="32" t="s">
        <v>408</v>
      </c>
    </row>
    <row r="6344" spans="1:5" ht="12.6" customHeight="1" x14ac:dyDescent="0.2">
      <c r="A6344" s="32">
        <v>21</v>
      </c>
      <c r="B6344" s="32">
        <v>1</v>
      </c>
      <c r="C6344" s="32">
        <v>133</v>
      </c>
      <c r="D6344" s="32" t="s">
        <v>486</v>
      </c>
      <c r="E6344" s="32" t="s">
        <v>146</v>
      </c>
    </row>
    <row r="6345" spans="1:5" ht="12.6" customHeight="1" x14ac:dyDescent="0.2">
      <c r="A6345" s="32">
        <v>21</v>
      </c>
      <c r="B6345" s="32">
        <v>1</v>
      </c>
      <c r="C6345" s="32">
        <v>134</v>
      </c>
      <c r="D6345" s="32" t="s">
        <v>435</v>
      </c>
      <c r="E6345" s="32" t="s">
        <v>141</v>
      </c>
    </row>
    <row r="6346" spans="1:5" ht="12.6" customHeight="1" x14ac:dyDescent="0.2">
      <c r="A6346" s="32">
        <v>21</v>
      </c>
      <c r="B6346" s="32">
        <v>1</v>
      </c>
      <c r="C6346" s="32">
        <v>135</v>
      </c>
      <c r="D6346" s="32" t="s">
        <v>286</v>
      </c>
      <c r="E6346" s="32" t="s">
        <v>266</v>
      </c>
    </row>
    <row r="6347" spans="1:5" ht="12.6" customHeight="1" x14ac:dyDescent="0.2">
      <c r="A6347" s="32">
        <v>21</v>
      </c>
      <c r="B6347" s="32">
        <v>1</v>
      </c>
      <c r="C6347" s="32">
        <v>136</v>
      </c>
      <c r="D6347" s="32" t="s">
        <v>246</v>
      </c>
      <c r="E6347" s="32" t="s">
        <v>138</v>
      </c>
    </row>
    <row r="6348" spans="1:5" ht="12.6" customHeight="1" x14ac:dyDescent="0.2">
      <c r="A6348" s="32">
        <v>21</v>
      </c>
      <c r="B6348" s="32">
        <v>1</v>
      </c>
      <c r="C6348" s="32">
        <v>137</v>
      </c>
      <c r="D6348" s="32" t="s">
        <v>145</v>
      </c>
      <c r="E6348" s="32" t="s">
        <v>306</v>
      </c>
    </row>
    <row r="6349" spans="1:5" ht="12.6" customHeight="1" x14ac:dyDescent="0.2">
      <c r="A6349" s="32">
        <v>21</v>
      </c>
      <c r="B6349" s="32">
        <v>1</v>
      </c>
      <c r="C6349" s="32">
        <v>138</v>
      </c>
      <c r="D6349" s="32" t="s">
        <v>287</v>
      </c>
      <c r="E6349" s="32" t="s">
        <v>151</v>
      </c>
    </row>
    <row r="6350" spans="1:5" ht="12.6" customHeight="1" x14ac:dyDescent="0.2">
      <c r="A6350" s="32">
        <v>21</v>
      </c>
      <c r="B6350" s="32">
        <v>1</v>
      </c>
      <c r="C6350" s="32">
        <v>139</v>
      </c>
      <c r="D6350" s="32" t="s">
        <v>247</v>
      </c>
      <c r="E6350" s="32" t="s">
        <v>227</v>
      </c>
    </row>
    <row r="6351" spans="1:5" ht="12.6" customHeight="1" x14ac:dyDescent="0.2">
      <c r="A6351" s="32">
        <v>21</v>
      </c>
      <c r="B6351" s="32">
        <v>1</v>
      </c>
      <c r="C6351" s="32">
        <v>140</v>
      </c>
      <c r="D6351" s="32" t="s">
        <v>409</v>
      </c>
      <c r="E6351" s="32" t="s">
        <v>367</v>
      </c>
    </row>
    <row r="6352" spans="1:5" ht="12.6" customHeight="1" x14ac:dyDescent="0.2">
      <c r="A6352" s="32">
        <v>21</v>
      </c>
      <c r="B6352" s="32">
        <v>1</v>
      </c>
      <c r="C6352" s="32">
        <v>141</v>
      </c>
      <c r="D6352" s="32" t="s">
        <v>148</v>
      </c>
      <c r="E6352" s="32" t="s">
        <v>267</v>
      </c>
    </row>
    <row r="6353" spans="1:5" ht="12.6" customHeight="1" x14ac:dyDescent="0.2">
      <c r="A6353" s="32">
        <v>21</v>
      </c>
      <c r="B6353" s="32">
        <v>1</v>
      </c>
      <c r="C6353" s="32">
        <v>142</v>
      </c>
      <c r="D6353" s="32" t="s">
        <v>147</v>
      </c>
      <c r="E6353" s="32" t="s">
        <v>467</v>
      </c>
    </row>
    <row r="6354" spans="1:5" ht="12.6" customHeight="1" x14ac:dyDescent="0.2">
      <c r="A6354" s="32">
        <v>21</v>
      </c>
      <c r="B6354" s="32">
        <v>1</v>
      </c>
      <c r="C6354" s="32">
        <v>143</v>
      </c>
      <c r="D6354" s="32" t="s">
        <v>152</v>
      </c>
      <c r="E6354" s="32" t="s">
        <v>149</v>
      </c>
    </row>
    <row r="6355" spans="1:5" ht="12.6" customHeight="1" x14ac:dyDescent="0.2">
      <c r="A6355" s="32">
        <v>21</v>
      </c>
      <c r="B6355" s="32">
        <v>1</v>
      </c>
      <c r="C6355" s="32">
        <v>144</v>
      </c>
      <c r="D6355" s="32" t="s">
        <v>436</v>
      </c>
      <c r="E6355" s="32" t="s">
        <v>307</v>
      </c>
    </row>
    <row r="6356" spans="1:5" ht="12.6" customHeight="1" x14ac:dyDescent="0.2">
      <c r="A6356" s="32">
        <v>21</v>
      </c>
      <c r="B6356" s="32">
        <v>1</v>
      </c>
      <c r="C6356" s="32">
        <v>145</v>
      </c>
      <c r="D6356" s="32" t="s">
        <v>410</v>
      </c>
      <c r="E6356" s="32" t="s">
        <v>153</v>
      </c>
    </row>
    <row r="6357" spans="1:5" ht="12.6" customHeight="1" x14ac:dyDescent="0.2">
      <c r="A6357" s="32">
        <v>21</v>
      </c>
      <c r="B6357" s="32">
        <v>1</v>
      </c>
      <c r="C6357" s="32">
        <v>146</v>
      </c>
      <c r="D6357" s="32" t="s">
        <v>327</v>
      </c>
      <c r="E6357" s="32" t="s">
        <v>487</v>
      </c>
    </row>
    <row r="6358" spans="1:5" ht="12.6" customHeight="1" x14ac:dyDescent="0.2">
      <c r="A6358" s="32">
        <v>21</v>
      </c>
      <c r="B6358" s="32">
        <v>1</v>
      </c>
      <c r="C6358" s="32">
        <v>147</v>
      </c>
      <c r="D6358" s="32" t="s">
        <v>347</v>
      </c>
      <c r="E6358" s="32" t="s">
        <v>150</v>
      </c>
    </row>
    <row r="6359" spans="1:5" ht="12.6" customHeight="1" x14ac:dyDescent="0.2">
      <c r="A6359" s="32">
        <v>21</v>
      </c>
      <c r="B6359" s="32">
        <v>1</v>
      </c>
      <c r="C6359" s="32">
        <v>148</v>
      </c>
      <c r="D6359" s="32" t="s">
        <v>411</v>
      </c>
      <c r="E6359" s="32" t="s">
        <v>228</v>
      </c>
    </row>
    <row r="6360" spans="1:5" ht="12.6" customHeight="1" x14ac:dyDescent="0.2">
      <c r="A6360" s="32">
        <v>21</v>
      </c>
      <c r="B6360" s="32">
        <v>1</v>
      </c>
      <c r="C6360" s="32">
        <v>149</v>
      </c>
      <c r="D6360" s="32" t="s">
        <v>488</v>
      </c>
      <c r="E6360" s="32" t="s">
        <v>368</v>
      </c>
    </row>
    <row r="6361" spans="1:5" ht="12.6" customHeight="1" x14ac:dyDescent="0.2">
      <c r="A6361" s="32">
        <v>21</v>
      </c>
      <c r="B6361" s="32">
        <v>1</v>
      </c>
      <c r="C6361" s="32">
        <v>150</v>
      </c>
      <c r="D6361" s="32" t="s">
        <v>248</v>
      </c>
      <c r="E6361" s="32" t="s">
        <v>268</v>
      </c>
    </row>
    <row r="6362" spans="1:5" ht="12.6" customHeight="1" x14ac:dyDescent="0.2">
      <c r="A6362" s="32">
        <v>21</v>
      </c>
      <c r="B6362" s="32">
        <v>1</v>
      </c>
      <c r="C6362" s="32">
        <v>151</v>
      </c>
      <c r="D6362" s="32" t="s">
        <v>162</v>
      </c>
      <c r="E6362" s="32" t="s">
        <v>328</v>
      </c>
    </row>
    <row r="6363" spans="1:5" ht="12.6" customHeight="1" x14ac:dyDescent="0.2">
      <c r="A6363" s="32">
        <v>21</v>
      </c>
      <c r="B6363" s="32">
        <v>1</v>
      </c>
      <c r="C6363" s="32">
        <v>152</v>
      </c>
      <c r="D6363" s="32" t="s">
        <v>158</v>
      </c>
      <c r="E6363" s="32" t="s">
        <v>468</v>
      </c>
    </row>
    <row r="6364" spans="1:5" ht="12.6" customHeight="1" x14ac:dyDescent="0.2">
      <c r="A6364" s="32">
        <v>21</v>
      </c>
      <c r="B6364" s="32">
        <v>1</v>
      </c>
      <c r="C6364" s="32">
        <v>153</v>
      </c>
      <c r="D6364" s="32" t="s">
        <v>412</v>
      </c>
      <c r="E6364" s="32" t="s">
        <v>160</v>
      </c>
    </row>
    <row r="6365" spans="1:5" ht="12.6" customHeight="1" x14ac:dyDescent="0.2">
      <c r="A6365" s="32">
        <v>21</v>
      </c>
      <c r="B6365" s="32">
        <v>1</v>
      </c>
      <c r="C6365" s="32">
        <v>154</v>
      </c>
      <c r="D6365" s="32" t="s">
        <v>348</v>
      </c>
      <c r="E6365" s="32" t="s">
        <v>157</v>
      </c>
    </row>
    <row r="6366" spans="1:5" ht="12.6" customHeight="1" x14ac:dyDescent="0.2">
      <c r="A6366" s="32">
        <v>21</v>
      </c>
      <c r="B6366" s="32">
        <v>1</v>
      </c>
      <c r="C6366" s="32">
        <v>155</v>
      </c>
      <c r="D6366" s="32" t="s">
        <v>156</v>
      </c>
      <c r="E6366" s="32" t="s">
        <v>159</v>
      </c>
    </row>
    <row r="6367" spans="1:5" ht="12.6" customHeight="1" x14ac:dyDescent="0.2">
      <c r="A6367" s="32">
        <v>21</v>
      </c>
      <c r="B6367" s="32">
        <v>1</v>
      </c>
      <c r="C6367" s="32">
        <v>156</v>
      </c>
      <c r="D6367" s="32" t="s">
        <v>308</v>
      </c>
      <c r="E6367" s="32" t="s">
        <v>154</v>
      </c>
    </row>
    <row r="6368" spans="1:5" ht="12.6" customHeight="1" x14ac:dyDescent="0.2">
      <c r="A6368" s="32">
        <v>21</v>
      </c>
      <c r="B6368" s="32">
        <v>1</v>
      </c>
      <c r="C6368" s="32">
        <v>157</v>
      </c>
      <c r="D6368" s="32" t="s">
        <v>288</v>
      </c>
      <c r="E6368" s="32" t="s">
        <v>437</v>
      </c>
    </row>
    <row r="6369" spans="1:5" ht="12.6" customHeight="1" x14ac:dyDescent="0.2">
      <c r="A6369" s="32">
        <v>21</v>
      </c>
      <c r="B6369" s="32">
        <v>1</v>
      </c>
      <c r="C6369" s="32">
        <v>158</v>
      </c>
      <c r="D6369" s="32" t="s">
        <v>289</v>
      </c>
      <c r="E6369" s="32" t="s">
        <v>155</v>
      </c>
    </row>
    <row r="6370" spans="1:5" ht="12.6" customHeight="1" x14ac:dyDescent="0.2">
      <c r="A6370" s="32">
        <v>21</v>
      </c>
      <c r="B6370" s="32">
        <v>1</v>
      </c>
      <c r="C6370" s="32">
        <v>159</v>
      </c>
      <c r="D6370" s="32" t="s">
        <v>489</v>
      </c>
      <c r="E6370" s="32" t="s">
        <v>169</v>
      </c>
    </row>
    <row r="6371" spans="1:5" ht="12.6" customHeight="1" x14ac:dyDescent="0.2">
      <c r="A6371" s="32">
        <v>21</v>
      </c>
      <c r="B6371" s="32">
        <v>1</v>
      </c>
      <c r="C6371" s="32">
        <v>160</v>
      </c>
      <c r="D6371" s="32" t="s">
        <v>229</v>
      </c>
      <c r="E6371" s="32" t="s">
        <v>309</v>
      </c>
    </row>
    <row r="6372" spans="1:5" ht="12.6" customHeight="1" x14ac:dyDescent="0.2">
      <c r="A6372" s="32">
        <v>21</v>
      </c>
      <c r="B6372" s="32">
        <v>1</v>
      </c>
      <c r="C6372" s="32">
        <v>161</v>
      </c>
      <c r="D6372" s="32" t="s">
        <v>249</v>
      </c>
      <c r="E6372" s="32" t="s">
        <v>163</v>
      </c>
    </row>
    <row r="6373" spans="1:5" ht="12.6" customHeight="1" x14ac:dyDescent="0.2">
      <c r="A6373" s="32">
        <v>21</v>
      </c>
      <c r="B6373" s="32">
        <v>1</v>
      </c>
      <c r="C6373" s="32">
        <v>162</v>
      </c>
      <c r="D6373" s="32" t="s">
        <v>414</v>
      </c>
      <c r="E6373" s="32" t="s">
        <v>168</v>
      </c>
    </row>
    <row r="6374" spans="1:5" ht="12.6" customHeight="1" x14ac:dyDescent="0.2">
      <c r="A6374" s="32">
        <v>21</v>
      </c>
      <c r="B6374" s="32">
        <v>1</v>
      </c>
      <c r="C6374" s="32">
        <v>163</v>
      </c>
      <c r="D6374" s="32" t="s">
        <v>413</v>
      </c>
      <c r="E6374" s="32" t="s">
        <v>369</v>
      </c>
    </row>
    <row r="6375" spans="1:5" ht="12.6" customHeight="1" x14ac:dyDescent="0.2">
      <c r="A6375" s="32">
        <v>21</v>
      </c>
      <c r="B6375" s="32">
        <v>1</v>
      </c>
      <c r="C6375" s="32">
        <v>164</v>
      </c>
      <c r="D6375" s="32" t="s">
        <v>329</v>
      </c>
      <c r="E6375" s="32" t="s">
        <v>269</v>
      </c>
    </row>
    <row r="6376" spans="1:5" ht="12.6" customHeight="1" x14ac:dyDescent="0.2">
      <c r="A6376" s="32">
        <v>21</v>
      </c>
      <c r="B6376" s="32">
        <v>1</v>
      </c>
      <c r="C6376" s="32">
        <v>165</v>
      </c>
      <c r="D6376" s="32" t="s">
        <v>161</v>
      </c>
      <c r="E6376" s="32" t="s">
        <v>438</v>
      </c>
    </row>
    <row r="6377" spans="1:5" ht="12.6" customHeight="1" x14ac:dyDescent="0.2">
      <c r="A6377" s="32">
        <v>21</v>
      </c>
      <c r="B6377" s="32">
        <v>1</v>
      </c>
      <c r="C6377" s="32">
        <v>166</v>
      </c>
      <c r="D6377" s="32" t="s">
        <v>167</v>
      </c>
      <c r="E6377" s="32" t="s">
        <v>164</v>
      </c>
    </row>
    <row r="6378" spans="1:5" ht="12.6" customHeight="1" x14ac:dyDescent="0.2">
      <c r="A6378" s="32">
        <v>21</v>
      </c>
      <c r="B6378" s="32">
        <v>1</v>
      </c>
      <c r="C6378" s="32">
        <v>167</v>
      </c>
      <c r="D6378" s="32" t="s">
        <v>469</v>
      </c>
      <c r="E6378" s="32" t="s">
        <v>166</v>
      </c>
    </row>
    <row r="6379" spans="1:5" ht="12.6" customHeight="1" x14ac:dyDescent="0.2">
      <c r="A6379" s="32">
        <v>21</v>
      </c>
      <c r="B6379" s="32">
        <v>1</v>
      </c>
      <c r="C6379" s="32">
        <v>168</v>
      </c>
      <c r="D6379" s="32" t="s">
        <v>349</v>
      </c>
      <c r="E6379" s="32" t="s">
        <v>165</v>
      </c>
    </row>
    <row r="6380" spans="1:5" ht="12.6" customHeight="1" x14ac:dyDescent="0.2">
      <c r="A6380" s="32">
        <v>21</v>
      </c>
      <c r="B6380" s="32">
        <v>1</v>
      </c>
      <c r="C6380" s="32">
        <v>169</v>
      </c>
      <c r="D6380" s="32" t="s">
        <v>250</v>
      </c>
      <c r="E6380" s="32" t="s">
        <v>173</v>
      </c>
    </row>
    <row r="6381" spans="1:5" ht="12.6" customHeight="1" x14ac:dyDescent="0.2">
      <c r="A6381" s="32">
        <v>21</v>
      </c>
      <c r="B6381" s="32">
        <v>1</v>
      </c>
      <c r="C6381" s="32">
        <v>170</v>
      </c>
      <c r="D6381" s="32" t="s">
        <v>415</v>
      </c>
      <c r="E6381" s="32" t="s">
        <v>290</v>
      </c>
    </row>
    <row r="6382" spans="1:5" ht="12.6" customHeight="1" x14ac:dyDescent="0.2">
      <c r="A6382" s="32">
        <v>21</v>
      </c>
      <c r="B6382" s="32">
        <v>1</v>
      </c>
      <c r="C6382" s="32">
        <v>171</v>
      </c>
      <c r="D6382" s="32" t="s">
        <v>170</v>
      </c>
      <c r="E6382" s="32" t="s">
        <v>174</v>
      </c>
    </row>
    <row r="6383" spans="1:5" ht="12.6" customHeight="1" x14ac:dyDescent="0.2">
      <c r="A6383" s="32">
        <v>21</v>
      </c>
      <c r="B6383" s="32">
        <v>1</v>
      </c>
      <c r="C6383" s="32">
        <v>172</v>
      </c>
      <c r="D6383" s="32" t="s">
        <v>350</v>
      </c>
      <c r="E6383" s="32" t="s">
        <v>439</v>
      </c>
    </row>
    <row r="6384" spans="1:5" ht="12.6" customHeight="1" x14ac:dyDescent="0.2">
      <c r="A6384" s="32">
        <v>21</v>
      </c>
      <c r="B6384" s="32">
        <v>1</v>
      </c>
      <c r="C6384" s="32">
        <v>173</v>
      </c>
      <c r="D6384" s="32" t="s">
        <v>178</v>
      </c>
      <c r="E6384" s="32" t="s">
        <v>416</v>
      </c>
    </row>
    <row r="6385" spans="1:5" ht="12.6" customHeight="1" x14ac:dyDescent="0.2">
      <c r="A6385" s="32">
        <v>21</v>
      </c>
      <c r="B6385" s="32">
        <v>1</v>
      </c>
      <c r="C6385" s="32">
        <v>174</v>
      </c>
      <c r="D6385" s="32" t="s">
        <v>230</v>
      </c>
      <c r="E6385" s="32" t="s">
        <v>490</v>
      </c>
    </row>
    <row r="6386" spans="1:5" ht="12.6" customHeight="1" x14ac:dyDescent="0.2">
      <c r="A6386" s="32">
        <v>21</v>
      </c>
      <c r="B6386" s="32">
        <v>1</v>
      </c>
      <c r="C6386" s="32">
        <v>175</v>
      </c>
      <c r="D6386" s="32" t="s">
        <v>330</v>
      </c>
      <c r="E6386" s="32" t="s">
        <v>470</v>
      </c>
    </row>
    <row r="6387" spans="1:5" ht="12.6" customHeight="1" x14ac:dyDescent="0.2">
      <c r="A6387" s="32">
        <v>21</v>
      </c>
      <c r="B6387" s="32">
        <v>1</v>
      </c>
      <c r="C6387" s="32">
        <v>176</v>
      </c>
      <c r="D6387" s="32" t="s">
        <v>172</v>
      </c>
      <c r="E6387" s="32" t="s">
        <v>370</v>
      </c>
    </row>
    <row r="6388" spans="1:5" ht="12.6" customHeight="1" x14ac:dyDescent="0.2">
      <c r="A6388" s="32">
        <v>21</v>
      </c>
      <c r="B6388" s="32">
        <v>1</v>
      </c>
      <c r="C6388" s="32">
        <v>177</v>
      </c>
      <c r="D6388" s="32" t="s">
        <v>270</v>
      </c>
      <c r="E6388" s="32" t="s">
        <v>176</v>
      </c>
    </row>
    <row r="6389" spans="1:5" ht="12.6" customHeight="1" x14ac:dyDescent="0.2">
      <c r="A6389" s="32">
        <v>21</v>
      </c>
      <c r="B6389" s="32">
        <v>1</v>
      </c>
      <c r="C6389" s="32">
        <v>178</v>
      </c>
      <c r="D6389" s="32" t="s">
        <v>310</v>
      </c>
      <c r="E6389" s="32" t="s">
        <v>171</v>
      </c>
    </row>
    <row r="6390" spans="1:5" ht="12.6" customHeight="1" x14ac:dyDescent="0.2">
      <c r="A6390" s="32">
        <v>21</v>
      </c>
      <c r="B6390" s="32">
        <v>1</v>
      </c>
      <c r="C6390" s="32">
        <v>179</v>
      </c>
      <c r="D6390" s="32" t="s">
        <v>251</v>
      </c>
      <c r="E6390" s="32" t="s">
        <v>175</v>
      </c>
    </row>
    <row r="6391" spans="1:5" ht="12.6" customHeight="1" x14ac:dyDescent="0.2">
      <c r="A6391" s="32">
        <v>21</v>
      </c>
      <c r="B6391" s="32">
        <v>1</v>
      </c>
      <c r="C6391" s="32">
        <v>180</v>
      </c>
      <c r="D6391" s="32" t="s">
        <v>491</v>
      </c>
      <c r="E6391" s="32" t="s">
        <v>418</v>
      </c>
    </row>
    <row r="6392" spans="1:5" ht="12.6" customHeight="1" x14ac:dyDescent="0.2">
      <c r="A6392" s="32">
        <v>21</v>
      </c>
      <c r="B6392" s="32">
        <v>1</v>
      </c>
      <c r="C6392" s="32">
        <v>181</v>
      </c>
      <c r="D6392" s="32" t="s">
        <v>185</v>
      </c>
      <c r="E6392" s="32" t="s">
        <v>351</v>
      </c>
    </row>
    <row r="6393" spans="1:5" ht="12.6" customHeight="1" x14ac:dyDescent="0.2">
      <c r="A6393" s="32">
        <v>21</v>
      </c>
      <c r="B6393" s="32">
        <v>1</v>
      </c>
      <c r="C6393" s="32">
        <v>182</v>
      </c>
      <c r="D6393" s="32" t="s">
        <v>331</v>
      </c>
      <c r="E6393" s="32" t="s">
        <v>291</v>
      </c>
    </row>
    <row r="6394" spans="1:5" ht="12.6" customHeight="1" x14ac:dyDescent="0.2">
      <c r="A6394" s="32">
        <v>21</v>
      </c>
      <c r="B6394" s="32">
        <v>1</v>
      </c>
      <c r="C6394" s="32">
        <v>183</v>
      </c>
      <c r="D6394" s="32" t="s">
        <v>180</v>
      </c>
      <c r="E6394" s="32" t="s">
        <v>417</v>
      </c>
    </row>
    <row r="6395" spans="1:5" ht="12.6" customHeight="1" x14ac:dyDescent="0.2">
      <c r="A6395" s="32">
        <v>21</v>
      </c>
      <c r="B6395" s="32">
        <v>1</v>
      </c>
      <c r="C6395" s="32">
        <v>184</v>
      </c>
      <c r="D6395" s="32" t="s">
        <v>179</v>
      </c>
      <c r="E6395" s="32" t="s">
        <v>181</v>
      </c>
    </row>
    <row r="6396" spans="1:5" ht="12.6" customHeight="1" x14ac:dyDescent="0.2">
      <c r="A6396" s="32">
        <v>21</v>
      </c>
      <c r="B6396" s="32">
        <v>1</v>
      </c>
      <c r="C6396" s="32">
        <v>185</v>
      </c>
      <c r="D6396" s="32" t="s">
        <v>271</v>
      </c>
      <c r="E6396" s="32" t="s">
        <v>471</v>
      </c>
    </row>
    <row r="6397" spans="1:5" ht="12.6" customHeight="1" x14ac:dyDescent="0.2">
      <c r="A6397" s="32">
        <v>21</v>
      </c>
      <c r="B6397" s="32">
        <v>1</v>
      </c>
      <c r="C6397" s="32">
        <v>186</v>
      </c>
      <c r="D6397" s="32" t="s">
        <v>440</v>
      </c>
      <c r="E6397" s="32" t="s">
        <v>182</v>
      </c>
    </row>
    <row r="6398" spans="1:5" ht="12.6" customHeight="1" x14ac:dyDescent="0.2">
      <c r="A6398" s="32">
        <v>21</v>
      </c>
      <c r="B6398" s="32">
        <v>1</v>
      </c>
      <c r="C6398" s="32">
        <v>187</v>
      </c>
      <c r="D6398" s="32" t="s">
        <v>177</v>
      </c>
      <c r="E6398" s="32" t="s">
        <v>311</v>
      </c>
    </row>
    <row r="6399" spans="1:5" ht="12.6" customHeight="1" x14ac:dyDescent="0.2">
      <c r="A6399" s="32">
        <v>21</v>
      </c>
      <c r="B6399" s="32">
        <v>1</v>
      </c>
      <c r="C6399" s="32">
        <v>188</v>
      </c>
      <c r="D6399" s="32" t="s">
        <v>184</v>
      </c>
      <c r="E6399" s="32" t="s">
        <v>231</v>
      </c>
    </row>
    <row r="6400" spans="1:5" ht="12.6" customHeight="1" x14ac:dyDescent="0.2">
      <c r="A6400" s="32">
        <v>21</v>
      </c>
      <c r="B6400" s="32">
        <v>1</v>
      </c>
      <c r="C6400" s="32">
        <v>189</v>
      </c>
      <c r="D6400" s="32" t="s">
        <v>183</v>
      </c>
      <c r="E6400" s="32" t="s">
        <v>371</v>
      </c>
    </row>
    <row r="6401" spans="1:5" ht="12.6" customHeight="1" x14ac:dyDescent="0.2">
      <c r="A6401" s="32">
        <v>21</v>
      </c>
      <c r="B6401" s="32">
        <v>1</v>
      </c>
      <c r="C6401" s="32">
        <v>190</v>
      </c>
      <c r="D6401" s="32" t="s">
        <v>194</v>
      </c>
      <c r="E6401" s="32" t="s">
        <v>352</v>
      </c>
    </row>
    <row r="6402" spans="1:5" ht="12.6" customHeight="1" x14ac:dyDescent="0.2">
      <c r="A6402" s="32">
        <v>21</v>
      </c>
      <c r="B6402" s="32">
        <v>1</v>
      </c>
      <c r="C6402" s="32">
        <v>191</v>
      </c>
      <c r="D6402" s="32" t="s">
        <v>187</v>
      </c>
      <c r="E6402" s="32" t="s">
        <v>252</v>
      </c>
    </row>
    <row r="6403" spans="1:5" ht="12.6" customHeight="1" x14ac:dyDescent="0.2">
      <c r="A6403" s="32">
        <v>21</v>
      </c>
      <c r="B6403" s="32">
        <v>1</v>
      </c>
      <c r="C6403" s="32">
        <v>192</v>
      </c>
      <c r="D6403" s="32" t="s">
        <v>441</v>
      </c>
      <c r="E6403" s="32" t="s">
        <v>312</v>
      </c>
    </row>
    <row r="6404" spans="1:5" ht="12.6" customHeight="1" x14ac:dyDescent="0.2">
      <c r="A6404" s="32">
        <v>21</v>
      </c>
      <c r="B6404" s="32">
        <v>1</v>
      </c>
      <c r="C6404" s="32">
        <v>193</v>
      </c>
      <c r="D6404" s="32" t="s">
        <v>190</v>
      </c>
      <c r="E6404" s="32" t="s">
        <v>192</v>
      </c>
    </row>
    <row r="6405" spans="1:5" ht="12.6" customHeight="1" x14ac:dyDescent="0.2">
      <c r="A6405" s="32">
        <v>21</v>
      </c>
      <c r="B6405" s="32">
        <v>1</v>
      </c>
      <c r="C6405" s="32">
        <v>194</v>
      </c>
      <c r="D6405" s="32" t="s">
        <v>420</v>
      </c>
      <c r="E6405" s="32" t="s">
        <v>292</v>
      </c>
    </row>
    <row r="6406" spans="1:5" ht="12.6" customHeight="1" x14ac:dyDescent="0.2">
      <c r="A6406" s="32">
        <v>21</v>
      </c>
      <c r="B6406" s="32">
        <v>1</v>
      </c>
      <c r="C6406" s="32">
        <v>195</v>
      </c>
      <c r="D6406" s="32" t="s">
        <v>232</v>
      </c>
      <c r="E6406" s="32" t="s">
        <v>186</v>
      </c>
    </row>
    <row r="6407" spans="1:5" ht="12.6" customHeight="1" x14ac:dyDescent="0.2">
      <c r="A6407" s="32">
        <v>21</v>
      </c>
      <c r="B6407" s="32">
        <v>1</v>
      </c>
      <c r="C6407" s="32">
        <v>196</v>
      </c>
      <c r="D6407" s="32" t="s">
        <v>188</v>
      </c>
      <c r="E6407" s="32" t="s">
        <v>189</v>
      </c>
    </row>
    <row r="6408" spans="1:5" ht="12.6" customHeight="1" x14ac:dyDescent="0.2">
      <c r="A6408" s="32">
        <v>21</v>
      </c>
      <c r="B6408" s="32">
        <v>1</v>
      </c>
      <c r="C6408" s="32">
        <v>197</v>
      </c>
      <c r="D6408" s="32" t="s">
        <v>372</v>
      </c>
      <c r="E6408" s="32" t="s">
        <v>272</v>
      </c>
    </row>
    <row r="6409" spans="1:5" ht="12.6" customHeight="1" x14ac:dyDescent="0.2">
      <c r="A6409" s="32">
        <v>21</v>
      </c>
      <c r="B6409" s="32">
        <v>1</v>
      </c>
      <c r="C6409" s="32">
        <v>198</v>
      </c>
      <c r="D6409" s="32" t="s">
        <v>492</v>
      </c>
      <c r="E6409" s="32" t="s">
        <v>472</v>
      </c>
    </row>
    <row r="6410" spans="1:5" ht="12.6" customHeight="1" x14ac:dyDescent="0.2">
      <c r="A6410" s="32">
        <v>21</v>
      </c>
      <c r="B6410" s="32">
        <v>1</v>
      </c>
      <c r="C6410" s="32">
        <v>199</v>
      </c>
      <c r="D6410" s="32" t="s">
        <v>419</v>
      </c>
      <c r="E6410" s="32" t="s">
        <v>332</v>
      </c>
    </row>
    <row r="6411" spans="1:5" ht="12.6" customHeight="1" x14ac:dyDescent="0.2">
      <c r="A6411" s="32">
        <v>21</v>
      </c>
      <c r="B6411" s="32">
        <v>1</v>
      </c>
      <c r="C6411" s="32">
        <v>200</v>
      </c>
      <c r="D6411" s="32" t="s">
        <v>293</v>
      </c>
      <c r="E6411" s="32" t="s">
        <v>191</v>
      </c>
    </row>
    <row r="6412" spans="1:5" ht="12.6" customHeight="1" x14ac:dyDescent="0.2">
      <c r="A6412" s="32">
        <v>21</v>
      </c>
      <c r="B6412" s="32">
        <v>1</v>
      </c>
      <c r="C6412" s="32">
        <v>201</v>
      </c>
      <c r="D6412" s="32" t="s">
        <v>273</v>
      </c>
      <c r="E6412" s="32" t="s">
        <v>333</v>
      </c>
    </row>
    <row r="6413" spans="1:5" ht="12.6" customHeight="1" x14ac:dyDescent="0.2">
      <c r="A6413" s="32">
        <v>21</v>
      </c>
      <c r="B6413" s="32">
        <v>1</v>
      </c>
      <c r="C6413" s="32">
        <v>202</v>
      </c>
      <c r="D6413" s="32" t="s">
        <v>422</v>
      </c>
      <c r="E6413" s="32" t="s">
        <v>353</v>
      </c>
    </row>
    <row r="6414" spans="1:5" ht="12.6" customHeight="1" x14ac:dyDescent="0.2">
      <c r="A6414" s="32">
        <v>21</v>
      </c>
      <c r="B6414" s="32">
        <v>1</v>
      </c>
      <c r="C6414" s="32">
        <v>203</v>
      </c>
      <c r="D6414" s="32" t="s">
        <v>201</v>
      </c>
      <c r="E6414" s="32" t="s">
        <v>373</v>
      </c>
    </row>
    <row r="6415" spans="1:5" ht="12.6" customHeight="1" x14ac:dyDescent="0.2">
      <c r="A6415" s="32">
        <v>21</v>
      </c>
      <c r="B6415" s="32">
        <v>1</v>
      </c>
      <c r="C6415" s="32">
        <v>204</v>
      </c>
      <c r="D6415" s="32" t="s">
        <v>442</v>
      </c>
      <c r="E6415" s="32" t="s">
        <v>233</v>
      </c>
    </row>
    <row r="6416" spans="1:5" ht="12.6" customHeight="1" x14ac:dyDescent="0.2">
      <c r="A6416" s="32">
        <v>21</v>
      </c>
      <c r="B6416" s="32">
        <v>1</v>
      </c>
      <c r="C6416" s="32">
        <v>205</v>
      </c>
      <c r="D6416" s="32" t="s">
        <v>193</v>
      </c>
      <c r="E6416" s="32" t="s">
        <v>199</v>
      </c>
    </row>
    <row r="6417" spans="1:5" ht="12.6" customHeight="1" x14ac:dyDescent="0.2">
      <c r="A6417" s="32">
        <v>21</v>
      </c>
      <c r="B6417" s="32">
        <v>1</v>
      </c>
      <c r="C6417" s="32">
        <v>206</v>
      </c>
      <c r="D6417" s="32" t="s">
        <v>195</v>
      </c>
      <c r="E6417" s="32" t="s">
        <v>493</v>
      </c>
    </row>
    <row r="6418" spans="1:5" ht="12.6" customHeight="1" x14ac:dyDescent="0.2">
      <c r="A6418" s="32">
        <v>21</v>
      </c>
      <c r="B6418" s="32">
        <v>1</v>
      </c>
      <c r="C6418" s="32">
        <v>207</v>
      </c>
      <c r="D6418" s="32" t="s">
        <v>196</v>
      </c>
      <c r="E6418" s="32" t="s">
        <v>198</v>
      </c>
    </row>
    <row r="6419" spans="1:5" ht="12.6" customHeight="1" x14ac:dyDescent="0.2">
      <c r="A6419" s="32">
        <v>21</v>
      </c>
      <c r="B6419" s="32">
        <v>1</v>
      </c>
      <c r="C6419" s="32">
        <v>208</v>
      </c>
      <c r="D6419" s="32" t="s">
        <v>197</v>
      </c>
      <c r="E6419" s="32" t="s">
        <v>473</v>
      </c>
    </row>
    <row r="6420" spans="1:5" ht="12.6" customHeight="1" x14ac:dyDescent="0.2">
      <c r="A6420" s="32">
        <v>21</v>
      </c>
      <c r="B6420" s="32">
        <v>1</v>
      </c>
      <c r="C6420" s="32">
        <v>209</v>
      </c>
      <c r="D6420" s="32" t="s">
        <v>253</v>
      </c>
      <c r="E6420" s="32" t="s">
        <v>200</v>
      </c>
    </row>
    <row r="6421" spans="1:5" ht="12.6" customHeight="1" x14ac:dyDescent="0.2">
      <c r="A6421" s="32">
        <v>21</v>
      </c>
      <c r="B6421" s="32">
        <v>1</v>
      </c>
      <c r="C6421" s="32">
        <v>210</v>
      </c>
      <c r="D6421" s="32" t="s">
        <v>313</v>
      </c>
      <c r="E6421" s="32" t="s">
        <v>421</v>
      </c>
    </row>
    <row r="6422" spans="1:5" ht="12.6" customHeight="1" x14ac:dyDescent="0.2">
      <c r="A6422" s="32">
        <v>21</v>
      </c>
      <c r="B6422" s="32">
        <v>2</v>
      </c>
      <c r="C6422" s="32">
        <v>1</v>
      </c>
      <c r="D6422" s="32" t="s">
        <v>254</v>
      </c>
      <c r="E6422" s="32" t="s">
        <v>383</v>
      </c>
    </row>
    <row r="6423" spans="1:5" ht="12.6" customHeight="1" x14ac:dyDescent="0.2">
      <c r="A6423" s="32">
        <v>21</v>
      </c>
      <c r="B6423" s="32">
        <v>2</v>
      </c>
      <c r="C6423" s="32">
        <v>2</v>
      </c>
      <c r="D6423" s="32" t="s">
        <v>32</v>
      </c>
      <c r="E6423" s="32" t="s">
        <v>314</v>
      </c>
    </row>
    <row r="6424" spans="1:5" ht="12.6" customHeight="1" x14ac:dyDescent="0.2">
      <c r="A6424" s="32">
        <v>21</v>
      </c>
      <c r="B6424" s="32">
        <v>2</v>
      </c>
      <c r="C6424" s="32">
        <v>3</v>
      </c>
      <c r="D6424" s="32" t="s">
        <v>423</v>
      </c>
      <c r="E6424" s="32" t="s">
        <v>474</v>
      </c>
    </row>
    <row r="6425" spans="1:5" ht="12.6" customHeight="1" x14ac:dyDescent="0.2">
      <c r="A6425" s="32">
        <v>21</v>
      </c>
      <c r="B6425" s="32">
        <v>2</v>
      </c>
      <c r="C6425" s="32">
        <v>4</v>
      </c>
      <c r="D6425" s="32" t="s">
        <v>234</v>
      </c>
      <c r="E6425" s="32" t="s">
        <v>454</v>
      </c>
    </row>
    <row r="6426" spans="1:5" ht="12.6" customHeight="1" x14ac:dyDescent="0.2">
      <c r="A6426" s="32">
        <v>21</v>
      </c>
      <c r="B6426" s="32">
        <v>2</v>
      </c>
      <c r="C6426" s="32">
        <v>5</v>
      </c>
      <c r="D6426" s="32" t="s">
        <v>274</v>
      </c>
      <c r="E6426" s="32" t="s">
        <v>334</v>
      </c>
    </row>
    <row r="6427" spans="1:5" ht="12.6" customHeight="1" x14ac:dyDescent="0.2">
      <c r="A6427" s="32">
        <v>21</v>
      </c>
      <c r="B6427" s="32">
        <v>2</v>
      </c>
      <c r="C6427" s="32">
        <v>6</v>
      </c>
      <c r="D6427" s="32" t="s">
        <v>354</v>
      </c>
      <c r="E6427" s="32" t="s">
        <v>22</v>
      </c>
    </row>
    <row r="6428" spans="1:5" ht="12.6" customHeight="1" x14ac:dyDescent="0.2">
      <c r="A6428" s="32">
        <v>21</v>
      </c>
      <c r="B6428" s="32">
        <v>2</v>
      </c>
      <c r="C6428" s="32">
        <v>7</v>
      </c>
      <c r="D6428" s="32" t="s">
        <v>384</v>
      </c>
      <c r="E6428" s="32" t="s">
        <v>27</v>
      </c>
    </row>
    <row r="6429" spans="1:5" ht="12.6" customHeight="1" x14ac:dyDescent="0.2">
      <c r="A6429" s="32">
        <v>21</v>
      </c>
      <c r="B6429" s="32">
        <v>2</v>
      </c>
      <c r="C6429" s="32">
        <v>8</v>
      </c>
      <c r="D6429" s="32" t="s">
        <v>30</v>
      </c>
      <c r="E6429" s="32" t="s">
        <v>26</v>
      </c>
    </row>
    <row r="6430" spans="1:5" ht="12.6" customHeight="1" x14ac:dyDescent="0.2">
      <c r="A6430" s="32">
        <v>21</v>
      </c>
      <c r="B6430" s="32">
        <v>2</v>
      </c>
      <c r="C6430" s="32">
        <v>9</v>
      </c>
      <c r="D6430" s="32" t="s">
        <v>214</v>
      </c>
      <c r="E6430" s="32" t="s">
        <v>31</v>
      </c>
    </row>
    <row r="6431" spans="1:5" ht="12.6" customHeight="1" x14ac:dyDescent="0.2">
      <c r="A6431" s="32">
        <v>21</v>
      </c>
      <c r="B6431" s="32">
        <v>2</v>
      </c>
      <c r="C6431" s="32">
        <v>10</v>
      </c>
      <c r="D6431" s="32" t="s">
        <v>29</v>
      </c>
      <c r="E6431" s="32" t="s">
        <v>294</v>
      </c>
    </row>
    <row r="6432" spans="1:5" ht="12.6" customHeight="1" x14ac:dyDescent="0.2">
      <c r="A6432" s="32">
        <v>21</v>
      </c>
      <c r="B6432" s="32">
        <v>2</v>
      </c>
      <c r="C6432" s="32">
        <v>11</v>
      </c>
      <c r="D6432" s="32" t="s">
        <v>33</v>
      </c>
      <c r="E6432" s="32" t="s">
        <v>28</v>
      </c>
    </row>
    <row r="6433" spans="1:5" ht="12.6" customHeight="1" x14ac:dyDescent="0.2">
      <c r="A6433" s="32">
        <v>21</v>
      </c>
      <c r="B6433" s="32">
        <v>2</v>
      </c>
      <c r="C6433" s="32">
        <v>12</v>
      </c>
      <c r="D6433" s="32" t="s">
        <v>355</v>
      </c>
      <c r="E6433" s="32" t="s">
        <v>385</v>
      </c>
    </row>
    <row r="6434" spans="1:5" ht="12.6" customHeight="1" x14ac:dyDescent="0.2">
      <c r="A6434" s="32">
        <v>21</v>
      </c>
      <c r="B6434" s="32">
        <v>2</v>
      </c>
      <c r="C6434" s="32">
        <v>13</v>
      </c>
      <c r="D6434" s="32" t="s">
        <v>34</v>
      </c>
      <c r="E6434" s="32" t="s">
        <v>37</v>
      </c>
    </row>
    <row r="6435" spans="1:5" ht="12.6" customHeight="1" x14ac:dyDescent="0.2">
      <c r="A6435" s="32">
        <v>21</v>
      </c>
      <c r="B6435" s="32">
        <v>2</v>
      </c>
      <c r="C6435" s="32">
        <v>14</v>
      </c>
      <c r="D6435" s="32" t="s">
        <v>255</v>
      </c>
      <c r="E6435" s="32" t="s">
        <v>36</v>
      </c>
    </row>
    <row r="6436" spans="1:5" ht="12.6" customHeight="1" x14ac:dyDescent="0.2">
      <c r="A6436" s="32">
        <v>21</v>
      </c>
      <c r="B6436" s="32">
        <v>2</v>
      </c>
      <c r="C6436" s="32">
        <v>15</v>
      </c>
      <c r="D6436" s="32" t="s">
        <v>315</v>
      </c>
      <c r="E6436" s="32" t="s">
        <v>35</v>
      </c>
    </row>
    <row r="6437" spans="1:5" ht="12.6" customHeight="1" x14ac:dyDescent="0.2">
      <c r="A6437" s="32">
        <v>21</v>
      </c>
      <c r="B6437" s="32">
        <v>2</v>
      </c>
      <c r="C6437" s="32">
        <v>16</v>
      </c>
      <c r="D6437" s="32" t="s">
        <v>235</v>
      </c>
      <c r="E6437" s="32" t="s">
        <v>38</v>
      </c>
    </row>
    <row r="6438" spans="1:5" ht="12.6" customHeight="1" x14ac:dyDescent="0.2">
      <c r="A6438" s="32">
        <v>21</v>
      </c>
      <c r="B6438" s="32">
        <v>2</v>
      </c>
      <c r="C6438" s="32">
        <v>17</v>
      </c>
      <c r="D6438" s="32" t="s">
        <v>475</v>
      </c>
      <c r="E6438" s="32" t="s">
        <v>14</v>
      </c>
    </row>
    <row r="6439" spans="1:5" ht="12.6" customHeight="1" x14ac:dyDescent="0.2">
      <c r="A6439" s="32">
        <v>21</v>
      </c>
      <c r="B6439" s="32">
        <v>2</v>
      </c>
      <c r="C6439" s="32">
        <v>18</v>
      </c>
      <c r="D6439" s="32" t="s">
        <v>386</v>
      </c>
      <c r="E6439" s="32" t="s">
        <v>424</v>
      </c>
    </row>
    <row r="6440" spans="1:5" ht="12.6" customHeight="1" x14ac:dyDescent="0.2">
      <c r="A6440" s="32">
        <v>21</v>
      </c>
      <c r="B6440" s="32">
        <v>2</v>
      </c>
      <c r="C6440" s="32">
        <v>19</v>
      </c>
      <c r="D6440" s="32" t="s">
        <v>335</v>
      </c>
      <c r="E6440" s="32" t="s">
        <v>455</v>
      </c>
    </row>
    <row r="6441" spans="1:5" ht="12.6" customHeight="1" x14ac:dyDescent="0.2">
      <c r="A6441" s="32">
        <v>21</v>
      </c>
      <c r="B6441" s="32">
        <v>2</v>
      </c>
      <c r="C6441" s="32">
        <v>20</v>
      </c>
      <c r="D6441" s="32" t="s">
        <v>295</v>
      </c>
      <c r="E6441" s="32" t="s">
        <v>39</v>
      </c>
    </row>
    <row r="6442" spans="1:5" ht="12.6" customHeight="1" x14ac:dyDescent="0.2">
      <c r="A6442" s="32">
        <v>21</v>
      </c>
      <c r="B6442" s="32">
        <v>2</v>
      </c>
      <c r="C6442" s="32">
        <v>21</v>
      </c>
      <c r="D6442" s="32" t="s">
        <v>275</v>
      </c>
      <c r="E6442" s="32" t="s">
        <v>215</v>
      </c>
    </row>
    <row r="6443" spans="1:5" ht="12.6" customHeight="1" x14ac:dyDescent="0.2">
      <c r="A6443" s="32">
        <v>21</v>
      </c>
      <c r="B6443" s="32">
        <v>2</v>
      </c>
      <c r="C6443" s="32">
        <v>22</v>
      </c>
      <c r="D6443" s="32" t="s">
        <v>316</v>
      </c>
      <c r="E6443" s="32" t="s">
        <v>40</v>
      </c>
    </row>
    <row r="6444" spans="1:5" ht="12.6" customHeight="1" x14ac:dyDescent="0.2">
      <c r="A6444" s="32">
        <v>21</v>
      </c>
      <c r="B6444" s="32">
        <v>2</v>
      </c>
      <c r="C6444" s="32">
        <v>23</v>
      </c>
      <c r="D6444" s="32" t="s">
        <v>425</v>
      </c>
      <c r="E6444" s="32" t="s">
        <v>356</v>
      </c>
    </row>
    <row r="6445" spans="1:5" ht="12.6" customHeight="1" x14ac:dyDescent="0.2">
      <c r="A6445" s="32">
        <v>21</v>
      </c>
      <c r="B6445" s="32">
        <v>2</v>
      </c>
      <c r="C6445" s="32">
        <v>24</v>
      </c>
      <c r="D6445" s="32" t="s">
        <v>456</v>
      </c>
      <c r="E6445" s="32" t="s">
        <v>42</v>
      </c>
    </row>
    <row r="6446" spans="1:5" ht="12.6" customHeight="1" x14ac:dyDescent="0.2">
      <c r="A6446" s="32">
        <v>21</v>
      </c>
      <c r="B6446" s="32">
        <v>2</v>
      </c>
      <c r="C6446" s="32">
        <v>25</v>
      </c>
      <c r="D6446" s="32" t="s">
        <v>45</v>
      </c>
      <c r="E6446" s="32" t="s">
        <v>216</v>
      </c>
    </row>
    <row r="6447" spans="1:5" ht="12.6" customHeight="1" x14ac:dyDescent="0.2">
      <c r="A6447" s="32">
        <v>21</v>
      </c>
      <c r="B6447" s="32">
        <v>2</v>
      </c>
      <c r="C6447" s="32">
        <v>26</v>
      </c>
      <c r="D6447" s="32" t="s">
        <v>43</v>
      </c>
      <c r="E6447" s="32" t="s">
        <v>476</v>
      </c>
    </row>
    <row r="6448" spans="1:5" ht="12.6" customHeight="1" x14ac:dyDescent="0.2">
      <c r="A6448" s="32">
        <v>21</v>
      </c>
      <c r="B6448" s="32">
        <v>2</v>
      </c>
      <c r="C6448" s="32">
        <v>27</v>
      </c>
      <c r="D6448" s="32" t="s">
        <v>44</v>
      </c>
      <c r="E6448" s="32" t="s">
        <v>296</v>
      </c>
    </row>
    <row r="6449" spans="1:5" ht="12.6" customHeight="1" x14ac:dyDescent="0.2">
      <c r="A6449" s="32">
        <v>21</v>
      </c>
      <c r="B6449" s="32">
        <v>2</v>
      </c>
      <c r="C6449" s="32">
        <v>28</v>
      </c>
      <c r="D6449" s="32" t="s">
        <v>336</v>
      </c>
      <c r="E6449" s="32" t="s">
        <v>387</v>
      </c>
    </row>
    <row r="6450" spans="1:5" ht="12.6" customHeight="1" x14ac:dyDescent="0.2">
      <c r="A6450" s="32">
        <v>21</v>
      </c>
      <c r="B6450" s="32">
        <v>2</v>
      </c>
      <c r="C6450" s="32">
        <v>29</v>
      </c>
      <c r="D6450" s="32" t="s">
        <v>46</v>
      </c>
      <c r="E6450" s="32" t="s">
        <v>15</v>
      </c>
    </row>
    <row r="6451" spans="1:5" ht="12.6" customHeight="1" x14ac:dyDescent="0.2">
      <c r="A6451" s="32">
        <v>21</v>
      </c>
      <c r="B6451" s="32">
        <v>2</v>
      </c>
      <c r="C6451" s="32">
        <v>30</v>
      </c>
      <c r="D6451" s="32" t="s">
        <v>388</v>
      </c>
      <c r="E6451" s="32" t="s">
        <v>256</v>
      </c>
    </row>
    <row r="6452" spans="1:5" ht="12.6" customHeight="1" x14ac:dyDescent="0.2">
      <c r="A6452" s="32">
        <v>21</v>
      </c>
      <c r="B6452" s="32">
        <v>2</v>
      </c>
      <c r="C6452" s="32">
        <v>31</v>
      </c>
      <c r="D6452" s="32" t="s">
        <v>236</v>
      </c>
      <c r="E6452" s="32" t="s">
        <v>41</v>
      </c>
    </row>
    <row r="6453" spans="1:5" ht="12.6" customHeight="1" x14ac:dyDescent="0.2">
      <c r="A6453" s="32">
        <v>21</v>
      </c>
      <c r="B6453" s="32">
        <v>2</v>
      </c>
      <c r="C6453" s="32">
        <v>32</v>
      </c>
      <c r="D6453" s="32" t="s">
        <v>16</v>
      </c>
      <c r="E6453" s="32" t="s">
        <v>276</v>
      </c>
    </row>
    <row r="6454" spans="1:5" ht="12.6" customHeight="1" x14ac:dyDescent="0.2">
      <c r="A6454" s="32">
        <v>21</v>
      </c>
      <c r="B6454" s="32">
        <v>2</v>
      </c>
      <c r="C6454" s="32">
        <v>33</v>
      </c>
      <c r="D6454" s="32" t="s">
        <v>50</v>
      </c>
      <c r="E6454" s="32" t="s">
        <v>277</v>
      </c>
    </row>
    <row r="6455" spans="1:5" ht="12.6" customHeight="1" x14ac:dyDescent="0.2">
      <c r="A6455" s="32">
        <v>21</v>
      </c>
      <c r="B6455" s="32">
        <v>2</v>
      </c>
      <c r="C6455" s="32">
        <v>34</v>
      </c>
      <c r="D6455" s="32" t="s">
        <v>257</v>
      </c>
      <c r="E6455" s="32" t="s">
        <v>390</v>
      </c>
    </row>
    <row r="6456" spans="1:5" ht="12.6" customHeight="1" x14ac:dyDescent="0.2">
      <c r="A6456" s="32">
        <v>21</v>
      </c>
      <c r="B6456" s="32">
        <v>2</v>
      </c>
      <c r="C6456" s="32">
        <v>35</v>
      </c>
      <c r="D6456" s="32" t="s">
        <v>47</v>
      </c>
      <c r="E6456" s="32" t="s">
        <v>53</v>
      </c>
    </row>
    <row r="6457" spans="1:5" ht="12.6" customHeight="1" x14ac:dyDescent="0.2">
      <c r="A6457" s="32">
        <v>21</v>
      </c>
      <c r="B6457" s="32">
        <v>2</v>
      </c>
      <c r="C6457" s="32">
        <v>36</v>
      </c>
      <c r="D6457" s="32" t="s">
        <v>297</v>
      </c>
      <c r="E6457" s="32" t="s">
        <v>217</v>
      </c>
    </row>
    <row r="6458" spans="1:5" ht="12.6" customHeight="1" x14ac:dyDescent="0.2">
      <c r="A6458" s="32">
        <v>21</v>
      </c>
      <c r="B6458" s="32">
        <v>2</v>
      </c>
      <c r="C6458" s="32">
        <v>37</v>
      </c>
      <c r="D6458" s="32" t="s">
        <v>389</v>
      </c>
      <c r="E6458" s="32" t="s">
        <v>52</v>
      </c>
    </row>
    <row r="6459" spans="1:5" ht="12.6" customHeight="1" x14ac:dyDescent="0.2">
      <c r="A6459" s="32">
        <v>21</v>
      </c>
      <c r="B6459" s="32">
        <v>2</v>
      </c>
      <c r="C6459" s="32">
        <v>38</v>
      </c>
      <c r="D6459" s="32" t="s">
        <v>51</v>
      </c>
      <c r="E6459" s="32" t="s">
        <v>317</v>
      </c>
    </row>
    <row r="6460" spans="1:5" ht="12.6" customHeight="1" x14ac:dyDescent="0.2">
      <c r="A6460" s="32">
        <v>21</v>
      </c>
      <c r="B6460" s="32">
        <v>2</v>
      </c>
      <c r="C6460" s="32">
        <v>39</v>
      </c>
      <c r="D6460" s="32" t="s">
        <v>477</v>
      </c>
      <c r="E6460" s="32" t="s">
        <v>337</v>
      </c>
    </row>
    <row r="6461" spans="1:5" ht="12.6" customHeight="1" x14ac:dyDescent="0.2">
      <c r="A6461" s="32">
        <v>21</v>
      </c>
      <c r="B6461" s="32">
        <v>2</v>
      </c>
      <c r="C6461" s="32">
        <v>40</v>
      </c>
      <c r="D6461" s="32" t="s">
        <v>357</v>
      </c>
      <c r="E6461" s="32" t="s">
        <v>426</v>
      </c>
    </row>
    <row r="6462" spans="1:5" ht="12.6" customHeight="1" x14ac:dyDescent="0.2">
      <c r="A6462" s="32">
        <v>21</v>
      </c>
      <c r="B6462" s="32">
        <v>2</v>
      </c>
      <c r="C6462" s="32">
        <v>41</v>
      </c>
      <c r="D6462" s="32" t="s">
        <v>237</v>
      </c>
      <c r="E6462" s="32" t="s">
        <v>457</v>
      </c>
    </row>
    <row r="6463" spans="1:5" ht="12.6" customHeight="1" x14ac:dyDescent="0.2">
      <c r="A6463" s="32">
        <v>21</v>
      </c>
      <c r="B6463" s="32">
        <v>2</v>
      </c>
      <c r="C6463" s="32">
        <v>42</v>
      </c>
      <c r="D6463" s="32" t="s">
        <v>49</v>
      </c>
      <c r="E6463" s="32" t="s">
        <v>48</v>
      </c>
    </row>
    <row r="6464" spans="1:5" ht="12.6" customHeight="1" x14ac:dyDescent="0.2">
      <c r="A6464" s="32">
        <v>21</v>
      </c>
      <c r="B6464" s="32">
        <v>2</v>
      </c>
      <c r="C6464" s="32">
        <v>43</v>
      </c>
      <c r="D6464" s="32" t="s">
        <v>17</v>
      </c>
      <c r="E6464" s="32" t="s">
        <v>392</v>
      </c>
    </row>
    <row r="6465" spans="1:5" ht="12.6" customHeight="1" x14ac:dyDescent="0.2">
      <c r="A6465" s="32">
        <v>21</v>
      </c>
      <c r="B6465" s="32">
        <v>2</v>
      </c>
      <c r="C6465" s="32">
        <v>44</v>
      </c>
      <c r="D6465" s="32" t="s">
        <v>55</v>
      </c>
      <c r="E6465" s="32" t="s">
        <v>218</v>
      </c>
    </row>
    <row r="6466" spans="1:5" ht="12.6" customHeight="1" x14ac:dyDescent="0.2">
      <c r="A6466" s="32">
        <v>21</v>
      </c>
      <c r="B6466" s="32">
        <v>2</v>
      </c>
      <c r="C6466" s="32">
        <v>45</v>
      </c>
      <c r="D6466" s="32" t="s">
        <v>318</v>
      </c>
      <c r="E6466" s="32" t="s">
        <v>59</v>
      </c>
    </row>
    <row r="6467" spans="1:5" ht="12.6" customHeight="1" x14ac:dyDescent="0.2">
      <c r="A6467" s="32">
        <v>21</v>
      </c>
      <c r="B6467" s="32">
        <v>2</v>
      </c>
      <c r="C6467" s="32">
        <v>46</v>
      </c>
      <c r="D6467" s="32" t="s">
        <v>391</v>
      </c>
      <c r="E6467" s="32" t="s">
        <v>478</v>
      </c>
    </row>
    <row r="6468" spans="1:5" ht="12.6" customHeight="1" x14ac:dyDescent="0.2">
      <c r="A6468" s="32">
        <v>21</v>
      </c>
      <c r="B6468" s="32">
        <v>2</v>
      </c>
      <c r="C6468" s="32">
        <v>47</v>
      </c>
      <c r="D6468" s="32" t="s">
        <v>258</v>
      </c>
      <c r="E6468" s="32" t="s">
        <v>238</v>
      </c>
    </row>
    <row r="6469" spans="1:5" ht="12.6" customHeight="1" x14ac:dyDescent="0.2">
      <c r="A6469" s="32">
        <v>21</v>
      </c>
      <c r="B6469" s="32">
        <v>2</v>
      </c>
      <c r="C6469" s="32">
        <v>48</v>
      </c>
      <c r="D6469" s="32" t="s">
        <v>298</v>
      </c>
      <c r="E6469" s="32" t="s">
        <v>338</v>
      </c>
    </row>
    <row r="6470" spans="1:5" ht="12.6" customHeight="1" x14ac:dyDescent="0.2">
      <c r="A6470" s="32">
        <v>21</v>
      </c>
      <c r="B6470" s="32">
        <v>2</v>
      </c>
      <c r="C6470" s="32">
        <v>49</v>
      </c>
      <c r="D6470" s="32" t="s">
        <v>358</v>
      </c>
      <c r="E6470" s="32" t="s">
        <v>60</v>
      </c>
    </row>
    <row r="6471" spans="1:5" ht="12.6" customHeight="1" x14ac:dyDescent="0.2">
      <c r="A6471" s="32">
        <v>21</v>
      </c>
      <c r="B6471" s="32">
        <v>2</v>
      </c>
      <c r="C6471" s="32">
        <v>50</v>
      </c>
      <c r="D6471" s="32" t="s">
        <v>427</v>
      </c>
      <c r="E6471" s="32" t="s">
        <v>278</v>
      </c>
    </row>
    <row r="6472" spans="1:5" ht="12.6" customHeight="1" x14ac:dyDescent="0.2">
      <c r="A6472" s="32">
        <v>21</v>
      </c>
      <c r="B6472" s="32">
        <v>2</v>
      </c>
      <c r="C6472" s="32">
        <v>51</v>
      </c>
      <c r="D6472" s="32" t="s">
        <v>57</v>
      </c>
      <c r="E6472" s="32" t="s">
        <v>54</v>
      </c>
    </row>
    <row r="6473" spans="1:5" ht="12.6" customHeight="1" x14ac:dyDescent="0.2">
      <c r="A6473" s="32">
        <v>21</v>
      </c>
      <c r="B6473" s="32">
        <v>2</v>
      </c>
      <c r="C6473" s="32">
        <v>52</v>
      </c>
      <c r="D6473" s="32" t="s">
        <v>458</v>
      </c>
      <c r="E6473" s="32" t="s">
        <v>56</v>
      </c>
    </row>
    <row r="6474" spans="1:5" ht="12.6" customHeight="1" x14ac:dyDescent="0.2">
      <c r="A6474" s="32">
        <v>21</v>
      </c>
      <c r="B6474" s="32">
        <v>2</v>
      </c>
      <c r="C6474" s="32">
        <v>53</v>
      </c>
      <c r="D6474" s="32" t="s">
        <v>394</v>
      </c>
      <c r="E6474" s="32" t="s">
        <v>58</v>
      </c>
    </row>
    <row r="6475" spans="1:5" ht="12.6" customHeight="1" x14ac:dyDescent="0.2">
      <c r="A6475" s="32">
        <v>21</v>
      </c>
      <c r="B6475" s="32">
        <v>2</v>
      </c>
      <c r="C6475" s="32">
        <v>54</v>
      </c>
      <c r="D6475" s="32" t="s">
        <v>63</v>
      </c>
      <c r="E6475" s="32" t="s">
        <v>18</v>
      </c>
    </row>
    <row r="6476" spans="1:5" ht="12.6" customHeight="1" x14ac:dyDescent="0.2">
      <c r="A6476" s="32">
        <v>21</v>
      </c>
      <c r="B6476" s="32">
        <v>2</v>
      </c>
      <c r="C6476" s="32">
        <v>55</v>
      </c>
      <c r="D6476" s="32" t="s">
        <v>67</v>
      </c>
      <c r="E6476" s="32" t="s">
        <v>428</v>
      </c>
    </row>
    <row r="6477" spans="1:5" ht="12.6" customHeight="1" x14ac:dyDescent="0.2">
      <c r="A6477" s="32">
        <v>21</v>
      </c>
      <c r="B6477" s="32">
        <v>2</v>
      </c>
      <c r="C6477" s="32">
        <v>56</v>
      </c>
      <c r="D6477" s="32" t="s">
        <v>61</v>
      </c>
      <c r="E6477" s="32" t="s">
        <v>259</v>
      </c>
    </row>
    <row r="6478" spans="1:5" ht="12.6" customHeight="1" x14ac:dyDescent="0.2">
      <c r="A6478" s="32">
        <v>21</v>
      </c>
      <c r="B6478" s="32">
        <v>2</v>
      </c>
      <c r="C6478" s="32">
        <v>57</v>
      </c>
      <c r="D6478" s="32" t="s">
        <v>319</v>
      </c>
      <c r="E6478" s="32" t="s">
        <v>299</v>
      </c>
    </row>
    <row r="6479" spans="1:5" ht="12.6" customHeight="1" x14ac:dyDescent="0.2">
      <c r="A6479" s="32">
        <v>21</v>
      </c>
      <c r="B6479" s="32">
        <v>2</v>
      </c>
      <c r="C6479" s="32">
        <v>58</v>
      </c>
      <c r="D6479" s="32" t="s">
        <v>459</v>
      </c>
      <c r="E6479" s="32" t="s">
        <v>64</v>
      </c>
    </row>
    <row r="6480" spans="1:5" ht="12.6" customHeight="1" x14ac:dyDescent="0.2">
      <c r="A6480" s="32">
        <v>21</v>
      </c>
      <c r="B6480" s="32">
        <v>2</v>
      </c>
      <c r="C6480" s="32">
        <v>59</v>
      </c>
      <c r="D6480" s="32" t="s">
        <v>479</v>
      </c>
      <c r="E6480" s="32" t="s">
        <v>62</v>
      </c>
    </row>
    <row r="6481" spans="1:5" ht="12.6" customHeight="1" x14ac:dyDescent="0.2">
      <c r="A6481" s="32">
        <v>21</v>
      </c>
      <c r="B6481" s="32">
        <v>2</v>
      </c>
      <c r="C6481" s="32">
        <v>60</v>
      </c>
      <c r="D6481" s="32" t="s">
        <v>219</v>
      </c>
      <c r="E6481" s="32" t="s">
        <v>393</v>
      </c>
    </row>
    <row r="6482" spans="1:5" ht="12.6" customHeight="1" x14ac:dyDescent="0.2">
      <c r="A6482" s="32">
        <v>21</v>
      </c>
      <c r="B6482" s="32">
        <v>2</v>
      </c>
      <c r="C6482" s="32">
        <v>61</v>
      </c>
      <c r="D6482" s="32" t="s">
        <v>239</v>
      </c>
      <c r="E6482" s="32" t="s">
        <v>359</v>
      </c>
    </row>
    <row r="6483" spans="1:5" ht="12.6" customHeight="1" x14ac:dyDescent="0.2">
      <c r="A6483" s="32">
        <v>21</v>
      </c>
      <c r="B6483" s="32">
        <v>2</v>
      </c>
      <c r="C6483" s="32">
        <v>62</v>
      </c>
      <c r="D6483" s="32" t="s">
        <v>66</v>
      </c>
      <c r="E6483" s="32" t="s">
        <v>279</v>
      </c>
    </row>
    <row r="6484" spans="1:5" ht="12.6" customHeight="1" x14ac:dyDescent="0.2">
      <c r="A6484" s="32">
        <v>21</v>
      </c>
      <c r="B6484" s="32">
        <v>2</v>
      </c>
      <c r="C6484" s="32">
        <v>63</v>
      </c>
      <c r="D6484" s="32" t="s">
        <v>65</v>
      </c>
      <c r="E6484" s="32" t="s">
        <v>339</v>
      </c>
    </row>
    <row r="6485" spans="1:5" ht="12.6" customHeight="1" x14ac:dyDescent="0.2">
      <c r="A6485" s="32">
        <v>21</v>
      </c>
      <c r="B6485" s="32">
        <v>2</v>
      </c>
      <c r="C6485" s="32">
        <v>64</v>
      </c>
      <c r="D6485" s="32" t="s">
        <v>74</v>
      </c>
      <c r="E6485" s="32" t="s">
        <v>395</v>
      </c>
    </row>
    <row r="6486" spans="1:5" ht="12.6" customHeight="1" x14ac:dyDescent="0.2">
      <c r="A6486" s="32">
        <v>21</v>
      </c>
      <c r="B6486" s="32">
        <v>2</v>
      </c>
      <c r="C6486" s="32">
        <v>65</v>
      </c>
      <c r="D6486" s="32" t="s">
        <v>396</v>
      </c>
      <c r="E6486" s="32" t="s">
        <v>300</v>
      </c>
    </row>
    <row r="6487" spans="1:5" ht="12.6" customHeight="1" x14ac:dyDescent="0.2">
      <c r="A6487" s="32">
        <v>21</v>
      </c>
      <c r="B6487" s="32">
        <v>2</v>
      </c>
      <c r="C6487" s="32">
        <v>66</v>
      </c>
      <c r="D6487" s="32" t="s">
        <v>69</v>
      </c>
      <c r="E6487" s="32" t="s">
        <v>73</v>
      </c>
    </row>
    <row r="6488" spans="1:5" ht="12.6" customHeight="1" x14ac:dyDescent="0.2">
      <c r="A6488" s="32">
        <v>21</v>
      </c>
      <c r="B6488" s="32">
        <v>2</v>
      </c>
      <c r="C6488" s="32">
        <v>67</v>
      </c>
      <c r="D6488" s="32" t="s">
        <v>68</v>
      </c>
      <c r="E6488" s="32" t="s">
        <v>320</v>
      </c>
    </row>
    <row r="6489" spans="1:5" ht="12.6" customHeight="1" x14ac:dyDescent="0.2">
      <c r="A6489" s="32">
        <v>21</v>
      </c>
      <c r="B6489" s="32">
        <v>2</v>
      </c>
      <c r="C6489" s="32">
        <v>68</v>
      </c>
      <c r="D6489" s="32" t="s">
        <v>480</v>
      </c>
      <c r="E6489" s="32" t="s">
        <v>220</v>
      </c>
    </row>
    <row r="6490" spans="1:5" ht="12.6" customHeight="1" x14ac:dyDescent="0.2">
      <c r="A6490" s="32">
        <v>21</v>
      </c>
      <c r="B6490" s="32">
        <v>2</v>
      </c>
      <c r="C6490" s="32">
        <v>69</v>
      </c>
      <c r="D6490" s="32" t="s">
        <v>340</v>
      </c>
      <c r="E6490" s="32" t="s">
        <v>360</v>
      </c>
    </row>
    <row r="6491" spans="1:5" ht="12.6" customHeight="1" x14ac:dyDescent="0.2">
      <c r="A6491" s="32">
        <v>21</v>
      </c>
      <c r="B6491" s="32">
        <v>2</v>
      </c>
      <c r="C6491" s="32">
        <v>70</v>
      </c>
      <c r="D6491" s="32" t="s">
        <v>71</v>
      </c>
      <c r="E6491" s="32" t="s">
        <v>240</v>
      </c>
    </row>
    <row r="6492" spans="1:5" ht="12.6" customHeight="1" x14ac:dyDescent="0.2">
      <c r="A6492" s="32">
        <v>21</v>
      </c>
      <c r="B6492" s="32">
        <v>2</v>
      </c>
      <c r="C6492" s="32">
        <v>71</v>
      </c>
      <c r="D6492" s="32" t="s">
        <v>70</v>
      </c>
      <c r="E6492" s="32" t="s">
        <v>460</v>
      </c>
    </row>
    <row r="6493" spans="1:5" ht="12.6" customHeight="1" x14ac:dyDescent="0.2">
      <c r="A6493" s="32">
        <v>21</v>
      </c>
      <c r="B6493" s="32">
        <v>2</v>
      </c>
      <c r="C6493" s="32">
        <v>72</v>
      </c>
      <c r="D6493" s="32" t="s">
        <v>19</v>
      </c>
      <c r="E6493" s="32" t="s">
        <v>72</v>
      </c>
    </row>
    <row r="6494" spans="1:5" ht="12.6" customHeight="1" x14ac:dyDescent="0.2">
      <c r="A6494" s="32">
        <v>21</v>
      </c>
      <c r="B6494" s="32">
        <v>2</v>
      </c>
      <c r="C6494" s="32">
        <v>73</v>
      </c>
      <c r="D6494" s="32" t="s">
        <v>260</v>
      </c>
      <c r="E6494" s="32" t="s">
        <v>429</v>
      </c>
    </row>
    <row r="6495" spans="1:5" ht="12.6" customHeight="1" x14ac:dyDescent="0.2">
      <c r="A6495" s="32">
        <v>21</v>
      </c>
      <c r="B6495" s="32">
        <v>2</v>
      </c>
      <c r="C6495" s="32">
        <v>74</v>
      </c>
      <c r="D6495" s="32" t="s">
        <v>361</v>
      </c>
      <c r="E6495" s="32" t="s">
        <v>280</v>
      </c>
    </row>
    <row r="6496" spans="1:5" ht="12.6" customHeight="1" x14ac:dyDescent="0.2">
      <c r="A6496" s="32">
        <v>21</v>
      </c>
      <c r="B6496" s="32">
        <v>2</v>
      </c>
      <c r="C6496" s="32">
        <v>75</v>
      </c>
      <c r="D6496" s="32" t="s">
        <v>241</v>
      </c>
      <c r="E6496" s="32" t="s">
        <v>301</v>
      </c>
    </row>
    <row r="6497" spans="1:5" ht="12.6" customHeight="1" x14ac:dyDescent="0.2">
      <c r="A6497" s="32">
        <v>21</v>
      </c>
      <c r="B6497" s="32">
        <v>2</v>
      </c>
      <c r="C6497" s="32">
        <v>76</v>
      </c>
      <c r="D6497" s="32" t="s">
        <v>281</v>
      </c>
      <c r="E6497" s="32" t="s">
        <v>75</v>
      </c>
    </row>
    <row r="6498" spans="1:5" ht="12.6" customHeight="1" x14ac:dyDescent="0.2">
      <c r="A6498" s="32">
        <v>21</v>
      </c>
      <c r="B6498" s="32">
        <v>2</v>
      </c>
      <c r="C6498" s="32">
        <v>77</v>
      </c>
      <c r="D6498" s="32" t="s">
        <v>81</v>
      </c>
      <c r="E6498" s="32" t="s">
        <v>397</v>
      </c>
    </row>
    <row r="6499" spans="1:5" ht="12.6" customHeight="1" x14ac:dyDescent="0.2">
      <c r="A6499" s="32">
        <v>21</v>
      </c>
      <c r="B6499" s="32">
        <v>2</v>
      </c>
      <c r="C6499" s="32">
        <v>78</v>
      </c>
      <c r="D6499" s="32" t="s">
        <v>341</v>
      </c>
      <c r="E6499" s="32" t="s">
        <v>221</v>
      </c>
    </row>
    <row r="6500" spans="1:5" ht="12.6" customHeight="1" x14ac:dyDescent="0.2">
      <c r="A6500" s="32">
        <v>21</v>
      </c>
      <c r="B6500" s="32">
        <v>2</v>
      </c>
      <c r="C6500" s="32">
        <v>79</v>
      </c>
      <c r="D6500" s="32" t="s">
        <v>398</v>
      </c>
      <c r="E6500" s="32" t="s">
        <v>321</v>
      </c>
    </row>
    <row r="6501" spans="1:5" ht="12.6" customHeight="1" x14ac:dyDescent="0.2">
      <c r="A6501" s="32">
        <v>21</v>
      </c>
      <c r="B6501" s="32">
        <v>2</v>
      </c>
      <c r="C6501" s="32">
        <v>80</v>
      </c>
      <c r="D6501" s="32" t="s">
        <v>20</v>
      </c>
      <c r="E6501" s="32" t="s">
        <v>78</v>
      </c>
    </row>
    <row r="6502" spans="1:5" ht="12.6" customHeight="1" x14ac:dyDescent="0.2">
      <c r="A6502" s="32">
        <v>21</v>
      </c>
      <c r="B6502" s="32">
        <v>2</v>
      </c>
      <c r="C6502" s="32">
        <v>81</v>
      </c>
      <c r="D6502" s="32" t="s">
        <v>76</v>
      </c>
      <c r="E6502" s="32" t="s">
        <v>77</v>
      </c>
    </row>
    <row r="6503" spans="1:5" ht="12.6" customHeight="1" x14ac:dyDescent="0.2">
      <c r="A6503" s="32">
        <v>21</v>
      </c>
      <c r="B6503" s="32">
        <v>2</v>
      </c>
      <c r="C6503" s="32">
        <v>82</v>
      </c>
      <c r="D6503" s="32" t="s">
        <v>80</v>
      </c>
      <c r="E6503" s="32" t="s">
        <v>261</v>
      </c>
    </row>
    <row r="6504" spans="1:5" ht="12.6" customHeight="1" x14ac:dyDescent="0.2">
      <c r="A6504" s="32">
        <v>21</v>
      </c>
      <c r="B6504" s="32">
        <v>2</v>
      </c>
      <c r="C6504" s="32">
        <v>83</v>
      </c>
      <c r="D6504" s="32" t="s">
        <v>79</v>
      </c>
      <c r="E6504" s="32" t="s">
        <v>481</v>
      </c>
    </row>
    <row r="6505" spans="1:5" ht="12.6" customHeight="1" x14ac:dyDescent="0.2">
      <c r="A6505" s="32">
        <v>21</v>
      </c>
      <c r="B6505" s="32">
        <v>2</v>
      </c>
      <c r="C6505" s="32">
        <v>84</v>
      </c>
      <c r="D6505" s="32" t="s">
        <v>461</v>
      </c>
      <c r="E6505" s="32" t="s">
        <v>430</v>
      </c>
    </row>
    <row r="6506" spans="1:5" ht="12.6" customHeight="1" x14ac:dyDescent="0.2">
      <c r="A6506" s="32">
        <v>21</v>
      </c>
      <c r="B6506" s="32">
        <v>2</v>
      </c>
      <c r="C6506" s="32">
        <v>85</v>
      </c>
      <c r="D6506" s="32" t="s">
        <v>87</v>
      </c>
      <c r="E6506" s="32" t="s">
        <v>83</v>
      </c>
    </row>
    <row r="6507" spans="1:5" ht="12.6" customHeight="1" x14ac:dyDescent="0.2">
      <c r="A6507" s="32">
        <v>21</v>
      </c>
      <c r="B6507" s="32">
        <v>2</v>
      </c>
      <c r="C6507" s="32">
        <v>86</v>
      </c>
      <c r="D6507" s="32" t="s">
        <v>462</v>
      </c>
      <c r="E6507" s="32" t="s">
        <v>282</v>
      </c>
    </row>
    <row r="6508" spans="1:5" ht="12.6" customHeight="1" x14ac:dyDescent="0.2">
      <c r="A6508" s="32">
        <v>21</v>
      </c>
      <c r="B6508" s="32">
        <v>2</v>
      </c>
      <c r="C6508" s="32">
        <v>87</v>
      </c>
      <c r="D6508" s="32" t="s">
        <v>362</v>
      </c>
      <c r="E6508" s="32" t="s">
        <v>400</v>
      </c>
    </row>
    <row r="6509" spans="1:5" ht="12.6" customHeight="1" x14ac:dyDescent="0.2">
      <c r="A6509" s="32">
        <v>21</v>
      </c>
      <c r="B6509" s="32">
        <v>2</v>
      </c>
      <c r="C6509" s="32">
        <v>88</v>
      </c>
      <c r="D6509" s="32" t="s">
        <v>85</v>
      </c>
      <c r="E6509" s="32" t="s">
        <v>84</v>
      </c>
    </row>
    <row r="6510" spans="1:5" ht="12.6" customHeight="1" x14ac:dyDescent="0.2">
      <c r="A6510" s="32">
        <v>21</v>
      </c>
      <c r="B6510" s="32">
        <v>2</v>
      </c>
      <c r="C6510" s="32">
        <v>89</v>
      </c>
      <c r="D6510" s="32" t="s">
        <v>399</v>
      </c>
      <c r="E6510" s="32" t="s">
        <v>262</v>
      </c>
    </row>
    <row r="6511" spans="1:5" ht="12.6" customHeight="1" x14ac:dyDescent="0.2">
      <c r="A6511" s="32">
        <v>21</v>
      </c>
      <c r="B6511" s="32">
        <v>2</v>
      </c>
      <c r="C6511" s="32">
        <v>90</v>
      </c>
      <c r="D6511" s="32" t="s">
        <v>242</v>
      </c>
      <c r="E6511" s="32" t="s">
        <v>88</v>
      </c>
    </row>
    <row r="6512" spans="1:5" ht="12.6" customHeight="1" x14ac:dyDescent="0.2">
      <c r="A6512" s="32">
        <v>21</v>
      </c>
      <c r="B6512" s="32">
        <v>2</v>
      </c>
      <c r="C6512" s="32">
        <v>91</v>
      </c>
      <c r="D6512" s="32" t="s">
        <v>342</v>
      </c>
      <c r="E6512" s="32" t="s">
        <v>21</v>
      </c>
    </row>
    <row r="6513" spans="1:5" ht="12.6" customHeight="1" x14ac:dyDescent="0.2">
      <c r="A6513" s="32">
        <v>21</v>
      </c>
      <c r="B6513" s="32">
        <v>2</v>
      </c>
      <c r="C6513" s="32">
        <v>92</v>
      </c>
      <c r="D6513" s="32" t="s">
        <v>86</v>
      </c>
      <c r="E6513" s="32" t="s">
        <v>322</v>
      </c>
    </row>
    <row r="6514" spans="1:5" ht="12.6" customHeight="1" x14ac:dyDescent="0.2">
      <c r="A6514" s="32">
        <v>21</v>
      </c>
      <c r="B6514" s="32">
        <v>2</v>
      </c>
      <c r="C6514" s="32">
        <v>93</v>
      </c>
      <c r="D6514" s="32" t="s">
        <v>82</v>
      </c>
      <c r="E6514" s="32" t="s">
        <v>431</v>
      </c>
    </row>
    <row r="6515" spans="1:5" ht="12.6" customHeight="1" x14ac:dyDescent="0.2">
      <c r="A6515" s="32">
        <v>21</v>
      </c>
      <c r="B6515" s="32">
        <v>2</v>
      </c>
      <c r="C6515" s="32">
        <v>94</v>
      </c>
      <c r="D6515" s="32" t="s">
        <v>302</v>
      </c>
      <c r="E6515" s="32" t="s">
        <v>222</v>
      </c>
    </row>
    <row r="6516" spans="1:5" ht="12.6" customHeight="1" x14ac:dyDescent="0.2">
      <c r="A6516" s="32">
        <v>21</v>
      </c>
      <c r="B6516" s="32">
        <v>2</v>
      </c>
      <c r="C6516" s="32">
        <v>95</v>
      </c>
      <c r="D6516" s="32" t="s">
        <v>263</v>
      </c>
      <c r="E6516" s="32" t="s">
        <v>482</v>
      </c>
    </row>
    <row r="6517" spans="1:5" ht="12.6" customHeight="1" x14ac:dyDescent="0.2">
      <c r="A6517" s="32">
        <v>21</v>
      </c>
      <c r="B6517" s="32">
        <v>2</v>
      </c>
      <c r="C6517" s="32">
        <v>96</v>
      </c>
      <c r="D6517" s="32" t="s">
        <v>93</v>
      </c>
      <c r="E6517" s="32" t="s">
        <v>483</v>
      </c>
    </row>
    <row r="6518" spans="1:5" ht="12.6" customHeight="1" x14ac:dyDescent="0.2">
      <c r="A6518" s="32">
        <v>21</v>
      </c>
      <c r="B6518" s="32">
        <v>2</v>
      </c>
      <c r="C6518" s="32">
        <v>97</v>
      </c>
      <c r="D6518" s="32" t="s">
        <v>283</v>
      </c>
      <c r="E6518" s="32" t="s">
        <v>91</v>
      </c>
    </row>
    <row r="6519" spans="1:5" ht="12.6" customHeight="1" x14ac:dyDescent="0.2">
      <c r="A6519" s="32">
        <v>21</v>
      </c>
      <c r="B6519" s="32">
        <v>2</v>
      </c>
      <c r="C6519" s="32">
        <v>98</v>
      </c>
      <c r="D6519" s="32" t="s">
        <v>223</v>
      </c>
      <c r="E6519" s="32" t="s">
        <v>94</v>
      </c>
    </row>
    <row r="6520" spans="1:5" ht="12.6" customHeight="1" x14ac:dyDescent="0.2">
      <c r="A6520" s="32">
        <v>21</v>
      </c>
      <c r="B6520" s="32">
        <v>2</v>
      </c>
      <c r="C6520" s="32">
        <v>99</v>
      </c>
      <c r="D6520" s="32" t="s">
        <v>303</v>
      </c>
      <c r="E6520" s="32" t="s">
        <v>401</v>
      </c>
    </row>
    <row r="6521" spans="1:5" ht="12.6" customHeight="1" x14ac:dyDescent="0.2">
      <c r="A6521" s="32">
        <v>21</v>
      </c>
      <c r="B6521" s="32">
        <v>2</v>
      </c>
      <c r="C6521" s="32">
        <v>100</v>
      </c>
      <c r="D6521" s="32" t="s">
        <v>90</v>
      </c>
      <c r="E6521" s="32" t="s">
        <v>92</v>
      </c>
    </row>
    <row r="6522" spans="1:5" ht="12.6" customHeight="1" x14ac:dyDescent="0.2">
      <c r="A6522" s="32">
        <v>21</v>
      </c>
      <c r="B6522" s="32">
        <v>2</v>
      </c>
      <c r="C6522" s="32">
        <v>101</v>
      </c>
      <c r="D6522" s="32" t="s">
        <v>402</v>
      </c>
      <c r="E6522" s="32" t="s">
        <v>23</v>
      </c>
    </row>
    <row r="6523" spans="1:5" ht="12.6" customHeight="1" x14ac:dyDescent="0.2">
      <c r="A6523" s="32">
        <v>21</v>
      </c>
      <c r="B6523" s="32">
        <v>2</v>
      </c>
      <c r="C6523" s="32">
        <v>102</v>
      </c>
      <c r="D6523" s="32" t="s">
        <v>243</v>
      </c>
      <c r="E6523" s="32" t="s">
        <v>343</v>
      </c>
    </row>
    <row r="6524" spans="1:5" ht="12.6" customHeight="1" x14ac:dyDescent="0.2">
      <c r="A6524" s="32">
        <v>21</v>
      </c>
      <c r="B6524" s="32">
        <v>2</v>
      </c>
      <c r="C6524" s="32">
        <v>103</v>
      </c>
      <c r="D6524" s="32" t="s">
        <v>95</v>
      </c>
      <c r="E6524" s="32" t="s">
        <v>323</v>
      </c>
    </row>
    <row r="6525" spans="1:5" ht="12.6" customHeight="1" x14ac:dyDescent="0.2">
      <c r="A6525" s="32">
        <v>21</v>
      </c>
      <c r="B6525" s="32">
        <v>2</v>
      </c>
      <c r="C6525" s="32">
        <v>104</v>
      </c>
      <c r="D6525" s="32" t="s">
        <v>89</v>
      </c>
      <c r="E6525" s="32" t="s">
        <v>432</v>
      </c>
    </row>
    <row r="6526" spans="1:5" ht="12.6" customHeight="1" x14ac:dyDescent="0.2">
      <c r="A6526" s="32">
        <v>21</v>
      </c>
      <c r="B6526" s="32">
        <v>2</v>
      </c>
      <c r="C6526" s="32">
        <v>105</v>
      </c>
      <c r="D6526" s="32" t="s">
        <v>363</v>
      </c>
      <c r="E6526" s="32" t="s">
        <v>463</v>
      </c>
    </row>
    <row r="6527" spans="1:5" ht="12.6" customHeight="1" x14ac:dyDescent="0.2">
      <c r="A6527" s="32">
        <v>21</v>
      </c>
      <c r="B6527" s="32">
        <v>2</v>
      </c>
      <c r="C6527" s="32">
        <v>106</v>
      </c>
      <c r="D6527" s="32" t="s">
        <v>101</v>
      </c>
      <c r="E6527" s="32" t="s">
        <v>404</v>
      </c>
    </row>
    <row r="6528" spans="1:5" ht="12.6" customHeight="1" x14ac:dyDescent="0.2">
      <c r="A6528" s="32">
        <v>21</v>
      </c>
      <c r="B6528" s="32">
        <v>2</v>
      </c>
      <c r="C6528" s="32">
        <v>107</v>
      </c>
      <c r="D6528" s="32" t="s">
        <v>244</v>
      </c>
      <c r="E6528" s="32" t="s">
        <v>264</v>
      </c>
    </row>
    <row r="6529" spans="1:5" ht="12.6" customHeight="1" x14ac:dyDescent="0.2">
      <c r="A6529" s="32">
        <v>21</v>
      </c>
      <c r="B6529" s="32">
        <v>2</v>
      </c>
      <c r="C6529" s="32">
        <v>108</v>
      </c>
      <c r="D6529" s="32" t="s">
        <v>97</v>
      </c>
      <c r="E6529" s="32" t="s">
        <v>364</v>
      </c>
    </row>
    <row r="6530" spans="1:5" ht="12.6" customHeight="1" x14ac:dyDescent="0.2">
      <c r="A6530" s="32">
        <v>21</v>
      </c>
      <c r="B6530" s="32">
        <v>2</v>
      </c>
      <c r="C6530" s="32">
        <v>109</v>
      </c>
      <c r="D6530" s="32" t="s">
        <v>100</v>
      </c>
      <c r="E6530" s="32" t="s">
        <v>464</v>
      </c>
    </row>
    <row r="6531" spans="1:5" ht="12.6" customHeight="1" x14ac:dyDescent="0.2">
      <c r="A6531" s="32">
        <v>21</v>
      </c>
      <c r="B6531" s="32">
        <v>2</v>
      </c>
      <c r="C6531" s="32">
        <v>110</v>
      </c>
      <c r="D6531" s="32" t="s">
        <v>224</v>
      </c>
      <c r="E6531" s="32" t="s">
        <v>433</v>
      </c>
    </row>
    <row r="6532" spans="1:5" ht="12.6" customHeight="1" x14ac:dyDescent="0.2">
      <c r="A6532" s="32">
        <v>21</v>
      </c>
      <c r="B6532" s="32">
        <v>2</v>
      </c>
      <c r="C6532" s="32">
        <v>111</v>
      </c>
      <c r="D6532" s="32" t="s">
        <v>324</v>
      </c>
      <c r="E6532" s="32" t="s">
        <v>403</v>
      </c>
    </row>
    <row r="6533" spans="1:5" ht="12.6" customHeight="1" x14ac:dyDescent="0.2">
      <c r="A6533" s="32">
        <v>21</v>
      </c>
      <c r="B6533" s="32">
        <v>2</v>
      </c>
      <c r="C6533" s="32">
        <v>112</v>
      </c>
      <c r="D6533" s="32" t="s">
        <v>484</v>
      </c>
      <c r="E6533" s="32" t="s">
        <v>284</v>
      </c>
    </row>
    <row r="6534" spans="1:5" ht="12.6" customHeight="1" x14ac:dyDescent="0.2">
      <c r="A6534" s="32">
        <v>21</v>
      </c>
      <c r="B6534" s="32">
        <v>2</v>
      </c>
      <c r="C6534" s="32">
        <v>113</v>
      </c>
      <c r="D6534" s="32" t="s">
        <v>344</v>
      </c>
      <c r="E6534" s="32" t="s">
        <v>304</v>
      </c>
    </row>
    <row r="6535" spans="1:5" ht="12.6" customHeight="1" x14ac:dyDescent="0.2">
      <c r="A6535" s="32">
        <v>21</v>
      </c>
      <c r="B6535" s="32">
        <v>2</v>
      </c>
      <c r="C6535" s="32">
        <v>114</v>
      </c>
      <c r="D6535" s="32" t="s">
        <v>98</v>
      </c>
      <c r="E6535" s="32" t="s">
        <v>99</v>
      </c>
    </row>
    <row r="6536" spans="1:5" ht="12.6" customHeight="1" x14ac:dyDescent="0.2">
      <c r="A6536" s="32">
        <v>21</v>
      </c>
      <c r="B6536" s="32">
        <v>2</v>
      </c>
      <c r="C6536" s="32">
        <v>115</v>
      </c>
      <c r="D6536" s="32" t="s">
        <v>96</v>
      </c>
      <c r="E6536" s="32" t="s">
        <v>102</v>
      </c>
    </row>
    <row r="6537" spans="1:5" ht="12.6" customHeight="1" x14ac:dyDescent="0.2">
      <c r="A6537" s="32">
        <v>21</v>
      </c>
      <c r="B6537" s="32">
        <v>2</v>
      </c>
      <c r="C6537" s="32">
        <v>116</v>
      </c>
      <c r="D6537" s="32" t="s">
        <v>345</v>
      </c>
      <c r="E6537" s="32" t="s">
        <v>24</v>
      </c>
    </row>
    <row r="6538" spans="1:5" ht="12.6" customHeight="1" x14ac:dyDescent="0.2">
      <c r="A6538" s="32">
        <v>21</v>
      </c>
      <c r="B6538" s="32">
        <v>2</v>
      </c>
      <c r="C6538" s="32">
        <v>117</v>
      </c>
      <c r="D6538" s="32" t="s">
        <v>285</v>
      </c>
      <c r="E6538" s="32" t="s">
        <v>106</v>
      </c>
    </row>
    <row r="6539" spans="1:5" ht="12.6" customHeight="1" x14ac:dyDescent="0.2">
      <c r="A6539" s="32">
        <v>21</v>
      </c>
      <c r="B6539" s="32">
        <v>2</v>
      </c>
      <c r="C6539" s="32">
        <v>118</v>
      </c>
      <c r="D6539" s="32" t="s">
        <v>103</v>
      </c>
      <c r="E6539" s="32" t="s">
        <v>225</v>
      </c>
    </row>
    <row r="6540" spans="1:5" ht="12.6" customHeight="1" x14ac:dyDescent="0.2">
      <c r="A6540" s="32">
        <v>21</v>
      </c>
      <c r="B6540" s="32">
        <v>2</v>
      </c>
      <c r="C6540" s="32">
        <v>119</v>
      </c>
      <c r="D6540" s="32" t="s">
        <v>465</v>
      </c>
      <c r="E6540" s="32" t="s">
        <v>107</v>
      </c>
    </row>
    <row r="6541" spans="1:5" ht="12.6" customHeight="1" x14ac:dyDescent="0.2">
      <c r="A6541" s="32">
        <v>21</v>
      </c>
      <c r="B6541" s="32">
        <v>2</v>
      </c>
      <c r="C6541" s="32">
        <v>120</v>
      </c>
      <c r="D6541" s="32" t="s">
        <v>434</v>
      </c>
      <c r="E6541" s="32" t="s">
        <v>25</v>
      </c>
    </row>
    <row r="6542" spans="1:5" ht="12.6" customHeight="1" x14ac:dyDescent="0.2">
      <c r="A6542" s="32">
        <v>21</v>
      </c>
      <c r="B6542" s="32">
        <v>2</v>
      </c>
      <c r="C6542" s="32">
        <v>121</v>
      </c>
      <c r="D6542" s="32" t="s">
        <v>325</v>
      </c>
      <c r="E6542" s="32" t="s">
        <v>104</v>
      </c>
    </row>
    <row r="6543" spans="1:5" ht="12.6" customHeight="1" x14ac:dyDescent="0.2">
      <c r="A6543" s="32">
        <v>21</v>
      </c>
      <c r="B6543" s="32">
        <v>2</v>
      </c>
      <c r="C6543" s="32">
        <v>122</v>
      </c>
      <c r="D6543" s="32" t="s">
        <v>406</v>
      </c>
      <c r="E6543" s="32" t="s">
        <v>245</v>
      </c>
    </row>
    <row r="6544" spans="1:5" ht="12.6" customHeight="1" x14ac:dyDescent="0.2">
      <c r="A6544" s="32">
        <v>21</v>
      </c>
      <c r="B6544" s="32">
        <v>2</v>
      </c>
      <c r="C6544" s="32">
        <v>123</v>
      </c>
      <c r="D6544" s="32" t="s">
        <v>485</v>
      </c>
      <c r="E6544" s="32" t="s">
        <v>108</v>
      </c>
    </row>
    <row r="6545" spans="1:5" ht="12.6" customHeight="1" x14ac:dyDescent="0.2">
      <c r="A6545" s="32">
        <v>21</v>
      </c>
      <c r="B6545" s="32">
        <v>2</v>
      </c>
      <c r="C6545" s="32">
        <v>124</v>
      </c>
      <c r="D6545" s="32" t="s">
        <v>305</v>
      </c>
      <c r="E6545" s="32" t="s">
        <v>265</v>
      </c>
    </row>
    <row r="6546" spans="1:5" ht="12.6" customHeight="1" x14ac:dyDescent="0.2">
      <c r="A6546" s="32">
        <v>21</v>
      </c>
      <c r="B6546" s="32">
        <v>2</v>
      </c>
      <c r="C6546" s="32">
        <v>125</v>
      </c>
      <c r="D6546" s="32" t="s">
        <v>365</v>
      </c>
      <c r="E6546" s="32" t="s">
        <v>109</v>
      </c>
    </row>
    <row r="6547" spans="1:5" ht="12.6" customHeight="1" x14ac:dyDescent="0.2">
      <c r="A6547" s="32">
        <v>21</v>
      </c>
      <c r="B6547" s="32">
        <v>2</v>
      </c>
      <c r="C6547" s="32">
        <v>126</v>
      </c>
      <c r="D6547" s="32" t="s">
        <v>405</v>
      </c>
      <c r="E6547" s="32" t="s">
        <v>105</v>
      </c>
    </row>
    <row r="6548" spans="1:5" ht="12.6" customHeight="1" x14ac:dyDescent="0.2">
      <c r="A6548" s="32">
        <v>21</v>
      </c>
      <c r="B6548" s="32">
        <v>2</v>
      </c>
      <c r="C6548" s="32">
        <v>127</v>
      </c>
      <c r="D6548" s="32" t="s">
        <v>144</v>
      </c>
      <c r="E6548" s="32" t="s">
        <v>486</v>
      </c>
    </row>
    <row r="6549" spans="1:5" ht="12.6" customHeight="1" x14ac:dyDescent="0.2">
      <c r="A6549" s="32">
        <v>21</v>
      </c>
      <c r="B6549" s="32">
        <v>2</v>
      </c>
      <c r="C6549" s="32">
        <v>128</v>
      </c>
      <c r="D6549" s="32" t="s">
        <v>140</v>
      </c>
      <c r="E6549" s="32" t="s">
        <v>139</v>
      </c>
    </row>
    <row r="6550" spans="1:5" ht="12.6" customHeight="1" x14ac:dyDescent="0.2">
      <c r="A6550" s="32">
        <v>21</v>
      </c>
      <c r="B6550" s="32">
        <v>2</v>
      </c>
      <c r="C6550" s="32">
        <v>129</v>
      </c>
      <c r="D6550" s="32" t="s">
        <v>286</v>
      </c>
      <c r="E6550" s="32" t="s">
        <v>326</v>
      </c>
    </row>
    <row r="6551" spans="1:5" ht="12.6" customHeight="1" x14ac:dyDescent="0.2">
      <c r="A6551" s="32">
        <v>21</v>
      </c>
      <c r="B6551" s="32">
        <v>2</v>
      </c>
      <c r="C6551" s="32">
        <v>130</v>
      </c>
      <c r="D6551" s="32" t="s">
        <v>346</v>
      </c>
      <c r="E6551" s="32" t="s">
        <v>141</v>
      </c>
    </row>
    <row r="6552" spans="1:5" ht="12.6" customHeight="1" x14ac:dyDescent="0.2">
      <c r="A6552" s="32">
        <v>21</v>
      </c>
      <c r="B6552" s="32">
        <v>2</v>
      </c>
      <c r="C6552" s="32">
        <v>131</v>
      </c>
      <c r="D6552" s="32" t="s">
        <v>143</v>
      </c>
      <c r="E6552" s="32" t="s">
        <v>138</v>
      </c>
    </row>
    <row r="6553" spans="1:5" ht="12.6" customHeight="1" x14ac:dyDescent="0.2">
      <c r="A6553" s="32">
        <v>21</v>
      </c>
      <c r="B6553" s="32">
        <v>2</v>
      </c>
      <c r="C6553" s="32">
        <v>132</v>
      </c>
      <c r="D6553" s="32" t="s">
        <v>146</v>
      </c>
      <c r="E6553" s="32" t="s">
        <v>142</v>
      </c>
    </row>
    <row r="6554" spans="1:5" ht="12.6" customHeight="1" x14ac:dyDescent="0.2">
      <c r="A6554" s="32">
        <v>21</v>
      </c>
      <c r="B6554" s="32">
        <v>2</v>
      </c>
      <c r="C6554" s="32">
        <v>133</v>
      </c>
      <c r="D6554" s="32" t="s">
        <v>466</v>
      </c>
      <c r="E6554" s="32" t="s">
        <v>408</v>
      </c>
    </row>
    <row r="6555" spans="1:5" ht="12.6" customHeight="1" x14ac:dyDescent="0.2">
      <c r="A6555" s="32">
        <v>21</v>
      </c>
      <c r="B6555" s="32">
        <v>2</v>
      </c>
      <c r="C6555" s="32">
        <v>134</v>
      </c>
      <c r="D6555" s="32" t="s">
        <v>306</v>
      </c>
      <c r="E6555" s="32" t="s">
        <v>246</v>
      </c>
    </row>
    <row r="6556" spans="1:5" ht="12.6" customHeight="1" x14ac:dyDescent="0.2">
      <c r="A6556" s="32">
        <v>21</v>
      </c>
      <c r="B6556" s="32">
        <v>2</v>
      </c>
      <c r="C6556" s="32">
        <v>135</v>
      </c>
      <c r="D6556" s="32" t="s">
        <v>407</v>
      </c>
      <c r="E6556" s="32" t="s">
        <v>435</v>
      </c>
    </row>
    <row r="6557" spans="1:5" ht="12.6" customHeight="1" x14ac:dyDescent="0.2">
      <c r="A6557" s="32">
        <v>21</v>
      </c>
      <c r="B6557" s="32">
        <v>2</v>
      </c>
      <c r="C6557" s="32">
        <v>136</v>
      </c>
      <c r="D6557" s="32" t="s">
        <v>366</v>
      </c>
      <c r="E6557" s="32" t="s">
        <v>226</v>
      </c>
    </row>
    <row r="6558" spans="1:5" ht="12.6" customHeight="1" x14ac:dyDescent="0.2">
      <c r="A6558" s="32">
        <v>21</v>
      </c>
      <c r="B6558" s="32">
        <v>2</v>
      </c>
      <c r="C6558" s="32">
        <v>137</v>
      </c>
      <c r="D6558" s="32" t="s">
        <v>151</v>
      </c>
      <c r="E6558" s="32" t="s">
        <v>266</v>
      </c>
    </row>
    <row r="6559" spans="1:5" ht="12.6" customHeight="1" x14ac:dyDescent="0.2">
      <c r="A6559" s="32">
        <v>21</v>
      </c>
      <c r="B6559" s="32">
        <v>2</v>
      </c>
      <c r="C6559" s="32">
        <v>138</v>
      </c>
      <c r="D6559" s="32" t="s">
        <v>307</v>
      </c>
      <c r="E6559" s="32" t="s">
        <v>150</v>
      </c>
    </row>
    <row r="6560" spans="1:5" ht="12.6" customHeight="1" x14ac:dyDescent="0.2">
      <c r="A6560" s="32">
        <v>21</v>
      </c>
      <c r="B6560" s="32">
        <v>2</v>
      </c>
      <c r="C6560" s="32">
        <v>139</v>
      </c>
      <c r="D6560" s="32" t="s">
        <v>410</v>
      </c>
      <c r="E6560" s="32" t="s">
        <v>247</v>
      </c>
    </row>
    <row r="6561" spans="1:5" ht="12.6" customHeight="1" x14ac:dyDescent="0.2">
      <c r="A6561" s="32">
        <v>21</v>
      </c>
      <c r="B6561" s="32">
        <v>2</v>
      </c>
      <c r="C6561" s="32">
        <v>140</v>
      </c>
      <c r="D6561" s="32" t="s">
        <v>487</v>
      </c>
      <c r="E6561" s="32" t="s">
        <v>153</v>
      </c>
    </row>
    <row r="6562" spans="1:5" ht="12.6" customHeight="1" x14ac:dyDescent="0.2">
      <c r="A6562" s="32">
        <v>21</v>
      </c>
      <c r="B6562" s="32">
        <v>2</v>
      </c>
      <c r="C6562" s="32">
        <v>141</v>
      </c>
      <c r="D6562" s="32" t="s">
        <v>149</v>
      </c>
      <c r="E6562" s="32" t="s">
        <v>347</v>
      </c>
    </row>
    <row r="6563" spans="1:5" ht="12.6" customHeight="1" x14ac:dyDescent="0.2">
      <c r="A6563" s="32">
        <v>21</v>
      </c>
      <c r="B6563" s="32">
        <v>2</v>
      </c>
      <c r="C6563" s="32">
        <v>142</v>
      </c>
      <c r="D6563" s="32" t="s">
        <v>152</v>
      </c>
      <c r="E6563" s="32" t="s">
        <v>327</v>
      </c>
    </row>
    <row r="6564" spans="1:5" ht="12.6" customHeight="1" x14ac:dyDescent="0.2">
      <c r="A6564" s="32">
        <v>21</v>
      </c>
      <c r="B6564" s="32">
        <v>2</v>
      </c>
      <c r="C6564" s="32">
        <v>143</v>
      </c>
      <c r="D6564" s="32" t="s">
        <v>287</v>
      </c>
      <c r="E6564" s="32" t="s">
        <v>147</v>
      </c>
    </row>
    <row r="6565" spans="1:5" ht="12.6" customHeight="1" x14ac:dyDescent="0.2">
      <c r="A6565" s="32">
        <v>21</v>
      </c>
      <c r="B6565" s="32">
        <v>2</v>
      </c>
      <c r="C6565" s="32">
        <v>144</v>
      </c>
      <c r="D6565" s="32" t="s">
        <v>436</v>
      </c>
      <c r="E6565" s="32" t="s">
        <v>148</v>
      </c>
    </row>
    <row r="6566" spans="1:5" ht="12.6" customHeight="1" x14ac:dyDescent="0.2">
      <c r="A6566" s="32">
        <v>21</v>
      </c>
      <c r="B6566" s="32">
        <v>2</v>
      </c>
      <c r="C6566" s="32">
        <v>145</v>
      </c>
      <c r="D6566" s="32" t="s">
        <v>227</v>
      </c>
      <c r="E6566" s="32" t="s">
        <v>409</v>
      </c>
    </row>
    <row r="6567" spans="1:5" ht="12.6" customHeight="1" x14ac:dyDescent="0.2">
      <c r="A6567" s="32">
        <v>21</v>
      </c>
      <c r="B6567" s="32">
        <v>2</v>
      </c>
      <c r="C6567" s="32">
        <v>146</v>
      </c>
      <c r="D6567" s="32" t="s">
        <v>467</v>
      </c>
      <c r="E6567" s="32" t="s">
        <v>367</v>
      </c>
    </row>
    <row r="6568" spans="1:5" ht="12.6" customHeight="1" x14ac:dyDescent="0.2">
      <c r="A6568" s="32">
        <v>21</v>
      </c>
      <c r="B6568" s="32">
        <v>2</v>
      </c>
      <c r="C6568" s="32">
        <v>147</v>
      </c>
      <c r="D6568" s="32" t="s">
        <v>267</v>
      </c>
      <c r="E6568" s="32" t="s">
        <v>145</v>
      </c>
    </row>
    <row r="6569" spans="1:5" ht="12.6" customHeight="1" x14ac:dyDescent="0.2">
      <c r="A6569" s="32">
        <v>21</v>
      </c>
      <c r="B6569" s="32">
        <v>2</v>
      </c>
      <c r="C6569" s="32">
        <v>148</v>
      </c>
      <c r="D6569" s="32" t="s">
        <v>268</v>
      </c>
      <c r="E6569" s="32" t="s">
        <v>158</v>
      </c>
    </row>
    <row r="6570" spans="1:5" ht="12.6" customHeight="1" x14ac:dyDescent="0.2">
      <c r="A6570" s="32">
        <v>21</v>
      </c>
      <c r="B6570" s="32">
        <v>2</v>
      </c>
      <c r="C6570" s="32">
        <v>149</v>
      </c>
      <c r="D6570" s="32" t="s">
        <v>154</v>
      </c>
      <c r="E6570" s="32" t="s">
        <v>156</v>
      </c>
    </row>
    <row r="6571" spans="1:5" ht="12.6" customHeight="1" x14ac:dyDescent="0.2">
      <c r="A6571" s="32">
        <v>21</v>
      </c>
      <c r="B6571" s="32">
        <v>2</v>
      </c>
      <c r="C6571" s="32">
        <v>150</v>
      </c>
      <c r="D6571" s="32" t="s">
        <v>468</v>
      </c>
      <c r="E6571" s="32" t="s">
        <v>159</v>
      </c>
    </row>
    <row r="6572" spans="1:5" ht="12.6" customHeight="1" x14ac:dyDescent="0.2">
      <c r="A6572" s="32">
        <v>21</v>
      </c>
      <c r="B6572" s="32">
        <v>2</v>
      </c>
      <c r="C6572" s="32">
        <v>151</v>
      </c>
      <c r="D6572" s="32" t="s">
        <v>328</v>
      </c>
      <c r="E6572" s="32" t="s">
        <v>437</v>
      </c>
    </row>
    <row r="6573" spans="1:5" ht="12.6" customHeight="1" x14ac:dyDescent="0.2">
      <c r="A6573" s="32">
        <v>21</v>
      </c>
      <c r="B6573" s="32">
        <v>2</v>
      </c>
      <c r="C6573" s="32">
        <v>152</v>
      </c>
      <c r="D6573" s="32" t="s">
        <v>157</v>
      </c>
      <c r="E6573" s="32" t="s">
        <v>411</v>
      </c>
    </row>
    <row r="6574" spans="1:5" ht="12.6" customHeight="1" x14ac:dyDescent="0.2">
      <c r="A6574" s="32">
        <v>21</v>
      </c>
      <c r="B6574" s="32">
        <v>2</v>
      </c>
      <c r="C6574" s="32">
        <v>153</v>
      </c>
      <c r="D6574" s="32" t="s">
        <v>155</v>
      </c>
      <c r="E6574" s="32" t="s">
        <v>348</v>
      </c>
    </row>
    <row r="6575" spans="1:5" ht="12.6" customHeight="1" x14ac:dyDescent="0.2">
      <c r="A6575" s="32">
        <v>21</v>
      </c>
      <c r="B6575" s="32">
        <v>2</v>
      </c>
      <c r="C6575" s="32">
        <v>154</v>
      </c>
      <c r="D6575" s="32" t="s">
        <v>162</v>
      </c>
      <c r="E6575" s="32" t="s">
        <v>412</v>
      </c>
    </row>
    <row r="6576" spans="1:5" ht="12.6" customHeight="1" x14ac:dyDescent="0.2">
      <c r="A6576" s="32">
        <v>21</v>
      </c>
      <c r="B6576" s="32">
        <v>2</v>
      </c>
      <c r="C6576" s="32">
        <v>155</v>
      </c>
      <c r="D6576" s="32" t="s">
        <v>368</v>
      </c>
      <c r="E6576" s="32" t="s">
        <v>308</v>
      </c>
    </row>
    <row r="6577" spans="1:5" ht="12.6" customHeight="1" x14ac:dyDescent="0.2">
      <c r="A6577" s="32">
        <v>21</v>
      </c>
      <c r="B6577" s="32">
        <v>2</v>
      </c>
      <c r="C6577" s="32">
        <v>156</v>
      </c>
      <c r="D6577" s="32" t="s">
        <v>228</v>
      </c>
      <c r="E6577" s="32" t="s">
        <v>160</v>
      </c>
    </row>
    <row r="6578" spans="1:5" ht="12.6" customHeight="1" x14ac:dyDescent="0.2">
      <c r="A6578" s="32">
        <v>21</v>
      </c>
      <c r="B6578" s="32">
        <v>2</v>
      </c>
      <c r="C6578" s="32">
        <v>157</v>
      </c>
      <c r="D6578" s="32" t="s">
        <v>248</v>
      </c>
      <c r="E6578" s="32" t="s">
        <v>288</v>
      </c>
    </row>
    <row r="6579" spans="1:5" ht="12.6" customHeight="1" x14ac:dyDescent="0.2">
      <c r="A6579" s="32">
        <v>21</v>
      </c>
      <c r="B6579" s="32">
        <v>2</v>
      </c>
      <c r="C6579" s="32">
        <v>158</v>
      </c>
      <c r="D6579" s="32" t="s">
        <v>309</v>
      </c>
      <c r="E6579" s="32" t="s">
        <v>488</v>
      </c>
    </row>
    <row r="6580" spans="1:5" ht="12.6" customHeight="1" x14ac:dyDescent="0.2">
      <c r="A6580" s="32">
        <v>21</v>
      </c>
      <c r="B6580" s="32">
        <v>2</v>
      </c>
      <c r="C6580" s="32">
        <v>159</v>
      </c>
      <c r="D6580" s="32" t="s">
        <v>168</v>
      </c>
      <c r="E6580" s="32" t="s">
        <v>249</v>
      </c>
    </row>
    <row r="6581" spans="1:5" ht="12.6" customHeight="1" x14ac:dyDescent="0.2">
      <c r="A6581" s="32">
        <v>21</v>
      </c>
      <c r="B6581" s="32">
        <v>2</v>
      </c>
      <c r="C6581" s="32">
        <v>160</v>
      </c>
      <c r="D6581" s="32" t="s">
        <v>413</v>
      </c>
      <c r="E6581" s="32" t="s">
        <v>167</v>
      </c>
    </row>
    <row r="6582" spans="1:5" ht="12.6" customHeight="1" x14ac:dyDescent="0.2">
      <c r="A6582" s="32">
        <v>21</v>
      </c>
      <c r="B6582" s="32">
        <v>2</v>
      </c>
      <c r="C6582" s="32">
        <v>161</v>
      </c>
      <c r="D6582" s="32" t="s">
        <v>164</v>
      </c>
      <c r="E6582" s="32" t="s">
        <v>369</v>
      </c>
    </row>
    <row r="6583" spans="1:5" ht="12.6" customHeight="1" x14ac:dyDescent="0.2">
      <c r="A6583" s="32">
        <v>21</v>
      </c>
      <c r="B6583" s="32">
        <v>2</v>
      </c>
      <c r="C6583" s="32">
        <v>162</v>
      </c>
      <c r="D6583" s="32" t="s">
        <v>438</v>
      </c>
      <c r="E6583" s="32" t="s">
        <v>289</v>
      </c>
    </row>
    <row r="6584" spans="1:5" ht="12.6" customHeight="1" x14ac:dyDescent="0.2">
      <c r="A6584" s="32">
        <v>21</v>
      </c>
      <c r="B6584" s="32">
        <v>2</v>
      </c>
      <c r="C6584" s="32">
        <v>163</v>
      </c>
      <c r="D6584" s="32" t="s">
        <v>329</v>
      </c>
      <c r="E6584" s="32" t="s">
        <v>349</v>
      </c>
    </row>
    <row r="6585" spans="1:5" ht="12.6" customHeight="1" x14ac:dyDescent="0.2">
      <c r="A6585" s="32">
        <v>21</v>
      </c>
      <c r="B6585" s="32">
        <v>2</v>
      </c>
      <c r="C6585" s="32">
        <v>164</v>
      </c>
      <c r="D6585" s="32" t="s">
        <v>165</v>
      </c>
      <c r="E6585" s="32" t="s">
        <v>229</v>
      </c>
    </row>
    <row r="6586" spans="1:5" ht="12.6" customHeight="1" x14ac:dyDescent="0.2">
      <c r="A6586" s="32">
        <v>21</v>
      </c>
      <c r="B6586" s="32">
        <v>2</v>
      </c>
      <c r="C6586" s="32">
        <v>165</v>
      </c>
      <c r="D6586" s="32" t="s">
        <v>166</v>
      </c>
      <c r="E6586" s="32" t="s">
        <v>163</v>
      </c>
    </row>
    <row r="6587" spans="1:5" ht="12.6" customHeight="1" x14ac:dyDescent="0.2">
      <c r="A6587" s="32">
        <v>21</v>
      </c>
      <c r="B6587" s="32">
        <v>2</v>
      </c>
      <c r="C6587" s="32">
        <v>166</v>
      </c>
      <c r="D6587" s="32" t="s">
        <v>169</v>
      </c>
      <c r="E6587" s="32" t="s">
        <v>469</v>
      </c>
    </row>
    <row r="6588" spans="1:5" ht="12.6" customHeight="1" x14ac:dyDescent="0.2">
      <c r="A6588" s="32">
        <v>21</v>
      </c>
      <c r="B6588" s="32">
        <v>2</v>
      </c>
      <c r="C6588" s="32">
        <v>167</v>
      </c>
      <c r="D6588" s="32" t="s">
        <v>269</v>
      </c>
      <c r="E6588" s="32" t="s">
        <v>489</v>
      </c>
    </row>
    <row r="6589" spans="1:5" ht="12.6" customHeight="1" x14ac:dyDescent="0.2">
      <c r="A6589" s="32">
        <v>21</v>
      </c>
      <c r="B6589" s="32">
        <v>2</v>
      </c>
      <c r="C6589" s="32">
        <v>168</v>
      </c>
      <c r="D6589" s="32" t="s">
        <v>161</v>
      </c>
      <c r="E6589" s="32" t="s">
        <v>414</v>
      </c>
    </row>
    <row r="6590" spans="1:5" ht="12.6" customHeight="1" x14ac:dyDescent="0.2">
      <c r="A6590" s="32">
        <v>21</v>
      </c>
      <c r="B6590" s="32">
        <v>2</v>
      </c>
      <c r="C6590" s="32">
        <v>169</v>
      </c>
      <c r="D6590" s="32" t="s">
        <v>174</v>
      </c>
      <c r="E6590" s="32" t="s">
        <v>172</v>
      </c>
    </row>
    <row r="6591" spans="1:5" ht="12.6" customHeight="1" x14ac:dyDescent="0.2">
      <c r="A6591" s="32">
        <v>21</v>
      </c>
      <c r="B6591" s="32">
        <v>2</v>
      </c>
      <c r="C6591" s="32">
        <v>170</v>
      </c>
      <c r="D6591" s="32" t="s">
        <v>416</v>
      </c>
      <c r="E6591" s="32" t="s">
        <v>170</v>
      </c>
    </row>
    <row r="6592" spans="1:5" ht="12.6" customHeight="1" x14ac:dyDescent="0.2">
      <c r="A6592" s="32">
        <v>21</v>
      </c>
      <c r="B6592" s="32">
        <v>2</v>
      </c>
      <c r="C6592" s="32">
        <v>171</v>
      </c>
      <c r="D6592" s="32" t="s">
        <v>490</v>
      </c>
      <c r="E6592" s="32" t="s">
        <v>310</v>
      </c>
    </row>
    <row r="6593" spans="1:5" ht="12.6" customHeight="1" x14ac:dyDescent="0.2">
      <c r="A6593" s="32">
        <v>21</v>
      </c>
      <c r="B6593" s="32">
        <v>2</v>
      </c>
      <c r="C6593" s="32">
        <v>172</v>
      </c>
      <c r="D6593" s="32" t="s">
        <v>439</v>
      </c>
      <c r="E6593" s="32" t="s">
        <v>415</v>
      </c>
    </row>
    <row r="6594" spans="1:5" ht="12.6" customHeight="1" x14ac:dyDescent="0.2">
      <c r="A6594" s="32">
        <v>21</v>
      </c>
      <c r="B6594" s="32">
        <v>2</v>
      </c>
      <c r="C6594" s="32">
        <v>173</v>
      </c>
      <c r="D6594" s="32" t="s">
        <v>470</v>
      </c>
      <c r="E6594" s="32" t="s">
        <v>290</v>
      </c>
    </row>
    <row r="6595" spans="1:5" ht="12.6" customHeight="1" x14ac:dyDescent="0.2">
      <c r="A6595" s="32">
        <v>21</v>
      </c>
      <c r="B6595" s="32">
        <v>2</v>
      </c>
      <c r="C6595" s="32">
        <v>174</v>
      </c>
      <c r="D6595" s="32" t="s">
        <v>270</v>
      </c>
      <c r="E6595" s="32" t="s">
        <v>171</v>
      </c>
    </row>
    <row r="6596" spans="1:5" ht="12.6" customHeight="1" x14ac:dyDescent="0.2">
      <c r="A6596" s="32">
        <v>21</v>
      </c>
      <c r="B6596" s="32">
        <v>2</v>
      </c>
      <c r="C6596" s="32">
        <v>175</v>
      </c>
      <c r="D6596" s="32" t="s">
        <v>176</v>
      </c>
      <c r="E6596" s="32" t="s">
        <v>175</v>
      </c>
    </row>
    <row r="6597" spans="1:5" ht="12.6" customHeight="1" x14ac:dyDescent="0.2">
      <c r="A6597" s="32">
        <v>21</v>
      </c>
      <c r="B6597" s="32">
        <v>2</v>
      </c>
      <c r="C6597" s="32">
        <v>176</v>
      </c>
      <c r="D6597" s="32" t="s">
        <v>173</v>
      </c>
      <c r="E6597" s="32" t="s">
        <v>178</v>
      </c>
    </row>
    <row r="6598" spans="1:5" ht="12.6" customHeight="1" x14ac:dyDescent="0.2">
      <c r="A6598" s="32">
        <v>21</v>
      </c>
      <c r="B6598" s="32">
        <v>2</v>
      </c>
      <c r="C6598" s="32">
        <v>177</v>
      </c>
      <c r="D6598" s="32" t="s">
        <v>370</v>
      </c>
      <c r="E6598" s="32" t="s">
        <v>350</v>
      </c>
    </row>
    <row r="6599" spans="1:5" ht="12.6" customHeight="1" x14ac:dyDescent="0.2">
      <c r="A6599" s="32">
        <v>21</v>
      </c>
      <c r="B6599" s="32">
        <v>2</v>
      </c>
      <c r="C6599" s="32">
        <v>178</v>
      </c>
      <c r="D6599" s="32" t="s">
        <v>330</v>
      </c>
      <c r="E6599" s="32" t="s">
        <v>250</v>
      </c>
    </row>
    <row r="6600" spans="1:5" ht="12.6" customHeight="1" x14ac:dyDescent="0.2">
      <c r="A6600" s="32">
        <v>21</v>
      </c>
      <c r="B6600" s="32">
        <v>2</v>
      </c>
      <c r="C6600" s="32">
        <v>179</v>
      </c>
      <c r="D6600" s="32" t="s">
        <v>471</v>
      </c>
      <c r="E6600" s="32" t="s">
        <v>230</v>
      </c>
    </row>
    <row r="6601" spans="1:5" ht="12.6" customHeight="1" x14ac:dyDescent="0.2">
      <c r="A6601" s="32">
        <v>21</v>
      </c>
      <c r="B6601" s="32">
        <v>2</v>
      </c>
      <c r="C6601" s="32">
        <v>180</v>
      </c>
      <c r="D6601" s="32" t="s">
        <v>177</v>
      </c>
      <c r="E6601" s="32" t="s">
        <v>331</v>
      </c>
    </row>
    <row r="6602" spans="1:5" ht="12.6" customHeight="1" x14ac:dyDescent="0.2">
      <c r="A6602" s="32">
        <v>21</v>
      </c>
      <c r="B6602" s="32">
        <v>2</v>
      </c>
      <c r="C6602" s="32">
        <v>181</v>
      </c>
      <c r="D6602" s="32" t="s">
        <v>181</v>
      </c>
      <c r="E6602" s="32" t="s">
        <v>185</v>
      </c>
    </row>
    <row r="6603" spans="1:5" ht="12.6" customHeight="1" x14ac:dyDescent="0.2">
      <c r="A6603" s="32">
        <v>21</v>
      </c>
      <c r="B6603" s="32">
        <v>2</v>
      </c>
      <c r="C6603" s="32">
        <v>182</v>
      </c>
      <c r="D6603" s="32" t="s">
        <v>351</v>
      </c>
      <c r="E6603" s="32" t="s">
        <v>184</v>
      </c>
    </row>
    <row r="6604" spans="1:5" ht="12.6" customHeight="1" x14ac:dyDescent="0.2">
      <c r="A6604" s="32">
        <v>21</v>
      </c>
      <c r="B6604" s="32">
        <v>2</v>
      </c>
      <c r="C6604" s="32">
        <v>183</v>
      </c>
      <c r="D6604" s="32" t="s">
        <v>291</v>
      </c>
      <c r="E6604" s="32" t="s">
        <v>251</v>
      </c>
    </row>
    <row r="6605" spans="1:5" ht="12.6" customHeight="1" x14ac:dyDescent="0.2">
      <c r="A6605" s="32">
        <v>21</v>
      </c>
      <c r="B6605" s="32">
        <v>2</v>
      </c>
      <c r="C6605" s="32">
        <v>184</v>
      </c>
      <c r="D6605" s="32" t="s">
        <v>491</v>
      </c>
      <c r="E6605" s="32" t="s">
        <v>271</v>
      </c>
    </row>
    <row r="6606" spans="1:5" ht="12.6" customHeight="1" x14ac:dyDescent="0.2">
      <c r="A6606" s="32">
        <v>21</v>
      </c>
      <c r="B6606" s="32">
        <v>2</v>
      </c>
      <c r="C6606" s="32">
        <v>185</v>
      </c>
      <c r="D6606" s="32" t="s">
        <v>231</v>
      </c>
      <c r="E6606" s="32" t="s">
        <v>182</v>
      </c>
    </row>
    <row r="6607" spans="1:5" ht="12.6" customHeight="1" x14ac:dyDescent="0.2">
      <c r="A6607" s="32">
        <v>21</v>
      </c>
      <c r="B6607" s="32">
        <v>2</v>
      </c>
      <c r="C6607" s="32">
        <v>186</v>
      </c>
      <c r="D6607" s="32" t="s">
        <v>418</v>
      </c>
      <c r="E6607" s="32" t="s">
        <v>311</v>
      </c>
    </row>
    <row r="6608" spans="1:5" ht="12.6" customHeight="1" x14ac:dyDescent="0.2">
      <c r="A6608" s="32">
        <v>21</v>
      </c>
      <c r="B6608" s="32">
        <v>2</v>
      </c>
      <c r="C6608" s="32">
        <v>187</v>
      </c>
      <c r="D6608" s="32" t="s">
        <v>440</v>
      </c>
      <c r="E6608" s="32" t="s">
        <v>179</v>
      </c>
    </row>
    <row r="6609" spans="1:5" ht="12.6" customHeight="1" x14ac:dyDescent="0.2">
      <c r="A6609" s="32">
        <v>21</v>
      </c>
      <c r="B6609" s="32">
        <v>2</v>
      </c>
      <c r="C6609" s="32">
        <v>188</v>
      </c>
      <c r="D6609" s="32" t="s">
        <v>371</v>
      </c>
      <c r="E6609" s="32" t="s">
        <v>417</v>
      </c>
    </row>
    <row r="6610" spans="1:5" ht="12.6" customHeight="1" x14ac:dyDescent="0.2">
      <c r="A6610" s="32">
        <v>21</v>
      </c>
      <c r="B6610" s="32">
        <v>2</v>
      </c>
      <c r="C6610" s="32">
        <v>189</v>
      </c>
      <c r="D6610" s="32" t="s">
        <v>183</v>
      </c>
      <c r="E6610" s="32" t="s">
        <v>180</v>
      </c>
    </row>
    <row r="6611" spans="1:5" ht="12.6" customHeight="1" x14ac:dyDescent="0.2">
      <c r="A6611" s="32">
        <v>21</v>
      </c>
      <c r="B6611" s="32">
        <v>2</v>
      </c>
      <c r="C6611" s="32">
        <v>190</v>
      </c>
      <c r="D6611" s="32" t="s">
        <v>186</v>
      </c>
      <c r="E6611" s="32" t="s">
        <v>191</v>
      </c>
    </row>
    <row r="6612" spans="1:5" ht="12.6" customHeight="1" x14ac:dyDescent="0.2">
      <c r="A6612" s="32">
        <v>21</v>
      </c>
      <c r="B6612" s="32">
        <v>2</v>
      </c>
      <c r="C6612" s="32">
        <v>191</v>
      </c>
      <c r="D6612" s="32" t="s">
        <v>312</v>
      </c>
      <c r="E6612" s="32" t="s">
        <v>192</v>
      </c>
    </row>
    <row r="6613" spans="1:5" ht="12.6" customHeight="1" x14ac:dyDescent="0.2">
      <c r="A6613" s="32">
        <v>21</v>
      </c>
      <c r="B6613" s="32">
        <v>2</v>
      </c>
      <c r="C6613" s="32">
        <v>192</v>
      </c>
      <c r="D6613" s="32" t="s">
        <v>272</v>
      </c>
      <c r="E6613" s="32" t="s">
        <v>441</v>
      </c>
    </row>
    <row r="6614" spans="1:5" ht="12.6" customHeight="1" x14ac:dyDescent="0.2">
      <c r="A6614" s="32">
        <v>21</v>
      </c>
      <c r="B6614" s="32">
        <v>2</v>
      </c>
      <c r="C6614" s="32">
        <v>193</v>
      </c>
      <c r="D6614" s="32" t="s">
        <v>419</v>
      </c>
      <c r="E6614" s="32" t="s">
        <v>188</v>
      </c>
    </row>
    <row r="6615" spans="1:5" ht="12.6" customHeight="1" x14ac:dyDescent="0.2">
      <c r="A6615" s="32">
        <v>21</v>
      </c>
      <c r="B6615" s="32">
        <v>2</v>
      </c>
      <c r="C6615" s="32">
        <v>194</v>
      </c>
      <c r="D6615" s="32" t="s">
        <v>352</v>
      </c>
      <c r="E6615" s="32" t="s">
        <v>292</v>
      </c>
    </row>
    <row r="6616" spans="1:5" ht="12.6" customHeight="1" x14ac:dyDescent="0.2">
      <c r="A6616" s="32">
        <v>21</v>
      </c>
      <c r="B6616" s="32">
        <v>2</v>
      </c>
      <c r="C6616" s="32">
        <v>195</v>
      </c>
      <c r="D6616" s="32" t="s">
        <v>332</v>
      </c>
      <c r="E6616" s="32" t="s">
        <v>420</v>
      </c>
    </row>
    <row r="6617" spans="1:5" ht="12.6" customHeight="1" x14ac:dyDescent="0.2">
      <c r="A6617" s="32">
        <v>21</v>
      </c>
      <c r="B6617" s="32">
        <v>2</v>
      </c>
      <c r="C6617" s="32">
        <v>196</v>
      </c>
      <c r="D6617" s="32" t="s">
        <v>189</v>
      </c>
      <c r="E6617" s="32" t="s">
        <v>372</v>
      </c>
    </row>
    <row r="6618" spans="1:5" ht="12.6" customHeight="1" x14ac:dyDescent="0.2">
      <c r="A6618" s="32">
        <v>21</v>
      </c>
      <c r="B6618" s="32">
        <v>2</v>
      </c>
      <c r="C6618" s="32">
        <v>197</v>
      </c>
      <c r="D6618" s="32" t="s">
        <v>194</v>
      </c>
      <c r="E6618" s="32" t="s">
        <v>187</v>
      </c>
    </row>
    <row r="6619" spans="1:5" ht="12.6" customHeight="1" x14ac:dyDescent="0.2">
      <c r="A6619" s="32">
        <v>21</v>
      </c>
      <c r="B6619" s="32">
        <v>2</v>
      </c>
      <c r="C6619" s="32">
        <v>198</v>
      </c>
      <c r="D6619" s="32" t="s">
        <v>252</v>
      </c>
      <c r="E6619" s="32" t="s">
        <v>492</v>
      </c>
    </row>
    <row r="6620" spans="1:5" ht="12.6" customHeight="1" x14ac:dyDescent="0.2">
      <c r="A6620" s="32">
        <v>21</v>
      </c>
      <c r="B6620" s="32">
        <v>2</v>
      </c>
      <c r="C6620" s="32">
        <v>199</v>
      </c>
      <c r="D6620" s="32" t="s">
        <v>472</v>
      </c>
      <c r="E6620" s="32" t="s">
        <v>232</v>
      </c>
    </row>
    <row r="6621" spans="1:5" ht="12.6" customHeight="1" x14ac:dyDescent="0.2">
      <c r="A6621" s="32">
        <v>21</v>
      </c>
      <c r="B6621" s="32">
        <v>2</v>
      </c>
      <c r="C6621" s="32">
        <v>200</v>
      </c>
      <c r="D6621" s="32" t="s">
        <v>253</v>
      </c>
      <c r="E6621" s="32" t="s">
        <v>190</v>
      </c>
    </row>
    <row r="6622" spans="1:5" ht="12.6" customHeight="1" x14ac:dyDescent="0.2">
      <c r="A6622" s="32">
        <v>21</v>
      </c>
      <c r="B6622" s="32">
        <v>2</v>
      </c>
      <c r="C6622" s="32">
        <v>201</v>
      </c>
      <c r="D6622" s="32" t="s">
        <v>195</v>
      </c>
      <c r="E6622" s="32" t="s">
        <v>313</v>
      </c>
    </row>
    <row r="6623" spans="1:5" ht="12.6" customHeight="1" x14ac:dyDescent="0.2">
      <c r="A6623" s="32">
        <v>21</v>
      </c>
      <c r="B6623" s="32">
        <v>2</v>
      </c>
      <c r="C6623" s="32">
        <v>202</v>
      </c>
      <c r="D6623" s="32" t="s">
        <v>199</v>
      </c>
      <c r="E6623" s="32" t="s">
        <v>422</v>
      </c>
    </row>
    <row r="6624" spans="1:5" ht="12.6" customHeight="1" x14ac:dyDescent="0.2">
      <c r="A6624" s="32">
        <v>21</v>
      </c>
      <c r="B6624" s="32">
        <v>2</v>
      </c>
      <c r="C6624" s="32">
        <v>203</v>
      </c>
      <c r="D6624" s="32" t="s">
        <v>493</v>
      </c>
      <c r="E6624" s="32" t="s">
        <v>333</v>
      </c>
    </row>
    <row r="6625" spans="1:5" ht="12.6" customHeight="1" x14ac:dyDescent="0.2">
      <c r="A6625" s="32">
        <v>21</v>
      </c>
      <c r="B6625" s="32">
        <v>2</v>
      </c>
      <c r="C6625" s="32">
        <v>204</v>
      </c>
      <c r="D6625" s="32" t="s">
        <v>196</v>
      </c>
      <c r="E6625" s="32" t="s">
        <v>273</v>
      </c>
    </row>
    <row r="6626" spans="1:5" ht="12.6" customHeight="1" x14ac:dyDescent="0.2">
      <c r="A6626" s="32">
        <v>21</v>
      </c>
      <c r="B6626" s="32">
        <v>2</v>
      </c>
      <c r="C6626" s="32">
        <v>205</v>
      </c>
      <c r="D6626" s="32" t="s">
        <v>233</v>
      </c>
      <c r="E6626" s="32" t="s">
        <v>197</v>
      </c>
    </row>
    <row r="6627" spans="1:5" ht="12.6" customHeight="1" x14ac:dyDescent="0.2">
      <c r="A6627" s="32">
        <v>21</v>
      </c>
      <c r="B6627" s="32">
        <v>2</v>
      </c>
      <c r="C6627" s="32">
        <v>206</v>
      </c>
      <c r="D6627" s="32" t="s">
        <v>473</v>
      </c>
      <c r="E6627" s="32" t="s">
        <v>353</v>
      </c>
    </row>
    <row r="6628" spans="1:5" ht="12.6" customHeight="1" x14ac:dyDescent="0.2">
      <c r="A6628" s="32">
        <v>21</v>
      </c>
      <c r="B6628" s="32">
        <v>2</v>
      </c>
      <c r="C6628" s="32">
        <v>207</v>
      </c>
      <c r="D6628" s="32" t="s">
        <v>373</v>
      </c>
      <c r="E6628" s="32" t="s">
        <v>200</v>
      </c>
    </row>
    <row r="6629" spans="1:5" ht="12.6" customHeight="1" x14ac:dyDescent="0.2">
      <c r="A6629" s="32">
        <v>21</v>
      </c>
      <c r="B6629" s="32">
        <v>2</v>
      </c>
      <c r="C6629" s="32">
        <v>208</v>
      </c>
      <c r="D6629" s="32" t="s">
        <v>421</v>
      </c>
      <c r="E6629" s="32" t="s">
        <v>293</v>
      </c>
    </row>
    <row r="6630" spans="1:5" ht="12.6" customHeight="1" x14ac:dyDescent="0.2">
      <c r="A6630" s="32">
        <v>21</v>
      </c>
      <c r="B6630" s="32">
        <v>2</v>
      </c>
      <c r="C6630" s="32">
        <v>209</v>
      </c>
      <c r="D6630" s="32" t="s">
        <v>193</v>
      </c>
      <c r="E6630" s="32" t="s">
        <v>198</v>
      </c>
    </row>
    <row r="6631" spans="1:5" ht="12.6" customHeight="1" x14ac:dyDescent="0.2">
      <c r="A6631" s="32">
        <v>21</v>
      </c>
      <c r="B6631" s="32">
        <v>2</v>
      </c>
      <c r="C6631" s="32">
        <v>210</v>
      </c>
      <c r="D6631" s="32" t="s">
        <v>442</v>
      </c>
      <c r="E6631" s="32" t="s">
        <v>201</v>
      </c>
    </row>
    <row r="6632" spans="1:5" ht="12.6" customHeight="1" x14ac:dyDescent="0.2">
      <c r="A6632" s="32">
        <v>21</v>
      </c>
      <c r="B6632" s="32">
        <v>3</v>
      </c>
      <c r="C6632" s="32">
        <v>1</v>
      </c>
      <c r="D6632" s="32" t="s">
        <v>26</v>
      </c>
      <c r="E6632" s="32" t="s">
        <v>29</v>
      </c>
    </row>
    <row r="6633" spans="1:5" ht="12.6" customHeight="1" x14ac:dyDescent="0.2">
      <c r="A6633" s="32">
        <v>21</v>
      </c>
      <c r="B6633" s="32">
        <v>3</v>
      </c>
      <c r="C6633" s="32">
        <v>2</v>
      </c>
      <c r="D6633" s="32" t="s">
        <v>354</v>
      </c>
      <c r="E6633" s="32" t="s">
        <v>254</v>
      </c>
    </row>
    <row r="6634" spans="1:5" ht="12.6" customHeight="1" x14ac:dyDescent="0.2">
      <c r="A6634" s="32">
        <v>21</v>
      </c>
      <c r="B6634" s="32">
        <v>3</v>
      </c>
      <c r="C6634" s="32">
        <v>3</v>
      </c>
      <c r="D6634" s="32" t="s">
        <v>314</v>
      </c>
      <c r="E6634" s="32" t="s">
        <v>22</v>
      </c>
    </row>
    <row r="6635" spans="1:5" ht="12.6" customHeight="1" x14ac:dyDescent="0.2">
      <c r="A6635" s="32">
        <v>21</v>
      </c>
      <c r="B6635" s="32">
        <v>3</v>
      </c>
      <c r="C6635" s="32">
        <v>4</v>
      </c>
      <c r="D6635" s="32" t="s">
        <v>294</v>
      </c>
      <c r="E6635" s="32" t="s">
        <v>423</v>
      </c>
    </row>
    <row r="6636" spans="1:5" ht="12.6" customHeight="1" x14ac:dyDescent="0.2">
      <c r="A6636" s="32">
        <v>21</v>
      </c>
      <c r="B6636" s="32">
        <v>3</v>
      </c>
      <c r="C6636" s="32">
        <v>5</v>
      </c>
      <c r="D6636" s="32" t="s">
        <v>474</v>
      </c>
      <c r="E6636" s="32" t="s">
        <v>31</v>
      </c>
    </row>
    <row r="6637" spans="1:5" ht="12.6" customHeight="1" x14ac:dyDescent="0.2">
      <c r="A6637" s="32">
        <v>21</v>
      </c>
      <c r="B6637" s="32">
        <v>3</v>
      </c>
      <c r="C6637" s="32">
        <v>6</v>
      </c>
      <c r="D6637" s="32" t="s">
        <v>383</v>
      </c>
      <c r="E6637" s="32" t="s">
        <v>274</v>
      </c>
    </row>
    <row r="6638" spans="1:5" ht="12.6" customHeight="1" x14ac:dyDescent="0.2">
      <c r="A6638" s="32">
        <v>21</v>
      </c>
      <c r="B6638" s="32">
        <v>3</v>
      </c>
      <c r="C6638" s="32">
        <v>7</v>
      </c>
      <c r="D6638" s="32" t="s">
        <v>234</v>
      </c>
      <c r="E6638" s="32" t="s">
        <v>214</v>
      </c>
    </row>
    <row r="6639" spans="1:5" ht="12.6" customHeight="1" x14ac:dyDescent="0.2">
      <c r="A6639" s="32">
        <v>21</v>
      </c>
      <c r="B6639" s="32">
        <v>3</v>
      </c>
      <c r="C6639" s="32">
        <v>8</v>
      </c>
      <c r="D6639" s="32" t="s">
        <v>454</v>
      </c>
      <c r="E6639" s="32" t="s">
        <v>28</v>
      </c>
    </row>
    <row r="6640" spans="1:5" ht="12.6" customHeight="1" x14ac:dyDescent="0.2">
      <c r="A6640" s="32">
        <v>21</v>
      </c>
      <c r="B6640" s="32">
        <v>3</v>
      </c>
      <c r="C6640" s="32">
        <v>9</v>
      </c>
      <c r="D6640" s="32" t="s">
        <v>334</v>
      </c>
      <c r="E6640" s="32" t="s">
        <v>30</v>
      </c>
    </row>
    <row r="6641" spans="1:5" ht="12.6" customHeight="1" x14ac:dyDescent="0.2">
      <c r="A6641" s="32">
        <v>21</v>
      </c>
      <c r="B6641" s="32">
        <v>3</v>
      </c>
      <c r="C6641" s="32">
        <v>10</v>
      </c>
      <c r="D6641" s="32" t="s">
        <v>27</v>
      </c>
      <c r="E6641" s="32" t="s">
        <v>32</v>
      </c>
    </row>
    <row r="6642" spans="1:5" ht="12.6" customHeight="1" x14ac:dyDescent="0.2">
      <c r="A6642" s="32">
        <v>21</v>
      </c>
      <c r="B6642" s="32">
        <v>3</v>
      </c>
      <c r="C6642" s="32">
        <v>11</v>
      </c>
      <c r="D6642" s="32" t="s">
        <v>39</v>
      </c>
      <c r="E6642" s="32" t="s">
        <v>384</v>
      </c>
    </row>
    <row r="6643" spans="1:5" ht="12.6" customHeight="1" x14ac:dyDescent="0.2">
      <c r="A6643" s="32">
        <v>21</v>
      </c>
      <c r="B6643" s="32">
        <v>3</v>
      </c>
      <c r="C6643" s="32">
        <v>12</v>
      </c>
      <c r="D6643" s="32" t="s">
        <v>14</v>
      </c>
      <c r="E6643" s="32" t="s">
        <v>38</v>
      </c>
    </row>
    <row r="6644" spans="1:5" ht="12.6" customHeight="1" x14ac:dyDescent="0.2">
      <c r="A6644" s="32">
        <v>21</v>
      </c>
      <c r="B6644" s="32">
        <v>3</v>
      </c>
      <c r="C6644" s="32">
        <v>13</v>
      </c>
      <c r="D6644" s="32" t="s">
        <v>36</v>
      </c>
      <c r="E6644" s="32" t="s">
        <v>475</v>
      </c>
    </row>
    <row r="6645" spans="1:5" ht="12.6" customHeight="1" x14ac:dyDescent="0.2">
      <c r="A6645" s="32">
        <v>21</v>
      </c>
      <c r="B6645" s="32">
        <v>3</v>
      </c>
      <c r="C6645" s="32">
        <v>14</v>
      </c>
      <c r="D6645" s="32" t="s">
        <v>215</v>
      </c>
      <c r="E6645" s="32" t="s">
        <v>255</v>
      </c>
    </row>
    <row r="6646" spans="1:5" ht="12.6" customHeight="1" x14ac:dyDescent="0.2">
      <c r="A6646" s="32">
        <v>21</v>
      </c>
      <c r="B6646" s="32">
        <v>3</v>
      </c>
      <c r="C6646" s="32">
        <v>15</v>
      </c>
      <c r="D6646" s="32" t="s">
        <v>385</v>
      </c>
      <c r="E6646" s="32" t="s">
        <v>295</v>
      </c>
    </row>
    <row r="6647" spans="1:5" ht="12.6" customHeight="1" x14ac:dyDescent="0.2">
      <c r="A6647" s="32">
        <v>21</v>
      </c>
      <c r="B6647" s="32">
        <v>3</v>
      </c>
      <c r="C6647" s="32">
        <v>16</v>
      </c>
      <c r="D6647" s="32" t="s">
        <v>37</v>
      </c>
      <c r="E6647" s="32" t="s">
        <v>355</v>
      </c>
    </row>
    <row r="6648" spans="1:5" ht="12.6" customHeight="1" x14ac:dyDescent="0.2">
      <c r="A6648" s="32">
        <v>21</v>
      </c>
      <c r="B6648" s="32">
        <v>3</v>
      </c>
      <c r="C6648" s="32">
        <v>17</v>
      </c>
      <c r="D6648" s="32" t="s">
        <v>235</v>
      </c>
      <c r="E6648" s="32" t="s">
        <v>386</v>
      </c>
    </row>
    <row r="6649" spans="1:5" ht="12.6" customHeight="1" x14ac:dyDescent="0.2">
      <c r="A6649" s="32">
        <v>21</v>
      </c>
      <c r="B6649" s="32">
        <v>3</v>
      </c>
      <c r="C6649" s="32">
        <v>18</v>
      </c>
      <c r="D6649" s="32" t="s">
        <v>35</v>
      </c>
      <c r="E6649" s="32" t="s">
        <v>34</v>
      </c>
    </row>
    <row r="6650" spans="1:5" ht="12.6" customHeight="1" x14ac:dyDescent="0.2">
      <c r="A6650" s="32">
        <v>21</v>
      </c>
      <c r="B6650" s="32">
        <v>3</v>
      </c>
      <c r="C6650" s="32">
        <v>19</v>
      </c>
      <c r="D6650" s="32" t="s">
        <v>335</v>
      </c>
      <c r="E6650" s="32" t="s">
        <v>315</v>
      </c>
    </row>
    <row r="6651" spans="1:5" ht="12.6" customHeight="1" x14ac:dyDescent="0.2">
      <c r="A6651" s="32">
        <v>21</v>
      </c>
      <c r="B6651" s="32">
        <v>3</v>
      </c>
      <c r="C6651" s="32">
        <v>20</v>
      </c>
      <c r="D6651" s="32" t="s">
        <v>33</v>
      </c>
      <c r="E6651" s="32" t="s">
        <v>275</v>
      </c>
    </row>
    <row r="6652" spans="1:5" ht="12.6" customHeight="1" x14ac:dyDescent="0.2">
      <c r="A6652" s="32">
        <v>21</v>
      </c>
      <c r="B6652" s="32">
        <v>3</v>
      </c>
      <c r="C6652" s="32">
        <v>21</v>
      </c>
      <c r="D6652" s="32" t="s">
        <v>424</v>
      </c>
      <c r="E6652" s="32" t="s">
        <v>455</v>
      </c>
    </row>
    <row r="6653" spans="1:5" ht="12.6" customHeight="1" x14ac:dyDescent="0.2">
      <c r="A6653" s="32">
        <v>21</v>
      </c>
      <c r="B6653" s="32">
        <v>3</v>
      </c>
      <c r="C6653" s="32">
        <v>22</v>
      </c>
      <c r="D6653" s="32" t="s">
        <v>476</v>
      </c>
      <c r="E6653" s="32" t="s">
        <v>388</v>
      </c>
    </row>
    <row r="6654" spans="1:5" ht="12.6" customHeight="1" x14ac:dyDescent="0.2">
      <c r="A6654" s="32">
        <v>21</v>
      </c>
      <c r="B6654" s="32">
        <v>3</v>
      </c>
      <c r="C6654" s="32">
        <v>23</v>
      </c>
      <c r="D6654" s="32" t="s">
        <v>336</v>
      </c>
      <c r="E6654" s="32" t="s">
        <v>43</v>
      </c>
    </row>
    <row r="6655" spans="1:5" ht="12.6" customHeight="1" x14ac:dyDescent="0.2">
      <c r="A6655" s="32">
        <v>21</v>
      </c>
      <c r="B6655" s="32">
        <v>3</v>
      </c>
      <c r="C6655" s="32">
        <v>24</v>
      </c>
      <c r="D6655" s="32" t="s">
        <v>46</v>
      </c>
      <c r="E6655" s="32" t="s">
        <v>296</v>
      </c>
    </row>
    <row r="6656" spans="1:5" ht="12.6" customHeight="1" x14ac:dyDescent="0.2">
      <c r="A6656" s="32">
        <v>21</v>
      </c>
      <c r="B6656" s="32">
        <v>3</v>
      </c>
      <c r="C6656" s="32">
        <v>25</v>
      </c>
      <c r="D6656" s="32" t="s">
        <v>276</v>
      </c>
      <c r="E6656" s="32" t="s">
        <v>356</v>
      </c>
    </row>
    <row r="6657" spans="1:5" ht="12.6" customHeight="1" x14ac:dyDescent="0.2">
      <c r="A6657" s="32">
        <v>21</v>
      </c>
      <c r="B6657" s="32">
        <v>3</v>
      </c>
      <c r="C6657" s="32">
        <v>26</v>
      </c>
      <c r="D6657" s="32" t="s">
        <v>45</v>
      </c>
      <c r="E6657" s="32" t="s">
        <v>316</v>
      </c>
    </row>
    <row r="6658" spans="1:5" ht="12.6" customHeight="1" x14ac:dyDescent="0.2">
      <c r="A6658" s="32">
        <v>21</v>
      </c>
      <c r="B6658" s="32">
        <v>3</v>
      </c>
      <c r="C6658" s="32">
        <v>27</v>
      </c>
      <c r="D6658" s="32" t="s">
        <v>41</v>
      </c>
      <c r="E6658" s="32" t="s">
        <v>42</v>
      </c>
    </row>
    <row r="6659" spans="1:5" ht="12.6" customHeight="1" x14ac:dyDescent="0.2">
      <c r="A6659" s="32">
        <v>21</v>
      </c>
      <c r="B6659" s="32">
        <v>3</v>
      </c>
      <c r="C6659" s="32">
        <v>28</v>
      </c>
      <c r="D6659" s="32" t="s">
        <v>216</v>
      </c>
      <c r="E6659" s="32" t="s">
        <v>40</v>
      </c>
    </row>
    <row r="6660" spans="1:5" ht="12.6" customHeight="1" x14ac:dyDescent="0.2">
      <c r="A6660" s="32">
        <v>21</v>
      </c>
      <c r="B6660" s="32">
        <v>3</v>
      </c>
      <c r="C6660" s="32">
        <v>29</v>
      </c>
      <c r="D6660" s="32" t="s">
        <v>236</v>
      </c>
      <c r="E6660" s="32" t="s">
        <v>425</v>
      </c>
    </row>
    <row r="6661" spans="1:5" ht="12.6" customHeight="1" x14ac:dyDescent="0.2">
      <c r="A6661" s="32">
        <v>21</v>
      </c>
      <c r="B6661" s="32">
        <v>3</v>
      </c>
      <c r="C6661" s="32">
        <v>30</v>
      </c>
      <c r="D6661" s="32" t="s">
        <v>15</v>
      </c>
      <c r="E6661" s="32" t="s">
        <v>256</v>
      </c>
    </row>
    <row r="6662" spans="1:5" ht="12.6" customHeight="1" x14ac:dyDescent="0.2">
      <c r="A6662" s="32">
        <v>21</v>
      </c>
      <c r="B6662" s="32">
        <v>3</v>
      </c>
      <c r="C6662" s="32">
        <v>31</v>
      </c>
      <c r="D6662" s="32" t="s">
        <v>456</v>
      </c>
      <c r="E6662" s="32" t="s">
        <v>387</v>
      </c>
    </row>
    <row r="6663" spans="1:5" ht="12.6" customHeight="1" x14ac:dyDescent="0.2">
      <c r="A6663" s="32">
        <v>21</v>
      </c>
      <c r="B6663" s="32">
        <v>3</v>
      </c>
      <c r="C6663" s="32">
        <v>32</v>
      </c>
      <c r="D6663" s="32" t="s">
        <v>48</v>
      </c>
      <c r="E6663" s="32" t="s">
        <v>44</v>
      </c>
    </row>
    <row r="6664" spans="1:5" ht="12.6" customHeight="1" x14ac:dyDescent="0.2">
      <c r="A6664" s="32">
        <v>21</v>
      </c>
      <c r="B6664" s="32">
        <v>3</v>
      </c>
      <c r="C6664" s="32">
        <v>33</v>
      </c>
      <c r="D6664" s="32" t="s">
        <v>217</v>
      </c>
      <c r="E6664" s="32" t="s">
        <v>357</v>
      </c>
    </row>
    <row r="6665" spans="1:5" ht="12.6" customHeight="1" x14ac:dyDescent="0.2">
      <c r="A6665" s="32">
        <v>21</v>
      </c>
      <c r="B6665" s="32">
        <v>3</v>
      </c>
      <c r="C6665" s="32">
        <v>34</v>
      </c>
      <c r="D6665" s="32" t="s">
        <v>52</v>
      </c>
      <c r="E6665" s="32" t="s">
        <v>50</v>
      </c>
    </row>
    <row r="6666" spans="1:5" ht="12.6" customHeight="1" x14ac:dyDescent="0.2">
      <c r="A6666" s="32">
        <v>21</v>
      </c>
      <c r="B6666" s="32">
        <v>3</v>
      </c>
      <c r="C6666" s="32">
        <v>35</v>
      </c>
      <c r="D6666" s="32" t="s">
        <v>317</v>
      </c>
      <c r="E6666" s="32" t="s">
        <v>297</v>
      </c>
    </row>
    <row r="6667" spans="1:5" ht="12.6" customHeight="1" x14ac:dyDescent="0.2">
      <c r="A6667" s="32">
        <v>21</v>
      </c>
      <c r="B6667" s="32">
        <v>3</v>
      </c>
      <c r="C6667" s="32">
        <v>36</v>
      </c>
      <c r="D6667" s="32" t="s">
        <v>390</v>
      </c>
      <c r="E6667" s="32" t="s">
        <v>337</v>
      </c>
    </row>
    <row r="6668" spans="1:5" ht="12.6" customHeight="1" x14ac:dyDescent="0.2">
      <c r="A6668" s="32">
        <v>21</v>
      </c>
      <c r="B6668" s="32">
        <v>3</v>
      </c>
      <c r="C6668" s="32">
        <v>37</v>
      </c>
      <c r="D6668" s="32" t="s">
        <v>389</v>
      </c>
      <c r="E6668" s="32" t="s">
        <v>237</v>
      </c>
    </row>
    <row r="6669" spans="1:5" ht="12.6" customHeight="1" x14ac:dyDescent="0.2">
      <c r="A6669" s="32">
        <v>21</v>
      </c>
      <c r="B6669" s="32">
        <v>3</v>
      </c>
      <c r="C6669" s="32">
        <v>38</v>
      </c>
      <c r="D6669" s="32" t="s">
        <v>16</v>
      </c>
      <c r="E6669" s="32" t="s">
        <v>49</v>
      </c>
    </row>
    <row r="6670" spans="1:5" ht="12.6" customHeight="1" x14ac:dyDescent="0.2">
      <c r="A6670" s="32">
        <v>21</v>
      </c>
      <c r="B6670" s="32">
        <v>3</v>
      </c>
      <c r="C6670" s="32">
        <v>39</v>
      </c>
      <c r="D6670" s="32" t="s">
        <v>457</v>
      </c>
      <c r="E6670" s="32" t="s">
        <v>47</v>
      </c>
    </row>
    <row r="6671" spans="1:5" ht="12.6" customHeight="1" x14ac:dyDescent="0.2">
      <c r="A6671" s="32">
        <v>21</v>
      </c>
      <c r="B6671" s="32">
        <v>3</v>
      </c>
      <c r="C6671" s="32">
        <v>40</v>
      </c>
      <c r="D6671" s="32" t="s">
        <v>53</v>
      </c>
      <c r="E6671" s="32" t="s">
        <v>257</v>
      </c>
    </row>
    <row r="6672" spans="1:5" ht="12.6" customHeight="1" x14ac:dyDescent="0.2">
      <c r="A6672" s="32">
        <v>21</v>
      </c>
      <c r="B6672" s="32">
        <v>3</v>
      </c>
      <c r="C6672" s="32">
        <v>41</v>
      </c>
      <c r="D6672" s="32" t="s">
        <v>277</v>
      </c>
      <c r="E6672" s="32" t="s">
        <v>51</v>
      </c>
    </row>
    <row r="6673" spans="1:5" ht="12.6" customHeight="1" x14ac:dyDescent="0.2">
      <c r="A6673" s="32">
        <v>21</v>
      </c>
      <c r="B6673" s="32">
        <v>3</v>
      </c>
      <c r="C6673" s="32">
        <v>42</v>
      </c>
      <c r="D6673" s="32" t="s">
        <v>426</v>
      </c>
      <c r="E6673" s="32" t="s">
        <v>477</v>
      </c>
    </row>
    <row r="6674" spans="1:5" ht="12.6" customHeight="1" x14ac:dyDescent="0.2">
      <c r="A6674" s="32">
        <v>21</v>
      </c>
      <c r="B6674" s="32">
        <v>3</v>
      </c>
      <c r="C6674" s="32">
        <v>43</v>
      </c>
      <c r="D6674" s="32" t="s">
        <v>258</v>
      </c>
      <c r="E6674" s="32" t="s">
        <v>458</v>
      </c>
    </row>
    <row r="6675" spans="1:5" ht="12.6" customHeight="1" x14ac:dyDescent="0.2">
      <c r="A6675" s="32">
        <v>21</v>
      </c>
      <c r="B6675" s="32">
        <v>3</v>
      </c>
      <c r="C6675" s="32">
        <v>44</v>
      </c>
      <c r="D6675" s="32" t="s">
        <v>59</v>
      </c>
      <c r="E6675" s="32" t="s">
        <v>56</v>
      </c>
    </row>
    <row r="6676" spans="1:5" ht="12.6" customHeight="1" x14ac:dyDescent="0.2">
      <c r="A6676" s="32">
        <v>21</v>
      </c>
      <c r="B6676" s="32">
        <v>3</v>
      </c>
      <c r="C6676" s="32">
        <v>45</v>
      </c>
      <c r="D6676" s="32" t="s">
        <v>58</v>
      </c>
      <c r="E6676" s="32" t="s">
        <v>391</v>
      </c>
    </row>
    <row r="6677" spans="1:5" ht="12.6" customHeight="1" x14ac:dyDescent="0.2">
      <c r="A6677" s="32">
        <v>21</v>
      </c>
      <c r="B6677" s="32">
        <v>3</v>
      </c>
      <c r="C6677" s="32">
        <v>46</v>
      </c>
      <c r="D6677" s="32" t="s">
        <v>478</v>
      </c>
      <c r="E6677" s="32" t="s">
        <v>55</v>
      </c>
    </row>
    <row r="6678" spans="1:5" ht="12.6" customHeight="1" x14ac:dyDescent="0.2">
      <c r="A6678" s="32">
        <v>21</v>
      </c>
      <c r="B6678" s="32">
        <v>3</v>
      </c>
      <c r="C6678" s="32">
        <v>47</v>
      </c>
      <c r="D6678" s="32" t="s">
        <v>238</v>
      </c>
      <c r="E6678" s="32" t="s">
        <v>298</v>
      </c>
    </row>
    <row r="6679" spans="1:5" ht="12.6" customHeight="1" x14ac:dyDescent="0.2">
      <c r="A6679" s="32">
        <v>21</v>
      </c>
      <c r="B6679" s="32">
        <v>3</v>
      </c>
      <c r="C6679" s="32">
        <v>48</v>
      </c>
      <c r="D6679" s="32" t="s">
        <v>338</v>
      </c>
      <c r="E6679" s="32" t="s">
        <v>392</v>
      </c>
    </row>
    <row r="6680" spans="1:5" ht="12.6" customHeight="1" x14ac:dyDescent="0.2">
      <c r="A6680" s="32">
        <v>21</v>
      </c>
      <c r="B6680" s="32">
        <v>3</v>
      </c>
      <c r="C6680" s="32">
        <v>49</v>
      </c>
      <c r="D6680" s="32" t="s">
        <v>60</v>
      </c>
      <c r="E6680" s="32" t="s">
        <v>427</v>
      </c>
    </row>
    <row r="6681" spans="1:5" ht="12.6" customHeight="1" x14ac:dyDescent="0.2">
      <c r="A6681" s="32">
        <v>21</v>
      </c>
      <c r="B6681" s="32">
        <v>3</v>
      </c>
      <c r="C6681" s="32">
        <v>50</v>
      </c>
      <c r="D6681" s="32" t="s">
        <v>54</v>
      </c>
      <c r="E6681" s="32" t="s">
        <v>318</v>
      </c>
    </row>
    <row r="6682" spans="1:5" ht="12.6" customHeight="1" x14ac:dyDescent="0.2">
      <c r="A6682" s="32">
        <v>21</v>
      </c>
      <c r="B6682" s="32">
        <v>3</v>
      </c>
      <c r="C6682" s="32">
        <v>51</v>
      </c>
      <c r="D6682" s="32" t="s">
        <v>358</v>
      </c>
      <c r="E6682" s="32" t="s">
        <v>17</v>
      </c>
    </row>
    <row r="6683" spans="1:5" ht="12.6" customHeight="1" x14ac:dyDescent="0.2">
      <c r="A6683" s="32">
        <v>21</v>
      </c>
      <c r="B6683" s="32">
        <v>3</v>
      </c>
      <c r="C6683" s="32">
        <v>52</v>
      </c>
      <c r="D6683" s="32" t="s">
        <v>218</v>
      </c>
      <c r="E6683" s="32" t="s">
        <v>278</v>
      </c>
    </row>
    <row r="6684" spans="1:5" ht="12.6" customHeight="1" x14ac:dyDescent="0.2">
      <c r="A6684" s="32">
        <v>21</v>
      </c>
      <c r="B6684" s="32">
        <v>3</v>
      </c>
      <c r="C6684" s="32">
        <v>53</v>
      </c>
      <c r="D6684" s="32" t="s">
        <v>299</v>
      </c>
      <c r="E6684" s="32" t="s">
        <v>57</v>
      </c>
    </row>
    <row r="6685" spans="1:5" ht="12.6" customHeight="1" x14ac:dyDescent="0.2">
      <c r="A6685" s="32">
        <v>21</v>
      </c>
      <c r="B6685" s="32">
        <v>3</v>
      </c>
      <c r="C6685" s="32">
        <v>54</v>
      </c>
      <c r="D6685" s="32" t="s">
        <v>319</v>
      </c>
      <c r="E6685" s="32" t="s">
        <v>479</v>
      </c>
    </row>
    <row r="6686" spans="1:5" ht="12.6" customHeight="1" x14ac:dyDescent="0.2">
      <c r="A6686" s="32">
        <v>21</v>
      </c>
      <c r="B6686" s="32">
        <v>3</v>
      </c>
      <c r="C6686" s="32">
        <v>55</v>
      </c>
      <c r="D6686" s="32" t="s">
        <v>63</v>
      </c>
      <c r="E6686" s="32" t="s">
        <v>339</v>
      </c>
    </row>
    <row r="6687" spans="1:5" ht="12.6" customHeight="1" x14ac:dyDescent="0.2">
      <c r="A6687" s="32">
        <v>21</v>
      </c>
      <c r="B6687" s="32">
        <v>3</v>
      </c>
      <c r="C6687" s="32">
        <v>56</v>
      </c>
      <c r="D6687" s="32" t="s">
        <v>259</v>
      </c>
      <c r="E6687" s="32" t="s">
        <v>359</v>
      </c>
    </row>
    <row r="6688" spans="1:5" ht="12.6" customHeight="1" x14ac:dyDescent="0.2">
      <c r="A6688" s="32">
        <v>21</v>
      </c>
      <c r="B6688" s="32">
        <v>3</v>
      </c>
      <c r="C6688" s="32">
        <v>57</v>
      </c>
      <c r="D6688" s="32" t="s">
        <v>428</v>
      </c>
      <c r="E6688" s="32" t="s">
        <v>239</v>
      </c>
    </row>
    <row r="6689" spans="1:5" ht="12.6" customHeight="1" x14ac:dyDescent="0.2">
      <c r="A6689" s="32">
        <v>21</v>
      </c>
      <c r="B6689" s="32">
        <v>3</v>
      </c>
      <c r="C6689" s="32">
        <v>58</v>
      </c>
      <c r="D6689" s="32" t="s">
        <v>61</v>
      </c>
      <c r="E6689" s="32" t="s">
        <v>394</v>
      </c>
    </row>
    <row r="6690" spans="1:5" ht="12.6" customHeight="1" x14ac:dyDescent="0.2">
      <c r="A6690" s="32">
        <v>21</v>
      </c>
      <c r="B6690" s="32">
        <v>3</v>
      </c>
      <c r="C6690" s="32">
        <v>59</v>
      </c>
      <c r="D6690" s="32" t="s">
        <v>18</v>
      </c>
      <c r="E6690" s="32" t="s">
        <v>65</v>
      </c>
    </row>
    <row r="6691" spans="1:5" ht="12.6" customHeight="1" x14ac:dyDescent="0.2">
      <c r="A6691" s="32">
        <v>21</v>
      </c>
      <c r="B6691" s="32">
        <v>3</v>
      </c>
      <c r="C6691" s="32">
        <v>60</v>
      </c>
      <c r="D6691" s="32" t="s">
        <v>393</v>
      </c>
      <c r="E6691" s="32" t="s">
        <v>67</v>
      </c>
    </row>
    <row r="6692" spans="1:5" ht="12.6" customHeight="1" x14ac:dyDescent="0.2">
      <c r="A6692" s="32">
        <v>21</v>
      </c>
      <c r="B6692" s="32">
        <v>3</v>
      </c>
      <c r="C6692" s="32">
        <v>61</v>
      </c>
      <c r="D6692" s="32" t="s">
        <v>279</v>
      </c>
      <c r="E6692" s="32" t="s">
        <v>459</v>
      </c>
    </row>
    <row r="6693" spans="1:5" ht="12.6" customHeight="1" x14ac:dyDescent="0.2">
      <c r="A6693" s="32">
        <v>21</v>
      </c>
      <c r="B6693" s="32">
        <v>3</v>
      </c>
      <c r="C6693" s="32">
        <v>62</v>
      </c>
      <c r="D6693" s="32" t="s">
        <v>62</v>
      </c>
      <c r="E6693" s="32" t="s">
        <v>219</v>
      </c>
    </row>
    <row r="6694" spans="1:5" ht="12.6" customHeight="1" x14ac:dyDescent="0.2">
      <c r="A6694" s="32">
        <v>21</v>
      </c>
      <c r="B6694" s="32">
        <v>3</v>
      </c>
      <c r="C6694" s="32">
        <v>63</v>
      </c>
      <c r="D6694" s="32" t="s">
        <v>64</v>
      </c>
      <c r="E6694" s="32" t="s">
        <v>66</v>
      </c>
    </row>
    <row r="6695" spans="1:5" ht="12.6" customHeight="1" x14ac:dyDescent="0.2">
      <c r="A6695" s="32">
        <v>21</v>
      </c>
      <c r="B6695" s="32">
        <v>3</v>
      </c>
      <c r="C6695" s="32">
        <v>64</v>
      </c>
      <c r="D6695" s="32" t="s">
        <v>429</v>
      </c>
      <c r="E6695" s="32" t="s">
        <v>70</v>
      </c>
    </row>
    <row r="6696" spans="1:5" ht="12.6" customHeight="1" x14ac:dyDescent="0.2">
      <c r="A6696" s="32">
        <v>21</v>
      </c>
      <c r="B6696" s="32">
        <v>3</v>
      </c>
      <c r="C6696" s="32">
        <v>65</v>
      </c>
      <c r="D6696" s="32" t="s">
        <v>71</v>
      </c>
      <c r="E6696" s="32" t="s">
        <v>72</v>
      </c>
    </row>
    <row r="6697" spans="1:5" ht="12.6" customHeight="1" x14ac:dyDescent="0.2">
      <c r="A6697" s="32">
        <v>21</v>
      </c>
      <c r="B6697" s="32">
        <v>3</v>
      </c>
      <c r="C6697" s="32">
        <v>66</v>
      </c>
      <c r="D6697" s="32" t="s">
        <v>340</v>
      </c>
      <c r="E6697" s="32" t="s">
        <v>19</v>
      </c>
    </row>
    <row r="6698" spans="1:5" ht="12.6" customHeight="1" x14ac:dyDescent="0.2">
      <c r="A6698" s="32">
        <v>21</v>
      </c>
      <c r="B6698" s="32">
        <v>3</v>
      </c>
      <c r="C6698" s="32">
        <v>67</v>
      </c>
      <c r="D6698" s="32" t="s">
        <v>300</v>
      </c>
      <c r="E6698" s="32" t="s">
        <v>74</v>
      </c>
    </row>
    <row r="6699" spans="1:5" ht="12.6" customHeight="1" x14ac:dyDescent="0.2">
      <c r="A6699" s="32">
        <v>21</v>
      </c>
      <c r="B6699" s="32">
        <v>3</v>
      </c>
      <c r="C6699" s="32">
        <v>68</v>
      </c>
      <c r="D6699" s="32" t="s">
        <v>320</v>
      </c>
      <c r="E6699" s="32" t="s">
        <v>396</v>
      </c>
    </row>
    <row r="6700" spans="1:5" ht="12.6" customHeight="1" x14ac:dyDescent="0.2">
      <c r="A6700" s="32">
        <v>21</v>
      </c>
      <c r="B6700" s="32">
        <v>3</v>
      </c>
      <c r="C6700" s="32">
        <v>69</v>
      </c>
      <c r="D6700" s="32" t="s">
        <v>280</v>
      </c>
      <c r="E6700" s="32" t="s">
        <v>260</v>
      </c>
    </row>
    <row r="6701" spans="1:5" ht="12.6" customHeight="1" x14ac:dyDescent="0.2">
      <c r="A6701" s="32">
        <v>21</v>
      </c>
      <c r="B6701" s="32">
        <v>3</v>
      </c>
      <c r="C6701" s="32">
        <v>70</v>
      </c>
      <c r="D6701" s="32" t="s">
        <v>240</v>
      </c>
      <c r="E6701" s="32" t="s">
        <v>395</v>
      </c>
    </row>
    <row r="6702" spans="1:5" ht="12.6" customHeight="1" x14ac:dyDescent="0.2">
      <c r="A6702" s="32">
        <v>21</v>
      </c>
      <c r="B6702" s="32">
        <v>3</v>
      </c>
      <c r="C6702" s="32">
        <v>71</v>
      </c>
      <c r="D6702" s="32" t="s">
        <v>220</v>
      </c>
      <c r="E6702" s="32" t="s">
        <v>68</v>
      </c>
    </row>
    <row r="6703" spans="1:5" ht="12.6" customHeight="1" x14ac:dyDescent="0.2">
      <c r="A6703" s="32">
        <v>21</v>
      </c>
      <c r="B6703" s="32">
        <v>3</v>
      </c>
      <c r="C6703" s="32">
        <v>72</v>
      </c>
      <c r="D6703" s="32" t="s">
        <v>360</v>
      </c>
      <c r="E6703" s="32" t="s">
        <v>69</v>
      </c>
    </row>
    <row r="6704" spans="1:5" ht="12.6" customHeight="1" x14ac:dyDescent="0.2">
      <c r="A6704" s="32">
        <v>21</v>
      </c>
      <c r="B6704" s="32">
        <v>3</v>
      </c>
      <c r="C6704" s="32">
        <v>73</v>
      </c>
      <c r="D6704" s="32" t="s">
        <v>460</v>
      </c>
      <c r="E6704" s="32" t="s">
        <v>480</v>
      </c>
    </row>
    <row r="6705" spans="1:5" ht="12.6" customHeight="1" x14ac:dyDescent="0.2">
      <c r="A6705" s="32">
        <v>21</v>
      </c>
      <c r="B6705" s="32">
        <v>3</v>
      </c>
      <c r="C6705" s="32">
        <v>74</v>
      </c>
      <c r="D6705" s="32" t="s">
        <v>397</v>
      </c>
      <c r="E6705" s="32" t="s">
        <v>73</v>
      </c>
    </row>
    <row r="6706" spans="1:5" ht="12.6" customHeight="1" x14ac:dyDescent="0.2">
      <c r="A6706" s="32">
        <v>21</v>
      </c>
      <c r="B6706" s="32">
        <v>3</v>
      </c>
      <c r="C6706" s="32">
        <v>75</v>
      </c>
      <c r="D6706" s="32" t="s">
        <v>430</v>
      </c>
      <c r="E6706" s="32" t="s">
        <v>221</v>
      </c>
    </row>
    <row r="6707" spans="1:5" ht="12.6" customHeight="1" x14ac:dyDescent="0.2">
      <c r="A6707" s="32">
        <v>21</v>
      </c>
      <c r="B6707" s="32">
        <v>3</v>
      </c>
      <c r="C6707" s="32">
        <v>76</v>
      </c>
      <c r="D6707" s="32" t="s">
        <v>81</v>
      </c>
      <c r="E6707" s="32" t="s">
        <v>78</v>
      </c>
    </row>
    <row r="6708" spans="1:5" ht="12.6" customHeight="1" x14ac:dyDescent="0.2">
      <c r="A6708" s="32">
        <v>21</v>
      </c>
      <c r="B6708" s="32">
        <v>3</v>
      </c>
      <c r="C6708" s="32">
        <v>77</v>
      </c>
      <c r="D6708" s="32" t="s">
        <v>20</v>
      </c>
      <c r="E6708" s="32" t="s">
        <v>461</v>
      </c>
    </row>
    <row r="6709" spans="1:5" ht="12.6" customHeight="1" x14ac:dyDescent="0.2">
      <c r="A6709" s="32">
        <v>21</v>
      </c>
      <c r="B6709" s="32">
        <v>3</v>
      </c>
      <c r="C6709" s="32">
        <v>78</v>
      </c>
      <c r="D6709" s="32" t="s">
        <v>301</v>
      </c>
      <c r="E6709" s="32" t="s">
        <v>77</v>
      </c>
    </row>
    <row r="6710" spans="1:5" ht="12.6" customHeight="1" x14ac:dyDescent="0.2">
      <c r="A6710" s="32">
        <v>21</v>
      </c>
      <c r="B6710" s="32">
        <v>3</v>
      </c>
      <c r="C6710" s="32">
        <v>79</v>
      </c>
      <c r="D6710" s="32" t="s">
        <v>341</v>
      </c>
      <c r="E6710" s="32" t="s">
        <v>80</v>
      </c>
    </row>
    <row r="6711" spans="1:5" ht="12.6" customHeight="1" x14ac:dyDescent="0.2">
      <c r="A6711" s="32">
        <v>21</v>
      </c>
      <c r="B6711" s="32">
        <v>3</v>
      </c>
      <c r="C6711" s="32">
        <v>80</v>
      </c>
      <c r="D6711" s="32" t="s">
        <v>75</v>
      </c>
      <c r="E6711" s="32" t="s">
        <v>261</v>
      </c>
    </row>
    <row r="6712" spans="1:5" ht="12.6" customHeight="1" x14ac:dyDescent="0.2">
      <c r="A6712" s="32">
        <v>21</v>
      </c>
      <c r="B6712" s="32">
        <v>3</v>
      </c>
      <c r="C6712" s="32">
        <v>81</v>
      </c>
      <c r="D6712" s="32" t="s">
        <v>321</v>
      </c>
      <c r="E6712" s="32" t="s">
        <v>241</v>
      </c>
    </row>
    <row r="6713" spans="1:5" ht="12.6" customHeight="1" x14ac:dyDescent="0.2">
      <c r="A6713" s="32">
        <v>21</v>
      </c>
      <c r="B6713" s="32">
        <v>3</v>
      </c>
      <c r="C6713" s="32">
        <v>82</v>
      </c>
      <c r="D6713" s="32" t="s">
        <v>76</v>
      </c>
      <c r="E6713" s="32" t="s">
        <v>79</v>
      </c>
    </row>
    <row r="6714" spans="1:5" ht="12.6" customHeight="1" x14ac:dyDescent="0.2">
      <c r="A6714" s="32">
        <v>21</v>
      </c>
      <c r="B6714" s="32">
        <v>3</v>
      </c>
      <c r="C6714" s="32">
        <v>83</v>
      </c>
      <c r="D6714" s="32" t="s">
        <v>398</v>
      </c>
      <c r="E6714" s="32" t="s">
        <v>281</v>
      </c>
    </row>
    <row r="6715" spans="1:5" ht="12.6" customHeight="1" x14ac:dyDescent="0.2">
      <c r="A6715" s="32">
        <v>21</v>
      </c>
      <c r="B6715" s="32">
        <v>3</v>
      </c>
      <c r="C6715" s="32">
        <v>84</v>
      </c>
      <c r="D6715" s="32" t="s">
        <v>361</v>
      </c>
      <c r="E6715" s="32" t="s">
        <v>481</v>
      </c>
    </row>
    <row r="6716" spans="1:5" ht="12.6" customHeight="1" x14ac:dyDescent="0.2">
      <c r="A6716" s="32">
        <v>21</v>
      </c>
      <c r="B6716" s="32">
        <v>3</v>
      </c>
      <c r="C6716" s="32">
        <v>85</v>
      </c>
      <c r="D6716" s="32" t="s">
        <v>84</v>
      </c>
      <c r="E6716" s="32" t="s">
        <v>362</v>
      </c>
    </row>
    <row r="6717" spans="1:5" ht="12.6" customHeight="1" x14ac:dyDescent="0.2">
      <c r="A6717" s="32">
        <v>21</v>
      </c>
      <c r="B6717" s="32">
        <v>3</v>
      </c>
      <c r="C6717" s="32">
        <v>86</v>
      </c>
      <c r="D6717" s="32" t="s">
        <v>87</v>
      </c>
      <c r="E6717" s="32" t="s">
        <v>222</v>
      </c>
    </row>
    <row r="6718" spans="1:5" ht="12.6" customHeight="1" x14ac:dyDescent="0.2">
      <c r="A6718" s="32">
        <v>21</v>
      </c>
      <c r="B6718" s="32">
        <v>3</v>
      </c>
      <c r="C6718" s="32">
        <v>87</v>
      </c>
      <c r="D6718" s="32" t="s">
        <v>482</v>
      </c>
      <c r="E6718" s="32" t="s">
        <v>342</v>
      </c>
    </row>
    <row r="6719" spans="1:5" ht="12.6" customHeight="1" x14ac:dyDescent="0.2">
      <c r="A6719" s="32">
        <v>21</v>
      </c>
      <c r="B6719" s="32">
        <v>3</v>
      </c>
      <c r="C6719" s="32">
        <v>88</v>
      </c>
      <c r="D6719" s="32" t="s">
        <v>21</v>
      </c>
      <c r="E6719" s="32" t="s">
        <v>462</v>
      </c>
    </row>
    <row r="6720" spans="1:5" ht="12.6" customHeight="1" x14ac:dyDescent="0.2">
      <c r="A6720" s="32">
        <v>21</v>
      </c>
      <c r="B6720" s="32">
        <v>3</v>
      </c>
      <c r="C6720" s="32">
        <v>89</v>
      </c>
      <c r="D6720" s="32" t="s">
        <v>282</v>
      </c>
      <c r="E6720" s="32" t="s">
        <v>262</v>
      </c>
    </row>
    <row r="6721" spans="1:5" ht="12.6" customHeight="1" x14ac:dyDescent="0.2">
      <c r="A6721" s="32">
        <v>21</v>
      </c>
      <c r="B6721" s="32">
        <v>3</v>
      </c>
      <c r="C6721" s="32">
        <v>90</v>
      </c>
      <c r="D6721" s="32" t="s">
        <v>83</v>
      </c>
      <c r="E6721" s="32" t="s">
        <v>88</v>
      </c>
    </row>
    <row r="6722" spans="1:5" ht="12.6" customHeight="1" x14ac:dyDescent="0.2">
      <c r="A6722" s="32">
        <v>21</v>
      </c>
      <c r="B6722" s="32">
        <v>3</v>
      </c>
      <c r="C6722" s="32">
        <v>91</v>
      </c>
      <c r="D6722" s="32" t="s">
        <v>82</v>
      </c>
      <c r="E6722" s="32" t="s">
        <v>322</v>
      </c>
    </row>
    <row r="6723" spans="1:5" ht="12.6" customHeight="1" x14ac:dyDescent="0.2">
      <c r="A6723" s="32">
        <v>21</v>
      </c>
      <c r="B6723" s="32">
        <v>3</v>
      </c>
      <c r="C6723" s="32">
        <v>92</v>
      </c>
      <c r="D6723" s="32" t="s">
        <v>86</v>
      </c>
      <c r="E6723" s="32" t="s">
        <v>302</v>
      </c>
    </row>
    <row r="6724" spans="1:5" ht="12.6" customHeight="1" x14ac:dyDescent="0.2">
      <c r="A6724" s="32">
        <v>21</v>
      </c>
      <c r="B6724" s="32">
        <v>3</v>
      </c>
      <c r="C6724" s="32">
        <v>93</v>
      </c>
      <c r="D6724" s="32" t="s">
        <v>431</v>
      </c>
      <c r="E6724" s="32" t="s">
        <v>399</v>
      </c>
    </row>
    <row r="6725" spans="1:5" ht="12.6" customHeight="1" x14ac:dyDescent="0.2">
      <c r="A6725" s="32">
        <v>21</v>
      </c>
      <c r="B6725" s="32">
        <v>3</v>
      </c>
      <c r="C6725" s="32">
        <v>94</v>
      </c>
      <c r="D6725" s="32" t="s">
        <v>85</v>
      </c>
      <c r="E6725" s="32" t="s">
        <v>242</v>
      </c>
    </row>
    <row r="6726" spans="1:5" ht="12.6" customHeight="1" x14ac:dyDescent="0.2">
      <c r="A6726" s="32">
        <v>21</v>
      </c>
      <c r="B6726" s="32">
        <v>3</v>
      </c>
      <c r="C6726" s="32">
        <v>95</v>
      </c>
      <c r="D6726" s="32" t="s">
        <v>463</v>
      </c>
      <c r="E6726" s="32" t="s">
        <v>400</v>
      </c>
    </row>
    <row r="6727" spans="1:5" ht="12.6" customHeight="1" x14ac:dyDescent="0.2">
      <c r="A6727" s="32">
        <v>21</v>
      </c>
      <c r="B6727" s="32">
        <v>3</v>
      </c>
      <c r="C6727" s="32">
        <v>96</v>
      </c>
      <c r="D6727" s="32" t="s">
        <v>90</v>
      </c>
      <c r="E6727" s="32" t="s">
        <v>283</v>
      </c>
    </row>
    <row r="6728" spans="1:5" ht="12.6" customHeight="1" x14ac:dyDescent="0.2">
      <c r="A6728" s="32">
        <v>21</v>
      </c>
      <c r="B6728" s="32">
        <v>3</v>
      </c>
      <c r="C6728" s="32">
        <v>97</v>
      </c>
      <c r="D6728" s="32" t="s">
        <v>363</v>
      </c>
      <c r="E6728" s="32" t="s">
        <v>432</v>
      </c>
    </row>
    <row r="6729" spans="1:5" ht="12.6" customHeight="1" x14ac:dyDescent="0.2">
      <c r="A6729" s="32">
        <v>21</v>
      </c>
      <c r="B6729" s="32">
        <v>3</v>
      </c>
      <c r="C6729" s="32">
        <v>98</v>
      </c>
      <c r="D6729" s="32" t="s">
        <v>401</v>
      </c>
      <c r="E6729" s="32" t="s">
        <v>89</v>
      </c>
    </row>
    <row r="6730" spans="1:5" ht="12.6" customHeight="1" x14ac:dyDescent="0.2">
      <c r="A6730" s="32">
        <v>21</v>
      </c>
      <c r="B6730" s="32">
        <v>3</v>
      </c>
      <c r="C6730" s="32">
        <v>99</v>
      </c>
      <c r="D6730" s="32" t="s">
        <v>402</v>
      </c>
      <c r="E6730" s="32" t="s">
        <v>223</v>
      </c>
    </row>
    <row r="6731" spans="1:5" ht="12.6" customHeight="1" x14ac:dyDescent="0.2">
      <c r="A6731" s="32">
        <v>21</v>
      </c>
      <c r="B6731" s="32">
        <v>3</v>
      </c>
      <c r="C6731" s="32">
        <v>100</v>
      </c>
      <c r="D6731" s="32" t="s">
        <v>343</v>
      </c>
      <c r="E6731" s="32" t="s">
        <v>323</v>
      </c>
    </row>
    <row r="6732" spans="1:5" ht="12.6" customHeight="1" x14ac:dyDescent="0.2">
      <c r="A6732" s="32">
        <v>21</v>
      </c>
      <c r="B6732" s="32">
        <v>3</v>
      </c>
      <c r="C6732" s="32">
        <v>101</v>
      </c>
      <c r="D6732" s="32" t="s">
        <v>92</v>
      </c>
      <c r="E6732" s="32" t="s">
        <v>93</v>
      </c>
    </row>
    <row r="6733" spans="1:5" ht="12.6" customHeight="1" x14ac:dyDescent="0.2">
      <c r="A6733" s="32">
        <v>21</v>
      </c>
      <c r="B6733" s="32">
        <v>3</v>
      </c>
      <c r="C6733" s="32">
        <v>102</v>
      </c>
      <c r="D6733" s="32" t="s">
        <v>94</v>
      </c>
      <c r="E6733" s="32" t="s">
        <v>483</v>
      </c>
    </row>
    <row r="6734" spans="1:5" ht="12.6" customHeight="1" x14ac:dyDescent="0.2">
      <c r="A6734" s="32">
        <v>21</v>
      </c>
      <c r="B6734" s="32">
        <v>3</v>
      </c>
      <c r="C6734" s="32">
        <v>103</v>
      </c>
      <c r="D6734" s="32" t="s">
        <v>303</v>
      </c>
      <c r="E6734" s="32" t="s">
        <v>263</v>
      </c>
    </row>
    <row r="6735" spans="1:5" ht="12.6" customHeight="1" x14ac:dyDescent="0.2">
      <c r="A6735" s="32">
        <v>21</v>
      </c>
      <c r="B6735" s="32">
        <v>3</v>
      </c>
      <c r="C6735" s="32">
        <v>104</v>
      </c>
      <c r="D6735" s="32" t="s">
        <v>95</v>
      </c>
      <c r="E6735" s="32" t="s">
        <v>243</v>
      </c>
    </row>
    <row r="6736" spans="1:5" ht="12.6" customHeight="1" x14ac:dyDescent="0.2">
      <c r="A6736" s="32">
        <v>21</v>
      </c>
      <c r="B6736" s="32">
        <v>3</v>
      </c>
      <c r="C6736" s="32">
        <v>105</v>
      </c>
      <c r="D6736" s="32" t="s">
        <v>91</v>
      </c>
      <c r="E6736" s="32" t="s">
        <v>23</v>
      </c>
    </row>
    <row r="6737" spans="1:5" ht="12.6" customHeight="1" x14ac:dyDescent="0.2">
      <c r="A6737" s="32">
        <v>21</v>
      </c>
      <c r="B6737" s="32">
        <v>3</v>
      </c>
      <c r="C6737" s="32">
        <v>106</v>
      </c>
      <c r="D6737" s="32" t="s">
        <v>96</v>
      </c>
      <c r="E6737" s="32" t="s">
        <v>97</v>
      </c>
    </row>
    <row r="6738" spans="1:5" ht="12.6" customHeight="1" x14ac:dyDescent="0.2">
      <c r="A6738" s="32">
        <v>21</v>
      </c>
      <c r="B6738" s="32">
        <v>3</v>
      </c>
      <c r="C6738" s="32">
        <v>107</v>
      </c>
      <c r="D6738" s="32" t="s">
        <v>24</v>
      </c>
      <c r="E6738" s="32" t="s">
        <v>484</v>
      </c>
    </row>
    <row r="6739" spans="1:5" ht="12.6" customHeight="1" x14ac:dyDescent="0.2">
      <c r="A6739" s="32">
        <v>21</v>
      </c>
      <c r="B6739" s="32">
        <v>3</v>
      </c>
      <c r="C6739" s="32">
        <v>108</v>
      </c>
      <c r="D6739" s="32" t="s">
        <v>99</v>
      </c>
      <c r="E6739" s="32" t="s">
        <v>404</v>
      </c>
    </row>
    <row r="6740" spans="1:5" ht="12.6" customHeight="1" x14ac:dyDescent="0.2">
      <c r="A6740" s="32">
        <v>21</v>
      </c>
      <c r="B6740" s="32">
        <v>3</v>
      </c>
      <c r="C6740" s="32">
        <v>109</v>
      </c>
      <c r="D6740" s="32" t="s">
        <v>464</v>
      </c>
      <c r="E6740" s="32" t="s">
        <v>304</v>
      </c>
    </row>
    <row r="6741" spans="1:5" ht="12.6" customHeight="1" x14ac:dyDescent="0.2">
      <c r="A6741" s="32">
        <v>21</v>
      </c>
      <c r="B6741" s="32">
        <v>3</v>
      </c>
      <c r="C6741" s="32">
        <v>110</v>
      </c>
      <c r="D6741" s="32" t="s">
        <v>364</v>
      </c>
      <c r="E6741" s="32" t="s">
        <v>244</v>
      </c>
    </row>
    <row r="6742" spans="1:5" ht="12.6" customHeight="1" x14ac:dyDescent="0.2">
      <c r="A6742" s="32">
        <v>21</v>
      </c>
      <c r="B6742" s="32">
        <v>3</v>
      </c>
      <c r="C6742" s="32">
        <v>111</v>
      </c>
      <c r="D6742" s="32" t="s">
        <v>101</v>
      </c>
      <c r="E6742" s="32" t="s">
        <v>324</v>
      </c>
    </row>
    <row r="6743" spans="1:5" ht="12.6" customHeight="1" x14ac:dyDescent="0.2">
      <c r="A6743" s="32">
        <v>21</v>
      </c>
      <c r="B6743" s="32">
        <v>3</v>
      </c>
      <c r="C6743" s="32">
        <v>112</v>
      </c>
      <c r="D6743" s="32" t="s">
        <v>102</v>
      </c>
      <c r="E6743" s="32" t="s">
        <v>224</v>
      </c>
    </row>
    <row r="6744" spans="1:5" ht="12.6" customHeight="1" x14ac:dyDescent="0.2">
      <c r="A6744" s="32">
        <v>21</v>
      </c>
      <c r="B6744" s="32">
        <v>3</v>
      </c>
      <c r="C6744" s="32">
        <v>113</v>
      </c>
      <c r="D6744" s="32" t="s">
        <v>433</v>
      </c>
      <c r="E6744" s="32" t="s">
        <v>100</v>
      </c>
    </row>
    <row r="6745" spans="1:5" ht="12.6" customHeight="1" x14ac:dyDescent="0.2">
      <c r="A6745" s="32">
        <v>21</v>
      </c>
      <c r="B6745" s="32">
        <v>3</v>
      </c>
      <c r="C6745" s="32">
        <v>114</v>
      </c>
      <c r="D6745" s="32" t="s">
        <v>264</v>
      </c>
      <c r="E6745" s="32" t="s">
        <v>344</v>
      </c>
    </row>
    <row r="6746" spans="1:5" ht="12.6" customHeight="1" x14ac:dyDescent="0.2">
      <c r="A6746" s="32">
        <v>21</v>
      </c>
      <c r="B6746" s="32">
        <v>3</v>
      </c>
      <c r="C6746" s="32">
        <v>115</v>
      </c>
      <c r="D6746" s="32" t="s">
        <v>284</v>
      </c>
      <c r="E6746" s="32" t="s">
        <v>98</v>
      </c>
    </row>
    <row r="6747" spans="1:5" ht="12.6" customHeight="1" x14ac:dyDescent="0.2">
      <c r="A6747" s="32">
        <v>21</v>
      </c>
      <c r="B6747" s="32">
        <v>3</v>
      </c>
      <c r="C6747" s="32">
        <v>116</v>
      </c>
      <c r="D6747" s="32" t="s">
        <v>108</v>
      </c>
      <c r="E6747" s="32" t="s">
        <v>403</v>
      </c>
    </row>
    <row r="6748" spans="1:5" ht="12.6" customHeight="1" x14ac:dyDescent="0.2">
      <c r="A6748" s="32">
        <v>21</v>
      </c>
      <c r="B6748" s="32">
        <v>3</v>
      </c>
      <c r="C6748" s="32">
        <v>117</v>
      </c>
      <c r="D6748" s="32" t="s">
        <v>225</v>
      </c>
      <c r="E6748" s="32" t="s">
        <v>325</v>
      </c>
    </row>
    <row r="6749" spans="1:5" ht="12.6" customHeight="1" x14ac:dyDescent="0.2">
      <c r="A6749" s="32">
        <v>21</v>
      </c>
      <c r="B6749" s="32">
        <v>3</v>
      </c>
      <c r="C6749" s="32">
        <v>118</v>
      </c>
      <c r="D6749" s="32" t="s">
        <v>106</v>
      </c>
      <c r="E6749" s="32" t="s">
        <v>104</v>
      </c>
    </row>
    <row r="6750" spans="1:5" ht="12.6" customHeight="1" x14ac:dyDescent="0.2">
      <c r="A6750" s="32">
        <v>21</v>
      </c>
      <c r="B6750" s="32">
        <v>3</v>
      </c>
      <c r="C6750" s="32">
        <v>119</v>
      </c>
      <c r="D6750" s="32" t="s">
        <v>265</v>
      </c>
      <c r="E6750" s="32" t="s">
        <v>465</v>
      </c>
    </row>
    <row r="6751" spans="1:5" ht="12.6" customHeight="1" x14ac:dyDescent="0.2">
      <c r="A6751" s="32">
        <v>21</v>
      </c>
      <c r="B6751" s="32">
        <v>3</v>
      </c>
      <c r="C6751" s="32">
        <v>120</v>
      </c>
      <c r="D6751" s="32" t="s">
        <v>305</v>
      </c>
      <c r="E6751" s="32" t="s">
        <v>365</v>
      </c>
    </row>
    <row r="6752" spans="1:5" ht="12.6" customHeight="1" x14ac:dyDescent="0.2">
      <c r="A6752" s="32">
        <v>21</v>
      </c>
      <c r="B6752" s="32">
        <v>3</v>
      </c>
      <c r="C6752" s="32">
        <v>121</v>
      </c>
      <c r="D6752" s="32" t="s">
        <v>285</v>
      </c>
      <c r="E6752" s="32" t="s">
        <v>405</v>
      </c>
    </row>
    <row r="6753" spans="1:5" ht="12.6" customHeight="1" x14ac:dyDescent="0.2">
      <c r="A6753" s="32">
        <v>21</v>
      </c>
      <c r="B6753" s="32">
        <v>3</v>
      </c>
      <c r="C6753" s="32">
        <v>122</v>
      </c>
      <c r="D6753" s="32" t="s">
        <v>25</v>
      </c>
      <c r="E6753" s="32" t="s">
        <v>103</v>
      </c>
    </row>
    <row r="6754" spans="1:5" ht="12.6" customHeight="1" x14ac:dyDescent="0.2">
      <c r="A6754" s="32">
        <v>21</v>
      </c>
      <c r="B6754" s="32">
        <v>3</v>
      </c>
      <c r="C6754" s="32">
        <v>123</v>
      </c>
      <c r="D6754" s="32" t="s">
        <v>434</v>
      </c>
      <c r="E6754" s="32" t="s">
        <v>105</v>
      </c>
    </row>
    <row r="6755" spans="1:5" ht="12.6" customHeight="1" x14ac:dyDescent="0.2">
      <c r="A6755" s="32">
        <v>21</v>
      </c>
      <c r="B6755" s="32">
        <v>3</v>
      </c>
      <c r="C6755" s="32">
        <v>124</v>
      </c>
      <c r="D6755" s="32" t="s">
        <v>406</v>
      </c>
      <c r="E6755" s="32" t="s">
        <v>485</v>
      </c>
    </row>
    <row r="6756" spans="1:5" ht="12.6" customHeight="1" x14ac:dyDescent="0.2">
      <c r="A6756" s="32">
        <v>21</v>
      </c>
      <c r="B6756" s="32">
        <v>3</v>
      </c>
      <c r="C6756" s="32">
        <v>125</v>
      </c>
      <c r="D6756" s="32" t="s">
        <v>245</v>
      </c>
      <c r="E6756" s="32" t="s">
        <v>345</v>
      </c>
    </row>
    <row r="6757" spans="1:5" ht="12.6" customHeight="1" x14ac:dyDescent="0.2">
      <c r="A6757" s="32">
        <v>21</v>
      </c>
      <c r="B6757" s="32">
        <v>3</v>
      </c>
      <c r="C6757" s="32">
        <v>126</v>
      </c>
      <c r="D6757" s="32" t="s">
        <v>109</v>
      </c>
      <c r="E6757" s="32" t="s">
        <v>107</v>
      </c>
    </row>
    <row r="6758" spans="1:5" ht="12.6" customHeight="1" x14ac:dyDescent="0.2">
      <c r="A6758" s="32">
        <v>21</v>
      </c>
      <c r="B6758" s="32">
        <v>3</v>
      </c>
      <c r="C6758" s="32">
        <v>127</v>
      </c>
      <c r="D6758" s="32" t="s">
        <v>366</v>
      </c>
      <c r="E6758" s="32" t="s">
        <v>142</v>
      </c>
    </row>
    <row r="6759" spans="1:5" ht="12.6" customHeight="1" x14ac:dyDescent="0.2">
      <c r="A6759" s="32">
        <v>21</v>
      </c>
      <c r="B6759" s="32">
        <v>3</v>
      </c>
      <c r="C6759" s="32">
        <v>128</v>
      </c>
      <c r="D6759" s="32" t="s">
        <v>141</v>
      </c>
      <c r="E6759" s="32" t="s">
        <v>140</v>
      </c>
    </row>
    <row r="6760" spans="1:5" ht="12.6" customHeight="1" x14ac:dyDescent="0.2">
      <c r="A6760" s="32">
        <v>21</v>
      </c>
      <c r="B6760" s="32">
        <v>3</v>
      </c>
      <c r="C6760" s="32">
        <v>129</v>
      </c>
      <c r="D6760" s="32" t="s">
        <v>246</v>
      </c>
      <c r="E6760" s="32" t="s">
        <v>226</v>
      </c>
    </row>
    <row r="6761" spans="1:5" ht="12.6" customHeight="1" x14ac:dyDescent="0.2">
      <c r="A6761" s="32">
        <v>21</v>
      </c>
      <c r="B6761" s="32">
        <v>3</v>
      </c>
      <c r="C6761" s="32">
        <v>130</v>
      </c>
      <c r="D6761" s="32" t="s">
        <v>143</v>
      </c>
      <c r="E6761" s="32" t="s">
        <v>286</v>
      </c>
    </row>
    <row r="6762" spans="1:5" ht="12.6" customHeight="1" x14ac:dyDescent="0.2">
      <c r="A6762" s="32">
        <v>21</v>
      </c>
      <c r="B6762" s="32">
        <v>3</v>
      </c>
      <c r="C6762" s="32">
        <v>131</v>
      </c>
      <c r="D6762" s="32" t="s">
        <v>266</v>
      </c>
      <c r="E6762" s="32" t="s">
        <v>146</v>
      </c>
    </row>
    <row r="6763" spans="1:5" ht="12.6" customHeight="1" x14ac:dyDescent="0.2">
      <c r="A6763" s="32">
        <v>21</v>
      </c>
      <c r="B6763" s="32">
        <v>3</v>
      </c>
      <c r="C6763" s="32">
        <v>132</v>
      </c>
      <c r="D6763" s="32" t="s">
        <v>408</v>
      </c>
      <c r="E6763" s="32" t="s">
        <v>407</v>
      </c>
    </row>
    <row r="6764" spans="1:5" ht="12.6" customHeight="1" x14ac:dyDescent="0.2">
      <c r="A6764" s="32">
        <v>21</v>
      </c>
      <c r="B6764" s="32">
        <v>3</v>
      </c>
      <c r="C6764" s="32">
        <v>133</v>
      </c>
      <c r="D6764" s="32" t="s">
        <v>139</v>
      </c>
      <c r="E6764" s="32" t="s">
        <v>306</v>
      </c>
    </row>
    <row r="6765" spans="1:5" ht="12.6" customHeight="1" x14ac:dyDescent="0.2">
      <c r="A6765" s="32">
        <v>21</v>
      </c>
      <c r="B6765" s="32">
        <v>3</v>
      </c>
      <c r="C6765" s="32">
        <v>134</v>
      </c>
      <c r="D6765" s="32" t="s">
        <v>144</v>
      </c>
      <c r="E6765" s="32" t="s">
        <v>466</v>
      </c>
    </row>
    <row r="6766" spans="1:5" ht="12.6" customHeight="1" x14ac:dyDescent="0.2">
      <c r="A6766" s="32">
        <v>21</v>
      </c>
      <c r="B6766" s="32">
        <v>3</v>
      </c>
      <c r="C6766" s="32">
        <v>135</v>
      </c>
      <c r="D6766" s="32" t="s">
        <v>435</v>
      </c>
      <c r="E6766" s="32" t="s">
        <v>346</v>
      </c>
    </row>
    <row r="6767" spans="1:5" ht="12.6" customHeight="1" x14ac:dyDescent="0.2">
      <c r="A6767" s="32">
        <v>21</v>
      </c>
      <c r="B6767" s="32">
        <v>3</v>
      </c>
      <c r="C6767" s="32">
        <v>136</v>
      </c>
      <c r="D6767" s="32" t="s">
        <v>138</v>
      </c>
      <c r="E6767" s="32" t="s">
        <v>486</v>
      </c>
    </row>
    <row r="6768" spans="1:5" ht="12.6" customHeight="1" x14ac:dyDescent="0.2">
      <c r="A6768" s="32">
        <v>21</v>
      </c>
      <c r="B6768" s="32">
        <v>3</v>
      </c>
      <c r="C6768" s="32">
        <v>137</v>
      </c>
      <c r="D6768" s="32" t="s">
        <v>149</v>
      </c>
      <c r="E6768" s="32" t="s">
        <v>326</v>
      </c>
    </row>
    <row r="6769" spans="1:5" ht="12.6" customHeight="1" x14ac:dyDescent="0.2">
      <c r="A6769" s="32">
        <v>21</v>
      </c>
      <c r="B6769" s="32">
        <v>3</v>
      </c>
      <c r="C6769" s="32">
        <v>138</v>
      </c>
      <c r="D6769" s="32" t="s">
        <v>150</v>
      </c>
      <c r="E6769" s="32" t="s">
        <v>152</v>
      </c>
    </row>
    <row r="6770" spans="1:5" ht="12.6" customHeight="1" x14ac:dyDescent="0.2">
      <c r="A6770" s="32">
        <v>21</v>
      </c>
      <c r="B6770" s="32">
        <v>3</v>
      </c>
      <c r="C6770" s="32">
        <v>139</v>
      </c>
      <c r="D6770" s="32" t="s">
        <v>267</v>
      </c>
      <c r="E6770" s="32" t="s">
        <v>227</v>
      </c>
    </row>
    <row r="6771" spans="1:5" ht="12.6" customHeight="1" x14ac:dyDescent="0.2">
      <c r="A6771" s="32">
        <v>21</v>
      </c>
      <c r="B6771" s="32">
        <v>3</v>
      </c>
      <c r="C6771" s="32">
        <v>140</v>
      </c>
      <c r="D6771" s="32" t="s">
        <v>153</v>
      </c>
      <c r="E6771" s="32" t="s">
        <v>467</v>
      </c>
    </row>
    <row r="6772" spans="1:5" ht="12.6" customHeight="1" x14ac:dyDescent="0.2">
      <c r="A6772" s="32">
        <v>21</v>
      </c>
      <c r="B6772" s="32">
        <v>3</v>
      </c>
      <c r="C6772" s="32">
        <v>141</v>
      </c>
      <c r="D6772" s="32" t="s">
        <v>367</v>
      </c>
      <c r="E6772" s="32" t="s">
        <v>307</v>
      </c>
    </row>
    <row r="6773" spans="1:5" ht="12.6" customHeight="1" x14ac:dyDescent="0.2">
      <c r="A6773" s="32">
        <v>21</v>
      </c>
      <c r="B6773" s="32">
        <v>3</v>
      </c>
      <c r="C6773" s="32">
        <v>142</v>
      </c>
      <c r="D6773" s="32" t="s">
        <v>151</v>
      </c>
      <c r="E6773" s="32" t="s">
        <v>410</v>
      </c>
    </row>
    <row r="6774" spans="1:5" ht="12.6" customHeight="1" x14ac:dyDescent="0.2">
      <c r="A6774" s="32">
        <v>21</v>
      </c>
      <c r="B6774" s="32">
        <v>3</v>
      </c>
      <c r="C6774" s="32">
        <v>143</v>
      </c>
      <c r="D6774" s="32" t="s">
        <v>148</v>
      </c>
      <c r="E6774" s="32" t="s">
        <v>147</v>
      </c>
    </row>
    <row r="6775" spans="1:5" ht="12.6" customHeight="1" x14ac:dyDescent="0.2">
      <c r="A6775" s="32">
        <v>21</v>
      </c>
      <c r="B6775" s="32">
        <v>3</v>
      </c>
      <c r="C6775" s="32">
        <v>144</v>
      </c>
      <c r="D6775" s="32" t="s">
        <v>145</v>
      </c>
      <c r="E6775" s="32" t="s">
        <v>436</v>
      </c>
    </row>
    <row r="6776" spans="1:5" ht="12.6" customHeight="1" x14ac:dyDescent="0.2">
      <c r="A6776" s="32">
        <v>21</v>
      </c>
      <c r="B6776" s="32">
        <v>3</v>
      </c>
      <c r="C6776" s="32">
        <v>145</v>
      </c>
      <c r="D6776" s="32" t="s">
        <v>347</v>
      </c>
      <c r="E6776" s="32" t="s">
        <v>247</v>
      </c>
    </row>
    <row r="6777" spans="1:5" ht="12.6" customHeight="1" x14ac:dyDescent="0.2">
      <c r="A6777" s="32">
        <v>21</v>
      </c>
      <c r="B6777" s="32">
        <v>3</v>
      </c>
      <c r="C6777" s="32">
        <v>146</v>
      </c>
      <c r="D6777" s="32" t="s">
        <v>487</v>
      </c>
      <c r="E6777" s="32" t="s">
        <v>409</v>
      </c>
    </row>
    <row r="6778" spans="1:5" ht="12.6" customHeight="1" x14ac:dyDescent="0.2">
      <c r="A6778" s="32">
        <v>21</v>
      </c>
      <c r="B6778" s="32">
        <v>3</v>
      </c>
      <c r="C6778" s="32">
        <v>147</v>
      </c>
      <c r="D6778" s="32" t="s">
        <v>327</v>
      </c>
      <c r="E6778" s="32" t="s">
        <v>287</v>
      </c>
    </row>
    <row r="6779" spans="1:5" ht="12.6" customHeight="1" x14ac:dyDescent="0.2">
      <c r="A6779" s="32">
        <v>21</v>
      </c>
      <c r="B6779" s="32">
        <v>3</v>
      </c>
      <c r="C6779" s="32">
        <v>148</v>
      </c>
      <c r="D6779" s="32" t="s">
        <v>160</v>
      </c>
      <c r="E6779" s="32" t="s">
        <v>348</v>
      </c>
    </row>
    <row r="6780" spans="1:5" ht="12.6" customHeight="1" x14ac:dyDescent="0.2">
      <c r="A6780" s="32">
        <v>21</v>
      </c>
      <c r="B6780" s="32">
        <v>3</v>
      </c>
      <c r="C6780" s="32">
        <v>149</v>
      </c>
      <c r="D6780" s="32" t="s">
        <v>159</v>
      </c>
      <c r="E6780" s="32" t="s">
        <v>488</v>
      </c>
    </row>
    <row r="6781" spans="1:5" ht="12.6" customHeight="1" x14ac:dyDescent="0.2">
      <c r="A6781" s="32">
        <v>21</v>
      </c>
      <c r="B6781" s="32">
        <v>3</v>
      </c>
      <c r="C6781" s="32">
        <v>150</v>
      </c>
      <c r="D6781" s="32" t="s">
        <v>437</v>
      </c>
      <c r="E6781" s="32" t="s">
        <v>154</v>
      </c>
    </row>
    <row r="6782" spans="1:5" ht="12.6" customHeight="1" x14ac:dyDescent="0.2">
      <c r="A6782" s="32">
        <v>21</v>
      </c>
      <c r="B6782" s="32">
        <v>3</v>
      </c>
      <c r="C6782" s="32">
        <v>151</v>
      </c>
      <c r="D6782" s="32" t="s">
        <v>412</v>
      </c>
      <c r="E6782" s="32" t="s">
        <v>248</v>
      </c>
    </row>
    <row r="6783" spans="1:5" ht="12.6" customHeight="1" x14ac:dyDescent="0.2">
      <c r="A6783" s="32">
        <v>21</v>
      </c>
      <c r="B6783" s="32">
        <v>3</v>
      </c>
      <c r="C6783" s="32">
        <v>152</v>
      </c>
      <c r="D6783" s="32" t="s">
        <v>157</v>
      </c>
      <c r="E6783" s="32" t="s">
        <v>288</v>
      </c>
    </row>
    <row r="6784" spans="1:5" ht="12.6" customHeight="1" x14ac:dyDescent="0.2">
      <c r="A6784" s="32">
        <v>21</v>
      </c>
      <c r="B6784" s="32">
        <v>3</v>
      </c>
      <c r="C6784" s="32">
        <v>153</v>
      </c>
      <c r="D6784" s="32" t="s">
        <v>368</v>
      </c>
      <c r="E6784" s="32" t="s">
        <v>155</v>
      </c>
    </row>
    <row r="6785" spans="1:5" ht="12.6" customHeight="1" x14ac:dyDescent="0.2">
      <c r="A6785" s="32">
        <v>21</v>
      </c>
      <c r="B6785" s="32">
        <v>3</v>
      </c>
      <c r="C6785" s="32">
        <v>154</v>
      </c>
      <c r="D6785" s="32" t="s">
        <v>158</v>
      </c>
      <c r="E6785" s="32" t="s">
        <v>162</v>
      </c>
    </row>
    <row r="6786" spans="1:5" ht="12.6" customHeight="1" x14ac:dyDescent="0.2">
      <c r="A6786" s="32">
        <v>21</v>
      </c>
      <c r="B6786" s="32">
        <v>3</v>
      </c>
      <c r="C6786" s="32">
        <v>155</v>
      </c>
      <c r="D6786" s="32" t="s">
        <v>411</v>
      </c>
      <c r="E6786" s="32" t="s">
        <v>156</v>
      </c>
    </row>
    <row r="6787" spans="1:5" ht="12.6" customHeight="1" x14ac:dyDescent="0.2">
      <c r="A6787" s="32">
        <v>21</v>
      </c>
      <c r="B6787" s="32">
        <v>3</v>
      </c>
      <c r="C6787" s="32">
        <v>156</v>
      </c>
      <c r="D6787" s="32" t="s">
        <v>308</v>
      </c>
      <c r="E6787" s="32" t="s">
        <v>268</v>
      </c>
    </row>
    <row r="6788" spans="1:5" ht="12.6" customHeight="1" x14ac:dyDescent="0.2">
      <c r="A6788" s="32">
        <v>21</v>
      </c>
      <c r="B6788" s="32">
        <v>3</v>
      </c>
      <c r="C6788" s="32">
        <v>157</v>
      </c>
      <c r="D6788" s="32" t="s">
        <v>328</v>
      </c>
      <c r="E6788" s="32" t="s">
        <v>228</v>
      </c>
    </row>
    <row r="6789" spans="1:5" ht="12.6" customHeight="1" x14ac:dyDescent="0.2">
      <c r="A6789" s="32">
        <v>21</v>
      </c>
      <c r="B6789" s="32">
        <v>3</v>
      </c>
      <c r="C6789" s="32">
        <v>158</v>
      </c>
      <c r="D6789" s="32" t="s">
        <v>167</v>
      </c>
      <c r="E6789" s="32" t="s">
        <v>468</v>
      </c>
    </row>
    <row r="6790" spans="1:5" ht="12.6" customHeight="1" x14ac:dyDescent="0.2">
      <c r="A6790" s="32">
        <v>21</v>
      </c>
      <c r="B6790" s="32">
        <v>3</v>
      </c>
      <c r="C6790" s="32">
        <v>159</v>
      </c>
      <c r="D6790" s="32" t="s">
        <v>349</v>
      </c>
      <c r="E6790" s="32" t="s">
        <v>413</v>
      </c>
    </row>
    <row r="6791" spans="1:5" ht="12.6" customHeight="1" x14ac:dyDescent="0.2">
      <c r="A6791" s="32">
        <v>21</v>
      </c>
      <c r="B6791" s="32">
        <v>3</v>
      </c>
      <c r="C6791" s="32">
        <v>160</v>
      </c>
      <c r="D6791" s="32" t="s">
        <v>249</v>
      </c>
      <c r="E6791" s="32" t="s">
        <v>165</v>
      </c>
    </row>
    <row r="6792" spans="1:5" ht="12.6" customHeight="1" x14ac:dyDescent="0.2">
      <c r="A6792" s="32">
        <v>21</v>
      </c>
      <c r="B6792" s="32">
        <v>3</v>
      </c>
      <c r="C6792" s="32">
        <v>161</v>
      </c>
      <c r="D6792" s="32" t="s">
        <v>269</v>
      </c>
      <c r="E6792" s="32" t="s">
        <v>229</v>
      </c>
    </row>
    <row r="6793" spans="1:5" ht="12.6" customHeight="1" x14ac:dyDescent="0.2">
      <c r="A6793" s="32">
        <v>21</v>
      </c>
      <c r="B6793" s="32">
        <v>3</v>
      </c>
      <c r="C6793" s="32">
        <v>162</v>
      </c>
      <c r="D6793" s="32" t="s">
        <v>369</v>
      </c>
      <c r="E6793" s="32" t="s">
        <v>166</v>
      </c>
    </row>
    <row r="6794" spans="1:5" ht="12.6" customHeight="1" x14ac:dyDescent="0.2">
      <c r="A6794" s="32">
        <v>21</v>
      </c>
      <c r="B6794" s="32">
        <v>3</v>
      </c>
      <c r="C6794" s="32">
        <v>163</v>
      </c>
      <c r="D6794" s="32" t="s">
        <v>438</v>
      </c>
      <c r="E6794" s="32" t="s">
        <v>169</v>
      </c>
    </row>
    <row r="6795" spans="1:5" ht="12.6" customHeight="1" x14ac:dyDescent="0.2">
      <c r="A6795" s="32">
        <v>21</v>
      </c>
      <c r="B6795" s="32">
        <v>3</v>
      </c>
      <c r="C6795" s="32">
        <v>164</v>
      </c>
      <c r="D6795" s="32" t="s">
        <v>168</v>
      </c>
      <c r="E6795" s="32" t="s">
        <v>469</v>
      </c>
    </row>
    <row r="6796" spans="1:5" ht="12.6" customHeight="1" x14ac:dyDescent="0.2">
      <c r="A6796" s="32">
        <v>21</v>
      </c>
      <c r="B6796" s="32">
        <v>3</v>
      </c>
      <c r="C6796" s="32">
        <v>165</v>
      </c>
      <c r="D6796" s="32" t="s">
        <v>289</v>
      </c>
      <c r="E6796" s="32" t="s">
        <v>161</v>
      </c>
    </row>
    <row r="6797" spans="1:5" ht="12.6" customHeight="1" x14ac:dyDescent="0.2">
      <c r="A6797" s="32">
        <v>21</v>
      </c>
      <c r="B6797" s="32">
        <v>3</v>
      </c>
      <c r="C6797" s="32">
        <v>166</v>
      </c>
      <c r="D6797" s="32" t="s">
        <v>163</v>
      </c>
      <c r="E6797" s="32" t="s">
        <v>414</v>
      </c>
    </row>
    <row r="6798" spans="1:5" ht="12.6" customHeight="1" x14ac:dyDescent="0.2">
      <c r="A6798" s="32">
        <v>21</v>
      </c>
      <c r="B6798" s="32">
        <v>3</v>
      </c>
      <c r="C6798" s="32">
        <v>167</v>
      </c>
      <c r="D6798" s="32" t="s">
        <v>489</v>
      </c>
      <c r="E6798" s="32" t="s">
        <v>309</v>
      </c>
    </row>
    <row r="6799" spans="1:5" ht="12.6" customHeight="1" x14ac:dyDescent="0.2">
      <c r="A6799" s="32">
        <v>21</v>
      </c>
      <c r="B6799" s="32">
        <v>3</v>
      </c>
      <c r="C6799" s="32">
        <v>168</v>
      </c>
      <c r="D6799" s="32" t="s">
        <v>164</v>
      </c>
      <c r="E6799" s="32" t="s">
        <v>329</v>
      </c>
    </row>
    <row r="6800" spans="1:5" ht="12.6" customHeight="1" x14ac:dyDescent="0.2">
      <c r="A6800" s="32">
        <v>21</v>
      </c>
      <c r="B6800" s="32">
        <v>3</v>
      </c>
      <c r="C6800" s="32">
        <v>169</v>
      </c>
      <c r="D6800" s="32" t="s">
        <v>415</v>
      </c>
      <c r="E6800" s="32" t="s">
        <v>173</v>
      </c>
    </row>
    <row r="6801" spans="1:5" ht="12.6" customHeight="1" x14ac:dyDescent="0.2">
      <c r="A6801" s="32">
        <v>21</v>
      </c>
      <c r="B6801" s="32">
        <v>3</v>
      </c>
      <c r="C6801" s="32">
        <v>170</v>
      </c>
      <c r="D6801" s="32" t="s">
        <v>171</v>
      </c>
      <c r="E6801" s="32" t="s">
        <v>416</v>
      </c>
    </row>
    <row r="6802" spans="1:5" ht="12.6" customHeight="1" x14ac:dyDescent="0.2">
      <c r="A6802" s="32">
        <v>21</v>
      </c>
      <c r="B6802" s="32">
        <v>3</v>
      </c>
      <c r="C6802" s="32">
        <v>171</v>
      </c>
      <c r="D6802" s="32" t="s">
        <v>290</v>
      </c>
      <c r="E6802" s="32" t="s">
        <v>174</v>
      </c>
    </row>
    <row r="6803" spans="1:5" ht="12.6" customHeight="1" x14ac:dyDescent="0.2">
      <c r="A6803" s="32">
        <v>21</v>
      </c>
      <c r="B6803" s="32">
        <v>3</v>
      </c>
      <c r="C6803" s="32">
        <v>172</v>
      </c>
      <c r="D6803" s="32" t="s">
        <v>170</v>
      </c>
      <c r="E6803" s="32" t="s">
        <v>310</v>
      </c>
    </row>
    <row r="6804" spans="1:5" ht="12.6" customHeight="1" x14ac:dyDescent="0.2">
      <c r="A6804" s="32">
        <v>21</v>
      </c>
      <c r="B6804" s="32">
        <v>3</v>
      </c>
      <c r="C6804" s="32">
        <v>173</v>
      </c>
      <c r="D6804" s="32" t="s">
        <v>175</v>
      </c>
      <c r="E6804" s="32" t="s">
        <v>172</v>
      </c>
    </row>
    <row r="6805" spans="1:5" ht="12.6" customHeight="1" x14ac:dyDescent="0.2">
      <c r="A6805" s="32">
        <v>21</v>
      </c>
      <c r="B6805" s="32">
        <v>3</v>
      </c>
      <c r="C6805" s="32">
        <v>174</v>
      </c>
      <c r="D6805" s="32" t="s">
        <v>470</v>
      </c>
      <c r="E6805" s="32" t="s">
        <v>439</v>
      </c>
    </row>
    <row r="6806" spans="1:5" ht="12.6" customHeight="1" x14ac:dyDescent="0.2">
      <c r="A6806" s="32">
        <v>21</v>
      </c>
      <c r="B6806" s="32">
        <v>3</v>
      </c>
      <c r="C6806" s="32">
        <v>175</v>
      </c>
      <c r="D6806" s="32" t="s">
        <v>370</v>
      </c>
      <c r="E6806" s="32" t="s">
        <v>330</v>
      </c>
    </row>
    <row r="6807" spans="1:5" ht="12.6" customHeight="1" x14ac:dyDescent="0.2">
      <c r="A6807" s="32">
        <v>21</v>
      </c>
      <c r="B6807" s="32">
        <v>3</v>
      </c>
      <c r="C6807" s="32">
        <v>176</v>
      </c>
      <c r="D6807" s="32" t="s">
        <v>178</v>
      </c>
      <c r="E6807" s="32" t="s">
        <v>270</v>
      </c>
    </row>
    <row r="6808" spans="1:5" ht="12.6" customHeight="1" x14ac:dyDescent="0.2">
      <c r="A6808" s="32">
        <v>21</v>
      </c>
      <c r="B6808" s="32">
        <v>3</v>
      </c>
      <c r="C6808" s="32">
        <v>177</v>
      </c>
      <c r="D6808" s="32" t="s">
        <v>490</v>
      </c>
      <c r="E6808" s="32" t="s">
        <v>250</v>
      </c>
    </row>
    <row r="6809" spans="1:5" ht="12.6" customHeight="1" x14ac:dyDescent="0.2">
      <c r="A6809" s="32">
        <v>21</v>
      </c>
      <c r="B6809" s="32">
        <v>3</v>
      </c>
      <c r="C6809" s="32">
        <v>178</v>
      </c>
      <c r="D6809" s="32" t="s">
        <v>230</v>
      </c>
      <c r="E6809" s="32" t="s">
        <v>176</v>
      </c>
    </row>
    <row r="6810" spans="1:5" ht="12.6" customHeight="1" x14ac:dyDescent="0.2">
      <c r="A6810" s="32">
        <v>21</v>
      </c>
      <c r="B6810" s="32">
        <v>3</v>
      </c>
      <c r="C6810" s="32">
        <v>179</v>
      </c>
      <c r="D6810" s="32" t="s">
        <v>271</v>
      </c>
      <c r="E6810" s="32" t="s">
        <v>350</v>
      </c>
    </row>
    <row r="6811" spans="1:5" ht="12.6" customHeight="1" x14ac:dyDescent="0.2">
      <c r="A6811" s="32">
        <v>21</v>
      </c>
      <c r="B6811" s="32">
        <v>3</v>
      </c>
      <c r="C6811" s="32">
        <v>180</v>
      </c>
      <c r="D6811" s="32" t="s">
        <v>291</v>
      </c>
      <c r="E6811" s="32" t="s">
        <v>491</v>
      </c>
    </row>
    <row r="6812" spans="1:5" ht="12.6" customHeight="1" x14ac:dyDescent="0.2">
      <c r="A6812" s="32">
        <v>21</v>
      </c>
      <c r="B6812" s="32">
        <v>3</v>
      </c>
      <c r="C6812" s="32">
        <v>181</v>
      </c>
      <c r="D6812" s="32" t="s">
        <v>417</v>
      </c>
      <c r="E6812" s="32" t="s">
        <v>418</v>
      </c>
    </row>
    <row r="6813" spans="1:5" ht="12.6" customHeight="1" x14ac:dyDescent="0.2">
      <c r="A6813" s="32">
        <v>21</v>
      </c>
      <c r="B6813" s="32">
        <v>3</v>
      </c>
      <c r="C6813" s="32">
        <v>182</v>
      </c>
      <c r="D6813" s="32" t="s">
        <v>471</v>
      </c>
      <c r="E6813" s="32" t="s">
        <v>331</v>
      </c>
    </row>
    <row r="6814" spans="1:5" ht="12.6" customHeight="1" x14ac:dyDescent="0.2">
      <c r="A6814" s="32">
        <v>21</v>
      </c>
      <c r="B6814" s="32">
        <v>3</v>
      </c>
      <c r="C6814" s="32">
        <v>183</v>
      </c>
      <c r="D6814" s="32" t="s">
        <v>182</v>
      </c>
      <c r="E6814" s="32" t="s">
        <v>177</v>
      </c>
    </row>
    <row r="6815" spans="1:5" ht="12.6" customHeight="1" x14ac:dyDescent="0.2">
      <c r="A6815" s="32">
        <v>21</v>
      </c>
      <c r="B6815" s="32">
        <v>3</v>
      </c>
      <c r="C6815" s="32">
        <v>184</v>
      </c>
      <c r="D6815" s="32" t="s">
        <v>180</v>
      </c>
      <c r="E6815" s="32" t="s">
        <v>440</v>
      </c>
    </row>
    <row r="6816" spans="1:5" ht="12.6" customHeight="1" x14ac:dyDescent="0.2">
      <c r="A6816" s="32">
        <v>21</v>
      </c>
      <c r="B6816" s="32">
        <v>3</v>
      </c>
      <c r="C6816" s="32">
        <v>185</v>
      </c>
      <c r="D6816" s="32" t="s">
        <v>311</v>
      </c>
      <c r="E6816" s="32" t="s">
        <v>183</v>
      </c>
    </row>
    <row r="6817" spans="1:5" ht="12.6" customHeight="1" x14ac:dyDescent="0.2">
      <c r="A6817" s="32">
        <v>21</v>
      </c>
      <c r="B6817" s="32">
        <v>3</v>
      </c>
      <c r="C6817" s="32">
        <v>186</v>
      </c>
      <c r="D6817" s="32" t="s">
        <v>351</v>
      </c>
      <c r="E6817" s="32" t="s">
        <v>231</v>
      </c>
    </row>
    <row r="6818" spans="1:5" ht="12.6" customHeight="1" x14ac:dyDescent="0.2">
      <c r="A6818" s="32">
        <v>21</v>
      </c>
      <c r="B6818" s="32">
        <v>3</v>
      </c>
      <c r="C6818" s="32">
        <v>187</v>
      </c>
      <c r="D6818" s="32" t="s">
        <v>371</v>
      </c>
      <c r="E6818" s="32" t="s">
        <v>179</v>
      </c>
    </row>
    <row r="6819" spans="1:5" ht="12.6" customHeight="1" x14ac:dyDescent="0.2">
      <c r="A6819" s="32">
        <v>21</v>
      </c>
      <c r="B6819" s="32">
        <v>3</v>
      </c>
      <c r="C6819" s="32">
        <v>188</v>
      </c>
      <c r="D6819" s="32" t="s">
        <v>185</v>
      </c>
      <c r="E6819" s="32" t="s">
        <v>251</v>
      </c>
    </row>
    <row r="6820" spans="1:5" ht="12.6" customHeight="1" x14ac:dyDescent="0.2">
      <c r="A6820" s="32">
        <v>21</v>
      </c>
      <c r="B6820" s="32">
        <v>3</v>
      </c>
      <c r="C6820" s="32">
        <v>189</v>
      </c>
      <c r="D6820" s="32" t="s">
        <v>184</v>
      </c>
      <c r="E6820" s="32" t="s">
        <v>181</v>
      </c>
    </row>
    <row r="6821" spans="1:5" ht="12.6" customHeight="1" x14ac:dyDescent="0.2">
      <c r="A6821" s="32">
        <v>21</v>
      </c>
      <c r="B6821" s="32">
        <v>3</v>
      </c>
      <c r="C6821" s="32">
        <v>190</v>
      </c>
      <c r="D6821" s="32" t="s">
        <v>472</v>
      </c>
      <c r="E6821" s="32" t="s">
        <v>352</v>
      </c>
    </row>
    <row r="6822" spans="1:5" ht="12.6" customHeight="1" x14ac:dyDescent="0.2">
      <c r="A6822" s="32">
        <v>21</v>
      </c>
      <c r="B6822" s="32">
        <v>3</v>
      </c>
      <c r="C6822" s="32">
        <v>191</v>
      </c>
      <c r="D6822" s="32" t="s">
        <v>192</v>
      </c>
      <c r="E6822" s="32" t="s">
        <v>372</v>
      </c>
    </row>
    <row r="6823" spans="1:5" ht="12.6" customHeight="1" x14ac:dyDescent="0.2">
      <c r="A6823" s="32">
        <v>21</v>
      </c>
      <c r="B6823" s="32">
        <v>3</v>
      </c>
      <c r="C6823" s="32">
        <v>192</v>
      </c>
      <c r="D6823" s="32" t="s">
        <v>191</v>
      </c>
      <c r="E6823" s="32" t="s">
        <v>332</v>
      </c>
    </row>
    <row r="6824" spans="1:5" ht="12.6" customHeight="1" x14ac:dyDescent="0.2">
      <c r="A6824" s="32">
        <v>21</v>
      </c>
      <c r="B6824" s="32">
        <v>3</v>
      </c>
      <c r="C6824" s="32">
        <v>193</v>
      </c>
      <c r="D6824" s="32" t="s">
        <v>189</v>
      </c>
      <c r="E6824" s="32" t="s">
        <v>419</v>
      </c>
    </row>
    <row r="6825" spans="1:5" ht="12.6" customHeight="1" x14ac:dyDescent="0.2">
      <c r="A6825" s="32">
        <v>21</v>
      </c>
      <c r="B6825" s="32">
        <v>3</v>
      </c>
      <c r="C6825" s="32">
        <v>194</v>
      </c>
      <c r="D6825" s="32" t="s">
        <v>312</v>
      </c>
      <c r="E6825" s="32" t="s">
        <v>188</v>
      </c>
    </row>
    <row r="6826" spans="1:5" ht="12.6" customHeight="1" x14ac:dyDescent="0.2">
      <c r="A6826" s="32">
        <v>21</v>
      </c>
      <c r="B6826" s="32">
        <v>3</v>
      </c>
      <c r="C6826" s="32">
        <v>195</v>
      </c>
      <c r="D6826" s="32" t="s">
        <v>420</v>
      </c>
      <c r="E6826" s="32" t="s">
        <v>186</v>
      </c>
    </row>
    <row r="6827" spans="1:5" ht="12.6" customHeight="1" x14ac:dyDescent="0.2">
      <c r="A6827" s="32">
        <v>21</v>
      </c>
      <c r="B6827" s="32">
        <v>3</v>
      </c>
      <c r="C6827" s="32">
        <v>196</v>
      </c>
      <c r="D6827" s="32" t="s">
        <v>232</v>
      </c>
      <c r="E6827" s="32" t="s">
        <v>492</v>
      </c>
    </row>
    <row r="6828" spans="1:5" ht="12.6" customHeight="1" x14ac:dyDescent="0.2">
      <c r="A6828" s="32">
        <v>21</v>
      </c>
      <c r="B6828" s="32">
        <v>3</v>
      </c>
      <c r="C6828" s="32">
        <v>197</v>
      </c>
      <c r="D6828" s="32" t="s">
        <v>441</v>
      </c>
      <c r="E6828" s="32" t="s">
        <v>194</v>
      </c>
    </row>
    <row r="6829" spans="1:5" ht="12.6" customHeight="1" x14ac:dyDescent="0.2">
      <c r="A6829" s="32">
        <v>21</v>
      </c>
      <c r="B6829" s="32">
        <v>3</v>
      </c>
      <c r="C6829" s="32">
        <v>198</v>
      </c>
      <c r="D6829" s="32" t="s">
        <v>190</v>
      </c>
      <c r="E6829" s="32" t="s">
        <v>272</v>
      </c>
    </row>
    <row r="6830" spans="1:5" ht="12.6" customHeight="1" x14ac:dyDescent="0.2">
      <c r="A6830" s="32">
        <v>21</v>
      </c>
      <c r="B6830" s="32">
        <v>3</v>
      </c>
      <c r="C6830" s="32">
        <v>199</v>
      </c>
      <c r="D6830" s="32" t="s">
        <v>292</v>
      </c>
      <c r="E6830" s="32" t="s">
        <v>187</v>
      </c>
    </row>
    <row r="6831" spans="1:5" ht="12.6" customHeight="1" x14ac:dyDescent="0.2">
      <c r="A6831" s="32">
        <v>21</v>
      </c>
      <c r="B6831" s="32">
        <v>3</v>
      </c>
      <c r="C6831" s="32">
        <v>200</v>
      </c>
      <c r="D6831" s="32" t="s">
        <v>199</v>
      </c>
      <c r="E6831" s="32" t="s">
        <v>252</v>
      </c>
    </row>
    <row r="6832" spans="1:5" ht="12.6" customHeight="1" x14ac:dyDescent="0.2">
      <c r="A6832" s="32">
        <v>21</v>
      </c>
      <c r="B6832" s="32">
        <v>3</v>
      </c>
      <c r="C6832" s="32">
        <v>201</v>
      </c>
      <c r="D6832" s="32" t="s">
        <v>421</v>
      </c>
      <c r="E6832" s="32" t="s">
        <v>493</v>
      </c>
    </row>
    <row r="6833" spans="1:5" ht="12.6" customHeight="1" x14ac:dyDescent="0.2">
      <c r="A6833" s="32">
        <v>21</v>
      </c>
      <c r="B6833" s="32">
        <v>3</v>
      </c>
      <c r="C6833" s="32">
        <v>202</v>
      </c>
      <c r="D6833" s="32" t="s">
        <v>313</v>
      </c>
      <c r="E6833" s="32" t="s">
        <v>293</v>
      </c>
    </row>
    <row r="6834" spans="1:5" ht="12.6" customHeight="1" x14ac:dyDescent="0.2">
      <c r="A6834" s="32">
        <v>21</v>
      </c>
      <c r="B6834" s="32">
        <v>3</v>
      </c>
      <c r="C6834" s="32">
        <v>203</v>
      </c>
      <c r="D6834" s="32" t="s">
        <v>273</v>
      </c>
      <c r="E6834" s="32" t="s">
        <v>193</v>
      </c>
    </row>
    <row r="6835" spans="1:5" ht="12.6" customHeight="1" x14ac:dyDescent="0.2">
      <c r="A6835" s="32">
        <v>21</v>
      </c>
      <c r="B6835" s="32">
        <v>3</v>
      </c>
      <c r="C6835" s="32">
        <v>204</v>
      </c>
      <c r="D6835" s="32" t="s">
        <v>198</v>
      </c>
      <c r="E6835" s="32" t="s">
        <v>442</v>
      </c>
    </row>
    <row r="6836" spans="1:5" ht="12.6" customHeight="1" x14ac:dyDescent="0.2">
      <c r="A6836" s="32">
        <v>21</v>
      </c>
      <c r="B6836" s="32">
        <v>3</v>
      </c>
      <c r="C6836" s="32">
        <v>205</v>
      </c>
      <c r="D6836" s="32" t="s">
        <v>233</v>
      </c>
      <c r="E6836" s="32" t="s">
        <v>473</v>
      </c>
    </row>
    <row r="6837" spans="1:5" ht="12.6" customHeight="1" x14ac:dyDescent="0.2">
      <c r="A6837" s="32">
        <v>21</v>
      </c>
      <c r="B6837" s="32">
        <v>3</v>
      </c>
      <c r="C6837" s="32">
        <v>206</v>
      </c>
      <c r="D6837" s="32" t="s">
        <v>333</v>
      </c>
      <c r="E6837" s="32" t="s">
        <v>373</v>
      </c>
    </row>
    <row r="6838" spans="1:5" ht="12.6" customHeight="1" x14ac:dyDescent="0.2">
      <c r="A6838" s="32">
        <v>21</v>
      </c>
      <c r="B6838" s="32">
        <v>3</v>
      </c>
      <c r="C6838" s="32">
        <v>207</v>
      </c>
      <c r="D6838" s="32" t="s">
        <v>353</v>
      </c>
      <c r="E6838" s="32" t="s">
        <v>201</v>
      </c>
    </row>
    <row r="6839" spans="1:5" ht="12.6" customHeight="1" x14ac:dyDescent="0.2">
      <c r="A6839" s="32">
        <v>21</v>
      </c>
      <c r="B6839" s="32">
        <v>3</v>
      </c>
      <c r="C6839" s="32">
        <v>208</v>
      </c>
      <c r="D6839" s="32" t="s">
        <v>200</v>
      </c>
      <c r="E6839" s="32" t="s">
        <v>195</v>
      </c>
    </row>
    <row r="6840" spans="1:5" ht="12.6" customHeight="1" x14ac:dyDescent="0.2">
      <c r="A6840" s="32">
        <v>21</v>
      </c>
      <c r="B6840" s="32">
        <v>3</v>
      </c>
      <c r="C6840" s="32">
        <v>209</v>
      </c>
      <c r="D6840" s="32" t="s">
        <v>422</v>
      </c>
      <c r="E6840" s="32" t="s">
        <v>196</v>
      </c>
    </row>
    <row r="6841" spans="1:5" ht="12.6" customHeight="1" x14ac:dyDescent="0.2">
      <c r="A6841" s="32">
        <v>21</v>
      </c>
      <c r="B6841" s="32">
        <v>3</v>
      </c>
      <c r="C6841" s="32">
        <v>210</v>
      </c>
      <c r="D6841" s="32" t="s">
        <v>197</v>
      </c>
      <c r="E6841" s="32" t="s">
        <v>253</v>
      </c>
    </row>
    <row r="6842" spans="1:5" ht="12.6" customHeight="1" x14ac:dyDescent="0.2">
      <c r="A6842" s="32">
        <v>22</v>
      </c>
      <c r="B6842" s="32">
        <v>1</v>
      </c>
      <c r="C6842" s="32">
        <v>1</v>
      </c>
      <c r="D6842" s="32" t="s">
        <v>334</v>
      </c>
      <c r="E6842" s="32" t="s">
        <v>314</v>
      </c>
    </row>
    <row r="6843" spans="1:5" ht="12.6" customHeight="1" x14ac:dyDescent="0.2">
      <c r="A6843" s="32">
        <v>22</v>
      </c>
      <c r="B6843" s="32">
        <v>1</v>
      </c>
      <c r="C6843" s="32">
        <v>2</v>
      </c>
      <c r="D6843" s="32" t="s">
        <v>26</v>
      </c>
      <c r="E6843" s="32" t="s">
        <v>27</v>
      </c>
    </row>
    <row r="6844" spans="1:5" ht="12.6" customHeight="1" x14ac:dyDescent="0.2">
      <c r="A6844" s="32">
        <v>22</v>
      </c>
      <c r="B6844" s="32">
        <v>1</v>
      </c>
      <c r="C6844" s="32">
        <v>3</v>
      </c>
      <c r="D6844" s="32" t="s">
        <v>32</v>
      </c>
      <c r="E6844" s="32" t="s">
        <v>234</v>
      </c>
    </row>
    <row r="6845" spans="1:5" ht="12.6" customHeight="1" x14ac:dyDescent="0.2">
      <c r="A6845" s="32">
        <v>22</v>
      </c>
      <c r="B6845" s="32">
        <v>1</v>
      </c>
      <c r="C6845" s="32">
        <v>4</v>
      </c>
      <c r="D6845" s="32" t="s">
        <v>31</v>
      </c>
      <c r="E6845" s="32" t="s">
        <v>454</v>
      </c>
    </row>
    <row r="6846" spans="1:5" ht="12.6" customHeight="1" x14ac:dyDescent="0.2">
      <c r="A6846" s="32">
        <v>22</v>
      </c>
      <c r="B6846" s="32">
        <v>1</v>
      </c>
      <c r="C6846" s="32">
        <v>5</v>
      </c>
      <c r="D6846" s="32" t="s">
        <v>28</v>
      </c>
      <c r="E6846" s="32" t="s">
        <v>274</v>
      </c>
    </row>
    <row r="6847" spans="1:5" ht="12.6" customHeight="1" x14ac:dyDescent="0.2">
      <c r="A6847" s="32">
        <v>22</v>
      </c>
      <c r="B6847" s="32">
        <v>1</v>
      </c>
      <c r="C6847" s="32">
        <v>6</v>
      </c>
      <c r="D6847" s="32" t="s">
        <v>254</v>
      </c>
      <c r="E6847" s="32" t="s">
        <v>214</v>
      </c>
    </row>
    <row r="6848" spans="1:5" ht="12.6" customHeight="1" x14ac:dyDescent="0.2">
      <c r="A6848" s="32">
        <v>22</v>
      </c>
      <c r="B6848" s="32">
        <v>1</v>
      </c>
      <c r="C6848" s="32">
        <v>7</v>
      </c>
      <c r="D6848" s="32" t="s">
        <v>384</v>
      </c>
      <c r="E6848" s="32" t="s">
        <v>22</v>
      </c>
    </row>
    <row r="6849" spans="1:5" ht="12.6" customHeight="1" x14ac:dyDescent="0.2">
      <c r="A6849" s="32">
        <v>22</v>
      </c>
      <c r="B6849" s="32">
        <v>1</v>
      </c>
      <c r="C6849" s="32">
        <v>8</v>
      </c>
      <c r="D6849" s="32" t="s">
        <v>383</v>
      </c>
      <c r="E6849" s="32" t="s">
        <v>30</v>
      </c>
    </row>
    <row r="6850" spans="1:5" ht="12.6" customHeight="1" x14ac:dyDescent="0.2">
      <c r="A6850" s="32">
        <v>22</v>
      </c>
      <c r="B6850" s="32">
        <v>1</v>
      </c>
      <c r="C6850" s="32">
        <v>9</v>
      </c>
      <c r="D6850" s="32" t="s">
        <v>294</v>
      </c>
      <c r="E6850" s="32" t="s">
        <v>494</v>
      </c>
    </row>
    <row r="6851" spans="1:5" ht="12.6" customHeight="1" x14ac:dyDescent="0.2">
      <c r="A6851" s="32">
        <v>22</v>
      </c>
      <c r="B6851" s="32">
        <v>1</v>
      </c>
      <c r="C6851" s="32">
        <v>10</v>
      </c>
      <c r="D6851" s="32" t="s">
        <v>474</v>
      </c>
      <c r="E6851" s="32" t="s">
        <v>29</v>
      </c>
    </row>
    <row r="6852" spans="1:5" ht="12.6" customHeight="1" x14ac:dyDescent="0.2">
      <c r="A6852" s="32">
        <v>22</v>
      </c>
      <c r="B6852" s="32">
        <v>1</v>
      </c>
      <c r="C6852" s="32">
        <v>11</v>
      </c>
      <c r="D6852" s="32" t="s">
        <v>354</v>
      </c>
      <c r="E6852" s="32" t="s">
        <v>423</v>
      </c>
    </row>
    <row r="6853" spans="1:5" ht="12.6" customHeight="1" x14ac:dyDescent="0.2">
      <c r="A6853" s="32">
        <v>22</v>
      </c>
      <c r="B6853" s="32">
        <v>1</v>
      </c>
      <c r="C6853" s="32">
        <v>12</v>
      </c>
      <c r="D6853" s="32" t="s">
        <v>424</v>
      </c>
      <c r="E6853" s="32" t="s">
        <v>38</v>
      </c>
    </row>
    <row r="6854" spans="1:5" ht="12.6" customHeight="1" x14ac:dyDescent="0.2">
      <c r="A6854" s="32">
        <v>22</v>
      </c>
      <c r="B6854" s="32">
        <v>1</v>
      </c>
      <c r="C6854" s="32">
        <v>13</v>
      </c>
      <c r="D6854" s="32" t="s">
        <v>37</v>
      </c>
      <c r="E6854" s="32" t="s">
        <v>33</v>
      </c>
    </row>
    <row r="6855" spans="1:5" ht="12.6" customHeight="1" x14ac:dyDescent="0.2">
      <c r="A6855" s="32">
        <v>22</v>
      </c>
      <c r="B6855" s="32">
        <v>1</v>
      </c>
      <c r="C6855" s="32">
        <v>14</v>
      </c>
      <c r="D6855" s="32" t="s">
        <v>455</v>
      </c>
      <c r="E6855" s="32" t="s">
        <v>386</v>
      </c>
    </row>
    <row r="6856" spans="1:5" ht="12.6" customHeight="1" x14ac:dyDescent="0.2">
      <c r="A6856" s="32">
        <v>22</v>
      </c>
      <c r="B6856" s="32">
        <v>1</v>
      </c>
      <c r="C6856" s="32">
        <v>15</v>
      </c>
      <c r="D6856" s="32" t="s">
        <v>36</v>
      </c>
      <c r="E6856" s="32" t="s">
        <v>39</v>
      </c>
    </row>
    <row r="6857" spans="1:5" ht="12.6" customHeight="1" x14ac:dyDescent="0.2">
      <c r="A6857" s="32">
        <v>22</v>
      </c>
      <c r="B6857" s="32">
        <v>1</v>
      </c>
      <c r="C6857" s="32">
        <v>16</v>
      </c>
      <c r="D6857" s="32" t="s">
        <v>495</v>
      </c>
      <c r="E6857" s="32" t="s">
        <v>275</v>
      </c>
    </row>
    <row r="6858" spans="1:5" ht="12.6" customHeight="1" x14ac:dyDescent="0.2">
      <c r="A6858" s="32">
        <v>22</v>
      </c>
      <c r="B6858" s="32">
        <v>1</v>
      </c>
      <c r="C6858" s="32">
        <v>17</v>
      </c>
      <c r="D6858" s="32" t="s">
        <v>34</v>
      </c>
      <c r="E6858" s="32" t="s">
        <v>255</v>
      </c>
    </row>
    <row r="6859" spans="1:5" ht="12.6" customHeight="1" x14ac:dyDescent="0.2">
      <c r="A6859" s="32">
        <v>22</v>
      </c>
      <c r="B6859" s="32">
        <v>1</v>
      </c>
      <c r="C6859" s="32">
        <v>18</v>
      </c>
      <c r="D6859" s="32" t="s">
        <v>235</v>
      </c>
      <c r="E6859" s="32" t="s">
        <v>295</v>
      </c>
    </row>
    <row r="6860" spans="1:5" ht="12.6" customHeight="1" x14ac:dyDescent="0.2">
      <c r="A6860" s="32">
        <v>22</v>
      </c>
      <c r="B6860" s="32">
        <v>1</v>
      </c>
      <c r="C6860" s="32">
        <v>19</v>
      </c>
      <c r="D6860" s="32" t="s">
        <v>385</v>
      </c>
      <c r="E6860" s="32" t="s">
        <v>355</v>
      </c>
    </row>
    <row r="6861" spans="1:5" ht="12.6" customHeight="1" x14ac:dyDescent="0.2">
      <c r="A6861" s="32">
        <v>22</v>
      </c>
      <c r="B6861" s="32">
        <v>1</v>
      </c>
      <c r="C6861" s="32">
        <v>20</v>
      </c>
      <c r="D6861" s="32" t="s">
        <v>215</v>
      </c>
      <c r="E6861" s="32" t="s">
        <v>475</v>
      </c>
    </row>
    <row r="6862" spans="1:5" ht="12.6" customHeight="1" x14ac:dyDescent="0.2">
      <c r="A6862" s="32">
        <v>22</v>
      </c>
      <c r="B6862" s="32">
        <v>1</v>
      </c>
      <c r="C6862" s="32">
        <v>21</v>
      </c>
      <c r="D6862" s="32" t="s">
        <v>14</v>
      </c>
      <c r="E6862" s="32" t="s">
        <v>315</v>
      </c>
    </row>
    <row r="6863" spans="1:5" ht="12.6" customHeight="1" x14ac:dyDescent="0.2">
      <c r="A6863" s="32">
        <v>22</v>
      </c>
      <c r="B6863" s="32">
        <v>1</v>
      </c>
      <c r="C6863" s="32">
        <v>22</v>
      </c>
      <c r="D6863" s="32" t="s">
        <v>335</v>
      </c>
      <c r="E6863" s="32" t="s">
        <v>35</v>
      </c>
    </row>
    <row r="6864" spans="1:5" ht="12.6" customHeight="1" x14ac:dyDescent="0.2">
      <c r="A6864" s="32">
        <v>22</v>
      </c>
      <c r="B6864" s="32">
        <v>1</v>
      </c>
      <c r="C6864" s="32">
        <v>23</v>
      </c>
      <c r="D6864" s="32" t="s">
        <v>256</v>
      </c>
      <c r="E6864" s="32" t="s">
        <v>43</v>
      </c>
    </row>
    <row r="6865" spans="1:5" ht="12.6" customHeight="1" x14ac:dyDescent="0.2">
      <c r="A6865" s="32">
        <v>22</v>
      </c>
      <c r="B6865" s="32">
        <v>1</v>
      </c>
      <c r="C6865" s="32">
        <v>24</v>
      </c>
      <c r="D6865" s="32" t="s">
        <v>41</v>
      </c>
      <c r="E6865" s="32" t="s">
        <v>496</v>
      </c>
    </row>
    <row r="6866" spans="1:5" ht="12.6" customHeight="1" x14ac:dyDescent="0.2">
      <c r="A6866" s="32">
        <v>22</v>
      </c>
      <c r="B6866" s="32">
        <v>1</v>
      </c>
      <c r="C6866" s="32">
        <v>25</v>
      </c>
      <c r="D6866" s="32" t="s">
        <v>216</v>
      </c>
      <c r="E6866" s="32" t="s">
        <v>40</v>
      </c>
    </row>
    <row r="6867" spans="1:5" ht="12.6" customHeight="1" x14ac:dyDescent="0.2">
      <c r="A6867" s="32">
        <v>22</v>
      </c>
      <c r="B6867" s="32">
        <v>1</v>
      </c>
      <c r="C6867" s="32">
        <v>26</v>
      </c>
      <c r="D6867" s="32" t="s">
        <v>296</v>
      </c>
      <c r="E6867" s="32" t="s">
        <v>425</v>
      </c>
    </row>
    <row r="6868" spans="1:5" ht="12.6" customHeight="1" x14ac:dyDescent="0.2">
      <c r="A6868" s="32">
        <v>22</v>
      </c>
      <c r="B6868" s="32">
        <v>1</v>
      </c>
      <c r="C6868" s="32">
        <v>27</v>
      </c>
      <c r="D6868" s="32" t="s">
        <v>45</v>
      </c>
      <c r="E6868" s="32" t="s">
        <v>46</v>
      </c>
    </row>
    <row r="6869" spans="1:5" ht="12.6" customHeight="1" x14ac:dyDescent="0.2">
      <c r="A6869" s="32">
        <v>22</v>
      </c>
      <c r="B6869" s="32">
        <v>1</v>
      </c>
      <c r="C6869" s="32">
        <v>28</v>
      </c>
      <c r="D6869" s="32" t="s">
        <v>387</v>
      </c>
      <c r="E6869" s="32" t="s">
        <v>476</v>
      </c>
    </row>
    <row r="6870" spans="1:5" ht="12.6" customHeight="1" x14ac:dyDescent="0.2">
      <c r="A6870" s="32">
        <v>22</v>
      </c>
      <c r="B6870" s="32">
        <v>1</v>
      </c>
      <c r="C6870" s="32">
        <v>29</v>
      </c>
      <c r="D6870" s="32" t="s">
        <v>456</v>
      </c>
      <c r="E6870" s="32" t="s">
        <v>15</v>
      </c>
    </row>
    <row r="6871" spans="1:5" ht="12.6" customHeight="1" x14ac:dyDescent="0.2">
      <c r="A6871" s="32">
        <v>22</v>
      </c>
      <c r="B6871" s="32">
        <v>1</v>
      </c>
      <c r="C6871" s="32">
        <v>30</v>
      </c>
      <c r="D6871" s="32" t="s">
        <v>236</v>
      </c>
      <c r="E6871" s="32" t="s">
        <v>356</v>
      </c>
    </row>
    <row r="6872" spans="1:5" ht="12.6" customHeight="1" x14ac:dyDescent="0.2">
      <c r="A6872" s="32">
        <v>22</v>
      </c>
      <c r="B6872" s="32">
        <v>1</v>
      </c>
      <c r="C6872" s="32">
        <v>31</v>
      </c>
      <c r="D6872" s="32" t="s">
        <v>276</v>
      </c>
      <c r="E6872" s="32" t="s">
        <v>336</v>
      </c>
    </row>
    <row r="6873" spans="1:5" ht="12.6" customHeight="1" x14ac:dyDescent="0.2">
      <c r="A6873" s="32">
        <v>22</v>
      </c>
      <c r="B6873" s="32">
        <v>1</v>
      </c>
      <c r="C6873" s="32">
        <v>32</v>
      </c>
      <c r="D6873" s="32" t="s">
        <v>388</v>
      </c>
      <c r="E6873" s="32" t="s">
        <v>42</v>
      </c>
    </row>
    <row r="6874" spans="1:5" ht="12.6" customHeight="1" x14ac:dyDescent="0.2">
      <c r="A6874" s="32">
        <v>22</v>
      </c>
      <c r="B6874" s="32">
        <v>1</v>
      </c>
      <c r="C6874" s="32">
        <v>33</v>
      </c>
      <c r="D6874" s="32" t="s">
        <v>44</v>
      </c>
      <c r="E6874" s="32" t="s">
        <v>316</v>
      </c>
    </row>
    <row r="6875" spans="1:5" ht="12.6" customHeight="1" x14ac:dyDescent="0.2">
      <c r="A6875" s="32">
        <v>22</v>
      </c>
      <c r="B6875" s="32">
        <v>1</v>
      </c>
      <c r="C6875" s="32">
        <v>34</v>
      </c>
      <c r="D6875" s="32" t="s">
        <v>317</v>
      </c>
      <c r="E6875" s="32" t="s">
        <v>426</v>
      </c>
    </row>
    <row r="6876" spans="1:5" ht="12.6" customHeight="1" x14ac:dyDescent="0.2">
      <c r="A6876" s="32">
        <v>22</v>
      </c>
      <c r="B6876" s="32">
        <v>1</v>
      </c>
      <c r="C6876" s="32">
        <v>35</v>
      </c>
      <c r="D6876" s="32" t="s">
        <v>477</v>
      </c>
      <c r="E6876" s="32" t="s">
        <v>277</v>
      </c>
    </row>
    <row r="6877" spans="1:5" ht="12.6" customHeight="1" x14ac:dyDescent="0.2">
      <c r="A6877" s="32">
        <v>22</v>
      </c>
      <c r="B6877" s="32">
        <v>1</v>
      </c>
      <c r="C6877" s="32">
        <v>36</v>
      </c>
      <c r="D6877" s="32" t="s">
        <v>16</v>
      </c>
      <c r="E6877" s="32" t="s">
        <v>457</v>
      </c>
    </row>
    <row r="6878" spans="1:5" ht="12.6" customHeight="1" x14ac:dyDescent="0.2">
      <c r="A6878" s="32">
        <v>22</v>
      </c>
      <c r="B6878" s="32">
        <v>1</v>
      </c>
      <c r="C6878" s="32">
        <v>37</v>
      </c>
      <c r="D6878" s="32" t="s">
        <v>49</v>
      </c>
      <c r="E6878" s="32" t="s">
        <v>47</v>
      </c>
    </row>
    <row r="6879" spans="1:5" ht="12.6" customHeight="1" x14ac:dyDescent="0.2">
      <c r="A6879" s="32">
        <v>22</v>
      </c>
      <c r="B6879" s="32">
        <v>1</v>
      </c>
      <c r="C6879" s="32">
        <v>38</v>
      </c>
      <c r="D6879" s="32" t="s">
        <v>51</v>
      </c>
      <c r="E6879" s="32" t="s">
        <v>48</v>
      </c>
    </row>
    <row r="6880" spans="1:5" ht="12.6" customHeight="1" x14ac:dyDescent="0.2">
      <c r="A6880" s="32">
        <v>22</v>
      </c>
      <c r="B6880" s="32">
        <v>1</v>
      </c>
      <c r="C6880" s="32">
        <v>39</v>
      </c>
      <c r="D6880" s="32" t="s">
        <v>357</v>
      </c>
      <c r="E6880" s="32" t="s">
        <v>257</v>
      </c>
    </row>
    <row r="6881" spans="1:5" ht="12.6" customHeight="1" x14ac:dyDescent="0.2">
      <c r="A6881" s="32">
        <v>22</v>
      </c>
      <c r="B6881" s="32">
        <v>1</v>
      </c>
      <c r="C6881" s="32">
        <v>40</v>
      </c>
      <c r="D6881" s="32" t="s">
        <v>389</v>
      </c>
      <c r="E6881" s="32" t="s">
        <v>337</v>
      </c>
    </row>
    <row r="6882" spans="1:5" ht="12.6" customHeight="1" x14ac:dyDescent="0.2">
      <c r="A6882" s="32">
        <v>22</v>
      </c>
      <c r="B6882" s="32">
        <v>1</v>
      </c>
      <c r="C6882" s="32">
        <v>41</v>
      </c>
      <c r="D6882" s="32" t="s">
        <v>50</v>
      </c>
      <c r="E6882" s="32" t="s">
        <v>237</v>
      </c>
    </row>
    <row r="6883" spans="1:5" ht="12.6" customHeight="1" x14ac:dyDescent="0.2">
      <c r="A6883" s="32">
        <v>22</v>
      </c>
      <c r="B6883" s="32">
        <v>1</v>
      </c>
      <c r="C6883" s="32">
        <v>42</v>
      </c>
      <c r="D6883" s="32" t="s">
        <v>497</v>
      </c>
      <c r="E6883" s="32" t="s">
        <v>217</v>
      </c>
    </row>
    <row r="6884" spans="1:5" ht="12.6" customHeight="1" x14ac:dyDescent="0.2">
      <c r="A6884" s="32">
        <v>22</v>
      </c>
      <c r="B6884" s="32">
        <v>1</v>
      </c>
      <c r="C6884" s="32">
        <v>43</v>
      </c>
      <c r="D6884" s="32" t="s">
        <v>53</v>
      </c>
      <c r="E6884" s="32" t="s">
        <v>390</v>
      </c>
    </row>
    <row r="6885" spans="1:5" ht="12.6" customHeight="1" x14ac:dyDescent="0.2">
      <c r="A6885" s="32">
        <v>22</v>
      </c>
      <c r="B6885" s="32">
        <v>1</v>
      </c>
      <c r="C6885" s="32">
        <v>44</v>
      </c>
      <c r="D6885" s="32" t="s">
        <v>52</v>
      </c>
      <c r="E6885" s="32" t="s">
        <v>297</v>
      </c>
    </row>
    <row r="6886" spans="1:5" ht="12.6" customHeight="1" x14ac:dyDescent="0.2">
      <c r="A6886" s="32">
        <v>22</v>
      </c>
      <c r="B6886" s="32">
        <v>1</v>
      </c>
      <c r="C6886" s="32">
        <v>45</v>
      </c>
      <c r="D6886" s="32" t="s">
        <v>58</v>
      </c>
      <c r="E6886" s="32" t="s">
        <v>298</v>
      </c>
    </row>
    <row r="6887" spans="1:5" ht="12.6" customHeight="1" x14ac:dyDescent="0.2">
      <c r="A6887" s="32">
        <v>22</v>
      </c>
      <c r="B6887" s="32">
        <v>1</v>
      </c>
      <c r="C6887" s="32">
        <v>46</v>
      </c>
      <c r="D6887" s="32" t="s">
        <v>392</v>
      </c>
      <c r="E6887" s="32" t="s">
        <v>218</v>
      </c>
    </row>
    <row r="6888" spans="1:5" ht="12.6" customHeight="1" x14ac:dyDescent="0.2">
      <c r="A6888" s="32">
        <v>22</v>
      </c>
      <c r="B6888" s="32">
        <v>1</v>
      </c>
      <c r="C6888" s="32">
        <v>47</v>
      </c>
      <c r="D6888" s="32" t="s">
        <v>318</v>
      </c>
      <c r="E6888" s="32" t="s">
        <v>60</v>
      </c>
    </row>
    <row r="6889" spans="1:5" ht="12.6" customHeight="1" x14ac:dyDescent="0.2">
      <c r="A6889" s="32">
        <v>22</v>
      </c>
      <c r="B6889" s="32">
        <v>1</v>
      </c>
      <c r="C6889" s="32">
        <v>48</v>
      </c>
      <c r="D6889" s="32" t="s">
        <v>427</v>
      </c>
      <c r="E6889" s="32" t="s">
        <v>338</v>
      </c>
    </row>
    <row r="6890" spans="1:5" ht="12.6" customHeight="1" x14ac:dyDescent="0.2">
      <c r="A6890" s="32">
        <v>22</v>
      </c>
      <c r="B6890" s="32">
        <v>1</v>
      </c>
      <c r="C6890" s="32">
        <v>49</v>
      </c>
      <c r="D6890" s="32" t="s">
        <v>358</v>
      </c>
      <c r="E6890" s="32" t="s">
        <v>478</v>
      </c>
    </row>
    <row r="6891" spans="1:5" ht="12.6" customHeight="1" x14ac:dyDescent="0.2">
      <c r="A6891" s="32">
        <v>22</v>
      </c>
      <c r="B6891" s="32">
        <v>1</v>
      </c>
      <c r="C6891" s="32">
        <v>50</v>
      </c>
      <c r="D6891" s="32" t="s">
        <v>54</v>
      </c>
      <c r="E6891" s="32" t="s">
        <v>56</v>
      </c>
    </row>
    <row r="6892" spans="1:5" ht="12.6" customHeight="1" x14ac:dyDescent="0.2">
      <c r="A6892" s="32">
        <v>22</v>
      </c>
      <c r="B6892" s="32">
        <v>1</v>
      </c>
      <c r="C6892" s="32">
        <v>51</v>
      </c>
      <c r="D6892" s="32" t="s">
        <v>17</v>
      </c>
      <c r="E6892" s="32" t="s">
        <v>278</v>
      </c>
    </row>
    <row r="6893" spans="1:5" ht="12.6" customHeight="1" x14ac:dyDescent="0.2">
      <c r="A6893" s="32">
        <v>22</v>
      </c>
      <c r="B6893" s="32">
        <v>1</v>
      </c>
      <c r="C6893" s="32">
        <v>52</v>
      </c>
      <c r="D6893" s="32" t="s">
        <v>498</v>
      </c>
      <c r="E6893" s="32" t="s">
        <v>55</v>
      </c>
    </row>
    <row r="6894" spans="1:5" ht="12.6" customHeight="1" x14ac:dyDescent="0.2">
      <c r="A6894" s="32">
        <v>22</v>
      </c>
      <c r="B6894" s="32">
        <v>1</v>
      </c>
      <c r="C6894" s="32">
        <v>53</v>
      </c>
      <c r="D6894" s="32" t="s">
        <v>391</v>
      </c>
      <c r="E6894" s="32" t="s">
        <v>59</v>
      </c>
    </row>
    <row r="6895" spans="1:5" ht="12.6" customHeight="1" x14ac:dyDescent="0.2">
      <c r="A6895" s="32">
        <v>22</v>
      </c>
      <c r="B6895" s="32">
        <v>1</v>
      </c>
      <c r="C6895" s="32">
        <v>54</v>
      </c>
      <c r="D6895" s="32" t="s">
        <v>458</v>
      </c>
      <c r="E6895" s="32" t="s">
        <v>258</v>
      </c>
    </row>
    <row r="6896" spans="1:5" ht="12.6" customHeight="1" x14ac:dyDescent="0.2">
      <c r="A6896" s="32">
        <v>22</v>
      </c>
      <c r="B6896" s="32">
        <v>1</v>
      </c>
      <c r="C6896" s="32">
        <v>55</v>
      </c>
      <c r="D6896" s="32" t="s">
        <v>57</v>
      </c>
      <c r="E6896" s="32" t="s">
        <v>238</v>
      </c>
    </row>
    <row r="6897" spans="1:5" ht="12.6" customHeight="1" x14ac:dyDescent="0.2">
      <c r="A6897" s="32">
        <v>22</v>
      </c>
      <c r="B6897" s="32">
        <v>1</v>
      </c>
      <c r="C6897" s="32">
        <v>56</v>
      </c>
      <c r="D6897" s="32" t="s">
        <v>428</v>
      </c>
      <c r="E6897" s="32" t="s">
        <v>64</v>
      </c>
    </row>
    <row r="6898" spans="1:5" ht="12.6" customHeight="1" x14ac:dyDescent="0.2">
      <c r="A6898" s="32">
        <v>22</v>
      </c>
      <c r="B6898" s="32">
        <v>1</v>
      </c>
      <c r="C6898" s="32">
        <v>57</v>
      </c>
      <c r="D6898" s="32" t="s">
        <v>319</v>
      </c>
      <c r="E6898" s="32" t="s">
        <v>63</v>
      </c>
    </row>
    <row r="6899" spans="1:5" ht="12.6" customHeight="1" x14ac:dyDescent="0.2">
      <c r="A6899" s="32">
        <v>22</v>
      </c>
      <c r="B6899" s="32">
        <v>1</v>
      </c>
      <c r="C6899" s="32">
        <v>58</v>
      </c>
      <c r="D6899" s="32" t="s">
        <v>393</v>
      </c>
      <c r="E6899" s="32" t="s">
        <v>359</v>
      </c>
    </row>
    <row r="6900" spans="1:5" ht="12.6" customHeight="1" x14ac:dyDescent="0.2">
      <c r="A6900" s="32">
        <v>22</v>
      </c>
      <c r="B6900" s="32">
        <v>1</v>
      </c>
      <c r="C6900" s="32">
        <v>59</v>
      </c>
      <c r="D6900" s="32" t="s">
        <v>66</v>
      </c>
      <c r="E6900" s="32" t="s">
        <v>499</v>
      </c>
    </row>
    <row r="6901" spans="1:5" ht="12.6" customHeight="1" x14ac:dyDescent="0.2">
      <c r="A6901" s="32">
        <v>22</v>
      </c>
      <c r="B6901" s="32">
        <v>1</v>
      </c>
      <c r="C6901" s="32">
        <v>60</v>
      </c>
      <c r="D6901" s="32" t="s">
        <v>62</v>
      </c>
      <c r="E6901" s="32" t="s">
        <v>18</v>
      </c>
    </row>
    <row r="6902" spans="1:5" ht="12.6" customHeight="1" x14ac:dyDescent="0.2">
      <c r="A6902" s="32">
        <v>22</v>
      </c>
      <c r="B6902" s="32">
        <v>1</v>
      </c>
      <c r="C6902" s="32">
        <v>61</v>
      </c>
      <c r="D6902" s="32" t="s">
        <v>219</v>
      </c>
      <c r="E6902" s="32" t="s">
        <v>394</v>
      </c>
    </row>
    <row r="6903" spans="1:5" ht="12.6" customHeight="1" x14ac:dyDescent="0.2">
      <c r="A6903" s="32">
        <v>22</v>
      </c>
      <c r="B6903" s="32">
        <v>1</v>
      </c>
      <c r="C6903" s="32">
        <v>62</v>
      </c>
      <c r="D6903" s="32" t="s">
        <v>339</v>
      </c>
      <c r="E6903" s="32" t="s">
        <v>61</v>
      </c>
    </row>
    <row r="6904" spans="1:5" ht="12.6" customHeight="1" x14ac:dyDescent="0.2">
      <c r="A6904" s="32">
        <v>22</v>
      </c>
      <c r="B6904" s="32">
        <v>1</v>
      </c>
      <c r="C6904" s="32">
        <v>63</v>
      </c>
      <c r="D6904" s="32" t="s">
        <v>65</v>
      </c>
      <c r="E6904" s="32" t="s">
        <v>279</v>
      </c>
    </row>
    <row r="6905" spans="1:5" ht="12.6" customHeight="1" x14ac:dyDescent="0.2">
      <c r="A6905" s="32">
        <v>22</v>
      </c>
      <c r="B6905" s="32">
        <v>1</v>
      </c>
      <c r="C6905" s="32">
        <v>64</v>
      </c>
      <c r="D6905" s="32" t="s">
        <v>67</v>
      </c>
      <c r="E6905" s="32" t="s">
        <v>459</v>
      </c>
    </row>
    <row r="6906" spans="1:5" ht="12.6" customHeight="1" x14ac:dyDescent="0.2">
      <c r="A6906" s="32">
        <v>22</v>
      </c>
      <c r="B6906" s="32">
        <v>1</v>
      </c>
      <c r="C6906" s="32">
        <v>65</v>
      </c>
      <c r="D6906" s="32" t="s">
        <v>479</v>
      </c>
      <c r="E6906" s="32" t="s">
        <v>239</v>
      </c>
    </row>
    <row r="6907" spans="1:5" ht="12.6" customHeight="1" x14ac:dyDescent="0.2">
      <c r="A6907" s="32">
        <v>22</v>
      </c>
      <c r="B6907" s="32">
        <v>1</v>
      </c>
      <c r="C6907" s="32">
        <v>66</v>
      </c>
      <c r="D6907" s="32" t="s">
        <v>259</v>
      </c>
      <c r="E6907" s="32" t="s">
        <v>299</v>
      </c>
    </row>
    <row r="6908" spans="1:5" ht="12.6" customHeight="1" x14ac:dyDescent="0.2">
      <c r="A6908" s="32">
        <v>22</v>
      </c>
      <c r="B6908" s="32">
        <v>1</v>
      </c>
      <c r="C6908" s="32">
        <v>67</v>
      </c>
      <c r="D6908" s="32" t="s">
        <v>395</v>
      </c>
      <c r="E6908" s="32" t="s">
        <v>500</v>
      </c>
    </row>
    <row r="6909" spans="1:5" ht="12.6" customHeight="1" x14ac:dyDescent="0.2">
      <c r="A6909" s="32">
        <v>22</v>
      </c>
      <c r="B6909" s="32">
        <v>1</v>
      </c>
      <c r="C6909" s="32">
        <v>68</v>
      </c>
      <c r="D6909" s="32" t="s">
        <v>73</v>
      </c>
      <c r="E6909" s="32" t="s">
        <v>396</v>
      </c>
    </row>
    <row r="6910" spans="1:5" ht="12.6" customHeight="1" x14ac:dyDescent="0.2">
      <c r="A6910" s="32">
        <v>22</v>
      </c>
      <c r="B6910" s="32">
        <v>1</v>
      </c>
      <c r="C6910" s="32">
        <v>69</v>
      </c>
      <c r="D6910" s="32" t="s">
        <v>240</v>
      </c>
      <c r="E6910" s="32" t="s">
        <v>460</v>
      </c>
    </row>
    <row r="6911" spans="1:5" ht="12.6" customHeight="1" x14ac:dyDescent="0.2">
      <c r="A6911" s="32">
        <v>22</v>
      </c>
      <c r="B6911" s="32">
        <v>1</v>
      </c>
      <c r="C6911" s="32">
        <v>70</v>
      </c>
      <c r="D6911" s="32" t="s">
        <v>69</v>
      </c>
      <c r="E6911" s="32" t="s">
        <v>220</v>
      </c>
    </row>
    <row r="6912" spans="1:5" ht="12.6" customHeight="1" x14ac:dyDescent="0.2">
      <c r="A6912" s="32">
        <v>22</v>
      </c>
      <c r="B6912" s="32">
        <v>1</v>
      </c>
      <c r="C6912" s="32">
        <v>71</v>
      </c>
      <c r="D6912" s="32" t="s">
        <v>260</v>
      </c>
      <c r="E6912" s="32" t="s">
        <v>68</v>
      </c>
    </row>
    <row r="6913" spans="1:5" ht="12.6" customHeight="1" x14ac:dyDescent="0.2">
      <c r="A6913" s="32">
        <v>22</v>
      </c>
      <c r="B6913" s="32">
        <v>1</v>
      </c>
      <c r="C6913" s="32">
        <v>72</v>
      </c>
      <c r="D6913" s="32" t="s">
        <v>19</v>
      </c>
      <c r="E6913" s="32" t="s">
        <v>72</v>
      </c>
    </row>
    <row r="6914" spans="1:5" ht="12.6" customHeight="1" x14ac:dyDescent="0.2">
      <c r="A6914" s="32">
        <v>22</v>
      </c>
      <c r="B6914" s="32">
        <v>1</v>
      </c>
      <c r="C6914" s="32">
        <v>73</v>
      </c>
      <c r="D6914" s="32" t="s">
        <v>480</v>
      </c>
      <c r="E6914" s="32" t="s">
        <v>300</v>
      </c>
    </row>
    <row r="6915" spans="1:5" ht="12.6" customHeight="1" x14ac:dyDescent="0.2">
      <c r="A6915" s="32">
        <v>22</v>
      </c>
      <c r="B6915" s="32">
        <v>1</v>
      </c>
      <c r="C6915" s="32">
        <v>74</v>
      </c>
      <c r="D6915" s="32" t="s">
        <v>340</v>
      </c>
      <c r="E6915" s="32" t="s">
        <v>320</v>
      </c>
    </row>
    <row r="6916" spans="1:5" ht="12.6" customHeight="1" x14ac:dyDescent="0.2">
      <c r="A6916" s="32">
        <v>22</v>
      </c>
      <c r="B6916" s="32">
        <v>1</v>
      </c>
      <c r="C6916" s="32">
        <v>75</v>
      </c>
      <c r="D6916" s="32" t="s">
        <v>280</v>
      </c>
      <c r="E6916" s="32" t="s">
        <v>360</v>
      </c>
    </row>
    <row r="6917" spans="1:5" ht="12.6" customHeight="1" x14ac:dyDescent="0.2">
      <c r="A6917" s="32">
        <v>22</v>
      </c>
      <c r="B6917" s="32">
        <v>1</v>
      </c>
      <c r="C6917" s="32">
        <v>76</v>
      </c>
      <c r="D6917" s="32" t="s">
        <v>429</v>
      </c>
      <c r="E6917" s="32" t="s">
        <v>74</v>
      </c>
    </row>
    <row r="6918" spans="1:5" ht="12.6" customHeight="1" x14ac:dyDescent="0.2">
      <c r="A6918" s="32">
        <v>22</v>
      </c>
      <c r="B6918" s="32">
        <v>1</v>
      </c>
      <c r="C6918" s="32">
        <v>77</v>
      </c>
      <c r="D6918" s="32" t="s">
        <v>71</v>
      </c>
      <c r="E6918" s="32" t="s">
        <v>70</v>
      </c>
    </row>
    <row r="6919" spans="1:5" ht="12.6" customHeight="1" x14ac:dyDescent="0.2">
      <c r="A6919" s="32">
        <v>22</v>
      </c>
      <c r="B6919" s="32">
        <v>1</v>
      </c>
      <c r="C6919" s="32">
        <v>78</v>
      </c>
      <c r="D6919" s="32" t="s">
        <v>77</v>
      </c>
      <c r="E6919" s="32" t="s">
        <v>20</v>
      </c>
    </row>
    <row r="6920" spans="1:5" ht="12.6" customHeight="1" x14ac:dyDescent="0.2">
      <c r="A6920" s="32">
        <v>22</v>
      </c>
      <c r="B6920" s="32">
        <v>1</v>
      </c>
      <c r="C6920" s="32">
        <v>79</v>
      </c>
      <c r="D6920" s="32" t="s">
        <v>76</v>
      </c>
      <c r="E6920" s="32" t="s">
        <v>341</v>
      </c>
    </row>
    <row r="6921" spans="1:5" ht="12.6" customHeight="1" x14ac:dyDescent="0.2">
      <c r="A6921" s="32">
        <v>22</v>
      </c>
      <c r="B6921" s="32">
        <v>1</v>
      </c>
      <c r="C6921" s="32">
        <v>80</v>
      </c>
      <c r="D6921" s="32" t="s">
        <v>301</v>
      </c>
      <c r="E6921" s="32" t="s">
        <v>80</v>
      </c>
    </row>
    <row r="6922" spans="1:5" ht="12.6" customHeight="1" x14ac:dyDescent="0.2">
      <c r="A6922" s="32">
        <v>22</v>
      </c>
      <c r="B6922" s="32">
        <v>1</v>
      </c>
      <c r="C6922" s="32">
        <v>81</v>
      </c>
      <c r="D6922" s="32" t="s">
        <v>281</v>
      </c>
      <c r="E6922" s="32" t="s">
        <v>461</v>
      </c>
    </row>
    <row r="6923" spans="1:5" ht="12.6" customHeight="1" x14ac:dyDescent="0.2">
      <c r="A6923" s="32">
        <v>22</v>
      </c>
      <c r="B6923" s="32">
        <v>1</v>
      </c>
      <c r="C6923" s="32">
        <v>82</v>
      </c>
      <c r="D6923" s="32" t="s">
        <v>481</v>
      </c>
      <c r="E6923" s="32" t="s">
        <v>261</v>
      </c>
    </row>
    <row r="6924" spans="1:5" ht="12.6" customHeight="1" x14ac:dyDescent="0.2">
      <c r="A6924" s="32">
        <v>22</v>
      </c>
      <c r="B6924" s="32">
        <v>1</v>
      </c>
      <c r="C6924" s="32">
        <v>83</v>
      </c>
      <c r="D6924" s="32" t="s">
        <v>78</v>
      </c>
      <c r="E6924" s="32" t="s">
        <v>501</v>
      </c>
    </row>
    <row r="6925" spans="1:5" ht="12.6" customHeight="1" x14ac:dyDescent="0.2">
      <c r="A6925" s="32">
        <v>22</v>
      </c>
      <c r="B6925" s="32">
        <v>1</v>
      </c>
      <c r="C6925" s="32">
        <v>84</v>
      </c>
      <c r="D6925" s="32" t="s">
        <v>361</v>
      </c>
      <c r="E6925" s="32" t="s">
        <v>430</v>
      </c>
    </row>
    <row r="6926" spans="1:5" ht="12.6" customHeight="1" x14ac:dyDescent="0.2">
      <c r="A6926" s="32">
        <v>22</v>
      </c>
      <c r="B6926" s="32">
        <v>1</v>
      </c>
      <c r="C6926" s="32">
        <v>85</v>
      </c>
      <c r="D6926" s="32" t="s">
        <v>397</v>
      </c>
      <c r="E6926" s="32" t="s">
        <v>75</v>
      </c>
    </row>
    <row r="6927" spans="1:5" ht="12.6" customHeight="1" x14ac:dyDescent="0.2">
      <c r="A6927" s="32">
        <v>22</v>
      </c>
      <c r="B6927" s="32">
        <v>1</v>
      </c>
      <c r="C6927" s="32">
        <v>86</v>
      </c>
      <c r="D6927" s="32" t="s">
        <v>321</v>
      </c>
      <c r="E6927" s="32" t="s">
        <v>79</v>
      </c>
    </row>
    <row r="6928" spans="1:5" ht="12.6" customHeight="1" x14ac:dyDescent="0.2">
      <c r="A6928" s="32">
        <v>22</v>
      </c>
      <c r="B6928" s="32">
        <v>1</v>
      </c>
      <c r="C6928" s="32">
        <v>87</v>
      </c>
      <c r="D6928" s="32" t="s">
        <v>81</v>
      </c>
      <c r="E6928" s="32" t="s">
        <v>398</v>
      </c>
    </row>
    <row r="6929" spans="1:5" ht="12.6" customHeight="1" x14ac:dyDescent="0.2">
      <c r="A6929" s="32">
        <v>22</v>
      </c>
      <c r="B6929" s="32">
        <v>1</v>
      </c>
      <c r="C6929" s="32">
        <v>88</v>
      </c>
      <c r="D6929" s="32" t="s">
        <v>221</v>
      </c>
      <c r="E6929" s="32" t="s">
        <v>241</v>
      </c>
    </row>
    <row r="6930" spans="1:5" ht="12.6" customHeight="1" x14ac:dyDescent="0.2">
      <c r="A6930" s="32">
        <v>22</v>
      </c>
      <c r="B6930" s="32">
        <v>1</v>
      </c>
      <c r="C6930" s="32">
        <v>89</v>
      </c>
      <c r="D6930" s="32" t="s">
        <v>482</v>
      </c>
      <c r="E6930" s="32" t="s">
        <v>502</v>
      </c>
    </row>
    <row r="6931" spans="1:5" ht="12.6" customHeight="1" x14ac:dyDescent="0.2">
      <c r="A6931" s="32">
        <v>22</v>
      </c>
      <c r="B6931" s="32">
        <v>1</v>
      </c>
      <c r="C6931" s="32">
        <v>90</v>
      </c>
      <c r="D6931" s="32" t="s">
        <v>462</v>
      </c>
      <c r="E6931" s="32" t="s">
        <v>282</v>
      </c>
    </row>
    <row r="6932" spans="1:5" ht="12.6" customHeight="1" x14ac:dyDescent="0.2">
      <c r="A6932" s="32">
        <v>22</v>
      </c>
      <c r="B6932" s="32">
        <v>1</v>
      </c>
      <c r="C6932" s="32">
        <v>91</v>
      </c>
      <c r="D6932" s="32" t="s">
        <v>431</v>
      </c>
      <c r="E6932" s="32" t="s">
        <v>399</v>
      </c>
    </row>
    <row r="6933" spans="1:5" ht="12.6" customHeight="1" x14ac:dyDescent="0.2">
      <c r="A6933" s="32">
        <v>22</v>
      </c>
      <c r="B6933" s="32">
        <v>1</v>
      </c>
      <c r="C6933" s="32">
        <v>92</v>
      </c>
      <c r="D6933" s="32" t="s">
        <v>222</v>
      </c>
      <c r="E6933" s="32" t="s">
        <v>21</v>
      </c>
    </row>
    <row r="6934" spans="1:5" ht="12.6" customHeight="1" x14ac:dyDescent="0.2">
      <c r="A6934" s="32">
        <v>22</v>
      </c>
      <c r="B6934" s="32">
        <v>1</v>
      </c>
      <c r="C6934" s="32">
        <v>93</v>
      </c>
      <c r="D6934" s="32" t="s">
        <v>242</v>
      </c>
      <c r="E6934" s="32" t="s">
        <v>82</v>
      </c>
    </row>
    <row r="6935" spans="1:5" ht="12.6" customHeight="1" x14ac:dyDescent="0.2">
      <c r="A6935" s="32">
        <v>22</v>
      </c>
      <c r="B6935" s="32">
        <v>1</v>
      </c>
      <c r="C6935" s="32">
        <v>94</v>
      </c>
      <c r="D6935" s="32" t="s">
        <v>400</v>
      </c>
      <c r="E6935" s="32" t="s">
        <v>84</v>
      </c>
    </row>
    <row r="6936" spans="1:5" ht="12.6" customHeight="1" x14ac:dyDescent="0.2">
      <c r="A6936" s="32">
        <v>22</v>
      </c>
      <c r="B6936" s="32">
        <v>1</v>
      </c>
      <c r="C6936" s="32">
        <v>95</v>
      </c>
      <c r="D6936" s="32" t="s">
        <v>342</v>
      </c>
      <c r="E6936" s="32" t="s">
        <v>362</v>
      </c>
    </row>
    <row r="6937" spans="1:5" ht="12.6" customHeight="1" x14ac:dyDescent="0.2">
      <c r="A6937" s="32">
        <v>22</v>
      </c>
      <c r="B6937" s="32">
        <v>1</v>
      </c>
      <c r="C6937" s="32">
        <v>96</v>
      </c>
      <c r="D6937" s="32" t="s">
        <v>86</v>
      </c>
      <c r="E6937" s="32" t="s">
        <v>262</v>
      </c>
    </row>
    <row r="6938" spans="1:5" ht="12.6" customHeight="1" x14ac:dyDescent="0.2">
      <c r="A6938" s="32">
        <v>22</v>
      </c>
      <c r="B6938" s="32">
        <v>1</v>
      </c>
      <c r="C6938" s="32">
        <v>97</v>
      </c>
      <c r="D6938" s="32" t="s">
        <v>302</v>
      </c>
      <c r="E6938" s="32" t="s">
        <v>322</v>
      </c>
    </row>
    <row r="6939" spans="1:5" ht="12.6" customHeight="1" x14ac:dyDescent="0.2">
      <c r="A6939" s="32">
        <v>22</v>
      </c>
      <c r="B6939" s="32">
        <v>1</v>
      </c>
      <c r="C6939" s="32">
        <v>98</v>
      </c>
      <c r="D6939" s="32" t="s">
        <v>83</v>
      </c>
      <c r="E6939" s="32" t="s">
        <v>88</v>
      </c>
    </row>
    <row r="6940" spans="1:5" ht="12.6" customHeight="1" x14ac:dyDescent="0.2">
      <c r="A6940" s="32">
        <v>22</v>
      </c>
      <c r="B6940" s="32">
        <v>1</v>
      </c>
      <c r="C6940" s="32">
        <v>99</v>
      </c>
      <c r="D6940" s="32" t="s">
        <v>85</v>
      </c>
      <c r="E6940" s="32" t="s">
        <v>87</v>
      </c>
    </row>
    <row r="6941" spans="1:5" ht="12.6" customHeight="1" x14ac:dyDescent="0.2">
      <c r="A6941" s="32">
        <v>22</v>
      </c>
      <c r="B6941" s="32">
        <v>1</v>
      </c>
      <c r="C6941" s="32">
        <v>100</v>
      </c>
      <c r="D6941" s="32" t="s">
        <v>402</v>
      </c>
      <c r="E6941" s="32" t="s">
        <v>92</v>
      </c>
    </row>
    <row r="6942" spans="1:5" ht="12.6" customHeight="1" x14ac:dyDescent="0.2">
      <c r="A6942" s="32">
        <v>22</v>
      </c>
      <c r="B6942" s="32">
        <v>1</v>
      </c>
      <c r="C6942" s="32">
        <v>101</v>
      </c>
      <c r="D6942" s="32" t="s">
        <v>503</v>
      </c>
      <c r="E6942" s="32" t="s">
        <v>95</v>
      </c>
    </row>
    <row r="6943" spans="1:5" ht="12.6" customHeight="1" x14ac:dyDescent="0.2">
      <c r="A6943" s="32">
        <v>22</v>
      </c>
      <c r="B6943" s="32">
        <v>1</v>
      </c>
      <c r="C6943" s="32">
        <v>102</v>
      </c>
      <c r="D6943" s="32" t="s">
        <v>243</v>
      </c>
      <c r="E6943" s="32" t="s">
        <v>483</v>
      </c>
    </row>
    <row r="6944" spans="1:5" ht="12.6" customHeight="1" x14ac:dyDescent="0.2">
      <c r="A6944" s="32">
        <v>22</v>
      </c>
      <c r="B6944" s="32">
        <v>1</v>
      </c>
      <c r="C6944" s="32">
        <v>103</v>
      </c>
      <c r="D6944" s="32" t="s">
        <v>401</v>
      </c>
      <c r="E6944" s="32" t="s">
        <v>303</v>
      </c>
    </row>
    <row r="6945" spans="1:5" ht="12.6" customHeight="1" x14ac:dyDescent="0.2">
      <c r="A6945" s="32">
        <v>22</v>
      </c>
      <c r="B6945" s="32">
        <v>1</v>
      </c>
      <c r="C6945" s="32">
        <v>104</v>
      </c>
      <c r="D6945" s="32" t="s">
        <v>223</v>
      </c>
      <c r="E6945" s="32" t="s">
        <v>463</v>
      </c>
    </row>
    <row r="6946" spans="1:5" ht="12.6" customHeight="1" x14ac:dyDescent="0.2">
      <c r="A6946" s="32">
        <v>22</v>
      </c>
      <c r="B6946" s="32">
        <v>1</v>
      </c>
      <c r="C6946" s="32">
        <v>105</v>
      </c>
      <c r="D6946" s="32" t="s">
        <v>263</v>
      </c>
      <c r="E6946" s="32" t="s">
        <v>23</v>
      </c>
    </row>
    <row r="6947" spans="1:5" ht="12.6" customHeight="1" x14ac:dyDescent="0.2">
      <c r="A6947" s="32">
        <v>22</v>
      </c>
      <c r="B6947" s="32">
        <v>1</v>
      </c>
      <c r="C6947" s="32">
        <v>106</v>
      </c>
      <c r="D6947" s="32" t="s">
        <v>94</v>
      </c>
      <c r="E6947" s="32" t="s">
        <v>343</v>
      </c>
    </row>
    <row r="6948" spans="1:5" ht="12.6" customHeight="1" x14ac:dyDescent="0.2">
      <c r="A6948" s="32">
        <v>22</v>
      </c>
      <c r="B6948" s="32">
        <v>1</v>
      </c>
      <c r="C6948" s="32">
        <v>107</v>
      </c>
      <c r="D6948" s="32" t="s">
        <v>323</v>
      </c>
      <c r="E6948" s="32" t="s">
        <v>90</v>
      </c>
    </row>
    <row r="6949" spans="1:5" ht="12.6" customHeight="1" x14ac:dyDescent="0.2">
      <c r="A6949" s="32">
        <v>22</v>
      </c>
      <c r="B6949" s="32">
        <v>1</v>
      </c>
      <c r="C6949" s="32">
        <v>108</v>
      </c>
      <c r="D6949" s="32" t="s">
        <v>91</v>
      </c>
      <c r="E6949" s="32" t="s">
        <v>89</v>
      </c>
    </row>
    <row r="6950" spans="1:5" ht="12.6" customHeight="1" x14ac:dyDescent="0.2">
      <c r="A6950" s="32">
        <v>22</v>
      </c>
      <c r="B6950" s="32">
        <v>1</v>
      </c>
      <c r="C6950" s="32">
        <v>109</v>
      </c>
      <c r="D6950" s="32" t="s">
        <v>93</v>
      </c>
      <c r="E6950" s="32" t="s">
        <v>363</v>
      </c>
    </row>
    <row r="6951" spans="1:5" ht="12.6" customHeight="1" x14ac:dyDescent="0.2">
      <c r="A6951" s="32">
        <v>22</v>
      </c>
      <c r="B6951" s="32">
        <v>1</v>
      </c>
      <c r="C6951" s="32">
        <v>110</v>
      </c>
      <c r="D6951" s="32" t="s">
        <v>283</v>
      </c>
      <c r="E6951" s="32" t="s">
        <v>432</v>
      </c>
    </row>
    <row r="6952" spans="1:5" ht="12.6" customHeight="1" x14ac:dyDescent="0.2">
      <c r="A6952" s="32">
        <v>22</v>
      </c>
      <c r="B6952" s="32">
        <v>1</v>
      </c>
      <c r="C6952" s="32">
        <v>111</v>
      </c>
      <c r="D6952" s="32" t="s">
        <v>98</v>
      </c>
      <c r="E6952" s="32" t="s">
        <v>224</v>
      </c>
    </row>
    <row r="6953" spans="1:5" ht="12.6" customHeight="1" x14ac:dyDescent="0.2">
      <c r="A6953" s="32">
        <v>22</v>
      </c>
      <c r="B6953" s="32">
        <v>1</v>
      </c>
      <c r="C6953" s="32">
        <v>112</v>
      </c>
      <c r="D6953" s="32" t="s">
        <v>464</v>
      </c>
      <c r="E6953" s="32" t="s">
        <v>364</v>
      </c>
    </row>
    <row r="6954" spans="1:5" ht="12.6" customHeight="1" x14ac:dyDescent="0.2">
      <c r="A6954" s="32">
        <v>22</v>
      </c>
      <c r="B6954" s="32">
        <v>1</v>
      </c>
      <c r="C6954" s="32">
        <v>113</v>
      </c>
      <c r="D6954" s="32" t="s">
        <v>324</v>
      </c>
      <c r="E6954" s="32" t="s">
        <v>304</v>
      </c>
    </row>
    <row r="6955" spans="1:5" ht="12.6" customHeight="1" x14ac:dyDescent="0.2">
      <c r="A6955" s="32">
        <v>22</v>
      </c>
      <c r="B6955" s="32">
        <v>1</v>
      </c>
      <c r="C6955" s="32">
        <v>114</v>
      </c>
      <c r="D6955" s="32" t="s">
        <v>504</v>
      </c>
      <c r="E6955" s="32" t="s">
        <v>99</v>
      </c>
    </row>
    <row r="6956" spans="1:5" ht="12.6" customHeight="1" x14ac:dyDescent="0.2">
      <c r="A6956" s="32">
        <v>22</v>
      </c>
      <c r="B6956" s="32">
        <v>1</v>
      </c>
      <c r="C6956" s="32">
        <v>115</v>
      </c>
      <c r="D6956" s="32" t="s">
        <v>264</v>
      </c>
      <c r="E6956" s="32" t="s">
        <v>404</v>
      </c>
    </row>
    <row r="6957" spans="1:5" ht="12.6" customHeight="1" x14ac:dyDescent="0.2">
      <c r="A6957" s="32">
        <v>22</v>
      </c>
      <c r="B6957" s="32">
        <v>1</v>
      </c>
      <c r="C6957" s="32">
        <v>116</v>
      </c>
      <c r="D6957" s="32" t="s">
        <v>433</v>
      </c>
      <c r="E6957" s="32" t="s">
        <v>344</v>
      </c>
    </row>
    <row r="6958" spans="1:5" ht="12.6" customHeight="1" x14ac:dyDescent="0.2">
      <c r="A6958" s="32">
        <v>22</v>
      </c>
      <c r="B6958" s="32">
        <v>1</v>
      </c>
      <c r="C6958" s="32">
        <v>117</v>
      </c>
      <c r="D6958" s="32" t="s">
        <v>96</v>
      </c>
      <c r="E6958" s="32" t="s">
        <v>100</v>
      </c>
    </row>
    <row r="6959" spans="1:5" ht="12.6" customHeight="1" x14ac:dyDescent="0.2">
      <c r="A6959" s="32">
        <v>22</v>
      </c>
      <c r="B6959" s="32">
        <v>1</v>
      </c>
      <c r="C6959" s="32">
        <v>118</v>
      </c>
      <c r="D6959" s="32" t="s">
        <v>102</v>
      </c>
      <c r="E6959" s="32" t="s">
        <v>484</v>
      </c>
    </row>
    <row r="6960" spans="1:5" ht="12.6" customHeight="1" x14ac:dyDescent="0.2">
      <c r="A6960" s="32">
        <v>22</v>
      </c>
      <c r="B6960" s="32">
        <v>1</v>
      </c>
      <c r="C6960" s="32">
        <v>119</v>
      </c>
      <c r="D6960" s="32" t="s">
        <v>244</v>
      </c>
      <c r="E6960" s="32" t="s">
        <v>284</v>
      </c>
    </row>
    <row r="6961" spans="1:5" ht="12.6" customHeight="1" x14ac:dyDescent="0.2">
      <c r="A6961" s="32">
        <v>22</v>
      </c>
      <c r="B6961" s="32">
        <v>1</v>
      </c>
      <c r="C6961" s="32">
        <v>120</v>
      </c>
      <c r="D6961" s="32" t="s">
        <v>97</v>
      </c>
      <c r="E6961" s="32" t="s">
        <v>403</v>
      </c>
    </row>
    <row r="6962" spans="1:5" ht="12.6" customHeight="1" x14ac:dyDescent="0.2">
      <c r="A6962" s="32">
        <v>22</v>
      </c>
      <c r="B6962" s="32">
        <v>1</v>
      </c>
      <c r="C6962" s="32">
        <v>121</v>
      </c>
      <c r="D6962" s="32" t="s">
        <v>24</v>
      </c>
      <c r="E6962" s="32" t="s">
        <v>101</v>
      </c>
    </row>
    <row r="6963" spans="1:5" ht="12.6" customHeight="1" x14ac:dyDescent="0.2">
      <c r="A6963" s="32">
        <v>22</v>
      </c>
      <c r="B6963" s="32">
        <v>1</v>
      </c>
      <c r="C6963" s="32">
        <v>122</v>
      </c>
      <c r="D6963" s="32" t="s">
        <v>104</v>
      </c>
      <c r="E6963" s="32" t="s">
        <v>465</v>
      </c>
    </row>
    <row r="6964" spans="1:5" ht="12.6" customHeight="1" x14ac:dyDescent="0.2">
      <c r="A6964" s="32">
        <v>22</v>
      </c>
      <c r="B6964" s="32">
        <v>1</v>
      </c>
      <c r="C6964" s="32">
        <v>123</v>
      </c>
      <c r="D6964" s="32" t="s">
        <v>245</v>
      </c>
      <c r="E6964" s="32" t="s">
        <v>325</v>
      </c>
    </row>
    <row r="6965" spans="1:5" ht="12.6" customHeight="1" x14ac:dyDescent="0.2">
      <c r="A6965" s="32">
        <v>22</v>
      </c>
      <c r="B6965" s="32">
        <v>1</v>
      </c>
      <c r="C6965" s="32">
        <v>124</v>
      </c>
      <c r="D6965" s="32" t="s">
        <v>108</v>
      </c>
      <c r="E6965" s="32" t="s">
        <v>265</v>
      </c>
    </row>
    <row r="6966" spans="1:5" ht="12.6" customHeight="1" x14ac:dyDescent="0.2">
      <c r="A6966" s="32">
        <v>22</v>
      </c>
      <c r="B6966" s="32">
        <v>1</v>
      </c>
      <c r="C6966" s="32">
        <v>125</v>
      </c>
      <c r="D6966" s="32" t="s">
        <v>106</v>
      </c>
      <c r="E6966" s="32" t="s">
        <v>405</v>
      </c>
    </row>
    <row r="6967" spans="1:5" ht="12.6" customHeight="1" x14ac:dyDescent="0.2">
      <c r="A6967" s="32">
        <v>22</v>
      </c>
      <c r="B6967" s="32">
        <v>1</v>
      </c>
      <c r="C6967" s="32">
        <v>126</v>
      </c>
      <c r="D6967" s="32" t="s">
        <v>109</v>
      </c>
      <c r="E6967" s="32" t="s">
        <v>505</v>
      </c>
    </row>
    <row r="6968" spans="1:5" ht="12.6" customHeight="1" x14ac:dyDescent="0.2">
      <c r="A6968" s="32">
        <v>22</v>
      </c>
      <c r="B6968" s="32">
        <v>1</v>
      </c>
      <c r="C6968" s="32">
        <v>127</v>
      </c>
      <c r="D6968" s="32" t="s">
        <v>485</v>
      </c>
      <c r="E6968" s="32" t="s">
        <v>107</v>
      </c>
    </row>
    <row r="6969" spans="1:5" ht="12.6" customHeight="1" x14ac:dyDescent="0.2">
      <c r="A6969" s="32">
        <v>22</v>
      </c>
      <c r="B6969" s="32">
        <v>1</v>
      </c>
      <c r="C6969" s="32">
        <v>128</v>
      </c>
      <c r="D6969" s="32" t="s">
        <v>25</v>
      </c>
      <c r="E6969" s="32" t="s">
        <v>103</v>
      </c>
    </row>
    <row r="6970" spans="1:5" ht="12.6" customHeight="1" x14ac:dyDescent="0.2">
      <c r="A6970" s="32">
        <v>22</v>
      </c>
      <c r="B6970" s="32">
        <v>1</v>
      </c>
      <c r="C6970" s="32">
        <v>129</v>
      </c>
      <c r="D6970" s="32" t="s">
        <v>225</v>
      </c>
      <c r="E6970" s="32" t="s">
        <v>345</v>
      </c>
    </row>
    <row r="6971" spans="1:5" ht="12.6" customHeight="1" x14ac:dyDescent="0.2">
      <c r="A6971" s="32">
        <v>22</v>
      </c>
      <c r="B6971" s="32">
        <v>1</v>
      </c>
      <c r="C6971" s="32">
        <v>130</v>
      </c>
      <c r="D6971" s="32" t="s">
        <v>305</v>
      </c>
      <c r="E6971" s="32" t="s">
        <v>365</v>
      </c>
    </row>
    <row r="6972" spans="1:5" ht="12.6" customHeight="1" x14ac:dyDescent="0.2">
      <c r="A6972" s="32">
        <v>22</v>
      </c>
      <c r="B6972" s="32">
        <v>1</v>
      </c>
      <c r="C6972" s="32">
        <v>131</v>
      </c>
      <c r="D6972" s="32" t="s">
        <v>406</v>
      </c>
      <c r="E6972" s="32" t="s">
        <v>285</v>
      </c>
    </row>
    <row r="6973" spans="1:5" ht="12.6" customHeight="1" x14ac:dyDescent="0.2">
      <c r="A6973" s="32">
        <v>22</v>
      </c>
      <c r="B6973" s="32">
        <v>1</v>
      </c>
      <c r="C6973" s="32">
        <v>132</v>
      </c>
      <c r="D6973" s="32" t="s">
        <v>434</v>
      </c>
      <c r="E6973" s="32" t="s">
        <v>105</v>
      </c>
    </row>
    <row r="6974" spans="1:5" ht="12.6" customHeight="1" x14ac:dyDescent="0.2">
      <c r="A6974" s="32">
        <v>22</v>
      </c>
      <c r="B6974" s="32">
        <v>1</v>
      </c>
      <c r="C6974" s="32">
        <v>133</v>
      </c>
      <c r="D6974" s="32" t="s">
        <v>326</v>
      </c>
      <c r="E6974" s="32" t="s">
        <v>141</v>
      </c>
    </row>
    <row r="6975" spans="1:5" ht="12.6" customHeight="1" x14ac:dyDescent="0.2">
      <c r="A6975" s="32">
        <v>22</v>
      </c>
      <c r="B6975" s="32">
        <v>1</v>
      </c>
      <c r="C6975" s="32">
        <v>134</v>
      </c>
      <c r="D6975" s="32" t="s">
        <v>466</v>
      </c>
      <c r="E6975" s="32" t="s">
        <v>246</v>
      </c>
    </row>
    <row r="6976" spans="1:5" ht="12.6" customHeight="1" x14ac:dyDescent="0.2">
      <c r="A6976" s="32">
        <v>22</v>
      </c>
      <c r="B6976" s="32">
        <v>1</v>
      </c>
      <c r="C6976" s="32">
        <v>135</v>
      </c>
      <c r="D6976" s="32" t="s">
        <v>142</v>
      </c>
      <c r="E6976" s="32" t="s">
        <v>144</v>
      </c>
    </row>
    <row r="6977" spans="1:5" ht="12.6" customHeight="1" x14ac:dyDescent="0.2">
      <c r="A6977" s="32">
        <v>22</v>
      </c>
      <c r="B6977" s="32">
        <v>1</v>
      </c>
      <c r="C6977" s="32">
        <v>136</v>
      </c>
      <c r="D6977" s="32" t="s">
        <v>306</v>
      </c>
      <c r="E6977" s="32" t="s">
        <v>346</v>
      </c>
    </row>
    <row r="6978" spans="1:5" ht="12.6" customHeight="1" x14ac:dyDescent="0.2">
      <c r="A6978" s="32">
        <v>22</v>
      </c>
      <c r="B6978" s="32">
        <v>1</v>
      </c>
      <c r="C6978" s="32">
        <v>137</v>
      </c>
      <c r="D6978" s="32" t="s">
        <v>486</v>
      </c>
      <c r="E6978" s="32" t="s">
        <v>408</v>
      </c>
    </row>
    <row r="6979" spans="1:5" ht="12.6" customHeight="1" x14ac:dyDescent="0.2">
      <c r="A6979" s="32">
        <v>22</v>
      </c>
      <c r="B6979" s="32">
        <v>1</v>
      </c>
      <c r="C6979" s="32">
        <v>138</v>
      </c>
      <c r="D6979" s="32" t="s">
        <v>435</v>
      </c>
      <c r="E6979" s="32" t="s">
        <v>366</v>
      </c>
    </row>
    <row r="6980" spans="1:5" ht="12.6" customHeight="1" x14ac:dyDescent="0.2">
      <c r="A6980" s="32">
        <v>22</v>
      </c>
      <c r="B6980" s="32">
        <v>1</v>
      </c>
      <c r="C6980" s="32">
        <v>139</v>
      </c>
      <c r="D6980" s="32" t="s">
        <v>407</v>
      </c>
      <c r="E6980" s="32" t="s">
        <v>140</v>
      </c>
    </row>
    <row r="6981" spans="1:5" ht="12.6" customHeight="1" x14ac:dyDescent="0.2">
      <c r="A6981" s="32">
        <v>22</v>
      </c>
      <c r="B6981" s="32">
        <v>1</v>
      </c>
      <c r="C6981" s="32">
        <v>140</v>
      </c>
      <c r="D6981" s="32" t="s">
        <v>139</v>
      </c>
      <c r="E6981" s="32" t="s">
        <v>226</v>
      </c>
    </row>
    <row r="6982" spans="1:5" ht="12.6" customHeight="1" x14ac:dyDescent="0.2">
      <c r="A6982" s="32">
        <v>22</v>
      </c>
      <c r="B6982" s="32">
        <v>1</v>
      </c>
      <c r="C6982" s="32">
        <v>141</v>
      </c>
      <c r="D6982" s="32" t="s">
        <v>506</v>
      </c>
      <c r="E6982" s="32" t="s">
        <v>266</v>
      </c>
    </row>
    <row r="6983" spans="1:5" ht="12.6" customHeight="1" x14ac:dyDescent="0.2">
      <c r="A6983" s="32">
        <v>22</v>
      </c>
      <c r="B6983" s="32">
        <v>1</v>
      </c>
      <c r="C6983" s="32">
        <v>142</v>
      </c>
      <c r="D6983" s="32" t="s">
        <v>143</v>
      </c>
      <c r="E6983" s="32" t="s">
        <v>146</v>
      </c>
    </row>
    <row r="6984" spans="1:5" ht="12.6" customHeight="1" x14ac:dyDescent="0.2">
      <c r="A6984" s="32">
        <v>22</v>
      </c>
      <c r="B6984" s="32">
        <v>1</v>
      </c>
      <c r="C6984" s="32">
        <v>143</v>
      </c>
      <c r="D6984" s="32" t="s">
        <v>286</v>
      </c>
      <c r="E6984" s="32" t="s">
        <v>138</v>
      </c>
    </row>
    <row r="6985" spans="1:5" ht="12.6" customHeight="1" x14ac:dyDescent="0.2">
      <c r="A6985" s="32">
        <v>22</v>
      </c>
      <c r="B6985" s="32">
        <v>1</v>
      </c>
      <c r="C6985" s="32">
        <v>144</v>
      </c>
      <c r="D6985" s="32" t="s">
        <v>507</v>
      </c>
      <c r="E6985" s="32" t="s">
        <v>148</v>
      </c>
    </row>
    <row r="6986" spans="1:5" ht="12.6" customHeight="1" x14ac:dyDescent="0.2">
      <c r="A6986" s="32">
        <v>22</v>
      </c>
      <c r="B6986" s="32">
        <v>1</v>
      </c>
      <c r="C6986" s="32">
        <v>145</v>
      </c>
      <c r="D6986" s="32" t="s">
        <v>149</v>
      </c>
      <c r="E6986" s="32" t="s">
        <v>247</v>
      </c>
    </row>
    <row r="6987" spans="1:5" ht="12.6" customHeight="1" x14ac:dyDescent="0.2">
      <c r="A6987" s="32">
        <v>22</v>
      </c>
      <c r="B6987" s="32">
        <v>1</v>
      </c>
      <c r="C6987" s="32">
        <v>146</v>
      </c>
      <c r="D6987" s="32" t="s">
        <v>467</v>
      </c>
      <c r="E6987" s="32" t="s">
        <v>436</v>
      </c>
    </row>
    <row r="6988" spans="1:5" ht="12.6" customHeight="1" x14ac:dyDescent="0.2">
      <c r="A6988" s="32">
        <v>22</v>
      </c>
      <c r="B6988" s="32">
        <v>1</v>
      </c>
      <c r="C6988" s="32">
        <v>147</v>
      </c>
      <c r="D6988" s="32" t="s">
        <v>153</v>
      </c>
      <c r="E6988" s="32" t="s">
        <v>367</v>
      </c>
    </row>
    <row r="6989" spans="1:5" ht="12.6" customHeight="1" x14ac:dyDescent="0.2">
      <c r="A6989" s="32">
        <v>22</v>
      </c>
      <c r="B6989" s="32">
        <v>1</v>
      </c>
      <c r="C6989" s="32">
        <v>148</v>
      </c>
      <c r="D6989" s="32" t="s">
        <v>327</v>
      </c>
      <c r="E6989" s="32" t="s">
        <v>409</v>
      </c>
    </row>
    <row r="6990" spans="1:5" ht="12.6" customHeight="1" x14ac:dyDescent="0.2">
      <c r="A6990" s="32">
        <v>22</v>
      </c>
      <c r="B6990" s="32">
        <v>1</v>
      </c>
      <c r="C6990" s="32">
        <v>149</v>
      </c>
      <c r="D6990" s="32" t="s">
        <v>267</v>
      </c>
      <c r="E6990" s="32" t="s">
        <v>347</v>
      </c>
    </row>
    <row r="6991" spans="1:5" ht="12.6" customHeight="1" x14ac:dyDescent="0.2">
      <c r="A6991" s="32">
        <v>22</v>
      </c>
      <c r="B6991" s="32">
        <v>1</v>
      </c>
      <c r="C6991" s="32">
        <v>150</v>
      </c>
      <c r="D6991" s="32" t="s">
        <v>152</v>
      </c>
      <c r="E6991" s="32" t="s">
        <v>487</v>
      </c>
    </row>
    <row r="6992" spans="1:5" ht="12.6" customHeight="1" x14ac:dyDescent="0.2">
      <c r="A6992" s="32">
        <v>22</v>
      </c>
      <c r="B6992" s="32">
        <v>1</v>
      </c>
      <c r="C6992" s="32">
        <v>151</v>
      </c>
      <c r="D6992" s="32" t="s">
        <v>307</v>
      </c>
      <c r="E6992" s="32" t="s">
        <v>151</v>
      </c>
    </row>
    <row r="6993" spans="1:5" ht="12.6" customHeight="1" x14ac:dyDescent="0.2">
      <c r="A6993" s="32">
        <v>22</v>
      </c>
      <c r="B6993" s="32">
        <v>1</v>
      </c>
      <c r="C6993" s="32">
        <v>152</v>
      </c>
      <c r="D6993" s="32" t="s">
        <v>147</v>
      </c>
      <c r="E6993" s="32" t="s">
        <v>410</v>
      </c>
    </row>
    <row r="6994" spans="1:5" ht="12.6" customHeight="1" x14ac:dyDescent="0.2">
      <c r="A6994" s="32">
        <v>22</v>
      </c>
      <c r="B6994" s="32">
        <v>1</v>
      </c>
      <c r="C6994" s="32">
        <v>153</v>
      </c>
      <c r="D6994" s="32" t="s">
        <v>150</v>
      </c>
      <c r="E6994" s="32" t="s">
        <v>227</v>
      </c>
    </row>
    <row r="6995" spans="1:5" ht="12.6" customHeight="1" x14ac:dyDescent="0.2">
      <c r="A6995" s="32">
        <v>22</v>
      </c>
      <c r="B6995" s="32">
        <v>1</v>
      </c>
      <c r="C6995" s="32">
        <v>154</v>
      </c>
      <c r="D6995" s="32" t="s">
        <v>145</v>
      </c>
      <c r="E6995" s="32" t="s">
        <v>287</v>
      </c>
    </row>
    <row r="6996" spans="1:5" ht="12.6" customHeight="1" x14ac:dyDescent="0.2">
      <c r="A6996" s="32">
        <v>22</v>
      </c>
      <c r="B6996" s="32">
        <v>1</v>
      </c>
      <c r="C6996" s="32">
        <v>155</v>
      </c>
      <c r="D6996" s="32" t="s">
        <v>308</v>
      </c>
      <c r="E6996" s="32" t="s">
        <v>437</v>
      </c>
    </row>
    <row r="6997" spans="1:5" ht="12.6" customHeight="1" x14ac:dyDescent="0.2">
      <c r="A6997" s="32">
        <v>22</v>
      </c>
      <c r="B6997" s="32">
        <v>1</v>
      </c>
      <c r="C6997" s="32">
        <v>156</v>
      </c>
      <c r="D6997" s="32" t="s">
        <v>288</v>
      </c>
      <c r="E6997" s="32" t="s">
        <v>158</v>
      </c>
    </row>
    <row r="6998" spans="1:5" ht="12.6" customHeight="1" x14ac:dyDescent="0.2">
      <c r="A6998" s="32">
        <v>22</v>
      </c>
      <c r="B6998" s="32">
        <v>1</v>
      </c>
      <c r="C6998" s="32">
        <v>157</v>
      </c>
      <c r="D6998" s="32" t="s">
        <v>348</v>
      </c>
      <c r="E6998" s="32" t="s">
        <v>228</v>
      </c>
    </row>
    <row r="6999" spans="1:5" ht="12.6" customHeight="1" x14ac:dyDescent="0.2">
      <c r="A6999" s="32">
        <v>22</v>
      </c>
      <c r="B6999" s="32">
        <v>1</v>
      </c>
      <c r="C6999" s="32">
        <v>158</v>
      </c>
      <c r="D6999" s="32" t="s">
        <v>157</v>
      </c>
      <c r="E6999" s="32" t="s">
        <v>468</v>
      </c>
    </row>
    <row r="7000" spans="1:5" ht="12.6" customHeight="1" x14ac:dyDescent="0.2">
      <c r="A7000" s="32">
        <v>22</v>
      </c>
      <c r="B7000" s="32">
        <v>1</v>
      </c>
      <c r="C7000" s="32">
        <v>159</v>
      </c>
      <c r="D7000" s="32" t="s">
        <v>162</v>
      </c>
      <c r="E7000" s="32" t="s">
        <v>159</v>
      </c>
    </row>
    <row r="7001" spans="1:5" ht="12.6" customHeight="1" x14ac:dyDescent="0.2">
      <c r="A7001" s="32">
        <v>22</v>
      </c>
      <c r="B7001" s="32">
        <v>1</v>
      </c>
      <c r="C7001" s="32">
        <v>160</v>
      </c>
      <c r="D7001" s="32" t="s">
        <v>488</v>
      </c>
      <c r="E7001" s="32" t="s">
        <v>248</v>
      </c>
    </row>
    <row r="7002" spans="1:5" ht="12.6" customHeight="1" x14ac:dyDescent="0.2">
      <c r="A7002" s="32">
        <v>22</v>
      </c>
      <c r="B7002" s="32">
        <v>1</v>
      </c>
      <c r="C7002" s="32">
        <v>161</v>
      </c>
      <c r="D7002" s="32" t="s">
        <v>328</v>
      </c>
      <c r="E7002" s="32" t="s">
        <v>508</v>
      </c>
    </row>
    <row r="7003" spans="1:5" ht="12.6" customHeight="1" x14ac:dyDescent="0.2">
      <c r="A7003" s="32">
        <v>22</v>
      </c>
      <c r="B7003" s="32">
        <v>1</v>
      </c>
      <c r="C7003" s="32">
        <v>162</v>
      </c>
      <c r="D7003" s="32" t="s">
        <v>368</v>
      </c>
      <c r="E7003" s="32" t="s">
        <v>156</v>
      </c>
    </row>
    <row r="7004" spans="1:5" ht="12.6" customHeight="1" x14ac:dyDescent="0.2">
      <c r="A7004" s="32">
        <v>22</v>
      </c>
      <c r="B7004" s="32">
        <v>1</v>
      </c>
      <c r="C7004" s="32">
        <v>163</v>
      </c>
      <c r="D7004" s="32" t="s">
        <v>268</v>
      </c>
      <c r="E7004" s="32" t="s">
        <v>154</v>
      </c>
    </row>
    <row r="7005" spans="1:5" ht="12.6" customHeight="1" x14ac:dyDescent="0.2">
      <c r="A7005" s="32">
        <v>22</v>
      </c>
      <c r="B7005" s="32">
        <v>1</v>
      </c>
      <c r="C7005" s="32">
        <v>164</v>
      </c>
      <c r="D7005" s="32" t="s">
        <v>155</v>
      </c>
      <c r="E7005" s="32" t="s">
        <v>411</v>
      </c>
    </row>
    <row r="7006" spans="1:5" ht="12.6" customHeight="1" x14ac:dyDescent="0.2">
      <c r="A7006" s="32">
        <v>22</v>
      </c>
      <c r="B7006" s="32">
        <v>1</v>
      </c>
      <c r="C7006" s="32">
        <v>165</v>
      </c>
      <c r="D7006" s="32" t="s">
        <v>160</v>
      </c>
      <c r="E7006" s="32" t="s">
        <v>412</v>
      </c>
    </row>
    <row r="7007" spans="1:5" ht="12.6" customHeight="1" x14ac:dyDescent="0.2">
      <c r="A7007" s="32">
        <v>22</v>
      </c>
      <c r="B7007" s="32">
        <v>1</v>
      </c>
      <c r="C7007" s="32">
        <v>166</v>
      </c>
      <c r="D7007" s="32" t="s">
        <v>369</v>
      </c>
      <c r="E7007" s="32" t="s">
        <v>329</v>
      </c>
    </row>
    <row r="7008" spans="1:5" ht="12.6" customHeight="1" x14ac:dyDescent="0.2">
      <c r="A7008" s="32">
        <v>22</v>
      </c>
      <c r="B7008" s="32">
        <v>1</v>
      </c>
      <c r="C7008" s="32">
        <v>167</v>
      </c>
      <c r="D7008" s="32" t="s">
        <v>269</v>
      </c>
      <c r="E7008" s="32" t="s">
        <v>413</v>
      </c>
    </row>
    <row r="7009" spans="1:5" ht="12.6" customHeight="1" x14ac:dyDescent="0.2">
      <c r="A7009" s="32">
        <v>22</v>
      </c>
      <c r="B7009" s="32">
        <v>1</v>
      </c>
      <c r="C7009" s="32">
        <v>168</v>
      </c>
      <c r="D7009" s="32" t="s">
        <v>161</v>
      </c>
      <c r="E7009" s="32" t="s">
        <v>165</v>
      </c>
    </row>
    <row r="7010" spans="1:5" ht="12.6" customHeight="1" x14ac:dyDescent="0.2">
      <c r="A7010" s="32">
        <v>22</v>
      </c>
      <c r="B7010" s="32">
        <v>1</v>
      </c>
      <c r="C7010" s="32">
        <v>169</v>
      </c>
      <c r="D7010" s="32" t="s">
        <v>169</v>
      </c>
      <c r="E7010" s="32" t="s">
        <v>509</v>
      </c>
    </row>
    <row r="7011" spans="1:5" ht="12.6" customHeight="1" x14ac:dyDescent="0.2">
      <c r="A7011" s="32">
        <v>22</v>
      </c>
      <c r="B7011" s="32">
        <v>1</v>
      </c>
      <c r="C7011" s="32">
        <v>170</v>
      </c>
      <c r="D7011" s="32" t="s">
        <v>438</v>
      </c>
      <c r="E7011" s="32" t="s">
        <v>309</v>
      </c>
    </row>
    <row r="7012" spans="1:5" ht="12.6" customHeight="1" x14ac:dyDescent="0.2">
      <c r="A7012" s="32">
        <v>22</v>
      </c>
      <c r="B7012" s="32">
        <v>1</v>
      </c>
      <c r="C7012" s="32">
        <v>171</v>
      </c>
      <c r="D7012" s="32" t="s">
        <v>229</v>
      </c>
      <c r="E7012" s="32" t="s">
        <v>164</v>
      </c>
    </row>
    <row r="7013" spans="1:5" ht="12.6" customHeight="1" x14ac:dyDescent="0.2">
      <c r="A7013" s="32">
        <v>22</v>
      </c>
      <c r="B7013" s="32">
        <v>1</v>
      </c>
      <c r="C7013" s="32">
        <v>172</v>
      </c>
      <c r="D7013" s="32" t="s">
        <v>249</v>
      </c>
      <c r="E7013" s="32" t="s">
        <v>289</v>
      </c>
    </row>
    <row r="7014" spans="1:5" ht="12.6" customHeight="1" x14ac:dyDescent="0.2">
      <c r="A7014" s="32">
        <v>22</v>
      </c>
      <c r="B7014" s="32">
        <v>1</v>
      </c>
      <c r="C7014" s="32">
        <v>173</v>
      </c>
      <c r="D7014" s="32" t="s">
        <v>414</v>
      </c>
      <c r="E7014" s="32" t="s">
        <v>163</v>
      </c>
    </row>
    <row r="7015" spans="1:5" ht="12.6" customHeight="1" x14ac:dyDescent="0.2">
      <c r="A7015" s="32">
        <v>22</v>
      </c>
      <c r="B7015" s="32">
        <v>1</v>
      </c>
      <c r="C7015" s="32">
        <v>174</v>
      </c>
      <c r="D7015" s="32" t="s">
        <v>349</v>
      </c>
      <c r="E7015" s="32" t="s">
        <v>168</v>
      </c>
    </row>
    <row r="7016" spans="1:5" ht="12.6" customHeight="1" x14ac:dyDescent="0.2">
      <c r="A7016" s="32">
        <v>22</v>
      </c>
      <c r="B7016" s="32">
        <v>1</v>
      </c>
      <c r="C7016" s="32">
        <v>175</v>
      </c>
      <c r="D7016" s="32" t="s">
        <v>469</v>
      </c>
      <c r="E7016" s="32" t="s">
        <v>167</v>
      </c>
    </row>
    <row r="7017" spans="1:5" ht="12.6" customHeight="1" x14ac:dyDescent="0.2">
      <c r="A7017" s="32">
        <v>22</v>
      </c>
      <c r="B7017" s="32">
        <v>1</v>
      </c>
      <c r="C7017" s="32">
        <v>176</v>
      </c>
      <c r="D7017" s="32" t="s">
        <v>166</v>
      </c>
      <c r="E7017" s="32" t="s">
        <v>489</v>
      </c>
    </row>
    <row r="7018" spans="1:5" ht="12.6" customHeight="1" x14ac:dyDescent="0.2">
      <c r="A7018" s="32">
        <v>22</v>
      </c>
      <c r="B7018" s="32">
        <v>1</v>
      </c>
      <c r="C7018" s="32">
        <v>177</v>
      </c>
      <c r="D7018" s="32" t="s">
        <v>370</v>
      </c>
      <c r="E7018" s="32" t="s">
        <v>170</v>
      </c>
    </row>
    <row r="7019" spans="1:5" ht="12.6" customHeight="1" x14ac:dyDescent="0.2">
      <c r="A7019" s="32">
        <v>22</v>
      </c>
      <c r="B7019" s="32">
        <v>1</v>
      </c>
      <c r="C7019" s="32">
        <v>178</v>
      </c>
      <c r="D7019" s="32" t="s">
        <v>330</v>
      </c>
      <c r="E7019" s="32" t="s">
        <v>310</v>
      </c>
    </row>
    <row r="7020" spans="1:5" ht="12.6" customHeight="1" x14ac:dyDescent="0.2">
      <c r="A7020" s="32">
        <v>22</v>
      </c>
      <c r="B7020" s="32">
        <v>1</v>
      </c>
      <c r="C7020" s="32">
        <v>179</v>
      </c>
      <c r="D7020" s="32" t="s">
        <v>171</v>
      </c>
      <c r="E7020" s="32" t="s">
        <v>175</v>
      </c>
    </row>
    <row r="7021" spans="1:5" ht="12.6" customHeight="1" x14ac:dyDescent="0.2">
      <c r="A7021" s="32">
        <v>22</v>
      </c>
      <c r="B7021" s="32">
        <v>1</v>
      </c>
      <c r="C7021" s="32">
        <v>180</v>
      </c>
      <c r="D7021" s="32" t="s">
        <v>415</v>
      </c>
      <c r="E7021" s="32" t="s">
        <v>250</v>
      </c>
    </row>
    <row r="7022" spans="1:5" ht="12.6" customHeight="1" x14ac:dyDescent="0.2">
      <c r="A7022" s="32">
        <v>22</v>
      </c>
      <c r="B7022" s="32">
        <v>1</v>
      </c>
      <c r="C7022" s="32">
        <v>181</v>
      </c>
      <c r="D7022" s="32" t="s">
        <v>174</v>
      </c>
      <c r="E7022" s="32" t="s">
        <v>173</v>
      </c>
    </row>
    <row r="7023" spans="1:5" ht="12.6" customHeight="1" x14ac:dyDescent="0.2">
      <c r="A7023" s="32">
        <v>22</v>
      </c>
      <c r="B7023" s="32">
        <v>1</v>
      </c>
      <c r="C7023" s="32">
        <v>182</v>
      </c>
      <c r="D7023" s="32" t="s">
        <v>230</v>
      </c>
      <c r="E7023" s="32" t="s">
        <v>490</v>
      </c>
    </row>
    <row r="7024" spans="1:5" ht="12.6" customHeight="1" x14ac:dyDescent="0.2">
      <c r="A7024" s="32">
        <v>22</v>
      </c>
      <c r="B7024" s="32">
        <v>1</v>
      </c>
      <c r="C7024" s="32">
        <v>183</v>
      </c>
      <c r="D7024" s="32" t="s">
        <v>350</v>
      </c>
      <c r="E7024" s="32" t="s">
        <v>290</v>
      </c>
    </row>
    <row r="7025" spans="1:5" ht="12.6" customHeight="1" x14ac:dyDescent="0.2">
      <c r="A7025" s="32">
        <v>22</v>
      </c>
      <c r="B7025" s="32">
        <v>1</v>
      </c>
      <c r="C7025" s="32">
        <v>184</v>
      </c>
      <c r="D7025" s="32" t="s">
        <v>416</v>
      </c>
      <c r="E7025" s="32" t="s">
        <v>178</v>
      </c>
    </row>
    <row r="7026" spans="1:5" ht="12.6" customHeight="1" x14ac:dyDescent="0.2">
      <c r="A7026" s="32">
        <v>22</v>
      </c>
      <c r="B7026" s="32">
        <v>1</v>
      </c>
      <c r="C7026" s="32">
        <v>185</v>
      </c>
      <c r="D7026" s="32" t="s">
        <v>172</v>
      </c>
      <c r="E7026" s="32" t="s">
        <v>176</v>
      </c>
    </row>
    <row r="7027" spans="1:5" ht="12.6" customHeight="1" x14ac:dyDescent="0.2">
      <c r="A7027" s="32">
        <v>22</v>
      </c>
      <c r="B7027" s="32">
        <v>1</v>
      </c>
      <c r="C7027" s="32">
        <v>186</v>
      </c>
      <c r="D7027" s="32" t="s">
        <v>270</v>
      </c>
      <c r="E7027" s="32" t="s">
        <v>439</v>
      </c>
    </row>
    <row r="7028" spans="1:5" ht="12.6" customHeight="1" x14ac:dyDescent="0.2">
      <c r="A7028" s="32">
        <v>22</v>
      </c>
      <c r="B7028" s="32">
        <v>1</v>
      </c>
      <c r="C7028" s="32">
        <v>187</v>
      </c>
      <c r="D7028" s="32" t="s">
        <v>470</v>
      </c>
      <c r="E7028" s="32" t="s">
        <v>510</v>
      </c>
    </row>
    <row r="7029" spans="1:5" ht="12.6" customHeight="1" x14ac:dyDescent="0.2">
      <c r="A7029" s="32">
        <v>22</v>
      </c>
      <c r="B7029" s="32">
        <v>1</v>
      </c>
      <c r="C7029" s="32">
        <v>188</v>
      </c>
      <c r="D7029" s="32" t="s">
        <v>231</v>
      </c>
      <c r="E7029" s="32" t="s">
        <v>177</v>
      </c>
    </row>
    <row r="7030" spans="1:5" ht="12.6" customHeight="1" x14ac:dyDescent="0.2">
      <c r="A7030" s="32">
        <v>22</v>
      </c>
      <c r="B7030" s="32">
        <v>1</v>
      </c>
      <c r="C7030" s="32">
        <v>189</v>
      </c>
      <c r="D7030" s="32" t="s">
        <v>181</v>
      </c>
      <c r="E7030" s="32" t="s">
        <v>331</v>
      </c>
    </row>
    <row r="7031" spans="1:5" ht="12.6" customHeight="1" x14ac:dyDescent="0.2">
      <c r="A7031" s="32">
        <v>22</v>
      </c>
      <c r="B7031" s="32">
        <v>1</v>
      </c>
      <c r="C7031" s="32">
        <v>190</v>
      </c>
      <c r="D7031" s="32" t="s">
        <v>182</v>
      </c>
      <c r="E7031" s="32" t="s">
        <v>491</v>
      </c>
    </row>
    <row r="7032" spans="1:5" ht="12.6" customHeight="1" x14ac:dyDescent="0.2">
      <c r="A7032" s="32">
        <v>22</v>
      </c>
      <c r="B7032" s="32">
        <v>1</v>
      </c>
      <c r="C7032" s="32">
        <v>191</v>
      </c>
      <c r="D7032" s="32" t="s">
        <v>311</v>
      </c>
      <c r="E7032" s="32" t="s">
        <v>184</v>
      </c>
    </row>
    <row r="7033" spans="1:5" ht="12.6" customHeight="1" x14ac:dyDescent="0.2">
      <c r="A7033" s="32">
        <v>22</v>
      </c>
      <c r="B7033" s="32">
        <v>1</v>
      </c>
      <c r="C7033" s="32">
        <v>192</v>
      </c>
      <c r="D7033" s="32" t="s">
        <v>179</v>
      </c>
      <c r="E7033" s="32" t="s">
        <v>251</v>
      </c>
    </row>
    <row r="7034" spans="1:5" ht="12.6" customHeight="1" x14ac:dyDescent="0.2">
      <c r="A7034" s="32">
        <v>22</v>
      </c>
      <c r="B7034" s="32">
        <v>1</v>
      </c>
      <c r="C7034" s="32">
        <v>193</v>
      </c>
      <c r="D7034" s="32" t="s">
        <v>185</v>
      </c>
      <c r="E7034" s="32" t="s">
        <v>471</v>
      </c>
    </row>
    <row r="7035" spans="1:5" ht="12.6" customHeight="1" x14ac:dyDescent="0.2">
      <c r="A7035" s="32">
        <v>22</v>
      </c>
      <c r="B7035" s="32">
        <v>1</v>
      </c>
      <c r="C7035" s="32">
        <v>194</v>
      </c>
      <c r="D7035" s="32" t="s">
        <v>418</v>
      </c>
      <c r="E7035" s="32" t="s">
        <v>511</v>
      </c>
    </row>
    <row r="7036" spans="1:5" ht="12.6" customHeight="1" x14ac:dyDescent="0.2">
      <c r="A7036" s="32">
        <v>22</v>
      </c>
      <c r="B7036" s="32">
        <v>1</v>
      </c>
      <c r="C7036" s="32">
        <v>195</v>
      </c>
      <c r="D7036" s="32" t="s">
        <v>271</v>
      </c>
      <c r="E7036" s="32" t="s">
        <v>291</v>
      </c>
    </row>
    <row r="7037" spans="1:5" ht="12.6" customHeight="1" x14ac:dyDescent="0.2">
      <c r="A7037" s="32">
        <v>22</v>
      </c>
      <c r="B7037" s="32">
        <v>1</v>
      </c>
      <c r="C7037" s="32">
        <v>196</v>
      </c>
      <c r="D7037" s="32" t="s">
        <v>417</v>
      </c>
      <c r="E7037" s="32" t="s">
        <v>371</v>
      </c>
    </row>
    <row r="7038" spans="1:5" ht="12.6" customHeight="1" x14ac:dyDescent="0.2">
      <c r="A7038" s="32">
        <v>22</v>
      </c>
      <c r="B7038" s="32">
        <v>1</v>
      </c>
      <c r="C7038" s="32">
        <v>197</v>
      </c>
      <c r="D7038" s="32" t="s">
        <v>440</v>
      </c>
      <c r="E7038" s="32" t="s">
        <v>183</v>
      </c>
    </row>
    <row r="7039" spans="1:5" ht="12.6" customHeight="1" x14ac:dyDescent="0.2">
      <c r="A7039" s="32">
        <v>22</v>
      </c>
      <c r="B7039" s="32">
        <v>1</v>
      </c>
      <c r="C7039" s="32">
        <v>198</v>
      </c>
      <c r="D7039" s="32" t="s">
        <v>180</v>
      </c>
      <c r="E7039" s="32" t="s">
        <v>351</v>
      </c>
    </row>
    <row r="7040" spans="1:5" ht="12.6" customHeight="1" x14ac:dyDescent="0.2">
      <c r="A7040" s="32">
        <v>22</v>
      </c>
      <c r="B7040" s="32">
        <v>1</v>
      </c>
      <c r="C7040" s="32">
        <v>199</v>
      </c>
      <c r="D7040" s="32" t="s">
        <v>332</v>
      </c>
      <c r="E7040" s="32" t="s">
        <v>292</v>
      </c>
    </row>
    <row r="7041" spans="1:5" ht="12.6" customHeight="1" x14ac:dyDescent="0.2">
      <c r="A7041" s="32">
        <v>22</v>
      </c>
      <c r="B7041" s="32">
        <v>1</v>
      </c>
      <c r="C7041" s="32">
        <v>200</v>
      </c>
      <c r="D7041" s="32" t="s">
        <v>192</v>
      </c>
      <c r="E7041" s="32" t="s">
        <v>441</v>
      </c>
    </row>
    <row r="7042" spans="1:5" ht="12.6" customHeight="1" x14ac:dyDescent="0.2">
      <c r="A7042" s="32">
        <v>22</v>
      </c>
      <c r="B7042" s="32">
        <v>1</v>
      </c>
      <c r="C7042" s="32">
        <v>201</v>
      </c>
      <c r="D7042" s="32" t="s">
        <v>188</v>
      </c>
      <c r="E7042" s="32" t="s">
        <v>272</v>
      </c>
    </row>
    <row r="7043" spans="1:5" ht="12.6" customHeight="1" x14ac:dyDescent="0.2">
      <c r="A7043" s="32">
        <v>22</v>
      </c>
      <c r="B7043" s="32">
        <v>1</v>
      </c>
      <c r="C7043" s="32">
        <v>202</v>
      </c>
      <c r="D7043" s="32" t="s">
        <v>472</v>
      </c>
      <c r="E7043" s="32" t="s">
        <v>312</v>
      </c>
    </row>
    <row r="7044" spans="1:5" ht="12.6" customHeight="1" x14ac:dyDescent="0.2">
      <c r="A7044" s="32">
        <v>22</v>
      </c>
      <c r="B7044" s="32">
        <v>1</v>
      </c>
      <c r="C7044" s="32">
        <v>203</v>
      </c>
      <c r="D7044" s="32" t="s">
        <v>232</v>
      </c>
      <c r="E7044" s="32" t="s">
        <v>194</v>
      </c>
    </row>
    <row r="7045" spans="1:5" ht="12.6" customHeight="1" x14ac:dyDescent="0.2">
      <c r="A7045" s="32">
        <v>22</v>
      </c>
      <c r="B7045" s="32">
        <v>1</v>
      </c>
      <c r="C7045" s="32">
        <v>204</v>
      </c>
      <c r="D7045" s="32" t="s">
        <v>420</v>
      </c>
      <c r="E7045" s="32" t="s">
        <v>252</v>
      </c>
    </row>
    <row r="7046" spans="1:5" ht="12.6" customHeight="1" x14ac:dyDescent="0.2">
      <c r="A7046" s="32">
        <v>22</v>
      </c>
      <c r="B7046" s="32">
        <v>1</v>
      </c>
      <c r="C7046" s="32">
        <v>205</v>
      </c>
      <c r="D7046" s="32" t="s">
        <v>419</v>
      </c>
      <c r="E7046" s="32" t="s">
        <v>492</v>
      </c>
    </row>
    <row r="7047" spans="1:5" ht="12.6" customHeight="1" x14ac:dyDescent="0.2">
      <c r="A7047" s="32">
        <v>22</v>
      </c>
      <c r="B7047" s="32">
        <v>1</v>
      </c>
      <c r="C7047" s="32">
        <v>206</v>
      </c>
      <c r="D7047" s="32" t="s">
        <v>512</v>
      </c>
      <c r="E7047" s="32" t="s">
        <v>191</v>
      </c>
    </row>
    <row r="7048" spans="1:5" ht="12.6" customHeight="1" x14ac:dyDescent="0.2">
      <c r="A7048" s="32">
        <v>22</v>
      </c>
      <c r="B7048" s="32">
        <v>1</v>
      </c>
      <c r="C7048" s="32">
        <v>207</v>
      </c>
      <c r="D7048" s="32" t="s">
        <v>189</v>
      </c>
      <c r="E7048" s="32" t="s">
        <v>187</v>
      </c>
    </row>
    <row r="7049" spans="1:5" ht="12.6" customHeight="1" x14ac:dyDescent="0.2">
      <c r="A7049" s="32">
        <v>22</v>
      </c>
      <c r="B7049" s="32">
        <v>1</v>
      </c>
      <c r="C7049" s="32">
        <v>208</v>
      </c>
      <c r="D7049" s="32" t="s">
        <v>372</v>
      </c>
      <c r="E7049" s="32" t="s">
        <v>190</v>
      </c>
    </row>
    <row r="7050" spans="1:5" ht="12.6" customHeight="1" x14ac:dyDescent="0.2">
      <c r="A7050" s="32">
        <v>22</v>
      </c>
      <c r="B7050" s="32">
        <v>1</v>
      </c>
      <c r="C7050" s="32">
        <v>209</v>
      </c>
      <c r="D7050" s="32" t="s">
        <v>186</v>
      </c>
      <c r="E7050" s="32" t="s">
        <v>352</v>
      </c>
    </row>
    <row r="7051" spans="1:5" ht="12.6" customHeight="1" x14ac:dyDescent="0.2">
      <c r="A7051" s="32">
        <v>22</v>
      </c>
      <c r="B7051" s="32">
        <v>1</v>
      </c>
      <c r="C7051" s="32">
        <v>210</v>
      </c>
      <c r="D7051" s="32" t="s">
        <v>196</v>
      </c>
      <c r="E7051" s="32" t="s">
        <v>473</v>
      </c>
    </row>
    <row r="7052" spans="1:5" ht="12.6" customHeight="1" x14ac:dyDescent="0.2">
      <c r="A7052" s="32">
        <v>22</v>
      </c>
      <c r="B7052" s="32">
        <v>1</v>
      </c>
      <c r="C7052" s="32">
        <v>211</v>
      </c>
      <c r="D7052" s="32" t="s">
        <v>513</v>
      </c>
      <c r="E7052" s="32" t="s">
        <v>201</v>
      </c>
    </row>
    <row r="7053" spans="1:5" ht="12.6" customHeight="1" x14ac:dyDescent="0.2">
      <c r="A7053" s="32">
        <v>22</v>
      </c>
      <c r="B7053" s="32">
        <v>1</v>
      </c>
      <c r="C7053" s="32">
        <v>212</v>
      </c>
      <c r="D7053" s="32" t="s">
        <v>333</v>
      </c>
      <c r="E7053" s="32" t="s">
        <v>197</v>
      </c>
    </row>
    <row r="7054" spans="1:5" ht="12.6" customHeight="1" x14ac:dyDescent="0.2">
      <c r="A7054" s="32">
        <v>22</v>
      </c>
      <c r="B7054" s="32">
        <v>1</v>
      </c>
      <c r="C7054" s="32">
        <v>213</v>
      </c>
      <c r="D7054" s="32" t="s">
        <v>193</v>
      </c>
      <c r="E7054" s="32" t="s">
        <v>200</v>
      </c>
    </row>
    <row r="7055" spans="1:5" ht="12.6" customHeight="1" x14ac:dyDescent="0.2">
      <c r="A7055" s="32">
        <v>22</v>
      </c>
      <c r="B7055" s="32">
        <v>1</v>
      </c>
      <c r="C7055" s="32">
        <v>214</v>
      </c>
      <c r="D7055" s="32" t="s">
        <v>442</v>
      </c>
      <c r="E7055" s="32" t="s">
        <v>199</v>
      </c>
    </row>
    <row r="7056" spans="1:5" ht="12.6" customHeight="1" x14ac:dyDescent="0.2">
      <c r="A7056" s="32">
        <v>22</v>
      </c>
      <c r="B7056" s="32">
        <v>1</v>
      </c>
      <c r="C7056" s="32">
        <v>215</v>
      </c>
      <c r="D7056" s="32" t="s">
        <v>421</v>
      </c>
      <c r="E7056" s="32" t="s">
        <v>373</v>
      </c>
    </row>
    <row r="7057" spans="1:5" ht="12.6" customHeight="1" x14ac:dyDescent="0.2">
      <c r="A7057" s="32">
        <v>22</v>
      </c>
      <c r="B7057" s="32">
        <v>1</v>
      </c>
      <c r="C7057" s="32">
        <v>216</v>
      </c>
      <c r="D7057" s="32" t="s">
        <v>293</v>
      </c>
      <c r="E7057" s="32" t="s">
        <v>422</v>
      </c>
    </row>
    <row r="7058" spans="1:5" ht="12.6" customHeight="1" x14ac:dyDescent="0.2">
      <c r="A7058" s="32">
        <v>22</v>
      </c>
      <c r="B7058" s="32">
        <v>1</v>
      </c>
      <c r="C7058" s="32">
        <v>217</v>
      </c>
      <c r="D7058" s="32" t="s">
        <v>353</v>
      </c>
      <c r="E7058" s="32" t="s">
        <v>273</v>
      </c>
    </row>
    <row r="7059" spans="1:5" ht="12.6" customHeight="1" x14ac:dyDescent="0.2">
      <c r="A7059" s="32">
        <v>22</v>
      </c>
      <c r="B7059" s="32">
        <v>1</v>
      </c>
      <c r="C7059" s="32">
        <v>218</v>
      </c>
      <c r="D7059" s="32" t="s">
        <v>198</v>
      </c>
      <c r="E7059" s="32" t="s">
        <v>233</v>
      </c>
    </row>
    <row r="7060" spans="1:5" ht="12.6" customHeight="1" x14ac:dyDescent="0.2">
      <c r="A7060" s="32">
        <v>22</v>
      </c>
      <c r="B7060" s="32">
        <v>1</v>
      </c>
      <c r="C7060" s="32">
        <v>219</v>
      </c>
      <c r="D7060" s="32" t="s">
        <v>253</v>
      </c>
      <c r="E7060" s="32" t="s">
        <v>313</v>
      </c>
    </row>
    <row r="7061" spans="1:5" ht="12.6" customHeight="1" x14ac:dyDescent="0.2">
      <c r="A7061" s="32">
        <v>22</v>
      </c>
      <c r="B7061" s="32">
        <v>1</v>
      </c>
      <c r="C7061" s="32">
        <v>220</v>
      </c>
      <c r="D7061" s="32" t="s">
        <v>493</v>
      </c>
      <c r="E7061" s="32" t="s">
        <v>195</v>
      </c>
    </row>
    <row r="7062" spans="1:5" ht="12.6" customHeight="1" x14ac:dyDescent="0.2">
      <c r="A7062" s="32">
        <v>22</v>
      </c>
      <c r="B7062" s="32">
        <v>2</v>
      </c>
      <c r="C7062" s="32">
        <v>1</v>
      </c>
      <c r="D7062" s="32" t="s">
        <v>254</v>
      </c>
      <c r="E7062" s="32" t="s">
        <v>423</v>
      </c>
    </row>
    <row r="7063" spans="1:5" ht="12.6" customHeight="1" x14ac:dyDescent="0.2">
      <c r="A7063" s="32">
        <v>22</v>
      </c>
      <c r="B7063" s="32">
        <v>2</v>
      </c>
      <c r="C7063" s="32">
        <v>2</v>
      </c>
      <c r="D7063" s="32" t="s">
        <v>234</v>
      </c>
      <c r="E7063" s="32" t="s">
        <v>383</v>
      </c>
    </row>
    <row r="7064" spans="1:5" ht="12.6" customHeight="1" x14ac:dyDescent="0.2">
      <c r="A7064" s="32">
        <v>22</v>
      </c>
      <c r="B7064" s="32">
        <v>2</v>
      </c>
      <c r="C7064" s="32">
        <v>3</v>
      </c>
      <c r="D7064" s="32" t="s">
        <v>474</v>
      </c>
      <c r="E7064" s="32" t="s">
        <v>334</v>
      </c>
    </row>
    <row r="7065" spans="1:5" ht="12.6" customHeight="1" x14ac:dyDescent="0.2">
      <c r="A7065" s="32">
        <v>22</v>
      </c>
      <c r="B7065" s="32">
        <v>2</v>
      </c>
      <c r="C7065" s="32">
        <v>4</v>
      </c>
      <c r="D7065" s="32" t="s">
        <v>454</v>
      </c>
      <c r="E7065" s="32" t="s">
        <v>28</v>
      </c>
    </row>
    <row r="7066" spans="1:5" ht="12.6" customHeight="1" x14ac:dyDescent="0.2">
      <c r="A7066" s="32">
        <v>22</v>
      </c>
      <c r="B7066" s="32">
        <v>2</v>
      </c>
      <c r="C7066" s="32">
        <v>5</v>
      </c>
      <c r="D7066" s="32" t="s">
        <v>494</v>
      </c>
      <c r="E7066" s="32" t="s">
        <v>354</v>
      </c>
    </row>
    <row r="7067" spans="1:5" ht="12.6" customHeight="1" x14ac:dyDescent="0.2">
      <c r="A7067" s="32">
        <v>22</v>
      </c>
      <c r="B7067" s="32">
        <v>2</v>
      </c>
      <c r="C7067" s="32">
        <v>6</v>
      </c>
      <c r="D7067" s="32" t="s">
        <v>314</v>
      </c>
      <c r="E7067" s="32" t="s">
        <v>26</v>
      </c>
    </row>
    <row r="7068" spans="1:5" ht="12.6" customHeight="1" x14ac:dyDescent="0.2">
      <c r="A7068" s="32">
        <v>22</v>
      </c>
      <c r="B7068" s="32">
        <v>2</v>
      </c>
      <c r="C7068" s="32">
        <v>7</v>
      </c>
      <c r="D7068" s="32" t="s">
        <v>22</v>
      </c>
      <c r="E7068" s="32" t="s">
        <v>294</v>
      </c>
    </row>
    <row r="7069" spans="1:5" ht="12.6" customHeight="1" x14ac:dyDescent="0.2">
      <c r="A7069" s="32">
        <v>22</v>
      </c>
      <c r="B7069" s="32">
        <v>2</v>
      </c>
      <c r="C7069" s="32">
        <v>8</v>
      </c>
      <c r="D7069" s="32" t="s">
        <v>214</v>
      </c>
      <c r="E7069" s="32" t="s">
        <v>32</v>
      </c>
    </row>
    <row r="7070" spans="1:5" ht="12.6" customHeight="1" x14ac:dyDescent="0.2">
      <c r="A7070" s="32">
        <v>22</v>
      </c>
      <c r="B7070" s="32">
        <v>2</v>
      </c>
      <c r="C7070" s="32">
        <v>9</v>
      </c>
      <c r="D7070" s="32" t="s">
        <v>29</v>
      </c>
      <c r="E7070" s="32" t="s">
        <v>384</v>
      </c>
    </row>
    <row r="7071" spans="1:5" ht="12.6" customHeight="1" x14ac:dyDescent="0.2">
      <c r="A7071" s="32">
        <v>22</v>
      </c>
      <c r="B7071" s="32">
        <v>2</v>
      </c>
      <c r="C7071" s="32">
        <v>10</v>
      </c>
      <c r="D7071" s="32" t="s">
        <v>274</v>
      </c>
      <c r="E7071" s="32" t="s">
        <v>30</v>
      </c>
    </row>
    <row r="7072" spans="1:5" ht="12.6" customHeight="1" x14ac:dyDescent="0.2">
      <c r="A7072" s="32">
        <v>22</v>
      </c>
      <c r="B7072" s="32">
        <v>2</v>
      </c>
      <c r="C7072" s="32">
        <v>11</v>
      </c>
      <c r="D7072" s="32" t="s">
        <v>27</v>
      </c>
      <c r="E7072" s="32" t="s">
        <v>31</v>
      </c>
    </row>
    <row r="7073" spans="1:5" ht="12.6" customHeight="1" x14ac:dyDescent="0.2">
      <c r="A7073" s="32">
        <v>22</v>
      </c>
      <c r="B7073" s="32">
        <v>2</v>
      </c>
      <c r="C7073" s="32">
        <v>12</v>
      </c>
      <c r="D7073" s="32" t="s">
        <v>235</v>
      </c>
      <c r="E7073" s="32" t="s">
        <v>424</v>
      </c>
    </row>
    <row r="7074" spans="1:5" ht="12.6" customHeight="1" x14ac:dyDescent="0.2">
      <c r="A7074" s="32">
        <v>22</v>
      </c>
      <c r="B7074" s="32">
        <v>2</v>
      </c>
      <c r="C7074" s="32">
        <v>13</v>
      </c>
      <c r="D7074" s="32" t="s">
        <v>275</v>
      </c>
      <c r="E7074" s="32" t="s">
        <v>335</v>
      </c>
    </row>
    <row r="7075" spans="1:5" ht="12.6" customHeight="1" x14ac:dyDescent="0.2">
      <c r="A7075" s="32">
        <v>22</v>
      </c>
      <c r="B7075" s="32">
        <v>2</v>
      </c>
      <c r="C7075" s="32">
        <v>14</v>
      </c>
      <c r="D7075" s="32" t="s">
        <v>295</v>
      </c>
      <c r="E7075" s="32" t="s">
        <v>215</v>
      </c>
    </row>
    <row r="7076" spans="1:5" ht="12.6" customHeight="1" x14ac:dyDescent="0.2">
      <c r="A7076" s="32">
        <v>22</v>
      </c>
      <c r="B7076" s="32">
        <v>2</v>
      </c>
      <c r="C7076" s="32">
        <v>15</v>
      </c>
      <c r="D7076" s="32" t="s">
        <v>355</v>
      </c>
      <c r="E7076" s="32" t="s">
        <v>14</v>
      </c>
    </row>
    <row r="7077" spans="1:5" ht="12.6" customHeight="1" x14ac:dyDescent="0.2">
      <c r="A7077" s="32">
        <v>22</v>
      </c>
      <c r="B7077" s="32">
        <v>2</v>
      </c>
      <c r="C7077" s="32">
        <v>16</v>
      </c>
      <c r="D7077" s="32" t="s">
        <v>35</v>
      </c>
      <c r="E7077" s="32" t="s">
        <v>38</v>
      </c>
    </row>
    <row r="7078" spans="1:5" ht="12.6" customHeight="1" x14ac:dyDescent="0.2">
      <c r="A7078" s="32">
        <v>22</v>
      </c>
      <c r="B7078" s="32">
        <v>2</v>
      </c>
      <c r="C7078" s="32">
        <v>17</v>
      </c>
      <c r="D7078" s="32" t="s">
        <v>37</v>
      </c>
      <c r="E7078" s="32" t="s">
        <v>36</v>
      </c>
    </row>
    <row r="7079" spans="1:5" ht="12.6" customHeight="1" x14ac:dyDescent="0.2">
      <c r="A7079" s="32">
        <v>22</v>
      </c>
      <c r="B7079" s="32">
        <v>2</v>
      </c>
      <c r="C7079" s="32">
        <v>18</v>
      </c>
      <c r="D7079" s="32" t="s">
        <v>455</v>
      </c>
      <c r="E7079" s="32" t="s">
        <v>315</v>
      </c>
    </row>
    <row r="7080" spans="1:5" ht="12.6" customHeight="1" x14ac:dyDescent="0.2">
      <c r="A7080" s="32">
        <v>22</v>
      </c>
      <c r="B7080" s="32">
        <v>2</v>
      </c>
      <c r="C7080" s="32">
        <v>19</v>
      </c>
      <c r="D7080" s="32" t="s">
        <v>385</v>
      </c>
      <c r="E7080" s="32" t="s">
        <v>34</v>
      </c>
    </row>
    <row r="7081" spans="1:5" ht="12.6" customHeight="1" x14ac:dyDescent="0.2">
      <c r="A7081" s="32">
        <v>22</v>
      </c>
      <c r="B7081" s="32">
        <v>2</v>
      </c>
      <c r="C7081" s="32">
        <v>20</v>
      </c>
      <c r="D7081" s="32" t="s">
        <v>386</v>
      </c>
      <c r="E7081" s="32" t="s">
        <v>495</v>
      </c>
    </row>
    <row r="7082" spans="1:5" ht="12.6" customHeight="1" x14ac:dyDescent="0.2">
      <c r="A7082" s="32">
        <v>22</v>
      </c>
      <c r="B7082" s="32">
        <v>2</v>
      </c>
      <c r="C7082" s="32">
        <v>21</v>
      </c>
      <c r="D7082" s="32" t="s">
        <v>39</v>
      </c>
      <c r="E7082" s="32" t="s">
        <v>255</v>
      </c>
    </row>
    <row r="7083" spans="1:5" ht="12.6" customHeight="1" x14ac:dyDescent="0.2">
      <c r="A7083" s="32">
        <v>22</v>
      </c>
      <c r="B7083" s="32">
        <v>2</v>
      </c>
      <c r="C7083" s="32">
        <v>22</v>
      </c>
      <c r="D7083" s="32" t="s">
        <v>475</v>
      </c>
      <c r="E7083" s="32" t="s">
        <v>33</v>
      </c>
    </row>
    <row r="7084" spans="1:5" ht="12.6" customHeight="1" x14ac:dyDescent="0.2">
      <c r="A7084" s="32">
        <v>22</v>
      </c>
      <c r="B7084" s="32">
        <v>2</v>
      </c>
      <c r="C7084" s="32">
        <v>23</v>
      </c>
      <c r="D7084" s="32" t="s">
        <v>15</v>
      </c>
      <c r="E7084" s="32" t="s">
        <v>41</v>
      </c>
    </row>
    <row r="7085" spans="1:5" ht="12.6" customHeight="1" x14ac:dyDescent="0.2">
      <c r="A7085" s="32">
        <v>22</v>
      </c>
      <c r="B7085" s="32">
        <v>2</v>
      </c>
      <c r="C7085" s="32">
        <v>24</v>
      </c>
      <c r="D7085" s="32" t="s">
        <v>336</v>
      </c>
      <c r="E7085" s="32" t="s">
        <v>44</v>
      </c>
    </row>
    <row r="7086" spans="1:5" ht="12.6" customHeight="1" x14ac:dyDescent="0.2">
      <c r="A7086" s="32">
        <v>22</v>
      </c>
      <c r="B7086" s="32">
        <v>2</v>
      </c>
      <c r="C7086" s="32">
        <v>25</v>
      </c>
      <c r="D7086" s="32" t="s">
        <v>256</v>
      </c>
      <c r="E7086" s="32" t="s">
        <v>316</v>
      </c>
    </row>
    <row r="7087" spans="1:5" ht="12.6" customHeight="1" x14ac:dyDescent="0.2">
      <c r="A7087" s="32">
        <v>22</v>
      </c>
      <c r="B7087" s="32">
        <v>2</v>
      </c>
      <c r="C7087" s="32">
        <v>26</v>
      </c>
      <c r="D7087" s="32" t="s">
        <v>236</v>
      </c>
      <c r="E7087" s="32" t="s">
        <v>42</v>
      </c>
    </row>
    <row r="7088" spans="1:5" ht="12.6" customHeight="1" x14ac:dyDescent="0.2">
      <c r="A7088" s="32">
        <v>22</v>
      </c>
      <c r="B7088" s="32">
        <v>2</v>
      </c>
      <c r="C7088" s="32">
        <v>27</v>
      </c>
      <c r="D7088" s="32" t="s">
        <v>46</v>
      </c>
      <c r="E7088" s="32" t="s">
        <v>296</v>
      </c>
    </row>
    <row r="7089" spans="1:5" ht="12.6" customHeight="1" x14ac:dyDescent="0.2">
      <c r="A7089" s="32">
        <v>22</v>
      </c>
      <c r="B7089" s="32">
        <v>2</v>
      </c>
      <c r="C7089" s="32">
        <v>28</v>
      </c>
      <c r="D7089" s="32" t="s">
        <v>425</v>
      </c>
      <c r="E7089" s="32" t="s">
        <v>40</v>
      </c>
    </row>
    <row r="7090" spans="1:5" ht="12.6" customHeight="1" x14ac:dyDescent="0.2">
      <c r="A7090" s="32">
        <v>22</v>
      </c>
      <c r="B7090" s="32">
        <v>2</v>
      </c>
      <c r="C7090" s="32">
        <v>29</v>
      </c>
      <c r="D7090" s="32" t="s">
        <v>476</v>
      </c>
      <c r="E7090" s="32" t="s">
        <v>388</v>
      </c>
    </row>
    <row r="7091" spans="1:5" ht="12.6" customHeight="1" x14ac:dyDescent="0.2">
      <c r="A7091" s="32">
        <v>22</v>
      </c>
      <c r="B7091" s="32">
        <v>2</v>
      </c>
      <c r="C7091" s="32">
        <v>30</v>
      </c>
      <c r="D7091" s="32" t="s">
        <v>496</v>
      </c>
      <c r="E7091" s="32" t="s">
        <v>456</v>
      </c>
    </row>
    <row r="7092" spans="1:5" ht="12.6" customHeight="1" x14ac:dyDescent="0.2">
      <c r="A7092" s="32">
        <v>22</v>
      </c>
      <c r="B7092" s="32">
        <v>2</v>
      </c>
      <c r="C7092" s="32">
        <v>31</v>
      </c>
      <c r="D7092" s="32" t="s">
        <v>216</v>
      </c>
      <c r="E7092" s="32" t="s">
        <v>387</v>
      </c>
    </row>
    <row r="7093" spans="1:5" ht="12.6" customHeight="1" x14ac:dyDescent="0.2">
      <c r="A7093" s="32">
        <v>22</v>
      </c>
      <c r="B7093" s="32">
        <v>2</v>
      </c>
      <c r="C7093" s="32">
        <v>32</v>
      </c>
      <c r="D7093" s="32" t="s">
        <v>356</v>
      </c>
      <c r="E7093" s="32" t="s">
        <v>45</v>
      </c>
    </row>
    <row r="7094" spans="1:5" ht="12.6" customHeight="1" x14ac:dyDescent="0.2">
      <c r="A7094" s="32">
        <v>22</v>
      </c>
      <c r="B7094" s="32">
        <v>2</v>
      </c>
      <c r="C7094" s="32">
        <v>33</v>
      </c>
      <c r="D7094" s="32" t="s">
        <v>43</v>
      </c>
      <c r="E7094" s="32" t="s">
        <v>276</v>
      </c>
    </row>
    <row r="7095" spans="1:5" ht="12.6" customHeight="1" x14ac:dyDescent="0.2">
      <c r="A7095" s="32">
        <v>22</v>
      </c>
      <c r="B7095" s="32">
        <v>2</v>
      </c>
      <c r="C7095" s="32">
        <v>34</v>
      </c>
      <c r="D7095" s="32" t="s">
        <v>257</v>
      </c>
      <c r="E7095" s="32" t="s">
        <v>389</v>
      </c>
    </row>
    <row r="7096" spans="1:5" ht="12.6" customHeight="1" x14ac:dyDescent="0.2">
      <c r="A7096" s="32">
        <v>22</v>
      </c>
      <c r="B7096" s="32">
        <v>2</v>
      </c>
      <c r="C7096" s="32">
        <v>35</v>
      </c>
      <c r="D7096" s="32" t="s">
        <v>237</v>
      </c>
      <c r="E7096" s="32" t="s">
        <v>426</v>
      </c>
    </row>
    <row r="7097" spans="1:5" ht="12.6" customHeight="1" x14ac:dyDescent="0.2">
      <c r="A7097" s="32">
        <v>22</v>
      </c>
      <c r="B7097" s="32">
        <v>2</v>
      </c>
      <c r="C7097" s="32">
        <v>36</v>
      </c>
      <c r="D7097" s="32" t="s">
        <v>51</v>
      </c>
      <c r="E7097" s="32" t="s">
        <v>47</v>
      </c>
    </row>
    <row r="7098" spans="1:5" ht="12.6" customHeight="1" x14ac:dyDescent="0.2">
      <c r="A7098" s="32">
        <v>22</v>
      </c>
      <c r="B7098" s="32">
        <v>2</v>
      </c>
      <c r="C7098" s="32">
        <v>37</v>
      </c>
      <c r="D7098" s="32" t="s">
        <v>217</v>
      </c>
      <c r="E7098" s="32" t="s">
        <v>277</v>
      </c>
    </row>
    <row r="7099" spans="1:5" ht="12.6" customHeight="1" x14ac:dyDescent="0.2">
      <c r="A7099" s="32">
        <v>22</v>
      </c>
      <c r="B7099" s="32">
        <v>2</v>
      </c>
      <c r="C7099" s="32">
        <v>38</v>
      </c>
      <c r="D7099" s="32" t="s">
        <v>16</v>
      </c>
      <c r="E7099" s="32" t="s">
        <v>477</v>
      </c>
    </row>
    <row r="7100" spans="1:5" ht="12.6" customHeight="1" x14ac:dyDescent="0.2">
      <c r="A7100" s="32">
        <v>22</v>
      </c>
      <c r="B7100" s="32">
        <v>2</v>
      </c>
      <c r="C7100" s="32">
        <v>39</v>
      </c>
      <c r="D7100" s="32" t="s">
        <v>457</v>
      </c>
      <c r="E7100" s="32" t="s">
        <v>52</v>
      </c>
    </row>
    <row r="7101" spans="1:5" ht="12.6" customHeight="1" x14ac:dyDescent="0.2">
      <c r="A7101" s="32">
        <v>22</v>
      </c>
      <c r="B7101" s="32">
        <v>2</v>
      </c>
      <c r="C7101" s="32">
        <v>40</v>
      </c>
      <c r="D7101" s="32" t="s">
        <v>390</v>
      </c>
      <c r="E7101" s="32" t="s">
        <v>317</v>
      </c>
    </row>
    <row r="7102" spans="1:5" ht="12.6" customHeight="1" x14ac:dyDescent="0.2">
      <c r="A7102" s="32">
        <v>22</v>
      </c>
      <c r="B7102" s="32">
        <v>2</v>
      </c>
      <c r="C7102" s="32">
        <v>41</v>
      </c>
      <c r="D7102" s="32" t="s">
        <v>49</v>
      </c>
      <c r="E7102" s="32" t="s">
        <v>53</v>
      </c>
    </row>
    <row r="7103" spans="1:5" ht="12.6" customHeight="1" x14ac:dyDescent="0.2">
      <c r="A7103" s="32">
        <v>22</v>
      </c>
      <c r="B7103" s="32">
        <v>2</v>
      </c>
      <c r="C7103" s="32">
        <v>42</v>
      </c>
      <c r="D7103" s="32" t="s">
        <v>297</v>
      </c>
      <c r="E7103" s="32" t="s">
        <v>497</v>
      </c>
    </row>
    <row r="7104" spans="1:5" ht="12.6" customHeight="1" x14ac:dyDescent="0.2">
      <c r="A7104" s="32">
        <v>22</v>
      </c>
      <c r="B7104" s="32">
        <v>2</v>
      </c>
      <c r="C7104" s="32">
        <v>43</v>
      </c>
      <c r="D7104" s="32" t="s">
        <v>337</v>
      </c>
      <c r="E7104" s="32" t="s">
        <v>48</v>
      </c>
    </row>
    <row r="7105" spans="1:5" ht="12.6" customHeight="1" x14ac:dyDescent="0.2">
      <c r="A7105" s="32">
        <v>22</v>
      </c>
      <c r="B7105" s="32">
        <v>2</v>
      </c>
      <c r="C7105" s="32">
        <v>44</v>
      </c>
      <c r="D7105" s="32" t="s">
        <v>50</v>
      </c>
      <c r="E7105" s="32" t="s">
        <v>357</v>
      </c>
    </row>
    <row r="7106" spans="1:5" ht="12.6" customHeight="1" x14ac:dyDescent="0.2">
      <c r="A7106" s="32">
        <v>22</v>
      </c>
      <c r="B7106" s="32">
        <v>2</v>
      </c>
      <c r="C7106" s="32">
        <v>45</v>
      </c>
      <c r="D7106" s="32" t="s">
        <v>298</v>
      </c>
      <c r="E7106" s="32" t="s">
        <v>57</v>
      </c>
    </row>
    <row r="7107" spans="1:5" ht="12.6" customHeight="1" x14ac:dyDescent="0.2">
      <c r="A7107" s="32">
        <v>22</v>
      </c>
      <c r="B7107" s="32">
        <v>2</v>
      </c>
      <c r="C7107" s="32">
        <v>46</v>
      </c>
      <c r="D7107" s="32" t="s">
        <v>59</v>
      </c>
      <c r="E7107" s="32" t="s">
        <v>478</v>
      </c>
    </row>
    <row r="7108" spans="1:5" ht="12.6" customHeight="1" x14ac:dyDescent="0.2">
      <c r="A7108" s="32">
        <v>22</v>
      </c>
      <c r="B7108" s="32">
        <v>2</v>
      </c>
      <c r="C7108" s="32">
        <v>47</v>
      </c>
      <c r="D7108" s="32" t="s">
        <v>392</v>
      </c>
      <c r="E7108" s="32" t="s">
        <v>17</v>
      </c>
    </row>
    <row r="7109" spans="1:5" ht="12.6" customHeight="1" x14ac:dyDescent="0.2">
      <c r="A7109" s="32">
        <v>22</v>
      </c>
      <c r="B7109" s="32">
        <v>2</v>
      </c>
      <c r="C7109" s="32">
        <v>48</v>
      </c>
      <c r="D7109" s="32" t="s">
        <v>55</v>
      </c>
      <c r="E7109" s="32" t="s">
        <v>318</v>
      </c>
    </row>
    <row r="7110" spans="1:5" ht="12.6" customHeight="1" x14ac:dyDescent="0.2">
      <c r="A7110" s="32">
        <v>22</v>
      </c>
      <c r="B7110" s="32">
        <v>2</v>
      </c>
      <c r="C7110" s="32">
        <v>49</v>
      </c>
      <c r="D7110" s="32" t="s">
        <v>218</v>
      </c>
      <c r="E7110" s="32" t="s">
        <v>427</v>
      </c>
    </row>
    <row r="7111" spans="1:5" ht="12.6" customHeight="1" x14ac:dyDescent="0.2">
      <c r="A7111" s="32">
        <v>22</v>
      </c>
      <c r="B7111" s="32">
        <v>2</v>
      </c>
      <c r="C7111" s="32">
        <v>50</v>
      </c>
      <c r="D7111" s="32" t="s">
        <v>54</v>
      </c>
      <c r="E7111" s="32" t="s">
        <v>358</v>
      </c>
    </row>
    <row r="7112" spans="1:5" ht="12.6" customHeight="1" x14ac:dyDescent="0.2">
      <c r="A7112" s="32">
        <v>22</v>
      </c>
      <c r="B7112" s="32">
        <v>2</v>
      </c>
      <c r="C7112" s="32">
        <v>51</v>
      </c>
      <c r="D7112" s="32" t="s">
        <v>56</v>
      </c>
      <c r="E7112" s="32" t="s">
        <v>278</v>
      </c>
    </row>
    <row r="7113" spans="1:5" ht="12.6" customHeight="1" x14ac:dyDescent="0.2">
      <c r="A7113" s="32">
        <v>22</v>
      </c>
      <c r="B7113" s="32">
        <v>2</v>
      </c>
      <c r="C7113" s="32">
        <v>52</v>
      </c>
      <c r="D7113" s="32" t="s">
        <v>60</v>
      </c>
      <c r="E7113" s="32" t="s">
        <v>58</v>
      </c>
    </row>
    <row r="7114" spans="1:5" ht="12.6" customHeight="1" x14ac:dyDescent="0.2">
      <c r="A7114" s="32">
        <v>22</v>
      </c>
      <c r="B7114" s="32">
        <v>2</v>
      </c>
      <c r="C7114" s="32">
        <v>53</v>
      </c>
      <c r="D7114" s="32" t="s">
        <v>338</v>
      </c>
      <c r="E7114" s="32" t="s">
        <v>498</v>
      </c>
    </row>
    <row r="7115" spans="1:5" ht="12.6" customHeight="1" x14ac:dyDescent="0.2">
      <c r="A7115" s="32">
        <v>22</v>
      </c>
      <c r="B7115" s="32">
        <v>2</v>
      </c>
      <c r="C7115" s="32">
        <v>54</v>
      </c>
      <c r="D7115" s="32" t="s">
        <v>238</v>
      </c>
      <c r="E7115" s="32" t="s">
        <v>258</v>
      </c>
    </row>
    <row r="7116" spans="1:5" ht="12.6" customHeight="1" x14ac:dyDescent="0.2">
      <c r="A7116" s="32">
        <v>22</v>
      </c>
      <c r="B7116" s="32">
        <v>2</v>
      </c>
      <c r="C7116" s="32">
        <v>55</v>
      </c>
      <c r="D7116" s="32" t="s">
        <v>458</v>
      </c>
      <c r="E7116" s="32" t="s">
        <v>391</v>
      </c>
    </row>
    <row r="7117" spans="1:5" ht="12.6" customHeight="1" x14ac:dyDescent="0.2">
      <c r="A7117" s="32">
        <v>22</v>
      </c>
      <c r="B7117" s="32">
        <v>2</v>
      </c>
      <c r="C7117" s="32">
        <v>56</v>
      </c>
      <c r="D7117" s="32" t="s">
        <v>61</v>
      </c>
      <c r="E7117" s="32" t="s">
        <v>239</v>
      </c>
    </row>
    <row r="7118" spans="1:5" ht="12.6" customHeight="1" x14ac:dyDescent="0.2">
      <c r="A7118" s="32">
        <v>22</v>
      </c>
      <c r="B7118" s="32">
        <v>2</v>
      </c>
      <c r="C7118" s="32">
        <v>57</v>
      </c>
      <c r="D7118" s="32" t="s">
        <v>394</v>
      </c>
      <c r="E7118" s="32" t="s">
        <v>299</v>
      </c>
    </row>
    <row r="7119" spans="1:5" ht="12.6" customHeight="1" x14ac:dyDescent="0.2">
      <c r="A7119" s="32">
        <v>22</v>
      </c>
      <c r="B7119" s="32">
        <v>2</v>
      </c>
      <c r="C7119" s="32">
        <v>58</v>
      </c>
      <c r="D7119" s="32" t="s">
        <v>499</v>
      </c>
      <c r="E7119" s="32" t="s">
        <v>219</v>
      </c>
    </row>
    <row r="7120" spans="1:5" ht="12.6" customHeight="1" x14ac:dyDescent="0.2">
      <c r="A7120" s="32">
        <v>22</v>
      </c>
      <c r="B7120" s="32">
        <v>2</v>
      </c>
      <c r="C7120" s="32">
        <v>59</v>
      </c>
      <c r="D7120" s="32" t="s">
        <v>64</v>
      </c>
      <c r="E7120" s="32" t="s">
        <v>18</v>
      </c>
    </row>
    <row r="7121" spans="1:5" ht="12.6" customHeight="1" x14ac:dyDescent="0.2">
      <c r="A7121" s="32">
        <v>22</v>
      </c>
      <c r="B7121" s="32">
        <v>2</v>
      </c>
      <c r="C7121" s="32">
        <v>60</v>
      </c>
      <c r="D7121" s="32" t="s">
        <v>66</v>
      </c>
      <c r="E7121" s="32" t="s">
        <v>63</v>
      </c>
    </row>
    <row r="7122" spans="1:5" ht="12.6" customHeight="1" x14ac:dyDescent="0.2">
      <c r="A7122" s="32">
        <v>22</v>
      </c>
      <c r="B7122" s="32">
        <v>2</v>
      </c>
      <c r="C7122" s="32">
        <v>61</v>
      </c>
      <c r="D7122" s="32" t="s">
        <v>65</v>
      </c>
      <c r="E7122" s="32" t="s">
        <v>339</v>
      </c>
    </row>
    <row r="7123" spans="1:5" ht="12.6" customHeight="1" x14ac:dyDescent="0.2">
      <c r="A7123" s="32">
        <v>22</v>
      </c>
      <c r="B7123" s="32">
        <v>2</v>
      </c>
      <c r="C7123" s="32">
        <v>62</v>
      </c>
      <c r="D7123" s="32" t="s">
        <v>319</v>
      </c>
      <c r="E7123" s="32" t="s">
        <v>67</v>
      </c>
    </row>
    <row r="7124" spans="1:5" ht="12.6" customHeight="1" x14ac:dyDescent="0.2">
      <c r="A7124" s="32">
        <v>22</v>
      </c>
      <c r="B7124" s="32">
        <v>2</v>
      </c>
      <c r="C7124" s="32">
        <v>63</v>
      </c>
      <c r="D7124" s="32" t="s">
        <v>359</v>
      </c>
      <c r="E7124" s="32" t="s">
        <v>459</v>
      </c>
    </row>
    <row r="7125" spans="1:5" ht="12.6" customHeight="1" x14ac:dyDescent="0.2">
      <c r="A7125" s="32">
        <v>22</v>
      </c>
      <c r="B7125" s="32">
        <v>2</v>
      </c>
      <c r="C7125" s="32">
        <v>64</v>
      </c>
      <c r="D7125" s="32" t="s">
        <v>62</v>
      </c>
      <c r="E7125" s="32" t="s">
        <v>428</v>
      </c>
    </row>
    <row r="7126" spans="1:5" ht="12.6" customHeight="1" x14ac:dyDescent="0.2">
      <c r="A7126" s="32">
        <v>22</v>
      </c>
      <c r="B7126" s="32">
        <v>2</v>
      </c>
      <c r="C7126" s="32">
        <v>65</v>
      </c>
      <c r="D7126" s="32" t="s">
        <v>479</v>
      </c>
      <c r="E7126" s="32" t="s">
        <v>279</v>
      </c>
    </row>
    <row r="7127" spans="1:5" ht="12.6" customHeight="1" x14ac:dyDescent="0.2">
      <c r="A7127" s="32">
        <v>22</v>
      </c>
      <c r="B7127" s="32">
        <v>2</v>
      </c>
      <c r="C7127" s="32">
        <v>66</v>
      </c>
      <c r="D7127" s="32" t="s">
        <v>393</v>
      </c>
      <c r="E7127" s="32" t="s">
        <v>259</v>
      </c>
    </row>
    <row r="7128" spans="1:5" ht="12.6" customHeight="1" x14ac:dyDescent="0.2">
      <c r="A7128" s="32">
        <v>22</v>
      </c>
      <c r="B7128" s="32">
        <v>2</v>
      </c>
      <c r="C7128" s="32">
        <v>67</v>
      </c>
      <c r="D7128" s="32" t="s">
        <v>300</v>
      </c>
      <c r="E7128" s="32" t="s">
        <v>360</v>
      </c>
    </row>
    <row r="7129" spans="1:5" ht="12.6" customHeight="1" x14ac:dyDescent="0.2">
      <c r="A7129" s="32">
        <v>22</v>
      </c>
      <c r="B7129" s="32">
        <v>2</v>
      </c>
      <c r="C7129" s="32">
        <v>68</v>
      </c>
      <c r="D7129" s="32" t="s">
        <v>72</v>
      </c>
      <c r="E7129" s="32" t="s">
        <v>68</v>
      </c>
    </row>
    <row r="7130" spans="1:5" ht="12.6" customHeight="1" x14ac:dyDescent="0.2">
      <c r="A7130" s="32">
        <v>22</v>
      </c>
      <c r="B7130" s="32">
        <v>2</v>
      </c>
      <c r="C7130" s="32">
        <v>69</v>
      </c>
      <c r="D7130" s="32" t="s">
        <v>500</v>
      </c>
      <c r="E7130" s="32" t="s">
        <v>19</v>
      </c>
    </row>
    <row r="7131" spans="1:5" ht="12.6" customHeight="1" x14ac:dyDescent="0.2">
      <c r="A7131" s="32">
        <v>22</v>
      </c>
      <c r="B7131" s="32">
        <v>2</v>
      </c>
      <c r="C7131" s="32">
        <v>70</v>
      </c>
      <c r="D7131" s="32" t="s">
        <v>340</v>
      </c>
      <c r="E7131" s="32" t="s">
        <v>73</v>
      </c>
    </row>
    <row r="7132" spans="1:5" ht="12.6" customHeight="1" x14ac:dyDescent="0.2">
      <c r="A7132" s="32">
        <v>22</v>
      </c>
      <c r="B7132" s="32">
        <v>2</v>
      </c>
      <c r="C7132" s="32">
        <v>71</v>
      </c>
      <c r="D7132" s="32" t="s">
        <v>429</v>
      </c>
      <c r="E7132" s="32" t="s">
        <v>280</v>
      </c>
    </row>
    <row r="7133" spans="1:5" ht="12.6" customHeight="1" x14ac:dyDescent="0.2">
      <c r="A7133" s="32">
        <v>22</v>
      </c>
      <c r="B7133" s="32">
        <v>2</v>
      </c>
      <c r="C7133" s="32">
        <v>72</v>
      </c>
      <c r="D7133" s="32" t="s">
        <v>320</v>
      </c>
      <c r="E7133" s="32" t="s">
        <v>396</v>
      </c>
    </row>
    <row r="7134" spans="1:5" ht="12.6" customHeight="1" x14ac:dyDescent="0.2">
      <c r="A7134" s="32">
        <v>22</v>
      </c>
      <c r="B7134" s="32">
        <v>2</v>
      </c>
      <c r="C7134" s="32">
        <v>73</v>
      </c>
      <c r="D7134" s="32" t="s">
        <v>70</v>
      </c>
      <c r="E7134" s="32" t="s">
        <v>480</v>
      </c>
    </row>
    <row r="7135" spans="1:5" ht="12.6" customHeight="1" x14ac:dyDescent="0.2">
      <c r="A7135" s="32">
        <v>22</v>
      </c>
      <c r="B7135" s="32">
        <v>2</v>
      </c>
      <c r="C7135" s="32">
        <v>74</v>
      </c>
      <c r="D7135" s="32" t="s">
        <v>220</v>
      </c>
      <c r="E7135" s="32" t="s">
        <v>71</v>
      </c>
    </row>
    <row r="7136" spans="1:5" ht="12.6" customHeight="1" x14ac:dyDescent="0.2">
      <c r="A7136" s="32">
        <v>22</v>
      </c>
      <c r="B7136" s="32">
        <v>2</v>
      </c>
      <c r="C7136" s="32">
        <v>75</v>
      </c>
      <c r="D7136" s="32" t="s">
        <v>460</v>
      </c>
      <c r="E7136" s="32" t="s">
        <v>260</v>
      </c>
    </row>
    <row r="7137" spans="1:5" ht="12.6" customHeight="1" x14ac:dyDescent="0.2">
      <c r="A7137" s="32">
        <v>22</v>
      </c>
      <c r="B7137" s="32">
        <v>2</v>
      </c>
      <c r="C7137" s="32">
        <v>76</v>
      </c>
      <c r="D7137" s="32" t="s">
        <v>395</v>
      </c>
      <c r="E7137" s="32" t="s">
        <v>69</v>
      </c>
    </row>
    <row r="7138" spans="1:5" ht="12.6" customHeight="1" x14ac:dyDescent="0.2">
      <c r="A7138" s="32">
        <v>22</v>
      </c>
      <c r="B7138" s="32">
        <v>2</v>
      </c>
      <c r="C7138" s="32">
        <v>77</v>
      </c>
      <c r="D7138" s="32" t="s">
        <v>74</v>
      </c>
      <c r="E7138" s="32" t="s">
        <v>240</v>
      </c>
    </row>
    <row r="7139" spans="1:5" ht="12.6" customHeight="1" x14ac:dyDescent="0.2">
      <c r="A7139" s="32">
        <v>22</v>
      </c>
      <c r="B7139" s="32">
        <v>2</v>
      </c>
      <c r="C7139" s="32">
        <v>78</v>
      </c>
      <c r="D7139" s="32" t="s">
        <v>221</v>
      </c>
      <c r="E7139" s="32" t="s">
        <v>397</v>
      </c>
    </row>
    <row r="7140" spans="1:5" ht="12.6" customHeight="1" x14ac:dyDescent="0.2">
      <c r="A7140" s="32">
        <v>22</v>
      </c>
      <c r="B7140" s="32">
        <v>2</v>
      </c>
      <c r="C7140" s="32">
        <v>79</v>
      </c>
      <c r="D7140" s="32" t="s">
        <v>398</v>
      </c>
      <c r="E7140" s="32" t="s">
        <v>281</v>
      </c>
    </row>
    <row r="7141" spans="1:5" ht="12.6" customHeight="1" x14ac:dyDescent="0.2">
      <c r="A7141" s="32">
        <v>22</v>
      </c>
      <c r="B7141" s="32">
        <v>2</v>
      </c>
      <c r="C7141" s="32">
        <v>80</v>
      </c>
      <c r="D7141" s="32" t="s">
        <v>80</v>
      </c>
      <c r="E7141" s="32" t="s">
        <v>361</v>
      </c>
    </row>
    <row r="7142" spans="1:5" ht="12.6" customHeight="1" x14ac:dyDescent="0.2">
      <c r="A7142" s="32">
        <v>22</v>
      </c>
      <c r="B7142" s="32">
        <v>2</v>
      </c>
      <c r="C7142" s="32">
        <v>81</v>
      </c>
      <c r="D7142" s="32" t="s">
        <v>20</v>
      </c>
      <c r="E7142" s="32" t="s">
        <v>261</v>
      </c>
    </row>
    <row r="7143" spans="1:5" ht="12.6" customHeight="1" x14ac:dyDescent="0.2">
      <c r="A7143" s="32">
        <v>22</v>
      </c>
      <c r="B7143" s="32">
        <v>2</v>
      </c>
      <c r="C7143" s="32">
        <v>82</v>
      </c>
      <c r="D7143" s="32" t="s">
        <v>78</v>
      </c>
      <c r="E7143" s="32" t="s">
        <v>241</v>
      </c>
    </row>
    <row r="7144" spans="1:5" ht="12.6" customHeight="1" x14ac:dyDescent="0.2">
      <c r="A7144" s="32">
        <v>22</v>
      </c>
      <c r="B7144" s="32">
        <v>2</v>
      </c>
      <c r="C7144" s="32">
        <v>83</v>
      </c>
      <c r="D7144" s="32" t="s">
        <v>430</v>
      </c>
      <c r="E7144" s="32" t="s">
        <v>75</v>
      </c>
    </row>
    <row r="7145" spans="1:5" ht="12.6" customHeight="1" x14ac:dyDescent="0.2">
      <c r="A7145" s="32">
        <v>22</v>
      </c>
      <c r="B7145" s="32">
        <v>2</v>
      </c>
      <c r="C7145" s="32">
        <v>84</v>
      </c>
      <c r="D7145" s="32" t="s">
        <v>81</v>
      </c>
      <c r="E7145" s="32" t="s">
        <v>461</v>
      </c>
    </row>
    <row r="7146" spans="1:5" ht="12.6" customHeight="1" x14ac:dyDescent="0.2">
      <c r="A7146" s="32">
        <v>22</v>
      </c>
      <c r="B7146" s="32">
        <v>2</v>
      </c>
      <c r="C7146" s="32">
        <v>85</v>
      </c>
      <c r="D7146" s="32" t="s">
        <v>501</v>
      </c>
      <c r="E7146" s="32" t="s">
        <v>76</v>
      </c>
    </row>
    <row r="7147" spans="1:5" ht="12.6" customHeight="1" x14ac:dyDescent="0.2">
      <c r="A7147" s="32">
        <v>22</v>
      </c>
      <c r="B7147" s="32">
        <v>2</v>
      </c>
      <c r="C7147" s="32">
        <v>86</v>
      </c>
      <c r="D7147" s="32" t="s">
        <v>321</v>
      </c>
      <c r="E7147" s="32" t="s">
        <v>481</v>
      </c>
    </row>
    <row r="7148" spans="1:5" ht="12.6" customHeight="1" x14ac:dyDescent="0.2">
      <c r="A7148" s="32">
        <v>22</v>
      </c>
      <c r="B7148" s="32">
        <v>2</v>
      </c>
      <c r="C7148" s="32">
        <v>87</v>
      </c>
      <c r="D7148" s="32" t="s">
        <v>79</v>
      </c>
      <c r="E7148" s="32" t="s">
        <v>341</v>
      </c>
    </row>
    <row r="7149" spans="1:5" ht="12.6" customHeight="1" x14ac:dyDescent="0.2">
      <c r="A7149" s="32">
        <v>22</v>
      </c>
      <c r="B7149" s="32">
        <v>2</v>
      </c>
      <c r="C7149" s="32">
        <v>88</v>
      </c>
      <c r="D7149" s="32" t="s">
        <v>301</v>
      </c>
      <c r="E7149" s="32" t="s">
        <v>77</v>
      </c>
    </row>
    <row r="7150" spans="1:5" ht="12.6" customHeight="1" x14ac:dyDescent="0.2">
      <c r="A7150" s="32">
        <v>22</v>
      </c>
      <c r="B7150" s="32">
        <v>2</v>
      </c>
      <c r="C7150" s="32">
        <v>89</v>
      </c>
      <c r="D7150" s="32" t="s">
        <v>322</v>
      </c>
      <c r="E7150" s="32" t="s">
        <v>222</v>
      </c>
    </row>
    <row r="7151" spans="1:5" ht="12.6" customHeight="1" x14ac:dyDescent="0.2">
      <c r="A7151" s="32">
        <v>22</v>
      </c>
      <c r="B7151" s="32">
        <v>2</v>
      </c>
      <c r="C7151" s="32">
        <v>90</v>
      </c>
      <c r="D7151" s="32" t="s">
        <v>362</v>
      </c>
      <c r="E7151" s="32" t="s">
        <v>399</v>
      </c>
    </row>
    <row r="7152" spans="1:5" ht="12.6" customHeight="1" x14ac:dyDescent="0.2">
      <c r="A7152" s="32">
        <v>22</v>
      </c>
      <c r="B7152" s="32">
        <v>2</v>
      </c>
      <c r="C7152" s="32">
        <v>91</v>
      </c>
      <c r="D7152" s="32" t="s">
        <v>431</v>
      </c>
      <c r="E7152" s="32" t="s">
        <v>86</v>
      </c>
    </row>
    <row r="7153" spans="1:5" ht="12.6" customHeight="1" x14ac:dyDescent="0.2">
      <c r="A7153" s="32">
        <v>22</v>
      </c>
      <c r="B7153" s="32">
        <v>2</v>
      </c>
      <c r="C7153" s="32">
        <v>92</v>
      </c>
      <c r="D7153" s="32" t="s">
        <v>342</v>
      </c>
      <c r="E7153" s="32" t="s">
        <v>242</v>
      </c>
    </row>
    <row r="7154" spans="1:5" ht="12.6" customHeight="1" x14ac:dyDescent="0.2">
      <c r="A7154" s="32">
        <v>22</v>
      </c>
      <c r="B7154" s="32">
        <v>2</v>
      </c>
      <c r="C7154" s="32">
        <v>93</v>
      </c>
      <c r="D7154" s="32" t="s">
        <v>83</v>
      </c>
      <c r="E7154" s="32" t="s">
        <v>282</v>
      </c>
    </row>
    <row r="7155" spans="1:5" ht="12.6" customHeight="1" x14ac:dyDescent="0.2">
      <c r="A7155" s="32">
        <v>22</v>
      </c>
      <c r="B7155" s="32">
        <v>2</v>
      </c>
      <c r="C7155" s="32">
        <v>94</v>
      </c>
      <c r="D7155" s="32" t="s">
        <v>87</v>
      </c>
      <c r="E7155" s="32" t="s">
        <v>482</v>
      </c>
    </row>
    <row r="7156" spans="1:5" ht="12.6" customHeight="1" x14ac:dyDescent="0.2">
      <c r="A7156" s="32">
        <v>22</v>
      </c>
      <c r="B7156" s="32">
        <v>2</v>
      </c>
      <c r="C7156" s="32">
        <v>95</v>
      </c>
      <c r="D7156" s="32" t="s">
        <v>82</v>
      </c>
      <c r="E7156" s="32" t="s">
        <v>262</v>
      </c>
    </row>
    <row r="7157" spans="1:5" ht="12.6" customHeight="1" x14ac:dyDescent="0.2">
      <c r="A7157" s="32">
        <v>22</v>
      </c>
      <c r="B7157" s="32">
        <v>2</v>
      </c>
      <c r="C7157" s="32">
        <v>96</v>
      </c>
      <c r="D7157" s="32" t="s">
        <v>502</v>
      </c>
      <c r="E7157" s="32" t="s">
        <v>400</v>
      </c>
    </row>
    <row r="7158" spans="1:5" ht="12.6" customHeight="1" x14ac:dyDescent="0.2">
      <c r="A7158" s="32">
        <v>22</v>
      </c>
      <c r="B7158" s="32">
        <v>2</v>
      </c>
      <c r="C7158" s="32">
        <v>97</v>
      </c>
      <c r="D7158" s="32" t="s">
        <v>85</v>
      </c>
      <c r="E7158" s="32" t="s">
        <v>462</v>
      </c>
    </row>
    <row r="7159" spans="1:5" ht="12.6" customHeight="1" x14ac:dyDescent="0.2">
      <c r="A7159" s="32">
        <v>22</v>
      </c>
      <c r="B7159" s="32">
        <v>2</v>
      </c>
      <c r="C7159" s="32">
        <v>98</v>
      </c>
      <c r="D7159" s="32" t="s">
        <v>21</v>
      </c>
      <c r="E7159" s="32" t="s">
        <v>302</v>
      </c>
    </row>
    <row r="7160" spans="1:5" ht="12.6" customHeight="1" x14ac:dyDescent="0.2">
      <c r="A7160" s="32">
        <v>22</v>
      </c>
      <c r="B7160" s="32">
        <v>2</v>
      </c>
      <c r="C7160" s="32">
        <v>99</v>
      </c>
      <c r="D7160" s="32" t="s">
        <v>88</v>
      </c>
      <c r="E7160" s="32" t="s">
        <v>84</v>
      </c>
    </row>
    <row r="7161" spans="1:5" ht="12.6" customHeight="1" x14ac:dyDescent="0.2">
      <c r="A7161" s="32">
        <v>22</v>
      </c>
      <c r="B7161" s="32">
        <v>2</v>
      </c>
      <c r="C7161" s="32">
        <v>100</v>
      </c>
      <c r="D7161" s="32" t="s">
        <v>283</v>
      </c>
      <c r="E7161" s="32" t="s">
        <v>323</v>
      </c>
    </row>
    <row r="7162" spans="1:5" ht="12.6" customHeight="1" x14ac:dyDescent="0.2">
      <c r="A7162" s="32">
        <v>22</v>
      </c>
      <c r="B7162" s="32">
        <v>2</v>
      </c>
      <c r="C7162" s="32">
        <v>101</v>
      </c>
      <c r="D7162" s="32" t="s">
        <v>483</v>
      </c>
      <c r="E7162" s="32" t="s">
        <v>263</v>
      </c>
    </row>
    <row r="7163" spans="1:5" ht="12.6" customHeight="1" x14ac:dyDescent="0.2">
      <c r="A7163" s="32">
        <v>22</v>
      </c>
      <c r="B7163" s="32">
        <v>2</v>
      </c>
      <c r="C7163" s="32">
        <v>102</v>
      </c>
      <c r="D7163" s="32" t="s">
        <v>401</v>
      </c>
      <c r="E7163" s="32" t="s">
        <v>91</v>
      </c>
    </row>
    <row r="7164" spans="1:5" ht="12.6" customHeight="1" x14ac:dyDescent="0.2">
      <c r="A7164" s="32">
        <v>22</v>
      </c>
      <c r="B7164" s="32">
        <v>2</v>
      </c>
      <c r="C7164" s="32">
        <v>103</v>
      </c>
      <c r="D7164" s="32" t="s">
        <v>363</v>
      </c>
      <c r="E7164" s="32" t="s">
        <v>402</v>
      </c>
    </row>
    <row r="7165" spans="1:5" ht="12.6" customHeight="1" x14ac:dyDescent="0.2">
      <c r="A7165" s="32">
        <v>22</v>
      </c>
      <c r="B7165" s="32">
        <v>2</v>
      </c>
      <c r="C7165" s="32">
        <v>104</v>
      </c>
      <c r="D7165" s="32" t="s">
        <v>303</v>
      </c>
      <c r="E7165" s="32" t="s">
        <v>90</v>
      </c>
    </row>
    <row r="7166" spans="1:5" ht="12.6" customHeight="1" x14ac:dyDescent="0.2">
      <c r="A7166" s="32">
        <v>22</v>
      </c>
      <c r="B7166" s="32">
        <v>2</v>
      </c>
      <c r="C7166" s="32">
        <v>105</v>
      </c>
      <c r="D7166" s="32" t="s">
        <v>432</v>
      </c>
      <c r="E7166" s="32" t="s">
        <v>95</v>
      </c>
    </row>
    <row r="7167" spans="1:5" ht="12.6" customHeight="1" x14ac:dyDescent="0.2">
      <c r="A7167" s="32">
        <v>22</v>
      </c>
      <c r="B7167" s="32">
        <v>2</v>
      </c>
      <c r="C7167" s="32">
        <v>106</v>
      </c>
      <c r="D7167" s="32" t="s">
        <v>92</v>
      </c>
      <c r="E7167" s="32" t="s">
        <v>93</v>
      </c>
    </row>
    <row r="7168" spans="1:5" ht="12.6" customHeight="1" x14ac:dyDescent="0.2">
      <c r="A7168" s="32">
        <v>22</v>
      </c>
      <c r="B7168" s="32">
        <v>2</v>
      </c>
      <c r="C7168" s="32">
        <v>107</v>
      </c>
      <c r="D7168" s="32" t="s">
        <v>243</v>
      </c>
      <c r="E7168" s="32" t="s">
        <v>89</v>
      </c>
    </row>
    <row r="7169" spans="1:5" ht="12.6" customHeight="1" x14ac:dyDescent="0.2">
      <c r="A7169" s="32">
        <v>22</v>
      </c>
      <c r="B7169" s="32">
        <v>2</v>
      </c>
      <c r="C7169" s="32">
        <v>108</v>
      </c>
      <c r="D7169" s="32" t="s">
        <v>23</v>
      </c>
      <c r="E7169" s="32" t="s">
        <v>223</v>
      </c>
    </row>
    <row r="7170" spans="1:5" ht="12.6" customHeight="1" x14ac:dyDescent="0.2">
      <c r="A7170" s="32">
        <v>22</v>
      </c>
      <c r="B7170" s="32">
        <v>2</v>
      </c>
      <c r="C7170" s="32">
        <v>109</v>
      </c>
      <c r="D7170" s="32" t="s">
        <v>503</v>
      </c>
      <c r="E7170" s="32" t="s">
        <v>343</v>
      </c>
    </row>
    <row r="7171" spans="1:5" ht="12.6" customHeight="1" x14ac:dyDescent="0.2">
      <c r="A7171" s="32">
        <v>22</v>
      </c>
      <c r="B7171" s="32">
        <v>2</v>
      </c>
      <c r="C7171" s="32">
        <v>110</v>
      </c>
      <c r="D7171" s="32" t="s">
        <v>94</v>
      </c>
      <c r="E7171" s="32" t="s">
        <v>463</v>
      </c>
    </row>
    <row r="7172" spans="1:5" ht="12.6" customHeight="1" x14ac:dyDescent="0.2">
      <c r="A7172" s="32">
        <v>22</v>
      </c>
      <c r="B7172" s="32">
        <v>2</v>
      </c>
      <c r="C7172" s="32">
        <v>111</v>
      </c>
      <c r="D7172" s="32" t="s">
        <v>284</v>
      </c>
      <c r="E7172" s="32" t="s">
        <v>98</v>
      </c>
    </row>
    <row r="7173" spans="1:5" ht="12.6" customHeight="1" x14ac:dyDescent="0.2">
      <c r="A7173" s="32">
        <v>22</v>
      </c>
      <c r="B7173" s="32">
        <v>2</v>
      </c>
      <c r="C7173" s="32">
        <v>112</v>
      </c>
      <c r="D7173" s="32" t="s">
        <v>99</v>
      </c>
      <c r="E7173" s="32" t="s">
        <v>403</v>
      </c>
    </row>
    <row r="7174" spans="1:5" ht="12.6" customHeight="1" x14ac:dyDescent="0.2">
      <c r="A7174" s="32">
        <v>22</v>
      </c>
      <c r="B7174" s="32">
        <v>2</v>
      </c>
      <c r="C7174" s="32">
        <v>113</v>
      </c>
      <c r="D7174" s="32" t="s">
        <v>504</v>
      </c>
      <c r="E7174" s="32" t="s">
        <v>97</v>
      </c>
    </row>
    <row r="7175" spans="1:5" ht="12.6" customHeight="1" x14ac:dyDescent="0.2">
      <c r="A7175" s="32">
        <v>22</v>
      </c>
      <c r="B7175" s="32">
        <v>2</v>
      </c>
      <c r="C7175" s="32">
        <v>114</v>
      </c>
      <c r="D7175" s="32" t="s">
        <v>101</v>
      </c>
      <c r="E7175" s="32" t="s">
        <v>464</v>
      </c>
    </row>
    <row r="7176" spans="1:5" ht="12.6" customHeight="1" x14ac:dyDescent="0.2">
      <c r="A7176" s="32">
        <v>22</v>
      </c>
      <c r="B7176" s="32">
        <v>2</v>
      </c>
      <c r="C7176" s="32">
        <v>115</v>
      </c>
      <c r="D7176" s="32" t="s">
        <v>344</v>
      </c>
      <c r="E7176" s="32" t="s">
        <v>24</v>
      </c>
    </row>
    <row r="7177" spans="1:5" ht="12.6" customHeight="1" x14ac:dyDescent="0.2">
      <c r="A7177" s="32">
        <v>22</v>
      </c>
      <c r="B7177" s="32">
        <v>2</v>
      </c>
      <c r="C7177" s="32">
        <v>116</v>
      </c>
      <c r="D7177" s="32" t="s">
        <v>404</v>
      </c>
      <c r="E7177" s="32" t="s">
        <v>433</v>
      </c>
    </row>
    <row r="7178" spans="1:5" ht="12.6" customHeight="1" x14ac:dyDescent="0.2">
      <c r="A7178" s="32">
        <v>22</v>
      </c>
      <c r="B7178" s="32">
        <v>2</v>
      </c>
      <c r="C7178" s="32">
        <v>117</v>
      </c>
      <c r="D7178" s="32" t="s">
        <v>484</v>
      </c>
      <c r="E7178" s="32" t="s">
        <v>264</v>
      </c>
    </row>
    <row r="7179" spans="1:5" ht="12.6" customHeight="1" x14ac:dyDescent="0.2">
      <c r="A7179" s="32">
        <v>22</v>
      </c>
      <c r="B7179" s="32">
        <v>2</v>
      </c>
      <c r="C7179" s="32">
        <v>118</v>
      </c>
      <c r="D7179" s="32" t="s">
        <v>102</v>
      </c>
      <c r="E7179" s="32" t="s">
        <v>96</v>
      </c>
    </row>
    <row r="7180" spans="1:5" ht="12.6" customHeight="1" x14ac:dyDescent="0.2">
      <c r="A7180" s="32">
        <v>22</v>
      </c>
      <c r="B7180" s="32">
        <v>2</v>
      </c>
      <c r="C7180" s="32">
        <v>119</v>
      </c>
      <c r="D7180" s="32" t="s">
        <v>224</v>
      </c>
      <c r="E7180" s="32" t="s">
        <v>304</v>
      </c>
    </row>
    <row r="7181" spans="1:5" ht="12.6" customHeight="1" x14ac:dyDescent="0.2">
      <c r="A7181" s="32">
        <v>22</v>
      </c>
      <c r="B7181" s="32">
        <v>2</v>
      </c>
      <c r="C7181" s="32">
        <v>120</v>
      </c>
      <c r="D7181" s="32" t="s">
        <v>324</v>
      </c>
      <c r="E7181" s="32" t="s">
        <v>244</v>
      </c>
    </row>
    <row r="7182" spans="1:5" ht="12.6" customHeight="1" x14ac:dyDescent="0.2">
      <c r="A7182" s="32">
        <v>22</v>
      </c>
      <c r="B7182" s="32">
        <v>2</v>
      </c>
      <c r="C7182" s="32">
        <v>121</v>
      </c>
      <c r="D7182" s="32" t="s">
        <v>100</v>
      </c>
      <c r="E7182" s="32" t="s">
        <v>364</v>
      </c>
    </row>
    <row r="7183" spans="1:5" ht="12.6" customHeight="1" x14ac:dyDescent="0.2">
      <c r="A7183" s="32">
        <v>22</v>
      </c>
      <c r="B7183" s="32">
        <v>2</v>
      </c>
      <c r="C7183" s="32">
        <v>122</v>
      </c>
      <c r="D7183" s="32" t="s">
        <v>103</v>
      </c>
      <c r="E7183" s="32" t="s">
        <v>105</v>
      </c>
    </row>
    <row r="7184" spans="1:5" ht="12.6" customHeight="1" x14ac:dyDescent="0.2">
      <c r="A7184" s="32">
        <v>22</v>
      </c>
      <c r="B7184" s="32">
        <v>2</v>
      </c>
      <c r="C7184" s="32">
        <v>123</v>
      </c>
      <c r="D7184" s="32" t="s">
        <v>325</v>
      </c>
      <c r="E7184" s="32" t="s">
        <v>406</v>
      </c>
    </row>
    <row r="7185" spans="1:5" ht="12.6" customHeight="1" x14ac:dyDescent="0.2">
      <c r="A7185" s="32">
        <v>22</v>
      </c>
      <c r="B7185" s="32">
        <v>2</v>
      </c>
      <c r="C7185" s="32">
        <v>124</v>
      </c>
      <c r="D7185" s="32" t="s">
        <v>25</v>
      </c>
      <c r="E7185" s="32" t="s">
        <v>106</v>
      </c>
    </row>
    <row r="7186" spans="1:5" ht="12.6" customHeight="1" x14ac:dyDescent="0.2">
      <c r="A7186" s="32">
        <v>22</v>
      </c>
      <c r="B7186" s="32">
        <v>2</v>
      </c>
      <c r="C7186" s="32">
        <v>125</v>
      </c>
      <c r="D7186" s="32" t="s">
        <v>265</v>
      </c>
      <c r="E7186" s="32" t="s">
        <v>434</v>
      </c>
    </row>
    <row r="7187" spans="1:5" ht="12.6" customHeight="1" x14ac:dyDescent="0.2">
      <c r="A7187" s="32">
        <v>22</v>
      </c>
      <c r="B7187" s="32">
        <v>2</v>
      </c>
      <c r="C7187" s="32">
        <v>126</v>
      </c>
      <c r="D7187" s="32" t="s">
        <v>485</v>
      </c>
      <c r="E7187" s="32" t="s">
        <v>225</v>
      </c>
    </row>
    <row r="7188" spans="1:5" ht="12.6" customHeight="1" x14ac:dyDescent="0.2">
      <c r="A7188" s="32">
        <v>22</v>
      </c>
      <c r="B7188" s="32">
        <v>2</v>
      </c>
      <c r="C7188" s="32">
        <v>127</v>
      </c>
      <c r="D7188" s="32" t="s">
        <v>109</v>
      </c>
      <c r="E7188" s="32" t="s">
        <v>104</v>
      </c>
    </row>
    <row r="7189" spans="1:5" ht="12.6" customHeight="1" x14ac:dyDescent="0.2">
      <c r="A7189" s="32">
        <v>22</v>
      </c>
      <c r="B7189" s="32">
        <v>2</v>
      </c>
      <c r="C7189" s="32">
        <v>128</v>
      </c>
      <c r="D7189" s="32" t="s">
        <v>505</v>
      </c>
      <c r="E7189" s="32" t="s">
        <v>305</v>
      </c>
    </row>
    <row r="7190" spans="1:5" ht="12.6" customHeight="1" x14ac:dyDescent="0.2">
      <c r="A7190" s="32">
        <v>22</v>
      </c>
      <c r="B7190" s="32">
        <v>2</v>
      </c>
      <c r="C7190" s="32">
        <v>129</v>
      </c>
      <c r="D7190" s="32" t="s">
        <v>465</v>
      </c>
      <c r="E7190" s="32" t="s">
        <v>345</v>
      </c>
    </row>
    <row r="7191" spans="1:5" ht="12.6" customHeight="1" x14ac:dyDescent="0.2">
      <c r="A7191" s="32">
        <v>22</v>
      </c>
      <c r="B7191" s="32">
        <v>2</v>
      </c>
      <c r="C7191" s="32">
        <v>130</v>
      </c>
      <c r="D7191" s="32" t="s">
        <v>405</v>
      </c>
      <c r="E7191" s="32" t="s">
        <v>245</v>
      </c>
    </row>
    <row r="7192" spans="1:5" ht="12.6" customHeight="1" x14ac:dyDescent="0.2">
      <c r="A7192" s="32">
        <v>22</v>
      </c>
      <c r="B7192" s="32">
        <v>2</v>
      </c>
      <c r="C7192" s="32">
        <v>131</v>
      </c>
      <c r="D7192" s="32" t="s">
        <v>285</v>
      </c>
      <c r="E7192" s="32" t="s">
        <v>108</v>
      </c>
    </row>
    <row r="7193" spans="1:5" ht="12.6" customHeight="1" x14ac:dyDescent="0.2">
      <c r="A7193" s="32">
        <v>22</v>
      </c>
      <c r="B7193" s="32">
        <v>2</v>
      </c>
      <c r="C7193" s="32">
        <v>132</v>
      </c>
      <c r="D7193" s="32" t="s">
        <v>107</v>
      </c>
      <c r="E7193" s="32" t="s">
        <v>365</v>
      </c>
    </row>
    <row r="7194" spans="1:5" ht="12.6" customHeight="1" x14ac:dyDescent="0.2">
      <c r="A7194" s="32">
        <v>22</v>
      </c>
      <c r="B7194" s="32">
        <v>2</v>
      </c>
      <c r="C7194" s="32">
        <v>133</v>
      </c>
      <c r="D7194" s="32" t="s">
        <v>466</v>
      </c>
      <c r="E7194" s="32" t="s">
        <v>506</v>
      </c>
    </row>
    <row r="7195" spans="1:5" ht="12.6" customHeight="1" x14ac:dyDescent="0.2">
      <c r="A7195" s="32">
        <v>22</v>
      </c>
      <c r="B7195" s="32">
        <v>2</v>
      </c>
      <c r="C7195" s="32">
        <v>134</v>
      </c>
      <c r="D7195" s="32" t="s">
        <v>366</v>
      </c>
      <c r="E7195" s="32" t="s">
        <v>144</v>
      </c>
    </row>
    <row r="7196" spans="1:5" ht="12.6" customHeight="1" x14ac:dyDescent="0.2">
      <c r="A7196" s="32">
        <v>22</v>
      </c>
      <c r="B7196" s="32">
        <v>2</v>
      </c>
      <c r="C7196" s="32">
        <v>135</v>
      </c>
      <c r="D7196" s="32" t="s">
        <v>246</v>
      </c>
      <c r="E7196" s="32" t="s">
        <v>286</v>
      </c>
    </row>
    <row r="7197" spans="1:5" ht="12.6" customHeight="1" x14ac:dyDescent="0.2">
      <c r="A7197" s="32">
        <v>22</v>
      </c>
      <c r="B7197" s="32">
        <v>2</v>
      </c>
      <c r="C7197" s="32">
        <v>136</v>
      </c>
      <c r="D7197" s="32" t="s">
        <v>226</v>
      </c>
      <c r="E7197" s="32" t="s">
        <v>142</v>
      </c>
    </row>
    <row r="7198" spans="1:5" ht="12.6" customHeight="1" x14ac:dyDescent="0.2">
      <c r="A7198" s="32">
        <v>22</v>
      </c>
      <c r="B7198" s="32">
        <v>2</v>
      </c>
      <c r="C7198" s="32">
        <v>137</v>
      </c>
      <c r="D7198" s="32" t="s">
        <v>143</v>
      </c>
      <c r="E7198" s="32" t="s">
        <v>407</v>
      </c>
    </row>
    <row r="7199" spans="1:5" ht="12.6" customHeight="1" x14ac:dyDescent="0.2">
      <c r="A7199" s="32">
        <v>22</v>
      </c>
      <c r="B7199" s="32">
        <v>2</v>
      </c>
      <c r="C7199" s="32">
        <v>138</v>
      </c>
      <c r="D7199" s="32" t="s">
        <v>141</v>
      </c>
      <c r="E7199" s="32" t="s">
        <v>486</v>
      </c>
    </row>
    <row r="7200" spans="1:5" ht="12.6" customHeight="1" x14ac:dyDescent="0.2">
      <c r="A7200" s="32">
        <v>22</v>
      </c>
      <c r="B7200" s="32">
        <v>2</v>
      </c>
      <c r="C7200" s="32">
        <v>139</v>
      </c>
      <c r="D7200" s="32" t="s">
        <v>408</v>
      </c>
      <c r="E7200" s="32" t="s">
        <v>266</v>
      </c>
    </row>
    <row r="7201" spans="1:5" ht="12.6" customHeight="1" x14ac:dyDescent="0.2">
      <c r="A7201" s="32">
        <v>22</v>
      </c>
      <c r="B7201" s="32">
        <v>2</v>
      </c>
      <c r="C7201" s="32">
        <v>140</v>
      </c>
      <c r="D7201" s="32" t="s">
        <v>140</v>
      </c>
      <c r="E7201" s="32" t="s">
        <v>435</v>
      </c>
    </row>
    <row r="7202" spans="1:5" ht="12.6" customHeight="1" x14ac:dyDescent="0.2">
      <c r="A7202" s="32">
        <v>22</v>
      </c>
      <c r="B7202" s="32">
        <v>2</v>
      </c>
      <c r="C7202" s="32">
        <v>141</v>
      </c>
      <c r="D7202" s="32" t="s">
        <v>138</v>
      </c>
      <c r="E7202" s="32" t="s">
        <v>139</v>
      </c>
    </row>
    <row r="7203" spans="1:5" ht="12.6" customHeight="1" x14ac:dyDescent="0.2">
      <c r="A7203" s="32">
        <v>22</v>
      </c>
      <c r="B7203" s="32">
        <v>2</v>
      </c>
      <c r="C7203" s="32">
        <v>142</v>
      </c>
      <c r="D7203" s="32" t="s">
        <v>326</v>
      </c>
      <c r="E7203" s="32" t="s">
        <v>346</v>
      </c>
    </row>
    <row r="7204" spans="1:5" ht="12.6" customHeight="1" x14ac:dyDescent="0.2">
      <c r="A7204" s="32">
        <v>22</v>
      </c>
      <c r="B7204" s="32">
        <v>2</v>
      </c>
      <c r="C7204" s="32">
        <v>143</v>
      </c>
      <c r="D7204" s="32" t="s">
        <v>146</v>
      </c>
      <c r="E7204" s="32" t="s">
        <v>306</v>
      </c>
    </row>
    <row r="7205" spans="1:5" ht="12.6" customHeight="1" x14ac:dyDescent="0.2">
      <c r="A7205" s="32">
        <v>22</v>
      </c>
      <c r="B7205" s="32">
        <v>2</v>
      </c>
      <c r="C7205" s="32">
        <v>144</v>
      </c>
      <c r="D7205" s="32" t="s">
        <v>287</v>
      </c>
      <c r="E7205" s="32" t="s">
        <v>267</v>
      </c>
    </row>
    <row r="7206" spans="1:5" ht="12.6" customHeight="1" x14ac:dyDescent="0.2">
      <c r="A7206" s="32">
        <v>22</v>
      </c>
      <c r="B7206" s="32">
        <v>2</v>
      </c>
      <c r="C7206" s="32">
        <v>145</v>
      </c>
      <c r="D7206" s="32" t="s">
        <v>467</v>
      </c>
      <c r="E7206" s="32" t="s">
        <v>327</v>
      </c>
    </row>
    <row r="7207" spans="1:5" ht="12.6" customHeight="1" x14ac:dyDescent="0.2">
      <c r="A7207" s="32">
        <v>22</v>
      </c>
      <c r="B7207" s="32">
        <v>2</v>
      </c>
      <c r="C7207" s="32">
        <v>146</v>
      </c>
      <c r="D7207" s="32" t="s">
        <v>247</v>
      </c>
      <c r="E7207" s="32" t="s">
        <v>151</v>
      </c>
    </row>
    <row r="7208" spans="1:5" ht="12.6" customHeight="1" x14ac:dyDescent="0.2">
      <c r="A7208" s="32">
        <v>22</v>
      </c>
      <c r="B7208" s="32">
        <v>2</v>
      </c>
      <c r="C7208" s="32">
        <v>147</v>
      </c>
      <c r="D7208" s="32" t="s">
        <v>409</v>
      </c>
      <c r="E7208" s="32" t="s">
        <v>150</v>
      </c>
    </row>
    <row r="7209" spans="1:5" ht="12.6" customHeight="1" x14ac:dyDescent="0.2">
      <c r="A7209" s="32">
        <v>22</v>
      </c>
      <c r="B7209" s="32">
        <v>2</v>
      </c>
      <c r="C7209" s="32">
        <v>148</v>
      </c>
      <c r="D7209" s="32" t="s">
        <v>153</v>
      </c>
      <c r="E7209" s="32" t="s">
        <v>410</v>
      </c>
    </row>
    <row r="7210" spans="1:5" ht="12.6" customHeight="1" x14ac:dyDescent="0.2">
      <c r="A7210" s="32">
        <v>22</v>
      </c>
      <c r="B7210" s="32">
        <v>2</v>
      </c>
      <c r="C7210" s="32">
        <v>149</v>
      </c>
      <c r="D7210" s="32" t="s">
        <v>147</v>
      </c>
      <c r="E7210" s="32" t="s">
        <v>149</v>
      </c>
    </row>
    <row r="7211" spans="1:5" ht="12.6" customHeight="1" x14ac:dyDescent="0.2">
      <c r="A7211" s="32">
        <v>22</v>
      </c>
      <c r="B7211" s="32">
        <v>2</v>
      </c>
      <c r="C7211" s="32">
        <v>150</v>
      </c>
      <c r="D7211" s="32" t="s">
        <v>367</v>
      </c>
      <c r="E7211" s="32" t="s">
        <v>507</v>
      </c>
    </row>
    <row r="7212" spans="1:5" ht="12.6" customHeight="1" x14ac:dyDescent="0.2">
      <c r="A7212" s="32">
        <v>22</v>
      </c>
      <c r="B7212" s="32">
        <v>2</v>
      </c>
      <c r="C7212" s="32">
        <v>151</v>
      </c>
      <c r="D7212" s="32" t="s">
        <v>145</v>
      </c>
      <c r="E7212" s="32" t="s">
        <v>307</v>
      </c>
    </row>
    <row r="7213" spans="1:5" ht="12.6" customHeight="1" x14ac:dyDescent="0.2">
      <c r="A7213" s="32">
        <v>22</v>
      </c>
      <c r="B7213" s="32">
        <v>2</v>
      </c>
      <c r="C7213" s="32">
        <v>152</v>
      </c>
      <c r="D7213" s="32" t="s">
        <v>436</v>
      </c>
      <c r="E7213" s="32" t="s">
        <v>227</v>
      </c>
    </row>
    <row r="7214" spans="1:5" ht="12.6" customHeight="1" x14ac:dyDescent="0.2">
      <c r="A7214" s="32">
        <v>22</v>
      </c>
      <c r="B7214" s="32">
        <v>2</v>
      </c>
      <c r="C7214" s="32">
        <v>153</v>
      </c>
      <c r="D7214" s="32" t="s">
        <v>148</v>
      </c>
      <c r="E7214" s="32" t="s">
        <v>487</v>
      </c>
    </row>
    <row r="7215" spans="1:5" ht="12.6" customHeight="1" x14ac:dyDescent="0.2">
      <c r="A7215" s="32">
        <v>22</v>
      </c>
      <c r="B7215" s="32">
        <v>2</v>
      </c>
      <c r="C7215" s="32">
        <v>154</v>
      </c>
      <c r="D7215" s="32" t="s">
        <v>152</v>
      </c>
      <c r="E7215" s="32" t="s">
        <v>347</v>
      </c>
    </row>
    <row r="7216" spans="1:5" ht="12.6" customHeight="1" x14ac:dyDescent="0.2">
      <c r="A7216" s="32">
        <v>22</v>
      </c>
      <c r="B7216" s="32">
        <v>2</v>
      </c>
      <c r="C7216" s="32">
        <v>155</v>
      </c>
      <c r="D7216" s="32" t="s">
        <v>159</v>
      </c>
      <c r="E7216" s="32" t="s">
        <v>328</v>
      </c>
    </row>
    <row r="7217" spans="1:5" ht="12.6" customHeight="1" x14ac:dyDescent="0.2">
      <c r="A7217" s="32">
        <v>22</v>
      </c>
      <c r="B7217" s="32">
        <v>2</v>
      </c>
      <c r="C7217" s="32">
        <v>156</v>
      </c>
      <c r="D7217" s="32" t="s">
        <v>411</v>
      </c>
      <c r="E7217" s="32" t="s">
        <v>288</v>
      </c>
    </row>
    <row r="7218" spans="1:5" ht="12.6" customHeight="1" x14ac:dyDescent="0.2">
      <c r="A7218" s="32">
        <v>22</v>
      </c>
      <c r="B7218" s="32">
        <v>2</v>
      </c>
      <c r="C7218" s="32">
        <v>157</v>
      </c>
      <c r="D7218" s="32" t="s">
        <v>154</v>
      </c>
      <c r="E7218" s="32" t="s">
        <v>368</v>
      </c>
    </row>
    <row r="7219" spans="1:5" ht="12.6" customHeight="1" x14ac:dyDescent="0.2">
      <c r="A7219" s="32">
        <v>22</v>
      </c>
      <c r="B7219" s="32">
        <v>2</v>
      </c>
      <c r="C7219" s="32">
        <v>158</v>
      </c>
      <c r="D7219" s="32" t="s">
        <v>155</v>
      </c>
      <c r="E7219" s="32" t="s">
        <v>228</v>
      </c>
    </row>
    <row r="7220" spans="1:5" ht="12.6" customHeight="1" x14ac:dyDescent="0.2">
      <c r="A7220" s="32">
        <v>22</v>
      </c>
      <c r="B7220" s="32">
        <v>2</v>
      </c>
      <c r="C7220" s="32">
        <v>159</v>
      </c>
      <c r="D7220" s="32" t="s">
        <v>468</v>
      </c>
      <c r="E7220" s="32" t="s">
        <v>160</v>
      </c>
    </row>
    <row r="7221" spans="1:5" ht="12.6" customHeight="1" x14ac:dyDescent="0.2">
      <c r="A7221" s="32">
        <v>22</v>
      </c>
      <c r="B7221" s="32">
        <v>2</v>
      </c>
      <c r="C7221" s="32">
        <v>160</v>
      </c>
      <c r="D7221" s="32" t="s">
        <v>488</v>
      </c>
      <c r="E7221" s="32" t="s">
        <v>508</v>
      </c>
    </row>
    <row r="7222" spans="1:5" ht="12.6" customHeight="1" x14ac:dyDescent="0.2">
      <c r="A7222" s="32">
        <v>22</v>
      </c>
      <c r="B7222" s="32">
        <v>2</v>
      </c>
      <c r="C7222" s="32">
        <v>161</v>
      </c>
      <c r="D7222" s="32" t="s">
        <v>248</v>
      </c>
      <c r="E7222" s="32" t="s">
        <v>268</v>
      </c>
    </row>
    <row r="7223" spans="1:5" ht="12.6" customHeight="1" x14ac:dyDescent="0.2">
      <c r="A7223" s="32">
        <v>22</v>
      </c>
      <c r="B7223" s="32">
        <v>2</v>
      </c>
      <c r="C7223" s="32">
        <v>162</v>
      </c>
      <c r="D7223" s="32" t="s">
        <v>412</v>
      </c>
      <c r="E7223" s="32" t="s">
        <v>157</v>
      </c>
    </row>
    <row r="7224" spans="1:5" ht="12.6" customHeight="1" x14ac:dyDescent="0.2">
      <c r="A7224" s="32">
        <v>22</v>
      </c>
      <c r="B7224" s="32">
        <v>2</v>
      </c>
      <c r="C7224" s="32">
        <v>163</v>
      </c>
      <c r="D7224" s="32" t="s">
        <v>437</v>
      </c>
      <c r="E7224" s="32" t="s">
        <v>156</v>
      </c>
    </row>
    <row r="7225" spans="1:5" ht="12.6" customHeight="1" x14ac:dyDescent="0.2">
      <c r="A7225" s="32">
        <v>22</v>
      </c>
      <c r="B7225" s="32">
        <v>2</v>
      </c>
      <c r="C7225" s="32">
        <v>164</v>
      </c>
      <c r="D7225" s="32" t="s">
        <v>162</v>
      </c>
      <c r="E7225" s="32" t="s">
        <v>158</v>
      </c>
    </row>
    <row r="7226" spans="1:5" ht="12.6" customHeight="1" x14ac:dyDescent="0.2">
      <c r="A7226" s="32">
        <v>22</v>
      </c>
      <c r="B7226" s="32">
        <v>2</v>
      </c>
      <c r="C7226" s="32">
        <v>165</v>
      </c>
      <c r="D7226" s="32" t="s">
        <v>348</v>
      </c>
      <c r="E7226" s="32" t="s">
        <v>308</v>
      </c>
    </row>
    <row r="7227" spans="1:5" ht="12.6" customHeight="1" x14ac:dyDescent="0.2">
      <c r="A7227" s="32">
        <v>22</v>
      </c>
      <c r="B7227" s="32">
        <v>2</v>
      </c>
      <c r="C7227" s="32">
        <v>166</v>
      </c>
      <c r="D7227" s="32" t="s">
        <v>489</v>
      </c>
      <c r="E7227" s="32" t="s">
        <v>349</v>
      </c>
    </row>
    <row r="7228" spans="1:5" ht="12.6" customHeight="1" x14ac:dyDescent="0.2">
      <c r="A7228" s="32">
        <v>22</v>
      </c>
      <c r="B7228" s="32">
        <v>2</v>
      </c>
      <c r="C7228" s="32">
        <v>167</v>
      </c>
      <c r="D7228" s="32" t="s">
        <v>289</v>
      </c>
      <c r="E7228" s="32" t="s">
        <v>166</v>
      </c>
    </row>
    <row r="7229" spans="1:5" ht="12.6" customHeight="1" x14ac:dyDescent="0.2">
      <c r="A7229" s="32">
        <v>22</v>
      </c>
      <c r="B7229" s="32">
        <v>2</v>
      </c>
      <c r="C7229" s="32">
        <v>168</v>
      </c>
      <c r="D7229" s="32" t="s">
        <v>167</v>
      </c>
      <c r="E7229" s="32" t="s">
        <v>438</v>
      </c>
    </row>
    <row r="7230" spans="1:5" ht="12.6" customHeight="1" x14ac:dyDescent="0.2">
      <c r="A7230" s="32">
        <v>22</v>
      </c>
      <c r="B7230" s="32">
        <v>2</v>
      </c>
      <c r="C7230" s="32">
        <v>169</v>
      </c>
      <c r="D7230" s="32" t="s">
        <v>329</v>
      </c>
      <c r="E7230" s="32" t="s">
        <v>169</v>
      </c>
    </row>
    <row r="7231" spans="1:5" ht="12.6" customHeight="1" x14ac:dyDescent="0.2">
      <c r="A7231" s="32">
        <v>22</v>
      </c>
      <c r="B7231" s="32">
        <v>2</v>
      </c>
      <c r="C7231" s="32">
        <v>170</v>
      </c>
      <c r="D7231" s="32" t="s">
        <v>309</v>
      </c>
      <c r="E7231" s="32" t="s">
        <v>469</v>
      </c>
    </row>
    <row r="7232" spans="1:5" ht="12.6" customHeight="1" x14ac:dyDescent="0.2">
      <c r="A7232" s="32">
        <v>22</v>
      </c>
      <c r="B7232" s="32">
        <v>2</v>
      </c>
      <c r="C7232" s="32">
        <v>171</v>
      </c>
      <c r="D7232" s="32" t="s">
        <v>163</v>
      </c>
      <c r="E7232" s="32" t="s">
        <v>509</v>
      </c>
    </row>
    <row r="7233" spans="1:5" ht="12.6" customHeight="1" x14ac:dyDescent="0.2">
      <c r="A7233" s="32">
        <v>22</v>
      </c>
      <c r="B7233" s="32">
        <v>2</v>
      </c>
      <c r="C7233" s="32">
        <v>172</v>
      </c>
      <c r="D7233" s="32" t="s">
        <v>269</v>
      </c>
      <c r="E7233" s="32" t="s">
        <v>369</v>
      </c>
    </row>
    <row r="7234" spans="1:5" ht="12.6" customHeight="1" x14ac:dyDescent="0.2">
      <c r="A7234" s="32">
        <v>22</v>
      </c>
      <c r="B7234" s="32">
        <v>2</v>
      </c>
      <c r="C7234" s="32">
        <v>173</v>
      </c>
      <c r="D7234" s="32" t="s">
        <v>229</v>
      </c>
      <c r="E7234" s="32" t="s">
        <v>249</v>
      </c>
    </row>
    <row r="7235" spans="1:5" ht="12.6" customHeight="1" x14ac:dyDescent="0.2">
      <c r="A7235" s="32">
        <v>22</v>
      </c>
      <c r="B7235" s="32">
        <v>2</v>
      </c>
      <c r="C7235" s="32">
        <v>174</v>
      </c>
      <c r="D7235" s="32" t="s">
        <v>164</v>
      </c>
      <c r="E7235" s="32" t="s">
        <v>168</v>
      </c>
    </row>
    <row r="7236" spans="1:5" ht="12.6" customHeight="1" x14ac:dyDescent="0.2">
      <c r="A7236" s="32">
        <v>22</v>
      </c>
      <c r="B7236" s="32">
        <v>2</v>
      </c>
      <c r="C7236" s="32">
        <v>175</v>
      </c>
      <c r="D7236" s="32" t="s">
        <v>165</v>
      </c>
      <c r="E7236" s="32" t="s">
        <v>413</v>
      </c>
    </row>
    <row r="7237" spans="1:5" ht="12.6" customHeight="1" x14ac:dyDescent="0.2">
      <c r="A7237" s="32">
        <v>22</v>
      </c>
      <c r="B7237" s="32">
        <v>2</v>
      </c>
      <c r="C7237" s="32">
        <v>176</v>
      </c>
      <c r="D7237" s="32" t="s">
        <v>414</v>
      </c>
      <c r="E7237" s="32" t="s">
        <v>161</v>
      </c>
    </row>
    <row r="7238" spans="1:5" ht="12.6" customHeight="1" x14ac:dyDescent="0.2">
      <c r="A7238" s="32">
        <v>22</v>
      </c>
      <c r="B7238" s="32">
        <v>2</v>
      </c>
      <c r="C7238" s="32">
        <v>177</v>
      </c>
      <c r="D7238" s="32" t="s">
        <v>370</v>
      </c>
      <c r="E7238" s="32" t="s">
        <v>230</v>
      </c>
    </row>
    <row r="7239" spans="1:5" ht="12.6" customHeight="1" x14ac:dyDescent="0.2">
      <c r="A7239" s="32">
        <v>22</v>
      </c>
      <c r="B7239" s="32">
        <v>2</v>
      </c>
      <c r="C7239" s="32">
        <v>178</v>
      </c>
      <c r="D7239" s="32" t="s">
        <v>490</v>
      </c>
      <c r="E7239" s="32" t="s">
        <v>439</v>
      </c>
    </row>
    <row r="7240" spans="1:5" ht="12.6" customHeight="1" x14ac:dyDescent="0.2">
      <c r="A7240" s="32">
        <v>22</v>
      </c>
      <c r="B7240" s="32">
        <v>2</v>
      </c>
      <c r="C7240" s="32">
        <v>179</v>
      </c>
      <c r="D7240" s="32" t="s">
        <v>170</v>
      </c>
      <c r="E7240" s="32" t="s">
        <v>178</v>
      </c>
    </row>
    <row r="7241" spans="1:5" ht="12.6" customHeight="1" x14ac:dyDescent="0.2">
      <c r="A7241" s="32">
        <v>22</v>
      </c>
      <c r="B7241" s="32">
        <v>2</v>
      </c>
      <c r="C7241" s="32">
        <v>180</v>
      </c>
      <c r="D7241" s="32" t="s">
        <v>415</v>
      </c>
      <c r="E7241" s="32" t="s">
        <v>416</v>
      </c>
    </row>
    <row r="7242" spans="1:5" ht="12.6" customHeight="1" x14ac:dyDescent="0.2">
      <c r="A7242" s="32">
        <v>22</v>
      </c>
      <c r="B7242" s="32">
        <v>2</v>
      </c>
      <c r="C7242" s="32">
        <v>181</v>
      </c>
      <c r="D7242" s="32" t="s">
        <v>173</v>
      </c>
      <c r="E7242" s="32" t="s">
        <v>175</v>
      </c>
    </row>
    <row r="7243" spans="1:5" ht="12.6" customHeight="1" x14ac:dyDescent="0.2">
      <c r="A7243" s="32">
        <v>22</v>
      </c>
      <c r="B7243" s="32">
        <v>2</v>
      </c>
      <c r="C7243" s="32">
        <v>182</v>
      </c>
      <c r="D7243" s="32" t="s">
        <v>174</v>
      </c>
      <c r="E7243" s="32" t="s">
        <v>350</v>
      </c>
    </row>
    <row r="7244" spans="1:5" ht="12.6" customHeight="1" x14ac:dyDescent="0.2">
      <c r="A7244" s="32">
        <v>22</v>
      </c>
      <c r="B7244" s="32">
        <v>2</v>
      </c>
      <c r="C7244" s="32">
        <v>183</v>
      </c>
      <c r="D7244" s="32" t="s">
        <v>250</v>
      </c>
      <c r="E7244" s="32" t="s">
        <v>470</v>
      </c>
    </row>
    <row r="7245" spans="1:5" ht="12.6" customHeight="1" x14ac:dyDescent="0.2">
      <c r="A7245" s="32">
        <v>22</v>
      </c>
      <c r="B7245" s="32">
        <v>2</v>
      </c>
      <c r="C7245" s="32">
        <v>184</v>
      </c>
      <c r="D7245" s="32" t="s">
        <v>176</v>
      </c>
      <c r="E7245" s="32" t="s">
        <v>330</v>
      </c>
    </row>
    <row r="7246" spans="1:5" ht="12.6" customHeight="1" x14ac:dyDescent="0.2">
      <c r="A7246" s="32">
        <v>22</v>
      </c>
      <c r="B7246" s="32">
        <v>2</v>
      </c>
      <c r="C7246" s="32">
        <v>185</v>
      </c>
      <c r="D7246" s="32" t="s">
        <v>290</v>
      </c>
      <c r="E7246" s="32" t="s">
        <v>310</v>
      </c>
    </row>
    <row r="7247" spans="1:5" ht="12.6" customHeight="1" x14ac:dyDescent="0.2">
      <c r="A7247" s="32">
        <v>22</v>
      </c>
      <c r="B7247" s="32">
        <v>2</v>
      </c>
      <c r="C7247" s="32">
        <v>186</v>
      </c>
      <c r="D7247" s="32" t="s">
        <v>510</v>
      </c>
      <c r="E7247" s="32" t="s">
        <v>270</v>
      </c>
    </row>
    <row r="7248" spans="1:5" ht="12.6" customHeight="1" x14ac:dyDescent="0.2">
      <c r="A7248" s="32">
        <v>22</v>
      </c>
      <c r="B7248" s="32">
        <v>2</v>
      </c>
      <c r="C7248" s="32">
        <v>187</v>
      </c>
      <c r="D7248" s="32" t="s">
        <v>172</v>
      </c>
      <c r="E7248" s="32" t="s">
        <v>171</v>
      </c>
    </row>
    <row r="7249" spans="1:5" ht="12.6" customHeight="1" x14ac:dyDescent="0.2">
      <c r="A7249" s="32">
        <v>22</v>
      </c>
      <c r="B7249" s="32">
        <v>2</v>
      </c>
      <c r="C7249" s="32">
        <v>188</v>
      </c>
      <c r="D7249" s="32" t="s">
        <v>185</v>
      </c>
      <c r="E7249" s="32" t="s">
        <v>417</v>
      </c>
    </row>
    <row r="7250" spans="1:5" ht="12.6" customHeight="1" x14ac:dyDescent="0.2">
      <c r="A7250" s="32">
        <v>22</v>
      </c>
      <c r="B7250" s="32">
        <v>2</v>
      </c>
      <c r="C7250" s="32">
        <v>189</v>
      </c>
      <c r="D7250" s="32" t="s">
        <v>183</v>
      </c>
      <c r="E7250" s="32" t="s">
        <v>371</v>
      </c>
    </row>
    <row r="7251" spans="1:5" ht="12.6" customHeight="1" x14ac:dyDescent="0.2">
      <c r="A7251" s="32">
        <v>22</v>
      </c>
      <c r="B7251" s="32">
        <v>2</v>
      </c>
      <c r="C7251" s="32">
        <v>190</v>
      </c>
      <c r="D7251" s="32" t="s">
        <v>184</v>
      </c>
      <c r="E7251" s="32" t="s">
        <v>418</v>
      </c>
    </row>
    <row r="7252" spans="1:5" ht="12.6" customHeight="1" x14ac:dyDescent="0.2">
      <c r="A7252" s="32">
        <v>22</v>
      </c>
      <c r="B7252" s="32">
        <v>2</v>
      </c>
      <c r="C7252" s="32">
        <v>191</v>
      </c>
      <c r="D7252" s="32" t="s">
        <v>511</v>
      </c>
      <c r="E7252" s="32" t="s">
        <v>181</v>
      </c>
    </row>
    <row r="7253" spans="1:5" ht="12.6" customHeight="1" x14ac:dyDescent="0.2">
      <c r="A7253" s="32">
        <v>22</v>
      </c>
      <c r="B7253" s="32">
        <v>2</v>
      </c>
      <c r="C7253" s="32">
        <v>192</v>
      </c>
      <c r="D7253" s="32" t="s">
        <v>271</v>
      </c>
      <c r="E7253" s="32" t="s">
        <v>311</v>
      </c>
    </row>
    <row r="7254" spans="1:5" ht="12.6" customHeight="1" x14ac:dyDescent="0.2">
      <c r="A7254" s="32">
        <v>22</v>
      </c>
      <c r="B7254" s="32">
        <v>2</v>
      </c>
      <c r="C7254" s="32">
        <v>193</v>
      </c>
      <c r="D7254" s="32" t="s">
        <v>291</v>
      </c>
      <c r="E7254" s="32" t="s">
        <v>231</v>
      </c>
    </row>
    <row r="7255" spans="1:5" ht="12.6" customHeight="1" x14ac:dyDescent="0.2">
      <c r="A7255" s="32">
        <v>22</v>
      </c>
      <c r="B7255" s="32">
        <v>2</v>
      </c>
      <c r="C7255" s="32">
        <v>194</v>
      </c>
      <c r="D7255" s="32" t="s">
        <v>182</v>
      </c>
      <c r="E7255" s="32" t="s">
        <v>351</v>
      </c>
    </row>
    <row r="7256" spans="1:5" ht="12.6" customHeight="1" x14ac:dyDescent="0.2">
      <c r="A7256" s="32">
        <v>22</v>
      </c>
      <c r="B7256" s="32">
        <v>2</v>
      </c>
      <c r="C7256" s="32">
        <v>195</v>
      </c>
      <c r="D7256" s="32" t="s">
        <v>491</v>
      </c>
      <c r="E7256" s="32" t="s">
        <v>179</v>
      </c>
    </row>
    <row r="7257" spans="1:5" ht="12.6" customHeight="1" x14ac:dyDescent="0.2">
      <c r="A7257" s="32">
        <v>22</v>
      </c>
      <c r="B7257" s="32">
        <v>2</v>
      </c>
      <c r="C7257" s="32">
        <v>196</v>
      </c>
      <c r="D7257" s="32" t="s">
        <v>471</v>
      </c>
      <c r="E7257" s="32" t="s">
        <v>177</v>
      </c>
    </row>
    <row r="7258" spans="1:5" ht="12.6" customHeight="1" x14ac:dyDescent="0.2">
      <c r="A7258" s="32">
        <v>22</v>
      </c>
      <c r="B7258" s="32">
        <v>2</v>
      </c>
      <c r="C7258" s="32">
        <v>197</v>
      </c>
      <c r="D7258" s="32" t="s">
        <v>180</v>
      </c>
      <c r="E7258" s="32" t="s">
        <v>251</v>
      </c>
    </row>
    <row r="7259" spans="1:5" ht="12.6" customHeight="1" x14ac:dyDescent="0.2">
      <c r="A7259" s="32">
        <v>22</v>
      </c>
      <c r="B7259" s="32">
        <v>2</v>
      </c>
      <c r="C7259" s="32">
        <v>198</v>
      </c>
      <c r="D7259" s="32" t="s">
        <v>440</v>
      </c>
      <c r="E7259" s="32" t="s">
        <v>331</v>
      </c>
    </row>
    <row r="7260" spans="1:5" ht="12.6" customHeight="1" x14ac:dyDescent="0.2">
      <c r="A7260" s="32">
        <v>22</v>
      </c>
      <c r="B7260" s="32">
        <v>2</v>
      </c>
      <c r="C7260" s="32">
        <v>199</v>
      </c>
      <c r="D7260" s="32" t="s">
        <v>419</v>
      </c>
      <c r="E7260" s="32" t="s">
        <v>332</v>
      </c>
    </row>
    <row r="7261" spans="1:5" ht="12.6" customHeight="1" x14ac:dyDescent="0.2">
      <c r="A7261" s="32">
        <v>22</v>
      </c>
      <c r="B7261" s="32">
        <v>2</v>
      </c>
      <c r="C7261" s="32">
        <v>200</v>
      </c>
      <c r="D7261" s="32" t="s">
        <v>194</v>
      </c>
      <c r="E7261" s="32" t="s">
        <v>190</v>
      </c>
    </row>
    <row r="7262" spans="1:5" ht="12.6" customHeight="1" x14ac:dyDescent="0.2">
      <c r="A7262" s="32">
        <v>22</v>
      </c>
      <c r="B7262" s="32">
        <v>2</v>
      </c>
      <c r="C7262" s="32">
        <v>201</v>
      </c>
      <c r="D7262" s="32" t="s">
        <v>232</v>
      </c>
      <c r="E7262" s="32" t="s">
        <v>186</v>
      </c>
    </row>
    <row r="7263" spans="1:5" ht="12.6" customHeight="1" x14ac:dyDescent="0.2">
      <c r="A7263" s="32">
        <v>22</v>
      </c>
      <c r="B7263" s="32">
        <v>2</v>
      </c>
      <c r="C7263" s="32">
        <v>202</v>
      </c>
      <c r="D7263" s="32" t="s">
        <v>372</v>
      </c>
      <c r="E7263" s="32" t="s">
        <v>188</v>
      </c>
    </row>
    <row r="7264" spans="1:5" ht="12.6" customHeight="1" x14ac:dyDescent="0.2">
      <c r="A7264" s="32">
        <v>22</v>
      </c>
      <c r="B7264" s="32">
        <v>2</v>
      </c>
      <c r="C7264" s="32">
        <v>203</v>
      </c>
      <c r="D7264" s="32" t="s">
        <v>352</v>
      </c>
      <c r="E7264" s="32" t="s">
        <v>272</v>
      </c>
    </row>
    <row r="7265" spans="1:5" ht="12.6" customHeight="1" x14ac:dyDescent="0.2">
      <c r="A7265" s="32">
        <v>22</v>
      </c>
      <c r="B7265" s="32">
        <v>2</v>
      </c>
      <c r="C7265" s="32">
        <v>204</v>
      </c>
      <c r="D7265" s="32" t="s">
        <v>441</v>
      </c>
      <c r="E7265" s="32" t="s">
        <v>252</v>
      </c>
    </row>
    <row r="7266" spans="1:5" ht="12.6" customHeight="1" x14ac:dyDescent="0.2">
      <c r="A7266" s="32">
        <v>22</v>
      </c>
      <c r="B7266" s="32">
        <v>2</v>
      </c>
      <c r="C7266" s="32">
        <v>205</v>
      </c>
      <c r="D7266" s="32" t="s">
        <v>492</v>
      </c>
      <c r="E7266" s="32" t="s">
        <v>472</v>
      </c>
    </row>
    <row r="7267" spans="1:5" ht="12.6" customHeight="1" x14ac:dyDescent="0.2">
      <c r="A7267" s="32">
        <v>22</v>
      </c>
      <c r="B7267" s="32">
        <v>2</v>
      </c>
      <c r="C7267" s="32">
        <v>206</v>
      </c>
      <c r="D7267" s="32" t="s">
        <v>312</v>
      </c>
      <c r="E7267" s="32" t="s">
        <v>192</v>
      </c>
    </row>
    <row r="7268" spans="1:5" ht="12.6" customHeight="1" x14ac:dyDescent="0.2">
      <c r="A7268" s="32">
        <v>22</v>
      </c>
      <c r="B7268" s="32">
        <v>2</v>
      </c>
      <c r="C7268" s="32">
        <v>207</v>
      </c>
      <c r="D7268" s="32" t="s">
        <v>191</v>
      </c>
      <c r="E7268" s="32" t="s">
        <v>189</v>
      </c>
    </row>
    <row r="7269" spans="1:5" ht="12.6" customHeight="1" x14ac:dyDescent="0.2">
      <c r="A7269" s="32">
        <v>22</v>
      </c>
      <c r="B7269" s="32">
        <v>2</v>
      </c>
      <c r="C7269" s="32">
        <v>208</v>
      </c>
      <c r="D7269" s="32" t="s">
        <v>420</v>
      </c>
      <c r="E7269" s="32" t="s">
        <v>292</v>
      </c>
    </row>
    <row r="7270" spans="1:5" ht="12.6" customHeight="1" x14ac:dyDescent="0.2">
      <c r="A7270" s="32">
        <v>22</v>
      </c>
      <c r="B7270" s="32">
        <v>2</v>
      </c>
      <c r="C7270" s="32">
        <v>209</v>
      </c>
      <c r="D7270" s="32" t="s">
        <v>187</v>
      </c>
      <c r="E7270" s="32" t="s">
        <v>512</v>
      </c>
    </row>
    <row r="7271" spans="1:5" ht="12.6" customHeight="1" x14ac:dyDescent="0.2">
      <c r="A7271" s="32">
        <v>22</v>
      </c>
      <c r="B7271" s="32">
        <v>2</v>
      </c>
      <c r="C7271" s="32">
        <v>210</v>
      </c>
      <c r="D7271" s="32" t="s">
        <v>197</v>
      </c>
      <c r="E7271" s="32" t="s">
        <v>353</v>
      </c>
    </row>
    <row r="7272" spans="1:5" ht="12.6" customHeight="1" x14ac:dyDescent="0.2">
      <c r="A7272" s="32">
        <v>22</v>
      </c>
      <c r="B7272" s="32">
        <v>2</v>
      </c>
      <c r="C7272" s="32">
        <v>211</v>
      </c>
      <c r="D7272" s="32" t="s">
        <v>313</v>
      </c>
      <c r="E7272" s="32" t="s">
        <v>493</v>
      </c>
    </row>
    <row r="7273" spans="1:5" ht="12.6" customHeight="1" x14ac:dyDescent="0.2">
      <c r="A7273" s="32">
        <v>22</v>
      </c>
      <c r="B7273" s="32">
        <v>2</v>
      </c>
      <c r="C7273" s="32">
        <v>212</v>
      </c>
      <c r="D7273" s="32" t="s">
        <v>422</v>
      </c>
      <c r="E7273" s="32" t="s">
        <v>201</v>
      </c>
    </row>
    <row r="7274" spans="1:5" ht="12.6" customHeight="1" x14ac:dyDescent="0.2">
      <c r="A7274" s="32">
        <v>22</v>
      </c>
      <c r="B7274" s="32">
        <v>2</v>
      </c>
      <c r="C7274" s="32">
        <v>213</v>
      </c>
      <c r="D7274" s="32" t="s">
        <v>195</v>
      </c>
      <c r="E7274" s="32" t="s">
        <v>442</v>
      </c>
    </row>
    <row r="7275" spans="1:5" ht="12.6" customHeight="1" x14ac:dyDescent="0.2">
      <c r="A7275" s="32">
        <v>22</v>
      </c>
      <c r="B7275" s="32">
        <v>2</v>
      </c>
      <c r="C7275" s="32">
        <v>214</v>
      </c>
      <c r="D7275" s="32" t="s">
        <v>199</v>
      </c>
      <c r="E7275" s="32" t="s">
        <v>421</v>
      </c>
    </row>
    <row r="7276" spans="1:5" ht="12.6" customHeight="1" x14ac:dyDescent="0.2">
      <c r="A7276" s="32">
        <v>22</v>
      </c>
      <c r="B7276" s="32">
        <v>2</v>
      </c>
      <c r="C7276" s="32">
        <v>215</v>
      </c>
      <c r="D7276" s="32" t="s">
        <v>513</v>
      </c>
      <c r="E7276" s="32" t="s">
        <v>293</v>
      </c>
    </row>
    <row r="7277" spans="1:5" ht="12.6" customHeight="1" x14ac:dyDescent="0.2">
      <c r="A7277" s="32">
        <v>22</v>
      </c>
      <c r="B7277" s="32">
        <v>2</v>
      </c>
      <c r="C7277" s="32">
        <v>216</v>
      </c>
      <c r="D7277" s="32" t="s">
        <v>253</v>
      </c>
      <c r="E7277" s="32" t="s">
        <v>333</v>
      </c>
    </row>
    <row r="7278" spans="1:5" ht="12.6" customHeight="1" x14ac:dyDescent="0.2">
      <c r="A7278" s="32">
        <v>22</v>
      </c>
      <c r="B7278" s="32">
        <v>2</v>
      </c>
      <c r="C7278" s="32">
        <v>217</v>
      </c>
      <c r="D7278" s="32" t="s">
        <v>273</v>
      </c>
      <c r="E7278" s="32" t="s">
        <v>198</v>
      </c>
    </row>
    <row r="7279" spans="1:5" ht="12.6" customHeight="1" x14ac:dyDescent="0.2">
      <c r="A7279" s="32">
        <v>22</v>
      </c>
      <c r="B7279" s="32">
        <v>2</v>
      </c>
      <c r="C7279" s="32">
        <v>218</v>
      </c>
      <c r="D7279" s="32" t="s">
        <v>200</v>
      </c>
      <c r="E7279" s="32" t="s">
        <v>373</v>
      </c>
    </row>
    <row r="7280" spans="1:5" ht="12.6" customHeight="1" x14ac:dyDescent="0.2">
      <c r="A7280" s="32">
        <v>22</v>
      </c>
      <c r="B7280" s="32">
        <v>2</v>
      </c>
      <c r="C7280" s="32">
        <v>219</v>
      </c>
      <c r="D7280" s="32" t="s">
        <v>473</v>
      </c>
      <c r="E7280" s="32" t="s">
        <v>233</v>
      </c>
    </row>
    <row r="7281" spans="1:5" ht="12.6" customHeight="1" x14ac:dyDescent="0.2">
      <c r="A7281" s="32">
        <v>22</v>
      </c>
      <c r="B7281" s="32">
        <v>2</v>
      </c>
      <c r="C7281" s="32">
        <v>220</v>
      </c>
      <c r="D7281" s="32" t="s">
        <v>196</v>
      </c>
      <c r="E7281" s="32" t="s">
        <v>193</v>
      </c>
    </row>
    <row r="7282" spans="1:5" ht="12.6" customHeight="1" x14ac:dyDescent="0.2">
      <c r="A7282" s="32">
        <v>22</v>
      </c>
      <c r="B7282" s="32">
        <v>3</v>
      </c>
      <c r="C7282" s="32">
        <v>1</v>
      </c>
      <c r="D7282" s="32" t="s">
        <v>32</v>
      </c>
      <c r="E7282" s="32" t="s">
        <v>22</v>
      </c>
    </row>
    <row r="7283" spans="1:5" ht="12.6" customHeight="1" x14ac:dyDescent="0.2">
      <c r="A7283" s="32">
        <v>22</v>
      </c>
      <c r="B7283" s="32">
        <v>3</v>
      </c>
      <c r="C7283" s="32">
        <v>2</v>
      </c>
      <c r="D7283" s="32" t="s">
        <v>454</v>
      </c>
      <c r="E7283" s="32" t="s">
        <v>334</v>
      </c>
    </row>
    <row r="7284" spans="1:5" ht="12.6" customHeight="1" x14ac:dyDescent="0.2">
      <c r="A7284" s="32">
        <v>22</v>
      </c>
      <c r="B7284" s="32">
        <v>3</v>
      </c>
      <c r="C7284" s="32">
        <v>3</v>
      </c>
      <c r="D7284" s="32" t="s">
        <v>423</v>
      </c>
      <c r="E7284" s="32" t="s">
        <v>383</v>
      </c>
    </row>
    <row r="7285" spans="1:5" ht="12.6" customHeight="1" x14ac:dyDescent="0.2">
      <c r="A7285" s="32">
        <v>22</v>
      </c>
      <c r="B7285" s="32">
        <v>3</v>
      </c>
      <c r="C7285" s="32">
        <v>4</v>
      </c>
      <c r="D7285" s="32" t="s">
        <v>294</v>
      </c>
      <c r="E7285" s="32" t="s">
        <v>384</v>
      </c>
    </row>
    <row r="7286" spans="1:5" ht="12.6" customHeight="1" x14ac:dyDescent="0.2">
      <c r="A7286" s="32">
        <v>22</v>
      </c>
      <c r="B7286" s="32">
        <v>3</v>
      </c>
      <c r="C7286" s="32">
        <v>5</v>
      </c>
      <c r="D7286" s="32" t="s">
        <v>31</v>
      </c>
      <c r="E7286" s="32" t="s">
        <v>474</v>
      </c>
    </row>
    <row r="7287" spans="1:5" ht="12.6" customHeight="1" x14ac:dyDescent="0.2">
      <c r="A7287" s="32">
        <v>22</v>
      </c>
      <c r="B7287" s="32">
        <v>3</v>
      </c>
      <c r="C7287" s="32">
        <v>6</v>
      </c>
      <c r="D7287" s="32" t="s">
        <v>214</v>
      </c>
      <c r="E7287" s="32" t="s">
        <v>26</v>
      </c>
    </row>
    <row r="7288" spans="1:5" ht="12.6" customHeight="1" x14ac:dyDescent="0.2">
      <c r="A7288" s="32">
        <v>22</v>
      </c>
      <c r="B7288" s="32">
        <v>3</v>
      </c>
      <c r="C7288" s="32">
        <v>7</v>
      </c>
      <c r="D7288" s="32" t="s">
        <v>30</v>
      </c>
      <c r="E7288" s="32" t="s">
        <v>254</v>
      </c>
    </row>
    <row r="7289" spans="1:5" ht="12.6" customHeight="1" x14ac:dyDescent="0.2">
      <c r="A7289" s="32">
        <v>22</v>
      </c>
      <c r="B7289" s="32">
        <v>3</v>
      </c>
      <c r="C7289" s="32">
        <v>8</v>
      </c>
      <c r="D7289" s="32" t="s">
        <v>234</v>
      </c>
      <c r="E7289" s="32" t="s">
        <v>28</v>
      </c>
    </row>
    <row r="7290" spans="1:5" ht="12.6" customHeight="1" x14ac:dyDescent="0.2">
      <c r="A7290" s="32">
        <v>22</v>
      </c>
      <c r="B7290" s="32">
        <v>3</v>
      </c>
      <c r="C7290" s="32">
        <v>9</v>
      </c>
      <c r="D7290" s="32" t="s">
        <v>354</v>
      </c>
      <c r="E7290" s="32" t="s">
        <v>29</v>
      </c>
    </row>
    <row r="7291" spans="1:5" ht="12.6" customHeight="1" x14ac:dyDescent="0.2">
      <c r="A7291" s="32">
        <v>22</v>
      </c>
      <c r="B7291" s="32">
        <v>3</v>
      </c>
      <c r="C7291" s="32">
        <v>10</v>
      </c>
      <c r="D7291" s="32" t="s">
        <v>27</v>
      </c>
      <c r="E7291" s="32" t="s">
        <v>494</v>
      </c>
    </row>
    <row r="7292" spans="1:5" ht="12.6" customHeight="1" x14ac:dyDescent="0.2">
      <c r="A7292" s="32">
        <v>22</v>
      </c>
      <c r="B7292" s="32">
        <v>3</v>
      </c>
      <c r="C7292" s="32">
        <v>11</v>
      </c>
      <c r="D7292" s="32" t="s">
        <v>314</v>
      </c>
      <c r="E7292" s="32" t="s">
        <v>274</v>
      </c>
    </row>
    <row r="7293" spans="1:5" ht="12.6" customHeight="1" x14ac:dyDescent="0.2">
      <c r="A7293" s="32">
        <v>22</v>
      </c>
      <c r="B7293" s="32">
        <v>3</v>
      </c>
      <c r="C7293" s="32">
        <v>12</v>
      </c>
      <c r="D7293" s="32" t="s">
        <v>335</v>
      </c>
      <c r="E7293" s="32" t="s">
        <v>235</v>
      </c>
    </row>
    <row r="7294" spans="1:5" ht="12.6" customHeight="1" x14ac:dyDescent="0.2">
      <c r="A7294" s="32">
        <v>22</v>
      </c>
      <c r="B7294" s="32">
        <v>3</v>
      </c>
      <c r="C7294" s="32">
        <v>13</v>
      </c>
      <c r="D7294" s="32" t="s">
        <v>33</v>
      </c>
      <c r="E7294" s="32" t="s">
        <v>36</v>
      </c>
    </row>
    <row r="7295" spans="1:5" ht="12.6" customHeight="1" x14ac:dyDescent="0.2">
      <c r="A7295" s="32">
        <v>22</v>
      </c>
      <c r="B7295" s="32">
        <v>3</v>
      </c>
      <c r="C7295" s="32">
        <v>14</v>
      </c>
      <c r="D7295" s="32" t="s">
        <v>255</v>
      </c>
      <c r="E7295" s="32" t="s">
        <v>14</v>
      </c>
    </row>
    <row r="7296" spans="1:5" ht="12.6" customHeight="1" x14ac:dyDescent="0.2">
      <c r="A7296" s="32">
        <v>22</v>
      </c>
      <c r="B7296" s="32">
        <v>3</v>
      </c>
      <c r="C7296" s="32">
        <v>15</v>
      </c>
      <c r="D7296" s="32" t="s">
        <v>475</v>
      </c>
      <c r="E7296" s="32" t="s">
        <v>34</v>
      </c>
    </row>
    <row r="7297" spans="1:5" ht="12.6" customHeight="1" x14ac:dyDescent="0.2">
      <c r="A7297" s="32">
        <v>22</v>
      </c>
      <c r="B7297" s="32">
        <v>3</v>
      </c>
      <c r="C7297" s="32">
        <v>16</v>
      </c>
      <c r="D7297" s="32" t="s">
        <v>275</v>
      </c>
      <c r="E7297" s="32" t="s">
        <v>295</v>
      </c>
    </row>
    <row r="7298" spans="1:5" ht="12.6" customHeight="1" x14ac:dyDescent="0.2">
      <c r="A7298" s="32">
        <v>22</v>
      </c>
      <c r="B7298" s="32">
        <v>3</v>
      </c>
      <c r="C7298" s="32">
        <v>17</v>
      </c>
      <c r="D7298" s="32" t="s">
        <v>386</v>
      </c>
      <c r="E7298" s="32" t="s">
        <v>37</v>
      </c>
    </row>
    <row r="7299" spans="1:5" ht="12.6" customHeight="1" x14ac:dyDescent="0.2">
      <c r="A7299" s="32">
        <v>22</v>
      </c>
      <c r="B7299" s="32">
        <v>3</v>
      </c>
      <c r="C7299" s="32">
        <v>18</v>
      </c>
      <c r="D7299" s="32" t="s">
        <v>38</v>
      </c>
      <c r="E7299" s="32" t="s">
        <v>455</v>
      </c>
    </row>
    <row r="7300" spans="1:5" ht="12.6" customHeight="1" x14ac:dyDescent="0.2">
      <c r="A7300" s="32">
        <v>22</v>
      </c>
      <c r="B7300" s="32">
        <v>3</v>
      </c>
      <c r="C7300" s="32">
        <v>19</v>
      </c>
      <c r="D7300" s="32" t="s">
        <v>215</v>
      </c>
      <c r="E7300" s="32" t="s">
        <v>355</v>
      </c>
    </row>
    <row r="7301" spans="1:5" ht="12.6" customHeight="1" x14ac:dyDescent="0.2">
      <c r="A7301" s="32">
        <v>22</v>
      </c>
      <c r="B7301" s="32">
        <v>3</v>
      </c>
      <c r="C7301" s="32">
        <v>20</v>
      </c>
      <c r="D7301" s="32" t="s">
        <v>315</v>
      </c>
      <c r="E7301" s="32" t="s">
        <v>495</v>
      </c>
    </row>
    <row r="7302" spans="1:5" ht="12.6" customHeight="1" x14ac:dyDescent="0.2">
      <c r="A7302" s="32">
        <v>22</v>
      </c>
      <c r="B7302" s="32">
        <v>3</v>
      </c>
      <c r="C7302" s="32">
        <v>21</v>
      </c>
      <c r="D7302" s="32" t="s">
        <v>35</v>
      </c>
      <c r="E7302" s="32" t="s">
        <v>385</v>
      </c>
    </row>
    <row r="7303" spans="1:5" ht="12.6" customHeight="1" x14ac:dyDescent="0.2">
      <c r="A7303" s="32">
        <v>22</v>
      </c>
      <c r="B7303" s="32">
        <v>3</v>
      </c>
      <c r="C7303" s="32">
        <v>22</v>
      </c>
      <c r="D7303" s="32" t="s">
        <v>424</v>
      </c>
      <c r="E7303" s="32" t="s">
        <v>39</v>
      </c>
    </row>
    <row r="7304" spans="1:5" ht="12.6" customHeight="1" x14ac:dyDescent="0.2">
      <c r="A7304" s="32">
        <v>22</v>
      </c>
      <c r="B7304" s="32">
        <v>3</v>
      </c>
      <c r="C7304" s="32">
        <v>23</v>
      </c>
      <c r="D7304" s="32" t="s">
        <v>336</v>
      </c>
      <c r="E7304" s="32" t="s">
        <v>43</v>
      </c>
    </row>
    <row r="7305" spans="1:5" ht="12.6" customHeight="1" x14ac:dyDescent="0.2">
      <c r="A7305" s="32">
        <v>22</v>
      </c>
      <c r="B7305" s="32">
        <v>3</v>
      </c>
      <c r="C7305" s="32">
        <v>24</v>
      </c>
      <c r="D7305" s="32" t="s">
        <v>40</v>
      </c>
      <c r="E7305" s="32" t="s">
        <v>41</v>
      </c>
    </row>
    <row r="7306" spans="1:5" ht="12.6" customHeight="1" x14ac:dyDescent="0.2">
      <c r="A7306" s="32">
        <v>22</v>
      </c>
      <c r="B7306" s="32">
        <v>3</v>
      </c>
      <c r="C7306" s="32">
        <v>25</v>
      </c>
      <c r="D7306" s="32" t="s">
        <v>356</v>
      </c>
      <c r="E7306" s="32" t="s">
        <v>496</v>
      </c>
    </row>
    <row r="7307" spans="1:5" ht="12.6" customHeight="1" x14ac:dyDescent="0.2">
      <c r="A7307" s="32">
        <v>22</v>
      </c>
      <c r="B7307" s="32">
        <v>3</v>
      </c>
      <c r="C7307" s="32">
        <v>26</v>
      </c>
      <c r="D7307" s="32" t="s">
        <v>387</v>
      </c>
      <c r="E7307" s="32" t="s">
        <v>236</v>
      </c>
    </row>
    <row r="7308" spans="1:5" ht="12.6" customHeight="1" x14ac:dyDescent="0.2">
      <c r="A7308" s="32">
        <v>22</v>
      </c>
      <c r="B7308" s="32">
        <v>3</v>
      </c>
      <c r="C7308" s="32">
        <v>27</v>
      </c>
      <c r="D7308" s="32" t="s">
        <v>276</v>
      </c>
      <c r="E7308" s="32" t="s">
        <v>296</v>
      </c>
    </row>
    <row r="7309" spans="1:5" ht="12.6" customHeight="1" x14ac:dyDescent="0.2">
      <c r="A7309" s="32">
        <v>22</v>
      </c>
      <c r="B7309" s="32">
        <v>3</v>
      </c>
      <c r="C7309" s="32">
        <v>28</v>
      </c>
      <c r="D7309" s="32" t="s">
        <v>46</v>
      </c>
      <c r="E7309" s="32" t="s">
        <v>388</v>
      </c>
    </row>
    <row r="7310" spans="1:5" ht="12.6" customHeight="1" x14ac:dyDescent="0.2">
      <c r="A7310" s="32">
        <v>22</v>
      </c>
      <c r="B7310" s="32">
        <v>3</v>
      </c>
      <c r="C7310" s="32">
        <v>29</v>
      </c>
      <c r="D7310" s="32" t="s">
        <v>44</v>
      </c>
      <c r="E7310" s="32" t="s">
        <v>476</v>
      </c>
    </row>
    <row r="7311" spans="1:5" ht="12.6" customHeight="1" x14ac:dyDescent="0.2">
      <c r="A7311" s="32">
        <v>22</v>
      </c>
      <c r="B7311" s="32">
        <v>3</v>
      </c>
      <c r="C7311" s="32">
        <v>30</v>
      </c>
      <c r="D7311" s="32" t="s">
        <v>425</v>
      </c>
      <c r="E7311" s="32" t="s">
        <v>216</v>
      </c>
    </row>
    <row r="7312" spans="1:5" ht="12.6" customHeight="1" x14ac:dyDescent="0.2">
      <c r="A7312" s="32">
        <v>22</v>
      </c>
      <c r="B7312" s="32">
        <v>3</v>
      </c>
      <c r="C7312" s="32">
        <v>31</v>
      </c>
      <c r="D7312" s="32" t="s">
        <v>316</v>
      </c>
      <c r="E7312" s="32" t="s">
        <v>456</v>
      </c>
    </row>
    <row r="7313" spans="1:5" ht="12.6" customHeight="1" x14ac:dyDescent="0.2">
      <c r="A7313" s="32">
        <v>22</v>
      </c>
      <c r="B7313" s="32">
        <v>3</v>
      </c>
      <c r="C7313" s="32">
        <v>32</v>
      </c>
      <c r="D7313" s="32" t="s">
        <v>45</v>
      </c>
      <c r="E7313" s="32" t="s">
        <v>256</v>
      </c>
    </row>
    <row r="7314" spans="1:5" ht="12.6" customHeight="1" x14ac:dyDescent="0.2">
      <c r="A7314" s="32">
        <v>22</v>
      </c>
      <c r="B7314" s="32">
        <v>3</v>
      </c>
      <c r="C7314" s="32">
        <v>33</v>
      </c>
      <c r="D7314" s="32" t="s">
        <v>42</v>
      </c>
      <c r="E7314" s="32" t="s">
        <v>15</v>
      </c>
    </row>
    <row r="7315" spans="1:5" ht="12.6" customHeight="1" x14ac:dyDescent="0.2">
      <c r="A7315" s="32">
        <v>22</v>
      </c>
      <c r="B7315" s="32">
        <v>3</v>
      </c>
      <c r="C7315" s="32">
        <v>34</v>
      </c>
      <c r="D7315" s="32" t="s">
        <v>317</v>
      </c>
      <c r="E7315" s="32" t="s">
        <v>389</v>
      </c>
    </row>
    <row r="7316" spans="1:5" ht="12.6" customHeight="1" x14ac:dyDescent="0.2">
      <c r="A7316" s="32">
        <v>22</v>
      </c>
      <c r="B7316" s="32">
        <v>3</v>
      </c>
      <c r="C7316" s="32">
        <v>35</v>
      </c>
      <c r="D7316" s="32" t="s">
        <v>497</v>
      </c>
      <c r="E7316" s="32" t="s">
        <v>51</v>
      </c>
    </row>
    <row r="7317" spans="1:5" ht="12.6" customHeight="1" x14ac:dyDescent="0.2">
      <c r="A7317" s="32">
        <v>22</v>
      </c>
      <c r="B7317" s="32">
        <v>3</v>
      </c>
      <c r="C7317" s="32">
        <v>36</v>
      </c>
      <c r="D7317" s="32" t="s">
        <v>426</v>
      </c>
      <c r="E7317" s="32" t="s">
        <v>477</v>
      </c>
    </row>
    <row r="7318" spans="1:5" ht="12.6" customHeight="1" x14ac:dyDescent="0.2">
      <c r="A7318" s="32">
        <v>22</v>
      </c>
      <c r="B7318" s="32">
        <v>3</v>
      </c>
      <c r="C7318" s="32">
        <v>37</v>
      </c>
      <c r="D7318" s="32" t="s">
        <v>47</v>
      </c>
      <c r="E7318" s="32" t="s">
        <v>217</v>
      </c>
    </row>
    <row r="7319" spans="1:5" ht="12.6" customHeight="1" x14ac:dyDescent="0.2">
      <c r="A7319" s="32">
        <v>22</v>
      </c>
      <c r="B7319" s="32">
        <v>3</v>
      </c>
      <c r="C7319" s="32">
        <v>38</v>
      </c>
      <c r="D7319" s="32" t="s">
        <v>52</v>
      </c>
      <c r="E7319" s="32" t="s">
        <v>357</v>
      </c>
    </row>
    <row r="7320" spans="1:5" ht="12.6" customHeight="1" x14ac:dyDescent="0.2">
      <c r="A7320" s="32">
        <v>22</v>
      </c>
      <c r="B7320" s="32">
        <v>3</v>
      </c>
      <c r="C7320" s="32">
        <v>39</v>
      </c>
      <c r="D7320" s="32" t="s">
        <v>277</v>
      </c>
      <c r="E7320" s="32" t="s">
        <v>16</v>
      </c>
    </row>
    <row r="7321" spans="1:5" ht="12.6" customHeight="1" x14ac:dyDescent="0.2">
      <c r="A7321" s="32">
        <v>22</v>
      </c>
      <c r="B7321" s="32">
        <v>3</v>
      </c>
      <c r="C7321" s="32">
        <v>40</v>
      </c>
      <c r="D7321" s="32" t="s">
        <v>257</v>
      </c>
      <c r="E7321" s="32" t="s">
        <v>50</v>
      </c>
    </row>
    <row r="7322" spans="1:5" ht="12.6" customHeight="1" x14ac:dyDescent="0.2">
      <c r="A7322" s="32">
        <v>22</v>
      </c>
      <c r="B7322" s="32">
        <v>3</v>
      </c>
      <c r="C7322" s="32">
        <v>41</v>
      </c>
      <c r="D7322" s="32" t="s">
        <v>48</v>
      </c>
      <c r="E7322" s="32" t="s">
        <v>237</v>
      </c>
    </row>
    <row r="7323" spans="1:5" ht="12.6" customHeight="1" x14ac:dyDescent="0.2">
      <c r="A7323" s="32">
        <v>22</v>
      </c>
      <c r="B7323" s="32">
        <v>3</v>
      </c>
      <c r="C7323" s="32">
        <v>42</v>
      </c>
      <c r="D7323" s="32" t="s">
        <v>297</v>
      </c>
      <c r="E7323" s="32" t="s">
        <v>390</v>
      </c>
    </row>
    <row r="7324" spans="1:5" ht="12.6" customHeight="1" x14ac:dyDescent="0.2">
      <c r="A7324" s="32">
        <v>22</v>
      </c>
      <c r="B7324" s="32">
        <v>3</v>
      </c>
      <c r="C7324" s="32">
        <v>43</v>
      </c>
      <c r="D7324" s="32" t="s">
        <v>53</v>
      </c>
      <c r="E7324" s="32" t="s">
        <v>337</v>
      </c>
    </row>
    <row r="7325" spans="1:5" ht="12.6" customHeight="1" x14ac:dyDescent="0.2">
      <c r="A7325" s="32">
        <v>22</v>
      </c>
      <c r="B7325" s="32">
        <v>3</v>
      </c>
      <c r="C7325" s="32">
        <v>44</v>
      </c>
      <c r="D7325" s="32" t="s">
        <v>457</v>
      </c>
      <c r="E7325" s="32" t="s">
        <v>49</v>
      </c>
    </row>
    <row r="7326" spans="1:5" ht="12.6" customHeight="1" x14ac:dyDescent="0.2">
      <c r="A7326" s="32">
        <v>22</v>
      </c>
      <c r="B7326" s="32">
        <v>3</v>
      </c>
      <c r="C7326" s="32">
        <v>45</v>
      </c>
      <c r="D7326" s="32" t="s">
        <v>56</v>
      </c>
      <c r="E7326" s="32" t="s">
        <v>458</v>
      </c>
    </row>
    <row r="7327" spans="1:5" ht="12.6" customHeight="1" x14ac:dyDescent="0.2">
      <c r="A7327" s="32">
        <v>22</v>
      </c>
      <c r="B7327" s="32">
        <v>3</v>
      </c>
      <c r="C7327" s="32">
        <v>46</v>
      </c>
      <c r="D7327" s="32" t="s">
        <v>478</v>
      </c>
      <c r="E7327" s="32" t="s">
        <v>17</v>
      </c>
    </row>
    <row r="7328" spans="1:5" ht="12.6" customHeight="1" x14ac:dyDescent="0.2">
      <c r="A7328" s="32">
        <v>22</v>
      </c>
      <c r="B7328" s="32">
        <v>3</v>
      </c>
      <c r="C7328" s="32">
        <v>47</v>
      </c>
      <c r="D7328" s="32" t="s">
        <v>238</v>
      </c>
      <c r="E7328" s="32" t="s">
        <v>59</v>
      </c>
    </row>
    <row r="7329" spans="1:5" ht="12.6" customHeight="1" x14ac:dyDescent="0.2">
      <c r="A7329" s="32">
        <v>22</v>
      </c>
      <c r="B7329" s="32">
        <v>3</v>
      </c>
      <c r="C7329" s="32">
        <v>48</v>
      </c>
      <c r="D7329" s="32" t="s">
        <v>58</v>
      </c>
      <c r="E7329" s="32" t="s">
        <v>498</v>
      </c>
    </row>
    <row r="7330" spans="1:5" ht="12.6" customHeight="1" x14ac:dyDescent="0.2">
      <c r="A7330" s="32">
        <v>22</v>
      </c>
      <c r="B7330" s="32">
        <v>3</v>
      </c>
      <c r="C7330" s="32">
        <v>49</v>
      </c>
      <c r="D7330" s="32" t="s">
        <v>278</v>
      </c>
      <c r="E7330" s="32" t="s">
        <v>60</v>
      </c>
    </row>
    <row r="7331" spans="1:5" ht="12.6" customHeight="1" x14ac:dyDescent="0.2">
      <c r="A7331" s="32">
        <v>22</v>
      </c>
      <c r="B7331" s="32">
        <v>3</v>
      </c>
      <c r="C7331" s="32">
        <v>50</v>
      </c>
      <c r="D7331" s="32" t="s">
        <v>57</v>
      </c>
      <c r="E7331" s="32" t="s">
        <v>318</v>
      </c>
    </row>
    <row r="7332" spans="1:5" ht="12.6" customHeight="1" x14ac:dyDescent="0.2">
      <c r="A7332" s="32">
        <v>22</v>
      </c>
      <c r="B7332" s="32">
        <v>3</v>
      </c>
      <c r="C7332" s="32">
        <v>51</v>
      </c>
      <c r="D7332" s="32" t="s">
        <v>358</v>
      </c>
      <c r="E7332" s="32" t="s">
        <v>218</v>
      </c>
    </row>
    <row r="7333" spans="1:5" ht="12.6" customHeight="1" x14ac:dyDescent="0.2">
      <c r="A7333" s="32">
        <v>22</v>
      </c>
      <c r="B7333" s="32">
        <v>3</v>
      </c>
      <c r="C7333" s="32">
        <v>52</v>
      </c>
      <c r="D7333" s="32" t="s">
        <v>427</v>
      </c>
      <c r="E7333" s="32" t="s">
        <v>392</v>
      </c>
    </row>
    <row r="7334" spans="1:5" ht="12.6" customHeight="1" x14ac:dyDescent="0.2">
      <c r="A7334" s="32">
        <v>22</v>
      </c>
      <c r="B7334" s="32">
        <v>3</v>
      </c>
      <c r="C7334" s="32">
        <v>53</v>
      </c>
      <c r="D7334" s="32" t="s">
        <v>338</v>
      </c>
      <c r="E7334" s="32" t="s">
        <v>54</v>
      </c>
    </row>
    <row r="7335" spans="1:5" ht="12.6" customHeight="1" x14ac:dyDescent="0.2">
      <c r="A7335" s="32">
        <v>22</v>
      </c>
      <c r="B7335" s="32">
        <v>3</v>
      </c>
      <c r="C7335" s="32">
        <v>54</v>
      </c>
      <c r="D7335" s="32" t="s">
        <v>298</v>
      </c>
      <c r="E7335" s="32" t="s">
        <v>55</v>
      </c>
    </row>
    <row r="7336" spans="1:5" ht="12.6" customHeight="1" x14ac:dyDescent="0.2">
      <c r="A7336" s="32">
        <v>22</v>
      </c>
      <c r="B7336" s="32">
        <v>3</v>
      </c>
      <c r="C7336" s="32">
        <v>55</v>
      </c>
      <c r="D7336" s="32" t="s">
        <v>258</v>
      </c>
      <c r="E7336" s="32" t="s">
        <v>391</v>
      </c>
    </row>
    <row r="7337" spans="1:5" ht="12.6" customHeight="1" x14ac:dyDescent="0.2">
      <c r="A7337" s="32">
        <v>22</v>
      </c>
      <c r="B7337" s="32">
        <v>3</v>
      </c>
      <c r="C7337" s="32">
        <v>56</v>
      </c>
      <c r="D7337" s="32" t="s">
        <v>239</v>
      </c>
      <c r="E7337" s="32" t="s">
        <v>66</v>
      </c>
    </row>
    <row r="7338" spans="1:5" ht="12.6" customHeight="1" x14ac:dyDescent="0.2">
      <c r="A7338" s="32">
        <v>22</v>
      </c>
      <c r="B7338" s="32">
        <v>3</v>
      </c>
      <c r="C7338" s="32">
        <v>57</v>
      </c>
      <c r="D7338" s="32" t="s">
        <v>339</v>
      </c>
      <c r="E7338" s="32" t="s">
        <v>62</v>
      </c>
    </row>
    <row r="7339" spans="1:5" ht="12.6" customHeight="1" x14ac:dyDescent="0.2">
      <c r="A7339" s="32">
        <v>22</v>
      </c>
      <c r="B7339" s="32">
        <v>3</v>
      </c>
      <c r="C7339" s="32">
        <v>58</v>
      </c>
      <c r="D7339" s="32" t="s">
        <v>64</v>
      </c>
      <c r="E7339" s="32" t="s">
        <v>259</v>
      </c>
    </row>
    <row r="7340" spans="1:5" ht="12.6" customHeight="1" x14ac:dyDescent="0.2">
      <c r="A7340" s="32">
        <v>22</v>
      </c>
      <c r="B7340" s="32">
        <v>3</v>
      </c>
      <c r="C7340" s="32">
        <v>59</v>
      </c>
      <c r="D7340" s="32" t="s">
        <v>299</v>
      </c>
      <c r="E7340" s="32" t="s">
        <v>479</v>
      </c>
    </row>
    <row r="7341" spans="1:5" ht="12.6" customHeight="1" x14ac:dyDescent="0.2">
      <c r="A7341" s="32">
        <v>22</v>
      </c>
      <c r="B7341" s="32">
        <v>3</v>
      </c>
      <c r="C7341" s="32">
        <v>60</v>
      </c>
      <c r="D7341" s="32" t="s">
        <v>63</v>
      </c>
      <c r="E7341" s="32" t="s">
        <v>428</v>
      </c>
    </row>
    <row r="7342" spans="1:5" ht="12.6" customHeight="1" x14ac:dyDescent="0.2">
      <c r="A7342" s="32">
        <v>22</v>
      </c>
      <c r="B7342" s="32">
        <v>3</v>
      </c>
      <c r="C7342" s="32">
        <v>61</v>
      </c>
      <c r="D7342" s="32" t="s">
        <v>219</v>
      </c>
      <c r="E7342" s="32" t="s">
        <v>319</v>
      </c>
    </row>
    <row r="7343" spans="1:5" ht="12.6" customHeight="1" x14ac:dyDescent="0.2">
      <c r="A7343" s="32">
        <v>22</v>
      </c>
      <c r="B7343" s="32">
        <v>3</v>
      </c>
      <c r="C7343" s="32">
        <v>62</v>
      </c>
      <c r="D7343" s="32" t="s">
        <v>359</v>
      </c>
      <c r="E7343" s="32" t="s">
        <v>67</v>
      </c>
    </row>
    <row r="7344" spans="1:5" ht="12.6" customHeight="1" x14ac:dyDescent="0.2">
      <c r="A7344" s="32">
        <v>22</v>
      </c>
      <c r="B7344" s="32">
        <v>3</v>
      </c>
      <c r="C7344" s="32">
        <v>63</v>
      </c>
      <c r="D7344" s="32" t="s">
        <v>18</v>
      </c>
      <c r="E7344" s="32" t="s">
        <v>393</v>
      </c>
    </row>
    <row r="7345" spans="1:5" ht="12.6" customHeight="1" x14ac:dyDescent="0.2">
      <c r="A7345" s="32">
        <v>22</v>
      </c>
      <c r="B7345" s="32">
        <v>3</v>
      </c>
      <c r="C7345" s="32">
        <v>64</v>
      </c>
      <c r="D7345" s="32" t="s">
        <v>459</v>
      </c>
      <c r="E7345" s="32" t="s">
        <v>394</v>
      </c>
    </row>
    <row r="7346" spans="1:5" ht="12.6" customHeight="1" x14ac:dyDescent="0.2">
      <c r="A7346" s="32">
        <v>22</v>
      </c>
      <c r="B7346" s="32">
        <v>3</v>
      </c>
      <c r="C7346" s="32">
        <v>65</v>
      </c>
      <c r="D7346" s="32" t="s">
        <v>279</v>
      </c>
      <c r="E7346" s="32" t="s">
        <v>499</v>
      </c>
    </row>
    <row r="7347" spans="1:5" ht="12.6" customHeight="1" x14ac:dyDescent="0.2">
      <c r="A7347" s="32">
        <v>22</v>
      </c>
      <c r="B7347" s="32">
        <v>3</v>
      </c>
      <c r="C7347" s="32">
        <v>66</v>
      </c>
      <c r="D7347" s="32" t="s">
        <v>61</v>
      </c>
      <c r="E7347" s="32" t="s">
        <v>65</v>
      </c>
    </row>
    <row r="7348" spans="1:5" ht="12.6" customHeight="1" x14ac:dyDescent="0.2">
      <c r="A7348" s="32">
        <v>22</v>
      </c>
      <c r="B7348" s="32">
        <v>3</v>
      </c>
      <c r="C7348" s="32">
        <v>67</v>
      </c>
      <c r="D7348" s="32" t="s">
        <v>320</v>
      </c>
      <c r="E7348" s="32" t="s">
        <v>429</v>
      </c>
    </row>
    <row r="7349" spans="1:5" ht="12.6" customHeight="1" x14ac:dyDescent="0.2">
      <c r="A7349" s="32">
        <v>22</v>
      </c>
      <c r="B7349" s="32">
        <v>3</v>
      </c>
      <c r="C7349" s="32">
        <v>68</v>
      </c>
      <c r="D7349" s="32" t="s">
        <v>280</v>
      </c>
      <c r="E7349" s="32" t="s">
        <v>19</v>
      </c>
    </row>
    <row r="7350" spans="1:5" ht="12.6" customHeight="1" x14ac:dyDescent="0.2">
      <c r="A7350" s="32">
        <v>22</v>
      </c>
      <c r="B7350" s="32">
        <v>3</v>
      </c>
      <c r="C7350" s="32">
        <v>69</v>
      </c>
      <c r="D7350" s="32" t="s">
        <v>360</v>
      </c>
      <c r="E7350" s="32" t="s">
        <v>340</v>
      </c>
    </row>
    <row r="7351" spans="1:5" ht="12.6" customHeight="1" x14ac:dyDescent="0.2">
      <c r="A7351" s="32">
        <v>22</v>
      </c>
      <c r="B7351" s="32">
        <v>3</v>
      </c>
      <c r="C7351" s="32">
        <v>70</v>
      </c>
      <c r="D7351" s="32" t="s">
        <v>500</v>
      </c>
      <c r="E7351" s="32" t="s">
        <v>240</v>
      </c>
    </row>
    <row r="7352" spans="1:5" ht="12.6" customHeight="1" x14ac:dyDescent="0.2">
      <c r="A7352" s="32">
        <v>22</v>
      </c>
      <c r="B7352" s="32">
        <v>3</v>
      </c>
      <c r="C7352" s="32">
        <v>71</v>
      </c>
      <c r="D7352" s="32" t="s">
        <v>73</v>
      </c>
      <c r="E7352" s="32" t="s">
        <v>70</v>
      </c>
    </row>
    <row r="7353" spans="1:5" ht="12.6" customHeight="1" x14ac:dyDescent="0.2">
      <c r="A7353" s="32">
        <v>22</v>
      </c>
      <c r="B7353" s="32">
        <v>3</v>
      </c>
      <c r="C7353" s="32">
        <v>72</v>
      </c>
      <c r="D7353" s="32" t="s">
        <v>68</v>
      </c>
      <c r="E7353" s="32" t="s">
        <v>74</v>
      </c>
    </row>
    <row r="7354" spans="1:5" ht="12.6" customHeight="1" x14ac:dyDescent="0.2">
      <c r="A7354" s="32">
        <v>22</v>
      </c>
      <c r="B7354" s="32">
        <v>3</v>
      </c>
      <c r="C7354" s="32">
        <v>73</v>
      </c>
      <c r="D7354" s="32" t="s">
        <v>396</v>
      </c>
      <c r="E7354" s="32" t="s">
        <v>220</v>
      </c>
    </row>
    <row r="7355" spans="1:5" ht="12.6" customHeight="1" x14ac:dyDescent="0.2">
      <c r="A7355" s="32">
        <v>22</v>
      </c>
      <c r="B7355" s="32">
        <v>3</v>
      </c>
      <c r="C7355" s="32">
        <v>74</v>
      </c>
      <c r="D7355" s="32" t="s">
        <v>72</v>
      </c>
      <c r="E7355" s="32" t="s">
        <v>395</v>
      </c>
    </row>
    <row r="7356" spans="1:5" ht="12.6" customHeight="1" x14ac:dyDescent="0.2">
      <c r="A7356" s="32">
        <v>22</v>
      </c>
      <c r="B7356" s="32">
        <v>3</v>
      </c>
      <c r="C7356" s="32">
        <v>75</v>
      </c>
      <c r="D7356" s="32" t="s">
        <v>69</v>
      </c>
      <c r="E7356" s="32" t="s">
        <v>480</v>
      </c>
    </row>
    <row r="7357" spans="1:5" ht="12.6" customHeight="1" x14ac:dyDescent="0.2">
      <c r="A7357" s="32">
        <v>22</v>
      </c>
      <c r="B7357" s="32">
        <v>3</v>
      </c>
      <c r="C7357" s="32">
        <v>76</v>
      </c>
      <c r="D7357" s="32" t="s">
        <v>300</v>
      </c>
      <c r="E7357" s="32" t="s">
        <v>460</v>
      </c>
    </row>
    <row r="7358" spans="1:5" ht="12.6" customHeight="1" x14ac:dyDescent="0.2">
      <c r="A7358" s="32">
        <v>22</v>
      </c>
      <c r="B7358" s="32">
        <v>3</v>
      </c>
      <c r="C7358" s="32">
        <v>77</v>
      </c>
      <c r="D7358" s="32" t="s">
        <v>71</v>
      </c>
      <c r="E7358" s="32" t="s">
        <v>260</v>
      </c>
    </row>
    <row r="7359" spans="1:5" ht="12.6" customHeight="1" x14ac:dyDescent="0.2">
      <c r="A7359" s="32">
        <v>22</v>
      </c>
      <c r="B7359" s="32">
        <v>3</v>
      </c>
      <c r="C7359" s="32">
        <v>78</v>
      </c>
      <c r="D7359" s="32" t="s">
        <v>281</v>
      </c>
      <c r="E7359" s="32" t="s">
        <v>81</v>
      </c>
    </row>
    <row r="7360" spans="1:5" ht="12.6" customHeight="1" x14ac:dyDescent="0.2">
      <c r="A7360" s="32">
        <v>22</v>
      </c>
      <c r="B7360" s="32">
        <v>3</v>
      </c>
      <c r="C7360" s="32">
        <v>79</v>
      </c>
      <c r="D7360" s="32" t="s">
        <v>75</v>
      </c>
      <c r="E7360" s="32" t="s">
        <v>301</v>
      </c>
    </row>
    <row r="7361" spans="1:5" ht="12.6" customHeight="1" x14ac:dyDescent="0.2">
      <c r="A7361" s="32">
        <v>22</v>
      </c>
      <c r="B7361" s="32">
        <v>3</v>
      </c>
      <c r="C7361" s="32">
        <v>80</v>
      </c>
      <c r="D7361" s="32" t="s">
        <v>261</v>
      </c>
      <c r="E7361" s="32" t="s">
        <v>321</v>
      </c>
    </row>
    <row r="7362" spans="1:5" ht="12.6" customHeight="1" x14ac:dyDescent="0.2">
      <c r="A7362" s="32">
        <v>22</v>
      </c>
      <c r="B7362" s="32">
        <v>3</v>
      </c>
      <c r="C7362" s="32">
        <v>81</v>
      </c>
      <c r="D7362" s="32" t="s">
        <v>461</v>
      </c>
      <c r="E7362" s="32" t="s">
        <v>78</v>
      </c>
    </row>
    <row r="7363" spans="1:5" ht="12.6" customHeight="1" x14ac:dyDescent="0.2">
      <c r="A7363" s="32">
        <v>22</v>
      </c>
      <c r="B7363" s="32">
        <v>3</v>
      </c>
      <c r="C7363" s="32">
        <v>82</v>
      </c>
      <c r="D7363" s="32" t="s">
        <v>341</v>
      </c>
      <c r="E7363" s="32" t="s">
        <v>80</v>
      </c>
    </row>
    <row r="7364" spans="1:5" ht="12.6" customHeight="1" x14ac:dyDescent="0.2">
      <c r="A7364" s="32">
        <v>22</v>
      </c>
      <c r="B7364" s="32">
        <v>3</v>
      </c>
      <c r="C7364" s="32">
        <v>83</v>
      </c>
      <c r="D7364" s="32" t="s">
        <v>77</v>
      </c>
      <c r="E7364" s="32" t="s">
        <v>221</v>
      </c>
    </row>
    <row r="7365" spans="1:5" ht="12.6" customHeight="1" x14ac:dyDescent="0.2">
      <c r="A7365" s="32">
        <v>22</v>
      </c>
      <c r="B7365" s="32">
        <v>3</v>
      </c>
      <c r="C7365" s="32">
        <v>84</v>
      </c>
      <c r="D7365" s="32" t="s">
        <v>241</v>
      </c>
      <c r="E7365" s="32" t="s">
        <v>398</v>
      </c>
    </row>
    <row r="7366" spans="1:5" ht="12.6" customHeight="1" x14ac:dyDescent="0.2">
      <c r="A7366" s="32">
        <v>22</v>
      </c>
      <c r="B7366" s="32">
        <v>3</v>
      </c>
      <c r="C7366" s="32">
        <v>85</v>
      </c>
      <c r="D7366" s="32" t="s">
        <v>501</v>
      </c>
      <c r="E7366" s="32" t="s">
        <v>481</v>
      </c>
    </row>
    <row r="7367" spans="1:5" ht="12.6" customHeight="1" x14ac:dyDescent="0.2">
      <c r="A7367" s="32">
        <v>22</v>
      </c>
      <c r="B7367" s="32">
        <v>3</v>
      </c>
      <c r="C7367" s="32">
        <v>86</v>
      </c>
      <c r="D7367" s="32" t="s">
        <v>20</v>
      </c>
      <c r="E7367" s="32" t="s">
        <v>361</v>
      </c>
    </row>
    <row r="7368" spans="1:5" ht="12.6" customHeight="1" x14ac:dyDescent="0.2">
      <c r="A7368" s="32">
        <v>22</v>
      </c>
      <c r="B7368" s="32">
        <v>3</v>
      </c>
      <c r="C7368" s="32">
        <v>87</v>
      </c>
      <c r="D7368" s="32" t="s">
        <v>79</v>
      </c>
      <c r="E7368" s="32" t="s">
        <v>430</v>
      </c>
    </row>
    <row r="7369" spans="1:5" ht="12.6" customHeight="1" x14ac:dyDescent="0.2">
      <c r="A7369" s="32">
        <v>22</v>
      </c>
      <c r="B7369" s="32">
        <v>3</v>
      </c>
      <c r="C7369" s="32">
        <v>88</v>
      </c>
      <c r="D7369" s="32" t="s">
        <v>397</v>
      </c>
      <c r="E7369" s="32" t="s">
        <v>76</v>
      </c>
    </row>
    <row r="7370" spans="1:5" ht="12.6" customHeight="1" x14ac:dyDescent="0.2">
      <c r="A7370" s="32">
        <v>22</v>
      </c>
      <c r="B7370" s="32">
        <v>3</v>
      </c>
      <c r="C7370" s="32">
        <v>89</v>
      </c>
      <c r="D7370" s="32" t="s">
        <v>262</v>
      </c>
      <c r="E7370" s="32" t="s">
        <v>88</v>
      </c>
    </row>
    <row r="7371" spans="1:5" ht="12.6" customHeight="1" x14ac:dyDescent="0.2">
      <c r="A7371" s="32">
        <v>22</v>
      </c>
      <c r="B7371" s="32">
        <v>3</v>
      </c>
      <c r="C7371" s="32">
        <v>90</v>
      </c>
      <c r="D7371" s="32" t="s">
        <v>84</v>
      </c>
      <c r="E7371" s="32" t="s">
        <v>21</v>
      </c>
    </row>
    <row r="7372" spans="1:5" ht="12.6" customHeight="1" x14ac:dyDescent="0.2">
      <c r="A7372" s="32">
        <v>22</v>
      </c>
      <c r="B7372" s="32">
        <v>3</v>
      </c>
      <c r="C7372" s="32">
        <v>91</v>
      </c>
      <c r="D7372" s="32" t="s">
        <v>362</v>
      </c>
      <c r="E7372" s="32" t="s">
        <v>462</v>
      </c>
    </row>
    <row r="7373" spans="1:5" ht="12.6" customHeight="1" x14ac:dyDescent="0.2">
      <c r="A7373" s="32">
        <v>22</v>
      </c>
      <c r="B7373" s="32">
        <v>3</v>
      </c>
      <c r="C7373" s="32">
        <v>92</v>
      </c>
      <c r="D7373" s="32" t="s">
        <v>82</v>
      </c>
      <c r="E7373" s="32" t="s">
        <v>322</v>
      </c>
    </row>
    <row r="7374" spans="1:5" ht="12.6" customHeight="1" x14ac:dyDescent="0.2">
      <c r="A7374" s="32">
        <v>22</v>
      </c>
      <c r="B7374" s="32">
        <v>3</v>
      </c>
      <c r="C7374" s="32">
        <v>93</v>
      </c>
      <c r="D7374" s="32" t="s">
        <v>86</v>
      </c>
      <c r="E7374" s="32" t="s">
        <v>502</v>
      </c>
    </row>
    <row r="7375" spans="1:5" ht="12.6" customHeight="1" x14ac:dyDescent="0.2">
      <c r="A7375" s="32">
        <v>22</v>
      </c>
      <c r="B7375" s="32">
        <v>3</v>
      </c>
      <c r="C7375" s="32">
        <v>94</v>
      </c>
      <c r="D7375" s="32" t="s">
        <v>242</v>
      </c>
      <c r="E7375" s="32" t="s">
        <v>87</v>
      </c>
    </row>
    <row r="7376" spans="1:5" ht="12.6" customHeight="1" x14ac:dyDescent="0.2">
      <c r="A7376" s="32">
        <v>22</v>
      </c>
      <c r="B7376" s="32">
        <v>3</v>
      </c>
      <c r="C7376" s="32">
        <v>95</v>
      </c>
      <c r="D7376" s="32" t="s">
        <v>282</v>
      </c>
      <c r="E7376" s="32" t="s">
        <v>85</v>
      </c>
    </row>
    <row r="7377" spans="1:5" ht="12.6" customHeight="1" x14ac:dyDescent="0.2">
      <c r="A7377" s="32">
        <v>22</v>
      </c>
      <c r="B7377" s="32">
        <v>3</v>
      </c>
      <c r="C7377" s="32">
        <v>96</v>
      </c>
      <c r="D7377" s="32" t="s">
        <v>302</v>
      </c>
      <c r="E7377" s="32" t="s">
        <v>83</v>
      </c>
    </row>
    <row r="7378" spans="1:5" ht="12.6" customHeight="1" x14ac:dyDescent="0.2">
      <c r="A7378" s="32">
        <v>22</v>
      </c>
      <c r="B7378" s="32">
        <v>3</v>
      </c>
      <c r="C7378" s="32">
        <v>97</v>
      </c>
      <c r="D7378" s="32" t="s">
        <v>222</v>
      </c>
      <c r="E7378" s="32" t="s">
        <v>342</v>
      </c>
    </row>
    <row r="7379" spans="1:5" ht="12.6" customHeight="1" x14ac:dyDescent="0.2">
      <c r="A7379" s="32">
        <v>22</v>
      </c>
      <c r="B7379" s="32">
        <v>3</v>
      </c>
      <c r="C7379" s="32">
        <v>98</v>
      </c>
      <c r="D7379" s="32" t="s">
        <v>482</v>
      </c>
      <c r="E7379" s="32" t="s">
        <v>431</v>
      </c>
    </row>
    <row r="7380" spans="1:5" ht="12.6" customHeight="1" x14ac:dyDescent="0.2">
      <c r="A7380" s="32">
        <v>22</v>
      </c>
      <c r="B7380" s="32">
        <v>3</v>
      </c>
      <c r="C7380" s="32">
        <v>99</v>
      </c>
      <c r="D7380" s="32" t="s">
        <v>399</v>
      </c>
      <c r="E7380" s="32" t="s">
        <v>400</v>
      </c>
    </row>
    <row r="7381" spans="1:5" ht="12.6" customHeight="1" x14ac:dyDescent="0.2">
      <c r="A7381" s="32">
        <v>22</v>
      </c>
      <c r="B7381" s="32">
        <v>3</v>
      </c>
      <c r="C7381" s="32">
        <v>100</v>
      </c>
      <c r="D7381" s="32" t="s">
        <v>463</v>
      </c>
      <c r="E7381" s="32" t="s">
        <v>432</v>
      </c>
    </row>
    <row r="7382" spans="1:5" ht="12.6" customHeight="1" x14ac:dyDescent="0.2">
      <c r="A7382" s="32">
        <v>22</v>
      </c>
      <c r="B7382" s="32">
        <v>3</v>
      </c>
      <c r="C7382" s="32">
        <v>101</v>
      </c>
      <c r="D7382" s="32" t="s">
        <v>95</v>
      </c>
      <c r="E7382" s="32" t="s">
        <v>223</v>
      </c>
    </row>
    <row r="7383" spans="1:5" ht="12.6" customHeight="1" x14ac:dyDescent="0.2">
      <c r="A7383" s="32">
        <v>22</v>
      </c>
      <c r="B7383" s="32">
        <v>3</v>
      </c>
      <c r="C7383" s="32">
        <v>102</v>
      </c>
      <c r="D7383" s="32" t="s">
        <v>90</v>
      </c>
      <c r="E7383" s="32" t="s">
        <v>91</v>
      </c>
    </row>
    <row r="7384" spans="1:5" ht="12.6" customHeight="1" x14ac:dyDescent="0.2">
      <c r="A7384" s="32">
        <v>22</v>
      </c>
      <c r="B7384" s="32">
        <v>3</v>
      </c>
      <c r="C7384" s="32">
        <v>103</v>
      </c>
      <c r="D7384" s="32" t="s">
        <v>92</v>
      </c>
      <c r="E7384" s="32" t="s">
        <v>94</v>
      </c>
    </row>
    <row r="7385" spans="1:5" ht="12.6" customHeight="1" x14ac:dyDescent="0.2">
      <c r="A7385" s="32">
        <v>22</v>
      </c>
      <c r="B7385" s="32">
        <v>3</v>
      </c>
      <c r="C7385" s="32">
        <v>104</v>
      </c>
      <c r="D7385" s="32" t="s">
        <v>343</v>
      </c>
      <c r="E7385" s="32" t="s">
        <v>401</v>
      </c>
    </row>
    <row r="7386" spans="1:5" ht="12.6" customHeight="1" x14ac:dyDescent="0.2">
      <c r="A7386" s="32">
        <v>22</v>
      </c>
      <c r="B7386" s="32">
        <v>3</v>
      </c>
      <c r="C7386" s="32">
        <v>105</v>
      </c>
      <c r="D7386" s="32" t="s">
        <v>23</v>
      </c>
      <c r="E7386" s="32" t="s">
        <v>243</v>
      </c>
    </row>
    <row r="7387" spans="1:5" ht="12.6" customHeight="1" x14ac:dyDescent="0.2">
      <c r="A7387" s="32">
        <v>22</v>
      </c>
      <c r="B7387" s="32">
        <v>3</v>
      </c>
      <c r="C7387" s="32">
        <v>106</v>
      </c>
      <c r="D7387" s="32" t="s">
        <v>402</v>
      </c>
      <c r="E7387" s="32" t="s">
        <v>503</v>
      </c>
    </row>
    <row r="7388" spans="1:5" ht="12.6" customHeight="1" x14ac:dyDescent="0.2">
      <c r="A7388" s="32">
        <v>22</v>
      </c>
      <c r="B7388" s="32">
        <v>3</v>
      </c>
      <c r="C7388" s="32">
        <v>107</v>
      </c>
      <c r="D7388" s="32" t="s">
        <v>323</v>
      </c>
      <c r="E7388" s="32" t="s">
        <v>363</v>
      </c>
    </row>
    <row r="7389" spans="1:5" ht="12.6" customHeight="1" x14ac:dyDescent="0.2">
      <c r="A7389" s="32">
        <v>22</v>
      </c>
      <c r="B7389" s="32">
        <v>3</v>
      </c>
      <c r="C7389" s="32">
        <v>108</v>
      </c>
      <c r="D7389" s="32" t="s">
        <v>263</v>
      </c>
      <c r="E7389" s="32" t="s">
        <v>283</v>
      </c>
    </row>
    <row r="7390" spans="1:5" ht="12.6" customHeight="1" x14ac:dyDescent="0.2">
      <c r="A7390" s="32">
        <v>22</v>
      </c>
      <c r="B7390" s="32">
        <v>3</v>
      </c>
      <c r="C7390" s="32">
        <v>109</v>
      </c>
      <c r="D7390" s="32" t="s">
        <v>89</v>
      </c>
      <c r="E7390" s="32" t="s">
        <v>303</v>
      </c>
    </row>
    <row r="7391" spans="1:5" ht="12.6" customHeight="1" x14ac:dyDescent="0.2">
      <c r="A7391" s="32">
        <v>22</v>
      </c>
      <c r="B7391" s="32">
        <v>3</v>
      </c>
      <c r="C7391" s="32">
        <v>110</v>
      </c>
      <c r="D7391" s="32" t="s">
        <v>483</v>
      </c>
      <c r="E7391" s="32" t="s">
        <v>93</v>
      </c>
    </row>
    <row r="7392" spans="1:5" ht="12.6" customHeight="1" x14ac:dyDescent="0.2">
      <c r="A7392" s="32">
        <v>22</v>
      </c>
      <c r="B7392" s="32">
        <v>3</v>
      </c>
      <c r="C7392" s="32">
        <v>111</v>
      </c>
      <c r="D7392" s="32" t="s">
        <v>304</v>
      </c>
      <c r="E7392" s="32" t="s">
        <v>102</v>
      </c>
    </row>
    <row r="7393" spans="1:5" ht="12.6" customHeight="1" x14ac:dyDescent="0.2">
      <c r="A7393" s="32">
        <v>22</v>
      </c>
      <c r="B7393" s="32">
        <v>3</v>
      </c>
      <c r="C7393" s="32">
        <v>112</v>
      </c>
      <c r="D7393" s="32" t="s">
        <v>284</v>
      </c>
      <c r="E7393" s="32" t="s">
        <v>96</v>
      </c>
    </row>
    <row r="7394" spans="1:5" ht="12.6" customHeight="1" x14ac:dyDescent="0.2">
      <c r="A7394" s="32">
        <v>22</v>
      </c>
      <c r="B7394" s="32">
        <v>3</v>
      </c>
      <c r="C7394" s="32">
        <v>113</v>
      </c>
      <c r="D7394" s="32" t="s">
        <v>344</v>
      </c>
      <c r="E7394" s="32" t="s">
        <v>504</v>
      </c>
    </row>
    <row r="7395" spans="1:5" ht="12.6" customHeight="1" x14ac:dyDescent="0.2">
      <c r="A7395" s="32">
        <v>22</v>
      </c>
      <c r="B7395" s="32">
        <v>3</v>
      </c>
      <c r="C7395" s="32">
        <v>114</v>
      </c>
      <c r="D7395" s="32" t="s">
        <v>244</v>
      </c>
      <c r="E7395" s="32" t="s">
        <v>98</v>
      </c>
    </row>
    <row r="7396" spans="1:5" ht="12.6" customHeight="1" x14ac:dyDescent="0.2">
      <c r="A7396" s="32">
        <v>22</v>
      </c>
      <c r="B7396" s="32">
        <v>3</v>
      </c>
      <c r="C7396" s="32">
        <v>115</v>
      </c>
      <c r="D7396" s="32" t="s">
        <v>484</v>
      </c>
      <c r="E7396" s="32" t="s">
        <v>324</v>
      </c>
    </row>
    <row r="7397" spans="1:5" ht="12.6" customHeight="1" x14ac:dyDescent="0.2">
      <c r="A7397" s="32">
        <v>22</v>
      </c>
      <c r="B7397" s="32">
        <v>3</v>
      </c>
      <c r="C7397" s="32">
        <v>116</v>
      </c>
      <c r="D7397" s="32" t="s">
        <v>403</v>
      </c>
      <c r="E7397" s="32" t="s">
        <v>464</v>
      </c>
    </row>
    <row r="7398" spans="1:5" ht="12.6" customHeight="1" x14ac:dyDescent="0.2">
      <c r="A7398" s="32">
        <v>22</v>
      </c>
      <c r="B7398" s="32">
        <v>3</v>
      </c>
      <c r="C7398" s="32">
        <v>117</v>
      </c>
      <c r="D7398" s="32" t="s">
        <v>264</v>
      </c>
      <c r="E7398" s="32" t="s">
        <v>100</v>
      </c>
    </row>
    <row r="7399" spans="1:5" ht="12.6" customHeight="1" x14ac:dyDescent="0.2">
      <c r="A7399" s="32">
        <v>22</v>
      </c>
      <c r="B7399" s="32">
        <v>3</v>
      </c>
      <c r="C7399" s="32">
        <v>118</v>
      </c>
      <c r="D7399" s="32" t="s">
        <v>224</v>
      </c>
      <c r="E7399" s="32" t="s">
        <v>97</v>
      </c>
    </row>
    <row r="7400" spans="1:5" ht="12.6" customHeight="1" x14ac:dyDescent="0.2">
      <c r="A7400" s="32">
        <v>22</v>
      </c>
      <c r="B7400" s="32">
        <v>3</v>
      </c>
      <c r="C7400" s="32">
        <v>119</v>
      </c>
      <c r="D7400" s="32" t="s">
        <v>433</v>
      </c>
      <c r="E7400" s="32" t="s">
        <v>24</v>
      </c>
    </row>
    <row r="7401" spans="1:5" ht="12.6" customHeight="1" x14ac:dyDescent="0.2">
      <c r="A7401" s="32">
        <v>22</v>
      </c>
      <c r="B7401" s="32">
        <v>3</v>
      </c>
      <c r="C7401" s="32">
        <v>120</v>
      </c>
      <c r="D7401" s="32" t="s">
        <v>364</v>
      </c>
      <c r="E7401" s="32" t="s">
        <v>101</v>
      </c>
    </row>
    <row r="7402" spans="1:5" ht="12.6" customHeight="1" x14ac:dyDescent="0.2">
      <c r="A7402" s="32">
        <v>22</v>
      </c>
      <c r="B7402" s="32">
        <v>3</v>
      </c>
      <c r="C7402" s="32">
        <v>121</v>
      </c>
      <c r="D7402" s="32" t="s">
        <v>404</v>
      </c>
      <c r="E7402" s="32" t="s">
        <v>99</v>
      </c>
    </row>
    <row r="7403" spans="1:5" ht="12.6" customHeight="1" x14ac:dyDescent="0.2">
      <c r="A7403" s="32">
        <v>22</v>
      </c>
      <c r="B7403" s="32">
        <v>3</v>
      </c>
      <c r="C7403" s="32">
        <v>122</v>
      </c>
      <c r="D7403" s="32" t="s">
        <v>345</v>
      </c>
      <c r="E7403" s="32" t="s">
        <v>245</v>
      </c>
    </row>
    <row r="7404" spans="1:5" ht="12.6" customHeight="1" x14ac:dyDescent="0.2">
      <c r="A7404" s="32">
        <v>22</v>
      </c>
      <c r="B7404" s="32">
        <v>3</v>
      </c>
      <c r="C7404" s="32">
        <v>123</v>
      </c>
      <c r="D7404" s="32" t="s">
        <v>108</v>
      </c>
      <c r="E7404" s="32" t="s">
        <v>109</v>
      </c>
    </row>
    <row r="7405" spans="1:5" ht="12.6" customHeight="1" x14ac:dyDescent="0.2">
      <c r="A7405" s="32">
        <v>22</v>
      </c>
      <c r="B7405" s="32">
        <v>3</v>
      </c>
      <c r="C7405" s="32">
        <v>124</v>
      </c>
      <c r="D7405" s="32" t="s">
        <v>505</v>
      </c>
      <c r="E7405" s="32" t="s">
        <v>104</v>
      </c>
    </row>
    <row r="7406" spans="1:5" ht="12.6" customHeight="1" x14ac:dyDescent="0.2">
      <c r="A7406" s="32">
        <v>22</v>
      </c>
      <c r="B7406" s="32">
        <v>3</v>
      </c>
      <c r="C7406" s="32">
        <v>125</v>
      </c>
      <c r="D7406" s="32" t="s">
        <v>265</v>
      </c>
      <c r="E7406" s="32" t="s">
        <v>305</v>
      </c>
    </row>
    <row r="7407" spans="1:5" ht="12.6" customHeight="1" x14ac:dyDescent="0.2">
      <c r="A7407" s="32">
        <v>22</v>
      </c>
      <c r="B7407" s="32">
        <v>3</v>
      </c>
      <c r="C7407" s="32">
        <v>126</v>
      </c>
      <c r="D7407" s="32" t="s">
        <v>106</v>
      </c>
      <c r="E7407" s="32" t="s">
        <v>325</v>
      </c>
    </row>
    <row r="7408" spans="1:5" ht="12.6" customHeight="1" x14ac:dyDescent="0.2">
      <c r="A7408" s="32">
        <v>22</v>
      </c>
      <c r="B7408" s="32">
        <v>3</v>
      </c>
      <c r="C7408" s="32">
        <v>127</v>
      </c>
      <c r="D7408" s="32" t="s">
        <v>105</v>
      </c>
      <c r="E7408" s="32" t="s">
        <v>25</v>
      </c>
    </row>
    <row r="7409" spans="1:5" ht="12.6" customHeight="1" x14ac:dyDescent="0.2">
      <c r="A7409" s="32">
        <v>22</v>
      </c>
      <c r="B7409" s="32">
        <v>3</v>
      </c>
      <c r="C7409" s="32">
        <v>128</v>
      </c>
      <c r="D7409" s="32" t="s">
        <v>405</v>
      </c>
      <c r="E7409" s="32" t="s">
        <v>285</v>
      </c>
    </row>
    <row r="7410" spans="1:5" ht="12.6" customHeight="1" x14ac:dyDescent="0.2">
      <c r="A7410" s="32">
        <v>22</v>
      </c>
      <c r="B7410" s="32">
        <v>3</v>
      </c>
      <c r="C7410" s="32">
        <v>129</v>
      </c>
      <c r="D7410" s="32" t="s">
        <v>365</v>
      </c>
      <c r="E7410" s="32" t="s">
        <v>485</v>
      </c>
    </row>
    <row r="7411" spans="1:5" ht="12.6" customHeight="1" x14ac:dyDescent="0.2">
      <c r="A7411" s="32">
        <v>22</v>
      </c>
      <c r="B7411" s="32">
        <v>3</v>
      </c>
      <c r="C7411" s="32">
        <v>130</v>
      </c>
      <c r="D7411" s="32" t="s">
        <v>434</v>
      </c>
      <c r="E7411" s="32" t="s">
        <v>107</v>
      </c>
    </row>
    <row r="7412" spans="1:5" ht="12.6" customHeight="1" x14ac:dyDescent="0.2">
      <c r="A7412" s="32">
        <v>22</v>
      </c>
      <c r="B7412" s="32">
        <v>3</v>
      </c>
      <c r="C7412" s="32">
        <v>131</v>
      </c>
      <c r="D7412" s="32" t="s">
        <v>465</v>
      </c>
      <c r="E7412" s="32" t="s">
        <v>406</v>
      </c>
    </row>
    <row r="7413" spans="1:5" ht="12.6" customHeight="1" x14ac:dyDescent="0.2">
      <c r="A7413" s="32">
        <v>22</v>
      </c>
      <c r="B7413" s="32">
        <v>3</v>
      </c>
      <c r="C7413" s="32">
        <v>132</v>
      </c>
      <c r="D7413" s="32" t="s">
        <v>103</v>
      </c>
      <c r="E7413" s="32" t="s">
        <v>225</v>
      </c>
    </row>
    <row r="7414" spans="1:5" ht="12.6" customHeight="1" x14ac:dyDescent="0.2">
      <c r="A7414" s="32">
        <v>22</v>
      </c>
      <c r="B7414" s="32">
        <v>3</v>
      </c>
      <c r="C7414" s="32">
        <v>133</v>
      </c>
      <c r="D7414" s="32" t="s">
        <v>306</v>
      </c>
      <c r="E7414" s="32" t="s">
        <v>407</v>
      </c>
    </row>
    <row r="7415" spans="1:5" ht="12.6" customHeight="1" x14ac:dyDescent="0.2">
      <c r="A7415" s="32">
        <v>22</v>
      </c>
      <c r="B7415" s="32">
        <v>3</v>
      </c>
      <c r="C7415" s="32">
        <v>134</v>
      </c>
      <c r="D7415" s="32" t="s">
        <v>266</v>
      </c>
      <c r="E7415" s="32" t="s">
        <v>246</v>
      </c>
    </row>
    <row r="7416" spans="1:5" ht="12.6" customHeight="1" x14ac:dyDescent="0.2">
      <c r="A7416" s="32">
        <v>22</v>
      </c>
      <c r="B7416" s="32">
        <v>3</v>
      </c>
      <c r="C7416" s="32">
        <v>135</v>
      </c>
      <c r="D7416" s="32" t="s">
        <v>346</v>
      </c>
      <c r="E7416" s="32" t="s">
        <v>466</v>
      </c>
    </row>
    <row r="7417" spans="1:5" ht="12.6" customHeight="1" x14ac:dyDescent="0.2">
      <c r="A7417" s="32">
        <v>22</v>
      </c>
      <c r="B7417" s="32">
        <v>3</v>
      </c>
      <c r="C7417" s="32">
        <v>136</v>
      </c>
      <c r="D7417" s="32" t="s">
        <v>139</v>
      </c>
      <c r="E7417" s="32" t="s">
        <v>326</v>
      </c>
    </row>
    <row r="7418" spans="1:5" ht="12.6" customHeight="1" x14ac:dyDescent="0.2">
      <c r="A7418" s="32">
        <v>22</v>
      </c>
      <c r="B7418" s="32">
        <v>3</v>
      </c>
      <c r="C7418" s="32">
        <v>137</v>
      </c>
      <c r="D7418" s="32" t="s">
        <v>140</v>
      </c>
      <c r="E7418" s="32" t="s">
        <v>142</v>
      </c>
    </row>
    <row r="7419" spans="1:5" ht="12.6" customHeight="1" x14ac:dyDescent="0.2">
      <c r="A7419" s="32">
        <v>22</v>
      </c>
      <c r="B7419" s="32">
        <v>3</v>
      </c>
      <c r="C7419" s="32">
        <v>138</v>
      </c>
      <c r="D7419" s="32" t="s">
        <v>226</v>
      </c>
      <c r="E7419" s="32" t="s">
        <v>286</v>
      </c>
    </row>
    <row r="7420" spans="1:5" ht="12.6" customHeight="1" x14ac:dyDescent="0.2">
      <c r="A7420" s="32">
        <v>22</v>
      </c>
      <c r="B7420" s="32">
        <v>3</v>
      </c>
      <c r="C7420" s="32">
        <v>139</v>
      </c>
      <c r="D7420" s="32" t="s">
        <v>506</v>
      </c>
      <c r="E7420" s="32" t="s">
        <v>435</v>
      </c>
    </row>
    <row r="7421" spans="1:5" ht="12.6" customHeight="1" x14ac:dyDescent="0.2">
      <c r="A7421" s="32">
        <v>22</v>
      </c>
      <c r="B7421" s="32">
        <v>3</v>
      </c>
      <c r="C7421" s="32">
        <v>140</v>
      </c>
      <c r="D7421" s="32" t="s">
        <v>146</v>
      </c>
      <c r="E7421" s="32" t="s">
        <v>141</v>
      </c>
    </row>
    <row r="7422" spans="1:5" ht="12.6" customHeight="1" x14ac:dyDescent="0.2">
      <c r="A7422" s="32">
        <v>22</v>
      </c>
      <c r="B7422" s="32">
        <v>3</v>
      </c>
      <c r="C7422" s="32">
        <v>141</v>
      </c>
      <c r="D7422" s="32" t="s">
        <v>408</v>
      </c>
      <c r="E7422" s="32" t="s">
        <v>143</v>
      </c>
    </row>
    <row r="7423" spans="1:5" ht="12.6" customHeight="1" x14ac:dyDescent="0.2">
      <c r="A7423" s="32">
        <v>22</v>
      </c>
      <c r="B7423" s="32">
        <v>3</v>
      </c>
      <c r="C7423" s="32">
        <v>142</v>
      </c>
      <c r="D7423" s="32" t="s">
        <v>366</v>
      </c>
      <c r="E7423" s="32" t="s">
        <v>486</v>
      </c>
    </row>
    <row r="7424" spans="1:5" ht="12.6" customHeight="1" x14ac:dyDescent="0.2">
      <c r="A7424" s="32">
        <v>22</v>
      </c>
      <c r="B7424" s="32">
        <v>3</v>
      </c>
      <c r="C7424" s="32">
        <v>143</v>
      </c>
      <c r="D7424" s="32" t="s">
        <v>144</v>
      </c>
      <c r="E7424" s="32" t="s">
        <v>138</v>
      </c>
    </row>
    <row r="7425" spans="1:5" ht="12.6" customHeight="1" x14ac:dyDescent="0.2">
      <c r="A7425" s="32">
        <v>22</v>
      </c>
      <c r="B7425" s="32">
        <v>3</v>
      </c>
      <c r="C7425" s="32">
        <v>144</v>
      </c>
      <c r="D7425" s="32" t="s">
        <v>151</v>
      </c>
      <c r="E7425" s="32" t="s">
        <v>153</v>
      </c>
    </row>
    <row r="7426" spans="1:5" ht="12.6" customHeight="1" x14ac:dyDescent="0.2">
      <c r="A7426" s="32">
        <v>22</v>
      </c>
      <c r="B7426" s="32">
        <v>3</v>
      </c>
      <c r="C7426" s="32">
        <v>145</v>
      </c>
      <c r="D7426" s="32" t="s">
        <v>287</v>
      </c>
      <c r="E7426" s="32" t="s">
        <v>467</v>
      </c>
    </row>
    <row r="7427" spans="1:5" ht="12.6" customHeight="1" x14ac:dyDescent="0.2">
      <c r="A7427" s="32">
        <v>22</v>
      </c>
      <c r="B7427" s="32">
        <v>3</v>
      </c>
      <c r="C7427" s="32">
        <v>146</v>
      </c>
      <c r="D7427" s="32" t="s">
        <v>327</v>
      </c>
      <c r="E7427" s="32" t="s">
        <v>367</v>
      </c>
    </row>
    <row r="7428" spans="1:5" ht="12.6" customHeight="1" x14ac:dyDescent="0.2">
      <c r="A7428" s="32">
        <v>22</v>
      </c>
      <c r="B7428" s="32">
        <v>3</v>
      </c>
      <c r="C7428" s="32">
        <v>147</v>
      </c>
      <c r="D7428" s="32" t="s">
        <v>227</v>
      </c>
      <c r="E7428" s="32" t="s">
        <v>148</v>
      </c>
    </row>
    <row r="7429" spans="1:5" ht="12.6" customHeight="1" x14ac:dyDescent="0.2">
      <c r="A7429" s="32">
        <v>22</v>
      </c>
      <c r="B7429" s="32">
        <v>3</v>
      </c>
      <c r="C7429" s="32">
        <v>148</v>
      </c>
      <c r="D7429" s="32" t="s">
        <v>436</v>
      </c>
      <c r="E7429" s="32" t="s">
        <v>147</v>
      </c>
    </row>
    <row r="7430" spans="1:5" ht="12.6" customHeight="1" x14ac:dyDescent="0.2">
      <c r="A7430" s="32">
        <v>22</v>
      </c>
      <c r="B7430" s="32">
        <v>3</v>
      </c>
      <c r="C7430" s="32">
        <v>149</v>
      </c>
      <c r="D7430" s="32" t="s">
        <v>307</v>
      </c>
      <c r="E7430" s="32" t="s">
        <v>247</v>
      </c>
    </row>
    <row r="7431" spans="1:5" ht="12.6" customHeight="1" x14ac:dyDescent="0.2">
      <c r="A7431" s="32">
        <v>22</v>
      </c>
      <c r="B7431" s="32">
        <v>3</v>
      </c>
      <c r="C7431" s="32">
        <v>150</v>
      </c>
      <c r="D7431" s="32" t="s">
        <v>507</v>
      </c>
      <c r="E7431" s="32" t="s">
        <v>267</v>
      </c>
    </row>
    <row r="7432" spans="1:5" ht="12.6" customHeight="1" x14ac:dyDescent="0.2">
      <c r="A7432" s="32">
        <v>22</v>
      </c>
      <c r="B7432" s="32">
        <v>3</v>
      </c>
      <c r="C7432" s="32">
        <v>151</v>
      </c>
      <c r="D7432" s="32" t="s">
        <v>487</v>
      </c>
      <c r="E7432" s="32" t="s">
        <v>145</v>
      </c>
    </row>
    <row r="7433" spans="1:5" ht="12.6" customHeight="1" x14ac:dyDescent="0.2">
      <c r="A7433" s="32">
        <v>22</v>
      </c>
      <c r="B7433" s="32">
        <v>3</v>
      </c>
      <c r="C7433" s="32">
        <v>152</v>
      </c>
      <c r="D7433" s="32" t="s">
        <v>410</v>
      </c>
      <c r="E7433" s="32" t="s">
        <v>152</v>
      </c>
    </row>
    <row r="7434" spans="1:5" ht="12.6" customHeight="1" x14ac:dyDescent="0.2">
      <c r="A7434" s="32">
        <v>22</v>
      </c>
      <c r="B7434" s="32">
        <v>3</v>
      </c>
      <c r="C7434" s="32">
        <v>153</v>
      </c>
      <c r="D7434" s="32" t="s">
        <v>347</v>
      </c>
      <c r="E7434" s="32" t="s">
        <v>409</v>
      </c>
    </row>
    <row r="7435" spans="1:5" ht="12.6" customHeight="1" x14ac:dyDescent="0.2">
      <c r="A7435" s="32">
        <v>22</v>
      </c>
      <c r="B7435" s="32">
        <v>3</v>
      </c>
      <c r="C7435" s="32">
        <v>154</v>
      </c>
      <c r="D7435" s="32" t="s">
        <v>150</v>
      </c>
      <c r="E7435" s="32" t="s">
        <v>149</v>
      </c>
    </row>
    <row r="7436" spans="1:5" ht="12.6" customHeight="1" x14ac:dyDescent="0.2">
      <c r="A7436" s="32">
        <v>22</v>
      </c>
      <c r="B7436" s="32">
        <v>3</v>
      </c>
      <c r="C7436" s="32">
        <v>155</v>
      </c>
      <c r="D7436" s="32" t="s">
        <v>308</v>
      </c>
      <c r="E7436" s="32" t="s">
        <v>162</v>
      </c>
    </row>
    <row r="7437" spans="1:5" ht="12.6" customHeight="1" x14ac:dyDescent="0.2">
      <c r="A7437" s="32">
        <v>22</v>
      </c>
      <c r="B7437" s="32">
        <v>3</v>
      </c>
      <c r="C7437" s="32">
        <v>156</v>
      </c>
      <c r="D7437" s="32" t="s">
        <v>157</v>
      </c>
      <c r="E7437" s="32" t="s">
        <v>288</v>
      </c>
    </row>
    <row r="7438" spans="1:5" ht="12.6" customHeight="1" x14ac:dyDescent="0.2">
      <c r="A7438" s="32">
        <v>22</v>
      </c>
      <c r="B7438" s="32">
        <v>3</v>
      </c>
      <c r="C7438" s="32">
        <v>157</v>
      </c>
      <c r="D7438" s="32" t="s">
        <v>159</v>
      </c>
      <c r="E7438" s="32" t="s">
        <v>268</v>
      </c>
    </row>
    <row r="7439" spans="1:5" ht="12.6" customHeight="1" x14ac:dyDescent="0.2">
      <c r="A7439" s="32">
        <v>22</v>
      </c>
      <c r="B7439" s="32">
        <v>3</v>
      </c>
      <c r="C7439" s="32">
        <v>158</v>
      </c>
      <c r="D7439" s="32" t="s">
        <v>411</v>
      </c>
      <c r="E7439" s="32" t="s">
        <v>488</v>
      </c>
    </row>
    <row r="7440" spans="1:5" ht="12.6" customHeight="1" x14ac:dyDescent="0.2">
      <c r="A7440" s="32">
        <v>22</v>
      </c>
      <c r="B7440" s="32">
        <v>3</v>
      </c>
      <c r="C7440" s="32">
        <v>159</v>
      </c>
      <c r="D7440" s="32" t="s">
        <v>468</v>
      </c>
      <c r="E7440" s="32" t="s">
        <v>155</v>
      </c>
    </row>
    <row r="7441" spans="1:5" ht="12.6" customHeight="1" x14ac:dyDescent="0.2">
      <c r="A7441" s="32">
        <v>22</v>
      </c>
      <c r="B7441" s="32">
        <v>3</v>
      </c>
      <c r="C7441" s="32">
        <v>160</v>
      </c>
      <c r="D7441" s="32" t="s">
        <v>158</v>
      </c>
      <c r="E7441" s="32" t="s">
        <v>348</v>
      </c>
    </row>
    <row r="7442" spans="1:5" ht="12.6" customHeight="1" x14ac:dyDescent="0.2">
      <c r="A7442" s="32">
        <v>22</v>
      </c>
      <c r="B7442" s="32">
        <v>3</v>
      </c>
      <c r="C7442" s="32">
        <v>161</v>
      </c>
      <c r="D7442" s="32" t="s">
        <v>412</v>
      </c>
      <c r="E7442" s="32" t="s">
        <v>154</v>
      </c>
    </row>
    <row r="7443" spans="1:5" ht="12.6" customHeight="1" x14ac:dyDescent="0.2">
      <c r="A7443" s="32">
        <v>22</v>
      </c>
      <c r="B7443" s="32">
        <v>3</v>
      </c>
      <c r="C7443" s="32">
        <v>162</v>
      </c>
      <c r="D7443" s="32" t="s">
        <v>508</v>
      </c>
      <c r="E7443" s="32" t="s">
        <v>437</v>
      </c>
    </row>
    <row r="7444" spans="1:5" ht="12.6" customHeight="1" x14ac:dyDescent="0.2">
      <c r="A7444" s="32">
        <v>22</v>
      </c>
      <c r="B7444" s="32">
        <v>3</v>
      </c>
      <c r="C7444" s="32">
        <v>163</v>
      </c>
      <c r="D7444" s="32" t="s">
        <v>156</v>
      </c>
      <c r="E7444" s="32" t="s">
        <v>160</v>
      </c>
    </row>
    <row r="7445" spans="1:5" ht="12.6" customHeight="1" x14ac:dyDescent="0.2">
      <c r="A7445" s="32">
        <v>22</v>
      </c>
      <c r="B7445" s="32">
        <v>3</v>
      </c>
      <c r="C7445" s="32">
        <v>164</v>
      </c>
      <c r="D7445" s="32" t="s">
        <v>228</v>
      </c>
      <c r="E7445" s="32" t="s">
        <v>328</v>
      </c>
    </row>
    <row r="7446" spans="1:5" ht="12.6" customHeight="1" x14ac:dyDescent="0.2">
      <c r="A7446" s="32">
        <v>22</v>
      </c>
      <c r="B7446" s="32">
        <v>3</v>
      </c>
      <c r="C7446" s="32">
        <v>165</v>
      </c>
      <c r="D7446" s="32" t="s">
        <v>368</v>
      </c>
      <c r="E7446" s="32" t="s">
        <v>248</v>
      </c>
    </row>
    <row r="7447" spans="1:5" ht="12.6" customHeight="1" x14ac:dyDescent="0.2">
      <c r="A7447" s="32">
        <v>22</v>
      </c>
      <c r="B7447" s="32">
        <v>3</v>
      </c>
      <c r="C7447" s="32">
        <v>166</v>
      </c>
      <c r="D7447" s="32" t="s">
        <v>165</v>
      </c>
      <c r="E7447" s="32" t="s">
        <v>269</v>
      </c>
    </row>
    <row r="7448" spans="1:5" ht="12.6" customHeight="1" x14ac:dyDescent="0.2">
      <c r="A7448" s="32">
        <v>22</v>
      </c>
      <c r="B7448" s="32">
        <v>3</v>
      </c>
      <c r="C7448" s="32">
        <v>167</v>
      </c>
      <c r="D7448" s="32" t="s">
        <v>413</v>
      </c>
      <c r="E7448" s="32" t="s">
        <v>469</v>
      </c>
    </row>
    <row r="7449" spans="1:5" ht="12.6" customHeight="1" x14ac:dyDescent="0.2">
      <c r="A7449" s="32">
        <v>22</v>
      </c>
      <c r="B7449" s="32">
        <v>3</v>
      </c>
      <c r="C7449" s="32">
        <v>168</v>
      </c>
      <c r="D7449" s="32" t="s">
        <v>369</v>
      </c>
      <c r="E7449" s="32" t="s">
        <v>167</v>
      </c>
    </row>
    <row r="7450" spans="1:5" ht="12.6" customHeight="1" x14ac:dyDescent="0.2">
      <c r="A7450" s="32">
        <v>22</v>
      </c>
      <c r="B7450" s="32">
        <v>3</v>
      </c>
      <c r="C7450" s="32">
        <v>169</v>
      </c>
      <c r="D7450" s="32" t="s">
        <v>163</v>
      </c>
      <c r="E7450" s="32" t="s">
        <v>329</v>
      </c>
    </row>
    <row r="7451" spans="1:5" ht="12.6" customHeight="1" x14ac:dyDescent="0.2">
      <c r="A7451" s="32">
        <v>22</v>
      </c>
      <c r="B7451" s="32">
        <v>3</v>
      </c>
      <c r="C7451" s="32">
        <v>170</v>
      </c>
      <c r="D7451" s="32" t="s">
        <v>349</v>
      </c>
      <c r="E7451" s="32" t="s">
        <v>414</v>
      </c>
    </row>
    <row r="7452" spans="1:5" ht="12.6" customHeight="1" x14ac:dyDescent="0.2">
      <c r="A7452" s="32">
        <v>22</v>
      </c>
      <c r="B7452" s="32">
        <v>3</v>
      </c>
      <c r="C7452" s="32">
        <v>171</v>
      </c>
      <c r="D7452" s="32" t="s">
        <v>168</v>
      </c>
      <c r="E7452" s="32" t="s">
        <v>309</v>
      </c>
    </row>
    <row r="7453" spans="1:5" ht="12.6" customHeight="1" x14ac:dyDescent="0.2">
      <c r="A7453" s="32">
        <v>22</v>
      </c>
      <c r="B7453" s="32">
        <v>3</v>
      </c>
      <c r="C7453" s="32">
        <v>172</v>
      </c>
      <c r="D7453" s="32" t="s">
        <v>161</v>
      </c>
      <c r="E7453" s="32" t="s">
        <v>164</v>
      </c>
    </row>
    <row r="7454" spans="1:5" ht="12.6" customHeight="1" x14ac:dyDescent="0.2">
      <c r="A7454" s="32">
        <v>22</v>
      </c>
      <c r="B7454" s="32">
        <v>3</v>
      </c>
      <c r="C7454" s="32">
        <v>173</v>
      </c>
      <c r="D7454" s="32" t="s">
        <v>289</v>
      </c>
      <c r="E7454" s="32" t="s">
        <v>489</v>
      </c>
    </row>
    <row r="7455" spans="1:5" ht="12.6" customHeight="1" x14ac:dyDescent="0.2">
      <c r="A7455" s="32">
        <v>22</v>
      </c>
      <c r="B7455" s="32">
        <v>3</v>
      </c>
      <c r="C7455" s="32">
        <v>174</v>
      </c>
      <c r="D7455" s="32" t="s">
        <v>249</v>
      </c>
      <c r="E7455" s="32" t="s">
        <v>169</v>
      </c>
    </row>
    <row r="7456" spans="1:5" ht="12.6" customHeight="1" x14ac:dyDescent="0.2">
      <c r="A7456" s="32">
        <v>22</v>
      </c>
      <c r="B7456" s="32">
        <v>3</v>
      </c>
      <c r="C7456" s="32">
        <v>175</v>
      </c>
      <c r="D7456" s="32" t="s">
        <v>438</v>
      </c>
      <c r="E7456" s="32" t="s">
        <v>166</v>
      </c>
    </row>
    <row r="7457" spans="1:5" ht="12.6" customHeight="1" x14ac:dyDescent="0.2">
      <c r="A7457" s="32">
        <v>22</v>
      </c>
      <c r="B7457" s="32">
        <v>3</v>
      </c>
      <c r="C7457" s="32">
        <v>176</v>
      </c>
      <c r="D7457" s="32" t="s">
        <v>509</v>
      </c>
      <c r="E7457" s="32" t="s">
        <v>229</v>
      </c>
    </row>
    <row r="7458" spans="1:5" ht="12.6" customHeight="1" x14ac:dyDescent="0.2">
      <c r="A7458" s="32">
        <v>22</v>
      </c>
      <c r="B7458" s="32">
        <v>3</v>
      </c>
      <c r="C7458" s="32">
        <v>177</v>
      </c>
      <c r="D7458" s="32" t="s">
        <v>178</v>
      </c>
      <c r="E7458" s="32" t="s">
        <v>176</v>
      </c>
    </row>
    <row r="7459" spans="1:5" ht="12.6" customHeight="1" x14ac:dyDescent="0.2">
      <c r="A7459" s="32">
        <v>22</v>
      </c>
      <c r="B7459" s="32">
        <v>3</v>
      </c>
      <c r="C7459" s="32">
        <v>178</v>
      </c>
      <c r="D7459" s="32" t="s">
        <v>250</v>
      </c>
      <c r="E7459" s="32" t="s">
        <v>510</v>
      </c>
    </row>
    <row r="7460" spans="1:5" ht="12.6" customHeight="1" x14ac:dyDescent="0.2">
      <c r="A7460" s="32">
        <v>22</v>
      </c>
      <c r="B7460" s="32">
        <v>3</v>
      </c>
      <c r="C7460" s="32">
        <v>179</v>
      </c>
      <c r="D7460" s="32" t="s">
        <v>470</v>
      </c>
      <c r="E7460" s="32" t="s">
        <v>490</v>
      </c>
    </row>
    <row r="7461" spans="1:5" ht="12.6" customHeight="1" x14ac:dyDescent="0.2">
      <c r="A7461" s="32">
        <v>22</v>
      </c>
      <c r="B7461" s="32">
        <v>3</v>
      </c>
      <c r="C7461" s="32">
        <v>180</v>
      </c>
      <c r="D7461" s="32" t="s">
        <v>290</v>
      </c>
      <c r="E7461" s="32" t="s">
        <v>174</v>
      </c>
    </row>
    <row r="7462" spans="1:5" ht="12.6" customHeight="1" x14ac:dyDescent="0.2">
      <c r="A7462" s="32">
        <v>22</v>
      </c>
      <c r="B7462" s="32">
        <v>3</v>
      </c>
      <c r="C7462" s="32">
        <v>181</v>
      </c>
      <c r="D7462" s="32" t="s">
        <v>173</v>
      </c>
      <c r="E7462" s="32" t="s">
        <v>370</v>
      </c>
    </row>
    <row r="7463" spans="1:5" ht="12.6" customHeight="1" x14ac:dyDescent="0.2">
      <c r="A7463" s="32">
        <v>22</v>
      </c>
      <c r="B7463" s="32">
        <v>3</v>
      </c>
      <c r="C7463" s="32">
        <v>182</v>
      </c>
      <c r="D7463" s="32" t="s">
        <v>270</v>
      </c>
      <c r="E7463" s="32" t="s">
        <v>230</v>
      </c>
    </row>
    <row r="7464" spans="1:5" ht="12.6" customHeight="1" x14ac:dyDescent="0.2">
      <c r="A7464" s="32">
        <v>22</v>
      </c>
      <c r="B7464" s="32">
        <v>3</v>
      </c>
      <c r="C7464" s="32">
        <v>183</v>
      </c>
      <c r="D7464" s="32" t="s">
        <v>171</v>
      </c>
      <c r="E7464" s="32" t="s">
        <v>330</v>
      </c>
    </row>
    <row r="7465" spans="1:5" ht="12.6" customHeight="1" x14ac:dyDescent="0.2">
      <c r="A7465" s="32">
        <v>22</v>
      </c>
      <c r="B7465" s="32">
        <v>3</v>
      </c>
      <c r="C7465" s="32">
        <v>184</v>
      </c>
      <c r="D7465" s="32" t="s">
        <v>310</v>
      </c>
      <c r="E7465" s="32" t="s">
        <v>350</v>
      </c>
    </row>
    <row r="7466" spans="1:5" ht="12.6" customHeight="1" x14ac:dyDescent="0.2">
      <c r="A7466" s="32">
        <v>22</v>
      </c>
      <c r="B7466" s="32">
        <v>3</v>
      </c>
      <c r="C7466" s="32">
        <v>185</v>
      </c>
      <c r="D7466" s="32" t="s">
        <v>170</v>
      </c>
      <c r="E7466" s="32" t="s">
        <v>415</v>
      </c>
    </row>
    <row r="7467" spans="1:5" ht="12.6" customHeight="1" x14ac:dyDescent="0.2">
      <c r="A7467" s="32">
        <v>22</v>
      </c>
      <c r="B7467" s="32">
        <v>3</v>
      </c>
      <c r="C7467" s="32">
        <v>186</v>
      </c>
      <c r="D7467" s="32" t="s">
        <v>439</v>
      </c>
      <c r="E7467" s="32" t="s">
        <v>416</v>
      </c>
    </row>
    <row r="7468" spans="1:5" ht="12.6" customHeight="1" x14ac:dyDescent="0.2">
      <c r="A7468" s="32">
        <v>22</v>
      </c>
      <c r="B7468" s="32">
        <v>3</v>
      </c>
      <c r="C7468" s="32">
        <v>187</v>
      </c>
      <c r="D7468" s="32" t="s">
        <v>175</v>
      </c>
      <c r="E7468" s="32" t="s">
        <v>172</v>
      </c>
    </row>
    <row r="7469" spans="1:5" ht="12.6" customHeight="1" x14ac:dyDescent="0.2">
      <c r="A7469" s="32">
        <v>22</v>
      </c>
      <c r="B7469" s="32">
        <v>3</v>
      </c>
      <c r="C7469" s="32">
        <v>188</v>
      </c>
      <c r="D7469" s="32" t="s">
        <v>418</v>
      </c>
      <c r="E7469" s="32" t="s">
        <v>417</v>
      </c>
    </row>
    <row r="7470" spans="1:5" ht="12.6" customHeight="1" x14ac:dyDescent="0.2">
      <c r="A7470" s="32">
        <v>22</v>
      </c>
      <c r="B7470" s="32">
        <v>3</v>
      </c>
      <c r="C7470" s="32">
        <v>189</v>
      </c>
      <c r="D7470" s="32" t="s">
        <v>251</v>
      </c>
      <c r="E7470" s="32" t="s">
        <v>511</v>
      </c>
    </row>
    <row r="7471" spans="1:5" ht="12.6" customHeight="1" x14ac:dyDescent="0.2">
      <c r="A7471" s="32">
        <v>22</v>
      </c>
      <c r="B7471" s="32">
        <v>3</v>
      </c>
      <c r="C7471" s="32">
        <v>190</v>
      </c>
      <c r="D7471" s="32" t="s">
        <v>183</v>
      </c>
      <c r="E7471" s="32" t="s">
        <v>291</v>
      </c>
    </row>
    <row r="7472" spans="1:5" ht="12.6" customHeight="1" x14ac:dyDescent="0.2">
      <c r="A7472" s="32">
        <v>22</v>
      </c>
      <c r="B7472" s="32">
        <v>3</v>
      </c>
      <c r="C7472" s="32">
        <v>191</v>
      </c>
      <c r="D7472" s="32" t="s">
        <v>184</v>
      </c>
      <c r="E7472" s="32" t="s">
        <v>182</v>
      </c>
    </row>
    <row r="7473" spans="1:5" ht="12.6" customHeight="1" x14ac:dyDescent="0.2">
      <c r="A7473" s="32">
        <v>22</v>
      </c>
      <c r="B7473" s="32">
        <v>3</v>
      </c>
      <c r="C7473" s="32">
        <v>192</v>
      </c>
      <c r="D7473" s="32" t="s">
        <v>351</v>
      </c>
      <c r="E7473" s="32" t="s">
        <v>440</v>
      </c>
    </row>
    <row r="7474" spans="1:5" ht="12.6" customHeight="1" x14ac:dyDescent="0.2">
      <c r="A7474" s="32">
        <v>22</v>
      </c>
      <c r="B7474" s="32">
        <v>3</v>
      </c>
      <c r="C7474" s="32">
        <v>193</v>
      </c>
      <c r="D7474" s="32" t="s">
        <v>371</v>
      </c>
      <c r="E7474" s="32" t="s">
        <v>311</v>
      </c>
    </row>
    <row r="7475" spans="1:5" ht="12.6" customHeight="1" x14ac:dyDescent="0.2">
      <c r="A7475" s="32">
        <v>22</v>
      </c>
      <c r="B7475" s="32">
        <v>3</v>
      </c>
      <c r="C7475" s="32">
        <v>194</v>
      </c>
      <c r="D7475" s="32" t="s">
        <v>181</v>
      </c>
      <c r="E7475" s="32" t="s">
        <v>231</v>
      </c>
    </row>
    <row r="7476" spans="1:5" ht="12.6" customHeight="1" x14ac:dyDescent="0.2">
      <c r="A7476" s="32">
        <v>22</v>
      </c>
      <c r="B7476" s="32">
        <v>3</v>
      </c>
      <c r="C7476" s="32">
        <v>195</v>
      </c>
      <c r="D7476" s="32" t="s">
        <v>331</v>
      </c>
      <c r="E7476" s="32" t="s">
        <v>271</v>
      </c>
    </row>
    <row r="7477" spans="1:5" ht="12.6" customHeight="1" x14ac:dyDescent="0.2">
      <c r="A7477" s="32">
        <v>22</v>
      </c>
      <c r="B7477" s="32">
        <v>3</v>
      </c>
      <c r="C7477" s="32">
        <v>196</v>
      </c>
      <c r="D7477" s="32" t="s">
        <v>177</v>
      </c>
      <c r="E7477" s="32" t="s">
        <v>180</v>
      </c>
    </row>
    <row r="7478" spans="1:5" ht="12.6" customHeight="1" x14ac:dyDescent="0.2">
      <c r="A7478" s="32">
        <v>22</v>
      </c>
      <c r="B7478" s="32">
        <v>3</v>
      </c>
      <c r="C7478" s="32">
        <v>197</v>
      </c>
      <c r="D7478" s="32" t="s">
        <v>491</v>
      </c>
      <c r="E7478" s="32" t="s">
        <v>471</v>
      </c>
    </row>
    <row r="7479" spans="1:5" ht="12.6" customHeight="1" x14ac:dyDescent="0.2">
      <c r="A7479" s="32">
        <v>22</v>
      </c>
      <c r="B7479" s="32">
        <v>3</v>
      </c>
      <c r="C7479" s="32">
        <v>198</v>
      </c>
      <c r="D7479" s="32" t="s">
        <v>179</v>
      </c>
      <c r="E7479" s="32" t="s">
        <v>185</v>
      </c>
    </row>
    <row r="7480" spans="1:5" ht="12.6" customHeight="1" x14ac:dyDescent="0.2">
      <c r="A7480" s="32">
        <v>22</v>
      </c>
      <c r="B7480" s="32">
        <v>3</v>
      </c>
      <c r="C7480" s="32">
        <v>199</v>
      </c>
      <c r="D7480" s="32" t="s">
        <v>190</v>
      </c>
      <c r="E7480" s="32" t="s">
        <v>187</v>
      </c>
    </row>
    <row r="7481" spans="1:5" ht="12.6" customHeight="1" x14ac:dyDescent="0.2">
      <c r="A7481" s="32">
        <v>22</v>
      </c>
      <c r="B7481" s="32">
        <v>3</v>
      </c>
      <c r="C7481" s="32">
        <v>200</v>
      </c>
      <c r="D7481" s="32" t="s">
        <v>272</v>
      </c>
      <c r="E7481" s="32" t="s">
        <v>232</v>
      </c>
    </row>
    <row r="7482" spans="1:5" ht="12.6" customHeight="1" x14ac:dyDescent="0.2">
      <c r="A7482" s="32">
        <v>22</v>
      </c>
      <c r="B7482" s="32">
        <v>3</v>
      </c>
      <c r="C7482" s="32">
        <v>201</v>
      </c>
      <c r="D7482" s="32" t="s">
        <v>191</v>
      </c>
      <c r="E7482" s="32" t="s">
        <v>419</v>
      </c>
    </row>
    <row r="7483" spans="1:5" ht="12.6" customHeight="1" x14ac:dyDescent="0.2">
      <c r="A7483" s="32">
        <v>22</v>
      </c>
      <c r="B7483" s="32">
        <v>3</v>
      </c>
      <c r="C7483" s="32">
        <v>202</v>
      </c>
      <c r="D7483" s="32" t="s">
        <v>492</v>
      </c>
      <c r="E7483" s="32" t="s">
        <v>352</v>
      </c>
    </row>
    <row r="7484" spans="1:5" ht="12.6" customHeight="1" x14ac:dyDescent="0.2">
      <c r="A7484" s="32">
        <v>22</v>
      </c>
      <c r="B7484" s="32">
        <v>3</v>
      </c>
      <c r="C7484" s="32">
        <v>203</v>
      </c>
      <c r="D7484" s="32" t="s">
        <v>332</v>
      </c>
      <c r="E7484" s="32" t="s">
        <v>186</v>
      </c>
    </row>
    <row r="7485" spans="1:5" ht="12.6" customHeight="1" x14ac:dyDescent="0.2">
      <c r="A7485" s="32">
        <v>22</v>
      </c>
      <c r="B7485" s="32">
        <v>3</v>
      </c>
      <c r="C7485" s="32">
        <v>204</v>
      </c>
      <c r="D7485" s="32" t="s">
        <v>472</v>
      </c>
      <c r="E7485" s="32" t="s">
        <v>192</v>
      </c>
    </row>
    <row r="7486" spans="1:5" ht="12.6" customHeight="1" x14ac:dyDescent="0.2">
      <c r="A7486" s="32">
        <v>22</v>
      </c>
      <c r="B7486" s="32">
        <v>3</v>
      </c>
      <c r="C7486" s="32">
        <v>205</v>
      </c>
      <c r="D7486" s="32" t="s">
        <v>188</v>
      </c>
      <c r="E7486" s="32" t="s">
        <v>441</v>
      </c>
    </row>
    <row r="7487" spans="1:5" ht="12.6" customHeight="1" x14ac:dyDescent="0.2">
      <c r="A7487" s="32">
        <v>22</v>
      </c>
      <c r="B7487" s="32">
        <v>3</v>
      </c>
      <c r="C7487" s="32">
        <v>206</v>
      </c>
      <c r="D7487" s="32" t="s">
        <v>512</v>
      </c>
      <c r="E7487" s="32" t="s">
        <v>420</v>
      </c>
    </row>
    <row r="7488" spans="1:5" ht="12.6" customHeight="1" x14ac:dyDescent="0.2">
      <c r="A7488" s="32">
        <v>22</v>
      </c>
      <c r="B7488" s="32">
        <v>3</v>
      </c>
      <c r="C7488" s="32">
        <v>207</v>
      </c>
      <c r="D7488" s="32" t="s">
        <v>292</v>
      </c>
      <c r="E7488" s="32" t="s">
        <v>372</v>
      </c>
    </row>
    <row r="7489" spans="1:5" ht="12.6" customHeight="1" x14ac:dyDescent="0.2">
      <c r="A7489" s="32">
        <v>22</v>
      </c>
      <c r="B7489" s="32">
        <v>3</v>
      </c>
      <c r="C7489" s="32">
        <v>208</v>
      </c>
      <c r="D7489" s="32" t="s">
        <v>189</v>
      </c>
      <c r="E7489" s="32" t="s">
        <v>312</v>
      </c>
    </row>
    <row r="7490" spans="1:5" ht="12.6" customHeight="1" x14ac:dyDescent="0.2">
      <c r="A7490" s="32">
        <v>22</v>
      </c>
      <c r="B7490" s="32">
        <v>3</v>
      </c>
      <c r="C7490" s="32">
        <v>209</v>
      </c>
      <c r="D7490" s="32" t="s">
        <v>252</v>
      </c>
      <c r="E7490" s="32" t="s">
        <v>194</v>
      </c>
    </row>
    <row r="7491" spans="1:5" ht="12.6" customHeight="1" x14ac:dyDescent="0.2">
      <c r="A7491" s="32">
        <v>22</v>
      </c>
      <c r="B7491" s="32">
        <v>3</v>
      </c>
      <c r="C7491" s="32">
        <v>210</v>
      </c>
      <c r="D7491" s="32" t="s">
        <v>313</v>
      </c>
      <c r="E7491" s="32" t="s">
        <v>197</v>
      </c>
    </row>
    <row r="7492" spans="1:5" ht="12.6" customHeight="1" x14ac:dyDescent="0.2">
      <c r="A7492" s="32">
        <v>22</v>
      </c>
      <c r="B7492" s="32">
        <v>3</v>
      </c>
      <c r="C7492" s="32">
        <v>211</v>
      </c>
      <c r="D7492" s="32" t="s">
        <v>421</v>
      </c>
      <c r="E7492" s="32" t="s">
        <v>493</v>
      </c>
    </row>
    <row r="7493" spans="1:5" ht="12.6" customHeight="1" x14ac:dyDescent="0.2">
      <c r="A7493" s="32">
        <v>22</v>
      </c>
      <c r="B7493" s="32">
        <v>3</v>
      </c>
      <c r="C7493" s="32">
        <v>212</v>
      </c>
      <c r="D7493" s="32" t="s">
        <v>293</v>
      </c>
      <c r="E7493" s="32" t="s">
        <v>442</v>
      </c>
    </row>
    <row r="7494" spans="1:5" ht="12.6" customHeight="1" x14ac:dyDescent="0.2">
      <c r="A7494" s="32">
        <v>22</v>
      </c>
      <c r="B7494" s="32">
        <v>3</v>
      </c>
      <c r="C7494" s="32">
        <v>213</v>
      </c>
      <c r="D7494" s="32" t="s">
        <v>273</v>
      </c>
      <c r="E7494" s="32" t="s">
        <v>473</v>
      </c>
    </row>
    <row r="7495" spans="1:5" ht="12.6" customHeight="1" x14ac:dyDescent="0.2">
      <c r="A7495" s="32">
        <v>22</v>
      </c>
      <c r="B7495" s="32">
        <v>3</v>
      </c>
      <c r="C7495" s="32">
        <v>214</v>
      </c>
      <c r="D7495" s="32" t="s">
        <v>201</v>
      </c>
      <c r="E7495" s="32" t="s">
        <v>196</v>
      </c>
    </row>
    <row r="7496" spans="1:5" ht="12.6" customHeight="1" x14ac:dyDescent="0.2">
      <c r="A7496" s="32">
        <v>22</v>
      </c>
      <c r="B7496" s="32">
        <v>3</v>
      </c>
      <c r="C7496" s="32">
        <v>215</v>
      </c>
      <c r="D7496" s="32" t="s">
        <v>198</v>
      </c>
      <c r="E7496" s="32" t="s">
        <v>193</v>
      </c>
    </row>
    <row r="7497" spans="1:5" ht="12.6" customHeight="1" x14ac:dyDescent="0.2">
      <c r="A7497" s="32">
        <v>22</v>
      </c>
      <c r="B7497" s="32">
        <v>3</v>
      </c>
      <c r="C7497" s="32">
        <v>216</v>
      </c>
      <c r="D7497" s="32" t="s">
        <v>353</v>
      </c>
      <c r="E7497" s="32" t="s">
        <v>195</v>
      </c>
    </row>
    <row r="7498" spans="1:5" ht="12.6" customHeight="1" x14ac:dyDescent="0.2">
      <c r="A7498" s="32">
        <v>22</v>
      </c>
      <c r="B7498" s="32">
        <v>3</v>
      </c>
      <c r="C7498" s="32">
        <v>217</v>
      </c>
      <c r="D7498" s="32" t="s">
        <v>233</v>
      </c>
      <c r="E7498" s="32" t="s">
        <v>422</v>
      </c>
    </row>
    <row r="7499" spans="1:5" ht="12.6" customHeight="1" x14ac:dyDescent="0.2">
      <c r="A7499" s="32">
        <v>22</v>
      </c>
      <c r="B7499" s="32">
        <v>3</v>
      </c>
      <c r="C7499" s="32">
        <v>218</v>
      </c>
      <c r="D7499" s="32" t="s">
        <v>199</v>
      </c>
      <c r="E7499" s="32" t="s">
        <v>333</v>
      </c>
    </row>
    <row r="7500" spans="1:5" ht="12.6" customHeight="1" x14ac:dyDescent="0.2">
      <c r="A7500" s="32">
        <v>22</v>
      </c>
      <c r="B7500" s="32">
        <v>3</v>
      </c>
      <c r="C7500" s="32">
        <v>219</v>
      </c>
      <c r="D7500" s="32" t="s">
        <v>200</v>
      </c>
      <c r="E7500" s="32" t="s">
        <v>513</v>
      </c>
    </row>
    <row r="7501" spans="1:5" ht="12.6" customHeight="1" x14ac:dyDescent="0.2">
      <c r="A7501" s="32">
        <v>22</v>
      </c>
      <c r="B7501" s="32">
        <v>3</v>
      </c>
      <c r="C7501" s="32">
        <v>220</v>
      </c>
      <c r="D7501" s="32" t="s">
        <v>373</v>
      </c>
      <c r="E7501" s="32" t="s">
        <v>253</v>
      </c>
    </row>
    <row r="7502" spans="1:5" ht="12.6" customHeight="1" x14ac:dyDescent="0.2">
      <c r="A7502" s="32">
        <v>23</v>
      </c>
      <c r="B7502" s="32">
        <v>1</v>
      </c>
      <c r="C7502" s="32">
        <v>1</v>
      </c>
      <c r="D7502" s="32" t="s">
        <v>354</v>
      </c>
      <c r="E7502" s="32" t="s">
        <v>294</v>
      </c>
    </row>
    <row r="7503" spans="1:5" ht="12.6" customHeight="1" x14ac:dyDescent="0.2">
      <c r="A7503" s="32">
        <v>23</v>
      </c>
      <c r="B7503" s="32">
        <v>1</v>
      </c>
      <c r="C7503" s="32">
        <v>2</v>
      </c>
      <c r="D7503" s="32" t="s">
        <v>26</v>
      </c>
      <c r="E7503" s="32" t="s">
        <v>22</v>
      </c>
    </row>
    <row r="7504" spans="1:5" ht="12.6" customHeight="1" x14ac:dyDescent="0.2">
      <c r="A7504" s="32">
        <v>23</v>
      </c>
      <c r="B7504" s="32">
        <v>1</v>
      </c>
      <c r="C7504" s="32">
        <v>3</v>
      </c>
      <c r="D7504" s="32" t="s">
        <v>384</v>
      </c>
      <c r="E7504" s="32" t="s">
        <v>334</v>
      </c>
    </row>
    <row r="7505" spans="1:5" ht="12.6" customHeight="1" x14ac:dyDescent="0.2">
      <c r="A7505" s="32">
        <v>23</v>
      </c>
      <c r="B7505" s="32">
        <v>1</v>
      </c>
      <c r="C7505" s="32">
        <v>4</v>
      </c>
      <c r="D7505" s="32" t="s">
        <v>27</v>
      </c>
      <c r="E7505" s="32" t="s">
        <v>514</v>
      </c>
    </row>
    <row r="7506" spans="1:5" ht="12.6" customHeight="1" x14ac:dyDescent="0.2">
      <c r="A7506" s="32">
        <v>23</v>
      </c>
      <c r="B7506" s="32">
        <v>1</v>
      </c>
      <c r="C7506" s="32">
        <v>5</v>
      </c>
      <c r="D7506" s="32" t="s">
        <v>214</v>
      </c>
      <c r="E7506" s="32" t="s">
        <v>29</v>
      </c>
    </row>
    <row r="7507" spans="1:5" ht="12.6" customHeight="1" x14ac:dyDescent="0.2">
      <c r="A7507" s="32">
        <v>23</v>
      </c>
      <c r="B7507" s="32">
        <v>1</v>
      </c>
      <c r="C7507" s="32">
        <v>6</v>
      </c>
      <c r="D7507" s="32" t="s">
        <v>454</v>
      </c>
      <c r="E7507" s="32" t="s">
        <v>234</v>
      </c>
    </row>
    <row r="7508" spans="1:5" ht="12.6" customHeight="1" x14ac:dyDescent="0.2">
      <c r="A7508" s="32">
        <v>23</v>
      </c>
      <c r="B7508" s="32">
        <v>1</v>
      </c>
      <c r="C7508" s="32">
        <v>7</v>
      </c>
      <c r="D7508" s="32" t="s">
        <v>383</v>
      </c>
      <c r="E7508" s="32" t="s">
        <v>474</v>
      </c>
    </row>
    <row r="7509" spans="1:5" ht="12.6" customHeight="1" x14ac:dyDescent="0.2">
      <c r="A7509" s="32">
        <v>23</v>
      </c>
      <c r="B7509" s="32">
        <v>1</v>
      </c>
      <c r="C7509" s="32">
        <v>8</v>
      </c>
      <c r="D7509" s="32" t="s">
        <v>274</v>
      </c>
      <c r="E7509" s="32" t="s">
        <v>423</v>
      </c>
    </row>
    <row r="7510" spans="1:5" ht="12.6" customHeight="1" x14ac:dyDescent="0.2">
      <c r="A7510" s="32">
        <v>23</v>
      </c>
      <c r="B7510" s="32">
        <v>1</v>
      </c>
      <c r="C7510" s="32">
        <v>9</v>
      </c>
      <c r="D7510" s="32" t="s">
        <v>494</v>
      </c>
      <c r="E7510" s="32" t="s">
        <v>28</v>
      </c>
    </row>
    <row r="7511" spans="1:5" ht="12.6" customHeight="1" x14ac:dyDescent="0.2">
      <c r="A7511" s="32">
        <v>23</v>
      </c>
      <c r="B7511" s="32">
        <v>1</v>
      </c>
      <c r="C7511" s="32">
        <v>10</v>
      </c>
      <c r="D7511" s="32" t="s">
        <v>31</v>
      </c>
      <c r="E7511" s="32" t="s">
        <v>254</v>
      </c>
    </row>
    <row r="7512" spans="1:5" ht="12.6" customHeight="1" x14ac:dyDescent="0.2">
      <c r="A7512" s="32">
        <v>23</v>
      </c>
      <c r="B7512" s="32">
        <v>1</v>
      </c>
      <c r="C7512" s="32">
        <v>11</v>
      </c>
      <c r="D7512" s="32" t="s">
        <v>32</v>
      </c>
      <c r="E7512" s="32" t="s">
        <v>30</v>
      </c>
    </row>
    <row r="7513" spans="1:5" ht="12.6" customHeight="1" x14ac:dyDescent="0.2">
      <c r="A7513" s="32">
        <v>23</v>
      </c>
      <c r="B7513" s="32">
        <v>1</v>
      </c>
      <c r="C7513" s="32">
        <v>12</v>
      </c>
      <c r="D7513" s="32" t="s">
        <v>385</v>
      </c>
      <c r="E7513" s="32" t="s">
        <v>314</v>
      </c>
    </row>
    <row r="7514" spans="1:5" ht="12.6" customHeight="1" x14ac:dyDescent="0.2">
      <c r="A7514" s="32">
        <v>23</v>
      </c>
      <c r="B7514" s="32">
        <v>1</v>
      </c>
      <c r="C7514" s="32">
        <v>13</v>
      </c>
      <c r="D7514" s="32" t="s">
        <v>215</v>
      </c>
      <c r="E7514" s="32" t="s">
        <v>255</v>
      </c>
    </row>
    <row r="7515" spans="1:5" ht="12.6" customHeight="1" x14ac:dyDescent="0.2">
      <c r="A7515" s="32">
        <v>23</v>
      </c>
      <c r="B7515" s="32">
        <v>1</v>
      </c>
      <c r="C7515" s="32">
        <v>14</v>
      </c>
      <c r="D7515" s="32" t="s">
        <v>355</v>
      </c>
      <c r="E7515" s="32" t="s">
        <v>39</v>
      </c>
    </row>
    <row r="7516" spans="1:5" ht="12.6" customHeight="1" x14ac:dyDescent="0.2">
      <c r="A7516" s="32">
        <v>23</v>
      </c>
      <c r="B7516" s="32">
        <v>1</v>
      </c>
      <c r="C7516" s="32">
        <v>15</v>
      </c>
      <c r="D7516" s="32" t="s">
        <v>424</v>
      </c>
      <c r="E7516" s="32" t="s">
        <v>37</v>
      </c>
    </row>
    <row r="7517" spans="1:5" ht="12.6" customHeight="1" x14ac:dyDescent="0.2">
      <c r="A7517" s="32">
        <v>23</v>
      </c>
      <c r="B7517" s="32">
        <v>1</v>
      </c>
      <c r="C7517" s="32">
        <v>16</v>
      </c>
      <c r="D7517" s="32" t="s">
        <v>315</v>
      </c>
      <c r="E7517" s="32" t="s">
        <v>235</v>
      </c>
    </row>
    <row r="7518" spans="1:5" ht="12.6" customHeight="1" x14ac:dyDescent="0.2">
      <c r="A7518" s="32">
        <v>23</v>
      </c>
      <c r="B7518" s="32">
        <v>1</v>
      </c>
      <c r="C7518" s="32">
        <v>17</v>
      </c>
      <c r="D7518" s="32" t="s">
        <v>14</v>
      </c>
      <c r="E7518" s="32" t="s">
        <v>35</v>
      </c>
    </row>
    <row r="7519" spans="1:5" ht="12.6" customHeight="1" x14ac:dyDescent="0.2">
      <c r="A7519" s="32">
        <v>23</v>
      </c>
      <c r="B7519" s="32">
        <v>1</v>
      </c>
      <c r="C7519" s="32">
        <v>18</v>
      </c>
      <c r="D7519" s="32" t="s">
        <v>34</v>
      </c>
      <c r="E7519" s="32" t="s">
        <v>275</v>
      </c>
    </row>
    <row r="7520" spans="1:5" ht="12.6" customHeight="1" x14ac:dyDescent="0.2">
      <c r="A7520" s="32">
        <v>23</v>
      </c>
      <c r="B7520" s="32">
        <v>1</v>
      </c>
      <c r="C7520" s="32">
        <v>19</v>
      </c>
      <c r="D7520" s="32" t="s">
        <v>455</v>
      </c>
      <c r="E7520" s="32" t="s">
        <v>475</v>
      </c>
    </row>
    <row r="7521" spans="1:5" ht="12.6" customHeight="1" x14ac:dyDescent="0.2">
      <c r="A7521" s="32">
        <v>23</v>
      </c>
      <c r="B7521" s="32">
        <v>1</v>
      </c>
      <c r="C7521" s="32">
        <v>20</v>
      </c>
      <c r="D7521" s="32" t="s">
        <v>495</v>
      </c>
      <c r="E7521" s="32" t="s">
        <v>33</v>
      </c>
    </row>
    <row r="7522" spans="1:5" ht="12.6" customHeight="1" x14ac:dyDescent="0.2">
      <c r="A7522" s="32">
        <v>23</v>
      </c>
      <c r="B7522" s="32">
        <v>1</v>
      </c>
      <c r="C7522" s="32">
        <v>21</v>
      </c>
      <c r="D7522" s="32" t="s">
        <v>386</v>
      </c>
      <c r="E7522" s="32" t="s">
        <v>36</v>
      </c>
    </row>
    <row r="7523" spans="1:5" ht="12.6" customHeight="1" x14ac:dyDescent="0.2">
      <c r="A7523" s="32">
        <v>23</v>
      </c>
      <c r="B7523" s="32">
        <v>1</v>
      </c>
      <c r="C7523" s="32">
        <v>22</v>
      </c>
      <c r="D7523" s="32" t="s">
        <v>515</v>
      </c>
      <c r="E7523" s="32" t="s">
        <v>335</v>
      </c>
    </row>
    <row r="7524" spans="1:5" ht="12.6" customHeight="1" x14ac:dyDescent="0.2">
      <c r="A7524" s="32">
        <v>23</v>
      </c>
      <c r="B7524" s="32">
        <v>1</v>
      </c>
      <c r="C7524" s="32">
        <v>23</v>
      </c>
      <c r="D7524" s="32" t="s">
        <v>295</v>
      </c>
      <c r="E7524" s="32" t="s">
        <v>38</v>
      </c>
    </row>
    <row r="7525" spans="1:5" ht="12.6" customHeight="1" x14ac:dyDescent="0.2">
      <c r="A7525" s="32">
        <v>23</v>
      </c>
      <c r="B7525" s="32">
        <v>1</v>
      </c>
      <c r="C7525" s="32">
        <v>24</v>
      </c>
      <c r="D7525" s="32" t="s">
        <v>44</v>
      </c>
      <c r="E7525" s="32" t="s">
        <v>296</v>
      </c>
    </row>
    <row r="7526" spans="1:5" ht="12.6" customHeight="1" x14ac:dyDescent="0.2">
      <c r="A7526" s="32">
        <v>23</v>
      </c>
      <c r="B7526" s="32">
        <v>1</v>
      </c>
      <c r="C7526" s="32">
        <v>25</v>
      </c>
      <c r="D7526" s="32" t="s">
        <v>476</v>
      </c>
      <c r="E7526" s="32" t="s">
        <v>496</v>
      </c>
    </row>
    <row r="7527" spans="1:5" ht="12.6" customHeight="1" x14ac:dyDescent="0.2">
      <c r="A7527" s="32">
        <v>23</v>
      </c>
      <c r="B7527" s="32">
        <v>1</v>
      </c>
      <c r="C7527" s="32">
        <v>26</v>
      </c>
      <c r="D7527" s="32" t="s">
        <v>388</v>
      </c>
      <c r="E7527" s="32" t="s">
        <v>216</v>
      </c>
    </row>
    <row r="7528" spans="1:5" ht="12.6" customHeight="1" x14ac:dyDescent="0.2">
      <c r="A7528" s="32">
        <v>23</v>
      </c>
      <c r="B7528" s="32">
        <v>1</v>
      </c>
      <c r="C7528" s="32">
        <v>27</v>
      </c>
      <c r="D7528" s="32" t="s">
        <v>236</v>
      </c>
      <c r="E7528" s="32" t="s">
        <v>276</v>
      </c>
    </row>
    <row r="7529" spans="1:5" ht="12.6" customHeight="1" x14ac:dyDescent="0.2">
      <c r="A7529" s="32">
        <v>23</v>
      </c>
      <c r="B7529" s="32">
        <v>1</v>
      </c>
      <c r="C7529" s="32">
        <v>28</v>
      </c>
      <c r="D7529" s="32" t="s">
        <v>46</v>
      </c>
      <c r="E7529" s="32" t="s">
        <v>456</v>
      </c>
    </row>
    <row r="7530" spans="1:5" ht="12.6" customHeight="1" x14ac:dyDescent="0.2">
      <c r="A7530" s="32">
        <v>23</v>
      </c>
      <c r="B7530" s="32">
        <v>1</v>
      </c>
      <c r="C7530" s="32">
        <v>29</v>
      </c>
      <c r="D7530" s="32" t="s">
        <v>41</v>
      </c>
      <c r="E7530" s="32" t="s">
        <v>336</v>
      </c>
    </row>
    <row r="7531" spans="1:5" ht="12.6" customHeight="1" x14ac:dyDescent="0.2">
      <c r="A7531" s="32">
        <v>23</v>
      </c>
      <c r="B7531" s="32">
        <v>1</v>
      </c>
      <c r="C7531" s="32">
        <v>30</v>
      </c>
      <c r="D7531" s="32" t="s">
        <v>15</v>
      </c>
      <c r="E7531" s="32" t="s">
        <v>356</v>
      </c>
    </row>
    <row r="7532" spans="1:5" ht="12.6" customHeight="1" x14ac:dyDescent="0.2">
      <c r="A7532" s="32">
        <v>23</v>
      </c>
      <c r="B7532" s="32">
        <v>1</v>
      </c>
      <c r="C7532" s="32">
        <v>31</v>
      </c>
      <c r="D7532" s="32" t="s">
        <v>42</v>
      </c>
      <c r="E7532" s="32" t="s">
        <v>43</v>
      </c>
    </row>
    <row r="7533" spans="1:5" ht="12.6" customHeight="1" x14ac:dyDescent="0.2">
      <c r="A7533" s="32">
        <v>23</v>
      </c>
      <c r="B7533" s="32">
        <v>1</v>
      </c>
      <c r="C7533" s="32">
        <v>32</v>
      </c>
      <c r="D7533" s="32" t="s">
        <v>40</v>
      </c>
      <c r="E7533" s="32" t="s">
        <v>516</v>
      </c>
    </row>
    <row r="7534" spans="1:5" ht="12.6" customHeight="1" x14ac:dyDescent="0.2">
      <c r="A7534" s="32">
        <v>23</v>
      </c>
      <c r="B7534" s="32">
        <v>1</v>
      </c>
      <c r="C7534" s="32">
        <v>33</v>
      </c>
      <c r="D7534" s="32" t="s">
        <v>425</v>
      </c>
      <c r="E7534" s="32" t="s">
        <v>316</v>
      </c>
    </row>
    <row r="7535" spans="1:5" ht="12.6" customHeight="1" x14ac:dyDescent="0.2">
      <c r="A7535" s="32">
        <v>23</v>
      </c>
      <c r="B7535" s="32">
        <v>1</v>
      </c>
      <c r="C7535" s="32">
        <v>34</v>
      </c>
      <c r="D7535" s="32" t="s">
        <v>45</v>
      </c>
      <c r="E7535" s="32" t="s">
        <v>387</v>
      </c>
    </row>
    <row r="7536" spans="1:5" ht="12.6" customHeight="1" x14ac:dyDescent="0.2">
      <c r="A7536" s="32">
        <v>23</v>
      </c>
      <c r="B7536" s="32">
        <v>1</v>
      </c>
      <c r="C7536" s="32">
        <v>35</v>
      </c>
      <c r="D7536" s="32" t="s">
        <v>237</v>
      </c>
      <c r="E7536" s="32" t="s">
        <v>256</v>
      </c>
    </row>
    <row r="7537" spans="1:5" ht="12.6" customHeight="1" x14ac:dyDescent="0.2">
      <c r="A7537" s="32">
        <v>23</v>
      </c>
      <c r="B7537" s="32">
        <v>1</v>
      </c>
      <c r="C7537" s="32">
        <v>36</v>
      </c>
      <c r="D7537" s="32" t="s">
        <v>337</v>
      </c>
      <c r="E7537" s="32" t="s">
        <v>51</v>
      </c>
    </row>
    <row r="7538" spans="1:5" ht="12.6" customHeight="1" x14ac:dyDescent="0.2">
      <c r="A7538" s="32">
        <v>23</v>
      </c>
      <c r="B7538" s="32">
        <v>1</v>
      </c>
      <c r="C7538" s="32">
        <v>37</v>
      </c>
      <c r="D7538" s="32" t="s">
        <v>217</v>
      </c>
      <c r="E7538" s="32" t="s">
        <v>52</v>
      </c>
    </row>
    <row r="7539" spans="1:5" ht="12.6" customHeight="1" x14ac:dyDescent="0.2">
      <c r="A7539" s="32">
        <v>23</v>
      </c>
      <c r="B7539" s="32">
        <v>1</v>
      </c>
      <c r="C7539" s="32">
        <v>38</v>
      </c>
      <c r="D7539" s="32" t="s">
        <v>497</v>
      </c>
      <c r="E7539" s="32" t="s">
        <v>53</v>
      </c>
    </row>
    <row r="7540" spans="1:5" ht="12.6" customHeight="1" x14ac:dyDescent="0.2">
      <c r="A7540" s="32">
        <v>23</v>
      </c>
      <c r="B7540" s="32">
        <v>1</v>
      </c>
      <c r="C7540" s="32">
        <v>39</v>
      </c>
      <c r="D7540" s="32" t="s">
        <v>48</v>
      </c>
      <c r="E7540" s="32" t="s">
        <v>317</v>
      </c>
    </row>
    <row r="7541" spans="1:5" ht="12.6" customHeight="1" x14ac:dyDescent="0.2">
      <c r="A7541" s="32">
        <v>23</v>
      </c>
      <c r="B7541" s="32">
        <v>1</v>
      </c>
      <c r="C7541" s="32">
        <v>40</v>
      </c>
      <c r="D7541" s="32" t="s">
        <v>297</v>
      </c>
      <c r="E7541" s="32" t="s">
        <v>426</v>
      </c>
    </row>
    <row r="7542" spans="1:5" ht="12.6" customHeight="1" x14ac:dyDescent="0.2">
      <c r="A7542" s="32">
        <v>23</v>
      </c>
      <c r="B7542" s="32">
        <v>1</v>
      </c>
      <c r="C7542" s="32">
        <v>41</v>
      </c>
      <c r="D7542" s="32" t="s">
        <v>47</v>
      </c>
      <c r="E7542" s="32" t="s">
        <v>357</v>
      </c>
    </row>
    <row r="7543" spans="1:5" ht="12.6" customHeight="1" x14ac:dyDescent="0.2">
      <c r="A7543" s="32">
        <v>23</v>
      </c>
      <c r="B7543" s="32">
        <v>1</v>
      </c>
      <c r="C7543" s="32">
        <v>42</v>
      </c>
      <c r="D7543" s="32" t="s">
        <v>477</v>
      </c>
      <c r="E7543" s="32" t="s">
        <v>277</v>
      </c>
    </row>
    <row r="7544" spans="1:5" ht="12.6" customHeight="1" x14ac:dyDescent="0.2">
      <c r="A7544" s="32">
        <v>23</v>
      </c>
      <c r="B7544" s="32">
        <v>1</v>
      </c>
      <c r="C7544" s="32">
        <v>43</v>
      </c>
      <c r="D7544" s="32" t="s">
        <v>49</v>
      </c>
      <c r="E7544" s="32" t="s">
        <v>389</v>
      </c>
    </row>
    <row r="7545" spans="1:5" ht="12.6" customHeight="1" x14ac:dyDescent="0.2">
      <c r="A7545" s="32">
        <v>23</v>
      </c>
      <c r="B7545" s="32">
        <v>1</v>
      </c>
      <c r="C7545" s="32">
        <v>44</v>
      </c>
      <c r="D7545" s="32" t="s">
        <v>16</v>
      </c>
      <c r="E7545" s="32" t="s">
        <v>257</v>
      </c>
    </row>
    <row r="7546" spans="1:5" ht="12.6" customHeight="1" x14ac:dyDescent="0.2">
      <c r="A7546" s="32">
        <v>23</v>
      </c>
      <c r="B7546" s="32">
        <v>1</v>
      </c>
      <c r="C7546" s="32">
        <v>45</v>
      </c>
      <c r="D7546" s="32" t="s">
        <v>390</v>
      </c>
      <c r="E7546" s="32" t="s">
        <v>517</v>
      </c>
    </row>
    <row r="7547" spans="1:5" ht="12.6" customHeight="1" x14ac:dyDescent="0.2">
      <c r="A7547" s="32">
        <v>23</v>
      </c>
      <c r="B7547" s="32">
        <v>1</v>
      </c>
      <c r="C7547" s="32">
        <v>46</v>
      </c>
      <c r="D7547" s="32" t="s">
        <v>50</v>
      </c>
      <c r="E7547" s="32" t="s">
        <v>457</v>
      </c>
    </row>
    <row r="7548" spans="1:5" ht="12.6" customHeight="1" x14ac:dyDescent="0.2">
      <c r="A7548" s="32">
        <v>23</v>
      </c>
      <c r="B7548" s="32">
        <v>1</v>
      </c>
      <c r="C7548" s="32">
        <v>47</v>
      </c>
      <c r="D7548" s="32" t="s">
        <v>17</v>
      </c>
      <c r="E7548" s="32" t="s">
        <v>278</v>
      </c>
    </row>
    <row r="7549" spans="1:5" ht="12.6" customHeight="1" x14ac:dyDescent="0.2">
      <c r="A7549" s="32">
        <v>23</v>
      </c>
      <c r="B7549" s="32">
        <v>1</v>
      </c>
      <c r="C7549" s="32">
        <v>48</v>
      </c>
      <c r="D7549" s="32" t="s">
        <v>298</v>
      </c>
      <c r="E7549" s="32" t="s">
        <v>518</v>
      </c>
    </row>
    <row r="7550" spans="1:5" ht="12.6" customHeight="1" x14ac:dyDescent="0.2">
      <c r="A7550" s="32">
        <v>23</v>
      </c>
      <c r="B7550" s="32">
        <v>1</v>
      </c>
      <c r="C7550" s="32">
        <v>49</v>
      </c>
      <c r="D7550" s="32" t="s">
        <v>218</v>
      </c>
      <c r="E7550" s="32" t="s">
        <v>318</v>
      </c>
    </row>
    <row r="7551" spans="1:5" ht="12.6" customHeight="1" x14ac:dyDescent="0.2">
      <c r="A7551" s="32">
        <v>23</v>
      </c>
      <c r="B7551" s="32">
        <v>1</v>
      </c>
      <c r="C7551" s="32">
        <v>50</v>
      </c>
      <c r="D7551" s="32" t="s">
        <v>258</v>
      </c>
      <c r="E7551" s="32" t="s">
        <v>60</v>
      </c>
    </row>
    <row r="7552" spans="1:5" ht="12.6" customHeight="1" x14ac:dyDescent="0.2">
      <c r="A7552" s="32">
        <v>23</v>
      </c>
      <c r="B7552" s="32">
        <v>1</v>
      </c>
      <c r="C7552" s="32">
        <v>51</v>
      </c>
      <c r="D7552" s="32" t="s">
        <v>56</v>
      </c>
      <c r="E7552" s="32" t="s">
        <v>59</v>
      </c>
    </row>
    <row r="7553" spans="1:5" ht="12.6" customHeight="1" x14ac:dyDescent="0.2">
      <c r="A7553" s="32">
        <v>23</v>
      </c>
      <c r="B7553" s="32">
        <v>1</v>
      </c>
      <c r="C7553" s="32">
        <v>52</v>
      </c>
      <c r="D7553" s="32" t="s">
        <v>458</v>
      </c>
      <c r="E7553" s="32" t="s">
        <v>427</v>
      </c>
    </row>
    <row r="7554" spans="1:5" ht="12.6" customHeight="1" x14ac:dyDescent="0.2">
      <c r="A7554" s="32">
        <v>23</v>
      </c>
      <c r="B7554" s="32">
        <v>1</v>
      </c>
      <c r="C7554" s="32">
        <v>53</v>
      </c>
      <c r="D7554" s="32" t="s">
        <v>58</v>
      </c>
      <c r="E7554" s="32" t="s">
        <v>55</v>
      </c>
    </row>
    <row r="7555" spans="1:5" ht="12.6" customHeight="1" x14ac:dyDescent="0.2">
      <c r="A7555" s="32">
        <v>23</v>
      </c>
      <c r="B7555" s="32">
        <v>1</v>
      </c>
      <c r="C7555" s="32">
        <v>54</v>
      </c>
      <c r="D7555" s="32" t="s">
        <v>57</v>
      </c>
      <c r="E7555" s="32" t="s">
        <v>391</v>
      </c>
    </row>
    <row r="7556" spans="1:5" ht="12.6" customHeight="1" x14ac:dyDescent="0.2">
      <c r="A7556" s="32">
        <v>23</v>
      </c>
      <c r="B7556" s="32">
        <v>1</v>
      </c>
      <c r="C7556" s="32">
        <v>55</v>
      </c>
      <c r="D7556" s="32" t="s">
        <v>238</v>
      </c>
      <c r="E7556" s="32" t="s">
        <v>338</v>
      </c>
    </row>
    <row r="7557" spans="1:5" ht="12.6" customHeight="1" x14ac:dyDescent="0.2">
      <c r="A7557" s="32">
        <v>23</v>
      </c>
      <c r="B7557" s="32">
        <v>1</v>
      </c>
      <c r="C7557" s="32">
        <v>56</v>
      </c>
      <c r="D7557" s="32" t="s">
        <v>392</v>
      </c>
      <c r="E7557" s="32" t="s">
        <v>54</v>
      </c>
    </row>
    <row r="7558" spans="1:5" ht="12.6" customHeight="1" x14ac:dyDescent="0.2">
      <c r="A7558" s="32">
        <v>23</v>
      </c>
      <c r="B7558" s="32">
        <v>1</v>
      </c>
      <c r="C7558" s="32">
        <v>57</v>
      </c>
      <c r="D7558" s="32" t="s">
        <v>358</v>
      </c>
      <c r="E7558" s="32" t="s">
        <v>478</v>
      </c>
    </row>
    <row r="7559" spans="1:5" ht="12.6" customHeight="1" x14ac:dyDescent="0.2">
      <c r="A7559" s="32">
        <v>23</v>
      </c>
      <c r="B7559" s="32">
        <v>1</v>
      </c>
      <c r="C7559" s="32">
        <v>58</v>
      </c>
      <c r="D7559" s="32" t="s">
        <v>393</v>
      </c>
      <c r="E7559" s="32" t="s">
        <v>498</v>
      </c>
    </row>
    <row r="7560" spans="1:5" ht="12.6" customHeight="1" x14ac:dyDescent="0.2">
      <c r="A7560" s="32">
        <v>23</v>
      </c>
      <c r="B7560" s="32">
        <v>1</v>
      </c>
      <c r="C7560" s="32">
        <v>59</v>
      </c>
      <c r="D7560" s="32" t="s">
        <v>428</v>
      </c>
      <c r="E7560" s="32" t="s">
        <v>18</v>
      </c>
    </row>
    <row r="7561" spans="1:5" ht="12.6" customHeight="1" x14ac:dyDescent="0.2">
      <c r="A7561" s="32">
        <v>23</v>
      </c>
      <c r="B7561" s="32">
        <v>1</v>
      </c>
      <c r="C7561" s="32">
        <v>60</v>
      </c>
      <c r="D7561" s="32" t="s">
        <v>62</v>
      </c>
      <c r="E7561" s="32" t="s">
        <v>319</v>
      </c>
    </row>
    <row r="7562" spans="1:5" ht="12.6" customHeight="1" x14ac:dyDescent="0.2">
      <c r="A7562" s="32">
        <v>23</v>
      </c>
      <c r="B7562" s="32">
        <v>1</v>
      </c>
      <c r="C7562" s="32">
        <v>61</v>
      </c>
      <c r="D7562" s="32" t="s">
        <v>339</v>
      </c>
      <c r="E7562" s="32" t="s">
        <v>499</v>
      </c>
    </row>
    <row r="7563" spans="1:5" ht="12.6" customHeight="1" x14ac:dyDescent="0.2">
      <c r="A7563" s="32">
        <v>23</v>
      </c>
      <c r="B7563" s="32">
        <v>1</v>
      </c>
      <c r="C7563" s="32">
        <v>62</v>
      </c>
      <c r="D7563" s="32" t="s">
        <v>239</v>
      </c>
      <c r="E7563" s="32" t="s">
        <v>259</v>
      </c>
    </row>
    <row r="7564" spans="1:5" ht="12.6" customHeight="1" x14ac:dyDescent="0.2">
      <c r="A7564" s="32">
        <v>23</v>
      </c>
      <c r="B7564" s="32">
        <v>1</v>
      </c>
      <c r="C7564" s="32">
        <v>63</v>
      </c>
      <c r="D7564" s="32" t="s">
        <v>67</v>
      </c>
      <c r="E7564" s="32" t="s">
        <v>65</v>
      </c>
    </row>
    <row r="7565" spans="1:5" ht="12.6" customHeight="1" x14ac:dyDescent="0.2">
      <c r="A7565" s="32">
        <v>23</v>
      </c>
      <c r="B7565" s="32">
        <v>1</v>
      </c>
      <c r="C7565" s="32">
        <v>64</v>
      </c>
      <c r="D7565" s="32" t="s">
        <v>279</v>
      </c>
      <c r="E7565" s="32" t="s">
        <v>359</v>
      </c>
    </row>
    <row r="7566" spans="1:5" ht="12.6" customHeight="1" x14ac:dyDescent="0.2">
      <c r="A7566" s="32">
        <v>23</v>
      </c>
      <c r="B7566" s="32">
        <v>1</v>
      </c>
      <c r="C7566" s="32">
        <v>65</v>
      </c>
      <c r="D7566" s="32" t="s">
        <v>459</v>
      </c>
      <c r="E7566" s="32" t="s">
        <v>519</v>
      </c>
    </row>
    <row r="7567" spans="1:5" ht="12.6" customHeight="1" x14ac:dyDescent="0.2">
      <c r="A7567" s="32">
        <v>23</v>
      </c>
      <c r="B7567" s="32">
        <v>1</v>
      </c>
      <c r="C7567" s="32">
        <v>66</v>
      </c>
      <c r="D7567" s="32" t="s">
        <v>63</v>
      </c>
      <c r="E7567" s="32" t="s">
        <v>64</v>
      </c>
    </row>
    <row r="7568" spans="1:5" ht="12.6" customHeight="1" x14ac:dyDescent="0.2">
      <c r="A7568" s="32">
        <v>23</v>
      </c>
      <c r="B7568" s="32">
        <v>1</v>
      </c>
      <c r="C7568" s="32">
        <v>67</v>
      </c>
      <c r="D7568" s="32" t="s">
        <v>219</v>
      </c>
      <c r="E7568" s="32" t="s">
        <v>61</v>
      </c>
    </row>
    <row r="7569" spans="1:5" ht="12.6" customHeight="1" x14ac:dyDescent="0.2">
      <c r="A7569" s="32">
        <v>23</v>
      </c>
      <c r="B7569" s="32">
        <v>1</v>
      </c>
      <c r="C7569" s="32">
        <v>68</v>
      </c>
      <c r="D7569" s="32" t="s">
        <v>299</v>
      </c>
      <c r="E7569" s="32" t="s">
        <v>479</v>
      </c>
    </row>
    <row r="7570" spans="1:5" ht="12.6" customHeight="1" x14ac:dyDescent="0.2">
      <c r="A7570" s="32">
        <v>23</v>
      </c>
      <c r="B7570" s="32">
        <v>1</v>
      </c>
      <c r="C7570" s="32">
        <v>69</v>
      </c>
      <c r="D7570" s="32" t="s">
        <v>66</v>
      </c>
      <c r="E7570" s="32" t="s">
        <v>394</v>
      </c>
    </row>
    <row r="7571" spans="1:5" ht="12.6" customHeight="1" x14ac:dyDescent="0.2">
      <c r="A7571" s="32">
        <v>23</v>
      </c>
      <c r="B7571" s="32">
        <v>1</v>
      </c>
      <c r="C7571" s="32">
        <v>70</v>
      </c>
      <c r="D7571" s="32" t="s">
        <v>340</v>
      </c>
      <c r="E7571" s="32" t="s">
        <v>480</v>
      </c>
    </row>
    <row r="7572" spans="1:5" ht="12.6" customHeight="1" x14ac:dyDescent="0.2">
      <c r="A7572" s="32">
        <v>23</v>
      </c>
      <c r="B7572" s="32">
        <v>1</v>
      </c>
      <c r="C7572" s="32">
        <v>71</v>
      </c>
      <c r="D7572" s="32" t="s">
        <v>69</v>
      </c>
      <c r="E7572" s="32" t="s">
        <v>396</v>
      </c>
    </row>
    <row r="7573" spans="1:5" ht="12.6" customHeight="1" x14ac:dyDescent="0.2">
      <c r="A7573" s="32">
        <v>23</v>
      </c>
      <c r="B7573" s="32">
        <v>1</v>
      </c>
      <c r="C7573" s="32">
        <v>72</v>
      </c>
      <c r="D7573" s="32" t="s">
        <v>220</v>
      </c>
      <c r="E7573" s="32" t="s">
        <v>320</v>
      </c>
    </row>
    <row r="7574" spans="1:5" ht="12.6" customHeight="1" x14ac:dyDescent="0.2">
      <c r="A7574" s="32">
        <v>23</v>
      </c>
      <c r="B7574" s="32">
        <v>1</v>
      </c>
      <c r="C7574" s="32">
        <v>73</v>
      </c>
      <c r="D7574" s="32" t="s">
        <v>280</v>
      </c>
      <c r="E7574" s="32" t="s">
        <v>68</v>
      </c>
    </row>
    <row r="7575" spans="1:5" ht="12.6" customHeight="1" x14ac:dyDescent="0.2">
      <c r="A7575" s="32">
        <v>23</v>
      </c>
      <c r="B7575" s="32">
        <v>1</v>
      </c>
      <c r="C7575" s="32">
        <v>74</v>
      </c>
      <c r="D7575" s="32" t="s">
        <v>71</v>
      </c>
      <c r="E7575" s="32" t="s">
        <v>260</v>
      </c>
    </row>
    <row r="7576" spans="1:5" ht="12.6" customHeight="1" x14ac:dyDescent="0.2">
      <c r="A7576" s="32">
        <v>23</v>
      </c>
      <c r="B7576" s="32">
        <v>1</v>
      </c>
      <c r="C7576" s="32">
        <v>75</v>
      </c>
      <c r="D7576" s="32" t="s">
        <v>74</v>
      </c>
      <c r="E7576" s="32" t="s">
        <v>429</v>
      </c>
    </row>
    <row r="7577" spans="1:5" ht="12.6" customHeight="1" x14ac:dyDescent="0.2">
      <c r="A7577" s="32">
        <v>23</v>
      </c>
      <c r="B7577" s="32">
        <v>1</v>
      </c>
      <c r="C7577" s="32">
        <v>76</v>
      </c>
      <c r="D7577" s="32" t="s">
        <v>460</v>
      </c>
      <c r="E7577" s="32" t="s">
        <v>70</v>
      </c>
    </row>
    <row r="7578" spans="1:5" ht="12.6" customHeight="1" x14ac:dyDescent="0.2">
      <c r="A7578" s="32">
        <v>23</v>
      </c>
      <c r="B7578" s="32">
        <v>1</v>
      </c>
      <c r="C7578" s="32">
        <v>77</v>
      </c>
      <c r="D7578" s="32" t="s">
        <v>19</v>
      </c>
      <c r="E7578" s="32" t="s">
        <v>73</v>
      </c>
    </row>
    <row r="7579" spans="1:5" ht="12.6" customHeight="1" x14ac:dyDescent="0.2">
      <c r="A7579" s="32">
        <v>23</v>
      </c>
      <c r="B7579" s="32">
        <v>1</v>
      </c>
      <c r="C7579" s="32">
        <v>78</v>
      </c>
      <c r="D7579" s="32" t="s">
        <v>360</v>
      </c>
      <c r="E7579" s="32" t="s">
        <v>395</v>
      </c>
    </row>
    <row r="7580" spans="1:5" ht="12.6" customHeight="1" x14ac:dyDescent="0.2">
      <c r="A7580" s="32">
        <v>23</v>
      </c>
      <c r="B7580" s="32">
        <v>1</v>
      </c>
      <c r="C7580" s="32">
        <v>79</v>
      </c>
      <c r="D7580" s="32" t="s">
        <v>500</v>
      </c>
      <c r="E7580" s="32" t="s">
        <v>72</v>
      </c>
    </row>
    <row r="7581" spans="1:5" ht="12.6" customHeight="1" x14ac:dyDescent="0.2">
      <c r="A7581" s="32">
        <v>23</v>
      </c>
      <c r="B7581" s="32">
        <v>1</v>
      </c>
      <c r="C7581" s="32">
        <v>80</v>
      </c>
      <c r="D7581" s="32" t="s">
        <v>300</v>
      </c>
      <c r="E7581" s="32" t="s">
        <v>240</v>
      </c>
    </row>
    <row r="7582" spans="1:5" ht="12.6" customHeight="1" x14ac:dyDescent="0.2">
      <c r="A7582" s="32">
        <v>23</v>
      </c>
      <c r="B7582" s="32">
        <v>1</v>
      </c>
      <c r="C7582" s="32">
        <v>81</v>
      </c>
      <c r="D7582" s="32" t="s">
        <v>221</v>
      </c>
      <c r="E7582" s="32" t="s">
        <v>520</v>
      </c>
    </row>
    <row r="7583" spans="1:5" ht="12.6" customHeight="1" x14ac:dyDescent="0.2">
      <c r="A7583" s="32">
        <v>23</v>
      </c>
      <c r="B7583" s="32">
        <v>1</v>
      </c>
      <c r="C7583" s="32">
        <v>82</v>
      </c>
      <c r="D7583" s="32" t="s">
        <v>75</v>
      </c>
      <c r="E7583" s="32" t="s">
        <v>261</v>
      </c>
    </row>
    <row r="7584" spans="1:5" ht="12.6" customHeight="1" x14ac:dyDescent="0.2">
      <c r="A7584" s="32">
        <v>23</v>
      </c>
      <c r="B7584" s="32">
        <v>1</v>
      </c>
      <c r="C7584" s="32">
        <v>83</v>
      </c>
      <c r="D7584" s="32" t="s">
        <v>321</v>
      </c>
      <c r="E7584" s="32" t="s">
        <v>81</v>
      </c>
    </row>
    <row r="7585" spans="1:5" ht="12.6" customHeight="1" x14ac:dyDescent="0.2">
      <c r="A7585" s="32">
        <v>23</v>
      </c>
      <c r="B7585" s="32">
        <v>1</v>
      </c>
      <c r="C7585" s="32">
        <v>84</v>
      </c>
      <c r="D7585" s="32" t="s">
        <v>241</v>
      </c>
      <c r="E7585" s="32" t="s">
        <v>397</v>
      </c>
    </row>
    <row r="7586" spans="1:5" ht="12.6" customHeight="1" x14ac:dyDescent="0.2">
      <c r="A7586" s="32">
        <v>23</v>
      </c>
      <c r="B7586" s="32">
        <v>1</v>
      </c>
      <c r="C7586" s="32">
        <v>85</v>
      </c>
      <c r="D7586" s="32" t="s">
        <v>461</v>
      </c>
      <c r="E7586" s="32" t="s">
        <v>281</v>
      </c>
    </row>
    <row r="7587" spans="1:5" ht="12.6" customHeight="1" x14ac:dyDescent="0.2">
      <c r="A7587" s="32">
        <v>23</v>
      </c>
      <c r="B7587" s="32">
        <v>1</v>
      </c>
      <c r="C7587" s="32">
        <v>86</v>
      </c>
      <c r="D7587" s="32" t="s">
        <v>20</v>
      </c>
      <c r="E7587" s="32" t="s">
        <v>77</v>
      </c>
    </row>
    <row r="7588" spans="1:5" ht="12.6" customHeight="1" x14ac:dyDescent="0.2">
      <c r="A7588" s="32">
        <v>23</v>
      </c>
      <c r="B7588" s="32">
        <v>1</v>
      </c>
      <c r="C7588" s="32">
        <v>87</v>
      </c>
      <c r="D7588" s="32" t="s">
        <v>398</v>
      </c>
      <c r="E7588" s="32" t="s">
        <v>430</v>
      </c>
    </row>
    <row r="7589" spans="1:5" ht="12.6" customHeight="1" x14ac:dyDescent="0.2">
      <c r="A7589" s="32">
        <v>23</v>
      </c>
      <c r="B7589" s="32">
        <v>1</v>
      </c>
      <c r="C7589" s="32">
        <v>88</v>
      </c>
      <c r="D7589" s="32" t="s">
        <v>521</v>
      </c>
      <c r="E7589" s="32" t="s">
        <v>301</v>
      </c>
    </row>
    <row r="7590" spans="1:5" ht="12.6" customHeight="1" x14ac:dyDescent="0.2">
      <c r="A7590" s="32">
        <v>23</v>
      </c>
      <c r="B7590" s="32">
        <v>1</v>
      </c>
      <c r="C7590" s="32">
        <v>89</v>
      </c>
      <c r="D7590" s="32" t="s">
        <v>76</v>
      </c>
      <c r="E7590" s="32" t="s">
        <v>80</v>
      </c>
    </row>
    <row r="7591" spans="1:5" ht="12.6" customHeight="1" x14ac:dyDescent="0.2">
      <c r="A7591" s="32">
        <v>23</v>
      </c>
      <c r="B7591" s="32">
        <v>1</v>
      </c>
      <c r="C7591" s="32">
        <v>90</v>
      </c>
      <c r="D7591" s="32" t="s">
        <v>78</v>
      </c>
      <c r="E7591" s="32" t="s">
        <v>501</v>
      </c>
    </row>
    <row r="7592" spans="1:5" ht="12.6" customHeight="1" x14ac:dyDescent="0.2">
      <c r="A7592" s="32">
        <v>23</v>
      </c>
      <c r="B7592" s="32">
        <v>1</v>
      </c>
      <c r="C7592" s="32">
        <v>91</v>
      </c>
      <c r="D7592" s="32" t="s">
        <v>481</v>
      </c>
      <c r="E7592" s="32" t="s">
        <v>79</v>
      </c>
    </row>
    <row r="7593" spans="1:5" ht="12.6" customHeight="1" x14ac:dyDescent="0.2">
      <c r="A7593" s="32">
        <v>23</v>
      </c>
      <c r="B7593" s="32">
        <v>1</v>
      </c>
      <c r="C7593" s="32">
        <v>92</v>
      </c>
      <c r="D7593" s="32" t="s">
        <v>341</v>
      </c>
      <c r="E7593" s="32" t="s">
        <v>361</v>
      </c>
    </row>
    <row r="7594" spans="1:5" ht="12.6" customHeight="1" x14ac:dyDescent="0.2">
      <c r="A7594" s="32">
        <v>23</v>
      </c>
      <c r="B7594" s="32">
        <v>1</v>
      </c>
      <c r="C7594" s="32">
        <v>93</v>
      </c>
      <c r="D7594" s="32" t="s">
        <v>84</v>
      </c>
      <c r="E7594" s="32" t="s">
        <v>242</v>
      </c>
    </row>
    <row r="7595" spans="1:5" ht="12.6" customHeight="1" x14ac:dyDescent="0.2">
      <c r="A7595" s="32">
        <v>23</v>
      </c>
      <c r="B7595" s="32">
        <v>1</v>
      </c>
      <c r="C7595" s="32">
        <v>94</v>
      </c>
      <c r="D7595" s="32" t="s">
        <v>462</v>
      </c>
      <c r="E7595" s="32" t="s">
        <v>362</v>
      </c>
    </row>
    <row r="7596" spans="1:5" ht="12.6" customHeight="1" x14ac:dyDescent="0.2">
      <c r="A7596" s="32">
        <v>23</v>
      </c>
      <c r="B7596" s="32">
        <v>1</v>
      </c>
      <c r="C7596" s="32">
        <v>95</v>
      </c>
      <c r="D7596" s="32" t="s">
        <v>222</v>
      </c>
      <c r="E7596" s="32" t="s">
        <v>85</v>
      </c>
    </row>
    <row r="7597" spans="1:5" ht="12.6" customHeight="1" x14ac:dyDescent="0.2">
      <c r="A7597" s="32">
        <v>23</v>
      </c>
      <c r="B7597" s="32">
        <v>1</v>
      </c>
      <c r="C7597" s="32">
        <v>96</v>
      </c>
      <c r="D7597" s="32" t="s">
        <v>431</v>
      </c>
      <c r="E7597" s="32" t="s">
        <v>522</v>
      </c>
    </row>
    <row r="7598" spans="1:5" ht="12.6" customHeight="1" x14ac:dyDescent="0.2">
      <c r="A7598" s="32">
        <v>23</v>
      </c>
      <c r="B7598" s="32">
        <v>1</v>
      </c>
      <c r="C7598" s="32">
        <v>97</v>
      </c>
      <c r="D7598" s="32" t="s">
        <v>400</v>
      </c>
      <c r="E7598" s="32" t="s">
        <v>502</v>
      </c>
    </row>
    <row r="7599" spans="1:5" ht="12.6" customHeight="1" x14ac:dyDescent="0.2">
      <c r="A7599" s="32">
        <v>23</v>
      </c>
      <c r="B7599" s="32">
        <v>1</v>
      </c>
      <c r="C7599" s="32">
        <v>98</v>
      </c>
      <c r="D7599" s="32" t="s">
        <v>262</v>
      </c>
      <c r="E7599" s="32" t="s">
        <v>342</v>
      </c>
    </row>
    <row r="7600" spans="1:5" ht="12.6" customHeight="1" x14ac:dyDescent="0.2">
      <c r="A7600" s="32">
        <v>23</v>
      </c>
      <c r="B7600" s="32">
        <v>1</v>
      </c>
      <c r="C7600" s="32">
        <v>99</v>
      </c>
      <c r="D7600" s="32" t="s">
        <v>83</v>
      </c>
      <c r="E7600" s="32" t="s">
        <v>82</v>
      </c>
    </row>
    <row r="7601" spans="1:5" ht="12.6" customHeight="1" x14ac:dyDescent="0.2">
      <c r="A7601" s="32">
        <v>23</v>
      </c>
      <c r="B7601" s="32">
        <v>1</v>
      </c>
      <c r="C7601" s="32">
        <v>100</v>
      </c>
      <c r="D7601" s="32" t="s">
        <v>482</v>
      </c>
      <c r="E7601" s="32" t="s">
        <v>282</v>
      </c>
    </row>
    <row r="7602" spans="1:5" ht="12.6" customHeight="1" x14ac:dyDescent="0.2">
      <c r="A7602" s="32">
        <v>23</v>
      </c>
      <c r="B7602" s="32">
        <v>1</v>
      </c>
      <c r="C7602" s="32">
        <v>101</v>
      </c>
      <c r="D7602" s="32" t="s">
        <v>87</v>
      </c>
      <c r="E7602" s="32" t="s">
        <v>86</v>
      </c>
    </row>
    <row r="7603" spans="1:5" ht="12.6" customHeight="1" x14ac:dyDescent="0.2">
      <c r="A7603" s="32">
        <v>23</v>
      </c>
      <c r="B7603" s="32">
        <v>1</v>
      </c>
      <c r="C7603" s="32">
        <v>102</v>
      </c>
      <c r="D7603" s="32" t="s">
        <v>322</v>
      </c>
      <c r="E7603" s="32" t="s">
        <v>21</v>
      </c>
    </row>
    <row r="7604" spans="1:5" ht="12.6" customHeight="1" x14ac:dyDescent="0.2">
      <c r="A7604" s="32">
        <v>23</v>
      </c>
      <c r="B7604" s="32">
        <v>1</v>
      </c>
      <c r="C7604" s="32">
        <v>103</v>
      </c>
      <c r="D7604" s="32" t="s">
        <v>302</v>
      </c>
      <c r="E7604" s="32" t="s">
        <v>88</v>
      </c>
    </row>
    <row r="7605" spans="1:5" ht="12.6" customHeight="1" x14ac:dyDescent="0.2">
      <c r="A7605" s="32">
        <v>23</v>
      </c>
      <c r="B7605" s="32">
        <v>1</v>
      </c>
      <c r="C7605" s="32">
        <v>104</v>
      </c>
      <c r="D7605" s="32" t="s">
        <v>523</v>
      </c>
      <c r="E7605" s="32" t="s">
        <v>399</v>
      </c>
    </row>
    <row r="7606" spans="1:5" ht="12.6" customHeight="1" x14ac:dyDescent="0.2">
      <c r="A7606" s="32">
        <v>23</v>
      </c>
      <c r="B7606" s="32">
        <v>1</v>
      </c>
      <c r="C7606" s="32">
        <v>105</v>
      </c>
      <c r="D7606" s="32" t="s">
        <v>363</v>
      </c>
      <c r="E7606" s="32" t="s">
        <v>93</v>
      </c>
    </row>
    <row r="7607" spans="1:5" ht="12.6" customHeight="1" x14ac:dyDescent="0.2">
      <c r="A7607" s="32">
        <v>23</v>
      </c>
      <c r="B7607" s="32">
        <v>1</v>
      </c>
      <c r="C7607" s="32">
        <v>106</v>
      </c>
      <c r="D7607" s="32" t="s">
        <v>263</v>
      </c>
      <c r="E7607" s="32" t="s">
        <v>223</v>
      </c>
    </row>
    <row r="7608" spans="1:5" ht="12.6" customHeight="1" x14ac:dyDescent="0.2">
      <c r="A7608" s="32">
        <v>23</v>
      </c>
      <c r="B7608" s="32">
        <v>1</v>
      </c>
      <c r="C7608" s="32">
        <v>107</v>
      </c>
      <c r="D7608" s="32" t="s">
        <v>94</v>
      </c>
      <c r="E7608" s="32" t="s">
        <v>283</v>
      </c>
    </row>
    <row r="7609" spans="1:5" ht="12.6" customHeight="1" x14ac:dyDescent="0.2">
      <c r="A7609" s="32">
        <v>23</v>
      </c>
      <c r="B7609" s="32">
        <v>1</v>
      </c>
      <c r="C7609" s="32">
        <v>108</v>
      </c>
      <c r="D7609" s="32" t="s">
        <v>323</v>
      </c>
      <c r="E7609" s="32" t="s">
        <v>91</v>
      </c>
    </row>
    <row r="7610" spans="1:5" ht="12.6" customHeight="1" x14ac:dyDescent="0.2">
      <c r="A7610" s="32">
        <v>23</v>
      </c>
      <c r="B7610" s="32">
        <v>1</v>
      </c>
      <c r="C7610" s="32">
        <v>109</v>
      </c>
      <c r="D7610" s="32" t="s">
        <v>23</v>
      </c>
      <c r="E7610" s="32" t="s">
        <v>243</v>
      </c>
    </row>
    <row r="7611" spans="1:5" ht="12.6" customHeight="1" x14ac:dyDescent="0.2">
      <c r="A7611" s="32">
        <v>23</v>
      </c>
      <c r="B7611" s="32">
        <v>1</v>
      </c>
      <c r="C7611" s="32">
        <v>110</v>
      </c>
      <c r="D7611" s="32" t="s">
        <v>95</v>
      </c>
      <c r="E7611" s="32" t="s">
        <v>402</v>
      </c>
    </row>
    <row r="7612" spans="1:5" ht="12.6" customHeight="1" x14ac:dyDescent="0.2">
      <c r="A7612" s="32">
        <v>23</v>
      </c>
      <c r="B7612" s="32">
        <v>1</v>
      </c>
      <c r="C7612" s="32">
        <v>111</v>
      </c>
      <c r="D7612" s="32" t="s">
        <v>92</v>
      </c>
      <c r="E7612" s="32" t="s">
        <v>483</v>
      </c>
    </row>
    <row r="7613" spans="1:5" ht="12.6" customHeight="1" x14ac:dyDescent="0.2">
      <c r="A7613" s="32">
        <v>23</v>
      </c>
      <c r="B7613" s="32">
        <v>1</v>
      </c>
      <c r="C7613" s="32">
        <v>112</v>
      </c>
      <c r="D7613" s="32" t="s">
        <v>401</v>
      </c>
      <c r="E7613" s="32" t="s">
        <v>463</v>
      </c>
    </row>
    <row r="7614" spans="1:5" ht="12.6" customHeight="1" x14ac:dyDescent="0.2">
      <c r="A7614" s="32">
        <v>23</v>
      </c>
      <c r="B7614" s="32">
        <v>1</v>
      </c>
      <c r="C7614" s="32">
        <v>113</v>
      </c>
      <c r="D7614" s="32" t="s">
        <v>303</v>
      </c>
      <c r="E7614" s="32" t="s">
        <v>503</v>
      </c>
    </row>
    <row r="7615" spans="1:5" ht="12.6" customHeight="1" x14ac:dyDescent="0.2">
      <c r="A7615" s="32">
        <v>23</v>
      </c>
      <c r="B7615" s="32">
        <v>1</v>
      </c>
      <c r="C7615" s="32">
        <v>114</v>
      </c>
      <c r="D7615" s="32" t="s">
        <v>89</v>
      </c>
      <c r="E7615" s="32" t="s">
        <v>343</v>
      </c>
    </row>
    <row r="7616" spans="1:5" ht="12.6" customHeight="1" x14ac:dyDescent="0.2">
      <c r="A7616" s="32">
        <v>23</v>
      </c>
      <c r="B7616" s="32">
        <v>1</v>
      </c>
      <c r="C7616" s="32">
        <v>115</v>
      </c>
      <c r="D7616" s="32" t="s">
        <v>90</v>
      </c>
      <c r="E7616" s="32" t="s">
        <v>432</v>
      </c>
    </row>
    <row r="7617" spans="1:5" ht="12.6" customHeight="1" x14ac:dyDescent="0.2">
      <c r="A7617" s="32">
        <v>23</v>
      </c>
      <c r="B7617" s="32">
        <v>1</v>
      </c>
      <c r="C7617" s="32">
        <v>116</v>
      </c>
      <c r="D7617" s="32" t="s">
        <v>284</v>
      </c>
      <c r="E7617" s="32" t="s">
        <v>99</v>
      </c>
    </row>
    <row r="7618" spans="1:5" ht="12.6" customHeight="1" x14ac:dyDescent="0.2">
      <c r="A7618" s="32">
        <v>23</v>
      </c>
      <c r="B7618" s="32">
        <v>1</v>
      </c>
      <c r="C7618" s="32">
        <v>117</v>
      </c>
      <c r="D7618" s="32" t="s">
        <v>304</v>
      </c>
      <c r="E7618" s="32" t="s">
        <v>101</v>
      </c>
    </row>
    <row r="7619" spans="1:5" ht="12.6" customHeight="1" x14ac:dyDescent="0.2">
      <c r="A7619" s="32">
        <v>23</v>
      </c>
      <c r="B7619" s="32">
        <v>1</v>
      </c>
      <c r="C7619" s="32">
        <v>118</v>
      </c>
      <c r="D7619" s="32" t="s">
        <v>484</v>
      </c>
      <c r="E7619" s="32" t="s">
        <v>324</v>
      </c>
    </row>
    <row r="7620" spans="1:5" ht="12.6" customHeight="1" x14ac:dyDescent="0.2">
      <c r="A7620" s="32">
        <v>23</v>
      </c>
      <c r="B7620" s="32">
        <v>1</v>
      </c>
      <c r="C7620" s="32">
        <v>119</v>
      </c>
      <c r="D7620" s="32" t="s">
        <v>403</v>
      </c>
      <c r="E7620" s="32" t="s">
        <v>97</v>
      </c>
    </row>
    <row r="7621" spans="1:5" ht="12.6" customHeight="1" x14ac:dyDescent="0.2">
      <c r="A7621" s="32">
        <v>23</v>
      </c>
      <c r="B7621" s="32">
        <v>1</v>
      </c>
      <c r="C7621" s="32">
        <v>120</v>
      </c>
      <c r="D7621" s="32" t="s">
        <v>404</v>
      </c>
      <c r="E7621" s="32" t="s">
        <v>264</v>
      </c>
    </row>
    <row r="7622" spans="1:5" ht="12.6" customHeight="1" x14ac:dyDescent="0.2">
      <c r="A7622" s="32">
        <v>23</v>
      </c>
      <c r="B7622" s="32">
        <v>1</v>
      </c>
      <c r="C7622" s="32">
        <v>121</v>
      </c>
      <c r="D7622" s="32" t="s">
        <v>102</v>
      </c>
      <c r="E7622" s="32" t="s">
        <v>344</v>
      </c>
    </row>
    <row r="7623" spans="1:5" ht="12.6" customHeight="1" x14ac:dyDescent="0.2">
      <c r="A7623" s="32">
        <v>23</v>
      </c>
      <c r="B7623" s="32">
        <v>1</v>
      </c>
      <c r="C7623" s="32">
        <v>122</v>
      </c>
      <c r="D7623" s="32" t="s">
        <v>524</v>
      </c>
      <c r="E7623" s="32" t="s">
        <v>364</v>
      </c>
    </row>
    <row r="7624" spans="1:5" ht="12.6" customHeight="1" x14ac:dyDescent="0.2">
      <c r="A7624" s="32">
        <v>23</v>
      </c>
      <c r="B7624" s="32">
        <v>1</v>
      </c>
      <c r="C7624" s="32">
        <v>123</v>
      </c>
      <c r="D7624" s="32" t="s">
        <v>100</v>
      </c>
      <c r="E7624" s="32" t="s">
        <v>244</v>
      </c>
    </row>
    <row r="7625" spans="1:5" ht="12.6" customHeight="1" x14ac:dyDescent="0.2">
      <c r="A7625" s="32">
        <v>23</v>
      </c>
      <c r="B7625" s="32">
        <v>1</v>
      </c>
      <c r="C7625" s="32">
        <v>124</v>
      </c>
      <c r="D7625" s="32" t="s">
        <v>98</v>
      </c>
      <c r="E7625" s="32" t="s">
        <v>96</v>
      </c>
    </row>
    <row r="7626" spans="1:5" ht="12.6" customHeight="1" x14ac:dyDescent="0.2">
      <c r="A7626" s="32">
        <v>23</v>
      </c>
      <c r="B7626" s="32">
        <v>1</v>
      </c>
      <c r="C7626" s="32">
        <v>125</v>
      </c>
      <c r="D7626" s="32" t="s">
        <v>504</v>
      </c>
      <c r="E7626" s="32" t="s">
        <v>464</v>
      </c>
    </row>
    <row r="7627" spans="1:5" ht="12.6" customHeight="1" x14ac:dyDescent="0.2">
      <c r="A7627" s="32">
        <v>23</v>
      </c>
      <c r="B7627" s="32">
        <v>1</v>
      </c>
      <c r="C7627" s="32">
        <v>126</v>
      </c>
      <c r="D7627" s="32" t="s">
        <v>433</v>
      </c>
      <c r="E7627" s="32" t="s">
        <v>224</v>
      </c>
    </row>
    <row r="7628" spans="1:5" ht="12.6" customHeight="1" x14ac:dyDescent="0.2">
      <c r="A7628" s="32">
        <v>23</v>
      </c>
      <c r="B7628" s="32">
        <v>1</v>
      </c>
      <c r="C7628" s="32">
        <v>127</v>
      </c>
      <c r="D7628" s="32" t="s">
        <v>405</v>
      </c>
      <c r="E7628" s="32" t="s">
        <v>24</v>
      </c>
    </row>
    <row r="7629" spans="1:5" ht="12.6" customHeight="1" x14ac:dyDescent="0.2">
      <c r="A7629" s="32">
        <v>23</v>
      </c>
      <c r="B7629" s="32">
        <v>1</v>
      </c>
      <c r="C7629" s="32">
        <v>128</v>
      </c>
      <c r="D7629" s="32" t="s">
        <v>285</v>
      </c>
      <c r="E7629" s="32" t="s">
        <v>106</v>
      </c>
    </row>
    <row r="7630" spans="1:5" ht="12.6" customHeight="1" x14ac:dyDescent="0.2">
      <c r="A7630" s="32">
        <v>23</v>
      </c>
      <c r="B7630" s="32">
        <v>1</v>
      </c>
      <c r="C7630" s="32">
        <v>129</v>
      </c>
      <c r="D7630" s="32" t="s">
        <v>406</v>
      </c>
      <c r="E7630" s="32" t="s">
        <v>485</v>
      </c>
    </row>
    <row r="7631" spans="1:5" ht="12.6" customHeight="1" x14ac:dyDescent="0.2">
      <c r="A7631" s="32">
        <v>23</v>
      </c>
      <c r="B7631" s="32">
        <v>1</v>
      </c>
      <c r="C7631" s="32">
        <v>130</v>
      </c>
      <c r="D7631" s="32" t="s">
        <v>107</v>
      </c>
      <c r="E7631" s="32" t="s">
        <v>325</v>
      </c>
    </row>
    <row r="7632" spans="1:5" ht="12.6" customHeight="1" x14ac:dyDescent="0.2">
      <c r="A7632" s="32">
        <v>23</v>
      </c>
      <c r="B7632" s="32">
        <v>1</v>
      </c>
      <c r="C7632" s="32">
        <v>131</v>
      </c>
      <c r="D7632" s="32" t="s">
        <v>305</v>
      </c>
      <c r="E7632" s="32" t="s">
        <v>225</v>
      </c>
    </row>
    <row r="7633" spans="1:5" ht="12.6" customHeight="1" x14ac:dyDescent="0.2">
      <c r="A7633" s="32">
        <v>23</v>
      </c>
      <c r="B7633" s="32">
        <v>1</v>
      </c>
      <c r="C7633" s="32">
        <v>132</v>
      </c>
      <c r="D7633" s="32" t="s">
        <v>525</v>
      </c>
      <c r="E7633" s="32" t="s">
        <v>109</v>
      </c>
    </row>
    <row r="7634" spans="1:5" ht="12.6" customHeight="1" x14ac:dyDescent="0.2">
      <c r="A7634" s="32">
        <v>23</v>
      </c>
      <c r="B7634" s="32">
        <v>1</v>
      </c>
      <c r="C7634" s="32">
        <v>133</v>
      </c>
      <c r="D7634" s="32" t="s">
        <v>245</v>
      </c>
      <c r="E7634" s="32" t="s">
        <v>25</v>
      </c>
    </row>
    <row r="7635" spans="1:5" ht="12.6" customHeight="1" x14ac:dyDescent="0.2">
      <c r="A7635" s="32">
        <v>23</v>
      </c>
      <c r="B7635" s="32">
        <v>1</v>
      </c>
      <c r="C7635" s="32">
        <v>134</v>
      </c>
      <c r="D7635" s="32" t="s">
        <v>105</v>
      </c>
      <c r="E7635" s="32" t="s">
        <v>465</v>
      </c>
    </row>
    <row r="7636" spans="1:5" ht="12.6" customHeight="1" x14ac:dyDescent="0.2">
      <c r="A7636" s="32">
        <v>23</v>
      </c>
      <c r="B7636" s="32">
        <v>1</v>
      </c>
      <c r="C7636" s="32">
        <v>135</v>
      </c>
      <c r="D7636" s="32" t="s">
        <v>265</v>
      </c>
      <c r="E7636" s="32" t="s">
        <v>365</v>
      </c>
    </row>
    <row r="7637" spans="1:5" ht="12.6" customHeight="1" x14ac:dyDescent="0.2">
      <c r="A7637" s="32">
        <v>23</v>
      </c>
      <c r="B7637" s="32">
        <v>1</v>
      </c>
      <c r="C7637" s="32">
        <v>136</v>
      </c>
      <c r="D7637" s="32" t="s">
        <v>434</v>
      </c>
      <c r="E7637" s="32" t="s">
        <v>345</v>
      </c>
    </row>
    <row r="7638" spans="1:5" ht="12.6" customHeight="1" x14ac:dyDescent="0.2">
      <c r="A7638" s="32">
        <v>23</v>
      </c>
      <c r="B7638" s="32">
        <v>1</v>
      </c>
      <c r="C7638" s="32">
        <v>137</v>
      </c>
      <c r="D7638" s="32" t="s">
        <v>104</v>
      </c>
      <c r="E7638" s="32" t="s">
        <v>108</v>
      </c>
    </row>
    <row r="7639" spans="1:5" ht="12.6" customHeight="1" x14ac:dyDescent="0.2">
      <c r="A7639" s="32">
        <v>23</v>
      </c>
      <c r="B7639" s="32">
        <v>1</v>
      </c>
      <c r="C7639" s="32">
        <v>138</v>
      </c>
      <c r="D7639" s="32" t="s">
        <v>505</v>
      </c>
      <c r="E7639" s="32" t="s">
        <v>103</v>
      </c>
    </row>
    <row r="7640" spans="1:5" ht="12.6" customHeight="1" x14ac:dyDescent="0.2">
      <c r="A7640" s="32">
        <v>23</v>
      </c>
      <c r="B7640" s="32">
        <v>1</v>
      </c>
      <c r="C7640" s="32">
        <v>139</v>
      </c>
      <c r="D7640" s="32" t="s">
        <v>226</v>
      </c>
      <c r="E7640" s="32" t="s">
        <v>506</v>
      </c>
    </row>
    <row r="7641" spans="1:5" ht="12.6" customHeight="1" x14ac:dyDescent="0.2">
      <c r="A7641" s="32">
        <v>23</v>
      </c>
      <c r="B7641" s="32">
        <v>1</v>
      </c>
      <c r="C7641" s="32">
        <v>140</v>
      </c>
      <c r="D7641" s="32" t="s">
        <v>526</v>
      </c>
      <c r="E7641" s="32" t="s">
        <v>141</v>
      </c>
    </row>
    <row r="7642" spans="1:5" ht="12.6" customHeight="1" x14ac:dyDescent="0.2">
      <c r="A7642" s="32">
        <v>23</v>
      </c>
      <c r="B7642" s="32">
        <v>1</v>
      </c>
      <c r="C7642" s="32">
        <v>141</v>
      </c>
      <c r="D7642" s="32" t="s">
        <v>486</v>
      </c>
      <c r="E7642" s="32" t="s">
        <v>142</v>
      </c>
    </row>
    <row r="7643" spans="1:5" ht="12.6" customHeight="1" x14ac:dyDescent="0.2">
      <c r="A7643" s="32">
        <v>23</v>
      </c>
      <c r="B7643" s="32">
        <v>1</v>
      </c>
      <c r="C7643" s="32">
        <v>142</v>
      </c>
      <c r="D7643" s="32" t="s">
        <v>144</v>
      </c>
      <c r="E7643" s="32" t="s">
        <v>435</v>
      </c>
    </row>
    <row r="7644" spans="1:5" ht="12.6" customHeight="1" x14ac:dyDescent="0.2">
      <c r="A7644" s="32">
        <v>23</v>
      </c>
      <c r="B7644" s="32">
        <v>1</v>
      </c>
      <c r="C7644" s="32">
        <v>143</v>
      </c>
      <c r="D7644" s="32" t="s">
        <v>306</v>
      </c>
      <c r="E7644" s="32" t="s">
        <v>146</v>
      </c>
    </row>
    <row r="7645" spans="1:5" ht="12.6" customHeight="1" x14ac:dyDescent="0.2">
      <c r="A7645" s="32">
        <v>23</v>
      </c>
      <c r="B7645" s="32">
        <v>1</v>
      </c>
      <c r="C7645" s="32">
        <v>144</v>
      </c>
      <c r="D7645" s="32" t="s">
        <v>408</v>
      </c>
      <c r="E7645" s="32" t="s">
        <v>138</v>
      </c>
    </row>
    <row r="7646" spans="1:5" ht="12.6" customHeight="1" x14ac:dyDescent="0.2">
      <c r="A7646" s="32">
        <v>23</v>
      </c>
      <c r="B7646" s="32">
        <v>1</v>
      </c>
      <c r="C7646" s="32">
        <v>145</v>
      </c>
      <c r="D7646" s="32" t="s">
        <v>326</v>
      </c>
      <c r="E7646" s="32" t="s">
        <v>407</v>
      </c>
    </row>
    <row r="7647" spans="1:5" ht="12.6" customHeight="1" x14ac:dyDescent="0.2">
      <c r="A7647" s="32">
        <v>23</v>
      </c>
      <c r="B7647" s="32">
        <v>1</v>
      </c>
      <c r="C7647" s="32">
        <v>146</v>
      </c>
      <c r="D7647" s="32" t="s">
        <v>366</v>
      </c>
      <c r="E7647" s="32" t="s">
        <v>286</v>
      </c>
    </row>
    <row r="7648" spans="1:5" ht="12.6" customHeight="1" x14ac:dyDescent="0.2">
      <c r="A7648" s="32">
        <v>23</v>
      </c>
      <c r="B7648" s="32">
        <v>1</v>
      </c>
      <c r="C7648" s="32">
        <v>147</v>
      </c>
      <c r="D7648" s="32" t="s">
        <v>466</v>
      </c>
      <c r="E7648" s="32" t="s">
        <v>139</v>
      </c>
    </row>
    <row r="7649" spans="1:5" ht="12.6" customHeight="1" x14ac:dyDescent="0.2">
      <c r="A7649" s="32">
        <v>23</v>
      </c>
      <c r="B7649" s="32">
        <v>1</v>
      </c>
      <c r="C7649" s="32">
        <v>148</v>
      </c>
      <c r="D7649" s="32" t="s">
        <v>346</v>
      </c>
      <c r="E7649" s="32" t="s">
        <v>143</v>
      </c>
    </row>
    <row r="7650" spans="1:5" ht="12.6" customHeight="1" x14ac:dyDescent="0.2">
      <c r="A7650" s="32">
        <v>23</v>
      </c>
      <c r="B7650" s="32">
        <v>1</v>
      </c>
      <c r="C7650" s="32">
        <v>149</v>
      </c>
      <c r="D7650" s="32" t="s">
        <v>246</v>
      </c>
      <c r="E7650" s="32" t="s">
        <v>140</v>
      </c>
    </row>
    <row r="7651" spans="1:5" ht="12.6" customHeight="1" x14ac:dyDescent="0.2">
      <c r="A7651" s="32">
        <v>23</v>
      </c>
      <c r="B7651" s="32">
        <v>1</v>
      </c>
      <c r="C7651" s="32">
        <v>150</v>
      </c>
      <c r="D7651" s="32" t="s">
        <v>409</v>
      </c>
      <c r="E7651" s="32" t="s">
        <v>266</v>
      </c>
    </row>
    <row r="7652" spans="1:5" ht="12.6" customHeight="1" x14ac:dyDescent="0.2">
      <c r="A7652" s="32">
        <v>23</v>
      </c>
      <c r="B7652" s="32">
        <v>1</v>
      </c>
      <c r="C7652" s="32">
        <v>151</v>
      </c>
      <c r="D7652" s="32" t="s">
        <v>267</v>
      </c>
      <c r="E7652" s="32" t="s">
        <v>147</v>
      </c>
    </row>
    <row r="7653" spans="1:5" ht="12.6" customHeight="1" x14ac:dyDescent="0.2">
      <c r="A7653" s="32">
        <v>23</v>
      </c>
      <c r="B7653" s="32">
        <v>1</v>
      </c>
      <c r="C7653" s="32">
        <v>152</v>
      </c>
      <c r="D7653" s="32" t="s">
        <v>152</v>
      </c>
      <c r="E7653" s="32" t="s">
        <v>150</v>
      </c>
    </row>
    <row r="7654" spans="1:5" ht="12.6" customHeight="1" x14ac:dyDescent="0.2">
      <c r="A7654" s="32">
        <v>23</v>
      </c>
      <c r="B7654" s="32">
        <v>1</v>
      </c>
      <c r="C7654" s="32">
        <v>153</v>
      </c>
      <c r="D7654" s="32" t="s">
        <v>367</v>
      </c>
      <c r="E7654" s="32" t="s">
        <v>527</v>
      </c>
    </row>
    <row r="7655" spans="1:5" ht="12.6" customHeight="1" x14ac:dyDescent="0.2">
      <c r="A7655" s="32">
        <v>23</v>
      </c>
      <c r="B7655" s="32">
        <v>1</v>
      </c>
      <c r="C7655" s="32">
        <v>154</v>
      </c>
      <c r="D7655" s="32" t="s">
        <v>145</v>
      </c>
      <c r="E7655" s="32" t="s">
        <v>327</v>
      </c>
    </row>
    <row r="7656" spans="1:5" ht="12.6" customHeight="1" x14ac:dyDescent="0.2">
      <c r="A7656" s="32">
        <v>23</v>
      </c>
      <c r="B7656" s="32">
        <v>1</v>
      </c>
      <c r="C7656" s="32">
        <v>155</v>
      </c>
      <c r="D7656" s="32" t="s">
        <v>153</v>
      </c>
      <c r="E7656" s="32" t="s">
        <v>148</v>
      </c>
    </row>
    <row r="7657" spans="1:5" ht="12.6" customHeight="1" x14ac:dyDescent="0.2">
      <c r="A7657" s="32">
        <v>23</v>
      </c>
      <c r="B7657" s="32">
        <v>1</v>
      </c>
      <c r="C7657" s="32">
        <v>156</v>
      </c>
      <c r="D7657" s="32" t="s">
        <v>436</v>
      </c>
      <c r="E7657" s="32" t="s">
        <v>487</v>
      </c>
    </row>
    <row r="7658" spans="1:5" ht="12.6" customHeight="1" x14ac:dyDescent="0.2">
      <c r="A7658" s="32">
        <v>23</v>
      </c>
      <c r="B7658" s="32">
        <v>1</v>
      </c>
      <c r="C7658" s="32">
        <v>157</v>
      </c>
      <c r="D7658" s="32" t="s">
        <v>151</v>
      </c>
      <c r="E7658" s="32" t="s">
        <v>287</v>
      </c>
    </row>
    <row r="7659" spans="1:5" ht="12.6" customHeight="1" x14ac:dyDescent="0.2">
      <c r="A7659" s="32">
        <v>23</v>
      </c>
      <c r="B7659" s="32">
        <v>1</v>
      </c>
      <c r="C7659" s="32">
        <v>158</v>
      </c>
      <c r="D7659" s="32" t="s">
        <v>347</v>
      </c>
      <c r="E7659" s="32" t="s">
        <v>307</v>
      </c>
    </row>
    <row r="7660" spans="1:5" ht="12.6" customHeight="1" x14ac:dyDescent="0.2">
      <c r="A7660" s="32">
        <v>23</v>
      </c>
      <c r="B7660" s="32">
        <v>1</v>
      </c>
      <c r="C7660" s="32">
        <v>159</v>
      </c>
      <c r="D7660" s="32" t="s">
        <v>227</v>
      </c>
      <c r="E7660" s="32" t="s">
        <v>247</v>
      </c>
    </row>
    <row r="7661" spans="1:5" ht="12.6" customHeight="1" x14ac:dyDescent="0.2">
      <c r="A7661" s="32">
        <v>23</v>
      </c>
      <c r="B7661" s="32">
        <v>1</v>
      </c>
      <c r="C7661" s="32">
        <v>160</v>
      </c>
      <c r="D7661" s="32" t="s">
        <v>507</v>
      </c>
      <c r="E7661" s="32" t="s">
        <v>149</v>
      </c>
    </row>
    <row r="7662" spans="1:5" ht="12.6" customHeight="1" x14ac:dyDescent="0.2">
      <c r="A7662" s="32">
        <v>23</v>
      </c>
      <c r="B7662" s="32">
        <v>1</v>
      </c>
      <c r="C7662" s="32">
        <v>161</v>
      </c>
      <c r="D7662" s="32" t="s">
        <v>467</v>
      </c>
      <c r="E7662" s="32" t="s">
        <v>410</v>
      </c>
    </row>
    <row r="7663" spans="1:5" ht="12.6" customHeight="1" x14ac:dyDescent="0.2">
      <c r="A7663" s="32">
        <v>23</v>
      </c>
      <c r="B7663" s="32">
        <v>1</v>
      </c>
      <c r="C7663" s="32">
        <v>162</v>
      </c>
      <c r="D7663" s="32" t="s">
        <v>488</v>
      </c>
      <c r="E7663" s="32" t="s">
        <v>368</v>
      </c>
    </row>
    <row r="7664" spans="1:5" ht="12.6" customHeight="1" x14ac:dyDescent="0.2">
      <c r="A7664" s="32">
        <v>23</v>
      </c>
      <c r="B7664" s="32">
        <v>1</v>
      </c>
      <c r="C7664" s="32">
        <v>163</v>
      </c>
      <c r="D7664" s="32" t="s">
        <v>162</v>
      </c>
      <c r="E7664" s="32" t="s">
        <v>154</v>
      </c>
    </row>
    <row r="7665" spans="1:5" ht="12.6" customHeight="1" x14ac:dyDescent="0.2">
      <c r="A7665" s="32">
        <v>23</v>
      </c>
      <c r="B7665" s="32">
        <v>1</v>
      </c>
      <c r="C7665" s="32">
        <v>164</v>
      </c>
      <c r="D7665" s="32" t="s">
        <v>159</v>
      </c>
      <c r="E7665" s="32" t="s">
        <v>348</v>
      </c>
    </row>
    <row r="7666" spans="1:5" ht="12.6" customHeight="1" x14ac:dyDescent="0.2">
      <c r="A7666" s="32">
        <v>23</v>
      </c>
      <c r="B7666" s="32">
        <v>1</v>
      </c>
      <c r="C7666" s="32">
        <v>165</v>
      </c>
      <c r="D7666" s="32" t="s">
        <v>157</v>
      </c>
      <c r="E7666" s="32" t="s">
        <v>268</v>
      </c>
    </row>
    <row r="7667" spans="1:5" ht="12.6" customHeight="1" x14ac:dyDescent="0.2">
      <c r="A7667" s="32">
        <v>23</v>
      </c>
      <c r="B7667" s="32">
        <v>1</v>
      </c>
      <c r="C7667" s="32">
        <v>166</v>
      </c>
      <c r="D7667" s="32" t="s">
        <v>468</v>
      </c>
      <c r="E7667" s="32" t="s">
        <v>248</v>
      </c>
    </row>
    <row r="7668" spans="1:5" ht="12.6" customHeight="1" x14ac:dyDescent="0.2">
      <c r="A7668" s="32">
        <v>23</v>
      </c>
      <c r="B7668" s="32">
        <v>1</v>
      </c>
      <c r="C7668" s="32">
        <v>167</v>
      </c>
      <c r="D7668" s="32" t="s">
        <v>155</v>
      </c>
      <c r="E7668" s="32" t="s">
        <v>228</v>
      </c>
    </row>
    <row r="7669" spans="1:5" ht="12.6" customHeight="1" x14ac:dyDescent="0.2">
      <c r="A7669" s="32">
        <v>23</v>
      </c>
      <c r="B7669" s="32">
        <v>1</v>
      </c>
      <c r="C7669" s="32">
        <v>168</v>
      </c>
      <c r="D7669" s="32" t="s">
        <v>528</v>
      </c>
      <c r="E7669" s="32" t="s">
        <v>156</v>
      </c>
    </row>
    <row r="7670" spans="1:5" ht="12.6" customHeight="1" x14ac:dyDescent="0.2">
      <c r="A7670" s="32">
        <v>23</v>
      </c>
      <c r="B7670" s="32">
        <v>1</v>
      </c>
      <c r="C7670" s="32">
        <v>169</v>
      </c>
      <c r="D7670" s="32" t="s">
        <v>412</v>
      </c>
      <c r="E7670" s="32" t="s">
        <v>411</v>
      </c>
    </row>
    <row r="7671" spans="1:5" ht="12.6" customHeight="1" x14ac:dyDescent="0.2">
      <c r="A7671" s="32">
        <v>23</v>
      </c>
      <c r="B7671" s="32">
        <v>1</v>
      </c>
      <c r="C7671" s="32">
        <v>170</v>
      </c>
      <c r="D7671" s="32" t="s">
        <v>508</v>
      </c>
      <c r="E7671" s="32" t="s">
        <v>158</v>
      </c>
    </row>
    <row r="7672" spans="1:5" ht="12.6" customHeight="1" x14ac:dyDescent="0.2">
      <c r="A7672" s="32">
        <v>23</v>
      </c>
      <c r="B7672" s="32">
        <v>1</v>
      </c>
      <c r="C7672" s="32">
        <v>171</v>
      </c>
      <c r="D7672" s="32" t="s">
        <v>288</v>
      </c>
      <c r="E7672" s="32" t="s">
        <v>160</v>
      </c>
    </row>
    <row r="7673" spans="1:5" ht="12.6" customHeight="1" x14ac:dyDescent="0.2">
      <c r="A7673" s="32">
        <v>23</v>
      </c>
      <c r="B7673" s="32">
        <v>1</v>
      </c>
      <c r="C7673" s="32">
        <v>172</v>
      </c>
      <c r="D7673" s="32" t="s">
        <v>328</v>
      </c>
      <c r="E7673" s="32" t="s">
        <v>308</v>
      </c>
    </row>
    <row r="7674" spans="1:5" ht="12.6" customHeight="1" x14ac:dyDescent="0.2">
      <c r="A7674" s="32">
        <v>23</v>
      </c>
      <c r="B7674" s="32">
        <v>1</v>
      </c>
      <c r="C7674" s="32">
        <v>173</v>
      </c>
      <c r="D7674" s="32" t="s">
        <v>509</v>
      </c>
      <c r="E7674" s="32" t="s">
        <v>437</v>
      </c>
    </row>
    <row r="7675" spans="1:5" ht="12.6" customHeight="1" x14ac:dyDescent="0.2">
      <c r="A7675" s="32">
        <v>23</v>
      </c>
      <c r="B7675" s="32">
        <v>1</v>
      </c>
      <c r="C7675" s="32">
        <v>174</v>
      </c>
      <c r="D7675" s="32" t="s">
        <v>438</v>
      </c>
      <c r="E7675" s="32" t="s">
        <v>329</v>
      </c>
    </row>
    <row r="7676" spans="1:5" ht="12.6" customHeight="1" x14ac:dyDescent="0.2">
      <c r="A7676" s="32">
        <v>23</v>
      </c>
      <c r="B7676" s="32">
        <v>1</v>
      </c>
      <c r="C7676" s="32">
        <v>175</v>
      </c>
      <c r="D7676" s="32" t="s">
        <v>229</v>
      </c>
      <c r="E7676" s="32" t="s">
        <v>289</v>
      </c>
    </row>
    <row r="7677" spans="1:5" ht="12.6" customHeight="1" x14ac:dyDescent="0.2">
      <c r="A7677" s="32">
        <v>23</v>
      </c>
      <c r="B7677" s="32">
        <v>1</v>
      </c>
      <c r="C7677" s="32">
        <v>176</v>
      </c>
      <c r="D7677" s="32" t="s">
        <v>489</v>
      </c>
      <c r="E7677" s="32" t="s">
        <v>166</v>
      </c>
    </row>
    <row r="7678" spans="1:5" ht="12.6" customHeight="1" x14ac:dyDescent="0.2">
      <c r="A7678" s="32">
        <v>23</v>
      </c>
      <c r="B7678" s="32">
        <v>1</v>
      </c>
      <c r="C7678" s="32">
        <v>177</v>
      </c>
      <c r="D7678" s="32" t="s">
        <v>414</v>
      </c>
      <c r="E7678" s="32" t="s">
        <v>169</v>
      </c>
    </row>
    <row r="7679" spans="1:5" ht="12.6" customHeight="1" x14ac:dyDescent="0.2">
      <c r="A7679" s="32">
        <v>23</v>
      </c>
      <c r="B7679" s="32">
        <v>1</v>
      </c>
      <c r="C7679" s="32">
        <v>178</v>
      </c>
      <c r="D7679" s="32" t="s">
        <v>168</v>
      </c>
      <c r="E7679" s="32" t="s">
        <v>167</v>
      </c>
    </row>
    <row r="7680" spans="1:5" ht="12.6" customHeight="1" x14ac:dyDescent="0.2">
      <c r="A7680" s="32">
        <v>23</v>
      </c>
      <c r="B7680" s="32">
        <v>1</v>
      </c>
      <c r="C7680" s="32">
        <v>179</v>
      </c>
      <c r="D7680" s="32" t="s">
        <v>369</v>
      </c>
      <c r="E7680" s="32" t="s">
        <v>269</v>
      </c>
    </row>
    <row r="7681" spans="1:5" ht="12.6" customHeight="1" x14ac:dyDescent="0.2">
      <c r="A7681" s="32">
        <v>23</v>
      </c>
      <c r="B7681" s="32">
        <v>1</v>
      </c>
      <c r="C7681" s="32">
        <v>180</v>
      </c>
      <c r="D7681" s="32" t="s">
        <v>165</v>
      </c>
      <c r="E7681" s="32" t="s">
        <v>529</v>
      </c>
    </row>
    <row r="7682" spans="1:5" ht="12.6" customHeight="1" x14ac:dyDescent="0.2">
      <c r="A7682" s="32">
        <v>23</v>
      </c>
      <c r="B7682" s="32">
        <v>1</v>
      </c>
      <c r="C7682" s="32">
        <v>181</v>
      </c>
      <c r="D7682" s="32" t="s">
        <v>161</v>
      </c>
      <c r="E7682" s="32" t="s">
        <v>349</v>
      </c>
    </row>
    <row r="7683" spans="1:5" ht="12.6" customHeight="1" x14ac:dyDescent="0.2">
      <c r="A7683" s="32">
        <v>23</v>
      </c>
      <c r="B7683" s="32">
        <v>1</v>
      </c>
      <c r="C7683" s="32">
        <v>182</v>
      </c>
      <c r="D7683" s="32" t="s">
        <v>163</v>
      </c>
      <c r="E7683" s="32" t="s">
        <v>469</v>
      </c>
    </row>
    <row r="7684" spans="1:5" ht="12.6" customHeight="1" x14ac:dyDescent="0.2">
      <c r="A7684" s="32">
        <v>23</v>
      </c>
      <c r="B7684" s="32">
        <v>1</v>
      </c>
      <c r="C7684" s="32">
        <v>183</v>
      </c>
      <c r="D7684" s="32" t="s">
        <v>164</v>
      </c>
      <c r="E7684" s="32" t="s">
        <v>249</v>
      </c>
    </row>
    <row r="7685" spans="1:5" ht="12.6" customHeight="1" x14ac:dyDescent="0.2">
      <c r="A7685" s="32">
        <v>23</v>
      </c>
      <c r="B7685" s="32">
        <v>1</v>
      </c>
      <c r="C7685" s="32">
        <v>184</v>
      </c>
      <c r="D7685" s="32" t="s">
        <v>413</v>
      </c>
      <c r="E7685" s="32" t="s">
        <v>309</v>
      </c>
    </row>
    <row r="7686" spans="1:5" ht="12.6" customHeight="1" x14ac:dyDescent="0.2">
      <c r="A7686" s="32">
        <v>23</v>
      </c>
      <c r="B7686" s="32">
        <v>1</v>
      </c>
      <c r="C7686" s="32">
        <v>185</v>
      </c>
      <c r="D7686" s="32" t="s">
        <v>173</v>
      </c>
      <c r="E7686" s="32" t="s">
        <v>310</v>
      </c>
    </row>
    <row r="7687" spans="1:5" ht="12.6" customHeight="1" x14ac:dyDescent="0.2">
      <c r="A7687" s="32">
        <v>23</v>
      </c>
      <c r="B7687" s="32">
        <v>1</v>
      </c>
      <c r="C7687" s="32">
        <v>186</v>
      </c>
      <c r="D7687" s="32" t="s">
        <v>175</v>
      </c>
      <c r="E7687" s="32" t="s">
        <v>439</v>
      </c>
    </row>
    <row r="7688" spans="1:5" ht="12.6" customHeight="1" x14ac:dyDescent="0.2">
      <c r="A7688" s="32">
        <v>23</v>
      </c>
      <c r="B7688" s="32">
        <v>1</v>
      </c>
      <c r="C7688" s="32">
        <v>187</v>
      </c>
      <c r="D7688" s="32" t="s">
        <v>176</v>
      </c>
      <c r="E7688" s="32" t="s">
        <v>250</v>
      </c>
    </row>
    <row r="7689" spans="1:5" ht="12.6" customHeight="1" x14ac:dyDescent="0.2">
      <c r="A7689" s="32">
        <v>23</v>
      </c>
      <c r="B7689" s="32">
        <v>1</v>
      </c>
      <c r="C7689" s="32">
        <v>188</v>
      </c>
      <c r="D7689" s="32" t="s">
        <v>172</v>
      </c>
      <c r="E7689" s="32" t="s">
        <v>490</v>
      </c>
    </row>
    <row r="7690" spans="1:5" ht="12.6" customHeight="1" x14ac:dyDescent="0.2">
      <c r="A7690" s="32">
        <v>23</v>
      </c>
      <c r="B7690" s="32">
        <v>1</v>
      </c>
      <c r="C7690" s="32">
        <v>189</v>
      </c>
      <c r="D7690" s="32" t="s">
        <v>330</v>
      </c>
      <c r="E7690" s="32" t="s">
        <v>270</v>
      </c>
    </row>
    <row r="7691" spans="1:5" ht="12.6" customHeight="1" x14ac:dyDescent="0.2">
      <c r="A7691" s="32">
        <v>23</v>
      </c>
      <c r="B7691" s="32">
        <v>1</v>
      </c>
      <c r="C7691" s="32">
        <v>190</v>
      </c>
      <c r="D7691" s="32" t="s">
        <v>470</v>
      </c>
      <c r="E7691" s="32" t="s">
        <v>350</v>
      </c>
    </row>
    <row r="7692" spans="1:5" ht="12.6" customHeight="1" x14ac:dyDescent="0.2">
      <c r="A7692" s="32">
        <v>23</v>
      </c>
      <c r="B7692" s="32">
        <v>1</v>
      </c>
      <c r="C7692" s="32">
        <v>191</v>
      </c>
      <c r="D7692" s="32" t="s">
        <v>416</v>
      </c>
      <c r="E7692" s="32" t="s">
        <v>370</v>
      </c>
    </row>
    <row r="7693" spans="1:5" ht="12.6" customHeight="1" x14ac:dyDescent="0.2">
      <c r="A7693" s="32">
        <v>23</v>
      </c>
      <c r="B7693" s="32">
        <v>1</v>
      </c>
      <c r="C7693" s="32">
        <v>192</v>
      </c>
      <c r="D7693" s="32" t="s">
        <v>230</v>
      </c>
      <c r="E7693" s="32" t="s">
        <v>178</v>
      </c>
    </row>
    <row r="7694" spans="1:5" ht="12.6" customHeight="1" x14ac:dyDescent="0.2">
      <c r="A7694" s="32">
        <v>23</v>
      </c>
      <c r="B7694" s="32">
        <v>1</v>
      </c>
      <c r="C7694" s="32">
        <v>193</v>
      </c>
      <c r="D7694" s="32" t="s">
        <v>530</v>
      </c>
      <c r="E7694" s="32" t="s">
        <v>290</v>
      </c>
    </row>
    <row r="7695" spans="1:5" ht="12.6" customHeight="1" x14ac:dyDescent="0.2">
      <c r="A7695" s="32">
        <v>23</v>
      </c>
      <c r="B7695" s="32">
        <v>1</v>
      </c>
      <c r="C7695" s="32">
        <v>194</v>
      </c>
      <c r="D7695" s="32" t="s">
        <v>510</v>
      </c>
      <c r="E7695" s="32" t="s">
        <v>170</v>
      </c>
    </row>
    <row r="7696" spans="1:5" ht="12.6" customHeight="1" x14ac:dyDescent="0.2">
      <c r="A7696" s="32">
        <v>23</v>
      </c>
      <c r="B7696" s="32">
        <v>1</v>
      </c>
      <c r="C7696" s="32">
        <v>195</v>
      </c>
      <c r="D7696" s="32" t="s">
        <v>171</v>
      </c>
      <c r="E7696" s="32" t="s">
        <v>415</v>
      </c>
    </row>
    <row r="7697" spans="1:5" ht="12.6" customHeight="1" x14ac:dyDescent="0.2">
      <c r="A7697" s="32">
        <v>23</v>
      </c>
      <c r="B7697" s="32">
        <v>1</v>
      </c>
      <c r="C7697" s="32">
        <v>196</v>
      </c>
      <c r="D7697" s="32" t="s">
        <v>251</v>
      </c>
      <c r="E7697" s="32" t="s">
        <v>174</v>
      </c>
    </row>
    <row r="7698" spans="1:5" ht="12.6" customHeight="1" x14ac:dyDescent="0.2">
      <c r="A7698" s="32">
        <v>23</v>
      </c>
      <c r="B7698" s="32">
        <v>1</v>
      </c>
      <c r="C7698" s="32">
        <v>197</v>
      </c>
      <c r="D7698" s="32" t="s">
        <v>491</v>
      </c>
      <c r="E7698" s="32" t="s">
        <v>440</v>
      </c>
    </row>
    <row r="7699" spans="1:5" ht="12.6" customHeight="1" x14ac:dyDescent="0.2">
      <c r="A7699" s="32">
        <v>23</v>
      </c>
      <c r="B7699" s="32">
        <v>1</v>
      </c>
      <c r="C7699" s="32">
        <v>198</v>
      </c>
      <c r="D7699" s="32" t="s">
        <v>311</v>
      </c>
      <c r="E7699" s="32" t="s">
        <v>471</v>
      </c>
    </row>
    <row r="7700" spans="1:5" ht="12.6" customHeight="1" x14ac:dyDescent="0.2">
      <c r="A7700" s="32">
        <v>23</v>
      </c>
      <c r="B7700" s="32">
        <v>1</v>
      </c>
      <c r="C7700" s="32">
        <v>199</v>
      </c>
      <c r="D7700" s="32" t="s">
        <v>180</v>
      </c>
      <c r="E7700" s="32" t="s">
        <v>177</v>
      </c>
    </row>
    <row r="7701" spans="1:5" ht="12.6" customHeight="1" x14ac:dyDescent="0.2">
      <c r="A7701" s="32">
        <v>23</v>
      </c>
      <c r="B7701" s="32">
        <v>1</v>
      </c>
      <c r="C7701" s="32">
        <v>200</v>
      </c>
      <c r="D7701" s="32" t="s">
        <v>371</v>
      </c>
      <c r="E7701" s="32" t="s">
        <v>184</v>
      </c>
    </row>
    <row r="7702" spans="1:5" ht="12.6" customHeight="1" x14ac:dyDescent="0.2">
      <c r="A7702" s="32">
        <v>23</v>
      </c>
      <c r="B7702" s="32">
        <v>1</v>
      </c>
      <c r="C7702" s="32">
        <v>201</v>
      </c>
      <c r="D7702" s="32" t="s">
        <v>418</v>
      </c>
      <c r="E7702" s="32" t="s">
        <v>291</v>
      </c>
    </row>
    <row r="7703" spans="1:5" ht="12.6" customHeight="1" x14ac:dyDescent="0.2">
      <c r="A7703" s="32">
        <v>23</v>
      </c>
      <c r="B7703" s="32">
        <v>1</v>
      </c>
      <c r="C7703" s="32">
        <v>202</v>
      </c>
      <c r="D7703" s="32" t="s">
        <v>179</v>
      </c>
      <c r="E7703" s="32" t="s">
        <v>181</v>
      </c>
    </row>
    <row r="7704" spans="1:5" ht="12.6" customHeight="1" x14ac:dyDescent="0.2">
      <c r="A7704" s="32">
        <v>23</v>
      </c>
      <c r="B7704" s="32">
        <v>1</v>
      </c>
      <c r="C7704" s="32">
        <v>203</v>
      </c>
      <c r="D7704" s="32" t="s">
        <v>231</v>
      </c>
      <c r="E7704" s="32" t="s">
        <v>417</v>
      </c>
    </row>
    <row r="7705" spans="1:5" ht="12.6" customHeight="1" x14ac:dyDescent="0.2">
      <c r="A7705" s="32">
        <v>23</v>
      </c>
      <c r="B7705" s="32">
        <v>1</v>
      </c>
      <c r="C7705" s="32">
        <v>204</v>
      </c>
      <c r="D7705" s="32" t="s">
        <v>331</v>
      </c>
      <c r="E7705" s="32" t="s">
        <v>531</v>
      </c>
    </row>
    <row r="7706" spans="1:5" ht="12.6" customHeight="1" x14ac:dyDescent="0.2">
      <c r="A7706" s="32">
        <v>23</v>
      </c>
      <c r="B7706" s="32">
        <v>1</v>
      </c>
      <c r="C7706" s="32">
        <v>205</v>
      </c>
      <c r="D7706" s="32" t="s">
        <v>183</v>
      </c>
      <c r="E7706" s="32" t="s">
        <v>182</v>
      </c>
    </row>
    <row r="7707" spans="1:5" ht="12.6" customHeight="1" x14ac:dyDescent="0.2">
      <c r="A7707" s="32">
        <v>23</v>
      </c>
      <c r="B7707" s="32">
        <v>1</v>
      </c>
      <c r="C7707" s="32">
        <v>206</v>
      </c>
      <c r="D7707" s="32" t="s">
        <v>351</v>
      </c>
      <c r="E7707" s="32" t="s">
        <v>511</v>
      </c>
    </row>
    <row r="7708" spans="1:5" ht="12.6" customHeight="1" x14ac:dyDescent="0.2">
      <c r="A7708" s="32">
        <v>23</v>
      </c>
      <c r="B7708" s="32">
        <v>1</v>
      </c>
      <c r="C7708" s="32">
        <v>207</v>
      </c>
      <c r="D7708" s="32" t="s">
        <v>185</v>
      </c>
      <c r="E7708" s="32" t="s">
        <v>271</v>
      </c>
    </row>
    <row r="7709" spans="1:5" ht="12.6" customHeight="1" x14ac:dyDescent="0.2">
      <c r="A7709" s="32">
        <v>23</v>
      </c>
      <c r="B7709" s="32">
        <v>1</v>
      </c>
      <c r="C7709" s="32">
        <v>208</v>
      </c>
      <c r="D7709" s="32" t="s">
        <v>187</v>
      </c>
      <c r="E7709" s="32" t="s">
        <v>419</v>
      </c>
    </row>
    <row r="7710" spans="1:5" ht="12.6" customHeight="1" x14ac:dyDescent="0.2">
      <c r="A7710" s="32">
        <v>23</v>
      </c>
      <c r="B7710" s="32">
        <v>1</v>
      </c>
      <c r="C7710" s="32">
        <v>209</v>
      </c>
      <c r="D7710" s="32" t="s">
        <v>512</v>
      </c>
      <c r="E7710" s="32" t="s">
        <v>272</v>
      </c>
    </row>
    <row r="7711" spans="1:5" ht="12.6" customHeight="1" x14ac:dyDescent="0.2">
      <c r="A7711" s="32">
        <v>23</v>
      </c>
      <c r="B7711" s="32">
        <v>1</v>
      </c>
      <c r="C7711" s="32">
        <v>210</v>
      </c>
      <c r="D7711" s="32" t="s">
        <v>232</v>
      </c>
      <c r="E7711" s="32" t="s">
        <v>441</v>
      </c>
    </row>
    <row r="7712" spans="1:5" ht="12.6" customHeight="1" x14ac:dyDescent="0.2">
      <c r="A7712" s="32">
        <v>23</v>
      </c>
      <c r="B7712" s="32">
        <v>1</v>
      </c>
      <c r="C7712" s="32">
        <v>211</v>
      </c>
      <c r="D7712" s="32" t="s">
        <v>292</v>
      </c>
      <c r="E7712" s="32" t="s">
        <v>532</v>
      </c>
    </row>
    <row r="7713" spans="1:5" ht="12.6" customHeight="1" x14ac:dyDescent="0.2">
      <c r="A7713" s="32">
        <v>23</v>
      </c>
      <c r="B7713" s="32">
        <v>1</v>
      </c>
      <c r="C7713" s="32">
        <v>212</v>
      </c>
      <c r="D7713" s="32" t="s">
        <v>352</v>
      </c>
      <c r="E7713" s="32" t="s">
        <v>188</v>
      </c>
    </row>
    <row r="7714" spans="1:5" ht="12.6" customHeight="1" x14ac:dyDescent="0.2">
      <c r="A7714" s="32">
        <v>23</v>
      </c>
      <c r="B7714" s="32">
        <v>1</v>
      </c>
      <c r="C7714" s="32">
        <v>213</v>
      </c>
      <c r="D7714" s="32" t="s">
        <v>186</v>
      </c>
      <c r="E7714" s="32" t="s">
        <v>420</v>
      </c>
    </row>
    <row r="7715" spans="1:5" ht="12.6" customHeight="1" x14ac:dyDescent="0.2">
      <c r="A7715" s="32">
        <v>23</v>
      </c>
      <c r="B7715" s="32">
        <v>1</v>
      </c>
      <c r="C7715" s="32">
        <v>214</v>
      </c>
      <c r="D7715" s="32" t="s">
        <v>192</v>
      </c>
      <c r="E7715" s="32" t="s">
        <v>190</v>
      </c>
    </row>
    <row r="7716" spans="1:5" ht="12.6" customHeight="1" x14ac:dyDescent="0.2">
      <c r="A7716" s="32">
        <v>23</v>
      </c>
      <c r="B7716" s="32">
        <v>1</v>
      </c>
      <c r="C7716" s="32">
        <v>215</v>
      </c>
      <c r="D7716" s="32" t="s">
        <v>372</v>
      </c>
      <c r="E7716" s="32" t="s">
        <v>252</v>
      </c>
    </row>
    <row r="7717" spans="1:5" ht="12.6" customHeight="1" x14ac:dyDescent="0.2">
      <c r="A7717" s="32">
        <v>23</v>
      </c>
      <c r="B7717" s="32">
        <v>1</v>
      </c>
      <c r="C7717" s="32">
        <v>216</v>
      </c>
      <c r="D7717" s="32" t="s">
        <v>332</v>
      </c>
      <c r="E7717" s="32" t="s">
        <v>189</v>
      </c>
    </row>
    <row r="7718" spans="1:5" ht="12.6" customHeight="1" x14ac:dyDescent="0.2">
      <c r="A7718" s="32">
        <v>23</v>
      </c>
      <c r="B7718" s="32">
        <v>1</v>
      </c>
      <c r="C7718" s="32">
        <v>217</v>
      </c>
      <c r="D7718" s="32" t="s">
        <v>312</v>
      </c>
      <c r="E7718" s="32" t="s">
        <v>194</v>
      </c>
    </row>
    <row r="7719" spans="1:5" ht="12.6" customHeight="1" x14ac:dyDescent="0.2">
      <c r="A7719" s="32">
        <v>23</v>
      </c>
      <c r="B7719" s="32">
        <v>1</v>
      </c>
      <c r="C7719" s="32">
        <v>218</v>
      </c>
      <c r="D7719" s="32" t="s">
        <v>472</v>
      </c>
      <c r="E7719" s="32" t="s">
        <v>191</v>
      </c>
    </row>
    <row r="7720" spans="1:5" ht="12.6" customHeight="1" x14ac:dyDescent="0.2">
      <c r="A7720" s="32">
        <v>23</v>
      </c>
      <c r="B7720" s="32">
        <v>1</v>
      </c>
      <c r="C7720" s="32">
        <v>219</v>
      </c>
      <c r="D7720" s="32" t="s">
        <v>200</v>
      </c>
      <c r="E7720" s="32" t="s">
        <v>492</v>
      </c>
    </row>
    <row r="7721" spans="1:5" ht="12.6" customHeight="1" x14ac:dyDescent="0.2">
      <c r="A7721" s="32">
        <v>23</v>
      </c>
      <c r="B7721" s="32">
        <v>1</v>
      </c>
      <c r="C7721" s="32">
        <v>220</v>
      </c>
      <c r="D7721" s="32" t="s">
        <v>313</v>
      </c>
      <c r="E7721" s="32" t="s">
        <v>422</v>
      </c>
    </row>
    <row r="7722" spans="1:5" ht="12.6" customHeight="1" x14ac:dyDescent="0.2">
      <c r="A7722" s="32">
        <v>23</v>
      </c>
      <c r="B7722" s="32">
        <v>1</v>
      </c>
      <c r="C7722" s="32">
        <v>221</v>
      </c>
      <c r="D7722" s="32" t="s">
        <v>197</v>
      </c>
      <c r="E7722" s="32" t="s">
        <v>373</v>
      </c>
    </row>
    <row r="7723" spans="1:5" ht="12.6" customHeight="1" x14ac:dyDescent="0.2">
      <c r="A7723" s="32">
        <v>23</v>
      </c>
      <c r="B7723" s="32">
        <v>1</v>
      </c>
      <c r="C7723" s="32">
        <v>222</v>
      </c>
      <c r="D7723" s="32" t="s">
        <v>421</v>
      </c>
      <c r="E7723" s="32" t="s">
        <v>196</v>
      </c>
    </row>
    <row r="7724" spans="1:5" ht="12.6" customHeight="1" x14ac:dyDescent="0.2">
      <c r="A7724" s="32">
        <v>23</v>
      </c>
      <c r="B7724" s="32">
        <v>1</v>
      </c>
      <c r="C7724" s="32">
        <v>223</v>
      </c>
      <c r="D7724" s="32" t="s">
        <v>233</v>
      </c>
      <c r="E7724" s="32" t="s">
        <v>201</v>
      </c>
    </row>
    <row r="7725" spans="1:5" ht="12.6" customHeight="1" x14ac:dyDescent="0.2">
      <c r="A7725" s="32">
        <v>23</v>
      </c>
      <c r="B7725" s="32">
        <v>1</v>
      </c>
      <c r="C7725" s="32">
        <v>224</v>
      </c>
      <c r="D7725" s="32" t="s">
        <v>273</v>
      </c>
      <c r="E7725" s="32" t="s">
        <v>533</v>
      </c>
    </row>
    <row r="7726" spans="1:5" ht="12.6" customHeight="1" x14ac:dyDescent="0.2">
      <c r="A7726" s="32">
        <v>23</v>
      </c>
      <c r="B7726" s="32">
        <v>1</v>
      </c>
      <c r="C7726" s="32">
        <v>225</v>
      </c>
      <c r="D7726" s="32" t="s">
        <v>353</v>
      </c>
      <c r="E7726" s="32" t="s">
        <v>493</v>
      </c>
    </row>
    <row r="7727" spans="1:5" ht="12.6" customHeight="1" x14ac:dyDescent="0.2">
      <c r="A7727" s="32">
        <v>23</v>
      </c>
      <c r="B7727" s="32">
        <v>1</v>
      </c>
      <c r="C7727" s="32">
        <v>226</v>
      </c>
      <c r="D7727" s="32" t="s">
        <v>198</v>
      </c>
      <c r="E7727" s="32" t="s">
        <v>253</v>
      </c>
    </row>
    <row r="7728" spans="1:5" ht="12.6" customHeight="1" x14ac:dyDescent="0.2">
      <c r="A7728" s="32">
        <v>23</v>
      </c>
      <c r="B7728" s="32">
        <v>1</v>
      </c>
      <c r="C7728" s="32">
        <v>227</v>
      </c>
      <c r="D7728" s="32" t="s">
        <v>473</v>
      </c>
      <c r="E7728" s="32" t="s">
        <v>199</v>
      </c>
    </row>
    <row r="7729" spans="1:5" ht="12.6" customHeight="1" x14ac:dyDescent="0.2">
      <c r="A7729" s="32">
        <v>23</v>
      </c>
      <c r="B7729" s="32">
        <v>1</v>
      </c>
      <c r="C7729" s="32">
        <v>228</v>
      </c>
      <c r="D7729" s="32" t="s">
        <v>195</v>
      </c>
      <c r="E7729" s="32" t="s">
        <v>193</v>
      </c>
    </row>
    <row r="7730" spans="1:5" ht="12.6" customHeight="1" x14ac:dyDescent="0.2">
      <c r="A7730" s="32">
        <v>23</v>
      </c>
      <c r="B7730" s="32">
        <v>1</v>
      </c>
      <c r="C7730" s="32">
        <v>229</v>
      </c>
      <c r="D7730" s="32" t="s">
        <v>333</v>
      </c>
      <c r="E7730" s="32" t="s">
        <v>293</v>
      </c>
    </row>
    <row r="7731" spans="1:5" ht="12.6" customHeight="1" x14ac:dyDescent="0.2">
      <c r="A7731" s="32">
        <v>23</v>
      </c>
      <c r="B7731" s="32">
        <v>1</v>
      </c>
      <c r="C7731" s="32">
        <v>230</v>
      </c>
      <c r="D7731" s="32" t="s">
        <v>442</v>
      </c>
      <c r="E7731" s="32" t="s">
        <v>513</v>
      </c>
    </row>
    <row r="7732" spans="1:5" ht="12.6" customHeight="1" x14ac:dyDescent="0.2">
      <c r="A7732" s="32">
        <v>23</v>
      </c>
      <c r="B7732" s="32">
        <v>2</v>
      </c>
      <c r="C7732" s="32">
        <v>1</v>
      </c>
      <c r="D7732" s="32" t="s">
        <v>423</v>
      </c>
      <c r="E7732" s="32" t="s">
        <v>383</v>
      </c>
    </row>
    <row r="7733" spans="1:5" ht="12.6" customHeight="1" x14ac:dyDescent="0.2">
      <c r="A7733" s="32">
        <v>23</v>
      </c>
      <c r="B7733" s="32">
        <v>2</v>
      </c>
      <c r="C7733" s="32">
        <v>2</v>
      </c>
      <c r="D7733" s="32" t="s">
        <v>514</v>
      </c>
      <c r="E7733" s="32" t="s">
        <v>28</v>
      </c>
    </row>
    <row r="7734" spans="1:5" ht="12.6" customHeight="1" x14ac:dyDescent="0.2">
      <c r="A7734" s="32">
        <v>23</v>
      </c>
      <c r="B7734" s="32">
        <v>2</v>
      </c>
      <c r="C7734" s="32">
        <v>3</v>
      </c>
      <c r="D7734" s="32" t="s">
        <v>474</v>
      </c>
      <c r="E7734" s="32" t="s">
        <v>384</v>
      </c>
    </row>
    <row r="7735" spans="1:5" ht="12.6" customHeight="1" x14ac:dyDescent="0.2">
      <c r="A7735" s="32">
        <v>23</v>
      </c>
      <c r="B7735" s="32">
        <v>2</v>
      </c>
      <c r="C7735" s="32">
        <v>4</v>
      </c>
      <c r="D7735" s="32" t="s">
        <v>494</v>
      </c>
      <c r="E7735" s="32" t="s">
        <v>32</v>
      </c>
    </row>
    <row r="7736" spans="1:5" ht="12.6" customHeight="1" x14ac:dyDescent="0.2">
      <c r="A7736" s="32">
        <v>23</v>
      </c>
      <c r="B7736" s="32">
        <v>2</v>
      </c>
      <c r="C7736" s="32">
        <v>5</v>
      </c>
      <c r="D7736" s="32" t="s">
        <v>30</v>
      </c>
      <c r="E7736" s="32" t="s">
        <v>26</v>
      </c>
    </row>
    <row r="7737" spans="1:5" ht="12.6" customHeight="1" x14ac:dyDescent="0.2">
      <c r="A7737" s="32">
        <v>23</v>
      </c>
      <c r="B7737" s="32">
        <v>2</v>
      </c>
      <c r="C7737" s="32">
        <v>6</v>
      </c>
      <c r="D7737" s="32" t="s">
        <v>314</v>
      </c>
      <c r="E7737" s="32" t="s">
        <v>274</v>
      </c>
    </row>
    <row r="7738" spans="1:5" ht="12.6" customHeight="1" x14ac:dyDescent="0.2">
      <c r="A7738" s="32">
        <v>23</v>
      </c>
      <c r="B7738" s="32">
        <v>2</v>
      </c>
      <c r="C7738" s="32">
        <v>7</v>
      </c>
      <c r="D7738" s="32" t="s">
        <v>294</v>
      </c>
      <c r="E7738" s="32" t="s">
        <v>27</v>
      </c>
    </row>
    <row r="7739" spans="1:5" ht="12.6" customHeight="1" x14ac:dyDescent="0.2">
      <c r="A7739" s="32">
        <v>23</v>
      </c>
      <c r="B7739" s="32">
        <v>2</v>
      </c>
      <c r="C7739" s="32">
        <v>8</v>
      </c>
      <c r="D7739" s="32" t="s">
        <v>234</v>
      </c>
      <c r="E7739" s="32" t="s">
        <v>214</v>
      </c>
    </row>
    <row r="7740" spans="1:5" ht="12.6" customHeight="1" x14ac:dyDescent="0.2">
      <c r="A7740" s="32">
        <v>23</v>
      </c>
      <c r="B7740" s="32">
        <v>2</v>
      </c>
      <c r="C7740" s="32">
        <v>9</v>
      </c>
      <c r="D7740" s="32" t="s">
        <v>29</v>
      </c>
      <c r="E7740" s="32" t="s">
        <v>31</v>
      </c>
    </row>
    <row r="7741" spans="1:5" ht="12.6" customHeight="1" x14ac:dyDescent="0.2">
      <c r="A7741" s="32">
        <v>23</v>
      </c>
      <c r="B7741" s="32">
        <v>2</v>
      </c>
      <c r="C7741" s="32">
        <v>10</v>
      </c>
      <c r="D7741" s="32" t="s">
        <v>254</v>
      </c>
      <c r="E7741" s="32" t="s">
        <v>454</v>
      </c>
    </row>
    <row r="7742" spans="1:5" ht="12.6" customHeight="1" x14ac:dyDescent="0.2">
      <c r="A7742" s="32">
        <v>23</v>
      </c>
      <c r="B7742" s="32">
        <v>2</v>
      </c>
      <c r="C7742" s="32">
        <v>11</v>
      </c>
      <c r="D7742" s="32" t="s">
        <v>334</v>
      </c>
      <c r="E7742" s="32" t="s">
        <v>22</v>
      </c>
    </row>
    <row r="7743" spans="1:5" ht="12.6" customHeight="1" x14ac:dyDescent="0.2">
      <c r="A7743" s="32">
        <v>23</v>
      </c>
      <c r="B7743" s="32">
        <v>2</v>
      </c>
      <c r="C7743" s="32">
        <v>12</v>
      </c>
      <c r="D7743" s="32" t="s">
        <v>495</v>
      </c>
      <c r="E7743" s="32" t="s">
        <v>354</v>
      </c>
    </row>
    <row r="7744" spans="1:5" ht="12.6" customHeight="1" x14ac:dyDescent="0.2">
      <c r="A7744" s="32">
        <v>23</v>
      </c>
      <c r="B7744" s="32">
        <v>2</v>
      </c>
      <c r="C7744" s="32">
        <v>13</v>
      </c>
      <c r="D7744" s="32" t="s">
        <v>36</v>
      </c>
      <c r="E7744" s="32" t="s">
        <v>355</v>
      </c>
    </row>
    <row r="7745" spans="1:5" ht="12.6" customHeight="1" x14ac:dyDescent="0.2">
      <c r="A7745" s="32">
        <v>23</v>
      </c>
      <c r="B7745" s="32">
        <v>2</v>
      </c>
      <c r="C7745" s="32">
        <v>14</v>
      </c>
      <c r="D7745" s="32" t="s">
        <v>335</v>
      </c>
      <c r="E7745" s="32" t="s">
        <v>34</v>
      </c>
    </row>
    <row r="7746" spans="1:5" ht="12.6" customHeight="1" x14ac:dyDescent="0.2">
      <c r="A7746" s="32">
        <v>23</v>
      </c>
      <c r="B7746" s="32">
        <v>2</v>
      </c>
      <c r="C7746" s="32">
        <v>15</v>
      </c>
      <c r="D7746" s="32" t="s">
        <v>39</v>
      </c>
      <c r="E7746" s="32" t="s">
        <v>255</v>
      </c>
    </row>
    <row r="7747" spans="1:5" ht="12.6" customHeight="1" x14ac:dyDescent="0.2">
      <c r="A7747" s="32">
        <v>23</v>
      </c>
      <c r="B7747" s="32">
        <v>2</v>
      </c>
      <c r="C7747" s="32">
        <v>16</v>
      </c>
      <c r="D7747" s="32" t="s">
        <v>33</v>
      </c>
      <c r="E7747" s="32" t="s">
        <v>14</v>
      </c>
    </row>
    <row r="7748" spans="1:5" ht="12.6" customHeight="1" x14ac:dyDescent="0.2">
      <c r="A7748" s="32">
        <v>23</v>
      </c>
      <c r="B7748" s="32">
        <v>2</v>
      </c>
      <c r="C7748" s="32">
        <v>17</v>
      </c>
      <c r="D7748" s="32" t="s">
        <v>35</v>
      </c>
      <c r="E7748" s="32" t="s">
        <v>424</v>
      </c>
    </row>
    <row r="7749" spans="1:5" ht="12.6" customHeight="1" x14ac:dyDescent="0.2">
      <c r="A7749" s="32">
        <v>23</v>
      </c>
      <c r="B7749" s="32">
        <v>2</v>
      </c>
      <c r="C7749" s="32">
        <v>18</v>
      </c>
      <c r="D7749" s="32" t="s">
        <v>475</v>
      </c>
      <c r="E7749" s="32" t="s">
        <v>37</v>
      </c>
    </row>
    <row r="7750" spans="1:5" ht="12.6" customHeight="1" x14ac:dyDescent="0.2">
      <c r="A7750" s="32">
        <v>23</v>
      </c>
      <c r="B7750" s="32">
        <v>2</v>
      </c>
      <c r="C7750" s="32">
        <v>19</v>
      </c>
      <c r="D7750" s="32" t="s">
        <v>275</v>
      </c>
      <c r="E7750" s="32" t="s">
        <v>295</v>
      </c>
    </row>
    <row r="7751" spans="1:5" ht="12.6" customHeight="1" x14ac:dyDescent="0.2">
      <c r="A7751" s="32">
        <v>23</v>
      </c>
      <c r="B7751" s="32">
        <v>2</v>
      </c>
      <c r="C7751" s="32">
        <v>20</v>
      </c>
      <c r="D7751" s="32" t="s">
        <v>455</v>
      </c>
      <c r="E7751" s="32" t="s">
        <v>315</v>
      </c>
    </row>
    <row r="7752" spans="1:5" ht="12.6" customHeight="1" x14ac:dyDescent="0.2">
      <c r="A7752" s="32">
        <v>23</v>
      </c>
      <c r="B7752" s="32">
        <v>2</v>
      </c>
      <c r="C7752" s="32">
        <v>21</v>
      </c>
      <c r="D7752" s="32" t="s">
        <v>215</v>
      </c>
      <c r="E7752" s="32" t="s">
        <v>386</v>
      </c>
    </row>
    <row r="7753" spans="1:5" ht="12.6" customHeight="1" x14ac:dyDescent="0.2">
      <c r="A7753" s="32">
        <v>23</v>
      </c>
      <c r="B7753" s="32">
        <v>2</v>
      </c>
      <c r="C7753" s="32">
        <v>22</v>
      </c>
      <c r="D7753" s="32" t="s">
        <v>235</v>
      </c>
      <c r="E7753" s="32" t="s">
        <v>515</v>
      </c>
    </row>
    <row r="7754" spans="1:5" ht="12.6" customHeight="1" x14ac:dyDescent="0.2">
      <c r="A7754" s="32">
        <v>23</v>
      </c>
      <c r="B7754" s="32">
        <v>2</v>
      </c>
      <c r="C7754" s="32">
        <v>23</v>
      </c>
      <c r="D7754" s="32" t="s">
        <v>38</v>
      </c>
      <c r="E7754" s="32" t="s">
        <v>385</v>
      </c>
    </row>
    <row r="7755" spans="1:5" ht="12.6" customHeight="1" x14ac:dyDescent="0.2">
      <c r="A7755" s="32">
        <v>23</v>
      </c>
      <c r="B7755" s="32">
        <v>2</v>
      </c>
      <c r="C7755" s="32">
        <v>24</v>
      </c>
      <c r="D7755" s="32" t="s">
        <v>456</v>
      </c>
      <c r="E7755" s="32" t="s">
        <v>425</v>
      </c>
    </row>
    <row r="7756" spans="1:5" ht="12.6" customHeight="1" x14ac:dyDescent="0.2">
      <c r="A7756" s="32">
        <v>23</v>
      </c>
      <c r="B7756" s="32">
        <v>2</v>
      </c>
      <c r="C7756" s="32">
        <v>25</v>
      </c>
      <c r="D7756" s="32" t="s">
        <v>516</v>
      </c>
      <c r="E7756" s="32" t="s">
        <v>336</v>
      </c>
    </row>
    <row r="7757" spans="1:5" ht="12.6" customHeight="1" x14ac:dyDescent="0.2">
      <c r="A7757" s="32">
        <v>23</v>
      </c>
      <c r="B7757" s="32">
        <v>2</v>
      </c>
      <c r="C7757" s="32">
        <v>26</v>
      </c>
      <c r="D7757" s="32" t="s">
        <v>256</v>
      </c>
      <c r="E7757" s="32" t="s">
        <v>496</v>
      </c>
    </row>
    <row r="7758" spans="1:5" ht="12.6" customHeight="1" x14ac:dyDescent="0.2">
      <c r="A7758" s="32">
        <v>23</v>
      </c>
      <c r="B7758" s="32">
        <v>2</v>
      </c>
      <c r="C7758" s="32">
        <v>27</v>
      </c>
      <c r="D7758" s="32" t="s">
        <v>276</v>
      </c>
      <c r="E7758" s="32" t="s">
        <v>476</v>
      </c>
    </row>
    <row r="7759" spans="1:5" ht="12.6" customHeight="1" x14ac:dyDescent="0.2">
      <c r="A7759" s="32">
        <v>23</v>
      </c>
      <c r="B7759" s="32">
        <v>2</v>
      </c>
      <c r="C7759" s="32">
        <v>28</v>
      </c>
      <c r="D7759" s="32" t="s">
        <v>15</v>
      </c>
      <c r="E7759" s="32" t="s">
        <v>44</v>
      </c>
    </row>
    <row r="7760" spans="1:5" ht="12.6" customHeight="1" x14ac:dyDescent="0.2">
      <c r="A7760" s="32">
        <v>23</v>
      </c>
      <c r="B7760" s="32">
        <v>2</v>
      </c>
      <c r="C7760" s="32">
        <v>29</v>
      </c>
      <c r="D7760" s="32" t="s">
        <v>296</v>
      </c>
      <c r="E7760" s="32" t="s">
        <v>40</v>
      </c>
    </row>
    <row r="7761" spans="1:5" ht="12.6" customHeight="1" x14ac:dyDescent="0.2">
      <c r="A7761" s="32">
        <v>23</v>
      </c>
      <c r="B7761" s="32">
        <v>2</v>
      </c>
      <c r="C7761" s="32">
        <v>30</v>
      </c>
      <c r="D7761" s="32" t="s">
        <v>46</v>
      </c>
      <c r="E7761" s="32" t="s">
        <v>387</v>
      </c>
    </row>
    <row r="7762" spans="1:5" ht="12.6" customHeight="1" x14ac:dyDescent="0.2">
      <c r="A7762" s="32">
        <v>23</v>
      </c>
      <c r="B7762" s="32">
        <v>2</v>
      </c>
      <c r="C7762" s="32">
        <v>31</v>
      </c>
      <c r="D7762" s="32" t="s">
        <v>356</v>
      </c>
      <c r="E7762" s="32" t="s">
        <v>41</v>
      </c>
    </row>
    <row r="7763" spans="1:5" ht="12.6" customHeight="1" x14ac:dyDescent="0.2">
      <c r="A7763" s="32">
        <v>23</v>
      </c>
      <c r="B7763" s="32">
        <v>2</v>
      </c>
      <c r="C7763" s="32">
        <v>32</v>
      </c>
      <c r="D7763" s="32" t="s">
        <v>388</v>
      </c>
      <c r="E7763" s="32" t="s">
        <v>45</v>
      </c>
    </row>
    <row r="7764" spans="1:5" ht="12.6" customHeight="1" x14ac:dyDescent="0.2">
      <c r="A7764" s="32">
        <v>23</v>
      </c>
      <c r="B7764" s="32">
        <v>2</v>
      </c>
      <c r="C7764" s="32">
        <v>33</v>
      </c>
      <c r="D7764" s="32" t="s">
        <v>316</v>
      </c>
      <c r="E7764" s="32" t="s">
        <v>236</v>
      </c>
    </row>
    <row r="7765" spans="1:5" ht="12.6" customHeight="1" x14ac:dyDescent="0.2">
      <c r="A7765" s="32">
        <v>23</v>
      </c>
      <c r="B7765" s="32">
        <v>2</v>
      </c>
      <c r="C7765" s="32">
        <v>34</v>
      </c>
      <c r="D7765" s="32" t="s">
        <v>43</v>
      </c>
      <c r="E7765" s="32" t="s">
        <v>216</v>
      </c>
    </row>
    <row r="7766" spans="1:5" ht="12.6" customHeight="1" x14ac:dyDescent="0.2">
      <c r="A7766" s="32">
        <v>23</v>
      </c>
      <c r="B7766" s="32">
        <v>2</v>
      </c>
      <c r="C7766" s="32">
        <v>35</v>
      </c>
      <c r="D7766" s="32" t="s">
        <v>53</v>
      </c>
      <c r="E7766" s="32" t="s">
        <v>42</v>
      </c>
    </row>
    <row r="7767" spans="1:5" ht="12.6" customHeight="1" x14ac:dyDescent="0.2">
      <c r="A7767" s="32">
        <v>23</v>
      </c>
      <c r="B7767" s="32">
        <v>2</v>
      </c>
      <c r="C7767" s="32">
        <v>36</v>
      </c>
      <c r="D7767" s="32" t="s">
        <v>50</v>
      </c>
      <c r="E7767" s="32" t="s">
        <v>497</v>
      </c>
    </row>
    <row r="7768" spans="1:5" ht="12.6" customHeight="1" x14ac:dyDescent="0.2">
      <c r="A7768" s="32">
        <v>23</v>
      </c>
      <c r="B7768" s="32">
        <v>2</v>
      </c>
      <c r="C7768" s="32">
        <v>37</v>
      </c>
      <c r="D7768" s="32" t="s">
        <v>317</v>
      </c>
      <c r="E7768" s="32" t="s">
        <v>337</v>
      </c>
    </row>
    <row r="7769" spans="1:5" ht="12.6" customHeight="1" x14ac:dyDescent="0.2">
      <c r="A7769" s="32">
        <v>23</v>
      </c>
      <c r="B7769" s="32">
        <v>2</v>
      </c>
      <c r="C7769" s="32">
        <v>38</v>
      </c>
      <c r="D7769" s="32" t="s">
        <v>426</v>
      </c>
      <c r="E7769" s="32" t="s">
        <v>16</v>
      </c>
    </row>
    <row r="7770" spans="1:5" ht="12.6" customHeight="1" x14ac:dyDescent="0.2">
      <c r="A7770" s="32">
        <v>23</v>
      </c>
      <c r="B7770" s="32">
        <v>2</v>
      </c>
      <c r="C7770" s="32">
        <v>39</v>
      </c>
      <c r="D7770" s="32" t="s">
        <v>51</v>
      </c>
      <c r="E7770" s="32" t="s">
        <v>517</v>
      </c>
    </row>
    <row r="7771" spans="1:5" ht="12.6" customHeight="1" x14ac:dyDescent="0.2">
      <c r="A7771" s="32">
        <v>23</v>
      </c>
      <c r="B7771" s="32">
        <v>2</v>
      </c>
      <c r="C7771" s="32">
        <v>40</v>
      </c>
      <c r="D7771" s="32" t="s">
        <v>47</v>
      </c>
      <c r="E7771" s="32" t="s">
        <v>237</v>
      </c>
    </row>
    <row r="7772" spans="1:5" ht="12.6" customHeight="1" x14ac:dyDescent="0.2">
      <c r="A7772" s="32">
        <v>23</v>
      </c>
      <c r="B7772" s="32">
        <v>2</v>
      </c>
      <c r="C7772" s="32">
        <v>41</v>
      </c>
      <c r="D7772" s="32" t="s">
        <v>357</v>
      </c>
      <c r="E7772" s="32" t="s">
        <v>217</v>
      </c>
    </row>
    <row r="7773" spans="1:5" ht="12.6" customHeight="1" x14ac:dyDescent="0.2">
      <c r="A7773" s="32">
        <v>23</v>
      </c>
      <c r="B7773" s="32">
        <v>2</v>
      </c>
      <c r="C7773" s="32">
        <v>42</v>
      </c>
      <c r="D7773" s="32" t="s">
        <v>457</v>
      </c>
      <c r="E7773" s="32" t="s">
        <v>390</v>
      </c>
    </row>
    <row r="7774" spans="1:5" ht="12.6" customHeight="1" x14ac:dyDescent="0.2">
      <c r="A7774" s="32">
        <v>23</v>
      </c>
      <c r="B7774" s="32">
        <v>2</v>
      </c>
      <c r="C7774" s="32">
        <v>43</v>
      </c>
      <c r="D7774" s="32" t="s">
        <v>257</v>
      </c>
      <c r="E7774" s="32" t="s">
        <v>49</v>
      </c>
    </row>
    <row r="7775" spans="1:5" ht="12.6" customHeight="1" x14ac:dyDescent="0.2">
      <c r="A7775" s="32">
        <v>23</v>
      </c>
      <c r="B7775" s="32">
        <v>2</v>
      </c>
      <c r="C7775" s="32">
        <v>44</v>
      </c>
      <c r="D7775" s="32" t="s">
        <v>477</v>
      </c>
      <c r="E7775" s="32" t="s">
        <v>48</v>
      </c>
    </row>
    <row r="7776" spans="1:5" ht="12.6" customHeight="1" x14ac:dyDescent="0.2">
      <c r="A7776" s="32">
        <v>23</v>
      </c>
      <c r="B7776" s="32">
        <v>2</v>
      </c>
      <c r="C7776" s="32">
        <v>45</v>
      </c>
      <c r="D7776" s="32" t="s">
        <v>277</v>
      </c>
      <c r="E7776" s="32" t="s">
        <v>389</v>
      </c>
    </row>
    <row r="7777" spans="1:5" ht="12.6" customHeight="1" x14ac:dyDescent="0.2">
      <c r="A7777" s="32">
        <v>23</v>
      </c>
      <c r="B7777" s="32">
        <v>2</v>
      </c>
      <c r="C7777" s="32">
        <v>46</v>
      </c>
      <c r="D7777" s="32" t="s">
        <v>52</v>
      </c>
      <c r="E7777" s="32" t="s">
        <v>297</v>
      </c>
    </row>
    <row r="7778" spans="1:5" ht="12.6" customHeight="1" x14ac:dyDescent="0.2">
      <c r="A7778" s="32">
        <v>23</v>
      </c>
      <c r="B7778" s="32">
        <v>2</v>
      </c>
      <c r="C7778" s="32">
        <v>47</v>
      </c>
      <c r="D7778" s="32" t="s">
        <v>56</v>
      </c>
      <c r="E7778" s="32" t="s">
        <v>358</v>
      </c>
    </row>
    <row r="7779" spans="1:5" ht="12.6" customHeight="1" x14ac:dyDescent="0.2">
      <c r="A7779" s="32">
        <v>23</v>
      </c>
      <c r="B7779" s="32">
        <v>2</v>
      </c>
      <c r="C7779" s="32">
        <v>48</v>
      </c>
      <c r="D7779" s="32" t="s">
        <v>59</v>
      </c>
      <c r="E7779" s="32" t="s">
        <v>258</v>
      </c>
    </row>
    <row r="7780" spans="1:5" ht="12.6" customHeight="1" x14ac:dyDescent="0.2">
      <c r="A7780" s="32">
        <v>23</v>
      </c>
      <c r="B7780" s="32">
        <v>2</v>
      </c>
      <c r="C7780" s="32">
        <v>49</v>
      </c>
      <c r="D7780" s="32" t="s">
        <v>427</v>
      </c>
      <c r="E7780" s="32" t="s">
        <v>338</v>
      </c>
    </row>
    <row r="7781" spans="1:5" ht="12.6" customHeight="1" x14ac:dyDescent="0.2">
      <c r="A7781" s="32">
        <v>23</v>
      </c>
      <c r="B7781" s="32">
        <v>2</v>
      </c>
      <c r="C7781" s="32">
        <v>50</v>
      </c>
      <c r="D7781" s="32" t="s">
        <v>55</v>
      </c>
      <c r="E7781" s="32" t="s">
        <v>278</v>
      </c>
    </row>
    <row r="7782" spans="1:5" ht="12.6" customHeight="1" x14ac:dyDescent="0.2">
      <c r="A7782" s="32">
        <v>23</v>
      </c>
      <c r="B7782" s="32">
        <v>2</v>
      </c>
      <c r="C7782" s="32">
        <v>51</v>
      </c>
      <c r="D7782" s="32" t="s">
        <v>392</v>
      </c>
      <c r="E7782" s="32" t="s">
        <v>498</v>
      </c>
    </row>
    <row r="7783" spans="1:5" ht="12.6" customHeight="1" x14ac:dyDescent="0.2">
      <c r="A7783" s="32">
        <v>23</v>
      </c>
      <c r="B7783" s="32">
        <v>2</v>
      </c>
      <c r="C7783" s="32">
        <v>52</v>
      </c>
      <c r="D7783" s="32" t="s">
        <v>298</v>
      </c>
      <c r="E7783" s="32" t="s">
        <v>238</v>
      </c>
    </row>
    <row r="7784" spans="1:5" ht="12.6" customHeight="1" x14ac:dyDescent="0.2">
      <c r="A7784" s="32">
        <v>23</v>
      </c>
      <c r="B7784" s="32">
        <v>2</v>
      </c>
      <c r="C7784" s="32">
        <v>53</v>
      </c>
      <c r="D7784" s="32" t="s">
        <v>54</v>
      </c>
      <c r="E7784" s="32" t="s">
        <v>458</v>
      </c>
    </row>
    <row r="7785" spans="1:5" ht="12.6" customHeight="1" x14ac:dyDescent="0.2">
      <c r="A7785" s="32">
        <v>23</v>
      </c>
      <c r="B7785" s="32">
        <v>2</v>
      </c>
      <c r="C7785" s="32">
        <v>54</v>
      </c>
      <c r="D7785" s="32" t="s">
        <v>391</v>
      </c>
      <c r="E7785" s="32" t="s">
        <v>60</v>
      </c>
    </row>
    <row r="7786" spans="1:5" ht="12.6" customHeight="1" x14ac:dyDescent="0.2">
      <c r="A7786" s="32">
        <v>23</v>
      </c>
      <c r="B7786" s="32">
        <v>2</v>
      </c>
      <c r="C7786" s="32">
        <v>55</v>
      </c>
      <c r="D7786" s="32" t="s">
        <v>478</v>
      </c>
      <c r="E7786" s="32" t="s">
        <v>218</v>
      </c>
    </row>
    <row r="7787" spans="1:5" ht="12.6" customHeight="1" x14ac:dyDescent="0.2">
      <c r="A7787" s="32">
        <v>23</v>
      </c>
      <c r="B7787" s="32">
        <v>2</v>
      </c>
      <c r="C7787" s="32">
        <v>56</v>
      </c>
      <c r="D7787" s="32" t="s">
        <v>57</v>
      </c>
      <c r="E7787" s="32" t="s">
        <v>318</v>
      </c>
    </row>
    <row r="7788" spans="1:5" ht="12.6" customHeight="1" x14ac:dyDescent="0.2">
      <c r="A7788" s="32">
        <v>23</v>
      </c>
      <c r="B7788" s="32">
        <v>2</v>
      </c>
      <c r="C7788" s="32">
        <v>57</v>
      </c>
      <c r="D7788" s="32" t="s">
        <v>58</v>
      </c>
      <c r="E7788" s="32" t="s">
        <v>17</v>
      </c>
    </row>
    <row r="7789" spans="1:5" ht="12.6" customHeight="1" x14ac:dyDescent="0.2">
      <c r="A7789" s="32">
        <v>23</v>
      </c>
      <c r="B7789" s="32">
        <v>2</v>
      </c>
      <c r="C7789" s="32">
        <v>58</v>
      </c>
      <c r="D7789" s="32" t="s">
        <v>64</v>
      </c>
      <c r="E7789" s="32" t="s">
        <v>518</v>
      </c>
    </row>
    <row r="7790" spans="1:5" ht="12.6" customHeight="1" x14ac:dyDescent="0.2">
      <c r="A7790" s="32">
        <v>23</v>
      </c>
      <c r="B7790" s="32">
        <v>2</v>
      </c>
      <c r="C7790" s="32">
        <v>59</v>
      </c>
      <c r="D7790" s="32" t="s">
        <v>394</v>
      </c>
      <c r="E7790" s="32" t="s">
        <v>63</v>
      </c>
    </row>
    <row r="7791" spans="1:5" ht="12.6" customHeight="1" x14ac:dyDescent="0.2">
      <c r="A7791" s="32">
        <v>23</v>
      </c>
      <c r="B7791" s="32">
        <v>2</v>
      </c>
      <c r="C7791" s="32">
        <v>60</v>
      </c>
      <c r="D7791" s="32" t="s">
        <v>359</v>
      </c>
      <c r="E7791" s="32" t="s">
        <v>65</v>
      </c>
    </row>
    <row r="7792" spans="1:5" ht="12.6" customHeight="1" x14ac:dyDescent="0.2">
      <c r="A7792" s="32">
        <v>23</v>
      </c>
      <c r="B7792" s="32">
        <v>2</v>
      </c>
      <c r="C7792" s="32">
        <v>61</v>
      </c>
      <c r="D7792" s="32" t="s">
        <v>519</v>
      </c>
      <c r="E7792" s="32" t="s">
        <v>479</v>
      </c>
    </row>
    <row r="7793" spans="1:5" ht="12.6" customHeight="1" x14ac:dyDescent="0.2">
      <c r="A7793" s="32">
        <v>23</v>
      </c>
      <c r="B7793" s="32">
        <v>2</v>
      </c>
      <c r="C7793" s="32">
        <v>62</v>
      </c>
      <c r="D7793" s="32" t="s">
        <v>62</v>
      </c>
      <c r="E7793" s="32" t="s">
        <v>239</v>
      </c>
    </row>
    <row r="7794" spans="1:5" ht="12.6" customHeight="1" x14ac:dyDescent="0.2">
      <c r="A7794" s="32">
        <v>23</v>
      </c>
      <c r="B7794" s="32">
        <v>2</v>
      </c>
      <c r="C7794" s="32">
        <v>63</v>
      </c>
      <c r="D7794" s="32" t="s">
        <v>499</v>
      </c>
      <c r="E7794" s="32" t="s">
        <v>67</v>
      </c>
    </row>
    <row r="7795" spans="1:5" ht="12.6" customHeight="1" x14ac:dyDescent="0.2">
      <c r="A7795" s="32">
        <v>23</v>
      </c>
      <c r="B7795" s="32">
        <v>2</v>
      </c>
      <c r="C7795" s="32">
        <v>64</v>
      </c>
      <c r="D7795" s="32" t="s">
        <v>319</v>
      </c>
      <c r="E7795" s="32" t="s">
        <v>61</v>
      </c>
    </row>
    <row r="7796" spans="1:5" ht="12.6" customHeight="1" x14ac:dyDescent="0.2">
      <c r="A7796" s="32">
        <v>23</v>
      </c>
      <c r="B7796" s="32">
        <v>2</v>
      </c>
      <c r="C7796" s="32">
        <v>65</v>
      </c>
      <c r="D7796" s="32" t="s">
        <v>393</v>
      </c>
      <c r="E7796" s="32" t="s">
        <v>219</v>
      </c>
    </row>
    <row r="7797" spans="1:5" ht="12.6" customHeight="1" x14ac:dyDescent="0.2">
      <c r="A7797" s="32">
        <v>23</v>
      </c>
      <c r="B7797" s="32">
        <v>2</v>
      </c>
      <c r="C7797" s="32">
        <v>66</v>
      </c>
      <c r="D7797" s="32" t="s">
        <v>339</v>
      </c>
      <c r="E7797" s="32" t="s">
        <v>18</v>
      </c>
    </row>
    <row r="7798" spans="1:5" ht="12.6" customHeight="1" x14ac:dyDescent="0.2">
      <c r="A7798" s="32">
        <v>23</v>
      </c>
      <c r="B7798" s="32">
        <v>2</v>
      </c>
      <c r="C7798" s="32">
        <v>67</v>
      </c>
      <c r="D7798" s="32" t="s">
        <v>459</v>
      </c>
      <c r="E7798" s="32" t="s">
        <v>428</v>
      </c>
    </row>
    <row r="7799" spans="1:5" ht="12.6" customHeight="1" x14ac:dyDescent="0.2">
      <c r="A7799" s="32">
        <v>23</v>
      </c>
      <c r="B7799" s="32">
        <v>2</v>
      </c>
      <c r="C7799" s="32">
        <v>68</v>
      </c>
      <c r="D7799" s="32" t="s">
        <v>299</v>
      </c>
      <c r="E7799" s="32" t="s">
        <v>66</v>
      </c>
    </row>
    <row r="7800" spans="1:5" ht="12.6" customHeight="1" x14ac:dyDescent="0.2">
      <c r="A7800" s="32">
        <v>23</v>
      </c>
      <c r="B7800" s="32">
        <v>2</v>
      </c>
      <c r="C7800" s="32">
        <v>69</v>
      </c>
      <c r="D7800" s="32" t="s">
        <v>259</v>
      </c>
      <c r="E7800" s="32" t="s">
        <v>279</v>
      </c>
    </row>
    <row r="7801" spans="1:5" ht="12.6" customHeight="1" x14ac:dyDescent="0.2">
      <c r="A7801" s="32">
        <v>23</v>
      </c>
      <c r="B7801" s="32">
        <v>2</v>
      </c>
      <c r="C7801" s="32">
        <v>70</v>
      </c>
      <c r="D7801" s="32" t="s">
        <v>72</v>
      </c>
      <c r="E7801" s="32" t="s">
        <v>240</v>
      </c>
    </row>
    <row r="7802" spans="1:5" ht="12.6" customHeight="1" x14ac:dyDescent="0.2">
      <c r="A7802" s="32">
        <v>23</v>
      </c>
      <c r="B7802" s="32">
        <v>2</v>
      </c>
      <c r="C7802" s="32">
        <v>71</v>
      </c>
      <c r="D7802" s="32" t="s">
        <v>395</v>
      </c>
      <c r="E7802" s="32" t="s">
        <v>520</v>
      </c>
    </row>
    <row r="7803" spans="1:5" ht="12.6" customHeight="1" x14ac:dyDescent="0.2">
      <c r="A7803" s="32">
        <v>23</v>
      </c>
      <c r="B7803" s="32">
        <v>2</v>
      </c>
      <c r="C7803" s="32">
        <v>72</v>
      </c>
      <c r="D7803" s="32" t="s">
        <v>460</v>
      </c>
      <c r="E7803" s="32" t="s">
        <v>500</v>
      </c>
    </row>
    <row r="7804" spans="1:5" ht="12.6" customHeight="1" x14ac:dyDescent="0.2">
      <c r="A7804" s="32">
        <v>23</v>
      </c>
      <c r="B7804" s="32">
        <v>2</v>
      </c>
      <c r="C7804" s="32">
        <v>73</v>
      </c>
      <c r="D7804" s="32" t="s">
        <v>480</v>
      </c>
      <c r="E7804" s="32" t="s">
        <v>19</v>
      </c>
    </row>
    <row r="7805" spans="1:5" ht="12.6" customHeight="1" x14ac:dyDescent="0.2">
      <c r="A7805" s="32">
        <v>23</v>
      </c>
      <c r="B7805" s="32">
        <v>2</v>
      </c>
      <c r="C7805" s="32">
        <v>74</v>
      </c>
      <c r="D7805" s="32" t="s">
        <v>74</v>
      </c>
      <c r="E7805" s="32" t="s">
        <v>69</v>
      </c>
    </row>
    <row r="7806" spans="1:5" ht="12.6" customHeight="1" x14ac:dyDescent="0.2">
      <c r="A7806" s="32">
        <v>23</v>
      </c>
      <c r="B7806" s="32">
        <v>2</v>
      </c>
      <c r="C7806" s="32">
        <v>75</v>
      </c>
      <c r="D7806" s="32" t="s">
        <v>280</v>
      </c>
      <c r="E7806" s="32" t="s">
        <v>220</v>
      </c>
    </row>
    <row r="7807" spans="1:5" ht="12.6" customHeight="1" x14ac:dyDescent="0.2">
      <c r="A7807" s="32">
        <v>23</v>
      </c>
      <c r="B7807" s="32">
        <v>2</v>
      </c>
      <c r="C7807" s="32">
        <v>76</v>
      </c>
      <c r="D7807" s="32" t="s">
        <v>396</v>
      </c>
      <c r="E7807" s="32" t="s">
        <v>300</v>
      </c>
    </row>
    <row r="7808" spans="1:5" ht="12.6" customHeight="1" x14ac:dyDescent="0.2">
      <c r="A7808" s="32">
        <v>23</v>
      </c>
      <c r="B7808" s="32">
        <v>2</v>
      </c>
      <c r="C7808" s="32">
        <v>77</v>
      </c>
      <c r="D7808" s="32" t="s">
        <v>320</v>
      </c>
      <c r="E7808" s="32" t="s">
        <v>340</v>
      </c>
    </row>
    <row r="7809" spans="1:5" ht="12.6" customHeight="1" x14ac:dyDescent="0.2">
      <c r="A7809" s="32">
        <v>23</v>
      </c>
      <c r="B7809" s="32">
        <v>2</v>
      </c>
      <c r="C7809" s="32">
        <v>78</v>
      </c>
      <c r="D7809" s="32" t="s">
        <v>73</v>
      </c>
      <c r="E7809" s="32" t="s">
        <v>71</v>
      </c>
    </row>
    <row r="7810" spans="1:5" ht="12.6" customHeight="1" x14ac:dyDescent="0.2">
      <c r="A7810" s="32">
        <v>23</v>
      </c>
      <c r="B7810" s="32">
        <v>2</v>
      </c>
      <c r="C7810" s="32">
        <v>79</v>
      </c>
      <c r="D7810" s="32" t="s">
        <v>70</v>
      </c>
      <c r="E7810" s="32" t="s">
        <v>68</v>
      </c>
    </row>
    <row r="7811" spans="1:5" ht="12.6" customHeight="1" x14ac:dyDescent="0.2">
      <c r="A7811" s="32">
        <v>23</v>
      </c>
      <c r="B7811" s="32">
        <v>2</v>
      </c>
      <c r="C7811" s="32">
        <v>80</v>
      </c>
      <c r="D7811" s="32" t="s">
        <v>429</v>
      </c>
      <c r="E7811" s="32" t="s">
        <v>360</v>
      </c>
    </row>
    <row r="7812" spans="1:5" ht="12.6" customHeight="1" x14ac:dyDescent="0.2">
      <c r="A7812" s="32">
        <v>23</v>
      </c>
      <c r="B7812" s="32">
        <v>2</v>
      </c>
      <c r="C7812" s="32">
        <v>81</v>
      </c>
      <c r="D7812" s="32" t="s">
        <v>76</v>
      </c>
      <c r="E7812" s="32" t="s">
        <v>260</v>
      </c>
    </row>
    <row r="7813" spans="1:5" ht="12.6" customHeight="1" x14ac:dyDescent="0.2">
      <c r="A7813" s="32">
        <v>23</v>
      </c>
      <c r="B7813" s="32">
        <v>2</v>
      </c>
      <c r="C7813" s="32">
        <v>82</v>
      </c>
      <c r="D7813" s="32" t="s">
        <v>81</v>
      </c>
      <c r="E7813" s="32" t="s">
        <v>461</v>
      </c>
    </row>
    <row r="7814" spans="1:5" ht="12.6" customHeight="1" x14ac:dyDescent="0.2">
      <c r="A7814" s="32">
        <v>23</v>
      </c>
      <c r="B7814" s="32">
        <v>2</v>
      </c>
      <c r="C7814" s="32">
        <v>83</v>
      </c>
      <c r="D7814" s="32" t="s">
        <v>301</v>
      </c>
      <c r="E7814" s="32" t="s">
        <v>20</v>
      </c>
    </row>
    <row r="7815" spans="1:5" ht="12.6" customHeight="1" x14ac:dyDescent="0.2">
      <c r="A7815" s="32">
        <v>23</v>
      </c>
      <c r="B7815" s="32">
        <v>2</v>
      </c>
      <c r="C7815" s="32">
        <v>84</v>
      </c>
      <c r="D7815" s="32" t="s">
        <v>481</v>
      </c>
      <c r="E7815" s="32" t="s">
        <v>221</v>
      </c>
    </row>
    <row r="7816" spans="1:5" ht="12.6" customHeight="1" x14ac:dyDescent="0.2">
      <c r="A7816" s="32">
        <v>23</v>
      </c>
      <c r="B7816" s="32">
        <v>2</v>
      </c>
      <c r="C7816" s="32">
        <v>85</v>
      </c>
      <c r="D7816" s="32" t="s">
        <v>397</v>
      </c>
      <c r="E7816" s="32" t="s">
        <v>281</v>
      </c>
    </row>
    <row r="7817" spans="1:5" ht="12.6" customHeight="1" x14ac:dyDescent="0.2">
      <c r="A7817" s="32">
        <v>23</v>
      </c>
      <c r="B7817" s="32">
        <v>2</v>
      </c>
      <c r="C7817" s="32">
        <v>86</v>
      </c>
      <c r="D7817" s="32" t="s">
        <v>79</v>
      </c>
      <c r="E7817" s="32" t="s">
        <v>77</v>
      </c>
    </row>
    <row r="7818" spans="1:5" ht="12.6" customHeight="1" x14ac:dyDescent="0.2">
      <c r="A7818" s="32">
        <v>23</v>
      </c>
      <c r="B7818" s="32">
        <v>2</v>
      </c>
      <c r="C7818" s="32">
        <v>87</v>
      </c>
      <c r="D7818" s="32" t="s">
        <v>78</v>
      </c>
      <c r="E7818" s="32" t="s">
        <v>75</v>
      </c>
    </row>
    <row r="7819" spans="1:5" ht="12.6" customHeight="1" x14ac:dyDescent="0.2">
      <c r="A7819" s="32">
        <v>23</v>
      </c>
      <c r="B7819" s="32">
        <v>2</v>
      </c>
      <c r="C7819" s="32">
        <v>88</v>
      </c>
      <c r="D7819" s="32" t="s">
        <v>398</v>
      </c>
      <c r="E7819" s="32" t="s">
        <v>241</v>
      </c>
    </row>
    <row r="7820" spans="1:5" ht="12.6" customHeight="1" x14ac:dyDescent="0.2">
      <c r="A7820" s="32">
        <v>23</v>
      </c>
      <c r="B7820" s="32">
        <v>2</v>
      </c>
      <c r="C7820" s="32">
        <v>89</v>
      </c>
      <c r="D7820" s="32" t="s">
        <v>430</v>
      </c>
      <c r="E7820" s="32" t="s">
        <v>361</v>
      </c>
    </row>
    <row r="7821" spans="1:5" ht="12.6" customHeight="1" x14ac:dyDescent="0.2">
      <c r="A7821" s="32">
        <v>23</v>
      </c>
      <c r="B7821" s="32">
        <v>2</v>
      </c>
      <c r="C7821" s="32">
        <v>90</v>
      </c>
      <c r="D7821" s="32" t="s">
        <v>501</v>
      </c>
      <c r="E7821" s="32" t="s">
        <v>321</v>
      </c>
    </row>
    <row r="7822" spans="1:5" ht="12.6" customHeight="1" x14ac:dyDescent="0.2">
      <c r="A7822" s="32">
        <v>23</v>
      </c>
      <c r="B7822" s="32">
        <v>2</v>
      </c>
      <c r="C7822" s="32">
        <v>91</v>
      </c>
      <c r="D7822" s="32" t="s">
        <v>80</v>
      </c>
      <c r="E7822" s="32" t="s">
        <v>341</v>
      </c>
    </row>
    <row r="7823" spans="1:5" ht="12.6" customHeight="1" x14ac:dyDescent="0.2">
      <c r="A7823" s="32">
        <v>23</v>
      </c>
      <c r="B7823" s="32">
        <v>2</v>
      </c>
      <c r="C7823" s="32">
        <v>92</v>
      </c>
      <c r="D7823" s="32" t="s">
        <v>261</v>
      </c>
      <c r="E7823" s="32" t="s">
        <v>521</v>
      </c>
    </row>
    <row r="7824" spans="1:5" ht="12.6" customHeight="1" x14ac:dyDescent="0.2">
      <c r="A7824" s="32">
        <v>23</v>
      </c>
      <c r="B7824" s="32">
        <v>2</v>
      </c>
      <c r="C7824" s="32">
        <v>93</v>
      </c>
      <c r="D7824" s="32" t="s">
        <v>502</v>
      </c>
      <c r="E7824" s="32" t="s">
        <v>84</v>
      </c>
    </row>
    <row r="7825" spans="1:5" ht="12.6" customHeight="1" x14ac:dyDescent="0.2">
      <c r="A7825" s="32">
        <v>23</v>
      </c>
      <c r="B7825" s="32">
        <v>2</v>
      </c>
      <c r="C7825" s="32">
        <v>94</v>
      </c>
      <c r="D7825" s="32" t="s">
        <v>85</v>
      </c>
      <c r="E7825" s="32" t="s">
        <v>242</v>
      </c>
    </row>
    <row r="7826" spans="1:5" ht="12.6" customHeight="1" x14ac:dyDescent="0.2">
      <c r="A7826" s="32">
        <v>23</v>
      </c>
      <c r="B7826" s="32">
        <v>2</v>
      </c>
      <c r="C7826" s="32">
        <v>95</v>
      </c>
      <c r="D7826" s="32" t="s">
        <v>282</v>
      </c>
      <c r="E7826" s="32" t="s">
        <v>21</v>
      </c>
    </row>
    <row r="7827" spans="1:5" ht="12.6" customHeight="1" x14ac:dyDescent="0.2">
      <c r="A7827" s="32">
        <v>23</v>
      </c>
      <c r="B7827" s="32">
        <v>2</v>
      </c>
      <c r="C7827" s="32">
        <v>96</v>
      </c>
      <c r="D7827" s="32" t="s">
        <v>87</v>
      </c>
      <c r="E7827" s="32" t="s">
        <v>400</v>
      </c>
    </row>
    <row r="7828" spans="1:5" ht="12.6" customHeight="1" x14ac:dyDescent="0.2">
      <c r="A7828" s="32">
        <v>23</v>
      </c>
      <c r="B7828" s="32">
        <v>2</v>
      </c>
      <c r="C7828" s="32">
        <v>97</v>
      </c>
      <c r="D7828" s="32" t="s">
        <v>86</v>
      </c>
      <c r="E7828" s="32" t="s">
        <v>522</v>
      </c>
    </row>
    <row r="7829" spans="1:5" ht="12.6" customHeight="1" x14ac:dyDescent="0.2">
      <c r="A7829" s="32">
        <v>23</v>
      </c>
      <c r="B7829" s="32">
        <v>2</v>
      </c>
      <c r="C7829" s="32">
        <v>98</v>
      </c>
      <c r="D7829" s="32" t="s">
        <v>399</v>
      </c>
      <c r="E7829" s="32" t="s">
        <v>462</v>
      </c>
    </row>
    <row r="7830" spans="1:5" ht="12.6" customHeight="1" x14ac:dyDescent="0.2">
      <c r="A7830" s="32">
        <v>23</v>
      </c>
      <c r="B7830" s="32">
        <v>2</v>
      </c>
      <c r="C7830" s="32">
        <v>99</v>
      </c>
      <c r="D7830" s="32" t="s">
        <v>222</v>
      </c>
      <c r="E7830" s="32" t="s">
        <v>302</v>
      </c>
    </row>
    <row r="7831" spans="1:5" ht="12.6" customHeight="1" x14ac:dyDescent="0.2">
      <c r="A7831" s="32">
        <v>23</v>
      </c>
      <c r="B7831" s="32">
        <v>2</v>
      </c>
      <c r="C7831" s="32">
        <v>100</v>
      </c>
      <c r="D7831" s="32" t="s">
        <v>82</v>
      </c>
      <c r="E7831" s="32" t="s">
        <v>482</v>
      </c>
    </row>
    <row r="7832" spans="1:5" ht="12.6" customHeight="1" x14ac:dyDescent="0.2">
      <c r="A7832" s="32">
        <v>23</v>
      </c>
      <c r="B7832" s="32">
        <v>2</v>
      </c>
      <c r="C7832" s="32">
        <v>101</v>
      </c>
      <c r="D7832" s="32" t="s">
        <v>362</v>
      </c>
      <c r="E7832" s="32" t="s">
        <v>88</v>
      </c>
    </row>
    <row r="7833" spans="1:5" ht="12.6" customHeight="1" x14ac:dyDescent="0.2">
      <c r="A7833" s="32">
        <v>23</v>
      </c>
      <c r="B7833" s="32">
        <v>2</v>
      </c>
      <c r="C7833" s="32">
        <v>102</v>
      </c>
      <c r="D7833" s="32" t="s">
        <v>342</v>
      </c>
      <c r="E7833" s="32" t="s">
        <v>83</v>
      </c>
    </row>
    <row r="7834" spans="1:5" ht="12.6" customHeight="1" x14ac:dyDescent="0.2">
      <c r="A7834" s="32">
        <v>23</v>
      </c>
      <c r="B7834" s="32">
        <v>2</v>
      </c>
      <c r="C7834" s="32">
        <v>103</v>
      </c>
      <c r="D7834" s="32" t="s">
        <v>322</v>
      </c>
      <c r="E7834" s="32" t="s">
        <v>262</v>
      </c>
    </row>
    <row r="7835" spans="1:5" ht="12.6" customHeight="1" x14ac:dyDescent="0.2">
      <c r="A7835" s="32">
        <v>23</v>
      </c>
      <c r="B7835" s="32">
        <v>2</v>
      </c>
      <c r="C7835" s="32">
        <v>104</v>
      </c>
      <c r="D7835" s="32" t="s">
        <v>243</v>
      </c>
      <c r="E7835" s="32" t="s">
        <v>431</v>
      </c>
    </row>
    <row r="7836" spans="1:5" ht="12.6" customHeight="1" x14ac:dyDescent="0.2">
      <c r="A7836" s="32">
        <v>23</v>
      </c>
      <c r="B7836" s="32">
        <v>2</v>
      </c>
      <c r="C7836" s="32">
        <v>105</v>
      </c>
      <c r="D7836" s="32" t="s">
        <v>463</v>
      </c>
      <c r="E7836" s="32" t="s">
        <v>323</v>
      </c>
    </row>
    <row r="7837" spans="1:5" ht="12.6" customHeight="1" x14ac:dyDescent="0.2">
      <c r="A7837" s="32">
        <v>23</v>
      </c>
      <c r="B7837" s="32">
        <v>2</v>
      </c>
      <c r="C7837" s="32">
        <v>106</v>
      </c>
      <c r="D7837" s="32" t="s">
        <v>90</v>
      </c>
      <c r="E7837" s="32" t="s">
        <v>303</v>
      </c>
    </row>
    <row r="7838" spans="1:5" ht="12.6" customHeight="1" x14ac:dyDescent="0.2">
      <c r="A7838" s="32">
        <v>23</v>
      </c>
      <c r="B7838" s="32">
        <v>2</v>
      </c>
      <c r="C7838" s="32">
        <v>107</v>
      </c>
      <c r="D7838" s="32" t="s">
        <v>91</v>
      </c>
      <c r="E7838" s="32" t="s">
        <v>363</v>
      </c>
    </row>
    <row r="7839" spans="1:5" ht="12.6" customHeight="1" x14ac:dyDescent="0.2">
      <c r="A7839" s="32">
        <v>23</v>
      </c>
      <c r="B7839" s="32">
        <v>2</v>
      </c>
      <c r="C7839" s="32">
        <v>108</v>
      </c>
      <c r="D7839" s="32" t="s">
        <v>432</v>
      </c>
      <c r="E7839" s="32" t="s">
        <v>89</v>
      </c>
    </row>
    <row r="7840" spans="1:5" ht="12.6" customHeight="1" x14ac:dyDescent="0.2">
      <c r="A7840" s="32">
        <v>23</v>
      </c>
      <c r="B7840" s="32">
        <v>2</v>
      </c>
      <c r="C7840" s="32">
        <v>109</v>
      </c>
      <c r="D7840" s="32" t="s">
        <v>93</v>
      </c>
      <c r="E7840" s="32" t="s">
        <v>223</v>
      </c>
    </row>
    <row r="7841" spans="1:5" ht="12.6" customHeight="1" x14ac:dyDescent="0.2">
      <c r="A7841" s="32">
        <v>23</v>
      </c>
      <c r="B7841" s="32">
        <v>2</v>
      </c>
      <c r="C7841" s="32">
        <v>110</v>
      </c>
      <c r="D7841" s="32" t="s">
        <v>23</v>
      </c>
      <c r="E7841" s="32" t="s">
        <v>92</v>
      </c>
    </row>
    <row r="7842" spans="1:5" ht="12.6" customHeight="1" x14ac:dyDescent="0.2">
      <c r="A7842" s="32">
        <v>23</v>
      </c>
      <c r="B7842" s="32">
        <v>2</v>
      </c>
      <c r="C7842" s="32">
        <v>111</v>
      </c>
      <c r="D7842" s="32" t="s">
        <v>283</v>
      </c>
      <c r="E7842" s="32" t="s">
        <v>95</v>
      </c>
    </row>
    <row r="7843" spans="1:5" ht="12.6" customHeight="1" x14ac:dyDescent="0.2">
      <c r="A7843" s="32">
        <v>23</v>
      </c>
      <c r="B7843" s="32">
        <v>2</v>
      </c>
      <c r="C7843" s="32">
        <v>112</v>
      </c>
      <c r="D7843" s="32" t="s">
        <v>343</v>
      </c>
      <c r="E7843" s="32" t="s">
        <v>401</v>
      </c>
    </row>
    <row r="7844" spans="1:5" ht="12.6" customHeight="1" x14ac:dyDescent="0.2">
      <c r="A7844" s="32">
        <v>23</v>
      </c>
      <c r="B7844" s="32">
        <v>2</v>
      </c>
      <c r="C7844" s="32">
        <v>113</v>
      </c>
      <c r="D7844" s="32" t="s">
        <v>263</v>
      </c>
      <c r="E7844" s="32" t="s">
        <v>94</v>
      </c>
    </row>
    <row r="7845" spans="1:5" ht="12.6" customHeight="1" x14ac:dyDescent="0.2">
      <c r="A7845" s="32">
        <v>23</v>
      </c>
      <c r="B7845" s="32">
        <v>2</v>
      </c>
      <c r="C7845" s="32">
        <v>114</v>
      </c>
      <c r="D7845" s="32" t="s">
        <v>483</v>
      </c>
      <c r="E7845" s="32" t="s">
        <v>523</v>
      </c>
    </row>
    <row r="7846" spans="1:5" ht="12.6" customHeight="1" x14ac:dyDescent="0.2">
      <c r="A7846" s="32">
        <v>23</v>
      </c>
      <c r="B7846" s="32">
        <v>2</v>
      </c>
      <c r="C7846" s="32">
        <v>115</v>
      </c>
      <c r="D7846" s="32" t="s">
        <v>503</v>
      </c>
      <c r="E7846" s="32" t="s">
        <v>402</v>
      </c>
    </row>
    <row r="7847" spans="1:5" ht="12.6" customHeight="1" x14ac:dyDescent="0.2">
      <c r="A7847" s="32">
        <v>23</v>
      </c>
      <c r="B7847" s="32">
        <v>2</v>
      </c>
      <c r="C7847" s="32">
        <v>116</v>
      </c>
      <c r="D7847" s="32" t="s">
        <v>304</v>
      </c>
      <c r="E7847" s="32" t="s">
        <v>284</v>
      </c>
    </row>
    <row r="7848" spans="1:5" ht="12.6" customHeight="1" x14ac:dyDescent="0.2">
      <c r="A7848" s="32">
        <v>23</v>
      </c>
      <c r="B7848" s="32">
        <v>2</v>
      </c>
      <c r="C7848" s="32">
        <v>117</v>
      </c>
      <c r="D7848" s="32" t="s">
        <v>102</v>
      </c>
      <c r="E7848" s="32" t="s">
        <v>101</v>
      </c>
    </row>
    <row r="7849" spans="1:5" ht="12.6" customHeight="1" x14ac:dyDescent="0.2">
      <c r="A7849" s="32">
        <v>23</v>
      </c>
      <c r="B7849" s="32">
        <v>2</v>
      </c>
      <c r="C7849" s="32">
        <v>118</v>
      </c>
      <c r="D7849" s="32" t="s">
        <v>264</v>
      </c>
      <c r="E7849" s="32" t="s">
        <v>484</v>
      </c>
    </row>
    <row r="7850" spans="1:5" ht="12.6" customHeight="1" x14ac:dyDescent="0.2">
      <c r="A7850" s="32">
        <v>23</v>
      </c>
      <c r="B7850" s="32">
        <v>2</v>
      </c>
      <c r="C7850" s="32">
        <v>119</v>
      </c>
      <c r="D7850" s="32" t="s">
        <v>97</v>
      </c>
      <c r="E7850" s="32" t="s">
        <v>524</v>
      </c>
    </row>
    <row r="7851" spans="1:5" ht="12.6" customHeight="1" x14ac:dyDescent="0.2">
      <c r="A7851" s="32">
        <v>23</v>
      </c>
      <c r="B7851" s="32">
        <v>2</v>
      </c>
      <c r="C7851" s="32">
        <v>120</v>
      </c>
      <c r="D7851" s="32" t="s">
        <v>96</v>
      </c>
      <c r="E7851" s="32" t="s">
        <v>344</v>
      </c>
    </row>
    <row r="7852" spans="1:5" ht="12.6" customHeight="1" x14ac:dyDescent="0.2">
      <c r="A7852" s="32">
        <v>23</v>
      </c>
      <c r="B7852" s="32">
        <v>2</v>
      </c>
      <c r="C7852" s="32">
        <v>121</v>
      </c>
      <c r="D7852" s="32" t="s">
        <v>24</v>
      </c>
      <c r="E7852" s="32" t="s">
        <v>98</v>
      </c>
    </row>
    <row r="7853" spans="1:5" ht="12.6" customHeight="1" x14ac:dyDescent="0.2">
      <c r="A7853" s="32">
        <v>23</v>
      </c>
      <c r="B7853" s="32">
        <v>2</v>
      </c>
      <c r="C7853" s="32">
        <v>122</v>
      </c>
      <c r="D7853" s="32" t="s">
        <v>324</v>
      </c>
      <c r="E7853" s="32" t="s">
        <v>403</v>
      </c>
    </row>
    <row r="7854" spans="1:5" ht="12.6" customHeight="1" x14ac:dyDescent="0.2">
      <c r="A7854" s="32">
        <v>23</v>
      </c>
      <c r="B7854" s="32">
        <v>2</v>
      </c>
      <c r="C7854" s="32">
        <v>123</v>
      </c>
      <c r="D7854" s="32" t="s">
        <v>404</v>
      </c>
      <c r="E7854" s="32" t="s">
        <v>504</v>
      </c>
    </row>
    <row r="7855" spans="1:5" ht="12.6" customHeight="1" x14ac:dyDescent="0.2">
      <c r="A7855" s="32">
        <v>23</v>
      </c>
      <c r="B7855" s="32">
        <v>2</v>
      </c>
      <c r="C7855" s="32">
        <v>124</v>
      </c>
      <c r="D7855" s="32" t="s">
        <v>464</v>
      </c>
      <c r="E7855" s="32" t="s">
        <v>100</v>
      </c>
    </row>
    <row r="7856" spans="1:5" ht="12.6" customHeight="1" x14ac:dyDescent="0.2">
      <c r="A7856" s="32">
        <v>23</v>
      </c>
      <c r="B7856" s="32">
        <v>2</v>
      </c>
      <c r="C7856" s="32">
        <v>125</v>
      </c>
      <c r="D7856" s="32" t="s">
        <v>364</v>
      </c>
      <c r="E7856" s="32" t="s">
        <v>433</v>
      </c>
    </row>
    <row r="7857" spans="1:5" ht="12.6" customHeight="1" x14ac:dyDescent="0.2">
      <c r="A7857" s="32">
        <v>23</v>
      </c>
      <c r="B7857" s="32">
        <v>2</v>
      </c>
      <c r="C7857" s="32">
        <v>126</v>
      </c>
      <c r="D7857" s="32" t="s">
        <v>99</v>
      </c>
      <c r="E7857" s="32" t="s">
        <v>224</v>
      </c>
    </row>
    <row r="7858" spans="1:5" ht="12.6" customHeight="1" x14ac:dyDescent="0.2">
      <c r="A7858" s="32">
        <v>23</v>
      </c>
      <c r="B7858" s="32">
        <v>2</v>
      </c>
      <c r="C7858" s="32">
        <v>127</v>
      </c>
      <c r="D7858" s="32" t="s">
        <v>365</v>
      </c>
      <c r="E7858" s="32" t="s">
        <v>244</v>
      </c>
    </row>
    <row r="7859" spans="1:5" ht="12.6" customHeight="1" x14ac:dyDescent="0.2">
      <c r="A7859" s="32">
        <v>23</v>
      </c>
      <c r="B7859" s="32">
        <v>2</v>
      </c>
      <c r="C7859" s="32">
        <v>128</v>
      </c>
      <c r="D7859" s="32" t="s">
        <v>225</v>
      </c>
      <c r="E7859" s="32" t="s">
        <v>405</v>
      </c>
    </row>
    <row r="7860" spans="1:5" ht="12.6" customHeight="1" x14ac:dyDescent="0.2">
      <c r="A7860" s="32">
        <v>23</v>
      </c>
      <c r="B7860" s="32">
        <v>2</v>
      </c>
      <c r="C7860" s="32">
        <v>129</v>
      </c>
      <c r="D7860" s="32" t="s">
        <v>525</v>
      </c>
      <c r="E7860" s="32" t="s">
        <v>465</v>
      </c>
    </row>
    <row r="7861" spans="1:5" ht="12.6" customHeight="1" x14ac:dyDescent="0.2">
      <c r="A7861" s="32">
        <v>23</v>
      </c>
      <c r="B7861" s="32">
        <v>2</v>
      </c>
      <c r="C7861" s="32">
        <v>130</v>
      </c>
      <c r="D7861" s="32" t="s">
        <v>25</v>
      </c>
      <c r="E7861" s="32" t="s">
        <v>406</v>
      </c>
    </row>
    <row r="7862" spans="1:5" ht="12.6" customHeight="1" x14ac:dyDescent="0.2">
      <c r="A7862" s="32">
        <v>23</v>
      </c>
      <c r="B7862" s="32">
        <v>2</v>
      </c>
      <c r="C7862" s="32">
        <v>131</v>
      </c>
      <c r="D7862" s="32" t="s">
        <v>485</v>
      </c>
      <c r="E7862" s="32" t="s">
        <v>105</v>
      </c>
    </row>
    <row r="7863" spans="1:5" ht="12.6" customHeight="1" x14ac:dyDescent="0.2">
      <c r="A7863" s="32">
        <v>23</v>
      </c>
      <c r="B7863" s="32">
        <v>2</v>
      </c>
      <c r="C7863" s="32">
        <v>132</v>
      </c>
      <c r="D7863" s="32" t="s">
        <v>103</v>
      </c>
      <c r="E7863" s="32" t="s">
        <v>325</v>
      </c>
    </row>
    <row r="7864" spans="1:5" ht="12.6" customHeight="1" x14ac:dyDescent="0.2">
      <c r="A7864" s="32">
        <v>23</v>
      </c>
      <c r="B7864" s="32">
        <v>2</v>
      </c>
      <c r="C7864" s="32">
        <v>133</v>
      </c>
      <c r="D7864" s="32" t="s">
        <v>107</v>
      </c>
      <c r="E7864" s="32" t="s">
        <v>245</v>
      </c>
    </row>
    <row r="7865" spans="1:5" ht="12.6" customHeight="1" x14ac:dyDescent="0.2">
      <c r="A7865" s="32">
        <v>23</v>
      </c>
      <c r="B7865" s="32">
        <v>2</v>
      </c>
      <c r="C7865" s="32">
        <v>134</v>
      </c>
      <c r="D7865" s="32" t="s">
        <v>106</v>
      </c>
      <c r="E7865" s="32" t="s">
        <v>104</v>
      </c>
    </row>
    <row r="7866" spans="1:5" ht="12.6" customHeight="1" x14ac:dyDescent="0.2">
      <c r="A7866" s="32">
        <v>23</v>
      </c>
      <c r="B7866" s="32">
        <v>2</v>
      </c>
      <c r="C7866" s="32">
        <v>135</v>
      </c>
      <c r="D7866" s="32" t="s">
        <v>505</v>
      </c>
      <c r="E7866" s="32" t="s">
        <v>285</v>
      </c>
    </row>
    <row r="7867" spans="1:5" ht="12.6" customHeight="1" x14ac:dyDescent="0.2">
      <c r="A7867" s="32">
        <v>23</v>
      </c>
      <c r="B7867" s="32">
        <v>2</v>
      </c>
      <c r="C7867" s="32">
        <v>136</v>
      </c>
      <c r="D7867" s="32" t="s">
        <v>108</v>
      </c>
      <c r="E7867" s="32" t="s">
        <v>109</v>
      </c>
    </row>
    <row r="7868" spans="1:5" ht="12.6" customHeight="1" x14ac:dyDescent="0.2">
      <c r="A7868" s="32">
        <v>23</v>
      </c>
      <c r="B7868" s="32">
        <v>2</v>
      </c>
      <c r="C7868" s="32">
        <v>137</v>
      </c>
      <c r="D7868" s="32" t="s">
        <v>345</v>
      </c>
      <c r="E7868" s="32" t="s">
        <v>265</v>
      </c>
    </row>
    <row r="7869" spans="1:5" ht="12.6" customHeight="1" x14ac:dyDescent="0.2">
      <c r="A7869" s="32">
        <v>23</v>
      </c>
      <c r="B7869" s="32">
        <v>2</v>
      </c>
      <c r="C7869" s="32">
        <v>138</v>
      </c>
      <c r="D7869" s="32" t="s">
        <v>434</v>
      </c>
      <c r="E7869" s="32" t="s">
        <v>305</v>
      </c>
    </row>
    <row r="7870" spans="1:5" ht="12.6" customHeight="1" x14ac:dyDescent="0.2">
      <c r="A7870" s="32">
        <v>23</v>
      </c>
      <c r="B7870" s="32">
        <v>2</v>
      </c>
      <c r="C7870" s="32">
        <v>139</v>
      </c>
      <c r="D7870" s="32" t="s">
        <v>138</v>
      </c>
      <c r="E7870" s="32" t="s">
        <v>435</v>
      </c>
    </row>
    <row r="7871" spans="1:5" ht="12.6" customHeight="1" x14ac:dyDescent="0.2">
      <c r="A7871" s="32">
        <v>23</v>
      </c>
      <c r="B7871" s="32">
        <v>2</v>
      </c>
      <c r="C7871" s="32">
        <v>140</v>
      </c>
      <c r="D7871" s="32" t="s">
        <v>142</v>
      </c>
      <c r="E7871" s="32" t="s">
        <v>266</v>
      </c>
    </row>
    <row r="7872" spans="1:5" ht="12.6" customHeight="1" x14ac:dyDescent="0.2">
      <c r="A7872" s="32">
        <v>23</v>
      </c>
      <c r="B7872" s="32">
        <v>2</v>
      </c>
      <c r="C7872" s="32">
        <v>141</v>
      </c>
      <c r="D7872" s="32" t="s">
        <v>226</v>
      </c>
      <c r="E7872" s="32" t="s">
        <v>326</v>
      </c>
    </row>
    <row r="7873" spans="1:5" ht="12.6" customHeight="1" x14ac:dyDescent="0.2">
      <c r="A7873" s="32">
        <v>23</v>
      </c>
      <c r="B7873" s="32">
        <v>2</v>
      </c>
      <c r="C7873" s="32">
        <v>142</v>
      </c>
      <c r="D7873" s="32" t="s">
        <v>246</v>
      </c>
      <c r="E7873" s="32" t="s">
        <v>143</v>
      </c>
    </row>
    <row r="7874" spans="1:5" ht="12.6" customHeight="1" x14ac:dyDescent="0.2">
      <c r="A7874" s="32">
        <v>23</v>
      </c>
      <c r="B7874" s="32">
        <v>2</v>
      </c>
      <c r="C7874" s="32">
        <v>143</v>
      </c>
      <c r="D7874" s="32" t="s">
        <v>526</v>
      </c>
      <c r="E7874" s="32" t="s">
        <v>139</v>
      </c>
    </row>
    <row r="7875" spans="1:5" ht="12.6" customHeight="1" x14ac:dyDescent="0.2">
      <c r="A7875" s="32">
        <v>23</v>
      </c>
      <c r="B7875" s="32">
        <v>2</v>
      </c>
      <c r="C7875" s="32">
        <v>144</v>
      </c>
      <c r="D7875" s="32" t="s">
        <v>407</v>
      </c>
      <c r="E7875" s="32" t="s">
        <v>286</v>
      </c>
    </row>
    <row r="7876" spans="1:5" ht="12.6" customHeight="1" x14ac:dyDescent="0.2">
      <c r="A7876" s="32">
        <v>23</v>
      </c>
      <c r="B7876" s="32">
        <v>2</v>
      </c>
      <c r="C7876" s="32">
        <v>145</v>
      </c>
      <c r="D7876" s="32" t="s">
        <v>146</v>
      </c>
      <c r="E7876" s="32" t="s">
        <v>144</v>
      </c>
    </row>
    <row r="7877" spans="1:5" ht="12.6" customHeight="1" x14ac:dyDescent="0.2">
      <c r="A7877" s="32">
        <v>23</v>
      </c>
      <c r="B7877" s="32">
        <v>2</v>
      </c>
      <c r="C7877" s="32">
        <v>146</v>
      </c>
      <c r="D7877" s="32" t="s">
        <v>506</v>
      </c>
      <c r="E7877" s="32" t="s">
        <v>306</v>
      </c>
    </row>
    <row r="7878" spans="1:5" ht="12.6" customHeight="1" x14ac:dyDescent="0.2">
      <c r="A7878" s="32">
        <v>23</v>
      </c>
      <c r="B7878" s="32">
        <v>2</v>
      </c>
      <c r="C7878" s="32">
        <v>147</v>
      </c>
      <c r="D7878" s="32" t="s">
        <v>408</v>
      </c>
      <c r="E7878" s="32" t="s">
        <v>466</v>
      </c>
    </row>
    <row r="7879" spans="1:5" ht="12.6" customHeight="1" x14ac:dyDescent="0.2">
      <c r="A7879" s="32">
        <v>23</v>
      </c>
      <c r="B7879" s="32">
        <v>2</v>
      </c>
      <c r="C7879" s="32">
        <v>148</v>
      </c>
      <c r="D7879" s="32" t="s">
        <v>366</v>
      </c>
      <c r="E7879" s="32" t="s">
        <v>346</v>
      </c>
    </row>
    <row r="7880" spans="1:5" ht="12.6" customHeight="1" x14ac:dyDescent="0.2">
      <c r="A7880" s="32">
        <v>23</v>
      </c>
      <c r="B7880" s="32">
        <v>2</v>
      </c>
      <c r="C7880" s="32">
        <v>149</v>
      </c>
      <c r="D7880" s="32" t="s">
        <v>141</v>
      </c>
      <c r="E7880" s="32" t="s">
        <v>486</v>
      </c>
    </row>
    <row r="7881" spans="1:5" ht="12.6" customHeight="1" x14ac:dyDescent="0.2">
      <c r="A7881" s="32">
        <v>23</v>
      </c>
      <c r="B7881" s="32">
        <v>2</v>
      </c>
      <c r="C7881" s="32">
        <v>150</v>
      </c>
      <c r="D7881" s="32" t="s">
        <v>327</v>
      </c>
      <c r="E7881" s="32" t="s">
        <v>140</v>
      </c>
    </row>
    <row r="7882" spans="1:5" ht="12.6" customHeight="1" x14ac:dyDescent="0.2">
      <c r="A7882" s="32">
        <v>23</v>
      </c>
      <c r="B7882" s="32">
        <v>2</v>
      </c>
      <c r="C7882" s="32">
        <v>151</v>
      </c>
      <c r="D7882" s="32" t="s">
        <v>409</v>
      </c>
      <c r="E7882" s="32" t="s">
        <v>267</v>
      </c>
    </row>
    <row r="7883" spans="1:5" ht="12.6" customHeight="1" x14ac:dyDescent="0.2">
      <c r="A7883" s="32">
        <v>23</v>
      </c>
      <c r="B7883" s="32">
        <v>2</v>
      </c>
      <c r="C7883" s="32">
        <v>152</v>
      </c>
      <c r="D7883" s="32" t="s">
        <v>487</v>
      </c>
      <c r="E7883" s="32" t="s">
        <v>153</v>
      </c>
    </row>
    <row r="7884" spans="1:5" ht="12.6" customHeight="1" x14ac:dyDescent="0.2">
      <c r="A7884" s="32">
        <v>23</v>
      </c>
      <c r="B7884" s="32">
        <v>2</v>
      </c>
      <c r="C7884" s="32">
        <v>153</v>
      </c>
      <c r="D7884" s="32" t="s">
        <v>149</v>
      </c>
      <c r="E7884" s="32" t="s">
        <v>227</v>
      </c>
    </row>
    <row r="7885" spans="1:5" ht="12.6" customHeight="1" x14ac:dyDescent="0.2">
      <c r="A7885" s="32">
        <v>23</v>
      </c>
      <c r="B7885" s="32">
        <v>2</v>
      </c>
      <c r="C7885" s="32">
        <v>154</v>
      </c>
      <c r="D7885" s="32" t="s">
        <v>287</v>
      </c>
      <c r="E7885" s="32" t="s">
        <v>507</v>
      </c>
    </row>
    <row r="7886" spans="1:5" ht="12.6" customHeight="1" x14ac:dyDescent="0.2">
      <c r="A7886" s="32">
        <v>23</v>
      </c>
      <c r="B7886" s="32">
        <v>2</v>
      </c>
      <c r="C7886" s="32">
        <v>155</v>
      </c>
      <c r="D7886" s="32" t="s">
        <v>148</v>
      </c>
      <c r="E7886" s="32" t="s">
        <v>147</v>
      </c>
    </row>
    <row r="7887" spans="1:5" ht="12.6" customHeight="1" x14ac:dyDescent="0.2">
      <c r="A7887" s="32">
        <v>23</v>
      </c>
      <c r="B7887" s="32">
        <v>2</v>
      </c>
      <c r="C7887" s="32">
        <v>156</v>
      </c>
      <c r="D7887" s="32" t="s">
        <v>527</v>
      </c>
      <c r="E7887" s="32" t="s">
        <v>152</v>
      </c>
    </row>
    <row r="7888" spans="1:5" ht="12.6" customHeight="1" x14ac:dyDescent="0.2">
      <c r="A7888" s="32">
        <v>23</v>
      </c>
      <c r="B7888" s="32">
        <v>2</v>
      </c>
      <c r="C7888" s="32">
        <v>157</v>
      </c>
      <c r="D7888" s="32" t="s">
        <v>410</v>
      </c>
      <c r="E7888" s="32" t="s">
        <v>436</v>
      </c>
    </row>
    <row r="7889" spans="1:5" ht="12.6" customHeight="1" x14ac:dyDescent="0.2">
      <c r="A7889" s="32">
        <v>23</v>
      </c>
      <c r="B7889" s="32">
        <v>2</v>
      </c>
      <c r="C7889" s="32">
        <v>158</v>
      </c>
      <c r="D7889" s="32" t="s">
        <v>307</v>
      </c>
      <c r="E7889" s="32" t="s">
        <v>151</v>
      </c>
    </row>
    <row r="7890" spans="1:5" ht="12.6" customHeight="1" x14ac:dyDescent="0.2">
      <c r="A7890" s="32">
        <v>23</v>
      </c>
      <c r="B7890" s="32">
        <v>2</v>
      </c>
      <c r="C7890" s="32">
        <v>159</v>
      </c>
      <c r="D7890" s="32" t="s">
        <v>367</v>
      </c>
      <c r="E7890" s="32" t="s">
        <v>145</v>
      </c>
    </row>
    <row r="7891" spans="1:5" ht="12.6" customHeight="1" x14ac:dyDescent="0.2">
      <c r="A7891" s="32">
        <v>23</v>
      </c>
      <c r="B7891" s="32">
        <v>2</v>
      </c>
      <c r="C7891" s="32">
        <v>160</v>
      </c>
      <c r="D7891" s="32" t="s">
        <v>347</v>
      </c>
      <c r="E7891" s="32" t="s">
        <v>247</v>
      </c>
    </row>
    <row r="7892" spans="1:5" ht="12.6" customHeight="1" x14ac:dyDescent="0.2">
      <c r="A7892" s="32">
        <v>23</v>
      </c>
      <c r="B7892" s="32">
        <v>2</v>
      </c>
      <c r="C7892" s="32">
        <v>161</v>
      </c>
      <c r="D7892" s="32" t="s">
        <v>150</v>
      </c>
      <c r="E7892" s="32" t="s">
        <v>467</v>
      </c>
    </row>
    <row r="7893" spans="1:5" ht="12.6" customHeight="1" x14ac:dyDescent="0.2">
      <c r="A7893" s="32">
        <v>23</v>
      </c>
      <c r="B7893" s="32">
        <v>2</v>
      </c>
      <c r="C7893" s="32">
        <v>162</v>
      </c>
      <c r="D7893" s="32" t="s">
        <v>154</v>
      </c>
      <c r="E7893" s="32" t="s">
        <v>528</v>
      </c>
    </row>
    <row r="7894" spans="1:5" ht="12.6" customHeight="1" x14ac:dyDescent="0.2">
      <c r="A7894" s="32">
        <v>23</v>
      </c>
      <c r="B7894" s="32">
        <v>2</v>
      </c>
      <c r="C7894" s="32">
        <v>163</v>
      </c>
      <c r="D7894" s="32" t="s">
        <v>156</v>
      </c>
      <c r="E7894" s="32" t="s">
        <v>268</v>
      </c>
    </row>
    <row r="7895" spans="1:5" ht="12.6" customHeight="1" x14ac:dyDescent="0.2">
      <c r="A7895" s="32">
        <v>23</v>
      </c>
      <c r="B7895" s="32">
        <v>2</v>
      </c>
      <c r="C7895" s="32">
        <v>164</v>
      </c>
      <c r="D7895" s="32" t="s">
        <v>412</v>
      </c>
      <c r="E7895" s="32" t="s">
        <v>157</v>
      </c>
    </row>
    <row r="7896" spans="1:5" ht="12.6" customHeight="1" x14ac:dyDescent="0.2">
      <c r="A7896" s="32">
        <v>23</v>
      </c>
      <c r="B7896" s="32">
        <v>2</v>
      </c>
      <c r="C7896" s="32">
        <v>165</v>
      </c>
      <c r="D7896" s="32" t="s">
        <v>248</v>
      </c>
      <c r="E7896" s="32" t="s">
        <v>508</v>
      </c>
    </row>
    <row r="7897" spans="1:5" ht="12.6" customHeight="1" x14ac:dyDescent="0.2">
      <c r="A7897" s="32">
        <v>23</v>
      </c>
      <c r="B7897" s="32">
        <v>2</v>
      </c>
      <c r="C7897" s="32">
        <v>166</v>
      </c>
      <c r="D7897" s="32" t="s">
        <v>411</v>
      </c>
      <c r="E7897" s="32" t="s">
        <v>158</v>
      </c>
    </row>
    <row r="7898" spans="1:5" ht="12.6" customHeight="1" x14ac:dyDescent="0.2">
      <c r="A7898" s="32">
        <v>23</v>
      </c>
      <c r="B7898" s="32">
        <v>2</v>
      </c>
      <c r="C7898" s="32">
        <v>167</v>
      </c>
      <c r="D7898" s="32" t="s">
        <v>162</v>
      </c>
      <c r="E7898" s="32" t="s">
        <v>160</v>
      </c>
    </row>
    <row r="7899" spans="1:5" ht="12.6" customHeight="1" x14ac:dyDescent="0.2">
      <c r="A7899" s="32">
        <v>23</v>
      </c>
      <c r="B7899" s="32">
        <v>2</v>
      </c>
      <c r="C7899" s="32">
        <v>168</v>
      </c>
      <c r="D7899" s="32" t="s">
        <v>328</v>
      </c>
      <c r="E7899" s="32" t="s">
        <v>155</v>
      </c>
    </row>
    <row r="7900" spans="1:5" ht="12.6" customHeight="1" x14ac:dyDescent="0.2">
      <c r="A7900" s="32">
        <v>23</v>
      </c>
      <c r="B7900" s="32">
        <v>2</v>
      </c>
      <c r="C7900" s="32">
        <v>169</v>
      </c>
      <c r="D7900" s="32" t="s">
        <v>437</v>
      </c>
      <c r="E7900" s="32" t="s">
        <v>488</v>
      </c>
    </row>
    <row r="7901" spans="1:5" ht="12.6" customHeight="1" x14ac:dyDescent="0.2">
      <c r="A7901" s="32">
        <v>23</v>
      </c>
      <c r="B7901" s="32">
        <v>2</v>
      </c>
      <c r="C7901" s="32">
        <v>170</v>
      </c>
      <c r="D7901" s="32" t="s">
        <v>228</v>
      </c>
      <c r="E7901" s="32" t="s">
        <v>368</v>
      </c>
    </row>
    <row r="7902" spans="1:5" ht="12.6" customHeight="1" x14ac:dyDescent="0.2">
      <c r="A7902" s="32">
        <v>23</v>
      </c>
      <c r="B7902" s="32">
        <v>2</v>
      </c>
      <c r="C7902" s="32">
        <v>171</v>
      </c>
      <c r="D7902" s="32" t="s">
        <v>308</v>
      </c>
      <c r="E7902" s="32" t="s">
        <v>159</v>
      </c>
    </row>
    <row r="7903" spans="1:5" ht="12.6" customHeight="1" x14ac:dyDescent="0.2">
      <c r="A7903" s="32">
        <v>23</v>
      </c>
      <c r="B7903" s="32">
        <v>2</v>
      </c>
      <c r="C7903" s="32">
        <v>172</v>
      </c>
      <c r="D7903" s="32" t="s">
        <v>468</v>
      </c>
      <c r="E7903" s="32" t="s">
        <v>348</v>
      </c>
    </row>
    <row r="7904" spans="1:5" ht="12.6" customHeight="1" x14ac:dyDescent="0.2">
      <c r="A7904" s="32">
        <v>23</v>
      </c>
      <c r="B7904" s="32">
        <v>2</v>
      </c>
      <c r="C7904" s="32">
        <v>173</v>
      </c>
      <c r="D7904" s="32" t="s">
        <v>269</v>
      </c>
      <c r="E7904" s="32" t="s">
        <v>288</v>
      </c>
    </row>
    <row r="7905" spans="1:5" ht="12.6" customHeight="1" x14ac:dyDescent="0.2">
      <c r="A7905" s="32">
        <v>23</v>
      </c>
      <c r="B7905" s="32">
        <v>2</v>
      </c>
      <c r="C7905" s="32">
        <v>174</v>
      </c>
      <c r="D7905" s="32" t="s">
        <v>165</v>
      </c>
      <c r="E7905" s="32" t="s">
        <v>509</v>
      </c>
    </row>
    <row r="7906" spans="1:5" ht="12.6" customHeight="1" x14ac:dyDescent="0.2">
      <c r="A7906" s="32">
        <v>23</v>
      </c>
      <c r="B7906" s="32">
        <v>2</v>
      </c>
      <c r="C7906" s="32">
        <v>175</v>
      </c>
      <c r="D7906" s="32" t="s">
        <v>249</v>
      </c>
      <c r="E7906" s="32" t="s">
        <v>438</v>
      </c>
    </row>
    <row r="7907" spans="1:5" ht="12.6" customHeight="1" x14ac:dyDescent="0.2">
      <c r="A7907" s="32">
        <v>23</v>
      </c>
      <c r="B7907" s="32">
        <v>2</v>
      </c>
      <c r="C7907" s="32">
        <v>176</v>
      </c>
      <c r="D7907" s="32" t="s">
        <v>167</v>
      </c>
      <c r="E7907" s="32" t="s">
        <v>329</v>
      </c>
    </row>
    <row r="7908" spans="1:5" ht="12.6" customHeight="1" x14ac:dyDescent="0.2">
      <c r="A7908" s="32">
        <v>23</v>
      </c>
      <c r="B7908" s="32">
        <v>2</v>
      </c>
      <c r="C7908" s="32">
        <v>177</v>
      </c>
      <c r="D7908" s="32" t="s">
        <v>529</v>
      </c>
      <c r="E7908" s="32" t="s">
        <v>413</v>
      </c>
    </row>
    <row r="7909" spans="1:5" ht="12.6" customHeight="1" x14ac:dyDescent="0.2">
      <c r="A7909" s="32">
        <v>23</v>
      </c>
      <c r="B7909" s="32">
        <v>2</v>
      </c>
      <c r="C7909" s="32">
        <v>178</v>
      </c>
      <c r="D7909" s="32" t="s">
        <v>414</v>
      </c>
      <c r="E7909" s="32" t="s">
        <v>164</v>
      </c>
    </row>
    <row r="7910" spans="1:5" ht="12.6" customHeight="1" x14ac:dyDescent="0.2">
      <c r="A7910" s="32">
        <v>23</v>
      </c>
      <c r="B7910" s="32">
        <v>2</v>
      </c>
      <c r="C7910" s="32">
        <v>179</v>
      </c>
      <c r="D7910" s="32" t="s">
        <v>166</v>
      </c>
      <c r="E7910" s="32" t="s">
        <v>168</v>
      </c>
    </row>
    <row r="7911" spans="1:5" ht="12.6" customHeight="1" x14ac:dyDescent="0.2">
      <c r="A7911" s="32">
        <v>23</v>
      </c>
      <c r="B7911" s="32">
        <v>2</v>
      </c>
      <c r="C7911" s="32">
        <v>180</v>
      </c>
      <c r="D7911" s="32" t="s">
        <v>349</v>
      </c>
      <c r="E7911" s="32" t="s">
        <v>289</v>
      </c>
    </row>
    <row r="7912" spans="1:5" ht="12.6" customHeight="1" x14ac:dyDescent="0.2">
      <c r="A7912" s="32">
        <v>23</v>
      </c>
      <c r="B7912" s="32">
        <v>2</v>
      </c>
      <c r="C7912" s="32">
        <v>181</v>
      </c>
      <c r="D7912" s="32" t="s">
        <v>161</v>
      </c>
      <c r="E7912" s="32" t="s">
        <v>369</v>
      </c>
    </row>
    <row r="7913" spans="1:5" ht="12.6" customHeight="1" x14ac:dyDescent="0.2">
      <c r="A7913" s="32">
        <v>23</v>
      </c>
      <c r="B7913" s="32">
        <v>2</v>
      </c>
      <c r="C7913" s="32">
        <v>182</v>
      </c>
      <c r="D7913" s="32" t="s">
        <v>169</v>
      </c>
      <c r="E7913" s="32" t="s">
        <v>489</v>
      </c>
    </row>
    <row r="7914" spans="1:5" ht="12.6" customHeight="1" x14ac:dyDescent="0.2">
      <c r="A7914" s="32">
        <v>23</v>
      </c>
      <c r="B7914" s="32">
        <v>2</v>
      </c>
      <c r="C7914" s="32">
        <v>183</v>
      </c>
      <c r="D7914" s="32" t="s">
        <v>469</v>
      </c>
      <c r="E7914" s="32" t="s">
        <v>309</v>
      </c>
    </row>
    <row r="7915" spans="1:5" ht="12.6" customHeight="1" x14ac:dyDescent="0.2">
      <c r="A7915" s="32">
        <v>23</v>
      </c>
      <c r="B7915" s="32">
        <v>2</v>
      </c>
      <c r="C7915" s="32">
        <v>184</v>
      </c>
      <c r="D7915" s="32" t="s">
        <v>229</v>
      </c>
      <c r="E7915" s="32" t="s">
        <v>163</v>
      </c>
    </row>
    <row r="7916" spans="1:5" ht="12.6" customHeight="1" x14ac:dyDescent="0.2">
      <c r="A7916" s="32">
        <v>23</v>
      </c>
      <c r="B7916" s="32">
        <v>2</v>
      </c>
      <c r="C7916" s="32">
        <v>185</v>
      </c>
      <c r="D7916" s="32" t="s">
        <v>173</v>
      </c>
      <c r="E7916" s="32" t="s">
        <v>176</v>
      </c>
    </row>
    <row r="7917" spans="1:5" ht="12.6" customHeight="1" x14ac:dyDescent="0.2">
      <c r="A7917" s="32">
        <v>23</v>
      </c>
      <c r="B7917" s="32">
        <v>2</v>
      </c>
      <c r="C7917" s="32">
        <v>186</v>
      </c>
      <c r="D7917" s="32" t="s">
        <v>250</v>
      </c>
      <c r="E7917" s="32" t="s">
        <v>415</v>
      </c>
    </row>
    <row r="7918" spans="1:5" ht="12.6" customHeight="1" x14ac:dyDescent="0.2">
      <c r="A7918" s="32">
        <v>23</v>
      </c>
      <c r="B7918" s="32">
        <v>2</v>
      </c>
      <c r="C7918" s="32">
        <v>187</v>
      </c>
      <c r="D7918" s="32" t="s">
        <v>174</v>
      </c>
      <c r="E7918" s="32" t="s">
        <v>310</v>
      </c>
    </row>
    <row r="7919" spans="1:5" ht="12.6" customHeight="1" x14ac:dyDescent="0.2">
      <c r="A7919" s="32">
        <v>23</v>
      </c>
      <c r="B7919" s="32">
        <v>2</v>
      </c>
      <c r="C7919" s="32">
        <v>188</v>
      </c>
      <c r="D7919" s="32" t="s">
        <v>490</v>
      </c>
      <c r="E7919" s="32" t="s">
        <v>416</v>
      </c>
    </row>
    <row r="7920" spans="1:5" ht="12.6" customHeight="1" x14ac:dyDescent="0.2">
      <c r="A7920" s="32">
        <v>23</v>
      </c>
      <c r="B7920" s="32">
        <v>2</v>
      </c>
      <c r="C7920" s="32">
        <v>189</v>
      </c>
      <c r="D7920" s="32" t="s">
        <v>290</v>
      </c>
      <c r="E7920" s="32" t="s">
        <v>470</v>
      </c>
    </row>
    <row r="7921" spans="1:5" ht="12.6" customHeight="1" x14ac:dyDescent="0.2">
      <c r="A7921" s="32">
        <v>23</v>
      </c>
      <c r="B7921" s="32">
        <v>2</v>
      </c>
      <c r="C7921" s="32">
        <v>190</v>
      </c>
      <c r="D7921" s="32" t="s">
        <v>270</v>
      </c>
      <c r="E7921" s="32" t="s">
        <v>530</v>
      </c>
    </row>
    <row r="7922" spans="1:5" ht="12.6" customHeight="1" x14ac:dyDescent="0.2">
      <c r="A7922" s="32">
        <v>23</v>
      </c>
      <c r="B7922" s="32">
        <v>2</v>
      </c>
      <c r="C7922" s="32">
        <v>191</v>
      </c>
      <c r="D7922" s="32" t="s">
        <v>178</v>
      </c>
      <c r="E7922" s="32" t="s">
        <v>350</v>
      </c>
    </row>
    <row r="7923" spans="1:5" ht="12.6" customHeight="1" x14ac:dyDescent="0.2">
      <c r="A7923" s="32">
        <v>23</v>
      </c>
      <c r="B7923" s="32">
        <v>2</v>
      </c>
      <c r="C7923" s="32">
        <v>192</v>
      </c>
      <c r="D7923" s="32" t="s">
        <v>330</v>
      </c>
      <c r="E7923" s="32" t="s">
        <v>171</v>
      </c>
    </row>
    <row r="7924" spans="1:5" ht="12.6" customHeight="1" x14ac:dyDescent="0.2">
      <c r="A7924" s="32">
        <v>23</v>
      </c>
      <c r="B7924" s="32">
        <v>2</v>
      </c>
      <c r="C7924" s="32">
        <v>193</v>
      </c>
      <c r="D7924" s="32" t="s">
        <v>510</v>
      </c>
      <c r="E7924" s="32" t="s">
        <v>230</v>
      </c>
    </row>
    <row r="7925" spans="1:5" ht="12.6" customHeight="1" x14ac:dyDescent="0.2">
      <c r="A7925" s="32">
        <v>23</v>
      </c>
      <c r="B7925" s="32">
        <v>2</v>
      </c>
      <c r="C7925" s="32">
        <v>194</v>
      </c>
      <c r="D7925" s="32" t="s">
        <v>175</v>
      </c>
      <c r="E7925" s="32" t="s">
        <v>370</v>
      </c>
    </row>
    <row r="7926" spans="1:5" ht="12.6" customHeight="1" x14ac:dyDescent="0.2">
      <c r="A7926" s="32">
        <v>23</v>
      </c>
      <c r="B7926" s="32">
        <v>2</v>
      </c>
      <c r="C7926" s="32">
        <v>195</v>
      </c>
      <c r="D7926" s="32" t="s">
        <v>170</v>
      </c>
      <c r="E7926" s="32" t="s">
        <v>172</v>
      </c>
    </row>
    <row r="7927" spans="1:5" ht="12.6" customHeight="1" x14ac:dyDescent="0.2">
      <c r="A7927" s="32">
        <v>23</v>
      </c>
      <c r="B7927" s="32">
        <v>2</v>
      </c>
      <c r="C7927" s="32">
        <v>196</v>
      </c>
      <c r="D7927" s="32" t="s">
        <v>271</v>
      </c>
      <c r="E7927" s="32" t="s">
        <v>439</v>
      </c>
    </row>
    <row r="7928" spans="1:5" ht="12.6" customHeight="1" x14ac:dyDescent="0.2">
      <c r="A7928" s="32">
        <v>23</v>
      </c>
      <c r="B7928" s="32">
        <v>2</v>
      </c>
      <c r="C7928" s="32">
        <v>197</v>
      </c>
      <c r="D7928" s="32" t="s">
        <v>417</v>
      </c>
      <c r="E7928" s="32" t="s">
        <v>181</v>
      </c>
    </row>
    <row r="7929" spans="1:5" ht="12.6" customHeight="1" x14ac:dyDescent="0.2">
      <c r="A7929" s="32">
        <v>23</v>
      </c>
      <c r="B7929" s="32">
        <v>2</v>
      </c>
      <c r="C7929" s="32">
        <v>198</v>
      </c>
      <c r="D7929" s="32" t="s">
        <v>531</v>
      </c>
      <c r="E7929" s="32" t="s">
        <v>185</v>
      </c>
    </row>
    <row r="7930" spans="1:5" ht="12.6" customHeight="1" x14ac:dyDescent="0.2">
      <c r="A7930" s="32">
        <v>23</v>
      </c>
      <c r="B7930" s="32">
        <v>2</v>
      </c>
      <c r="C7930" s="32">
        <v>199</v>
      </c>
      <c r="D7930" s="32" t="s">
        <v>311</v>
      </c>
      <c r="E7930" s="32" t="s">
        <v>251</v>
      </c>
    </row>
    <row r="7931" spans="1:5" ht="12.6" customHeight="1" x14ac:dyDescent="0.2">
      <c r="A7931" s="32">
        <v>23</v>
      </c>
      <c r="B7931" s="32">
        <v>2</v>
      </c>
      <c r="C7931" s="32">
        <v>200</v>
      </c>
      <c r="D7931" s="32" t="s">
        <v>183</v>
      </c>
      <c r="E7931" s="32" t="s">
        <v>179</v>
      </c>
    </row>
    <row r="7932" spans="1:5" ht="12.6" customHeight="1" x14ac:dyDescent="0.2">
      <c r="A7932" s="32">
        <v>23</v>
      </c>
      <c r="B7932" s="32">
        <v>2</v>
      </c>
      <c r="C7932" s="32">
        <v>201</v>
      </c>
      <c r="D7932" s="32" t="s">
        <v>291</v>
      </c>
      <c r="E7932" s="32" t="s">
        <v>440</v>
      </c>
    </row>
    <row r="7933" spans="1:5" ht="12.6" customHeight="1" x14ac:dyDescent="0.2">
      <c r="A7933" s="32">
        <v>23</v>
      </c>
      <c r="B7933" s="32">
        <v>2</v>
      </c>
      <c r="C7933" s="32">
        <v>202</v>
      </c>
      <c r="D7933" s="32" t="s">
        <v>331</v>
      </c>
      <c r="E7933" s="32" t="s">
        <v>371</v>
      </c>
    </row>
    <row r="7934" spans="1:5" ht="12.6" customHeight="1" x14ac:dyDescent="0.2">
      <c r="A7934" s="32">
        <v>23</v>
      </c>
      <c r="B7934" s="32">
        <v>2</v>
      </c>
      <c r="C7934" s="32">
        <v>203</v>
      </c>
      <c r="D7934" s="32" t="s">
        <v>471</v>
      </c>
      <c r="E7934" s="32" t="s">
        <v>491</v>
      </c>
    </row>
    <row r="7935" spans="1:5" ht="12.6" customHeight="1" x14ac:dyDescent="0.2">
      <c r="A7935" s="32">
        <v>23</v>
      </c>
      <c r="B7935" s="32">
        <v>2</v>
      </c>
      <c r="C7935" s="32">
        <v>204</v>
      </c>
      <c r="D7935" s="32" t="s">
        <v>511</v>
      </c>
      <c r="E7935" s="32" t="s">
        <v>180</v>
      </c>
    </row>
    <row r="7936" spans="1:5" ht="12.6" customHeight="1" x14ac:dyDescent="0.2">
      <c r="A7936" s="32">
        <v>23</v>
      </c>
      <c r="B7936" s="32">
        <v>2</v>
      </c>
      <c r="C7936" s="32">
        <v>205</v>
      </c>
      <c r="D7936" s="32" t="s">
        <v>351</v>
      </c>
      <c r="E7936" s="32" t="s">
        <v>231</v>
      </c>
    </row>
    <row r="7937" spans="1:5" ht="12.6" customHeight="1" x14ac:dyDescent="0.2">
      <c r="A7937" s="32">
        <v>23</v>
      </c>
      <c r="B7937" s="32">
        <v>2</v>
      </c>
      <c r="C7937" s="32">
        <v>206</v>
      </c>
      <c r="D7937" s="32" t="s">
        <v>184</v>
      </c>
      <c r="E7937" s="32" t="s">
        <v>177</v>
      </c>
    </row>
    <row r="7938" spans="1:5" ht="12.6" customHeight="1" x14ac:dyDescent="0.2">
      <c r="A7938" s="32">
        <v>23</v>
      </c>
      <c r="B7938" s="32">
        <v>2</v>
      </c>
      <c r="C7938" s="32">
        <v>207</v>
      </c>
      <c r="D7938" s="32" t="s">
        <v>182</v>
      </c>
      <c r="E7938" s="32" t="s">
        <v>418</v>
      </c>
    </row>
    <row r="7939" spans="1:5" ht="12.6" customHeight="1" x14ac:dyDescent="0.2">
      <c r="A7939" s="32">
        <v>23</v>
      </c>
      <c r="B7939" s="32">
        <v>2</v>
      </c>
      <c r="C7939" s="32">
        <v>208</v>
      </c>
      <c r="D7939" s="32" t="s">
        <v>189</v>
      </c>
      <c r="E7939" s="32" t="s">
        <v>292</v>
      </c>
    </row>
    <row r="7940" spans="1:5" ht="12.6" customHeight="1" x14ac:dyDescent="0.2">
      <c r="A7940" s="32">
        <v>23</v>
      </c>
      <c r="B7940" s="32">
        <v>2</v>
      </c>
      <c r="C7940" s="32">
        <v>209</v>
      </c>
      <c r="D7940" s="32" t="s">
        <v>532</v>
      </c>
      <c r="E7940" s="32" t="s">
        <v>512</v>
      </c>
    </row>
    <row r="7941" spans="1:5" ht="12.6" customHeight="1" x14ac:dyDescent="0.2">
      <c r="A7941" s="32">
        <v>23</v>
      </c>
      <c r="B7941" s="32">
        <v>2</v>
      </c>
      <c r="C7941" s="32">
        <v>210</v>
      </c>
      <c r="D7941" s="32" t="s">
        <v>372</v>
      </c>
      <c r="E7941" s="32" t="s">
        <v>191</v>
      </c>
    </row>
    <row r="7942" spans="1:5" ht="12.6" customHeight="1" x14ac:dyDescent="0.2">
      <c r="A7942" s="32">
        <v>23</v>
      </c>
      <c r="B7942" s="32">
        <v>2</v>
      </c>
      <c r="C7942" s="32">
        <v>211</v>
      </c>
      <c r="D7942" s="32" t="s">
        <v>472</v>
      </c>
      <c r="E7942" s="32" t="s">
        <v>192</v>
      </c>
    </row>
    <row r="7943" spans="1:5" ht="12.6" customHeight="1" x14ac:dyDescent="0.2">
      <c r="A7943" s="32">
        <v>23</v>
      </c>
      <c r="B7943" s="32">
        <v>2</v>
      </c>
      <c r="C7943" s="32">
        <v>212</v>
      </c>
      <c r="D7943" s="32" t="s">
        <v>492</v>
      </c>
      <c r="E7943" s="32" t="s">
        <v>332</v>
      </c>
    </row>
    <row r="7944" spans="1:5" ht="12.6" customHeight="1" x14ac:dyDescent="0.2">
      <c r="A7944" s="32">
        <v>23</v>
      </c>
      <c r="B7944" s="32">
        <v>2</v>
      </c>
      <c r="C7944" s="32">
        <v>213</v>
      </c>
      <c r="D7944" s="32" t="s">
        <v>441</v>
      </c>
      <c r="E7944" s="32" t="s">
        <v>272</v>
      </c>
    </row>
    <row r="7945" spans="1:5" ht="12.6" customHeight="1" x14ac:dyDescent="0.2">
      <c r="A7945" s="32">
        <v>23</v>
      </c>
      <c r="B7945" s="32">
        <v>2</v>
      </c>
      <c r="C7945" s="32">
        <v>214</v>
      </c>
      <c r="D7945" s="32" t="s">
        <v>188</v>
      </c>
      <c r="E7945" s="32" t="s">
        <v>187</v>
      </c>
    </row>
    <row r="7946" spans="1:5" ht="12.6" customHeight="1" x14ac:dyDescent="0.2">
      <c r="A7946" s="32">
        <v>23</v>
      </c>
      <c r="B7946" s="32">
        <v>2</v>
      </c>
      <c r="C7946" s="32">
        <v>215</v>
      </c>
      <c r="D7946" s="32" t="s">
        <v>312</v>
      </c>
      <c r="E7946" s="32" t="s">
        <v>186</v>
      </c>
    </row>
    <row r="7947" spans="1:5" ht="12.6" customHeight="1" x14ac:dyDescent="0.2">
      <c r="A7947" s="32">
        <v>23</v>
      </c>
      <c r="B7947" s="32">
        <v>2</v>
      </c>
      <c r="C7947" s="32">
        <v>216</v>
      </c>
      <c r="D7947" s="32" t="s">
        <v>419</v>
      </c>
      <c r="E7947" s="32" t="s">
        <v>352</v>
      </c>
    </row>
    <row r="7948" spans="1:5" ht="12.6" customHeight="1" x14ac:dyDescent="0.2">
      <c r="A7948" s="32">
        <v>23</v>
      </c>
      <c r="B7948" s="32">
        <v>2</v>
      </c>
      <c r="C7948" s="32">
        <v>217</v>
      </c>
      <c r="D7948" s="32" t="s">
        <v>194</v>
      </c>
      <c r="E7948" s="32" t="s">
        <v>232</v>
      </c>
    </row>
    <row r="7949" spans="1:5" ht="12.6" customHeight="1" x14ac:dyDescent="0.2">
      <c r="A7949" s="32">
        <v>23</v>
      </c>
      <c r="B7949" s="32">
        <v>2</v>
      </c>
      <c r="C7949" s="32">
        <v>218</v>
      </c>
      <c r="D7949" s="32" t="s">
        <v>190</v>
      </c>
      <c r="E7949" s="32" t="s">
        <v>252</v>
      </c>
    </row>
    <row r="7950" spans="1:5" ht="12.6" customHeight="1" x14ac:dyDescent="0.2">
      <c r="A7950" s="32">
        <v>23</v>
      </c>
      <c r="B7950" s="32">
        <v>2</v>
      </c>
      <c r="C7950" s="32">
        <v>219</v>
      </c>
      <c r="D7950" s="32" t="s">
        <v>293</v>
      </c>
      <c r="E7950" s="32" t="s">
        <v>420</v>
      </c>
    </row>
    <row r="7951" spans="1:5" ht="12.6" customHeight="1" x14ac:dyDescent="0.2">
      <c r="A7951" s="32">
        <v>23</v>
      </c>
      <c r="B7951" s="32">
        <v>2</v>
      </c>
      <c r="C7951" s="32">
        <v>220</v>
      </c>
      <c r="D7951" s="32" t="s">
        <v>273</v>
      </c>
      <c r="E7951" s="32" t="s">
        <v>313</v>
      </c>
    </row>
    <row r="7952" spans="1:5" ht="12.6" customHeight="1" x14ac:dyDescent="0.2">
      <c r="A7952" s="32">
        <v>23</v>
      </c>
      <c r="B7952" s="32">
        <v>2</v>
      </c>
      <c r="C7952" s="32">
        <v>221</v>
      </c>
      <c r="D7952" s="32" t="s">
        <v>493</v>
      </c>
      <c r="E7952" s="32" t="s">
        <v>200</v>
      </c>
    </row>
    <row r="7953" spans="1:5" ht="12.6" customHeight="1" x14ac:dyDescent="0.2">
      <c r="A7953" s="32">
        <v>23</v>
      </c>
      <c r="B7953" s="32">
        <v>2</v>
      </c>
      <c r="C7953" s="32">
        <v>222</v>
      </c>
      <c r="D7953" s="32" t="s">
        <v>533</v>
      </c>
      <c r="E7953" s="32" t="s">
        <v>233</v>
      </c>
    </row>
    <row r="7954" spans="1:5" ht="12.6" customHeight="1" x14ac:dyDescent="0.2">
      <c r="A7954" s="32">
        <v>23</v>
      </c>
      <c r="B7954" s="32">
        <v>2</v>
      </c>
      <c r="C7954" s="32">
        <v>223</v>
      </c>
      <c r="D7954" s="32" t="s">
        <v>513</v>
      </c>
      <c r="E7954" s="32" t="s">
        <v>353</v>
      </c>
    </row>
    <row r="7955" spans="1:5" ht="12.6" customHeight="1" x14ac:dyDescent="0.2">
      <c r="A7955" s="32">
        <v>23</v>
      </c>
      <c r="B7955" s="32">
        <v>2</v>
      </c>
      <c r="C7955" s="32">
        <v>224</v>
      </c>
      <c r="D7955" s="32" t="s">
        <v>442</v>
      </c>
      <c r="E7955" s="32" t="s">
        <v>197</v>
      </c>
    </row>
    <row r="7956" spans="1:5" ht="12.6" customHeight="1" x14ac:dyDescent="0.2">
      <c r="A7956" s="32">
        <v>23</v>
      </c>
      <c r="B7956" s="32">
        <v>2</v>
      </c>
      <c r="C7956" s="32">
        <v>225</v>
      </c>
      <c r="D7956" s="32" t="s">
        <v>193</v>
      </c>
      <c r="E7956" s="32" t="s">
        <v>196</v>
      </c>
    </row>
    <row r="7957" spans="1:5" ht="12.6" customHeight="1" x14ac:dyDescent="0.2">
      <c r="A7957" s="32">
        <v>23</v>
      </c>
      <c r="B7957" s="32">
        <v>2</v>
      </c>
      <c r="C7957" s="32">
        <v>226</v>
      </c>
      <c r="D7957" s="32" t="s">
        <v>473</v>
      </c>
      <c r="E7957" s="32" t="s">
        <v>198</v>
      </c>
    </row>
    <row r="7958" spans="1:5" ht="12.6" customHeight="1" x14ac:dyDescent="0.2">
      <c r="A7958" s="32">
        <v>23</v>
      </c>
      <c r="B7958" s="32">
        <v>2</v>
      </c>
      <c r="C7958" s="32">
        <v>227</v>
      </c>
      <c r="D7958" s="32" t="s">
        <v>333</v>
      </c>
      <c r="E7958" s="32" t="s">
        <v>199</v>
      </c>
    </row>
    <row r="7959" spans="1:5" ht="12.6" customHeight="1" x14ac:dyDescent="0.2">
      <c r="A7959" s="32">
        <v>23</v>
      </c>
      <c r="B7959" s="32">
        <v>2</v>
      </c>
      <c r="C7959" s="32">
        <v>228</v>
      </c>
      <c r="D7959" s="32" t="s">
        <v>421</v>
      </c>
      <c r="E7959" s="32" t="s">
        <v>422</v>
      </c>
    </row>
    <row r="7960" spans="1:5" ht="12.6" customHeight="1" x14ac:dyDescent="0.2">
      <c r="A7960" s="32">
        <v>23</v>
      </c>
      <c r="B7960" s="32">
        <v>2</v>
      </c>
      <c r="C7960" s="32">
        <v>229</v>
      </c>
      <c r="D7960" s="32" t="s">
        <v>195</v>
      </c>
      <c r="E7960" s="32" t="s">
        <v>373</v>
      </c>
    </row>
    <row r="7961" spans="1:5" ht="12.6" customHeight="1" x14ac:dyDescent="0.2">
      <c r="A7961" s="32">
        <v>23</v>
      </c>
      <c r="B7961" s="32">
        <v>2</v>
      </c>
      <c r="C7961" s="32">
        <v>230</v>
      </c>
      <c r="D7961" s="32" t="s">
        <v>201</v>
      </c>
      <c r="E7961" s="32" t="s">
        <v>253</v>
      </c>
    </row>
    <row r="7962" spans="1:5" ht="12.6" customHeight="1" x14ac:dyDescent="0.2">
      <c r="A7962" s="32">
        <v>23</v>
      </c>
      <c r="B7962" s="32">
        <v>3</v>
      </c>
      <c r="C7962" s="32">
        <v>1</v>
      </c>
      <c r="D7962" s="32" t="s">
        <v>454</v>
      </c>
      <c r="E7962" s="32" t="s">
        <v>294</v>
      </c>
    </row>
    <row r="7963" spans="1:5" ht="12.6" customHeight="1" x14ac:dyDescent="0.2">
      <c r="A7963" s="32">
        <v>23</v>
      </c>
      <c r="B7963" s="32">
        <v>3</v>
      </c>
      <c r="C7963" s="32">
        <v>2</v>
      </c>
      <c r="D7963" s="32" t="s">
        <v>354</v>
      </c>
      <c r="E7963" s="32" t="s">
        <v>234</v>
      </c>
    </row>
    <row r="7964" spans="1:5" ht="12.6" customHeight="1" x14ac:dyDescent="0.2">
      <c r="A7964" s="32">
        <v>23</v>
      </c>
      <c r="B7964" s="32">
        <v>3</v>
      </c>
      <c r="C7964" s="32">
        <v>3</v>
      </c>
      <c r="D7964" s="32" t="s">
        <v>514</v>
      </c>
      <c r="E7964" s="32" t="s">
        <v>314</v>
      </c>
    </row>
    <row r="7965" spans="1:5" ht="12.6" customHeight="1" x14ac:dyDescent="0.2">
      <c r="A7965" s="32">
        <v>23</v>
      </c>
      <c r="B7965" s="32">
        <v>3</v>
      </c>
      <c r="C7965" s="32">
        <v>4</v>
      </c>
      <c r="D7965" s="32" t="s">
        <v>26</v>
      </c>
      <c r="E7965" s="32" t="s">
        <v>254</v>
      </c>
    </row>
    <row r="7966" spans="1:5" ht="12.6" customHeight="1" x14ac:dyDescent="0.2">
      <c r="A7966" s="32">
        <v>23</v>
      </c>
      <c r="B7966" s="32">
        <v>3</v>
      </c>
      <c r="C7966" s="32">
        <v>5</v>
      </c>
      <c r="D7966" s="32" t="s">
        <v>274</v>
      </c>
      <c r="E7966" s="32" t="s">
        <v>384</v>
      </c>
    </row>
    <row r="7967" spans="1:5" ht="12.6" customHeight="1" x14ac:dyDescent="0.2">
      <c r="A7967" s="32">
        <v>23</v>
      </c>
      <c r="B7967" s="32">
        <v>3</v>
      </c>
      <c r="C7967" s="32">
        <v>6</v>
      </c>
      <c r="D7967" s="32" t="s">
        <v>334</v>
      </c>
      <c r="E7967" s="32" t="s">
        <v>32</v>
      </c>
    </row>
    <row r="7968" spans="1:5" ht="12.6" customHeight="1" x14ac:dyDescent="0.2">
      <c r="A7968" s="32">
        <v>23</v>
      </c>
      <c r="B7968" s="32">
        <v>3</v>
      </c>
      <c r="C7968" s="32">
        <v>7</v>
      </c>
      <c r="D7968" s="32" t="s">
        <v>474</v>
      </c>
      <c r="E7968" s="32" t="s">
        <v>29</v>
      </c>
    </row>
    <row r="7969" spans="1:5" ht="12.6" customHeight="1" x14ac:dyDescent="0.2">
      <c r="A7969" s="32">
        <v>23</v>
      </c>
      <c r="B7969" s="32">
        <v>3</v>
      </c>
      <c r="C7969" s="32">
        <v>8</v>
      </c>
      <c r="D7969" s="32" t="s">
        <v>22</v>
      </c>
      <c r="E7969" s="32" t="s">
        <v>494</v>
      </c>
    </row>
    <row r="7970" spans="1:5" ht="12.6" customHeight="1" x14ac:dyDescent="0.2">
      <c r="A7970" s="32">
        <v>23</v>
      </c>
      <c r="B7970" s="32">
        <v>3</v>
      </c>
      <c r="C7970" s="32">
        <v>9</v>
      </c>
      <c r="D7970" s="32" t="s">
        <v>214</v>
      </c>
      <c r="E7970" s="32" t="s">
        <v>30</v>
      </c>
    </row>
    <row r="7971" spans="1:5" ht="12.6" customHeight="1" x14ac:dyDescent="0.2">
      <c r="A7971" s="32">
        <v>23</v>
      </c>
      <c r="B7971" s="32">
        <v>3</v>
      </c>
      <c r="C7971" s="32">
        <v>10</v>
      </c>
      <c r="D7971" s="32" t="s">
        <v>31</v>
      </c>
      <c r="E7971" s="32" t="s">
        <v>383</v>
      </c>
    </row>
    <row r="7972" spans="1:5" ht="12.6" customHeight="1" x14ac:dyDescent="0.2">
      <c r="A7972" s="32">
        <v>23</v>
      </c>
      <c r="B7972" s="32">
        <v>3</v>
      </c>
      <c r="C7972" s="32">
        <v>11</v>
      </c>
      <c r="D7972" s="32" t="s">
        <v>28</v>
      </c>
      <c r="E7972" s="32" t="s">
        <v>423</v>
      </c>
    </row>
    <row r="7973" spans="1:5" ht="12.6" customHeight="1" x14ac:dyDescent="0.2">
      <c r="A7973" s="32">
        <v>23</v>
      </c>
      <c r="B7973" s="32">
        <v>3</v>
      </c>
      <c r="C7973" s="32">
        <v>12</v>
      </c>
      <c r="D7973" s="32" t="s">
        <v>255</v>
      </c>
      <c r="E7973" s="32" t="s">
        <v>27</v>
      </c>
    </row>
    <row r="7974" spans="1:5" ht="12.6" customHeight="1" x14ac:dyDescent="0.2">
      <c r="A7974" s="32">
        <v>23</v>
      </c>
      <c r="B7974" s="32">
        <v>3</v>
      </c>
      <c r="C7974" s="32">
        <v>13</v>
      </c>
      <c r="D7974" s="32" t="s">
        <v>14</v>
      </c>
      <c r="E7974" s="32" t="s">
        <v>385</v>
      </c>
    </row>
    <row r="7975" spans="1:5" ht="12.6" customHeight="1" x14ac:dyDescent="0.2">
      <c r="A7975" s="32">
        <v>23</v>
      </c>
      <c r="B7975" s="32">
        <v>3</v>
      </c>
      <c r="C7975" s="32">
        <v>14</v>
      </c>
      <c r="D7975" s="32" t="s">
        <v>235</v>
      </c>
      <c r="E7975" s="32" t="s">
        <v>475</v>
      </c>
    </row>
    <row r="7976" spans="1:5" ht="12.6" customHeight="1" x14ac:dyDescent="0.2">
      <c r="A7976" s="32">
        <v>23</v>
      </c>
      <c r="B7976" s="32">
        <v>3</v>
      </c>
      <c r="C7976" s="32">
        <v>15</v>
      </c>
      <c r="D7976" s="32" t="s">
        <v>315</v>
      </c>
      <c r="E7976" s="32" t="s">
        <v>386</v>
      </c>
    </row>
    <row r="7977" spans="1:5" ht="12.6" customHeight="1" x14ac:dyDescent="0.2">
      <c r="A7977" s="32">
        <v>23</v>
      </c>
      <c r="B7977" s="32">
        <v>3</v>
      </c>
      <c r="C7977" s="32">
        <v>16</v>
      </c>
      <c r="D7977" s="32" t="s">
        <v>424</v>
      </c>
      <c r="E7977" s="32" t="s">
        <v>515</v>
      </c>
    </row>
    <row r="7978" spans="1:5" ht="12.6" customHeight="1" x14ac:dyDescent="0.2">
      <c r="A7978" s="32">
        <v>23</v>
      </c>
      <c r="B7978" s="32">
        <v>3</v>
      </c>
      <c r="C7978" s="32">
        <v>17</v>
      </c>
      <c r="D7978" s="32" t="s">
        <v>295</v>
      </c>
      <c r="E7978" s="32" t="s">
        <v>495</v>
      </c>
    </row>
    <row r="7979" spans="1:5" ht="12.6" customHeight="1" x14ac:dyDescent="0.2">
      <c r="A7979" s="32">
        <v>23</v>
      </c>
      <c r="B7979" s="32">
        <v>3</v>
      </c>
      <c r="C7979" s="32">
        <v>18</v>
      </c>
      <c r="D7979" s="32" t="s">
        <v>355</v>
      </c>
      <c r="E7979" s="32" t="s">
        <v>215</v>
      </c>
    </row>
    <row r="7980" spans="1:5" ht="12.6" customHeight="1" x14ac:dyDescent="0.2">
      <c r="A7980" s="32">
        <v>23</v>
      </c>
      <c r="B7980" s="32">
        <v>3</v>
      </c>
      <c r="C7980" s="32">
        <v>19</v>
      </c>
      <c r="D7980" s="32" t="s">
        <v>37</v>
      </c>
      <c r="E7980" s="32" t="s">
        <v>35</v>
      </c>
    </row>
    <row r="7981" spans="1:5" ht="12.6" customHeight="1" x14ac:dyDescent="0.2">
      <c r="A7981" s="32">
        <v>23</v>
      </c>
      <c r="B7981" s="32">
        <v>3</v>
      </c>
      <c r="C7981" s="32">
        <v>20</v>
      </c>
      <c r="D7981" s="32" t="s">
        <v>335</v>
      </c>
      <c r="E7981" s="32" t="s">
        <v>455</v>
      </c>
    </row>
    <row r="7982" spans="1:5" ht="12.6" customHeight="1" x14ac:dyDescent="0.2">
      <c r="A7982" s="32">
        <v>23</v>
      </c>
      <c r="B7982" s="32">
        <v>3</v>
      </c>
      <c r="C7982" s="32">
        <v>21</v>
      </c>
      <c r="D7982" s="32" t="s">
        <v>275</v>
      </c>
      <c r="E7982" s="32" t="s">
        <v>36</v>
      </c>
    </row>
    <row r="7983" spans="1:5" ht="12.6" customHeight="1" x14ac:dyDescent="0.2">
      <c r="A7983" s="32">
        <v>23</v>
      </c>
      <c r="B7983" s="32">
        <v>3</v>
      </c>
      <c r="C7983" s="32">
        <v>22</v>
      </c>
      <c r="D7983" s="32" t="s">
        <v>38</v>
      </c>
      <c r="E7983" s="32" t="s">
        <v>34</v>
      </c>
    </row>
    <row r="7984" spans="1:5" ht="12.6" customHeight="1" x14ac:dyDescent="0.2">
      <c r="A7984" s="32">
        <v>23</v>
      </c>
      <c r="B7984" s="32">
        <v>3</v>
      </c>
      <c r="C7984" s="32">
        <v>23</v>
      </c>
      <c r="D7984" s="32" t="s">
        <v>33</v>
      </c>
      <c r="E7984" s="32" t="s">
        <v>39</v>
      </c>
    </row>
    <row r="7985" spans="1:5" ht="12.6" customHeight="1" x14ac:dyDescent="0.2">
      <c r="A7985" s="32">
        <v>23</v>
      </c>
      <c r="B7985" s="32">
        <v>3</v>
      </c>
      <c r="C7985" s="32">
        <v>24</v>
      </c>
      <c r="D7985" s="32" t="s">
        <v>45</v>
      </c>
      <c r="E7985" s="32" t="s">
        <v>456</v>
      </c>
    </row>
    <row r="7986" spans="1:5" ht="12.6" customHeight="1" x14ac:dyDescent="0.2">
      <c r="A7986" s="32">
        <v>23</v>
      </c>
      <c r="B7986" s="32">
        <v>3</v>
      </c>
      <c r="C7986" s="32">
        <v>25</v>
      </c>
      <c r="D7986" s="32" t="s">
        <v>42</v>
      </c>
      <c r="E7986" s="32" t="s">
        <v>15</v>
      </c>
    </row>
    <row r="7987" spans="1:5" ht="12.6" customHeight="1" x14ac:dyDescent="0.2">
      <c r="A7987" s="32">
        <v>23</v>
      </c>
      <c r="B7987" s="32">
        <v>3</v>
      </c>
      <c r="C7987" s="32">
        <v>26</v>
      </c>
      <c r="D7987" s="32" t="s">
        <v>236</v>
      </c>
      <c r="E7987" s="32" t="s">
        <v>516</v>
      </c>
    </row>
    <row r="7988" spans="1:5" ht="12.6" customHeight="1" x14ac:dyDescent="0.2">
      <c r="A7988" s="32">
        <v>23</v>
      </c>
      <c r="B7988" s="32">
        <v>3</v>
      </c>
      <c r="C7988" s="32">
        <v>27</v>
      </c>
      <c r="D7988" s="32" t="s">
        <v>216</v>
      </c>
      <c r="E7988" s="32" t="s">
        <v>256</v>
      </c>
    </row>
    <row r="7989" spans="1:5" ht="12.6" customHeight="1" x14ac:dyDescent="0.2">
      <c r="A7989" s="32">
        <v>23</v>
      </c>
      <c r="B7989" s="32">
        <v>3</v>
      </c>
      <c r="C7989" s="32">
        <v>28</v>
      </c>
      <c r="D7989" s="32" t="s">
        <v>496</v>
      </c>
      <c r="E7989" s="32" t="s">
        <v>43</v>
      </c>
    </row>
    <row r="7990" spans="1:5" ht="12.6" customHeight="1" x14ac:dyDescent="0.2">
      <c r="A7990" s="32">
        <v>23</v>
      </c>
      <c r="B7990" s="32">
        <v>3</v>
      </c>
      <c r="C7990" s="32">
        <v>29</v>
      </c>
      <c r="D7990" s="32" t="s">
        <v>336</v>
      </c>
      <c r="E7990" s="32" t="s">
        <v>40</v>
      </c>
    </row>
    <row r="7991" spans="1:5" ht="12.6" customHeight="1" x14ac:dyDescent="0.2">
      <c r="A7991" s="32">
        <v>23</v>
      </c>
      <c r="B7991" s="32">
        <v>3</v>
      </c>
      <c r="C7991" s="32">
        <v>30</v>
      </c>
      <c r="D7991" s="32" t="s">
        <v>41</v>
      </c>
      <c r="E7991" s="32" t="s">
        <v>388</v>
      </c>
    </row>
    <row r="7992" spans="1:5" ht="12.6" customHeight="1" x14ac:dyDescent="0.2">
      <c r="A7992" s="32">
        <v>23</v>
      </c>
      <c r="B7992" s="32">
        <v>3</v>
      </c>
      <c r="C7992" s="32">
        <v>31</v>
      </c>
      <c r="D7992" s="32" t="s">
        <v>476</v>
      </c>
      <c r="E7992" s="32" t="s">
        <v>46</v>
      </c>
    </row>
    <row r="7993" spans="1:5" ht="12.6" customHeight="1" x14ac:dyDescent="0.2">
      <c r="A7993" s="32">
        <v>23</v>
      </c>
      <c r="B7993" s="32">
        <v>3</v>
      </c>
      <c r="C7993" s="32">
        <v>32</v>
      </c>
      <c r="D7993" s="32" t="s">
        <v>356</v>
      </c>
      <c r="E7993" s="32" t="s">
        <v>296</v>
      </c>
    </row>
    <row r="7994" spans="1:5" ht="12.6" customHeight="1" x14ac:dyDescent="0.2">
      <c r="A7994" s="32">
        <v>23</v>
      </c>
      <c r="B7994" s="32">
        <v>3</v>
      </c>
      <c r="C7994" s="32">
        <v>33</v>
      </c>
      <c r="D7994" s="32" t="s">
        <v>44</v>
      </c>
      <c r="E7994" s="32" t="s">
        <v>276</v>
      </c>
    </row>
    <row r="7995" spans="1:5" ht="12.6" customHeight="1" x14ac:dyDescent="0.2">
      <c r="A7995" s="32">
        <v>23</v>
      </c>
      <c r="B7995" s="32">
        <v>3</v>
      </c>
      <c r="C7995" s="32">
        <v>34</v>
      </c>
      <c r="D7995" s="32" t="s">
        <v>387</v>
      </c>
      <c r="E7995" s="32" t="s">
        <v>425</v>
      </c>
    </row>
    <row r="7996" spans="1:5" ht="12.6" customHeight="1" x14ac:dyDescent="0.2">
      <c r="A7996" s="32">
        <v>23</v>
      </c>
      <c r="B7996" s="32">
        <v>3</v>
      </c>
      <c r="C7996" s="32">
        <v>35</v>
      </c>
      <c r="D7996" s="32" t="s">
        <v>357</v>
      </c>
      <c r="E7996" s="32" t="s">
        <v>316</v>
      </c>
    </row>
    <row r="7997" spans="1:5" ht="12.6" customHeight="1" x14ac:dyDescent="0.2">
      <c r="A7997" s="32">
        <v>23</v>
      </c>
      <c r="B7997" s="32">
        <v>3</v>
      </c>
      <c r="C7997" s="32">
        <v>36</v>
      </c>
      <c r="D7997" s="32" t="s">
        <v>297</v>
      </c>
      <c r="E7997" s="32" t="s">
        <v>217</v>
      </c>
    </row>
    <row r="7998" spans="1:5" ht="12.6" customHeight="1" x14ac:dyDescent="0.2">
      <c r="A7998" s="32">
        <v>23</v>
      </c>
      <c r="B7998" s="32">
        <v>3</v>
      </c>
      <c r="C7998" s="32">
        <v>37</v>
      </c>
      <c r="D7998" s="32" t="s">
        <v>237</v>
      </c>
      <c r="E7998" s="32" t="s">
        <v>497</v>
      </c>
    </row>
    <row r="7999" spans="1:5" ht="12.6" customHeight="1" x14ac:dyDescent="0.2">
      <c r="A7999" s="32">
        <v>23</v>
      </c>
      <c r="B7999" s="32">
        <v>3</v>
      </c>
      <c r="C7999" s="32">
        <v>38</v>
      </c>
      <c r="D7999" s="32" t="s">
        <v>389</v>
      </c>
      <c r="E7999" s="32" t="s">
        <v>477</v>
      </c>
    </row>
    <row r="8000" spans="1:5" ht="12.6" customHeight="1" x14ac:dyDescent="0.2">
      <c r="A8000" s="32">
        <v>23</v>
      </c>
      <c r="B8000" s="32">
        <v>3</v>
      </c>
      <c r="C8000" s="32">
        <v>39</v>
      </c>
      <c r="D8000" s="32" t="s">
        <v>517</v>
      </c>
      <c r="E8000" s="32" t="s">
        <v>53</v>
      </c>
    </row>
    <row r="8001" spans="1:5" ht="12.6" customHeight="1" x14ac:dyDescent="0.2">
      <c r="A8001" s="32">
        <v>23</v>
      </c>
      <c r="B8001" s="32">
        <v>3</v>
      </c>
      <c r="C8001" s="32">
        <v>40</v>
      </c>
      <c r="D8001" s="32" t="s">
        <v>277</v>
      </c>
      <c r="E8001" s="32" t="s">
        <v>51</v>
      </c>
    </row>
    <row r="8002" spans="1:5" ht="12.6" customHeight="1" x14ac:dyDescent="0.2">
      <c r="A8002" s="32">
        <v>23</v>
      </c>
      <c r="B8002" s="32">
        <v>3</v>
      </c>
      <c r="C8002" s="32">
        <v>41</v>
      </c>
      <c r="D8002" s="32" t="s">
        <v>257</v>
      </c>
      <c r="E8002" s="32" t="s">
        <v>317</v>
      </c>
    </row>
    <row r="8003" spans="1:5" ht="12.6" customHeight="1" x14ac:dyDescent="0.2">
      <c r="A8003" s="32">
        <v>23</v>
      </c>
      <c r="B8003" s="32">
        <v>3</v>
      </c>
      <c r="C8003" s="32">
        <v>42</v>
      </c>
      <c r="D8003" s="32" t="s">
        <v>337</v>
      </c>
      <c r="E8003" s="32" t="s">
        <v>47</v>
      </c>
    </row>
    <row r="8004" spans="1:5" ht="12.6" customHeight="1" x14ac:dyDescent="0.2">
      <c r="A8004" s="32">
        <v>23</v>
      </c>
      <c r="B8004" s="32">
        <v>3</v>
      </c>
      <c r="C8004" s="32">
        <v>43</v>
      </c>
      <c r="D8004" s="32" t="s">
        <v>426</v>
      </c>
      <c r="E8004" s="32" t="s">
        <v>50</v>
      </c>
    </row>
    <row r="8005" spans="1:5" ht="12.6" customHeight="1" x14ac:dyDescent="0.2">
      <c r="A8005" s="32">
        <v>23</v>
      </c>
      <c r="B8005" s="32">
        <v>3</v>
      </c>
      <c r="C8005" s="32">
        <v>44</v>
      </c>
      <c r="D8005" s="32" t="s">
        <v>16</v>
      </c>
      <c r="E8005" s="32" t="s">
        <v>390</v>
      </c>
    </row>
    <row r="8006" spans="1:5" ht="12.6" customHeight="1" x14ac:dyDescent="0.2">
      <c r="A8006" s="32">
        <v>23</v>
      </c>
      <c r="B8006" s="32">
        <v>3</v>
      </c>
      <c r="C8006" s="32">
        <v>45</v>
      </c>
      <c r="D8006" s="32" t="s">
        <v>52</v>
      </c>
      <c r="E8006" s="32" t="s">
        <v>457</v>
      </c>
    </row>
    <row r="8007" spans="1:5" ht="12.6" customHeight="1" x14ac:dyDescent="0.2">
      <c r="A8007" s="32">
        <v>23</v>
      </c>
      <c r="B8007" s="32">
        <v>3</v>
      </c>
      <c r="C8007" s="32">
        <v>46</v>
      </c>
      <c r="D8007" s="32" t="s">
        <v>49</v>
      </c>
      <c r="E8007" s="32" t="s">
        <v>48</v>
      </c>
    </row>
    <row r="8008" spans="1:5" ht="12.6" customHeight="1" x14ac:dyDescent="0.2">
      <c r="A8008" s="32">
        <v>23</v>
      </c>
      <c r="B8008" s="32">
        <v>3</v>
      </c>
      <c r="C8008" s="32">
        <v>47</v>
      </c>
      <c r="D8008" s="32" t="s">
        <v>218</v>
      </c>
      <c r="E8008" s="32" t="s">
        <v>58</v>
      </c>
    </row>
    <row r="8009" spans="1:5" ht="12.6" customHeight="1" x14ac:dyDescent="0.2">
      <c r="A8009" s="32">
        <v>23</v>
      </c>
      <c r="B8009" s="32">
        <v>3</v>
      </c>
      <c r="C8009" s="32">
        <v>48</v>
      </c>
      <c r="D8009" s="32" t="s">
        <v>498</v>
      </c>
      <c r="E8009" s="32" t="s">
        <v>56</v>
      </c>
    </row>
    <row r="8010" spans="1:5" ht="12.6" customHeight="1" x14ac:dyDescent="0.2">
      <c r="A8010" s="32">
        <v>23</v>
      </c>
      <c r="B8010" s="32">
        <v>3</v>
      </c>
      <c r="C8010" s="32">
        <v>49</v>
      </c>
      <c r="D8010" s="32" t="s">
        <v>518</v>
      </c>
      <c r="E8010" s="32" t="s">
        <v>54</v>
      </c>
    </row>
    <row r="8011" spans="1:5" ht="12.6" customHeight="1" x14ac:dyDescent="0.2">
      <c r="A8011" s="32">
        <v>23</v>
      </c>
      <c r="B8011" s="32">
        <v>3</v>
      </c>
      <c r="C8011" s="32">
        <v>50</v>
      </c>
      <c r="D8011" s="32" t="s">
        <v>60</v>
      </c>
      <c r="E8011" s="32" t="s">
        <v>17</v>
      </c>
    </row>
    <row r="8012" spans="1:5" ht="12.6" customHeight="1" x14ac:dyDescent="0.2">
      <c r="A8012" s="32">
        <v>23</v>
      </c>
      <c r="B8012" s="32">
        <v>3</v>
      </c>
      <c r="C8012" s="32">
        <v>51</v>
      </c>
      <c r="D8012" s="32" t="s">
        <v>391</v>
      </c>
      <c r="E8012" s="32" t="s">
        <v>358</v>
      </c>
    </row>
    <row r="8013" spans="1:5" ht="12.6" customHeight="1" x14ac:dyDescent="0.2">
      <c r="A8013" s="32">
        <v>23</v>
      </c>
      <c r="B8013" s="32">
        <v>3</v>
      </c>
      <c r="C8013" s="32">
        <v>52</v>
      </c>
      <c r="D8013" s="32" t="s">
        <v>318</v>
      </c>
      <c r="E8013" s="32" t="s">
        <v>298</v>
      </c>
    </row>
    <row r="8014" spans="1:5" ht="12.6" customHeight="1" x14ac:dyDescent="0.2">
      <c r="A8014" s="32">
        <v>23</v>
      </c>
      <c r="B8014" s="32">
        <v>3</v>
      </c>
      <c r="C8014" s="32">
        <v>53</v>
      </c>
      <c r="D8014" s="32" t="s">
        <v>338</v>
      </c>
      <c r="E8014" s="32" t="s">
        <v>392</v>
      </c>
    </row>
    <row r="8015" spans="1:5" ht="12.6" customHeight="1" x14ac:dyDescent="0.2">
      <c r="A8015" s="32">
        <v>23</v>
      </c>
      <c r="B8015" s="32">
        <v>3</v>
      </c>
      <c r="C8015" s="32">
        <v>54</v>
      </c>
      <c r="D8015" s="32" t="s">
        <v>258</v>
      </c>
      <c r="E8015" s="32" t="s">
        <v>427</v>
      </c>
    </row>
    <row r="8016" spans="1:5" ht="12.6" customHeight="1" x14ac:dyDescent="0.2">
      <c r="A8016" s="32">
        <v>23</v>
      </c>
      <c r="B8016" s="32">
        <v>3</v>
      </c>
      <c r="C8016" s="32">
        <v>55</v>
      </c>
      <c r="D8016" s="32" t="s">
        <v>278</v>
      </c>
      <c r="E8016" s="32" t="s">
        <v>59</v>
      </c>
    </row>
    <row r="8017" spans="1:5" ht="12.6" customHeight="1" x14ac:dyDescent="0.2">
      <c r="A8017" s="32">
        <v>23</v>
      </c>
      <c r="B8017" s="32">
        <v>3</v>
      </c>
      <c r="C8017" s="32">
        <v>56</v>
      </c>
      <c r="D8017" s="32" t="s">
        <v>458</v>
      </c>
      <c r="E8017" s="32" t="s">
        <v>238</v>
      </c>
    </row>
    <row r="8018" spans="1:5" ht="12.6" customHeight="1" x14ac:dyDescent="0.2">
      <c r="A8018" s="32">
        <v>23</v>
      </c>
      <c r="B8018" s="32">
        <v>3</v>
      </c>
      <c r="C8018" s="32">
        <v>57</v>
      </c>
      <c r="D8018" s="32" t="s">
        <v>55</v>
      </c>
      <c r="E8018" s="32" t="s">
        <v>478</v>
      </c>
    </row>
    <row r="8019" spans="1:5" ht="12.6" customHeight="1" x14ac:dyDescent="0.2">
      <c r="A8019" s="32">
        <v>23</v>
      </c>
      <c r="B8019" s="32">
        <v>3</v>
      </c>
      <c r="C8019" s="32">
        <v>58</v>
      </c>
      <c r="D8019" s="32" t="s">
        <v>428</v>
      </c>
      <c r="E8019" s="32" t="s">
        <v>57</v>
      </c>
    </row>
    <row r="8020" spans="1:5" ht="12.6" customHeight="1" x14ac:dyDescent="0.2">
      <c r="A8020" s="32">
        <v>23</v>
      </c>
      <c r="B8020" s="32">
        <v>3</v>
      </c>
      <c r="C8020" s="32">
        <v>59</v>
      </c>
      <c r="D8020" s="32" t="s">
        <v>479</v>
      </c>
      <c r="E8020" s="32" t="s">
        <v>459</v>
      </c>
    </row>
    <row r="8021" spans="1:5" ht="12.6" customHeight="1" x14ac:dyDescent="0.2">
      <c r="A8021" s="32">
        <v>23</v>
      </c>
      <c r="B8021" s="32">
        <v>3</v>
      </c>
      <c r="C8021" s="32">
        <v>60</v>
      </c>
      <c r="D8021" s="32" t="s">
        <v>319</v>
      </c>
      <c r="E8021" s="32" t="s">
        <v>63</v>
      </c>
    </row>
    <row r="8022" spans="1:5" ht="12.6" customHeight="1" x14ac:dyDescent="0.2">
      <c r="A8022" s="32">
        <v>23</v>
      </c>
      <c r="B8022" s="32">
        <v>3</v>
      </c>
      <c r="C8022" s="32">
        <v>61</v>
      </c>
      <c r="D8022" s="32" t="s">
        <v>259</v>
      </c>
      <c r="E8022" s="32" t="s">
        <v>393</v>
      </c>
    </row>
    <row r="8023" spans="1:5" ht="12.6" customHeight="1" x14ac:dyDescent="0.2">
      <c r="A8023" s="32">
        <v>23</v>
      </c>
      <c r="B8023" s="32">
        <v>3</v>
      </c>
      <c r="C8023" s="32">
        <v>62</v>
      </c>
      <c r="D8023" s="32" t="s">
        <v>359</v>
      </c>
      <c r="E8023" s="32" t="s">
        <v>299</v>
      </c>
    </row>
    <row r="8024" spans="1:5" ht="12.6" customHeight="1" x14ac:dyDescent="0.2">
      <c r="A8024" s="32">
        <v>23</v>
      </c>
      <c r="B8024" s="32">
        <v>3</v>
      </c>
      <c r="C8024" s="32">
        <v>63</v>
      </c>
      <c r="D8024" s="32" t="s">
        <v>65</v>
      </c>
      <c r="E8024" s="32" t="s">
        <v>339</v>
      </c>
    </row>
    <row r="8025" spans="1:5" ht="12.6" customHeight="1" x14ac:dyDescent="0.2">
      <c r="A8025" s="32">
        <v>23</v>
      </c>
      <c r="B8025" s="32">
        <v>3</v>
      </c>
      <c r="C8025" s="32">
        <v>64</v>
      </c>
      <c r="D8025" s="32" t="s">
        <v>18</v>
      </c>
      <c r="E8025" s="32" t="s">
        <v>219</v>
      </c>
    </row>
    <row r="8026" spans="1:5" ht="12.6" customHeight="1" x14ac:dyDescent="0.2">
      <c r="A8026" s="32">
        <v>23</v>
      </c>
      <c r="B8026" s="32">
        <v>3</v>
      </c>
      <c r="C8026" s="32">
        <v>65</v>
      </c>
      <c r="D8026" s="32" t="s">
        <v>67</v>
      </c>
      <c r="E8026" s="32" t="s">
        <v>64</v>
      </c>
    </row>
    <row r="8027" spans="1:5" ht="12.6" customHeight="1" x14ac:dyDescent="0.2">
      <c r="A8027" s="32">
        <v>23</v>
      </c>
      <c r="B8027" s="32">
        <v>3</v>
      </c>
      <c r="C8027" s="32">
        <v>66</v>
      </c>
      <c r="D8027" s="32" t="s">
        <v>239</v>
      </c>
      <c r="E8027" s="32" t="s">
        <v>279</v>
      </c>
    </row>
    <row r="8028" spans="1:5" ht="12.6" customHeight="1" x14ac:dyDescent="0.2">
      <c r="A8028" s="32">
        <v>23</v>
      </c>
      <c r="B8028" s="32">
        <v>3</v>
      </c>
      <c r="C8028" s="32">
        <v>67</v>
      </c>
      <c r="D8028" s="32" t="s">
        <v>394</v>
      </c>
      <c r="E8028" s="32" t="s">
        <v>62</v>
      </c>
    </row>
    <row r="8029" spans="1:5" ht="12.6" customHeight="1" x14ac:dyDescent="0.2">
      <c r="A8029" s="32">
        <v>23</v>
      </c>
      <c r="B8029" s="32">
        <v>3</v>
      </c>
      <c r="C8029" s="32">
        <v>68</v>
      </c>
      <c r="D8029" s="32" t="s">
        <v>61</v>
      </c>
      <c r="E8029" s="32" t="s">
        <v>519</v>
      </c>
    </row>
    <row r="8030" spans="1:5" ht="12.6" customHeight="1" x14ac:dyDescent="0.2">
      <c r="A8030" s="32">
        <v>23</v>
      </c>
      <c r="B8030" s="32">
        <v>3</v>
      </c>
      <c r="C8030" s="32">
        <v>69</v>
      </c>
      <c r="D8030" s="32" t="s">
        <v>66</v>
      </c>
      <c r="E8030" s="32" t="s">
        <v>499</v>
      </c>
    </row>
    <row r="8031" spans="1:5" ht="12.6" customHeight="1" x14ac:dyDescent="0.2">
      <c r="A8031" s="32">
        <v>23</v>
      </c>
      <c r="B8031" s="32">
        <v>3</v>
      </c>
      <c r="C8031" s="32">
        <v>70</v>
      </c>
      <c r="D8031" s="32" t="s">
        <v>429</v>
      </c>
      <c r="E8031" s="32" t="s">
        <v>340</v>
      </c>
    </row>
    <row r="8032" spans="1:5" ht="12.6" customHeight="1" x14ac:dyDescent="0.2">
      <c r="A8032" s="32">
        <v>23</v>
      </c>
      <c r="B8032" s="32">
        <v>3</v>
      </c>
      <c r="C8032" s="32">
        <v>71</v>
      </c>
      <c r="D8032" s="32" t="s">
        <v>19</v>
      </c>
      <c r="E8032" s="32" t="s">
        <v>320</v>
      </c>
    </row>
    <row r="8033" spans="1:5" ht="12.6" customHeight="1" x14ac:dyDescent="0.2">
      <c r="A8033" s="32">
        <v>23</v>
      </c>
      <c r="B8033" s="32">
        <v>3</v>
      </c>
      <c r="C8033" s="32">
        <v>72</v>
      </c>
      <c r="D8033" s="32" t="s">
        <v>70</v>
      </c>
      <c r="E8033" s="32" t="s">
        <v>74</v>
      </c>
    </row>
    <row r="8034" spans="1:5" ht="12.6" customHeight="1" x14ac:dyDescent="0.2">
      <c r="A8034" s="32">
        <v>23</v>
      </c>
      <c r="B8034" s="32">
        <v>3</v>
      </c>
      <c r="C8034" s="32">
        <v>73</v>
      </c>
      <c r="D8034" s="32" t="s">
        <v>260</v>
      </c>
      <c r="E8034" s="32" t="s">
        <v>360</v>
      </c>
    </row>
    <row r="8035" spans="1:5" ht="12.6" customHeight="1" x14ac:dyDescent="0.2">
      <c r="A8035" s="32">
        <v>23</v>
      </c>
      <c r="B8035" s="32">
        <v>3</v>
      </c>
      <c r="C8035" s="32">
        <v>74</v>
      </c>
      <c r="D8035" s="32" t="s">
        <v>240</v>
      </c>
      <c r="E8035" s="32" t="s">
        <v>220</v>
      </c>
    </row>
    <row r="8036" spans="1:5" ht="12.6" customHeight="1" x14ac:dyDescent="0.2">
      <c r="A8036" s="32">
        <v>23</v>
      </c>
      <c r="B8036" s="32">
        <v>3</v>
      </c>
      <c r="C8036" s="32">
        <v>75</v>
      </c>
      <c r="D8036" s="32" t="s">
        <v>520</v>
      </c>
      <c r="E8036" s="32" t="s">
        <v>480</v>
      </c>
    </row>
    <row r="8037" spans="1:5" ht="12.6" customHeight="1" x14ac:dyDescent="0.2">
      <c r="A8037" s="32">
        <v>23</v>
      </c>
      <c r="B8037" s="32">
        <v>3</v>
      </c>
      <c r="C8037" s="32">
        <v>76</v>
      </c>
      <c r="D8037" s="32" t="s">
        <v>71</v>
      </c>
      <c r="E8037" s="32" t="s">
        <v>280</v>
      </c>
    </row>
    <row r="8038" spans="1:5" ht="12.6" customHeight="1" x14ac:dyDescent="0.2">
      <c r="A8038" s="32">
        <v>23</v>
      </c>
      <c r="B8038" s="32">
        <v>3</v>
      </c>
      <c r="C8038" s="32">
        <v>77</v>
      </c>
      <c r="D8038" s="32" t="s">
        <v>73</v>
      </c>
      <c r="E8038" s="32" t="s">
        <v>396</v>
      </c>
    </row>
    <row r="8039" spans="1:5" ht="12.6" customHeight="1" x14ac:dyDescent="0.2">
      <c r="A8039" s="32">
        <v>23</v>
      </c>
      <c r="B8039" s="32">
        <v>3</v>
      </c>
      <c r="C8039" s="32">
        <v>78</v>
      </c>
      <c r="D8039" s="32" t="s">
        <v>69</v>
      </c>
      <c r="E8039" s="32" t="s">
        <v>300</v>
      </c>
    </row>
    <row r="8040" spans="1:5" ht="12.6" customHeight="1" x14ac:dyDescent="0.2">
      <c r="A8040" s="32">
        <v>23</v>
      </c>
      <c r="B8040" s="32">
        <v>3</v>
      </c>
      <c r="C8040" s="32">
        <v>79</v>
      </c>
      <c r="D8040" s="32" t="s">
        <v>72</v>
      </c>
      <c r="E8040" s="32" t="s">
        <v>460</v>
      </c>
    </row>
    <row r="8041" spans="1:5" ht="12.6" customHeight="1" x14ac:dyDescent="0.2">
      <c r="A8041" s="32">
        <v>23</v>
      </c>
      <c r="B8041" s="32">
        <v>3</v>
      </c>
      <c r="C8041" s="32">
        <v>80</v>
      </c>
      <c r="D8041" s="32" t="s">
        <v>68</v>
      </c>
      <c r="E8041" s="32" t="s">
        <v>395</v>
      </c>
    </row>
    <row r="8042" spans="1:5" ht="12.6" customHeight="1" x14ac:dyDescent="0.2">
      <c r="A8042" s="32">
        <v>23</v>
      </c>
      <c r="B8042" s="32">
        <v>3</v>
      </c>
      <c r="C8042" s="32">
        <v>81</v>
      </c>
      <c r="D8042" s="32" t="s">
        <v>321</v>
      </c>
      <c r="E8042" s="32" t="s">
        <v>500</v>
      </c>
    </row>
    <row r="8043" spans="1:5" ht="12.6" customHeight="1" x14ac:dyDescent="0.2">
      <c r="A8043" s="32">
        <v>23</v>
      </c>
      <c r="B8043" s="32">
        <v>3</v>
      </c>
      <c r="C8043" s="32">
        <v>82</v>
      </c>
      <c r="D8043" s="32" t="s">
        <v>521</v>
      </c>
      <c r="E8043" s="32" t="s">
        <v>20</v>
      </c>
    </row>
    <row r="8044" spans="1:5" ht="12.6" customHeight="1" x14ac:dyDescent="0.2">
      <c r="A8044" s="32">
        <v>23</v>
      </c>
      <c r="B8044" s="32">
        <v>3</v>
      </c>
      <c r="C8044" s="32">
        <v>83</v>
      </c>
      <c r="D8044" s="32" t="s">
        <v>361</v>
      </c>
      <c r="E8044" s="32" t="s">
        <v>398</v>
      </c>
    </row>
    <row r="8045" spans="1:5" ht="12.6" customHeight="1" x14ac:dyDescent="0.2">
      <c r="A8045" s="32">
        <v>23</v>
      </c>
      <c r="B8045" s="32">
        <v>3</v>
      </c>
      <c r="C8045" s="32">
        <v>84</v>
      </c>
      <c r="D8045" s="32" t="s">
        <v>75</v>
      </c>
      <c r="E8045" s="32" t="s">
        <v>501</v>
      </c>
    </row>
    <row r="8046" spans="1:5" ht="12.6" customHeight="1" x14ac:dyDescent="0.2">
      <c r="A8046" s="32">
        <v>23</v>
      </c>
      <c r="B8046" s="32">
        <v>3</v>
      </c>
      <c r="C8046" s="32">
        <v>85</v>
      </c>
      <c r="D8046" s="32" t="s">
        <v>79</v>
      </c>
      <c r="E8046" s="32" t="s">
        <v>76</v>
      </c>
    </row>
    <row r="8047" spans="1:5" ht="12.6" customHeight="1" x14ac:dyDescent="0.2">
      <c r="A8047" s="32">
        <v>23</v>
      </c>
      <c r="B8047" s="32">
        <v>3</v>
      </c>
      <c r="C8047" s="32">
        <v>86</v>
      </c>
      <c r="D8047" s="32" t="s">
        <v>281</v>
      </c>
      <c r="E8047" s="32" t="s">
        <v>341</v>
      </c>
    </row>
    <row r="8048" spans="1:5" ht="12.6" customHeight="1" x14ac:dyDescent="0.2">
      <c r="A8048" s="32">
        <v>23</v>
      </c>
      <c r="B8048" s="32">
        <v>3</v>
      </c>
      <c r="C8048" s="32">
        <v>87</v>
      </c>
      <c r="D8048" s="32" t="s">
        <v>261</v>
      </c>
      <c r="E8048" s="32" t="s">
        <v>80</v>
      </c>
    </row>
    <row r="8049" spans="1:5" ht="12.6" customHeight="1" x14ac:dyDescent="0.2">
      <c r="A8049" s="32">
        <v>23</v>
      </c>
      <c r="B8049" s="32">
        <v>3</v>
      </c>
      <c r="C8049" s="32">
        <v>88</v>
      </c>
      <c r="D8049" s="32" t="s">
        <v>81</v>
      </c>
      <c r="E8049" s="32" t="s">
        <v>241</v>
      </c>
    </row>
    <row r="8050" spans="1:5" ht="12.6" customHeight="1" x14ac:dyDescent="0.2">
      <c r="A8050" s="32">
        <v>23</v>
      </c>
      <c r="B8050" s="32">
        <v>3</v>
      </c>
      <c r="C8050" s="32">
        <v>89</v>
      </c>
      <c r="D8050" s="32" t="s">
        <v>77</v>
      </c>
      <c r="E8050" s="32" t="s">
        <v>430</v>
      </c>
    </row>
    <row r="8051" spans="1:5" ht="12.6" customHeight="1" x14ac:dyDescent="0.2">
      <c r="A8051" s="32">
        <v>23</v>
      </c>
      <c r="B8051" s="32">
        <v>3</v>
      </c>
      <c r="C8051" s="32">
        <v>90</v>
      </c>
      <c r="D8051" s="32" t="s">
        <v>397</v>
      </c>
      <c r="E8051" s="32" t="s">
        <v>78</v>
      </c>
    </row>
    <row r="8052" spans="1:5" ht="12.6" customHeight="1" x14ac:dyDescent="0.2">
      <c r="A8052" s="32">
        <v>23</v>
      </c>
      <c r="B8052" s="32">
        <v>3</v>
      </c>
      <c r="C8052" s="32">
        <v>91</v>
      </c>
      <c r="D8052" s="32" t="s">
        <v>461</v>
      </c>
      <c r="E8052" s="32" t="s">
        <v>221</v>
      </c>
    </row>
    <row r="8053" spans="1:5" ht="12.6" customHeight="1" x14ac:dyDescent="0.2">
      <c r="A8053" s="32">
        <v>23</v>
      </c>
      <c r="B8053" s="32">
        <v>3</v>
      </c>
      <c r="C8053" s="32">
        <v>92</v>
      </c>
      <c r="D8053" s="32" t="s">
        <v>301</v>
      </c>
      <c r="E8053" s="32" t="s">
        <v>481</v>
      </c>
    </row>
    <row r="8054" spans="1:5" ht="12.6" customHeight="1" x14ac:dyDescent="0.2">
      <c r="A8054" s="32">
        <v>23</v>
      </c>
      <c r="B8054" s="32">
        <v>3</v>
      </c>
      <c r="C8054" s="32">
        <v>93</v>
      </c>
      <c r="D8054" s="32" t="s">
        <v>399</v>
      </c>
      <c r="E8054" s="32" t="s">
        <v>84</v>
      </c>
    </row>
    <row r="8055" spans="1:5" ht="12.6" customHeight="1" x14ac:dyDescent="0.2">
      <c r="A8055" s="32">
        <v>23</v>
      </c>
      <c r="B8055" s="32">
        <v>3</v>
      </c>
      <c r="C8055" s="32">
        <v>94</v>
      </c>
      <c r="D8055" s="32" t="s">
        <v>21</v>
      </c>
      <c r="E8055" s="32" t="s">
        <v>87</v>
      </c>
    </row>
    <row r="8056" spans="1:5" ht="12.6" customHeight="1" x14ac:dyDescent="0.2">
      <c r="A8056" s="32">
        <v>23</v>
      </c>
      <c r="B8056" s="32">
        <v>3</v>
      </c>
      <c r="C8056" s="32">
        <v>95</v>
      </c>
      <c r="D8056" s="32" t="s">
        <v>342</v>
      </c>
      <c r="E8056" s="32" t="s">
        <v>362</v>
      </c>
    </row>
    <row r="8057" spans="1:5" ht="12.6" customHeight="1" x14ac:dyDescent="0.2">
      <c r="A8057" s="32">
        <v>23</v>
      </c>
      <c r="B8057" s="32">
        <v>3</v>
      </c>
      <c r="C8057" s="32">
        <v>96</v>
      </c>
      <c r="D8057" s="32" t="s">
        <v>431</v>
      </c>
      <c r="E8057" s="32" t="s">
        <v>86</v>
      </c>
    </row>
    <row r="8058" spans="1:5" ht="12.6" customHeight="1" x14ac:dyDescent="0.2">
      <c r="A8058" s="32">
        <v>23</v>
      </c>
      <c r="B8058" s="32">
        <v>3</v>
      </c>
      <c r="C8058" s="32">
        <v>97</v>
      </c>
      <c r="D8058" s="32" t="s">
        <v>282</v>
      </c>
      <c r="E8058" s="32" t="s">
        <v>322</v>
      </c>
    </row>
    <row r="8059" spans="1:5" ht="12.6" customHeight="1" x14ac:dyDescent="0.2">
      <c r="A8059" s="32">
        <v>23</v>
      </c>
      <c r="B8059" s="32">
        <v>3</v>
      </c>
      <c r="C8059" s="32">
        <v>98</v>
      </c>
      <c r="D8059" s="32" t="s">
        <v>242</v>
      </c>
      <c r="E8059" s="32" t="s">
        <v>83</v>
      </c>
    </row>
    <row r="8060" spans="1:5" ht="12.6" customHeight="1" x14ac:dyDescent="0.2">
      <c r="A8060" s="32">
        <v>23</v>
      </c>
      <c r="B8060" s="32">
        <v>3</v>
      </c>
      <c r="C8060" s="32">
        <v>99</v>
      </c>
      <c r="D8060" s="32" t="s">
        <v>522</v>
      </c>
      <c r="E8060" s="32" t="s">
        <v>302</v>
      </c>
    </row>
    <row r="8061" spans="1:5" ht="12.6" customHeight="1" x14ac:dyDescent="0.2">
      <c r="A8061" s="32">
        <v>23</v>
      </c>
      <c r="B8061" s="32">
        <v>3</v>
      </c>
      <c r="C8061" s="32">
        <v>100</v>
      </c>
      <c r="D8061" s="32" t="s">
        <v>462</v>
      </c>
      <c r="E8061" s="32" t="s">
        <v>262</v>
      </c>
    </row>
    <row r="8062" spans="1:5" ht="12.6" customHeight="1" x14ac:dyDescent="0.2">
      <c r="A8062" s="32">
        <v>23</v>
      </c>
      <c r="B8062" s="32">
        <v>3</v>
      </c>
      <c r="C8062" s="32">
        <v>101</v>
      </c>
      <c r="D8062" s="32" t="s">
        <v>482</v>
      </c>
      <c r="E8062" s="32" t="s">
        <v>502</v>
      </c>
    </row>
    <row r="8063" spans="1:5" ht="12.6" customHeight="1" x14ac:dyDescent="0.2">
      <c r="A8063" s="32">
        <v>23</v>
      </c>
      <c r="B8063" s="32">
        <v>3</v>
      </c>
      <c r="C8063" s="32">
        <v>102</v>
      </c>
      <c r="D8063" s="32" t="s">
        <v>88</v>
      </c>
      <c r="E8063" s="32" t="s">
        <v>82</v>
      </c>
    </row>
    <row r="8064" spans="1:5" ht="12.6" customHeight="1" x14ac:dyDescent="0.2">
      <c r="A8064" s="32">
        <v>23</v>
      </c>
      <c r="B8064" s="32">
        <v>3</v>
      </c>
      <c r="C8064" s="32">
        <v>103</v>
      </c>
      <c r="D8064" s="32" t="s">
        <v>400</v>
      </c>
      <c r="E8064" s="32" t="s">
        <v>85</v>
      </c>
    </row>
    <row r="8065" spans="1:5" ht="12.6" customHeight="1" x14ac:dyDescent="0.2">
      <c r="A8065" s="32">
        <v>23</v>
      </c>
      <c r="B8065" s="32">
        <v>3</v>
      </c>
      <c r="C8065" s="32">
        <v>104</v>
      </c>
      <c r="D8065" s="32" t="s">
        <v>432</v>
      </c>
      <c r="E8065" s="32" t="s">
        <v>222</v>
      </c>
    </row>
    <row r="8066" spans="1:5" ht="12.6" customHeight="1" x14ac:dyDescent="0.2">
      <c r="A8066" s="32">
        <v>23</v>
      </c>
      <c r="B8066" s="32">
        <v>3</v>
      </c>
      <c r="C8066" s="32">
        <v>105</v>
      </c>
      <c r="D8066" s="32" t="s">
        <v>483</v>
      </c>
      <c r="E8066" s="32" t="s">
        <v>263</v>
      </c>
    </row>
    <row r="8067" spans="1:5" ht="12.6" customHeight="1" x14ac:dyDescent="0.2">
      <c r="A8067" s="32">
        <v>23</v>
      </c>
      <c r="B8067" s="32">
        <v>3</v>
      </c>
      <c r="C8067" s="32">
        <v>106</v>
      </c>
      <c r="D8067" s="32" t="s">
        <v>94</v>
      </c>
      <c r="E8067" s="32" t="s">
        <v>503</v>
      </c>
    </row>
    <row r="8068" spans="1:5" ht="12.6" customHeight="1" x14ac:dyDescent="0.2">
      <c r="A8068" s="32">
        <v>23</v>
      </c>
      <c r="B8068" s="32">
        <v>3</v>
      </c>
      <c r="C8068" s="32">
        <v>107</v>
      </c>
      <c r="D8068" s="32" t="s">
        <v>303</v>
      </c>
      <c r="E8068" s="32" t="s">
        <v>92</v>
      </c>
    </row>
    <row r="8069" spans="1:5" ht="12.6" customHeight="1" x14ac:dyDescent="0.2">
      <c r="A8069" s="32">
        <v>23</v>
      </c>
      <c r="B8069" s="32">
        <v>3</v>
      </c>
      <c r="C8069" s="32">
        <v>108</v>
      </c>
      <c r="D8069" s="32" t="s">
        <v>89</v>
      </c>
      <c r="E8069" s="32" t="s">
        <v>93</v>
      </c>
    </row>
    <row r="8070" spans="1:5" ht="12.6" customHeight="1" x14ac:dyDescent="0.2">
      <c r="A8070" s="32">
        <v>23</v>
      </c>
      <c r="B8070" s="32">
        <v>3</v>
      </c>
      <c r="C8070" s="32">
        <v>109</v>
      </c>
      <c r="D8070" s="32" t="s">
        <v>523</v>
      </c>
      <c r="E8070" s="32" t="s">
        <v>463</v>
      </c>
    </row>
    <row r="8071" spans="1:5" ht="12.6" customHeight="1" x14ac:dyDescent="0.2">
      <c r="A8071" s="32">
        <v>23</v>
      </c>
      <c r="B8071" s="32">
        <v>3</v>
      </c>
      <c r="C8071" s="32">
        <v>110</v>
      </c>
      <c r="D8071" s="32" t="s">
        <v>243</v>
      </c>
      <c r="E8071" s="32" t="s">
        <v>323</v>
      </c>
    </row>
    <row r="8072" spans="1:5" ht="12.6" customHeight="1" x14ac:dyDescent="0.2">
      <c r="A8072" s="32">
        <v>23</v>
      </c>
      <c r="B8072" s="32">
        <v>3</v>
      </c>
      <c r="C8072" s="32">
        <v>111</v>
      </c>
      <c r="D8072" s="32" t="s">
        <v>402</v>
      </c>
      <c r="E8072" s="32" t="s">
        <v>401</v>
      </c>
    </row>
    <row r="8073" spans="1:5" ht="12.6" customHeight="1" x14ac:dyDescent="0.2">
      <c r="A8073" s="32">
        <v>23</v>
      </c>
      <c r="B8073" s="32">
        <v>3</v>
      </c>
      <c r="C8073" s="32">
        <v>112</v>
      </c>
      <c r="D8073" s="32" t="s">
        <v>95</v>
      </c>
      <c r="E8073" s="32" t="s">
        <v>23</v>
      </c>
    </row>
    <row r="8074" spans="1:5" ht="12.6" customHeight="1" x14ac:dyDescent="0.2">
      <c r="A8074" s="32">
        <v>23</v>
      </c>
      <c r="B8074" s="32">
        <v>3</v>
      </c>
      <c r="C8074" s="32">
        <v>113</v>
      </c>
      <c r="D8074" s="32" t="s">
        <v>363</v>
      </c>
      <c r="E8074" s="32" t="s">
        <v>283</v>
      </c>
    </row>
    <row r="8075" spans="1:5" ht="12.6" customHeight="1" x14ac:dyDescent="0.2">
      <c r="A8075" s="32">
        <v>23</v>
      </c>
      <c r="B8075" s="32">
        <v>3</v>
      </c>
      <c r="C8075" s="32">
        <v>114</v>
      </c>
      <c r="D8075" s="32" t="s">
        <v>91</v>
      </c>
      <c r="E8075" s="32" t="s">
        <v>90</v>
      </c>
    </row>
    <row r="8076" spans="1:5" ht="12.6" customHeight="1" x14ac:dyDescent="0.2">
      <c r="A8076" s="32">
        <v>23</v>
      </c>
      <c r="B8076" s="32">
        <v>3</v>
      </c>
      <c r="C8076" s="32">
        <v>115</v>
      </c>
      <c r="D8076" s="32" t="s">
        <v>223</v>
      </c>
      <c r="E8076" s="32" t="s">
        <v>343</v>
      </c>
    </row>
    <row r="8077" spans="1:5" ht="12.6" customHeight="1" x14ac:dyDescent="0.2">
      <c r="A8077" s="32">
        <v>23</v>
      </c>
      <c r="B8077" s="32">
        <v>3</v>
      </c>
      <c r="C8077" s="32">
        <v>116</v>
      </c>
      <c r="D8077" s="32" t="s">
        <v>100</v>
      </c>
      <c r="E8077" s="32" t="s">
        <v>484</v>
      </c>
    </row>
    <row r="8078" spans="1:5" ht="12.6" customHeight="1" x14ac:dyDescent="0.2">
      <c r="A8078" s="32">
        <v>23</v>
      </c>
      <c r="B8078" s="32">
        <v>3</v>
      </c>
      <c r="C8078" s="32">
        <v>117</v>
      </c>
      <c r="D8078" s="32" t="s">
        <v>433</v>
      </c>
      <c r="E8078" s="32" t="s">
        <v>304</v>
      </c>
    </row>
    <row r="8079" spans="1:5" ht="12.6" customHeight="1" x14ac:dyDescent="0.2">
      <c r="A8079" s="32">
        <v>23</v>
      </c>
      <c r="B8079" s="32">
        <v>3</v>
      </c>
      <c r="C8079" s="32">
        <v>118</v>
      </c>
      <c r="D8079" s="32" t="s">
        <v>99</v>
      </c>
      <c r="E8079" s="32" t="s">
        <v>364</v>
      </c>
    </row>
    <row r="8080" spans="1:5" ht="12.6" customHeight="1" x14ac:dyDescent="0.2">
      <c r="A8080" s="32">
        <v>23</v>
      </c>
      <c r="B8080" s="32">
        <v>3</v>
      </c>
      <c r="C8080" s="32">
        <v>119</v>
      </c>
      <c r="D8080" s="32" t="s">
        <v>284</v>
      </c>
      <c r="E8080" s="32" t="s">
        <v>102</v>
      </c>
    </row>
    <row r="8081" spans="1:5" ht="12.6" customHeight="1" x14ac:dyDescent="0.2">
      <c r="A8081" s="32">
        <v>23</v>
      </c>
      <c r="B8081" s="32">
        <v>3</v>
      </c>
      <c r="C8081" s="32">
        <v>120</v>
      </c>
      <c r="D8081" s="32" t="s">
        <v>324</v>
      </c>
      <c r="E8081" s="32" t="s">
        <v>97</v>
      </c>
    </row>
    <row r="8082" spans="1:5" ht="12.6" customHeight="1" x14ac:dyDescent="0.2">
      <c r="A8082" s="32">
        <v>23</v>
      </c>
      <c r="B8082" s="32">
        <v>3</v>
      </c>
      <c r="C8082" s="32">
        <v>121</v>
      </c>
      <c r="D8082" s="32" t="s">
        <v>224</v>
      </c>
      <c r="E8082" s="32" t="s">
        <v>464</v>
      </c>
    </row>
    <row r="8083" spans="1:5" ht="12.6" customHeight="1" x14ac:dyDescent="0.2">
      <c r="A8083" s="32">
        <v>23</v>
      </c>
      <c r="B8083" s="32">
        <v>3</v>
      </c>
      <c r="C8083" s="32">
        <v>122</v>
      </c>
      <c r="D8083" s="32" t="s">
        <v>244</v>
      </c>
      <c r="E8083" s="32" t="s">
        <v>24</v>
      </c>
    </row>
    <row r="8084" spans="1:5" ht="12.6" customHeight="1" x14ac:dyDescent="0.2">
      <c r="A8084" s="32">
        <v>23</v>
      </c>
      <c r="B8084" s="32">
        <v>3</v>
      </c>
      <c r="C8084" s="32">
        <v>123</v>
      </c>
      <c r="D8084" s="32" t="s">
        <v>524</v>
      </c>
      <c r="E8084" s="32" t="s">
        <v>404</v>
      </c>
    </row>
    <row r="8085" spans="1:5" ht="12.6" customHeight="1" x14ac:dyDescent="0.2">
      <c r="A8085" s="32">
        <v>23</v>
      </c>
      <c r="B8085" s="32">
        <v>3</v>
      </c>
      <c r="C8085" s="32">
        <v>124</v>
      </c>
      <c r="D8085" s="32" t="s">
        <v>101</v>
      </c>
      <c r="E8085" s="32" t="s">
        <v>96</v>
      </c>
    </row>
    <row r="8086" spans="1:5" ht="12.6" customHeight="1" x14ac:dyDescent="0.2">
      <c r="A8086" s="32">
        <v>23</v>
      </c>
      <c r="B8086" s="32">
        <v>3</v>
      </c>
      <c r="C8086" s="32">
        <v>125</v>
      </c>
      <c r="D8086" s="32" t="s">
        <v>504</v>
      </c>
      <c r="E8086" s="32" t="s">
        <v>403</v>
      </c>
    </row>
    <row r="8087" spans="1:5" ht="12.6" customHeight="1" x14ac:dyDescent="0.2">
      <c r="A8087" s="32">
        <v>23</v>
      </c>
      <c r="B8087" s="32">
        <v>3</v>
      </c>
      <c r="C8087" s="32">
        <v>126</v>
      </c>
      <c r="D8087" s="32" t="s">
        <v>344</v>
      </c>
      <c r="E8087" s="32" t="s">
        <v>264</v>
      </c>
    </row>
    <row r="8088" spans="1:5" ht="12.6" customHeight="1" x14ac:dyDescent="0.2">
      <c r="A8088" s="32">
        <v>23</v>
      </c>
      <c r="B8088" s="32">
        <v>3</v>
      </c>
      <c r="C8088" s="32">
        <v>127</v>
      </c>
      <c r="D8088" s="32" t="s">
        <v>103</v>
      </c>
      <c r="E8088" s="32" t="s">
        <v>98</v>
      </c>
    </row>
    <row r="8089" spans="1:5" ht="12.6" customHeight="1" x14ac:dyDescent="0.2">
      <c r="A8089" s="32">
        <v>23</v>
      </c>
      <c r="B8089" s="32">
        <v>3</v>
      </c>
      <c r="C8089" s="32">
        <v>128</v>
      </c>
      <c r="D8089" s="32" t="s">
        <v>106</v>
      </c>
      <c r="E8089" s="32" t="s">
        <v>107</v>
      </c>
    </row>
    <row r="8090" spans="1:5" ht="12.6" customHeight="1" x14ac:dyDescent="0.2">
      <c r="A8090" s="32">
        <v>23</v>
      </c>
      <c r="B8090" s="32">
        <v>3</v>
      </c>
      <c r="C8090" s="32">
        <v>129</v>
      </c>
      <c r="D8090" s="32" t="s">
        <v>109</v>
      </c>
      <c r="E8090" s="32" t="s">
        <v>434</v>
      </c>
    </row>
    <row r="8091" spans="1:5" ht="12.6" customHeight="1" x14ac:dyDescent="0.2">
      <c r="A8091" s="32">
        <v>23</v>
      </c>
      <c r="B8091" s="32">
        <v>3</v>
      </c>
      <c r="C8091" s="32">
        <v>130</v>
      </c>
      <c r="D8091" s="32" t="s">
        <v>365</v>
      </c>
      <c r="E8091" s="32" t="s">
        <v>525</v>
      </c>
    </row>
    <row r="8092" spans="1:5" ht="12.6" customHeight="1" x14ac:dyDescent="0.2">
      <c r="A8092" s="32">
        <v>23</v>
      </c>
      <c r="B8092" s="32">
        <v>3</v>
      </c>
      <c r="C8092" s="32">
        <v>131</v>
      </c>
      <c r="D8092" s="32" t="s">
        <v>325</v>
      </c>
      <c r="E8092" s="32" t="s">
        <v>505</v>
      </c>
    </row>
    <row r="8093" spans="1:5" ht="12.6" customHeight="1" x14ac:dyDescent="0.2">
      <c r="A8093" s="32">
        <v>23</v>
      </c>
      <c r="B8093" s="32">
        <v>3</v>
      </c>
      <c r="C8093" s="32">
        <v>132</v>
      </c>
      <c r="D8093" s="32" t="s">
        <v>285</v>
      </c>
      <c r="E8093" s="32" t="s">
        <v>105</v>
      </c>
    </row>
    <row r="8094" spans="1:5" ht="12.6" customHeight="1" x14ac:dyDescent="0.2">
      <c r="A8094" s="32">
        <v>23</v>
      </c>
      <c r="B8094" s="32">
        <v>3</v>
      </c>
      <c r="C8094" s="32">
        <v>133</v>
      </c>
      <c r="D8094" s="32" t="s">
        <v>406</v>
      </c>
      <c r="E8094" s="32" t="s">
        <v>245</v>
      </c>
    </row>
    <row r="8095" spans="1:5" ht="12.6" customHeight="1" x14ac:dyDescent="0.2">
      <c r="A8095" s="32">
        <v>23</v>
      </c>
      <c r="B8095" s="32">
        <v>3</v>
      </c>
      <c r="C8095" s="32">
        <v>134</v>
      </c>
      <c r="D8095" s="32" t="s">
        <v>25</v>
      </c>
      <c r="E8095" s="32" t="s">
        <v>485</v>
      </c>
    </row>
    <row r="8096" spans="1:5" ht="12.6" customHeight="1" x14ac:dyDescent="0.2">
      <c r="A8096" s="32">
        <v>23</v>
      </c>
      <c r="B8096" s="32">
        <v>3</v>
      </c>
      <c r="C8096" s="32">
        <v>135</v>
      </c>
      <c r="D8096" s="32" t="s">
        <v>345</v>
      </c>
      <c r="E8096" s="32" t="s">
        <v>305</v>
      </c>
    </row>
    <row r="8097" spans="1:5" ht="12.6" customHeight="1" x14ac:dyDescent="0.2">
      <c r="A8097" s="32">
        <v>23</v>
      </c>
      <c r="B8097" s="32">
        <v>3</v>
      </c>
      <c r="C8097" s="32">
        <v>136</v>
      </c>
      <c r="D8097" s="32" t="s">
        <v>465</v>
      </c>
      <c r="E8097" s="32" t="s">
        <v>405</v>
      </c>
    </row>
    <row r="8098" spans="1:5" ht="12.6" customHeight="1" x14ac:dyDescent="0.2">
      <c r="A8098" s="32">
        <v>23</v>
      </c>
      <c r="B8098" s="32">
        <v>3</v>
      </c>
      <c r="C8098" s="32">
        <v>137</v>
      </c>
      <c r="D8098" s="32" t="s">
        <v>108</v>
      </c>
      <c r="E8098" s="32" t="s">
        <v>265</v>
      </c>
    </row>
    <row r="8099" spans="1:5" ht="12.6" customHeight="1" x14ac:dyDescent="0.2">
      <c r="A8099" s="32">
        <v>23</v>
      </c>
      <c r="B8099" s="32">
        <v>3</v>
      </c>
      <c r="C8099" s="32">
        <v>138</v>
      </c>
      <c r="D8099" s="32" t="s">
        <v>225</v>
      </c>
      <c r="E8099" s="32" t="s">
        <v>104</v>
      </c>
    </row>
    <row r="8100" spans="1:5" ht="12.6" customHeight="1" x14ac:dyDescent="0.2">
      <c r="A8100" s="32">
        <v>23</v>
      </c>
      <c r="B8100" s="32">
        <v>3</v>
      </c>
      <c r="C8100" s="32">
        <v>139</v>
      </c>
      <c r="D8100" s="32" t="s">
        <v>141</v>
      </c>
      <c r="E8100" s="32" t="s">
        <v>144</v>
      </c>
    </row>
    <row r="8101" spans="1:5" ht="12.6" customHeight="1" x14ac:dyDescent="0.2">
      <c r="A8101" s="32">
        <v>23</v>
      </c>
      <c r="B8101" s="32">
        <v>3</v>
      </c>
      <c r="C8101" s="32">
        <v>140</v>
      </c>
      <c r="D8101" s="32" t="s">
        <v>286</v>
      </c>
      <c r="E8101" s="32" t="s">
        <v>466</v>
      </c>
    </row>
    <row r="8102" spans="1:5" ht="12.6" customHeight="1" x14ac:dyDescent="0.2">
      <c r="A8102" s="32">
        <v>23</v>
      </c>
      <c r="B8102" s="32">
        <v>3</v>
      </c>
      <c r="C8102" s="32">
        <v>141</v>
      </c>
      <c r="D8102" s="32" t="s">
        <v>266</v>
      </c>
      <c r="E8102" s="32" t="s">
        <v>486</v>
      </c>
    </row>
    <row r="8103" spans="1:5" ht="12.6" customHeight="1" x14ac:dyDescent="0.2">
      <c r="A8103" s="32">
        <v>23</v>
      </c>
      <c r="B8103" s="32">
        <v>3</v>
      </c>
      <c r="C8103" s="32">
        <v>142</v>
      </c>
      <c r="D8103" s="32" t="s">
        <v>435</v>
      </c>
      <c r="E8103" s="32" t="s">
        <v>146</v>
      </c>
    </row>
    <row r="8104" spans="1:5" ht="12.6" customHeight="1" x14ac:dyDescent="0.2">
      <c r="A8104" s="32">
        <v>23</v>
      </c>
      <c r="B8104" s="32">
        <v>3</v>
      </c>
      <c r="C8104" s="32">
        <v>143</v>
      </c>
      <c r="D8104" s="32" t="s">
        <v>407</v>
      </c>
      <c r="E8104" s="32" t="s">
        <v>306</v>
      </c>
    </row>
    <row r="8105" spans="1:5" ht="12.6" customHeight="1" x14ac:dyDescent="0.2">
      <c r="A8105" s="32">
        <v>23</v>
      </c>
      <c r="B8105" s="32">
        <v>3</v>
      </c>
      <c r="C8105" s="32">
        <v>144</v>
      </c>
      <c r="D8105" s="32" t="s">
        <v>139</v>
      </c>
      <c r="E8105" s="32" t="s">
        <v>326</v>
      </c>
    </row>
    <row r="8106" spans="1:5" ht="12.6" customHeight="1" x14ac:dyDescent="0.2">
      <c r="A8106" s="32">
        <v>23</v>
      </c>
      <c r="B8106" s="32">
        <v>3</v>
      </c>
      <c r="C8106" s="32">
        <v>145</v>
      </c>
      <c r="D8106" s="32" t="s">
        <v>138</v>
      </c>
      <c r="E8106" s="32" t="s">
        <v>226</v>
      </c>
    </row>
    <row r="8107" spans="1:5" ht="12.6" customHeight="1" x14ac:dyDescent="0.2">
      <c r="A8107" s="32">
        <v>23</v>
      </c>
      <c r="B8107" s="32">
        <v>3</v>
      </c>
      <c r="C8107" s="32">
        <v>146</v>
      </c>
      <c r="D8107" s="32" t="s">
        <v>506</v>
      </c>
      <c r="E8107" s="32" t="s">
        <v>366</v>
      </c>
    </row>
    <row r="8108" spans="1:5" ht="12.6" customHeight="1" x14ac:dyDescent="0.2">
      <c r="A8108" s="32">
        <v>23</v>
      </c>
      <c r="B8108" s="32">
        <v>3</v>
      </c>
      <c r="C8108" s="32">
        <v>147</v>
      </c>
      <c r="D8108" s="32" t="s">
        <v>346</v>
      </c>
      <c r="E8108" s="32" t="s">
        <v>526</v>
      </c>
    </row>
    <row r="8109" spans="1:5" ht="12.6" customHeight="1" x14ac:dyDescent="0.2">
      <c r="A8109" s="32">
        <v>23</v>
      </c>
      <c r="B8109" s="32">
        <v>3</v>
      </c>
      <c r="C8109" s="32">
        <v>148</v>
      </c>
      <c r="D8109" s="32" t="s">
        <v>140</v>
      </c>
      <c r="E8109" s="32" t="s">
        <v>142</v>
      </c>
    </row>
    <row r="8110" spans="1:5" ht="12.6" customHeight="1" x14ac:dyDescent="0.2">
      <c r="A8110" s="32">
        <v>23</v>
      </c>
      <c r="B8110" s="32">
        <v>3</v>
      </c>
      <c r="C8110" s="32">
        <v>149</v>
      </c>
      <c r="D8110" s="32" t="s">
        <v>143</v>
      </c>
      <c r="E8110" s="32" t="s">
        <v>408</v>
      </c>
    </row>
    <row r="8111" spans="1:5" ht="12.6" customHeight="1" x14ac:dyDescent="0.2">
      <c r="A8111" s="32">
        <v>23</v>
      </c>
      <c r="B8111" s="32">
        <v>3</v>
      </c>
      <c r="C8111" s="32">
        <v>150</v>
      </c>
      <c r="D8111" s="32" t="s">
        <v>153</v>
      </c>
      <c r="E8111" s="32" t="s">
        <v>246</v>
      </c>
    </row>
    <row r="8112" spans="1:5" ht="12.6" customHeight="1" x14ac:dyDescent="0.2">
      <c r="A8112" s="32">
        <v>23</v>
      </c>
      <c r="B8112" s="32">
        <v>3</v>
      </c>
      <c r="C8112" s="32">
        <v>151</v>
      </c>
      <c r="D8112" s="32" t="s">
        <v>267</v>
      </c>
      <c r="E8112" s="32" t="s">
        <v>467</v>
      </c>
    </row>
    <row r="8113" spans="1:5" ht="12.6" customHeight="1" x14ac:dyDescent="0.2">
      <c r="A8113" s="32">
        <v>23</v>
      </c>
      <c r="B8113" s="32">
        <v>3</v>
      </c>
      <c r="C8113" s="32">
        <v>152</v>
      </c>
      <c r="D8113" s="32" t="s">
        <v>247</v>
      </c>
      <c r="E8113" s="32" t="s">
        <v>410</v>
      </c>
    </row>
    <row r="8114" spans="1:5" ht="12.6" customHeight="1" x14ac:dyDescent="0.2">
      <c r="A8114" s="32">
        <v>23</v>
      </c>
      <c r="B8114" s="32">
        <v>3</v>
      </c>
      <c r="C8114" s="32">
        <v>153</v>
      </c>
      <c r="D8114" s="32" t="s">
        <v>151</v>
      </c>
      <c r="E8114" s="32" t="s">
        <v>367</v>
      </c>
    </row>
    <row r="8115" spans="1:5" ht="12.6" customHeight="1" x14ac:dyDescent="0.2">
      <c r="A8115" s="32">
        <v>23</v>
      </c>
      <c r="B8115" s="32">
        <v>3</v>
      </c>
      <c r="C8115" s="32">
        <v>154</v>
      </c>
      <c r="D8115" s="32" t="s">
        <v>507</v>
      </c>
      <c r="E8115" s="32" t="s">
        <v>227</v>
      </c>
    </row>
    <row r="8116" spans="1:5" ht="12.6" customHeight="1" x14ac:dyDescent="0.2">
      <c r="A8116" s="32">
        <v>23</v>
      </c>
      <c r="B8116" s="32">
        <v>3</v>
      </c>
      <c r="C8116" s="32">
        <v>155</v>
      </c>
      <c r="D8116" s="32" t="s">
        <v>147</v>
      </c>
      <c r="E8116" s="32" t="s">
        <v>347</v>
      </c>
    </row>
    <row r="8117" spans="1:5" ht="12.6" customHeight="1" x14ac:dyDescent="0.2">
      <c r="A8117" s="32">
        <v>23</v>
      </c>
      <c r="B8117" s="32">
        <v>3</v>
      </c>
      <c r="C8117" s="32">
        <v>156</v>
      </c>
      <c r="D8117" s="32" t="s">
        <v>148</v>
      </c>
      <c r="E8117" s="32" t="s">
        <v>327</v>
      </c>
    </row>
    <row r="8118" spans="1:5" ht="12.6" customHeight="1" x14ac:dyDescent="0.2">
      <c r="A8118" s="32">
        <v>23</v>
      </c>
      <c r="B8118" s="32">
        <v>3</v>
      </c>
      <c r="C8118" s="32">
        <v>157</v>
      </c>
      <c r="D8118" s="32" t="s">
        <v>150</v>
      </c>
      <c r="E8118" s="32" t="s">
        <v>527</v>
      </c>
    </row>
    <row r="8119" spans="1:5" ht="12.6" customHeight="1" x14ac:dyDescent="0.2">
      <c r="A8119" s="32">
        <v>23</v>
      </c>
      <c r="B8119" s="32">
        <v>3</v>
      </c>
      <c r="C8119" s="32">
        <v>158</v>
      </c>
      <c r="D8119" s="32" t="s">
        <v>487</v>
      </c>
      <c r="E8119" s="32" t="s">
        <v>307</v>
      </c>
    </row>
    <row r="8120" spans="1:5" ht="12.6" customHeight="1" x14ac:dyDescent="0.2">
      <c r="A8120" s="32">
        <v>23</v>
      </c>
      <c r="B8120" s="32">
        <v>3</v>
      </c>
      <c r="C8120" s="32">
        <v>159</v>
      </c>
      <c r="D8120" s="32" t="s">
        <v>436</v>
      </c>
      <c r="E8120" s="32" t="s">
        <v>409</v>
      </c>
    </row>
    <row r="8121" spans="1:5" ht="12.6" customHeight="1" x14ac:dyDescent="0.2">
      <c r="A8121" s="32">
        <v>23</v>
      </c>
      <c r="B8121" s="32">
        <v>3</v>
      </c>
      <c r="C8121" s="32">
        <v>160</v>
      </c>
      <c r="D8121" s="32" t="s">
        <v>152</v>
      </c>
      <c r="E8121" s="32" t="s">
        <v>287</v>
      </c>
    </row>
    <row r="8122" spans="1:5" ht="12.6" customHeight="1" x14ac:dyDescent="0.2">
      <c r="A8122" s="32">
        <v>23</v>
      </c>
      <c r="B8122" s="32">
        <v>3</v>
      </c>
      <c r="C8122" s="32">
        <v>161</v>
      </c>
      <c r="D8122" s="32" t="s">
        <v>149</v>
      </c>
      <c r="E8122" s="32" t="s">
        <v>145</v>
      </c>
    </row>
    <row r="8123" spans="1:5" ht="12.6" customHeight="1" x14ac:dyDescent="0.2">
      <c r="A8123" s="32">
        <v>23</v>
      </c>
      <c r="B8123" s="32">
        <v>3</v>
      </c>
      <c r="C8123" s="32">
        <v>162</v>
      </c>
      <c r="D8123" s="32" t="s">
        <v>368</v>
      </c>
      <c r="E8123" s="32" t="s">
        <v>508</v>
      </c>
    </row>
    <row r="8124" spans="1:5" ht="12.6" customHeight="1" x14ac:dyDescent="0.2">
      <c r="A8124" s="32">
        <v>23</v>
      </c>
      <c r="B8124" s="32">
        <v>3</v>
      </c>
      <c r="C8124" s="32">
        <v>163</v>
      </c>
      <c r="D8124" s="32" t="s">
        <v>158</v>
      </c>
      <c r="E8124" s="32" t="s">
        <v>157</v>
      </c>
    </row>
    <row r="8125" spans="1:5" ht="12.6" customHeight="1" x14ac:dyDescent="0.2">
      <c r="A8125" s="32">
        <v>23</v>
      </c>
      <c r="B8125" s="32">
        <v>3</v>
      </c>
      <c r="C8125" s="32">
        <v>164</v>
      </c>
      <c r="D8125" s="32" t="s">
        <v>159</v>
      </c>
      <c r="E8125" s="32" t="s">
        <v>437</v>
      </c>
    </row>
    <row r="8126" spans="1:5" ht="12.6" customHeight="1" x14ac:dyDescent="0.2">
      <c r="A8126" s="32">
        <v>23</v>
      </c>
      <c r="B8126" s="32">
        <v>3</v>
      </c>
      <c r="C8126" s="32">
        <v>165</v>
      </c>
      <c r="D8126" s="32" t="s">
        <v>488</v>
      </c>
      <c r="E8126" s="32" t="s">
        <v>228</v>
      </c>
    </row>
    <row r="8127" spans="1:5" ht="12.6" customHeight="1" x14ac:dyDescent="0.2">
      <c r="A8127" s="32">
        <v>23</v>
      </c>
      <c r="B8127" s="32">
        <v>3</v>
      </c>
      <c r="C8127" s="32">
        <v>166</v>
      </c>
      <c r="D8127" s="32" t="s">
        <v>528</v>
      </c>
      <c r="E8127" s="32" t="s">
        <v>328</v>
      </c>
    </row>
    <row r="8128" spans="1:5" ht="12.6" customHeight="1" x14ac:dyDescent="0.2">
      <c r="A8128" s="32">
        <v>23</v>
      </c>
      <c r="B8128" s="32">
        <v>3</v>
      </c>
      <c r="C8128" s="32">
        <v>167</v>
      </c>
      <c r="D8128" s="32" t="s">
        <v>288</v>
      </c>
      <c r="E8128" s="32" t="s">
        <v>162</v>
      </c>
    </row>
    <row r="8129" spans="1:5" ht="12.6" customHeight="1" x14ac:dyDescent="0.2">
      <c r="A8129" s="32">
        <v>23</v>
      </c>
      <c r="B8129" s="32">
        <v>3</v>
      </c>
      <c r="C8129" s="32">
        <v>168</v>
      </c>
      <c r="D8129" s="32" t="s">
        <v>268</v>
      </c>
      <c r="E8129" s="32" t="s">
        <v>154</v>
      </c>
    </row>
    <row r="8130" spans="1:5" ht="12.6" customHeight="1" x14ac:dyDescent="0.2">
      <c r="A8130" s="32">
        <v>23</v>
      </c>
      <c r="B8130" s="32">
        <v>3</v>
      </c>
      <c r="C8130" s="32">
        <v>169</v>
      </c>
      <c r="D8130" s="32" t="s">
        <v>160</v>
      </c>
      <c r="E8130" s="32" t="s">
        <v>468</v>
      </c>
    </row>
    <row r="8131" spans="1:5" ht="12.6" customHeight="1" x14ac:dyDescent="0.2">
      <c r="A8131" s="32">
        <v>23</v>
      </c>
      <c r="B8131" s="32">
        <v>3</v>
      </c>
      <c r="C8131" s="32">
        <v>170</v>
      </c>
      <c r="D8131" s="32" t="s">
        <v>308</v>
      </c>
      <c r="E8131" s="32" t="s">
        <v>411</v>
      </c>
    </row>
    <row r="8132" spans="1:5" ht="12.6" customHeight="1" x14ac:dyDescent="0.2">
      <c r="A8132" s="32">
        <v>23</v>
      </c>
      <c r="B8132" s="32">
        <v>3</v>
      </c>
      <c r="C8132" s="32">
        <v>171</v>
      </c>
      <c r="D8132" s="32" t="s">
        <v>248</v>
      </c>
      <c r="E8132" s="32" t="s">
        <v>156</v>
      </c>
    </row>
    <row r="8133" spans="1:5" ht="12.6" customHeight="1" x14ac:dyDescent="0.2">
      <c r="A8133" s="32">
        <v>23</v>
      </c>
      <c r="B8133" s="32">
        <v>3</v>
      </c>
      <c r="C8133" s="32">
        <v>172</v>
      </c>
      <c r="D8133" s="32" t="s">
        <v>348</v>
      </c>
      <c r="E8133" s="32" t="s">
        <v>155</v>
      </c>
    </row>
    <row r="8134" spans="1:5" ht="12.6" customHeight="1" x14ac:dyDescent="0.2">
      <c r="A8134" s="32">
        <v>23</v>
      </c>
      <c r="B8134" s="32">
        <v>3</v>
      </c>
      <c r="C8134" s="32">
        <v>173</v>
      </c>
      <c r="D8134" s="32" t="s">
        <v>489</v>
      </c>
      <c r="E8134" s="32" t="s">
        <v>412</v>
      </c>
    </row>
    <row r="8135" spans="1:5" ht="12.6" customHeight="1" x14ac:dyDescent="0.2">
      <c r="A8135" s="32">
        <v>23</v>
      </c>
      <c r="B8135" s="32">
        <v>3</v>
      </c>
      <c r="C8135" s="32">
        <v>174</v>
      </c>
      <c r="D8135" s="32" t="s">
        <v>249</v>
      </c>
      <c r="E8135" s="32" t="s">
        <v>166</v>
      </c>
    </row>
    <row r="8136" spans="1:5" ht="12.6" customHeight="1" x14ac:dyDescent="0.2">
      <c r="A8136" s="32">
        <v>23</v>
      </c>
      <c r="B8136" s="32">
        <v>3</v>
      </c>
      <c r="C8136" s="32">
        <v>175</v>
      </c>
      <c r="D8136" s="32" t="s">
        <v>164</v>
      </c>
      <c r="E8136" s="32" t="s">
        <v>369</v>
      </c>
    </row>
    <row r="8137" spans="1:5" ht="12.6" customHeight="1" x14ac:dyDescent="0.2">
      <c r="A8137" s="32">
        <v>23</v>
      </c>
      <c r="B8137" s="32">
        <v>3</v>
      </c>
      <c r="C8137" s="32">
        <v>176</v>
      </c>
      <c r="D8137" s="32" t="s">
        <v>509</v>
      </c>
      <c r="E8137" s="32" t="s">
        <v>161</v>
      </c>
    </row>
    <row r="8138" spans="1:5" ht="12.6" customHeight="1" x14ac:dyDescent="0.2">
      <c r="A8138" s="32">
        <v>23</v>
      </c>
      <c r="B8138" s="32">
        <v>3</v>
      </c>
      <c r="C8138" s="32">
        <v>177</v>
      </c>
      <c r="D8138" s="32" t="s">
        <v>309</v>
      </c>
      <c r="E8138" s="32" t="s">
        <v>165</v>
      </c>
    </row>
    <row r="8139" spans="1:5" ht="12.6" customHeight="1" x14ac:dyDescent="0.2">
      <c r="A8139" s="32">
        <v>23</v>
      </c>
      <c r="B8139" s="32">
        <v>3</v>
      </c>
      <c r="C8139" s="32">
        <v>178</v>
      </c>
      <c r="D8139" s="32" t="s">
        <v>269</v>
      </c>
      <c r="E8139" s="32" t="s">
        <v>163</v>
      </c>
    </row>
    <row r="8140" spans="1:5" ht="12.6" customHeight="1" x14ac:dyDescent="0.2">
      <c r="A8140" s="32">
        <v>23</v>
      </c>
      <c r="B8140" s="32">
        <v>3</v>
      </c>
      <c r="C8140" s="32">
        <v>179</v>
      </c>
      <c r="D8140" s="32" t="s">
        <v>289</v>
      </c>
      <c r="E8140" s="32" t="s">
        <v>438</v>
      </c>
    </row>
    <row r="8141" spans="1:5" ht="12.6" customHeight="1" x14ac:dyDescent="0.2">
      <c r="A8141" s="32">
        <v>23</v>
      </c>
      <c r="B8141" s="32">
        <v>3</v>
      </c>
      <c r="C8141" s="32">
        <v>180</v>
      </c>
      <c r="D8141" s="32" t="s">
        <v>413</v>
      </c>
      <c r="E8141" s="32" t="s">
        <v>167</v>
      </c>
    </row>
    <row r="8142" spans="1:5" ht="12.6" customHeight="1" x14ac:dyDescent="0.2">
      <c r="A8142" s="32">
        <v>23</v>
      </c>
      <c r="B8142" s="32">
        <v>3</v>
      </c>
      <c r="C8142" s="32">
        <v>181</v>
      </c>
      <c r="D8142" s="32" t="s">
        <v>169</v>
      </c>
      <c r="E8142" s="32" t="s">
        <v>229</v>
      </c>
    </row>
    <row r="8143" spans="1:5" ht="12.6" customHeight="1" x14ac:dyDescent="0.2">
      <c r="A8143" s="32">
        <v>23</v>
      </c>
      <c r="B8143" s="32">
        <v>3</v>
      </c>
      <c r="C8143" s="32">
        <v>182</v>
      </c>
      <c r="D8143" s="32" t="s">
        <v>329</v>
      </c>
      <c r="E8143" s="32" t="s">
        <v>469</v>
      </c>
    </row>
    <row r="8144" spans="1:5" ht="12.6" customHeight="1" x14ac:dyDescent="0.2">
      <c r="A8144" s="32">
        <v>23</v>
      </c>
      <c r="B8144" s="32">
        <v>3</v>
      </c>
      <c r="C8144" s="32">
        <v>183</v>
      </c>
      <c r="D8144" s="32" t="s">
        <v>529</v>
      </c>
      <c r="E8144" s="32" t="s">
        <v>414</v>
      </c>
    </row>
    <row r="8145" spans="1:5" ht="12.6" customHeight="1" x14ac:dyDescent="0.2">
      <c r="A8145" s="32">
        <v>23</v>
      </c>
      <c r="B8145" s="32">
        <v>3</v>
      </c>
      <c r="C8145" s="32">
        <v>184</v>
      </c>
      <c r="D8145" s="32" t="s">
        <v>349</v>
      </c>
      <c r="E8145" s="32" t="s">
        <v>168</v>
      </c>
    </row>
    <row r="8146" spans="1:5" ht="12.6" customHeight="1" x14ac:dyDescent="0.2">
      <c r="A8146" s="32">
        <v>23</v>
      </c>
      <c r="B8146" s="32">
        <v>3</v>
      </c>
      <c r="C8146" s="32">
        <v>185</v>
      </c>
      <c r="D8146" s="32" t="s">
        <v>250</v>
      </c>
      <c r="E8146" s="32" t="s">
        <v>510</v>
      </c>
    </row>
    <row r="8147" spans="1:5" ht="12.6" customHeight="1" x14ac:dyDescent="0.2">
      <c r="A8147" s="32">
        <v>23</v>
      </c>
      <c r="B8147" s="32">
        <v>3</v>
      </c>
      <c r="C8147" s="32">
        <v>186</v>
      </c>
      <c r="D8147" s="32" t="s">
        <v>310</v>
      </c>
      <c r="E8147" s="32" t="s">
        <v>170</v>
      </c>
    </row>
    <row r="8148" spans="1:5" ht="12.6" customHeight="1" x14ac:dyDescent="0.2">
      <c r="A8148" s="32">
        <v>23</v>
      </c>
      <c r="B8148" s="32">
        <v>3</v>
      </c>
      <c r="C8148" s="32">
        <v>187</v>
      </c>
      <c r="D8148" s="32" t="s">
        <v>270</v>
      </c>
      <c r="E8148" s="32" t="s">
        <v>416</v>
      </c>
    </row>
    <row r="8149" spans="1:5" ht="12.6" customHeight="1" x14ac:dyDescent="0.2">
      <c r="A8149" s="32">
        <v>23</v>
      </c>
      <c r="B8149" s="32">
        <v>3</v>
      </c>
      <c r="C8149" s="32">
        <v>188</v>
      </c>
      <c r="D8149" s="32" t="s">
        <v>171</v>
      </c>
      <c r="E8149" s="32" t="s">
        <v>173</v>
      </c>
    </row>
    <row r="8150" spans="1:5" ht="12.6" customHeight="1" x14ac:dyDescent="0.2">
      <c r="A8150" s="32">
        <v>23</v>
      </c>
      <c r="B8150" s="32">
        <v>3</v>
      </c>
      <c r="C8150" s="32">
        <v>189</v>
      </c>
      <c r="D8150" s="32" t="s">
        <v>290</v>
      </c>
      <c r="E8150" s="32" t="s">
        <v>230</v>
      </c>
    </row>
    <row r="8151" spans="1:5" ht="12.6" customHeight="1" x14ac:dyDescent="0.2">
      <c r="A8151" s="32">
        <v>23</v>
      </c>
      <c r="B8151" s="32">
        <v>3</v>
      </c>
      <c r="C8151" s="32">
        <v>190</v>
      </c>
      <c r="D8151" s="32" t="s">
        <v>350</v>
      </c>
      <c r="E8151" s="32" t="s">
        <v>175</v>
      </c>
    </row>
    <row r="8152" spans="1:5" ht="12.6" customHeight="1" x14ac:dyDescent="0.2">
      <c r="A8152" s="32">
        <v>23</v>
      </c>
      <c r="B8152" s="32">
        <v>3</v>
      </c>
      <c r="C8152" s="32">
        <v>191</v>
      </c>
      <c r="D8152" s="32" t="s">
        <v>490</v>
      </c>
      <c r="E8152" s="32" t="s">
        <v>176</v>
      </c>
    </row>
    <row r="8153" spans="1:5" ht="12.6" customHeight="1" x14ac:dyDescent="0.2">
      <c r="A8153" s="32">
        <v>23</v>
      </c>
      <c r="B8153" s="32">
        <v>3</v>
      </c>
      <c r="C8153" s="32">
        <v>192</v>
      </c>
      <c r="D8153" s="32" t="s">
        <v>370</v>
      </c>
      <c r="E8153" s="32" t="s">
        <v>470</v>
      </c>
    </row>
    <row r="8154" spans="1:5" ht="12.6" customHeight="1" x14ac:dyDescent="0.2">
      <c r="A8154" s="32">
        <v>23</v>
      </c>
      <c r="B8154" s="32">
        <v>3</v>
      </c>
      <c r="C8154" s="32">
        <v>193</v>
      </c>
      <c r="D8154" s="32" t="s">
        <v>439</v>
      </c>
      <c r="E8154" s="32" t="s">
        <v>330</v>
      </c>
    </row>
    <row r="8155" spans="1:5" ht="12.6" customHeight="1" x14ac:dyDescent="0.2">
      <c r="A8155" s="32">
        <v>23</v>
      </c>
      <c r="B8155" s="32">
        <v>3</v>
      </c>
      <c r="C8155" s="32">
        <v>194</v>
      </c>
      <c r="D8155" s="32" t="s">
        <v>415</v>
      </c>
      <c r="E8155" s="32" t="s">
        <v>174</v>
      </c>
    </row>
    <row r="8156" spans="1:5" ht="12.6" customHeight="1" x14ac:dyDescent="0.2">
      <c r="A8156" s="32">
        <v>23</v>
      </c>
      <c r="B8156" s="32">
        <v>3</v>
      </c>
      <c r="C8156" s="32">
        <v>195</v>
      </c>
      <c r="D8156" s="32" t="s">
        <v>530</v>
      </c>
      <c r="E8156" s="32" t="s">
        <v>178</v>
      </c>
    </row>
    <row r="8157" spans="1:5" ht="12.6" customHeight="1" x14ac:dyDescent="0.2">
      <c r="A8157" s="32">
        <v>23</v>
      </c>
      <c r="B8157" s="32">
        <v>3</v>
      </c>
      <c r="C8157" s="32">
        <v>196</v>
      </c>
      <c r="D8157" s="32" t="s">
        <v>231</v>
      </c>
      <c r="E8157" s="32" t="s">
        <v>172</v>
      </c>
    </row>
    <row r="8158" spans="1:5" ht="12.6" customHeight="1" x14ac:dyDescent="0.2">
      <c r="A8158" s="32">
        <v>23</v>
      </c>
      <c r="B8158" s="32">
        <v>3</v>
      </c>
      <c r="C8158" s="32">
        <v>197</v>
      </c>
      <c r="D8158" s="32" t="s">
        <v>184</v>
      </c>
      <c r="E8158" s="32" t="s">
        <v>471</v>
      </c>
    </row>
    <row r="8159" spans="1:5" ht="12.6" customHeight="1" x14ac:dyDescent="0.2">
      <c r="A8159" s="32">
        <v>23</v>
      </c>
      <c r="B8159" s="32">
        <v>3</v>
      </c>
      <c r="C8159" s="32">
        <v>198</v>
      </c>
      <c r="D8159" s="32" t="s">
        <v>440</v>
      </c>
      <c r="E8159" s="32" t="s">
        <v>531</v>
      </c>
    </row>
    <row r="8160" spans="1:5" ht="12.6" customHeight="1" x14ac:dyDescent="0.2">
      <c r="A8160" s="32">
        <v>23</v>
      </c>
      <c r="B8160" s="32">
        <v>3</v>
      </c>
      <c r="C8160" s="32">
        <v>199</v>
      </c>
      <c r="D8160" s="32" t="s">
        <v>251</v>
      </c>
      <c r="E8160" s="32" t="s">
        <v>491</v>
      </c>
    </row>
    <row r="8161" spans="1:5" ht="12.6" customHeight="1" x14ac:dyDescent="0.2">
      <c r="A8161" s="32">
        <v>23</v>
      </c>
      <c r="B8161" s="32">
        <v>3</v>
      </c>
      <c r="C8161" s="32">
        <v>200</v>
      </c>
      <c r="D8161" s="32" t="s">
        <v>418</v>
      </c>
      <c r="E8161" s="32" t="s">
        <v>371</v>
      </c>
    </row>
    <row r="8162" spans="1:5" ht="12.6" customHeight="1" x14ac:dyDescent="0.2">
      <c r="A8162" s="32">
        <v>23</v>
      </c>
      <c r="B8162" s="32">
        <v>3</v>
      </c>
      <c r="C8162" s="32">
        <v>201</v>
      </c>
      <c r="D8162" s="32" t="s">
        <v>182</v>
      </c>
      <c r="E8162" s="32" t="s">
        <v>291</v>
      </c>
    </row>
    <row r="8163" spans="1:5" ht="12.6" customHeight="1" x14ac:dyDescent="0.2">
      <c r="A8163" s="32">
        <v>23</v>
      </c>
      <c r="B8163" s="32">
        <v>3</v>
      </c>
      <c r="C8163" s="32">
        <v>202</v>
      </c>
      <c r="D8163" s="32" t="s">
        <v>417</v>
      </c>
      <c r="E8163" s="32" t="s">
        <v>351</v>
      </c>
    </row>
    <row r="8164" spans="1:5" ht="12.6" customHeight="1" x14ac:dyDescent="0.2">
      <c r="A8164" s="32">
        <v>23</v>
      </c>
      <c r="B8164" s="32">
        <v>3</v>
      </c>
      <c r="C8164" s="32">
        <v>203</v>
      </c>
      <c r="D8164" s="32" t="s">
        <v>511</v>
      </c>
      <c r="E8164" s="32" t="s">
        <v>179</v>
      </c>
    </row>
    <row r="8165" spans="1:5" ht="12.6" customHeight="1" x14ac:dyDescent="0.2">
      <c r="A8165" s="32">
        <v>23</v>
      </c>
      <c r="B8165" s="32">
        <v>3</v>
      </c>
      <c r="C8165" s="32">
        <v>204</v>
      </c>
      <c r="D8165" s="32" t="s">
        <v>177</v>
      </c>
      <c r="E8165" s="32" t="s">
        <v>331</v>
      </c>
    </row>
    <row r="8166" spans="1:5" ht="12.6" customHeight="1" x14ac:dyDescent="0.2">
      <c r="A8166" s="32">
        <v>23</v>
      </c>
      <c r="B8166" s="32">
        <v>3</v>
      </c>
      <c r="C8166" s="32">
        <v>205</v>
      </c>
      <c r="D8166" s="32" t="s">
        <v>271</v>
      </c>
      <c r="E8166" s="32" t="s">
        <v>311</v>
      </c>
    </row>
    <row r="8167" spans="1:5" ht="12.6" customHeight="1" x14ac:dyDescent="0.2">
      <c r="A8167" s="32">
        <v>23</v>
      </c>
      <c r="B8167" s="32">
        <v>3</v>
      </c>
      <c r="C8167" s="32">
        <v>206</v>
      </c>
      <c r="D8167" s="32" t="s">
        <v>180</v>
      </c>
      <c r="E8167" s="32" t="s">
        <v>183</v>
      </c>
    </row>
    <row r="8168" spans="1:5" ht="12.6" customHeight="1" x14ac:dyDescent="0.2">
      <c r="A8168" s="32">
        <v>23</v>
      </c>
      <c r="B8168" s="32">
        <v>3</v>
      </c>
      <c r="C8168" s="32">
        <v>207</v>
      </c>
      <c r="D8168" s="32" t="s">
        <v>181</v>
      </c>
      <c r="E8168" s="32" t="s">
        <v>185</v>
      </c>
    </row>
    <row r="8169" spans="1:5" ht="12.6" customHeight="1" x14ac:dyDescent="0.2">
      <c r="A8169" s="32">
        <v>23</v>
      </c>
      <c r="B8169" s="32">
        <v>3</v>
      </c>
      <c r="C8169" s="32">
        <v>208</v>
      </c>
      <c r="D8169" s="32" t="s">
        <v>194</v>
      </c>
      <c r="E8169" s="32" t="s">
        <v>192</v>
      </c>
    </row>
    <row r="8170" spans="1:5" ht="12.6" customHeight="1" x14ac:dyDescent="0.2">
      <c r="A8170" s="32">
        <v>23</v>
      </c>
      <c r="B8170" s="32">
        <v>3</v>
      </c>
      <c r="C8170" s="32">
        <v>209</v>
      </c>
      <c r="D8170" s="32" t="s">
        <v>512</v>
      </c>
      <c r="E8170" s="32" t="s">
        <v>492</v>
      </c>
    </row>
    <row r="8171" spans="1:5" ht="12.6" customHeight="1" x14ac:dyDescent="0.2">
      <c r="A8171" s="32">
        <v>23</v>
      </c>
      <c r="B8171" s="32">
        <v>3</v>
      </c>
      <c r="C8171" s="32">
        <v>210</v>
      </c>
      <c r="D8171" s="32" t="s">
        <v>332</v>
      </c>
      <c r="E8171" s="32" t="s">
        <v>352</v>
      </c>
    </row>
    <row r="8172" spans="1:5" ht="12.6" customHeight="1" x14ac:dyDescent="0.2">
      <c r="A8172" s="32">
        <v>23</v>
      </c>
      <c r="B8172" s="32">
        <v>3</v>
      </c>
      <c r="C8172" s="32">
        <v>211</v>
      </c>
      <c r="D8172" s="32" t="s">
        <v>420</v>
      </c>
      <c r="E8172" s="32" t="s">
        <v>372</v>
      </c>
    </row>
    <row r="8173" spans="1:5" ht="12.6" customHeight="1" x14ac:dyDescent="0.2">
      <c r="A8173" s="32">
        <v>23</v>
      </c>
      <c r="B8173" s="32">
        <v>3</v>
      </c>
      <c r="C8173" s="32">
        <v>212</v>
      </c>
      <c r="D8173" s="32" t="s">
        <v>190</v>
      </c>
      <c r="E8173" s="32" t="s">
        <v>312</v>
      </c>
    </row>
    <row r="8174" spans="1:5" ht="12.6" customHeight="1" x14ac:dyDescent="0.2">
      <c r="A8174" s="32">
        <v>23</v>
      </c>
      <c r="B8174" s="32">
        <v>3</v>
      </c>
      <c r="C8174" s="32">
        <v>213</v>
      </c>
      <c r="D8174" s="32" t="s">
        <v>272</v>
      </c>
      <c r="E8174" s="32" t="s">
        <v>419</v>
      </c>
    </row>
    <row r="8175" spans="1:5" ht="12.6" customHeight="1" x14ac:dyDescent="0.2">
      <c r="A8175" s="32">
        <v>23</v>
      </c>
      <c r="B8175" s="32">
        <v>3</v>
      </c>
      <c r="C8175" s="32">
        <v>214</v>
      </c>
      <c r="D8175" s="32" t="s">
        <v>191</v>
      </c>
      <c r="E8175" s="32" t="s">
        <v>188</v>
      </c>
    </row>
    <row r="8176" spans="1:5" ht="12.6" customHeight="1" x14ac:dyDescent="0.2">
      <c r="A8176" s="32">
        <v>23</v>
      </c>
      <c r="B8176" s="32">
        <v>3</v>
      </c>
      <c r="C8176" s="32">
        <v>215</v>
      </c>
      <c r="D8176" s="32" t="s">
        <v>252</v>
      </c>
      <c r="E8176" s="32" t="s">
        <v>441</v>
      </c>
    </row>
    <row r="8177" spans="1:5" ht="12.6" customHeight="1" x14ac:dyDescent="0.2">
      <c r="A8177" s="32">
        <v>23</v>
      </c>
      <c r="B8177" s="32">
        <v>3</v>
      </c>
      <c r="C8177" s="32">
        <v>216</v>
      </c>
      <c r="D8177" s="32" t="s">
        <v>187</v>
      </c>
      <c r="E8177" s="32" t="s">
        <v>472</v>
      </c>
    </row>
    <row r="8178" spans="1:5" ht="12.6" customHeight="1" x14ac:dyDescent="0.2">
      <c r="A8178" s="32">
        <v>23</v>
      </c>
      <c r="B8178" s="32">
        <v>3</v>
      </c>
      <c r="C8178" s="32">
        <v>217</v>
      </c>
      <c r="D8178" s="32" t="s">
        <v>232</v>
      </c>
      <c r="E8178" s="32" t="s">
        <v>532</v>
      </c>
    </row>
    <row r="8179" spans="1:5" ht="12.6" customHeight="1" x14ac:dyDescent="0.2">
      <c r="A8179" s="32">
        <v>23</v>
      </c>
      <c r="B8179" s="32">
        <v>3</v>
      </c>
      <c r="C8179" s="32">
        <v>218</v>
      </c>
      <c r="D8179" s="32" t="s">
        <v>186</v>
      </c>
      <c r="E8179" s="32" t="s">
        <v>189</v>
      </c>
    </row>
    <row r="8180" spans="1:5" ht="12.6" customHeight="1" x14ac:dyDescent="0.2">
      <c r="A8180" s="32">
        <v>23</v>
      </c>
      <c r="B8180" s="32">
        <v>3</v>
      </c>
      <c r="C8180" s="32">
        <v>219</v>
      </c>
      <c r="D8180" s="32" t="s">
        <v>201</v>
      </c>
      <c r="E8180" s="32" t="s">
        <v>292</v>
      </c>
    </row>
    <row r="8181" spans="1:5" ht="12.6" customHeight="1" x14ac:dyDescent="0.2">
      <c r="A8181" s="32">
        <v>23</v>
      </c>
      <c r="B8181" s="32">
        <v>3</v>
      </c>
      <c r="C8181" s="32">
        <v>220</v>
      </c>
      <c r="D8181" s="32" t="s">
        <v>253</v>
      </c>
      <c r="E8181" s="32" t="s">
        <v>273</v>
      </c>
    </row>
    <row r="8182" spans="1:5" ht="12.6" customHeight="1" x14ac:dyDescent="0.2">
      <c r="A8182" s="32">
        <v>23</v>
      </c>
      <c r="B8182" s="32">
        <v>3</v>
      </c>
      <c r="C8182" s="32">
        <v>221</v>
      </c>
      <c r="D8182" s="32" t="s">
        <v>533</v>
      </c>
      <c r="E8182" s="32" t="s">
        <v>513</v>
      </c>
    </row>
    <row r="8183" spans="1:5" ht="12.6" customHeight="1" x14ac:dyDescent="0.2">
      <c r="A8183" s="32">
        <v>23</v>
      </c>
      <c r="B8183" s="32">
        <v>3</v>
      </c>
      <c r="C8183" s="32">
        <v>222</v>
      </c>
      <c r="D8183" s="32" t="s">
        <v>293</v>
      </c>
      <c r="E8183" s="32" t="s">
        <v>313</v>
      </c>
    </row>
    <row r="8184" spans="1:5" ht="12.6" customHeight="1" x14ac:dyDescent="0.2">
      <c r="A8184" s="32">
        <v>23</v>
      </c>
      <c r="B8184" s="32">
        <v>3</v>
      </c>
      <c r="C8184" s="32">
        <v>223</v>
      </c>
      <c r="D8184" s="32" t="s">
        <v>198</v>
      </c>
      <c r="E8184" s="32" t="s">
        <v>421</v>
      </c>
    </row>
    <row r="8185" spans="1:5" ht="12.6" customHeight="1" x14ac:dyDescent="0.2">
      <c r="A8185" s="32">
        <v>23</v>
      </c>
      <c r="B8185" s="32">
        <v>3</v>
      </c>
      <c r="C8185" s="32">
        <v>224</v>
      </c>
      <c r="D8185" s="32" t="s">
        <v>422</v>
      </c>
      <c r="E8185" s="32" t="s">
        <v>333</v>
      </c>
    </row>
    <row r="8186" spans="1:5" ht="12.6" customHeight="1" x14ac:dyDescent="0.2">
      <c r="A8186" s="32">
        <v>23</v>
      </c>
      <c r="B8186" s="32">
        <v>3</v>
      </c>
      <c r="C8186" s="32">
        <v>225</v>
      </c>
      <c r="D8186" s="32" t="s">
        <v>199</v>
      </c>
      <c r="E8186" s="32" t="s">
        <v>493</v>
      </c>
    </row>
    <row r="8187" spans="1:5" ht="12.6" customHeight="1" x14ac:dyDescent="0.2">
      <c r="A8187" s="32">
        <v>23</v>
      </c>
      <c r="B8187" s="32">
        <v>3</v>
      </c>
      <c r="C8187" s="32">
        <v>226</v>
      </c>
      <c r="D8187" s="32" t="s">
        <v>373</v>
      </c>
      <c r="E8187" s="32" t="s">
        <v>473</v>
      </c>
    </row>
    <row r="8188" spans="1:5" ht="12.6" customHeight="1" x14ac:dyDescent="0.2">
      <c r="A8188" s="32">
        <v>23</v>
      </c>
      <c r="B8188" s="32">
        <v>3</v>
      </c>
      <c r="C8188" s="32">
        <v>227</v>
      </c>
      <c r="D8188" s="32" t="s">
        <v>200</v>
      </c>
      <c r="E8188" s="32" t="s">
        <v>193</v>
      </c>
    </row>
    <row r="8189" spans="1:5" ht="12.6" customHeight="1" x14ac:dyDescent="0.2">
      <c r="A8189" s="32">
        <v>23</v>
      </c>
      <c r="B8189" s="32">
        <v>3</v>
      </c>
      <c r="C8189" s="32">
        <v>228</v>
      </c>
      <c r="D8189" s="32" t="s">
        <v>197</v>
      </c>
      <c r="E8189" s="32" t="s">
        <v>353</v>
      </c>
    </row>
    <row r="8190" spans="1:5" ht="12.6" customHeight="1" x14ac:dyDescent="0.2">
      <c r="A8190" s="32">
        <v>23</v>
      </c>
      <c r="B8190" s="32">
        <v>3</v>
      </c>
      <c r="C8190" s="32">
        <v>229</v>
      </c>
      <c r="D8190" s="32" t="s">
        <v>233</v>
      </c>
      <c r="E8190" s="32" t="s">
        <v>195</v>
      </c>
    </row>
    <row r="8191" spans="1:5" ht="12.6" customHeight="1" x14ac:dyDescent="0.2">
      <c r="A8191" s="32">
        <v>23</v>
      </c>
      <c r="B8191" s="32">
        <v>3</v>
      </c>
      <c r="C8191" s="32">
        <v>230</v>
      </c>
      <c r="D8191" s="32" t="s">
        <v>196</v>
      </c>
      <c r="E8191" s="32" t="s">
        <v>442</v>
      </c>
    </row>
    <row r="8192" spans="1:5" ht="12.6" customHeight="1" x14ac:dyDescent="0.2">
      <c r="A8192" s="32">
        <v>24</v>
      </c>
      <c r="B8192" s="32">
        <v>1</v>
      </c>
      <c r="C8192" s="32">
        <v>1</v>
      </c>
      <c r="D8192" s="32" t="s">
        <v>514</v>
      </c>
      <c r="E8192" s="32" t="s">
        <v>314</v>
      </c>
    </row>
    <row r="8193" spans="1:5" ht="12.6" customHeight="1" x14ac:dyDescent="0.2">
      <c r="A8193" s="32">
        <v>24</v>
      </c>
      <c r="B8193" s="32">
        <v>1</v>
      </c>
      <c r="C8193" s="32">
        <v>2</v>
      </c>
      <c r="D8193" s="32" t="s">
        <v>334</v>
      </c>
      <c r="E8193" s="32" t="s">
        <v>234</v>
      </c>
    </row>
    <row r="8194" spans="1:5" ht="12.6" customHeight="1" x14ac:dyDescent="0.2">
      <c r="A8194" s="32">
        <v>24</v>
      </c>
      <c r="B8194" s="32">
        <v>1</v>
      </c>
      <c r="C8194" s="32">
        <v>3</v>
      </c>
      <c r="D8194" s="32" t="s">
        <v>214</v>
      </c>
      <c r="E8194" s="32" t="s">
        <v>534</v>
      </c>
    </row>
    <row r="8195" spans="1:5" ht="12.6" customHeight="1" x14ac:dyDescent="0.2">
      <c r="A8195" s="32">
        <v>24</v>
      </c>
      <c r="B8195" s="32">
        <v>1</v>
      </c>
      <c r="C8195" s="32">
        <v>4</v>
      </c>
      <c r="D8195" s="32" t="s">
        <v>423</v>
      </c>
      <c r="E8195" s="32" t="s">
        <v>26</v>
      </c>
    </row>
    <row r="8196" spans="1:5" ht="12.6" customHeight="1" x14ac:dyDescent="0.2">
      <c r="A8196" s="32">
        <v>24</v>
      </c>
      <c r="B8196" s="32">
        <v>1</v>
      </c>
      <c r="C8196" s="32">
        <v>5</v>
      </c>
      <c r="D8196" s="32" t="s">
        <v>383</v>
      </c>
      <c r="E8196" s="32" t="s">
        <v>27</v>
      </c>
    </row>
    <row r="8197" spans="1:5" ht="12.6" customHeight="1" x14ac:dyDescent="0.2">
      <c r="A8197" s="32">
        <v>24</v>
      </c>
      <c r="B8197" s="32">
        <v>1</v>
      </c>
      <c r="C8197" s="32">
        <v>6</v>
      </c>
      <c r="D8197" s="32" t="s">
        <v>384</v>
      </c>
      <c r="E8197" s="32" t="s">
        <v>294</v>
      </c>
    </row>
    <row r="8198" spans="1:5" ht="12.6" customHeight="1" x14ac:dyDescent="0.2">
      <c r="A8198" s="32">
        <v>24</v>
      </c>
      <c r="B8198" s="32">
        <v>1</v>
      </c>
      <c r="C8198" s="32">
        <v>7</v>
      </c>
      <c r="D8198" s="32" t="s">
        <v>30</v>
      </c>
      <c r="E8198" s="32" t="s">
        <v>474</v>
      </c>
    </row>
    <row r="8199" spans="1:5" ht="12.6" customHeight="1" x14ac:dyDescent="0.2">
      <c r="A8199" s="32">
        <v>24</v>
      </c>
      <c r="B8199" s="32">
        <v>1</v>
      </c>
      <c r="C8199" s="32">
        <v>8</v>
      </c>
      <c r="D8199" s="32" t="s">
        <v>454</v>
      </c>
      <c r="E8199" s="32" t="s">
        <v>28</v>
      </c>
    </row>
    <row r="8200" spans="1:5" ht="12.6" customHeight="1" x14ac:dyDescent="0.2">
      <c r="A8200" s="32">
        <v>24</v>
      </c>
      <c r="B8200" s="32">
        <v>1</v>
      </c>
      <c r="C8200" s="32">
        <v>9</v>
      </c>
      <c r="D8200" s="32" t="s">
        <v>29</v>
      </c>
      <c r="E8200" s="32" t="s">
        <v>354</v>
      </c>
    </row>
    <row r="8201" spans="1:5" ht="12.6" customHeight="1" x14ac:dyDescent="0.2">
      <c r="A8201" s="32">
        <v>24</v>
      </c>
      <c r="B8201" s="32">
        <v>1</v>
      </c>
      <c r="C8201" s="32">
        <v>10</v>
      </c>
      <c r="D8201" s="32" t="s">
        <v>254</v>
      </c>
      <c r="E8201" s="32" t="s">
        <v>22</v>
      </c>
    </row>
    <row r="8202" spans="1:5" ht="12.6" customHeight="1" x14ac:dyDescent="0.2">
      <c r="A8202" s="32">
        <v>24</v>
      </c>
      <c r="B8202" s="32">
        <v>1</v>
      </c>
      <c r="C8202" s="32">
        <v>11</v>
      </c>
      <c r="D8202" s="32" t="s">
        <v>32</v>
      </c>
      <c r="E8202" s="32" t="s">
        <v>494</v>
      </c>
    </row>
    <row r="8203" spans="1:5" ht="12.6" customHeight="1" x14ac:dyDescent="0.2">
      <c r="A8203" s="32">
        <v>24</v>
      </c>
      <c r="B8203" s="32">
        <v>1</v>
      </c>
      <c r="C8203" s="32">
        <v>12</v>
      </c>
      <c r="D8203" s="32" t="s">
        <v>31</v>
      </c>
      <c r="E8203" s="32" t="s">
        <v>274</v>
      </c>
    </row>
    <row r="8204" spans="1:5" ht="12.6" customHeight="1" x14ac:dyDescent="0.2">
      <c r="A8204" s="32">
        <v>24</v>
      </c>
      <c r="B8204" s="32">
        <v>1</v>
      </c>
      <c r="C8204" s="32">
        <v>13</v>
      </c>
      <c r="D8204" s="32" t="s">
        <v>424</v>
      </c>
      <c r="E8204" s="32" t="s">
        <v>355</v>
      </c>
    </row>
    <row r="8205" spans="1:5" ht="12.6" customHeight="1" x14ac:dyDescent="0.2">
      <c r="A8205" s="32">
        <v>24</v>
      </c>
      <c r="B8205" s="32">
        <v>1</v>
      </c>
      <c r="C8205" s="32">
        <v>14</v>
      </c>
      <c r="D8205" s="32" t="s">
        <v>495</v>
      </c>
      <c r="E8205" s="32" t="s">
        <v>275</v>
      </c>
    </row>
    <row r="8206" spans="1:5" ht="12.6" customHeight="1" x14ac:dyDescent="0.2">
      <c r="A8206" s="32">
        <v>24</v>
      </c>
      <c r="B8206" s="32">
        <v>1</v>
      </c>
      <c r="C8206" s="32">
        <v>15</v>
      </c>
      <c r="D8206" s="32" t="s">
        <v>235</v>
      </c>
      <c r="E8206" s="32" t="s">
        <v>33</v>
      </c>
    </row>
    <row r="8207" spans="1:5" ht="12.6" customHeight="1" x14ac:dyDescent="0.2">
      <c r="A8207" s="32">
        <v>24</v>
      </c>
      <c r="B8207" s="32">
        <v>1</v>
      </c>
      <c r="C8207" s="32">
        <v>16</v>
      </c>
      <c r="D8207" s="32" t="s">
        <v>385</v>
      </c>
      <c r="E8207" s="32" t="s">
        <v>36</v>
      </c>
    </row>
    <row r="8208" spans="1:5" ht="12.6" customHeight="1" x14ac:dyDescent="0.2">
      <c r="A8208" s="32">
        <v>24</v>
      </c>
      <c r="B8208" s="32">
        <v>1</v>
      </c>
      <c r="C8208" s="32">
        <v>17</v>
      </c>
      <c r="D8208" s="32" t="s">
        <v>34</v>
      </c>
      <c r="E8208" s="32" t="s">
        <v>39</v>
      </c>
    </row>
    <row r="8209" spans="1:5" ht="12.6" customHeight="1" x14ac:dyDescent="0.2">
      <c r="A8209" s="32">
        <v>24</v>
      </c>
      <c r="B8209" s="32">
        <v>1</v>
      </c>
      <c r="C8209" s="32">
        <v>18</v>
      </c>
      <c r="D8209" s="32" t="s">
        <v>37</v>
      </c>
      <c r="E8209" s="32" t="s">
        <v>38</v>
      </c>
    </row>
    <row r="8210" spans="1:5" ht="12.6" customHeight="1" x14ac:dyDescent="0.2">
      <c r="A8210" s="32">
        <v>24</v>
      </c>
      <c r="B8210" s="32">
        <v>1</v>
      </c>
      <c r="C8210" s="32">
        <v>19</v>
      </c>
      <c r="D8210" s="32" t="s">
        <v>386</v>
      </c>
      <c r="E8210" s="32" t="s">
        <v>295</v>
      </c>
    </row>
    <row r="8211" spans="1:5" ht="12.6" customHeight="1" x14ac:dyDescent="0.2">
      <c r="A8211" s="32">
        <v>24</v>
      </c>
      <c r="B8211" s="32">
        <v>1</v>
      </c>
      <c r="C8211" s="32">
        <v>20</v>
      </c>
      <c r="D8211" s="32" t="s">
        <v>35</v>
      </c>
      <c r="E8211" s="32" t="s">
        <v>255</v>
      </c>
    </row>
    <row r="8212" spans="1:5" ht="12.6" customHeight="1" x14ac:dyDescent="0.2">
      <c r="A8212" s="32">
        <v>24</v>
      </c>
      <c r="B8212" s="32">
        <v>1</v>
      </c>
      <c r="C8212" s="32">
        <v>21</v>
      </c>
      <c r="D8212" s="32" t="s">
        <v>515</v>
      </c>
      <c r="E8212" s="32" t="s">
        <v>535</v>
      </c>
    </row>
    <row r="8213" spans="1:5" ht="12.6" customHeight="1" x14ac:dyDescent="0.2">
      <c r="A8213" s="32">
        <v>24</v>
      </c>
      <c r="B8213" s="32">
        <v>1</v>
      </c>
      <c r="C8213" s="32">
        <v>22</v>
      </c>
      <c r="D8213" s="32" t="s">
        <v>315</v>
      </c>
      <c r="E8213" s="32" t="s">
        <v>215</v>
      </c>
    </row>
    <row r="8214" spans="1:5" ht="12.6" customHeight="1" x14ac:dyDescent="0.2">
      <c r="A8214" s="32">
        <v>24</v>
      </c>
      <c r="B8214" s="32">
        <v>1</v>
      </c>
      <c r="C8214" s="32">
        <v>23</v>
      </c>
      <c r="D8214" s="32" t="s">
        <v>335</v>
      </c>
      <c r="E8214" s="32" t="s">
        <v>14</v>
      </c>
    </row>
    <row r="8215" spans="1:5" ht="12.6" customHeight="1" x14ac:dyDescent="0.2">
      <c r="A8215" s="32">
        <v>24</v>
      </c>
      <c r="B8215" s="32">
        <v>1</v>
      </c>
      <c r="C8215" s="32">
        <v>24</v>
      </c>
      <c r="D8215" s="32" t="s">
        <v>475</v>
      </c>
      <c r="E8215" s="32" t="s">
        <v>455</v>
      </c>
    </row>
    <row r="8216" spans="1:5" ht="12.6" customHeight="1" x14ac:dyDescent="0.2">
      <c r="A8216" s="32">
        <v>24</v>
      </c>
      <c r="B8216" s="32">
        <v>1</v>
      </c>
      <c r="C8216" s="32">
        <v>25</v>
      </c>
      <c r="D8216" s="32" t="s">
        <v>336</v>
      </c>
      <c r="E8216" s="32" t="s">
        <v>44</v>
      </c>
    </row>
    <row r="8217" spans="1:5" ht="12.6" customHeight="1" x14ac:dyDescent="0.2">
      <c r="A8217" s="32">
        <v>24</v>
      </c>
      <c r="B8217" s="32">
        <v>1</v>
      </c>
      <c r="C8217" s="32">
        <v>26</v>
      </c>
      <c r="D8217" s="32" t="s">
        <v>516</v>
      </c>
      <c r="E8217" s="32" t="s">
        <v>276</v>
      </c>
    </row>
    <row r="8218" spans="1:5" ht="12.6" customHeight="1" x14ac:dyDescent="0.2">
      <c r="A8218" s="32">
        <v>24</v>
      </c>
      <c r="B8218" s="32">
        <v>1</v>
      </c>
      <c r="C8218" s="32">
        <v>27</v>
      </c>
      <c r="D8218" s="32" t="s">
        <v>536</v>
      </c>
      <c r="E8218" s="32" t="s">
        <v>40</v>
      </c>
    </row>
    <row r="8219" spans="1:5" ht="12.6" customHeight="1" x14ac:dyDescent="0.2">
      <c r="A8219" s="32">
        <v>24</v>
      </c>
      <c r="B8219" s="32">
        <v>1</v>
      </c>
      <c r="C8219" s="32">
        <v>28</v>
      </c>
      <c r="D8219" s="32" t="s">
        <v>41</v>
      </c>
      <c r="E8219" s="32" t="s">
        <v>388</v>
      </c>
    </row>
    <row r="8220" spans="1:5" ht="12.6" customHeight="1" x14ac:dyDescent="0.2">
      <c r="A8220" s="32">
        <v>24</v>
      </c>
      <c r="B8220" s="32">
        <v>1</v>
      </c>
      <c r="C8220" s="32">
        <v>29</v>
      </c>
      <c r="D8220" s="32" t="s">
        <v>216</v>
      </c>
      <c r="E8220" s="32" t="s">
        <v>256</v>
      </c>
    </row>
    <row r="8221" spans="1:5" ht="12.6" customHeight="1" x14ac:dyDescent="0.2">
      <c r="A8221" s="32">
        <v>24</v>
      </c>
      <c r="B8221" s="32">
        <v>1</v>
      </c>
      <c r="C8221" s="32">
        <v>30</v>
      </c>
      <c r="D8221" s="32" t="s">
        <v>387</v>
      </c>
      <c r="E8221" s="32" t="s">
        <v>496</v>
      </c>
    </row>
    <row r="8222" spans="1:5" ht="12.6" customHeight="1" x14ac:dyDescent="0.2">
      <c r="A8222" s="32">
        <v>24</v>
      </c>
      <c r="B8222" s="32">
        <v>1</v>
      </c>
      <c r="C8222" s="32">
        <v>31</v>
      </c>
      <c r="D8222" s="32" t="s">
        <v>425</v>
      </c>
      <c r="E8222" s="32" t="s">
        <v>456</v>
      </c>
    </row>
    <row r="8223" spans="1:5" ht="12.6" customHeight="1" x14ac:dyDescent="0.2">
      <c r="A8223" s="32">
        <v>24</v>
      </c>
      <c r="B8223" s="32">
        <v>1</v>
      </c>
      <c r="C8223" s="32">
        <v>32</v>
      </c>
      <c r="D8223" s="32" t="s">
        <v>45</v>
      </c>
      <c r="E8223" s="32" t="s">
        <v>236</v>
      </c>
    </row>
    <row r="8224" spans="1:5" ht="12.6" customHeight="1" x14ac:dyDescent="0.2">
      <c r="A8224" s="32">
        <v>24</v>
      </c>
      <c r="B8224" s="32">
        <v>1</v>
      </c>
      <c r="C8224" s="32">
        <v>33</v>
      </c>
      <c r="D8224" s="32" t="s">
        <v>46</v>
      </c>
      <c r="E8224" s="32" t="s">
        <v>43</v>
      </c>
    </row>
    <row r="8225" spans="1:5" ht="12.6" customHeight="1" x14ac:dyDescent="0.2">
      <c r="A8225" s="32">
        <v>24</v>
      </c>
      <c r="B8225" s="32">
        <v>1</v>
      </c>
      <c r="C8225" s="32">
        <v>34</v>
      </c>
      <c r="D8225" s="32" t="s">
        <v>356</v>
      </c>
      <c r="E8225" s="32" t="s">
        <v>296</v>
      </c>
    </row>
    <row r="8226" spans="1:5" ht="12.6" customHeight="1" x14ac:dyDescent="0.2">
      <c r="A8226" s="32">
        <v>24</v>
      </c>
      <c r="B8226" s="32">
        <v>1</v>
      </c>
      <c r="C8226" s="32">
        <v>35</v>
      </c>
      <c r="D8226" s="32" t="s">
        <v>316</v>
      </c>
      <c r="E8226" s="32" t="s">
        <v>15</v>
      </c>
    </row>
    <row r="8227" spans="1:5" ht="12.6" customHeight="1" x14ac:dyDescent="0.2">
      <c r="A8227" s="32">
        <v>24</v>
      </c>
      <c r="B8227" s="32">
        <v>1</v>
      </c>
      <c r="C8227" s="32">
        <v>36</v>
      </c>
      <c r="D8227" s="32" t="s">
        <v>42</v>
      </c>
      <c r="E8227" s="32" t="s">
        <v>476</v>
      </c>
    </row>
    <row r="8228" spans="1:5" ht="12.6" customHeight="1" x14ac:dyDescent="0.2">
      <c r="A8228" s="32">
        <v>24</v>
      </c>
      <c r="B8228" s="32">
        <v>1</v>
      </c>
      <c r="C8228" s="32">
        <v>37</v>
      </c>
      <c r="D8228" s="32" t="s">
        <v>217</v>
      </c>
      <c r="E8228" s="32" t="s">
        <v>390</v>
      </c>
    </row>
    <row r="8229" spans="1:5" ht="12.6" customHeight="1" x14ac:dyDescent="0.2">
      <c r="A8229" s="32">
        <v>24</v>
      </c>
      <c r="B8229" s="32">
        <v>1</v>
      </c>
      <c r="C8229" s="32">
        <v>38</v>
      </c>
      <c r="D8229" s="32" t="s">
        <v>277</v>
      </c>
      <c r="E8229" s="32" t="s">
        <v>357</v>
      </c>
    </row>
    <row r="8230" spans="1:5" ht="12.6" customHeight="1" x14ac:dyDescent="0.2">
      <c r="A8230" s="32">
        <v>24</v>
      </c>
      <c r="B8230" s="32">
        <v>1</v>
      </c>
      <c r="C8230" s="32">
        <v>39</v>
      </c>
      <c r="D8230" s="32" t="s">
        <v>477</v>
      </c>
      <c r="E8230" s="32" t="s">
        <v>426</v>
      </c>
    </row>
    <row r="8231" spans="1:5" ht="12.6" customHeight="1" x14ac:dyDescent="0.2">
      <c r="A8231" s="32">
        <v>24</v>
      </c>
      <c r="B8231" s="32">
        <v>1</v>
      </c>
      <c r="C8231" s="32">
        <v>40</v>
      </c>
      <c r="D8231" s="32" t="s">
        <v>517</v>
      </c>
      <c r="E8231" s="32" t="s">
        <v>50</v>
      </c>
    </row>
    <row r="8232" spans="1:5" ht="12.6" customHeight="1" x14ac:dyDescent="0.2">
      <c r="A8232" s="32">
        <v>24</v>
      </c>
      <c r="B8232" s="32">
        <v>1</v>
      </c>
      <c r="C8232" s="32">
        <v>41</v>
      </c>
      <c r="D8232" s="32" t="s">
        <v>237</v>
      </c>
      <c r="E8232" s="32" t="s">
        <v>257</v>
      </c>
    </row>
    <row r="8233" spans="1:5" ht="12.6" customHeight="1" x14ac:dyDescent="0.2">
      <c r="A8233" s="32">
        <v>24</v>
      </c>
      <c r="B8233" s="32">
        <v>1</v>
      </c>
      <c r="C8233" s="32">
        <v>42</v>
      </c>
      <c r="D8233" s="32" t="s">
        <v>297</v>
      </c>
      <c r="E8233" s="32" t="s">
        <v>389</v>
      </c>
    </row>
    <row r="8234" spans="1:5" ht="12.6" customHeight="1" x14ac:dyDescent="0.2">
      <c r="A8234" s="32">
        <v>24</v>
      </c>
      <c r="B8234" s="32">
        <v>1</v>
      </c>
      <c r="C8234" s="32">
        <v>43</v>
      </c>
      <c r="D8234" s="32" t="s">
        <v>52</v>
      </c>
      <c r="E8234" s="32" t="s">
        <v>51</v>
      </c>
    </row>
    <row r="8235" spans="1:5" ht="12.6" customHeight="1" x14ac:dyDescent="0.2">
      <c r="A8235" s="32">
        <v>24</v>
      </c>
      <c r="B8235" s="32">
        <v>1</v>
      </c>
      <c r="C8235" s="32">
        <v>44</v>
      </c>
      <c r="D8235" s="32" t="s">
        <v>48</v>
      </c>
      <c r="E8235" s="32" t="s">
        <v>497</v>
      </c>
    </row>
    <row r="8236" spans="1:5" ht="12.6" customHeight="1" x14ac:dyDescent="0.2">
      <c r="A8236" s="32">
        <v>24</v>
      </c>
      <c r="B8236" s="32">
        <v>1</v>
      </c>
      <c r="C8236" s="32">
        <v>45</v>
      </c>
      <c r="D8236" s="32" t="s">
        <v>16</v>
      </c>
      <c r="E8236" s="32" t="s">
        <v>457</v>
      </c>
    </row>
    <row r="8237" spans="1:5" ht="12.6" customHeight="1" x14ac:dyDescent="0.2">
      <c r="A8237" s="32">
        <v>24</v>
      </c>
      <c r="B8237" s="32">
        <v>1</v>
      </c>
      <c r="C8237" s="32">
        <v>46</v>
      </c>
      <c r="D8237" s="32" t="s">
        <v>49</v>
      </c>
      <c r="E8237" s="32" t="s">
        <v>53</v>
      </c>
    </row>
    <row r="8238" spans="1:5" ht="12.6" customHeight="1" x14ac:dyDescent="0.2">
      <c r="A8238" s="32">
        <v>24</v>
      </c>
      <c r="B8238" s="32">
        <v>1</v>
      </c>
      <c r="C8238" s="32">
        <v>47</v>
      </c>
      <c r="D8238" s="32" t="s">
        <v>337</v>
      </c>
      <c r="E8238" s="32" t="s">
        <v>47</v>
      </c>
    </row>
    <row r="8239" spans="1:5" ht="12.6" customHeight="1" x14ac:dyDescent="0.2">
      <c r="A8239" s="32">
        <v>24</v>
      </c>
      <c r="B8239" s="32">
        <v>1</v>
      </c>
      <c r="C8239" s="32">
        <v>48</v>
      </c>
      <c r="D8239" s="32" t="s">
        <v>537</v>
      </c>
      <c r="E8239" s="32" t="s">
        <v>317</v>
      </c>
    </row>
    <row r="8240" spans="1:5" ht="12.6" customHeight="1" x14ac:dyDescent="0.2">
      <c r="A8240" s="32">
        <v>24</v>
      </c>
      <c r="B8240" s="32">
        <v>1</v>
      </c>
      <c r="C8240" s="32">
        <v>49</v>
      </c>
      <c r="D8240" s="32" t="s">
        <v>498</v>
      </c>
      <c r="E8240" s="32" t="s">
        <v>238</v>
      </c>
    </row>
    <row r="8241" spans="1:5" ht="12.6" customHeight="1" x14ac:dyDescent="0.2">
      <c r="A8241" s="32">
        <v>24</v>
      </c>
      <c r="B8241" s="32">
        <v>1</v>
      </c>
      <c r="C8241" s="32">
        <v>50</v>
      </c>
      <c r="D8241" s="32" t="s">
        <v>391</v>
      </c>
      <c r="E8241" s="32" t="s">
        <v>58</v>
      </c>
    </row>
    <row r="8242" spans="1:5" ht="12.6" customHeight="1" x14ac:dyDescent="0.2">
      <c r="A8242" s="32">
        <v>24</v>
      </c>
      <c r="B8242" s="32">
        <v>1</v>
      </c>
      <c r="C8242" s="32">
        <v>51</v>
      </c>
      <c r="D8242" s="32" t="s">
        <v>518</v>
      </c>
      <c r="E8242" s="32" t="s">
        <v>59</v>
      </c>
    </row>
    <row r="8243" spans="1:5" ht="12.6" customHeight="1" x14ac:dyDescent="0.2">
      <c r="A8243" s="32">
        <v>24</v>
      </c>
      <c r="B8243" s="32">
        <v>1</v>
      </c>
      <c r="C8243" s="32">
        <v>52</v>
      </c>
      <c r="D8243" s="32" t="s">
        <v>278</v>
      </c>
      <c r="E8243" s="32" t="s">
        <v>258</v>
      </c>
    </row>
    <row r="8244" spans="1:5" ht="12.6" customHeight="1" x14ac:dyDescent="0.2">
      <c r="A8244" s="32">
        <v>24</v>
      </c>
      <c r="B8244" s="32">
        <v>1</v>
      </c>
      <c r="C8244" s="32">
        <v>53</v>
      </c>
      <c r="D8244" s="32" t="s">
        <v>60</v>
      </c>
      <c r="E8244" s="32" t="s">
        <v>218</v>
      </c>
    </row>
    <row r="8245" spans="1:5" ht="12.6" customHeight="1" x14ac:dyDescent="0.2">
      <c r="A8245" s="32">
        <v>24</v>
      </c>
      <c r="B8245" s="32">
        <v>1</v>
      </c>
      <c r="C8245" s="32">
        <v>54</v>
      </c>
      <c r="D8245" s="32" t="s">
        <v>298</v>
      </c>
      <c r="E8245" s="32" t="s">
        <v>458</v>
      </c>
    </row>
    <row r="8246" spans="1:5" ht="12.6" customHeight="1" x14ac:dyDescent="0.2">
      <c r="A8246" s="32">
        <v>24</v>
      </c>
      <c r="B8246" s="32">
        <v>1</v>
      </c>
      <c r="C8246" s="32">
        <v>55</v>
      </c>
      <c r="D8246" s="32" t="s">
        <v>392</v>
      </c>
      <c r="E8246" s="32" t="s">
        <v>17</v>
      </c>
    </row>
    <row r="8247" spans="1:5" ht="12.6" customHeight="1" x14ac:dyDescent="0.2">
      <c r="A8247" s="32">
        <v>24</v>
      </c>
      <c r="B8247" s="32">
        <v>1</v>
      </c>
      <c r="C8247" s="32">
        <v>56</v>
      </c>
      <c r="D8247" s="32" t="s">
        <v>57</v>
      </c>
      <c r="E8247" s="32" t="s">
        <v>318</v>
      </c>
    </row>
    <row r="8248" spans="1:5" ht="12.6" customHeight="1" x14ac:dyDescent="0.2">
      <c r="A8248" s="32">
        <v>24</v>
      </c>
      <c r="B8248" s="32">
        <v>1</v>
      </c>
      <c r="C8248" s="32">
        <v>57</v>
      </c>
      <c r="D8248" s="32" t="s">
        <v>338</v>
      </c>
      <c r="E8248" s="32" t="s">
        <v>56</v>
      </c>
    </row>
    <row r="8249" spans="1:5" ht="12.6" customHeight="1" x14ac:dyDescent="0.2">
      <c r="A8249" s="32">
        <v>24</v>
      </c>
      <c r="B8249" s="32">
        <v>1</v>
      </c>
      <c r="C8249" s="32">
        <v>58</v>
      </c>
      <c r="D8249" s="32" t="s">
        <v>478</v>
      </c>
      <c r="E8249" s="32" t="s">
        <v>55</v>
      </c>
    </row>
    <row r="8250" spans="1:5" ht="12.6" customHeight="1" x14ac:dyDescent="0.2">
      <c r="A8250" s="32">
        <v>24</v>
      </c>
      <c r="B8250" s="32">
        <v>1</v>
      </c>
      <c r="C8250" s="32">
        <v>59</v>
      </c>
      <c r="D8250" s="32" t="s">
        <v>427</v>
      </c>
      <c r="E8250" s="32" t="s">
        <v>54</v>
      </c>
    </row>
    <row r="8251" spans="1:5" ht="12.6" customHeight="1" x14ac:dyDescent="0.2">
      <c r="A8251" s="32">
        <v>24</v>
      </c>
      <c r="B8251" s="32">
        <v>1</v>
      </c>
      <c r="C8251" s="32">
        <v>60</v>
      </c>
      <c r="D8251" s="32" t="s">
        <v>358</v>
      </c>
      <c r="E8251" s="32" t="s">
        <v>538</v>
      </c>
    </row>
    <row r="8252" spans="1:5" ht="12.6" customHeight="1" x14ac:dyDescent="0.2">
      <c r="A8252" s="32">
        <v>24</v>
      </c>
      <c r="B8252" s="32">
        <v>1</v>
      </c>
      <c r="C8252" s="32">
        <v>61</v>
      </c>
      <c r="D8252" s="32" t="s">
        <v>63</v>
      </c>
      <c r="E8252" s="32" t="s">
        <v>259</v>
      </c>
    </row>
    <row r="8253" spans="1:5" ht="12.6" customHeight="1" x14ac:dyDescent="0.2">
      <c r="A8253" s="32">
        <v>24</v>
      </c>
      <c r="B8253" s="32">
        <v>1</v>
      </c>
      <c r="C8253" s="32">
        <v>62</v>
      </c>
      <c r="D8253" s="32" t="s">
        <v>519</v>
      </c>
      <c r="E8253" s="32" t="s">
        <v>459</v>
      </c>
    </row>
    <row r="8254" spans="1:5" ht="12.6" customHeight="1" x14ac:dyDescent="0.2">
      <c r="A8254" s="32">
        <v>24</v>
      </c>
      <c r="B8254" s="32">
        <v>1</v>
      </c>
      <c r="C8254" s="32">
        <v>63</v>
      </c>
      <c r="D8254" s="32" t="s">
        <v>18</v>
      </c>
      <c r="E8254" s="32" t="s">
        <v>539</v>
      </c>
    </row>
    <row r="8255" spans="1:5" ht="12.6" customHeight="1" x14ac:dyDescent="0.2">
      <c r="A8255" s="32">
        <v>24</v>
      </c>
      <c r="B8255" s="32">
        <v>1</v>
      </c>
      <c r="C8255" s="32">
        <v>64</v>
      </c>
      <c r="D8255" s="32" t="s">
        <v>279</v>
      </c>
      <c r="E8255" s="32" t="s">
        <v>61</v>
      </c>
    </row>
    <row r="8256" spans="1:5" ht="12.6" customHeight="1" x14ac:dyDescent="0.2">
      <c r="A8256" s="32">
        <v>24</v>
      </c>
      <c r="B8256" s="32">
        <v>1</v>
      </c>
      <c r="C8256" s="32">
        <v>65</v>
      </c>
      <c r="D8256" s="32" t="s">
        <v>393</v>
      </c>
      <c r="E8256" s="32" t="s">
        <v>67</v>
      </c>
    </row>
    <row r="8257" spans="1:5" ht="12.6" customHeight="1" x14ac:dyDescent="0.2">
      <c r="A8257" s="32">
        <v>24</v>
      </c>
      <c r="B8257" s="32">
        <v>1</v>
      </c>
      <c r="C8257" s="32">
        <v>66</v>
      </c>
      <c r="D8257" s="32" t="s">
        <v>66</v>
      </c>
      <c r="E8257" s="32" t="s">
        <v>299</v>
      </c>
    </row>
    <row r="8258" spans="1:5" ht="12.6" customHeight="1" x14ac:dyDescent="0.2">
      <c r="A8258" s="32">
        <v>24</v>
      </c>
      <c r="B8258" s="32">
        <v>1</v>
      </c>
      <c r="C8258" s="32">
        <v>67</v>
      </c>
      <c r="D8258" s="32" t="s">
        <v>339</v>
      </c>
      <c r="E8258" s="32" t="s">
        <v>394</v>
      </c>
    </row>
    <row r="8259" spans="1:5" ht="12.6" customHeight="1" x14ac:dyDescent="0.2">
      <c r="A8259" s="32">
        <v>24</v>
      </c>
      <c r="B8259" s="32">
        <v>1</v>
      </c>
      <c r="C8259" s="32">
        <v>68</v>
      </c>
      <c r="D8259" s="32" t="s">
        <v>239</v>
      </c>
      <c r="E8259" s="32" t="s">
        <v>64</v>
      </c>
    </row>
    <row r="8260" spans="1:5" ht="12.6" customHeight="1" x14ac:dyDescent="0.2">
      <c r="A8260" s="32">
        <v>24</v>
      </c>
      <c r="B8260" s="32">
        <v>1</v>
      </c>
      <c r="C8260" s="32">
        <v>69</v>
      </c>
      <c r="D8260" s="32" t="s">
        <v>219</v>
      </c>
      <c r="E8260" s="32" t="s">
        <v>479</v>
      </c>
    </row>
    <row r="8261" spans="1:5" ht="12.6" customHeight="1" x14ac:dyDescent="0.2">
      <c r="A8261" s="32">
        <v>24</v>
      </c>
      <c r="B8261" s="32">
        <v>1</v>
      </c>
      <c r="C8261" s="32">
        <v>70</v>
      </c>
      <c r="D8261" s="32" t="s">
        <v>62</v>
      </c>
      <c r="E8261" s="32" t="s">
        <v>65</v>
      </c>
    </row>
    <row r="8262" spans="1:5" ht="12.6" customHeight="1" x14ac:dyDescent="0.2">
      <c r="A8262" s="32">
        <v>24</v>
      </c>
      <c r="B8262" s="32">
        <v>1</v>
      </c>
      <c r="C8262" s="32">
        <v>71</v>
      </c>
      <c r="D8262" s="32" t="s">
        <v>359</v>
      </c>
      <c r="E8262" s="32" t="s">
        <v>319</v>
      </c>
    </row>
    <row r="8263" spans="1:5" ht="12.6" customHeight="1" x14ac:dyDescent="0.2">
      <c r="A8263" s="32">
        <v>24</v>
      </c>
      <c r="B8263" s="32">
        <v>1</v>
      </c>
      <c r="C8263" s="32">
        <v>72</v>
      </c>
      <c r="D8263" s="32" t="s">
        <v>499</v>
      </c>
      <c r="E8263" s="32" t="s">
        <v>428</v>
      </c>
    </row>
    <row r="8264" spans="1:5" ht="12.6" customHeight="1" x14ac:dyDescent="0.2">
      <c r="A8264" s="32">
        <v>24</v>
      </c>
      <c r="B8264" s="32">
        <v>1</v>
      </c>
      <c r="C8264" s="32">
        <v>73</v>
      </c>
      <c r="D8264" s="32" t="s">
        <v>300</v>
      </c>
      <c r="E8264" s="32" t="s">
        <v>70</v>
      </c>
    </row>
    <row r="8265" spans="1:5" ht="12.6" customHeight="1" x14ac:dyDescent="0.2">
      <c r="A8265" s="32">
        <v>24</v>
      </c>
      <c r="B8265" s="32">
        <v>1</v>
      </c>
      <c r="C8265" s="32">
        <v>74</v>
      </c>
      <c r="D8265" s="32" t="s">
        <v>74</v>
      </c>
      <c r="E8265" s="32" t="s">
        <v>240</v>
      </c>
    </row>
    <row r="8266" spans="1:5" ht="12.6" customHeight="1" x14ac:dyDescent="0.2">
      <c r="A8266" s="32">
        <v>24</v>
      </c>
      <c r="B8266" s="32">
        <v>1</v>
      </c>
      <c r="C8266" s="32">
        <v>75</v>
      </c>
      <c r="D8266" s="32" t="s">
        <v>360</v>
      </c>
      <c r="E8266" s="32" t="s">
        <v>69</v>
      </c>
    </row>
    <row r="8267" spans="1:5" ht="12.6" customHeight="1" x14ac:dyDescent="0.2">
      <c r="A8267" s="32">
        <v>24</v>
      </c>
      <c r="B8267" s="32">
        <v>1</v>
      </c>
      <c r="C8267" s="32">
        <v>76</v>
      </c>
      <c r="D8267" s="32" t="s">
        <v>280</v>
      </c>
      <c r="E8267" s="32" t="s">
        <v>395</v>
      </c>
    </row>
    <row r="8268" spans="1:5" ht="12.6" customHeight="1" x14ac:dyDescent="0.2">
      <c r="A8268" s="32">
        <v>24</v>
      </c>
      <c r="B8268" s="32">
        <v>1</v>
      </c>
      <c r="C8268" s="32">
        <v>77</v>
      </c>
      <c r="D8268" s="32" t="s">
        <v>340</v>
      </c>
      <c r="E8268" s="32" t="s">
        <v>520</v>
      </c>
    </row>
    <row r="8269" spans="1:5" ht="12.6" customHeight="1" x14ac:dyDescent="0.2">
      <c r="A8269" s="32">
        <v>24</v>
      </c>
      <c r="B8269" s="32">
        <v>1</v>
      </c>
      <c r="C8269" s="32">
        <v>78</v>
      </c>
      <c r="D8269" s="32" t="s">
        <v>460</v>
      </c>
      <c r="E8269" s="32" t="s">
        <v>72</v>
      </c>
    </row>
    <row r="8270" spans="1:5" ht="12.6" customHeight="1" x14ac:dyDescent="0.2">
      <c r="A8270" s="32">
        <v>24</v>
      </c>
      <c r="B8270" s="32">
        <v>1</v>
      </c>
      <c r="C8270" s="32">
        <v>79</v>
      </c>
      <c r="D8270" s="32" t="s">
        <v>260</v>
      </c>
      <c r="E8270" s="32" t="s">
        <v>68</v>
      </c>
    </row>
    <row r="8271" spans="1:5" ht="12.6" customHeight="1" x14ac:dyDescent="0.2">
      <c r="A8271" s="32">
        <v>24</v>
      </c>
      <c r="B8271" s="32">
        <v>1</v>
      </c>
      <c r="C8271" s="32">
        <v>80</v>
      </c>
      <c r="D8271" s="32" t="s">
        <v>71</v>
      </c>
      <c r="E8271" s="32" t="s">
        <v>220</v>
      </c>
    </row>
    <row r="8272" spans="1:5" ht="12.6" customHeight="1" x14ac:dyDescent="0.2">
      <c r="A8272" s="32">
        <v>24</v>
      </c>
      <c r="B8272" s="32">
        <v>1</v>
      </c>
      <c r="C8272" s="32">
        <v>81</v>
      </c>
      <c r="D8272" s="32" t="s">
        <v>320</v>
      </c>
      <c r="E8272" s="32" t="s">
        <v>396</v>
      </c>
    </row>
    <row r="8273" spans="1:5" ht="12.6" customHeight="1" x14ac:dyDescent="0.2">
      <c r="A8273" s="32">
        <v>24</v>
      </c>
      <c r="B8273" s="32">
        <v>1</v>
      </c>
      <c r="C8273" s="32">
        <v>82</v>
      </c>
      <c r="D8273" s="32" t="s">
        <v>429</v>
      </c>
      <c r="E8273" s="32" t="s">
        <v>540</v>
      </c>
    </row>
    <row r="8274" spans="1:5" ht="12.6" customHeight="1" x14ac:dyDescent="0.2">
      <c r="A8274" s="32">
        <v>24</v>
      </c>
      <c r="B8274" s="32">
        <v>1</v>
      </c>
      <c r="C8274" s="32">
        <v>83</v>
      </c>
      <c r="D8274" s="32" t="s">
        <v>19</v>
      </c>
      <c r="E8274" s="32" t="s">
        <v>480</v>
      </c>
    </row>
    <row r="8275" spans="1:5" ht="12.6" customHeight="1" x14ac:dyDescent="0.2">
      <c r="A8275" s="32">
        <v>24</v>
      </c>
      <c r="B8275" s="32">
        <v>1</v>
      </c>
      <c r="C8275" s="32">
        <v>84</v>
      </c>
      <c r="D8275" s="32" t="s">
        <v>500</v>
      </c>
      <c r="E8275" s="32" t="s">
        <v>73</v>
      </c>
    </row>
    <row r="8276" spans="1:5" ht="12.6" customHeight="1" x14ac:dyDescent="0.2">
      <c r="A8276" s="32">
        <v>24</v>
      </c>
      <c r="B8276" s="32">
        <v>1</v>
      </c>
      <c r="C8276" s="32">
        <v>85</v>
      </c>
      <c r="D8276" s="32" t="s">
        <v>461</v>
      </c>
      <c r="E8276" s="32" t="s">
        <v>301</v>
      </c>
    </row>
    <row r="8277" spans="1:5" ht="12.6" customHeight="1" x14ac:dyDescent="0.2">
      <c r="A8277" s="32">
        <v>24</v>
      </c>
      <c r="B8277" s="32">
        <v>1</v>
      </c>
      <c r="C8277" s="32">
        <v>86</v>
      </c>
      <c r="D8277" s="32" t="s">
        <v>281</v>
      </c>
      <c r="E8277" s="32" t="s">
        <v>341</v>
      </c>
    </row>
    <row r="8278" spans="1:5" ht="12.6" customHeight="1" x14ac:dyDescent="0.2">
      <c r="A8278" s="32">
        <v>24</v>
      </c>
      <c r="B8278" s="32">
        <v>1</v>
      </c>
      <c r="C8278" s="32">
        <v>87</v>
      </c>
      <c r="D8278" s="32" t="s">
        <v>81</v>
      </c>
      <c r="E8278" s="32" t="s">
        <v>541</v>
      </c>
    </row>
    <row r="8279" spans="1:5" ht="12.6" customHeight="1" x14ac:dyDescent="0.2">
      <c r="A8279" s="32">
        <v>24</v>
      </c>
      <c r="B8279" s="32">
        <v>1</v>
      </c>
      <c r="C8279" s="32">
        <v>88</v>
      </c>
      <c r="D8279" s="32" t="s">
        <v>521</v>
      </c>
      <c r="E8279" s="32" t="s">
        <v>261</v>
      </c>
    </row>
    <row r="8280" spans="1:5" ht="12.6" customHeight="1" x14ac:dyDescent="0.2">
      <c r="A8280" s="32">
        <v>24</v>
      </c>
      <c r="B8280" s="32">
        <v>1</v>
      </c>
      <c r="C8280" s="32">
        <v>89</v>
      </c>
      <c r="D8280" s="32" t="s">
        <v>430</v>
      </c>
      <c r="E8280" s="32" t="s">
        <v>79</v>
      </c>
    </row>
    <row r="8281" spans="1:5" ht="12.6" customHeight="1" x14ac:dyDescent="0.2">
      <c r="A8281" s="32">
        <v>24</v>
      </c>
      <c r="B8281" s="32">
        <v>1</v>
      </c>
      <c r="C8281" s="32">
        <v>90</v>
      </c>
      <c r="D8281" s="32" t="s">
        <v>398</v>
      </c>
      <c r="E8281" s="32" t="s">
        <v>221</v>
      </c>
    </row>
    <row r="8282" spans="1:5" ht="12.6" customHeight="1" x14ac:dyDescent="0.2">
      <c r="A8282" s="32">
        <v>24</v>
      </c>
      <c r="B8282" s="32">
        <v>1</v>
      </c>
      <c r="C8282" s="32">
        <v>91</v>
      </c>
      <c r="D8282" s="32" t="s">
        <v>78</v>
      </c>
      <c r="E8282" s="32" t="s">
        <v>75</v>
      </c>
    </row>
    <row r="8283" spans="1:5" ht="12.6" customHeight="1" x14ac:dyDescent="0.2">
      <c r="A8283" s="32">
        <v>24</v>
      </c>
      <c r="B8283" s="32">
        <v>1</v>
      </c>
      <c r="C8283" s="32">
        <v>92</v>
      </c>
      <c r="D8283" s="32" t="s">
        <v>241</v>
      </c>
      <c r="E8283" s="32" t="s">
        <v>321</v>
      </c>
    </row>
    <row r="8284" spans="1:5" ht="12.6" customHeight="1" x14ac:dyDescent="0.2">
      <c r="A8284" s="32">
        <v>24</v>
      </c>
      <c r="B8284" s="32">
        <v>1</v>
      </c>
      <c r="C8284" s="32">
        <v>93</v>
      </c>
      <c r="D8284" s="32" t="s">
        <v>481</v>
      </c>
      <c r="E8284" s="32" t="s">
        <v>397</v>
      </c>
    </row>
    <row r="8285" spans="1:5" ht="12.6" customHeight="1" x14ac:dyDescent="0.2">
      <c r="A8285" s="32">
        <v>24</v>
      </c>
      <c r="B8285" s="32">
        <v>1</v>
      </c>
      <c r="C8285" s="32">
        <v>94</v>
      </c>
      <c r="D8285" s="32" t="s">
        <v>361</v>
      </c>
      <c r="E8285" s="32" t="s">
        <v>20</v>
      </c>
    </row>
    <row r="8286" spans="1:5" ht="12.6" customHeight="1" x14ac:dyDescent="0.2">
      <c r="A8286" s="32">
        <v>24</v>
      </c>
      <c r="B8286" s="32">
        <v>1</v>
      </c>
      <c r="C8286" s="32">
        <v>95</v>
      </c>
      <c r="D8286" s="32" t="s">
        <v>77</v>
      </c>
      <c r="E8286" s="32" t="s">
        <v>80</v>
      </c>
    </row>
    <row r="8287" spans="1:5" ht="12.6" customHeight="1" x14ac:dyDescent="0.2">
      <c r="A8287" s="32">
        <v>24</v>
      </c>
      <c r="B8287" s="32">
        <v>1</v>
      </c>
      <c r="C8287" s="32">
        <v>96</v>
      </c>
      <c r="D8287" s="32" t="s">
        <v>501</v>
      </c>
      <c r="E8287" s="32" t="s">
        <v>76</v>
      </c>
    </row>
    <row r="8288" spans="1:5" ht="12.6" customHeight="1" x14ac:dyDescent="0.2">
      <c r="A8288" s="32">
        <v>24</v>
      </c>
      <c r="B8288" s="32">
        <v>1</v>
      </c>
      <c r="C8288" s="32">
        <v>97</v>
      </c>
      <c r="D8288" s="32" t="s">
        <v>83</v>
      </c>
      <c r="E8288" s="32" t="s">
        <v>82</v>
      </c>
    </row>
    <row r="8289" spans="1:5" ht="12.6" customHeight="1" x14ac:dyDescent="0.2">
      <c r="A8289" s="32">
        <v>24</v>
      </c>
      <c r="B8289" s="32">
        <v>1</v>
      </c>
      <c r="C8289" s="32">
        <v>98</v>
      </c>
      <c r="D8289" s="32" t="s">
        <v>522</v>
      </c>
      <c r="E8289" s="32" t="s">
        <v>85</v>
      </c>
    </row>
    <row r="8290" spans="1:5" ht="12.6" customHeight="1" x14ac:dyDescent="0.2">
      <c r="A8290" s="32">
        <v>24</v>
      </c>
      <c r="B8290" s="32">
        <v>1</v>
      </c>
      <c r="C8290" s="32">
        <v>99</v>
      </c>
      <c r="D8290" s="32" t="s">
        <v>502</v>
      </c>
      <c r="E8290" s="32" t="s">
        <v>342</v>
      </c>
    </row>
    <row r="8291" spans="1:5" ht="12.6" customHeight="1" x14ac:dyDescent="0.2">
      <c r="A8291" s="32">
        <v>24</v>
      </c>
      <c r="B8291" s="32">
        <v>1</v>
      </c>
      <c r="C8291" s="32">
        <v>100</v>
      </c>
      <c r="D8291" s="32" t="s">
        <v>86</v>
      </c>
      <c r="E8291" s="32" t="s">
        <v>87</v>
      </c>
    </row>
    <row r="8292" spans="1:5" ht="12.6" customHeight="1" x14ac:dyDescent="0.2">
      <c r="A8292" s="32">
        <v>24</v>
      </c>
      <c r="B8292" s="32">
        <v>1</v>
      </c>
      <c r="C8292" s="32">
        <v>101</v>
      </c>
      <c r="D8292" s="32" t="s">
        <v>222</v>
      </c>
      <c r="E8292" s="32" t="s">
        <v>400</v>
      </c>
    </row>
    <row r="8293" spans="1:5" ht="12.6" customHeight="1" x14ac:dyDescent="0.2">
      <c r="A8293" s="32">
        <v>24</v>
      </c>
      <c r="B8293" s="32">
        <v>1</v>
      </c>
      <c r="C8293" s="32">
        <v>102</v>
      </c>
      <c r="D8293" s="32" t="s">
        <v>542</v>
      </c>
      <c r="E8293" s="32" t="s">
        <v>362</v>
      </c>
    </row>
    <row r="8294" spans="1:5" ht="12.6" customHeight="1" x14ac:dyDescent="0.2">
      <c r="A8294" s="32">
        <v>24</v>
      </c>
      <c r="B8294" s="32">
        <v>1</v>
      </c>
      <c r="C8294" s="32">
        <v>103</v>
      </c>
      <c r="D8294" s="32" t="s">
        <v>242</v>
      </c>
      <c r="E8294" s="32" t="s">
        <v>462</v>
      </c>
    </row>
    <row r="8295" spans="1:5" ht="12.6" customHeight="1" x14ac:dyDescent="0.2">
      <c r="A8295" s="32">
        <v>24</v>
      </c>
      <c r="B8295" s="32">
        <v>1</v>
      </c>
      <c r="C8295" s="32">
        <v>104</v>
      </c>
      <c r="D8295" s="32" t="s">
        <v>302</v>
      </c>
      <c r="E8295" s="32" t="s">
        <v>482</v>
      </c>
    </row>
    <row r="8296" spans="1:5" ht="12.6" customHeight="1" x14ac:dyDescent="0.2">
      <c r="A8296" s="32">
        <v>24</v>
      </c>
      <c r="B8296" s="32">
        <v>1</v>
      </c>
      <c r="C8296" s="32">
        <v>105</v>
      </c>
      <c r="D8296" s="32" t="s">
        <v>84</v>
      </c>
      <c r="E8296" s="32" t="s">
        <v>21</v>
      </c>
    </row>
    <row r="8297" spans="1:5" ht="12.6" customHeight="1" x14ac:dyDescent="0.2">
      <c r="A8297" s="32">
        <v>24</v>
      </c>
      <c r="B8297" s="32">
        <v>1</v>
      </c>
      <c r="C8297" s="32">
        <v>106</v>
      </c>
      <c r="D8297" s="32" t="s">
        <v>262</v>
      </c>
      <c r="E8297" s="32" t="s">
        <v>88</v>
      </c>
    </row>
    <row r="8298" spans="1:5" ht="12.6" customHeight="1" x14ac:dyDescent="0.2">
      <c r="A8298" s="32">
        <v>24</v>
      </c>
      <c r="B8298" s="32">
        <v>1</v>
      </c>
      <c r="C8298" s="32">
        <v>107</v>
      </c>
      <c r="D8298" s="32" t="s">
        <v>282</v>
      </c>
      <c r="E8298" s="32" t="s">
        <v>431</v>
      </c>
    </row>
    <row r="8299" spans="1:5" ht="12.6" customHeight="1" x14ac:dyDescent="0.2">
      <c r="A8299" s="32">
        <v>24</v>
      </c>
      <c r="B8299" s="32">
        <v>1</v>
      </c>
      <c r="C8299" s="32">
        <v>108</v>
      </c>
      <c r="D8299" s="32" t="s">
        <v>399</v>
      </c>
      <c r="E8299" s="32" t="s">
        <v>322</v>
      </c>
    </row>
    <row r="8300" spans="1:5" ht="12.6" customHeight="1" x14ac:dyDescent="0.2">
      <c r="A8300" s="32">
        <v>24</v>
      </c>
      <c r="B8300" s="32">
        <v>1</v>
      </c>
      <c r="C8300" s="32">
        <v>109</v>
      </c>
      <c r="D8300" s="32" t="s">
        <v>283</v>
      </c>
      <c r="E8300" s="32" t="s">
        <v>503</v>
      </c>
    </row>
    <row r="8301" spans="1:5" ht="12.6" customHeight="1" x14ac:dyDescent="0.2">
      <c r="A8301" s="32">
        <v>24</v>
      </c>
      <c r="B8301" s="32">
        <v>1</v>
      </c>
      <c r="C8301" s="32">
        <v>110</v>
      </c>
      <c r="D8301" s="32" t="s">
        <v>483</v>
      </c>
      <c r="E8301" s="32" t="s">
        <v>463</v>
      </c>
    </row>
    <row r="8302" spans="1:5" ht="12.6" customHeight="1" x14ac:dyDescent="0.2">
      <c r="A8302" s="32">
        <v>24</v>
      </c>
      <c r="B8302" s="32">
        <v>1</v>
      </c>
      <c r="C8302" s="32">
        <v>111</v>
      </c>
      <c r="D8302" s="32" t="s">
        <v>23</v>
      </c>
      <c r="E8302" s="32" t="s">
        <v>401</v>
      </c>
    </row>
    <row r="8303" spans="1:5" ht="12.6" customHeight="1" x14ac:dyDescent="0.2">
      <c r="A8303" s="32">
        <v>24</v>
      </c>
      <c r="B8303" s="32">
        <v>1</v>
      </c>
      <c r="C8303" s="32">
        <v>112</v>
      </c>
      <c r="D8303" s="32" t="s">
        <v>223</v>
      </c>
      <c r="E8303" s="32" t="s">
        <v>94</v>
      </c>
    </row>
    <row r="8304" spans="1:5" ht="12.6" customHeight="1" x14ac:dyDescent="0.2">
      <c r="A8304" s="32">
        <v>24</v>
      </c>
      <c r="B8304" s="32">
        <v>1</v>
      </c>
      <c r="C8304" s="32">
        <v>113</v>
      </c>
      <c r="D8304" s="32" t="s">
        <v>263</v>
      </c>
      <c r="E8304" s="32" t="s">
        <v>523</v>
      </c>
    </row>
    <row r="8305" spans="1:5" ht="12.6" customHeight="1" x14ac:dyDescent="0.2">
      <c r="A8305" s="32">
        <v>24</v>
      </c>
      <c r="B8305" s="32">
        <v>1</v>
      </c>
      <c r="C8305" s="32">
        <v>114</v>
      </c>
      <c r="D8305" s="32" t="s">
        <v>95</v>
      </c>
      <c r="E8305" s="32" t="s">
        <v>243</v>
      </c>
    </row>
    <row r="8306" spans="1:5" ht="12.6" customHeight="1" x14ac:dyDescent="0.2">
      <c r="A8306" s="32">
        <v>24</v>
      </c>
      <c r="B8306" s="32">
        <v>1</v>
      </c>
      <c r="C8306" s="32">
        <v>115</v>
      </c>
      <c r="D8306" s="32" t="s">
        <v>402</v>
      </c>
      <c r="E8306" s="32" t="s">
        <v>91</v>
      </c>
    </row>
    <row r="8307" spans="1:5" ht="12.6" customHeight="1" x14ac:dyDescent="0.2">
      <c r="A8307" s="32">
        <v>24</v>
      </c>
      <c r="B8307" s="32">
        <v>1</v>
      </c>
      <c r="C8307" s="32">
        <v>116</v>
      </c>
      <c r="D8307" s="32" t="s">
        <v>90</v>
      </c>
      <c r="E8307" s="32" t="s">
        <v>323</v>
      </c>
    </row>
    <row r="8308" spans="1:5" ht="12.6" customHeight="1" x14ac:dyDescent="0.2">
      <c r="A8308" s="32">
        <v>24</v>
      </c>
      <c r="B8308" s="32">
        <v>1</v>
      </c>
      <c r="C8308" s="32">
        <v>117</v>
      </c>
      <c r="D8308" s="32" t="s">
        <v>93</v>
      </c>
      <c r="E8308" s="32" t="s">
        <v>92</v>
      </c>
    </row>
    <row r="8309" spans="1:5" ht="12.6" customHeight="1" x14ac:dyDescent="0.2">
      <c r="A8309" s="32">
        <v>24</v>
      </c>
      <c r="B8309" s="32">
        <v>1</v>
      </c>
      <c r="C8309" s="32">
        <v>118</v>
      </c>
      <c r="D8309" s="32" t="s">
        <v>303</v>
      </c>
      <c r="E8309" s="32" t="s">
        <v>343</v>
      </c>
    </row>
    <row r="8310" spans="1:5" ht="12.6" customHeight="1" x14ac:dyDescent="0.2">
      <c r="A8310" s="32">
        <v>24</v>
      </c>
      <c r="B8310" s="32">
        <v>1</v>
      </c>
      <c r="C8310" s="32">
        <v>119</v>
      </c>
      <c r="D8310" s="32" t="s">
        <v>363</v>
      </c>
      <c r="E8310" s="32" t="s">
        <v>432</v>
      </c>
    </row>
    <row r="8311" spans="1:5" ht="12.6" customHeight="1" x14ac:dyDescent="0.2">
      <c r="A8311" s="32">
        <v>24</v>
      </c>
      <c r="B8311" s="32">
        <v>1</v>
      </c>
      <c r="C8311" s="32">
        <v>120</v>
      </c>
      <c r="D8311" s="32" t="s">
        <v>89</v>
      </c>
      <c r="E8311" s="32" t="s">
        <v>543</v>
      </c>
    </row>
    <row r="8312" spans="1:5" ht="12.6" customHeight="1" x14ac:dyDescent="0.2">
      <c r="A8312" s="32">
        <v>24</v>
      </c>
      <c r="B8312" s="32">
        <v>1</v>
      </c>
      <c r="C8312" s="32">
        <v>121</v>
      </c>
      <c r="D8312" s="32" t="s">
        <v>24</v>
      </c>
      <c r="E8312" s="32" t="s">
        <v>484</v>
      </c>
    </row>
    <row r="8313" spans="1:5" ht="12.6" customHeight="1" x14ac:dyDescent="0.2">
      <c r="A8313" s="32">
        <v>24</v>
      </c>
      <c r="B8313" s="32">
        <v>1</v>
      </c>
      <c r="C8313" s="32">
        <v>122</v>
      </c>
      <c r="D8313" s="32" t="s">
        <v>99</v>
      </c>
      <c r="E8313" s="32" t="s">
        <v>102</v>
      </c>
    </row>
    <row r="8314" spans="1:5" ht="12.6" customHeight="1" x14ac:dyDescent="0.2">
      <c r="A8314" s="32">
        <v>24</v>
      </c>
      <c r="B8314" s="32">
        <v>1</v>
      </c>
      <c r="C8314" s="32">
        <v>123</v>
      </c>
      <c r="D8314" s="32" t="s">
        <v>304</v>
      </c>
      <c r="E8314" s="32" t="s">
        <v>101</v>
      </c>
    </row>
    <row r="8315" spans="1:5" ht="12.6" customHeight="1" x14ac:dyDescent="0.2">
      <c r="A8315" s="32">
        <v>24</v>
      </c>
      <c r="B8315" s="32">
        <v>1</v>
      </c>
      <c r="C8315" s="32">
        <v>124</v>
      </c>
      <c r="D8315" s="32" t="s">
        <v>264</v>
      </c>
      <c r="E8315" s="32" t="s">
        <v>324</v>
      </c>
    </row>
    <row r="8316" spans="1:5" ht="12.6" customHeight="1" x14ac:dyDescent="0.2">
      <c r="A8316" s="32">
        <v>24</v>
      </c>
      <c r="B8316" s="32">
        <v>1</v>
      </c>
      <c r="C8316" s="32">
        <v>125</v>
      </c>
      <c r="D8316" s="32" t="s">
        <v>524</v>
      </c>
      <c r="E8316" s="32" t="s">
        <v>403</v>
      </c>
    </row>
    <row r="8317" spans="1:5" ht="12.6" customHeight="1" x14ac:dyDescent="0.2">
      <c r="A8317" s="32">
        <v>24</v>
      </c>
      <c r="B8317" s="32">
        <v>1</v>
      </c>
      <c r="C8317" s="32">
        <v>126</v>
      </c>
      <c r="D8317" s="32" t="s">
        <v>344</v>
      </c>
      <c r="E8317" s="32" t="s">
        <v>224</v>
      </c>
    </row>
    <row r="8318" spans="1:5" ht="12.6" customHeight="1" x14ac:dyDescent="0.2">
      <c r="A8318" s="32">
        <v>24</v>
      </c>
      <c r="B8318" s="32">
        <v>1</v>
      </c>
      <c r="C8318" s="32">
        <v>127</v>
      </c>
      <c r="D8318" s="32" t="s">
        <v>100</v>
      </c>
      <c r="E8318" s="32" t="s">
        <v>404</v>
      </c>
    </row>
    <row r="8319" spans="1:5" ht="12.6" customHeight="1" x14ac:dyDescent="0.2">
      <c r="A8319" s="32">
        <v>24</v>
      </c>
      <c r="B8319" s="32">
        <v>1</v>
      </c>
      <c r="C8319" s="32">
        <v>128</v>
      </c>
      <c r="D8319" s="32" t="s">
        <v>504</v>
      </c>
      <c r="E8319" s="32" t="s">
        <v>244</v>
      </c>
    </row>
    <row r="8320" spans="1:5" ht="12.6" customHeight="1" x14ac:dyDescent="0.2">
      <c r="A8320" s="32">
        <v>24</v>
      </c>
      <c r="B8320" s="32">
        <v>1</v>
      </c>
      <c r="C8320" s="32">
        <v>129</v>
      </c>
      <c r="D8320" s="32" t="s">
        <v>433</v>
      </c>
      <c r="E8320" s="32" t="s">
        <v>97</v>
      </c>
    </row>
    <row r="8321" spans="1:5" ht="12.6" customHeight="1" x14ac:dyDescent="0.2">
      <c r="A8321" s="32">
        <v>24</v>
      </c>
      <c r="B8321" s="32">
        <v>1</v>
      </c>
      <c r="C8321" s="32">
        <v>130</v>
      </c>
      <c r="D8321" s="32" t="s">
        <v>544</v>
      </c>
      <c r="E8321" s="32" t="s">
        <v>284</v>
      </c>
    </row>
    <row r="8322" spans="1:5" ht="12.6" customHeight="1" x14ac:dyDescent="0.2">
      <c r="A8322" s="32">
        <v>24</v>
      </c>
      <c r="B8322" s="32">
        <v>1</v>
      </c>
      <c r="C8322" s="32">
        <v>131</v>
      </c>
      <c r="D8322" s="32" t="s">
        <v>364</v>
      </c>
      <c r="E8322" s="32" t="s">
        <v>464</v>
      </c>
    </row>
    <row r="8323" spans="1:5" ht="12.6" customHeight="1" x14ac:dyDescent="0.2">
      <c r="A8323" s="32">
        <v>24</v>
      </c>
      <c r="B8323" s="32">
        <v>1</v>
      </c>
      <c r="C8323" s="32">
        <v>132</v>
      </c>
      <c r="D8323" s="32" t="s">
        <v>98</v>
      </c>
      <c r="E8323" s="32" t="s">
        <v>96</v>
      </c>
    </row>
    <row r="8324" spans="1:5" ht="12.6" customHeight="1" x14ac:dyDescent="0.2">
      <c r="A8324" s="32">
        <v>24</v>
      </c>
      <c r="B8324" s="32">
        <v>1</v>
      </c>
      <c r="C8324" s="32">
        <v>133</v>
      </c>
      <c r="D8324" s="32" t="s">
        <v>305</v>
      </c>
      <c r="E8324" s="32" t="s">
        <v>107</v>
      </c>
    </row>
    <row r="8325" spans="1:5" ht="12.6" customHeight="1" x14ac:dyDescent="0.2">
      <c r="A8325" s="32">
        <v>24</v>
      </c>
      <c r="B8325" s="32">
        <v>1</v>
      </c>
      <c r="C8325" s="32">
        <v>134</v>
      </c>
      <c r="D8325" s="32" t="s">
        <v>105</v>
      </c>
      <c r="E8325" s="32" t="s">
        <v>25</v>
      </c>
    </row>
    <row r="8326" spans="1:5" ht="12.6" customHeight="1" x14ac:dyDescent="0.2">
      <c r="A8326" s="32">
        <v>24</v>
      </c>
      <c r="B8326" s="32">
        <v>1</v>
      </c>
      <c r="C8326" s="32">
        <v>135</v>
      </c>
      <c r="D8326" s="32" t="s">
        <v>106</v>
      </c>
      <c r="E8326" s="32" t="s">
        <v>325</v>
      </c>
    </row>
    <row r="8327" spans="1:5" ht="12.6" customHeight="1" x14ac:dyDescent="0.2">
      <c r="A8327" s="32">
        <v>24</v>
      </c>
      <c r="B8327" s="32">
        <v>1</v>
      </c>
      <c r="C8327" s="32">
        <v>136</v>
      </c>
      <c r="D8327" s="32" t="s">
        <v>265</v>
      </c>
      <c r="E8327" s="32" t="s">
        <v>103</v>
      </c>
    </row>
    <row r="8328" spans="1:5" ht="12.6" customHeight="1" x14ac:dyDescent="0.2">
      <c r="A8328" s="32">
        <v>24</v>
      </c>
      <c r="B8328" s="32">
        <v>1</v>
      </c>
      <c r="C8328" s="32">
        <v>137</v>
      </c>
      <c r="D8328" s="32" t="s">
        <v>545</v>
      </c>
      <c r="E8328" s="32" t="s">
        <v>485</v>
      </c>
    </row>
    <row r="8329" spans="1:5" ht="12.6" customHeight="1" x14ac:dyDescent="0.2">
      <c r="A8329" s="32">
        <v>24</v>
      </c>
      <c r="B8329" s="32">
        <v>1</v>
      </c>
      <c r="C8329" s="32">
        <v>138</v>
      </c>
      <c r="D8329" s="32" t="s">
        <v>109</v>
      </c>
      <c r="E8329" s="32" t="s">
        <v>104</v>
      </c>
    </row>
    <row r="8330" spans="1:5" ht="12.6" customHeight="1" x14ac:dyDescent="0.2">
      <c r="A8330" s="32">
        <v>24</v>
      </c>
      <c r="B8330" s="32">
        <v>1</v>
      </c>
      <c r="C8330" s="32">
        <v>139</v>
      </c>
      <c r="D8330" s="32" t="s">
        <v>505</v>
      </c>
      <c r="E8330" s="32" t="s">
        <v>434</v>
      </c>
    </row>
    <row r="8331" spans="1:5" ht="12.6" customHeight="1" x14ac:dyDescent="0.2">
      <c r="A8331" s="32">
        <v>24</v>
      </c>
      <c r="B8331" s="32">
        <v>1</v>
      </c>
      <c r="C8331" s="32">
        <v>140</v>
      </c>
      <c r="D8331" s="32" t="s">
        <v>365</v>
      </c>
      <c r="E8331" s="32" t="s">
        <v>525</v>
      </c>
    </row>
    <row r="8332" spans="1:5" ht="12.6" customHeight="1" x14ac:dyDescent="0.2">
      <c r="A8332" s="32">
        <v>24</v>
      </c>
      <c r="B8332" s="32">
        <v>1</v>
      </c>
      <c r="C8332" s="32">
        <v>141</v>
      </c>
      <c r="D8332" s="32" t="s">
        <v>465</v>
      </c>
      <c r="E8332" s="32" t="s">
        <v>405</v>
      </c>
    </row>
    <row r="8333" spans="1:5" ht="12.6" customHeight="1" x14ac:dyDescent="0.2">
      <c r="A8333" s="32">
        <v>24</v>
      </c>
      <c r="B8333" s="32">
        <v>1</v>
      </c>
      <c r="C8333" s="32">
        <v>142</v>
      </c>
      <c r="D8333" s="32" t="s">
        <v>285</v>
      </c>
      <c r="E8333" s="32" t="s">
        <v>406</v>
      </c>
    </row>
    <row r="8334" spans="1:5" ht="12.6" customHeight="1" x14ac:dyDescent="0.2">
      <c r="A8334" s="32">
        <v>24</v>
      </c>
      <c r="B8334" s="32">
        <v>1</v>
      </c>
      <c r="C8334" s="32">
        <v>143</v>
      </c>
      <c r="D8334" s="32" t="s">
        <v>345</v>
      </c>
      <c r="E8334" s="32" t="s">
        <v>108</v>
      </c>
    </row>
    <row r="8335" spans="1:5" ht="12.6" customHeight="1" x14ac:dyDescent="0.2">
      <c r="A8335" s="32">
        <v>24</v>
      </c>
      <c r="B8335" s="32">
        <v>1</v>
      </c>
      <c r="C8335" s="32">
        <v>144</v>
      </c>
      <c r="D8335" s="32" t="s">
        <v>245</v>
      </c>
      <c r="E8335" s="32" t="s">
        <v>225</v>
      </c>
    </row>
    <row r="8336" spans="1:5" ht="12.6" customHeight="1" x14ac:dyDescent="0.2">
      <c r="A8336" s="32">
        <v>24</v>
      </c>
      <c r="B8336" s="32">
        <v>1</v>
      </c>
      <c r="C8336" s="32">
        <v>145</v>
      </c>
      <c r="D8336" s="32" t="s">
        <v>435</v>
      </c>
      <c r="E8336" s="32" t="s">
        <v>144</v>
      </c>
    </row>
    <row r="8337" spans="1:5" ht="12.6" customHeight="1" x14ac:dyDescent="0.2">
      <c r="A8337" s="32">
        <v>24</v>
      </c>
      <c r="B8337" s="32">
        <v>1</v>
      </c>
      <c r="C8337" s="32">
        <v>146</v>
      </c>
      <c r="D8337" s="32" t="s">
        <v>546</v>
      </c>
      <c r="E8337" s="32" t="s">
        <v>138</v>
      </c>
    </row>
    <row r="8338" spans="1:5" ht="12.6" customHeight="1" x14ac:dyDescent="0.2">
      <c r="A8338" s="32">
        <v>24</v>
      </c>
      <c r="B8338" s="32">
        <v>1</v>
      </c>
      <c r="C8338" s="32">
        <v>147</v>
      </c>
      <c r="D8338" s="32" t="s">
        <v>143</v>
      </c>
      <c r="E8338" s="32" t="s">
        <v>286</v>
      </c>
    </row>
    <row r="8339" spans="1:5" ht="12.6" customHeight="1" x14ac:dyDescent="0.2">
      <c r="A8339" s="32">
        <v>24</v>
      </c>
      <c r="B8339" s="32">
        <v>1</v>
      </c>
      <c r="C8339" s="32">
        <v>148</v>
      </c>
      <c r="D8339" s="32" t="s">
        <v>506</v>
      </c>
      <c r="E8339" s="32" t="s">
        <v>141</v>
      </c>
    </row>
    <row r="8340" spans="1:5" ht="12.6" customHeight="1" x14ac:dyDescent="0.2">
      <c r="A8340" s="32">
        <v>24</v>
      </c>
      <c r="B8340" s="32">
        <v>1</v>
      </c>
      <c r="C8340" s="32">
        <v>149</v>
      </c>
      <c r="D8340" s="32" t="s">
        <v>139</v>
      </c>
      <c r="E8340" s="32" t="s">
        <v>146</v>
      </c>
    </row>
    <row r="8341" spans="1:5" ht="12.6" customHeight="1" x14ac:dyDescent="0.2">
      <c r="A8341" s="32">
        <v>24</v>
      </c>
      <c r="B8341" s="32">
        <v>1</v>
      </c>
      <c r="C8341" s="32">
        <v>150</v>
      </c>
      <c r="D8341" s="32" t="s">
        <v>326</v>
      </c>
      <c r="E8341" s="32" t="s">
        <v>466</v>
      </c>
    </row>
    <row r="8342" spans="1:5" ht="12.6" customHeight="1" x14ac:dyDescent="0.2">
      <c r="A8342" s="32">
        <v>24</v>
      </c>
      <c r="B8342" s="32">
        <v>1</v>
      </c>
      <c r="C8342" s="32">
        <v>151</v>
      </c>
      <c r="D8342" s="32" t="s">
        <v>142</v>
      </c>
      <c r="E8342" s="32" t="s">
        <v>226</v>
      </c>
    </row>
    <row r="8343" spans="1:5" ht="12.6" customHeight="1" x14ac:dyDescent="0.2">
      <c r="A8343" s="32">
        <v>24</v>
      </c>
      <c r="B8343" s="32">
        <v>1</v>
      </c>
      <c r="C8343" s="32">
        <v>152</v>
      </c>
      <c r="D8343" s="32" t="s">
        <v>408</v>
      </c>
      <c r="E8343" s="32" t="s">
        <v>407</v>
      </c>
    </row>
    <row r="8344" spans="1:5" ht="12.6" customHeight="1" x14ac:dyDescent="0.2">
      <c r="A8344" s="32">
        <v>24</v>
      </c>
      <c r="B8344" s="32">
        <v>1</v>
      </c>
      <c r="C8344" s="32">
        <v>153</v>
      </c>
      <c r="D8344" s="32" t="s">
        <v>266</v>
      </c>
      <c r="E8344" s="32" t="s">
        <v>366</v>
      </c>
    </row>
    <row r="8345" spans="1:5" ht="12.6" customHeight="1" x14ac:dyDescent="0.2">
      <c r="A8345" s="32">
        <v>24</v>
      </c>
      <c r="B8345" s="32">
        <v>1</v>
      </c>
      <c r="C8345" s="32">
        <v>154</v>
      </c>
      <c r="D8345" s="32" t="s">
        <v>140</v>
      </c>
      <c r="E8345" s="32" t="s">
        <v>306</v>
      </c>
    </row>
    <row r="8346" spans="1:5" ht="12.6" customHeight="1" x14ac:dyDescent="0.2">
      <c r="A8346" s="32">
        <v>24</v>
      </c>
      <c r="B8346" s="32">
        <v>1</v>
      </c>
      <c r="C8346" s="32">
        <v>155</v>
      </c>
      <c r="D8346" s="32" t="s">
        <v>526</v>
      </c>
      <c r="E8346" s="32" t="s">
        <v>246</v>
      </c>
    </row>
    <row r="8347" spans="1:5" ht="12.6" customHeight="1" x14ac:dyDescent="0.2">
      <c r="A8347" s="32">
        <v>24</v>
      </c>
      <c r="B8347" s="32">
        <v>1</v>
      </c>
      <c r="C8347" s="32">
        <v>156</v>
      </c>
      <c r="D8347" s="32" t="s">
        <v>346</v>
      </c>
      <c r="E8347" s="32" t="s">
        <v>486</v>
      </c>
    </row>
    <row r="8348" spans="1:5" ht="12.6" customHeight="1" x14ac:dyDescent="0.2">
      <c r="A8348" s="32">
        <v>24</v>
      </c>
      <c r="B8348" s="32">
        <v>1</v>
      </c>
      <c r="C8348" s="32">
        <v>157</v>
      </c>
      <c r="D8348" s="32" t="s">
        <v>436</v>
      </c>
      <c r="E8348" s="32" t="s">
        <v>487</v>
      </c>
    </row>
    <row r="8349" spans="1:5" ht="12.6" customHeight="1" x14ac:dyDescent="0.2">
      <c r="A8349" s="32">
        <v>24</v>
      </c>
      <c r="B8349" s="32">
        <v>1</v>
      </c>
      <c r="C8349" s="32">
        <v>158</v>
      </c>
      <c r="D8349" s="32" t="s">
        <v>149</v>
      </c>
      <c r="E8349" s="32" t="s">
        <v>267</v>
      </c>
    </row>
    <row r="8350" spans="1:5" ht="12.6" customHeight="1" x14ac:dyDescent="0.2">
      <c r="A8350" s="32">
        <v>24</v>
      </c>
      <c r="B8350" s="32">
        <v>1</v>
      </c>
      <c r="C8350" s="32">
        <v>159</v>
      </c>
      <c r="D8350" s="32" t="s">
        <v>409</v>
      </c>
      <c r="E8350" s="32" t="s">
        <v>367</v>
      </c>
    </row>
    <row r="8351" spans="1:5" ht="12.6" customHeight="1" x14ac:dyDescent="0.2">
      <c r="A8351" s="32">
        <v>24</v>
      </c>
      <c r="B8351" s="32">
        <v>1</v>
      </c>
      <c r="C8351" s="32">
        <v>160</v>
      </c>
      <c r="D8351" s="32" t="s">
        <v>145</v>
      </c>
      <c r="E8351" s="32" t="s">
        <v>152</v>
      </c>
    </row>
    <row r="8352" spans="1:5" ht="12.6" customHeight="1" x14ac:dyDescent="0.2">
      <c r="A8352" s="32">
        <v>24</v>
      </c>
      <c r="B8352" s="32">
        <v>1</v>
      </c>
      <c r="C8352" s="32">
        <v>161</v>
      </c>
      <c r="D8352" s="32" t="s">
        <v>147</v>
      </c>
      <c r="E8352" s="32" t="s">
        <v>153</v>
      </c>
    </row>
    <row r="8353" spans="1:5" ht="12.6" customHeight="1" x14ac:dyDescent="0.2">
      <c r="A8353" s="32">
        <v>24</v>
      </c>
      <c r="B8353" s="32">
        <v>1</v>
      </c>
      <c r="C8353" s="32">
        <v>162</v>
      </c>
      <c r="D8353" s="32" t="s">
        <v>287</v>
      </c>
      <c r="E8353" s="32" t="s">
        <v>410</v>
      </c>
    </row>
    <row r="8354" spans="1:5" ht="12.6" customHeight="1" x14ac:dyDescent="0.2">
      <c r="A8354" s="32">
        <v>24</v>
      </c>
      <c r="B8354" s="32">
        <v>1</v>
      </c>
      <c r="C8354" s="32">
        <v>163</v>
      </c>
      <c r="D8354" s="32" t="s">
        <v>150</v>
      </c>
      <c r="E8354" s="32" t="s">
        <v>148</v>
      </c>
    </row>
    <row r="8355" spans="1:5" ht="12.6" customHeight="1" x14ac:dyDescent="0.2">
      <c r="A8355" s="32">
        <v>24</v>
      </c>
      <c r="B8355" s="32">
        <v>1</v>
      </c>
      <c r="C8355" s="32">
        <v>164</v>
      </c>
      <c r="D8355" s="32" t="s">
        <v>307</v>
      </c>
      <c r="E8355" s="32" t="s">
        <v>507</v>
      </c>
    </row>
    <row r="8356" spans="1:5" ht="12.6" customHeight="1" x14ac:dyDescent="0.2">
      <c r="A8356" s="32">
        <v>24</v>
      </c>
      <c r="B8356" s="32">
        <v>1</v>
      </c>
      <c r="C8356" s="32">
        <v>165</v>
      </c>
      <c r="D8356" s="32" t="s">
        <v>151</v>
      </c>
      <c r="E8356" s="32" t="s">
        <v>347</v>
      </c>
    </row>
    <row r="8357" spans="1:5" ht="12.6" customHeight="1" x14ac:dyDescent="0.2">
      <c r="A8357" s="32">
        <v>24</v>
      </c>
      <c r="B8357" s="32">
        <v>1</v>
      </c>
      <c r="C8357" s="32">
        <v>166</v>
      </c>
      <c r="D8357" s="32" t="s">
        <v>327</v>
      </c>
      <c r="E8357" s="32" t="s">
        <v>547</v>
      </c>
    </row>
    <row r="8358" spans="1:5" ht="12.6" customHeight="1" x14ac:dyDescent="0.2">
      <c r="A8358" s="32">
        <v>24</v>
      </c>
      <c r="B8358" s="32">
        <v>1</v>
      </c>
      <c r="C8358" s="32">
        <v>167</v>
      </c>
      <c r="D8358" s="32" t="s">
        <v>227</v>
      </c>
      <c r="E8358" s="32" t="s">
        <v>247</v>
      </c>
    </row>
    <row r="8359" spans="1:5" ht="12.6" customHeight="1" x14ac:dyDescent="0.2">
      <c r="A8359" s="32">
        <v>24</v>
      </c>
      <c r="B8359" s="32">
        <v>1</v>
      </c>
      <c r="C8359" s="32">
        <v>168</v>
      </c>
      <c r="D8359" s="32" t="s">
        <v>467</v>
      </c>
      <c r="E8359" s="32" t="s">
        <v>527</v>
      </c>
    </row>
    <row r="8360" spans="1:5" ht="12.6" customHeight="1" x14ac:dyDescent="0.2">
      <c r="A8360" s="32">
        <v>24</v>
      </c>
      <c r="B8360" s="32">
        <v>1</v>
      </c>
      <c r="C8360" s="32">
        <v>169</v>
      </c>
      <c r="D8360" s="32" t="s">
        <v>437</v>
      </c>
      <c r="E8360" s="32" t="s">
        <v>411</v>
      </c>
    </row>
    <row r="8361" spans="1:5" ht="12.6" customHeight="1" x14ac:dyDescent="0.2">
      <c r="A8361" s="32">
        <v>24</v>
      </c>
      <c r="B8361" s="32">
        <v>1</v>
      </c>
      <c r="C8361" s="32">
        <v>170</v>
      </c>
      <c r="D8361" s="32" t="s">
        <v>328</v>
      </c>
      <c r="E8361" s="32" t="s">
        <v>154</v>
      </c>
    </row>
    <row r="8362" spans="1:5" ht="12.6" customHeight="1" x14ac:dyDescent="0.2">
      <c r="A8362" s="32">
        <v>24</v>
      </c>
      <c r="B8362" s="32">
        <v>1</v>
      </c>
      <c r="C8362" s="32">
        <v>171</v>
      </c>
      <c r="D8362" s="32" t="s">
        <v>528</v>
      </c>
      <c r="E8362" s="32" t="s">
        <v>488</v>
      </c>
    </row>
    <row r="8363" spans="1:5" ht="12.6" customHeight="1" x14ac:dyDescent="0.2">
      <c r="A8363" s="32">
        <v>24</v>
      </c>
      <c r="B8363" s="32">
        <v>1</v>
      </c>
      <c r="C8363" s="32">
        <v>172</v>
      </c>
      <c r="D8363" s="32" t="s">
        <v>288</v>
      </c>
      <c r="E8363" s="32" t="s">
        <v>157</v>
      </c>
    </row>
    <row r="8364" spans="1:5" ht="12.6" customHeight="1" x14ac:dyDescent="0.2">
      <c r="A8364" s="32">
        <v>24</v>
      </c>
      <c r="B8364" s="32">
        <v>1</v>
      </c>
      <c r="C8364" s="32">
        <v>173</v>
      </c>
      <c r="D8364" s="32" t="s">
        <v>368</v>
      </c>
      <c r="E8364" s="32" t="s">
        <v>158</v>
      </c>
    </row>
    <row r="8365" spans="1:5" ht="12.6" customHeight="1" x14ac:dyDescent="0.2">
      <c r="A8365" s="32">
        <v>24</v>
      </c>
      <c r="B8365" s="32">
        <v>1</v>
      </c>
      <c r="C8365" s="32">
        <v>174</v>
      </c>
      <c r="D8365" s="32" t="s">
        <v>268</v>
      </c>
      <c r="E8365" s="32" t="s">
        <v>548</v>
      </c>
    </row>
    <row r="8366" spans="1:5" ht="12.6" customHeight="1" x14ac:dyDescent="0.2">
      <c r="A8366" s="32">
        <v>24</v>
      </c>
      <c r="B8366" s="32">
        <v>1</v>
      </c>
      <c r="C8366" s="32">
        <v>175</v>
      </c>
      <c r="D8366" s="32" t="s">
        <v>155</v>
      </c>
      <c r="E8366" s="32" t="s">
        <v>160</v>
      </c>
    </row>
    <row r="8367" spans="1:5" ht="12.6" customHeight="1" x14ac:dyDescent="0.2">
      <c r="A8367" s="32">
        <v>24</v>
      </c>
      <c r="B8367" s="32">
        <v>1</v>
      </c>
      <c r="C8367" s="32">
        <v>176</v>
      </c>
      <c r="D8367" s="32" t="s">
        <v>508</v>
      </c>
      <c r="E8367" s="32" t="s">
        <v>159</v>
      </c>
    </row>
    <row r="8368" spans="1:5" ht="12.6" customHeight="1" x14ac:dyDescent="0.2">
      <c r="A8368" s="32">
        <v>24</v>
      </c>
      <c r="B8368" s="32">
        <v>1</v>
      </c>
      <c r="C8368" s="32">
        <v>177</v>
      </c>
      <c r="D8368" s="32" t="s">
        <v>348</v>
      </c>
      <c r="E8368" s="32" t="s">
        <v>468</v>
      </c>
    </row>
    <row r="8369" spans="1:5" ht="12.6" customHeight="1" x14ac:dyDescent="0.2">
      <c r="A8369" s="32">
        <v>24</v>
      </c>
      <c r="B8369" s="32">
        <v>1</v>
      </c>
      <c r="C8369" s="32">
        <v>178</v>
      </c>
      <c r="D8369" s="32" t="s">
        <v>308</v>
      </c>
      <c r="E8369" s="32" t="s">
        <v>162</v>
      </c>
    </row>
    <row r="8370" spans="1:5" ht="12.6" customHeight="1" x14ac:dyDescent="0.2">
      <c r="A8370" s="32">
        <v>24</v>
      </c>
      <c r="B8370" s="32">
        <v>1</v>
      </c>
      <c r="C8370" s="32">
        <v>179</v>
      </c>
      <c r="D8370" s="32" t="s">
        <v>228</v>
      </c>
      <c r="E8370" s="32" t="s">
        <v>412</v>
      </c>
    </row>
    <row r="8371" spans="1:5" ht="12.6" customHeight="1" x14ac:dyDescent="0.2">
      <c r="A8371" s="32">
        <v>24</v>
      </c>
      <c r="B8371" s="32">
        <v>1</v>
      </c>
      <c r="C8371" s="32">
        <v>180</v>
      </c>
      <c r="D8371" s="32" t="s">
        <v>248</v>
      </c>
      <c r="E8371" s="32" t="s">
        <v>156</v>
      </c>
    </row>
    <row r="8372" spans="1:5" ht="12.6" customHeight="1" x14ac:dyDescent="0.2">
      <c r="A8372" s="32">
        <v>24</v>
      </c>
      <c r="B8372" s="32">
        <v>1</v>
      </c>
      <c r="C8372" s="32">
        <v>181</v>
      </c>
      <c r="D8372" s="32" t="s">
        <v>549</v>
      </c>
      <c r="E8372" s="32" t="s">
        <v>163</v>
      </c>
    </row>
    <row r="8373" spans="1:5" ht="12.6" customHeight="1" x14ac:dyDescent="0.2">
      <c r="A8373" s="32">
        <v>24</v>
      </c>
      <c r="B8373" s="32">
        <v>1</v>
      </c>
      <c r="C8373" s="32">
        <v>182</v>
      </c>
      <c r="D8373" s="32" t="s">
        <v>509</v>
      </c>
      <c r="E8373" s="32" t="s">
        <v>489</v>
      </c>
    </row>
    <row r="8374" spans="1:5" ht="12.6" customHeight="1" x14ac:dyDescent="0.2">
      <c r="A8374" s="32">
        <v>24</v>
      </c>
      <c r="B8374" s="32">
        <v>1</v>
      </c>
      <c r="C8374" s="32">
        <v>183</v>
      </c>
      <c r="D8374" s="32" t="s">
        <v>414</v>
      </c>
      <c r="E8374" s="32" t="s">
        <v>349</v>
      </c>
    </row>
    <row r="8375" spans="1:5" ht="12.6" customHeight="1" x14ac:dyDescent="0.2">
      <c r="A8375" s="32">
        <v>24</v>
      </c>
      <c r="B8375" s="32">
        <v>1</v>
      </c>
      <c r="C8375" s="32">
        <v>184</v>
      </c>
      <c r="D8375" s="32" t="s">
        <v>269</v>
      </c>
      <c r="E8375" s="32" t="s">
        <v>469</v>
      </c>
    </row>
    <row r="8376" spans="1:5" ht="12.6" customHeight="1" x14ac:dyDescent="0.2">
      <c r="A8376" s="32">
        <v>24</v>
      </c>
      <c r="B8376" s="32">
        <v>1</v>
      </c>
      <c r="C8376" s="32">
        <v>185</v>
      </c>
      <c r="D8376" s="32" t="s">
        <v>413</v>
      </c>
      <c r="E8376" s="32" t="s">
        <v>167</v>
      </c>
    </row>
    <row r="8377" spans="1:5" ht="12.6" customHeight="1" x14ac:dyDescent="0.2">
      <c r="A8377" s="32">
        <v>24</v>
      </c>
      <c r="B8377" s="32">
        <v>1</v>
      </c>
      <c r="C8377" s="32">
        <v>186</v>
      </c>
      <c r="D8377" s="32" t="s">
        <v>309</v>
      </c>
      <c r="E8377" s="32" t="s">
        <v>165</v>
      </c>
    </row>
    <row r="8378" spans="1:5" ht="12.6" customHeight="1" x14ac:dyDescent="0.2">
      <c r="A8378" s="32">
        <v>24</v>
      </c>
      <c r="B8378" s="32">
        <v>1</v>
      </c>
      <c r="C8378" s="32">
        <v>187</v>
      </c>
      <c r="D8378" s="32" t="s">
        <v>249</v>
      </c>
      <c r="E8378" s="32" t="s">
        <v>168</v>
      </c>
    </row>
    <row r="8379" spans="1:5" ht="12.6" customHeight="1" x14ac:dyDescent="0.2">
      <c r="A8379" s="32">
        <v>24</v>
      </c>
      <c r="B8379" s="32">
        <v>1</v>
      </c>
      <c r="C8379" s="32">
        <v>188</v>
      </c>
      <c r="D8379" s="32" t="s">
        <v>169</v>
      </c>
      <c r="E8379" s="32" t="s">
        <v>289</v>
      </c>
    </row>
    <row r="8380" spans="1:5" ht="12.6" customHeight="1" x14ac:dyDescent="0.2">
      <c r="A8380" s="32">
        <v>24</v>
      </c>
      <c r="B8380" s="32">
        <v>1</v>
      </c>
      <c r="C8380" s="32">
        <v>189</v>
      </c>
      <c r="D8380" s="32" t="s">
        <v>164</v>
      </c>
      <c r="E8380" s="32" t="s">
        <v>529</v>
      </c>
    </row>
    <row r="8381" spans="1:5" ht="12.6" customHeight="1" x14ac:dyDescent="0.2">
      <c r="A8381" s="32">
        <v>24</v>
      </c>
      <c r="B8381" s="32">
        <v>1</v>
      </c>
      <c r="C8381" s="32">
        <v>190</v>
      </c>
      <c r="D8381" s="32" t="s">
        <v>438</v>
      </c>
      <c r="E8381" s="32" t="s">
        <v>329</v>
      </c>
    </row>
    <row r="8382" spans="1:5" ht="12.6" customHeight="1" x14ac:dyDescent="0.2">
      <c r="A8382" s="32">
        <v>24</v>
      </c>
      <c r="B8382" s="32">
        <v>1</v>
      </c>
      <c r="C8382" s="32">
        <v>191</v>
      </c>
      <c r="D8382" s="32" t="s">
        <v>161</v>
      </c>
      <c r="E8382" s="32" t="s">
        <v>369</v>
      </c>
    </row>
    <row r="8383" spans="1:5" ht="12.6" customHeight="1" x14ac:dyDescent="0.2">
      <c r="A8383" s="32">
        <v>24</v>
      </c>
      <c r="B8383" s="32">
        <v>1</v>
      </c>
      <c r="C8383" s="32">
        <v>192</v>
      </c>
      <c r="D8383" s="32" t="s">
        <v>166</v>
      </c>
      <c r="E8383" s="32" t="s">
        <v>229</v>
      </c>
    </row>
    <row r="8384" spans="1:5" ht="12.6" customHeight="1" x14ac:dyDescent="0.2">
      <c r="A8384" s="32">
        <v>24</v>
      </c>
      <c r="B8384" s="32">
        <v>1</v>
      </c>
      <c r="C8384" s="32">
        <v>193</v>
      </c>
      <c r="D8384" s="32" t="s">
        <v>330</v>
      </c>
      <c r="E8384" s="32" t="s">
        <v>171</v>
      </c>
    </row>
    <row r="8385" spans="1:5" ht="12.6" customHeight="1" x14ac:dyDescent="0.2">
      <c r="A8385" s="32">
        <v>24</v>
      </c>
      <c r="B8385" s="32">
        <v>1</v>
      </c>
      <c r="C8385" s="32">
        <v>194</v>
      </c>
      <c r="D8385" s="32" t="s">
        <v>439</v>
      </c>
      <c r="E8385" s="32" t="s">
        <v>250</v>
      </c>
    </row>
    <row r="8386" spans="1:5" ht="12.6" customHeight="1" x14ac:dyDescent="0.2">
      <c r="A8386" s="32">
        <v>24</v>
      </c>
      <c r="B8386" s="32">
        <v>1</v>
      </c>
      <c r="C8386" s="32">
        <v>195</v>
      </c>
      <c r="D8386" s="32" t="s">
        <v>290</v>
      </c>
      <c r="E8386" s="32" t="s">
        <v>470</v>
      </c>
    </row>
    <row r="8387" spans="1:5" ht="12.6" customHeight="1" x14ac:dyDescent="0.2">
      <c r="A8387" s="32">
        <v>24</v>
      </c>
      <c r="B8387" s="32">
        <v>1</v>
      </c>
      <c r="C8387" s="32">
        <v>196</v>
      </c>
      <c r="D8387" s="32" t="s">
        <v>310</v>
      </c>
      <c r="E8387" s="32" t="s">
        <v>270</v>
      </c>
    </row>
    <row r="8388" spans="1:5" ht="12.6" customHeight="1" x14ac:dyDescent="0.2">
      <c r="A8388" s="32">
        <v>24</v>
      </c>
      <c r="B8388" s="32">
        <v>1</v>
      </c>
      <c r="C8388" s="32">
        <v>197</v>
      </c>
      <c r="D8388" s="32" t="s">
        <v>170</v>
      </c>
      <c r="E8388" s="32" t="s">
        <v>510</v>
      </c>
    </row>
    <row r="8389" spans="1:5" ht="12.6" customHeight="1" x14ac:dyDescent="0.2">
      <c r="A8389" s="32">
        <v>24</v>
      </c>
      <c r="B8389" s="32">
        <v>1</v>
      </c>
      <c r="C8389" s="32">
        <v>198</v>
      </c>
      <c r="D8389" s="32" t="s">
        <v>174</v>
      </c>
      <c r="E8389" s="32" t="s">
        <v>370</v>
      </c>
    </row>
    <row r="8390" spans="1:5" ht="12.6" customHeight="1" x14ac:dyDescent="0.2">
      <c r="A8390" s="32">
        <v>24</v>
      </c>
      <c r="B8390" s="32">
        <v>1</v>
      </c>
      <c r="C8390" s="32">
        <v>199</v>
      </c>
      <c r="D8390" s="32" t="s">
        <v>530</v>
      </c>
      <c r="E8390" s="32" t="s">
        <v>490</v>
      </c>
    </row>
    <row r="8391" spans="1:5" ht="12.6" customHeight="1" x14ac:dyDescent="0.2">
      <c r="A8391" s="32">
        <v>24</v>
      </c>
      <c r="B8391" s="32">
        <v>1</v>
      </c>
      <c r="C8391" s="32">
        <v>200</v>
      </c>
      <c r="D8391" s="32" t="s">
        <v>415</v>
      </c>
      <c r="E8391" s="32" t="s">
        <v>416</v>
      </c>
    </row>
    <row r="8392" spans="1:5" ht="12.6" customHeight="1" x14ac:dyDescent="0.2">
      <c r="A8392" s="32">
        <v>24</v>
      </c>
      <c r="B8392" s="32">
        <v>1</v>
      </c>
      <c r="C8392" s="32">
        <v>201</v>
      </c>
      <c r="D8392" s="32" t="s">
        <v>350</v>
      </c>
      <c r="E8392" s="32" t="s">
        <v>175</v>
      </c>
    </row>
    <row r="8393" spans="1:5" ht="12.6" customHeight="1" x14ac:dyDescent="0.2">
      <c r="A8393" s="32">
        <v>24</v>
      </c>
      <c r="B8393" s="32">
        <v>1</v>
      </c>
      <c r="C8393" s="32">
        <v>202</v>
      </c>
      <c r="D8393" s="32" t="s">
        <v>172</v>
      </c>
      <c r="E8393" s="32" t="s">
        <v>178</v>
      </c>
    </row>
    <row r="8394" spans="1:5" ht="12.6" customHeight="1" x14ac:dyDescent="0.2">
      <c r="A8394" s="32">
        <v>24</v>
      </c>
      <c r="B8394" s="32">
        <v>1</v>
      </c>
      <c r="C8394" s="32">
        <v>203</v>
      </c>
      <c r="D8394" s="32" t="s">
        <v>176</v>
      </c>
      <c r="E8394" s="32" t="s">
        <v>550</v>
      </c>
    </row>
    <row r="8395" spans="1:5" ht="12.6" customHeight="1" x14ac:dyDescent="0.2">
      <c r="A8395" s="32">
        <v>24</v>
      </c>
      <c r="B8395" s="32">
        <v>1</v>
      </c>
      <c r="C8395" s="32">
        <v>204</v>
      </c>
      <c r="D8395" s="32" t="s">
        <v>173</v>
      </c>
      <c r="E8395" s="32" t="s">
        <v>230</v>
      </c>
    </row>
    <row r="8396" spans="1:5" ht="12.6" customHeight="1" x14ac:dyDescent="0.2">
      <c r="A8396" s="32">
        <v>24</v>
      </c>
      <c r="B8396" s="32">
        <v>1</v>
      </c>
      <c r="C8396" s="32">
        <v>205</v>
      </c>
      <c r="D8396" s="32" t="s">
        <v>511</v>
      </c>
      <c r="E8396" s="32" t="s">
        <v>471</v>
      </c>
    </row>
    <row r="8397" spans="1:5" ht="12.6" customHeight="1" x14ac:dyDescent="0.2">
      <c r="A8397" s="32">
        <v>24</v>
      </c>
      <c r="B8397" s="32">
        <v>1</v>
      </c>
      <c r="C8397" s="32">
        <v>206</v>
      </c>
      <c r="D8397" s="32" t="s">
        <v>185</v>
      </c>
      <c r="E8397" s="32" t="s">
        <v>291</v>
      </c>
    </row>
    <row r="8398" spans="1:5" ht="12.6" customHeight="1" x14ac:dyDescent="0.2">
      <c r="A8398" s="32">
        <v>24</v>
      </c>
      <c r="B8398" s="32">
        <v>1</v>
      </c>
      <c r="C8398" s="32">
        <v>207</v>
      </c>
      <c r="D8398" s="32" t="s">
        <v>551</v>
      </c>
      <c r="E8398" s="32" t="s">
        <v>531</v>
      </c>
    </row>
    <row r="8399" spans="1:5" ht="12.6" customHeight="1" x14ac:dyDescent="0.2">
      <c r="A8399" s="32">
        <v>24</v>
      </c>
      <c r="B8399" s="32">
        <v>1</v>
      </c>
      <c r="C8399" s="32">
        <v>208</v>
      </c>
      <c r="D8399" s="32" t="s">
        <v>440</v>
      </c>
      <c r="E8399" s="32" t="s">
        <v>271</v>
      </c>
    </row>
    <row r="8400" spans="1:5" ht="12.6" customHeight="1" x14ac:dyDescent="0.2">
      <c r="A8400" s="32">
        <v>24</v>
      </c>
      <c r="B8400" s="32">
        <v>1</v>
      </c>
      <c r="C8400" s="32">
        <v>209</v>
      </c>
      <c r="D8400" s="32" t="s">
        <v>351</v>
      </c>
      <c r="E8400" s="32" t="s">
        <v>251</v>
      </c>
    </row>
    <row r="8401" spans="1:5" ht="12.6" customHeight="1" x14ac:dyDescent="0.2">
      <c r="A8401" s="32">
        <v>24</v>
      </c>
      <c r="B8401" s="32">
        <v>1</v>
      </c>
      <c r="C8401" s="32">
        <v>210</v>
      </c>
      <c r="D8401" s="32" t="s">
        <v>177</v>
      </c>
      <c r="E8401" s="32" t="s">
        <v>182</v>
      </c>
    </row>
    <row r="8402" spans="1:5" ht="12.6" customHeight="1" x14ac:dyDescent="0.2">
      <c r="A8402" s="32">
        <v>24</v>
      </c>
      <c r="B8402" s="32">
        <v>1</v>
      </c>
      <c r="C8402" s="32">
        <v>211</v>
      </c>
      <c r="D8402" s="32" t="s">
        <v>231</v>
      </c>
      <c r="E8402" s="32" t="s">
        <v>371</v>
      </c>
    </row>
    <row r="8403" spans="1:5" ht="12.6" customHeight="1" x14ac:dyDescent="0.2">
      <c r="A8403" s="32">
        <v>24</v>
      </c>
      <c r="B8403" s="32">
        <v>1</v>
      </c>
      <c r="C8403" s="32">
        <v>212</v>
      </c>
      <c r="D8403" s="32" t="s">
        <v>311</v>
      </c>
      <c r="E8403" s="32" t="s">
        <v>180</v>
      </c>
    </row>
    <row r="8404" spans="1:5" ht="12.6" customHeight="1" x14ac:dyDescent="0.2">
      <c r="A8404" s="32">
        <v>24</v>
      </c>
      <c r="B8404" s="32">
        <v>1</v>
      </c>
      <c r="C8404" s="32">
        <v>213</v>
      </c>
      <c r="D8404" s="32" t="s">
        <v>181</v>
      </c>
      <c r="E8404" s="32" t="s">
        <v>417</v>
      </c>
    </row>
    <row r="8405" spans="1:5" ht="12.6" customHeight="1" x14ac:dyDescent="0.2">
      <c r="A8405" s="32">
        <v>24</v>
      </c>
      <c r="B8405" s="32">
        <v>1</v>
      </c>
      <c r="C8405" s="32">
        <v>214</v>
      </c>
      <c r="D8405" s="32" t="s">
        <v>179</v>
      </c>
      <c r="E8405" s="32" t="s">
        <v>331</v>
      </c>
    </row>
    <row r="8406" spans="1:5" ht="12.6" customHeight="1" x14ac:dyDescent="0.2">
      <c r="A8406" s="32">
        <v>24</v>
      </c>
      <c r="B8406" s="32">
        <v>1</v>
      </c>
      <c r="C8406" s="32">
        <v>215</v>
      </c>
      <c r="D8406" s="32" t="s">
        <v>491</v>
      </c>
      <c r="E8406" s="32" t="s">
        <v>183</v>
      </c>
    </row>
    <row r="8407" spans="1:5" ht="12.6" customHeight="1" x14ac:dyDescent="0.2">
      <c r="A8407" s="32">
        <v>24</v>
      </c>
      <c r="B8407" s="32">
        <v>1</v>
      </c>
      <c r="C8407" s="32">
        <v>216</v>
      </c>
      <c r="D8407" s="32" t="s">
        <v>418</v>
      </c>
      <c r="E8407" s="32" t="s">
        <v>184</v>
      </c>
    </row>
    <row r="8408" spans="1:5" ht="12.6" customHeight="1" x14ac:dyDescent="0.2">
      <c r="A8408" s="32">
        <v>24</v>
      </c>
      <c r="B8408" s="32">
        <v>1</v>
      </c>
      <c r="C8408" s="32">
        <v>217</v>
      </c>
      <c r="D8408" s="32" t="s">
        <v>420</v>
      </c>
      <c r="E8408" s="32" t="s">
        <v>372</v>
      </c>
    </row>
    <row r="8409" spans="1:5" ht="12.6" customHeight="1" x14ac:dyDescent="0.2">
      <c r="A8409" s="32">
        <v>24</v>
      </c>
      <c r="B8409" s="32">
        <v>1</v>
      </c>
      <c r="C8409" s="32">
        <v>218</v>
      </c>
      <c r="D8409" s="32" t="s">
        <v>552</v>
      </c>
      <c r="E8409" s="32" t="s">
        <v>419</v>
      </c>
    </row>
    <row r="8410" spans="1:5" ht="12.6" customHeight="1" x14ac:dyDescent="0.2">
      <c r="A8410" s="32">
        <v>24</v>
      </c>
      <c r="B8410" s="32">
        <v>1</v>
      </c>
      <c r="C8410" s="32">
        <v>219</v>
      </c>
      <c r="D8410" s="32" t="s">
        <v>191</v>
      </c>
      <c r="E8410" s="32" t="s">
        <v>332</v>
      </c>
    </row>
    <row r="8411" spans="1:5" ht="12.6" customHeight="1" x14ac:dyDescent="0.2">
      <c r="A8411" s="32">
        <v>24</v>
      </c>
      <c r="B8411" s="32">
        <v>1</v>
      </c>
      <c r="C8411" s="32">
        <v>220</v>
      </c>
      <c r="D8411" s="32" t="s">
        <v>472</v>
      </c>
      <c r="E8411" s="32" t="s">
        <v>194</v>
      </c>
    </row>
    <row r="8412" spans="1:5" ht="12.6" customHeight="1" x14ac:dyDescent="0.2">
      <c r="A8412" s="32">
        <v>24</v>
      </c>
      <c r="B8412" s="32">
        <v>1</v>
      </c>
      <c r="C8412" s="32">
        <v>221</v>
      </c>
      <c r="D8412" s="32" t="s">
        <v>532</v>
      </c>
      <c r="E8412" s="32" t="s">
        <v>192</v>
      </c>
    </row>
    <row r="8413" spans="1:5" ht="12.6" customHeight="1" x14ac:dyDescent="0.2">
      <c r="A8413" s="32">
        <v>24</v>
      </c>
      <c r="B8413" s="32">
        <v>1</v>
      </c>
      <c r="C8413" s="32">
        <v>222</v>
      </c>
      <c r="D8413" s="32" t="s">
        <v>492</v>
      </c>
      <c r="E8413" s="32" t="s">
        <v>252</v>
      </c>
    </row>
    <row r="8414" spans="1:5" ht="12.6" customHeight="1" x14ac:dyDescent="0.2">
      <c r="A8414" s="32">
        <v>24</v>
      </c>
      <c r="B8414" s="32">
        <v>1</v>
      </c>
      <c r="C8414" s="32">
        <v>223</v>
      </c>
      <c r="D8414" s="32" t="s">
        <v>292</v>
      </c>
      <c r="E8414" s="32" t="s">
        <v>512</v>
      </c>
    </row>
    <row r="8415" spans="1:5" ht="12.6" customHeight="1" x14ac:dyDescent="0.2">
      <c r="A8415" s="32">
        <v>24</v>
      </c>
      <c r="B8415" s="32">
        <v>1</v>
      </c>
      <c r="C8415" s="32">
        <v>224</v>
      </c>
      <c r="D8415" s="32" t="s">
        <v>189</v>
      </c>
      <c r="E8415" s="32" t="s">
        <v>188</v>
      </c>
    </row>
    <row r="8416" spans="1:5" ht="12.6" customHeight="1" x14ac:dyDescent="0.2">
      <c r="A8416" s="32">
        <v>24</v>
      </c>
      <c r="B8416" s="32">
        <v>1</v>
      </c>
      <c r="C8416" s="32">
        <v>225</v>
      </c>
      <c r="D8416" s="32" t="s">
        <v>190</v>
      </c>
      <c r="E8416" s="32" t="s">
        <v>187</v>
      </c>
    </row>
    <row r="8417" spans="1:5" ht="12.6" customHeight="1" x14ac:dyDescent="0.2">
      <c r="A8417" s="32">
        <v>24</v>
      </c>
      <c r="B8417" s="32">
        <v>1</v>
      </c>
      <c r="C8417" s="32">
        <v>226</v>
      </c>
      <c r="D8417" s="32" t="s">
        <v>272</v>
      </c>
      <c r="E8417" s="32" t="s">
        <v>186</v>
      </c>
    </row>
    <row r="8418" spans="1:5" ht="12.6" customHeight="1" x14ac:dyDescent="0.2">
      <c r="A8418" s="32">
        <v>24</v>
      </c>
      <c r="B8418" s="32">
        <v>1</v>
      </c>
      <c r="C8418" s="32">
        <v>227</v>
      </c>
      <c r="D8418" s="32" t="s">
        <v>232</v>
      </c>
      <c r="E8418" s="32" t="s">
        <v>312</v>
      </c>
    </row>
    <row r="8419" spans="1:5" ht="12.6" customHeight="1" x14ac:dyDescent="0.2">
      <c r="A8419" s="32">
        <v>24</v>
      </c>
      <c r="B8419" s="32">
        <v>1</v>
      </c>
      <c r="C8419" s="32">
        <v>228</v>
      </c>
      <c r="D8419" s="32" t="s">
        <v>352</v>
      </c>
      <c r="E8419" s="32" t="s">
        <v>441</v>
      </c>
    </row>
    <row r="8420" spans="1:5" ht="12.6" customHeight="1" x14ac:dyDescent="0.2">
      <c r="A8420" s="32">
        <v>24</v>
      </c>
      <c r="B8420" s="32">
        <v>1</v>
      </c>
      <c r="C8420" s="32">
        <v>229</v>
      </c>
      <c r="D8420" s="32" t="s">
        <v>293</v>
      </c>
      <c r="E8420" s="32" t="s">
        <v>198</v>
      </c>
    </row>
    <row r="8421" spans="1:5" ht="12.6" customHeight="1" x14ac:dyDescent="0.2">
      <c r="A8421" s="32">
        <v>24</v>
      </c>
      <c r="B8421" s="32">
        <v>1</v>
      </c>
      <c r="C8421" s="32">
        <v>230</v>
      </c>
      <c r="D8421" s="32" t="s">
        <v>253</v>
      </c>
      <c r="E8421" s="32" t="s">
        <v>333</v>
      </c>
    </row>
    <row r="8422" spans="1:5" ht="12.6" customHeight="1" x14ac:dyDescent="0.2">
      <c r="A8422" s="32">
        <v>24</v>
      </c>
      <c r="B8422" s="32">
        <v>1</v>
      </c>
      <c r="C8422" s="32">
        <v>231</v>
      </c>
      <c r="D8422" s="32" t="s">
        <v>313</v>
      </c>
      <c r="E8422" s="32" t="s">
        <v>373</v>
      </c>
    </row>
    <row r="8423" spans="1:5" ht="12.6" customHeight="1" x14ac:dyDescent="0.2">
      <c r="A8423" s="32">
        <v>24</v>
      </c>
      <c r="B8423" s="32">
        <v>1</v>
      </c>
      <c r="C8423" s="32">
        <v>232</v>
      </c>
      <c r="D8423" s="32" t="s">
        <v>195</v>
      </c>
      <c r="E8423" s="32" t="s">
        <v>422</v>
      </c>
    </row>
    <row r="8424" spans="1:5" ht="12.6" customHeight="1" x14ac:dyDescent="0.2">
      <c r="A8424" s="32">
        <v>24</v>
      </c>
      <c r="B8424" s="32">
        <v>1</v>
      </c>
      <c r="C8424" s="32">
        <v>233</v>
      </c>
      <c r="D8424" s="32" t="s">
        <v>193</v>
      </c>
      <c r="E8424" s="32" t="s">
        <v>533</v>
      </c>
    </row>
    <row r="8425" spans="1:5" ht="12.6" customHeight="1" x14ac:dyDescent="0.2">
      <c r="A8425" s="32">
        <v>24</v>
      </c>
      <c r="B8425" s="32">
        <v>1</v>
      </c>
      <c r="C8425" s="32">
        <v>234</v>
      </c>
      <c r="D8425" s="32" t="s">
        <v>513</v>
      </c>
      <c r="E8425" s="32" t="s">
        <v>273</v>
      </c>
    </row>
    <row r="8426" spans="1:5" ht="12.6" customHeight="1" x14ac:dyDescent="0.2">
      <c r="A8426" s="32">
        <v>24</v>
      </c>
      <c r="B8426" s="32">
        <v>1</v>
      </c>
      <c r="C8426" s="32">
        <v>235</v>
      </c>
      <c r="D8426" s="32" t="s">
        <v>473</v>
      </c>
      <c r="E8426" s="32" t="s">
        <v>196</v>
      </c>
    </row>
    <row r="8427" spans="1:5" ht="12.6" customHeight="1" x14ac:dyDescent="0.2">
      <c r="A8427" s="32">
        <v>24</v>
      </c>
      <c r="B8427" s="32">
        <v>1</v>
      </c>
      <c r="C8427" s="32">
        <v>236</v>
      </c>
      <c r="D8427" s="32" t="s">
        <v>199</v>
      </c>
      <c r="E8427" s="32" t="s">
        <v>553</v>
      </c>
    </row>
    <row r="8428" spans="1:5" ht="12.6" customHeight="1" x14ac:dyDescent="0.2">
      <c r="A8428" s="32">
        <v>24</v>
      </c>
      <c r="B8428" s="32">
        <v>1</v>
      </c>
      <c r="C8428" s="32">
        <v>237</v>
      </c>
      <c r="D8428" s="32" t="s">
        <v>353</v>
      </c>
      <c r="E8428" s="32" t="s">
        <v>233</v>
      </c>
    </row>
    <row r="8429" spans="1:5" ht="12.6" customHeight="1" x14ac:dyDescent="0.2">
      <c r="A8429" s="32">
        <v>24</v>
      </c>
      <c r="B8429" s="32">
        <v>1</v>
      </c>
      <c r="C8429" s="32">
        <v>238</v>
      </c>
      <c r="D8429" s="32" t="s">
        <v>197</v>
      </c>
      <c r="E8429" s="32" t="s">
        <v>442</v>
      </c>
    </row>
    <row r="8430" spans="1:5" ht="12.6" customHeight="1" x14ac:dyDescent="0.2">
      <c r="A8430" s="32">
        <v>24</v>
      </c>
      <c r="B8430" s="32">
        <v>1</v>
      </c>
      <c r="C8430" s="32">
        <v>239</v>
      </c>
      <c r="D8430" s="32" t="s">
        <v>421</v>
      </c>
      <c r="E8430" s="32" t="s">
        <v>200</v>
      </c>
    </row>
    <row r="8431" spans="1:5" ht="12.6" customHeight="1" x14ac:dyDescent="0.2">
      <c r="A8431" s="32">
        <v>24</v>
      </c>
      <c r="B8431" s="32">
        <v>1</v>
      </c>
      <c r="C8431" s="32">
        <v>240</v>
      </c>
      <c r="D8431" s="32" t="s">
        <v>493</v>
      </c>
      <c r="E8431" s="32" t="s">
        <v>201</v>
      </c>
    </row>
    <row r="8432" spans="1:5" ht="12.6" customHeight="1" x14ac:dyDescent="0.2">
      <c r="A8432" s="32">
        <v>24</v>
      </c>
      <c r="B8432" s="32">
        <v>2</v>
      </c>
      <c r="C8432" s="32">
        <v>1</v>
      </c>
      <c r="D8432" s="32" t="s">
        <v>534</v>
      </c>
      <c r="E8432" s="32" t="s">
        <v>254</v>
      </c>
    </row>
    <row r="8433" spans="1:5" ht="12.6" customHeight="1" x14ac:dyDescent="0.2">
      <c r="A8433" s="32">
        <v>24</v>
      </c>
      <c r="B8433" s="32">
        <v>2</v>
      </c>
      <c r="C8433" s="32">
        <v>2</v>
      </c>
      <c r="D8433" s="32" t="s">
        <v>234</v>
      </c>
      <c r="E8433" s="32" t="s">
        <v>29</v>
      </c>
    </row>
    <row r="8434" spans="1:5" ht="12.6" customHeight="1" x14ac:dyDescent="0.2">
      <c r="A8434" s="32">
        <v>24</v>
      </c>
      <c r="B8434" s="32">
        <v>2</v>
      </c>
      <c r="C8434" s="32">
        <v>3</v>
      </c>
      <c r="D8434" s="32" t="s">
        <v>274</v>
      </c>
      <c r="E8434" s="32" t="s">
        <v>32</v>
      </c>
    </row>
    <row r="8435" spans="1:5" ht="12.6" customHeight="1" x14ac:dyDescent="0.2">
      <c r="A8435" s="32">
        <v>24</v>
      </c>
      <c r="B8435" s="32">
        <v>2</v>
      </c>
      <c r="C8435" s="32">
        <v>4</v>
      </c>
      <c r="D8435" s="32" t="s">
        <v>22</v>
      </c>
      <c r="E8435" s="32" t="s">
        <v>26</v>
      </c>
    </row>
    <row r="8436" spans="1:5" ht="12.6" customHeight="1" x14ac:dyDescent="0.2">
      <c r="A8436" s="32">
        <v>24</v>
      </c>
      <c r="B8436" s="32">
        <v>2</v>
      </c>
      <c r="C8436" s="32">
        <v>5</v>
      </c>
      <c r="D8436" s="32" t="s">
        <v>30</v>
      </c>
      <c r="E8436" s="32" t="s">
        <v>294</v>
      </c>
    </row>
    <row r="8437" spans="1:5" ht="12.6" customHeight="1" x14ac:dyDescent="0.2">
      <c r="A8437" s="32">
        <v>24</v>
      </c>
      <c r="B8437" s="32">
        <v>2</v>
      </c>
      <c r="C8437" s="32">
        <v>6</v>
      </c>
      <c r="D8437" s="32" t="s">
        <v>514</v>
      </c>
      <c r="E8437" s="32" t="s">
        <v>423</v>
      </c>
    </row>
    <row r="8438" spans="1:5" ht="12.6" customHeight="1" x14ac:dyDescent="0.2">
      <c r="A8438" s="32">
        <v>24</v>
      </c>
      <c r="B8438" s="32">
        <v>2</v>
      </c>
      <c r="C8438" s="32">
        <v>7</v>
      </c>
      <c r="D8438" s="32" t="s">
        <v>474</v>
      </c>
      <c r="E8438" s="32" t="s">
        <v>334</v>
      </c>
    </row>
    <row r="8439" spans="1:5" ht="12.6" customHeight="1" x14ac:dyDescent="0.2">
      <c r="A8439" s="32">
        <v>24</v>
      </c>
      <c r="B8439" s="32">
        <v>2</v>
      </c>
      <c r="C8439" s="32">
        <v>8</v>
      </c>
      <c r="D8439" s="32" t="s">
        <v>454</v>
      </c>
      <c r="E8439" s="32" t="s">
        <v>383</v>
      </c>
    </row>
    <row r="8440" spans="1:5" ht="12.6" customHeight="1" x14ac:dyDescent="0.2">
      <c r="A8440" s="32">
        <v>24</v>
      </c>
      <c r="B8440" s="32">
        <v>2</v>
      </c>
      <c r="C8440" s="32">
        <v>9</v>
      </c>
      <c r="D8440" s="32" t="s">
        <v>28</v>
      </c>
      <c r="E8440" s="32" t="s">
        <v>31</v>
      </c>
    </row>
    <row r="8441" spans="1:5" ht="12.6" customHeight="1" x14ac:dyDescent="0.2">
      <c r="A8441" s="32">
        <v>24</v>
      </c>
      <c r="B8441" s="32">
        <v>2</v>
      </c>
      <c r="C8441" s="32">
        <v>10</v>
      </c>
      <c r="D8441" s="32" t="s">
        <v>27</v>
      </c>
      <c r="E8441" s="32" t="s">
        <v>384</v>
      </c>
    </row>
    <row r="8442" spans="1:5" ht="12.6" customHeight="1" x14ac:dyDescent="0.2">
      <c r="A8442" s="32">
        <v>24</v>
      </c>
      <c r="B8442" s="32">
        <v>2</v>
      </c>
      <c r="C8442" s="32">
        <v>11</v>
      </c>
      <c r="D8442" s="32" t="s">
        <v>494</v>
      </c>
      <c r="E8442" s="32" t="s">
        <v>314</v>
      </c>
    </row>
    <row r="8443" spans="1:5" ht="12.6" customHeight="1" x14ac:dyDescent="0.2">
      <c r="A8443" s="32">
        <v>24</v>
      </c>
      <c r="B8443" s="32">
        <v>2</v>
      </c>
      <c r="C8443" s="32">
        <v>12</v>
      </c>
      <c r="D8443" s="32" t="s">
        <v>354</v>
      </c>
      <c r="E8443" s="32" t="s">
        <v>214</v>
      </c>
    </row>
    <row r="8444" spans="1:5" ht="12.6" customHeight="1" x14ac:dyDescent="0.2">
      <c r="A8444" s="32">
        <v>24</v>
      </c>
      <c r="B8444" s="32">
        <v>2</v>
      </c>
      <c r="C8444" s="32">
        <v>13</v>
      </c>
      <c r="D8444" s="32" t="s">
        <v>14</v>
      </c>
      <c r="E8444" s="32" t="s">
        <v>495</v>
      </c>
    </row>
    <row r="8445" spans="1:5" ht="12.6" customHeight="1" x14ac:dyDescent="0.2">
      <c r="A8445" s="32">
        <v>24</v>
      </c>
      <c r="B8445" s="32">
        <v>2</v>
      </c>
      <c r="C8445" s="32">
        <v>14</v>
      </c>
      <c r="D8445" s="32" t="s">
        <v>355</v>
      </c>
      <c r="E8445" s="32" t="s">
        <v>35</v>
      </c>
    </row>
    <row r="8446" spans="1:5" ht="12.6" customHeight="1" x14ac:dyDescent="0.2">
      <c r="A8446" s="32">
        <v>24</v>
      </c>
      <c r="B8446" s="32">
        <v>2</v>
      </c>
      <c r="C8446" s="32">
        <v>15</v>
      </c>
      <c r="D8446" s="32" t="s">
        <v>535</v>
      </c>
      <c r="E8446" s="32" t="s">
        <v>385</v>
      </c>
    </row>
    <row r="8447" spans="1:5" ht="12.6" customHeight="1" x14ac:dyDescent="0.2">
      <c r="A8447" s="32">
        <v>24</v>
      </c>
      <c r="B8447" s="32">
        <v>2</v>
      </c>
      <c r="C8447" s="32">
        <v>16</v>
      </c>
      <c r="D8447" s="32" t="s">
        <v>34</v>
      </c>
      <c r="E8447" s="32" t="s">
        <v>315</v>
      </c>
    </row>
    <row r="8448" spans="1:5" ht="12.6" customHeight="1" x14ac:dyDescent="0.2">
      <c r="A8448" s="32">
        <v>24</v>
      </c>
      <c r="B8448" s="32">
        <v>2</v>
      </c>
      <c r="C8448" s="32">
        <v>17</v>
      </c>
      <c r="D8448" s="32" t="s">
        <v>515</v>
      </c>
      <c r="E8448" s="32" t="s">
        <v>275</v>
      </c>
    </row>
    <row r="8449" spans="1:5" ht="12.6" customHeight="1" x14ac:dyDescent="0.2">
      <c r="A8449" s="32">
        <v>24</v>
      </c>
      <c r="B8449" s="32">
        <v>2</v>
      </c>
      <c r="C8449" s="32">
        <v>18</v>
      </c>
      <c r="D8449" s="32" t="s">
        <v>455</v>
      </c>
      <c r="E8449" s="32" t="s">
        <v>215</v>
      </c>
    </row>
    <row r="8450" spans="1:5" ht="12.6" customHeight="1" x14ac:dyDescent="0.2">
      <c r="A8450" s="32">
        <v>24</v>
      </c>
      <c r="B8450" s="32">
        <v>2</v>
      </c>
      <c r="C8450" s="32">
        <v>19</v>
      </c>
      <c r="D8450" s="32" t="s">
        <v>335</v>
      </c>
      <c r="E8450" s="32" t="s">
        <v>386</v>
      </c>
    </row>
    <row r="8451" spans="1:5" ht="12.6" customHeight="1" x14ac:dyDescent="0.2">
      <c r="A8451" s="32">
        <v>24</v>
      </c>
      <c r="B8451" s="32">
        <v>2</v>
      </c>
      <c r="C8451" s="32">
        <v>20</v>
      </c>
      <c r="D8451" s="32" t="s">
        <v>255</v>
      </c>
      <c r="E8451" s="32" t="s">
        <v>424</v>
      </c>
    </row>
    <row r="8452" spans="1:5" ht="12.6" customHeight="1" x14ac:dyDescent="0.2">
      <c r="A8452" s="32">
        <v>24</v>
      </c>
      <c r="B8452" s="32">
        <v>2</v>
      </c>
      <c r="C8452" s="32">
        <v>21</v>
      </c>
      <c r="D8452" s="32" t="s">
        <v>295</v>
      </c>
      <c r="E8452" s="32" t="s">
        <v>38</v>
      </c>
    </row>
    <row r="8453" spans="1:5" ht="12.6" customHeight="1" x14ac:dyDescent="0.2">
      <c r="A8453" s="32">
        <v>24</v>
      </c>
      <c r="B8453" s="32">
        <v>2</v>
      </c>
      <c r="C8453" s="32">
        <v>22</v>
      </c>
      <c r="D8453" s="32" t="s">
        <v>37</v>
      </c>
      <c r="E8453" s="32" t="s">
        <v>475</v>
      </c>
    </row>
    <row r="8454" spans="1:5" ht="12.6" customHeight="1" x14ac:dyDescent="0.2">
      <c r="A8454" s="32">
        <v>24</v>
      </c>
      <c r="B8454" s="32">
        <v>2</v>
      </c>
      <c r="C8454" s="32">
        <v>23</v>
      </c>
      <c r="D8454" s="32" t="s">
        <v>39</v>
      </c>
      <c r="E8454" s="32" t="s">
        <v>33</v>
      </c>
    </row>
    <row r="8455" spans="1:5" ht="12.6" customHeight="1" x14ac:dyDescent="0.2">
      <c r="A8455" s="32">
        <v>24</v>
      </c>
      <c r="B8455" s="32">
        <v>2</v>
      </c>
      <c r="C8455" s="32">
        <v>24</v>
      </c>
      <c r="D8455" s="32" t="s">
        <v>36</v>
      </c>
      <c r="E8455" s="32" t="s">
        <v>235</v>
      </c>
    </row>
    <row r="8456" spans="1:5" ht="12.6" customHeight="1" x14ac:dyDescent="0.2">
      <c r="A8456" s="32">
        <v>24</v>
      </c>
      <c r="B8456" s="32">
        <v>2</v>
      </c>
      <c r="C8456" s="32">
        <v>25</v>
      </c>
      <c r="D8456" s="32" t="s">
        <v>516</v>
      </c>
      <c r="E8456" s="32" t="s">
        <v>46</v>
      </c>
    </row>
    <row r="8457" spans="1:5" ht="12.6" customHeight="1" x14ac:dyDescent="0.2">
      <c r="A8457" s="32">
        <v>24</v>
      </c>
      <c r="B8457" s="32">
        <v>2</v>
      </c>
      <c r="C8457" s="32">
        <v>26</v>
      </c>
      <c r="D8457" s="32" t="s">
        <v>476</v>
      </c>
      <c r="E8457" s="32" t="s">
        <v>536</v>
      </c>
    </row>
    <row r="8458" spans="1:5" ht="12.6" customHeight="1" x14ac:dyDescent="0.2">
      <c r="A8458" s="32">
        <v>24</v>
      </c>
      <c r="B8458" s="32">
        <v>2</v>
      </c>
      <c r="C8458" s="32">
        <v>27</v>
      </c>
      <c r="D8458" s="32" t="s">
        <v>44</v>
      </c>
      <c r="E8458" s="32" t="s">
        <v>316</v>
      </c>
    </row>
    <row r="8459" spans="1:5" ht="12.6" customHeight="1" x14ac:dyDescent="0.2">
      <c r="A8459" s="32">
        <v>24</v>
      </c>
      <c r="B8459" s="32">
        <v>2</v>
      </c>
      <c r="C8459" s="32">
        <v>28</v>
      </c>
      <c r="D8459" s="32" t="s">
        <v>43</v>
      </c>
      <c r="E8459" s="32" t="s">
        <v>276</v>
      </c>
    </row>
    <row r="8460" spans="1:5" ht="12.6" customHeight="1" x14ac:dyDescent="0.2">
      <c r="A8460" s="32">
        <v>24</v>
      </c>
      <c r="B8460" s="32">
        <v>2</v>
      </c>
      <c r="C8460" s="32">
        <v>29</v>
      </c>
      <c r="D8460" s="32" t="s">
        <v>15</v>
      </c>
      <c r="E8460" s="32" t="s">
        <v>41</v>
      </c>
    </row>
    <row r="8461" spans="1:5" ht="12.6" customHeight="1" x14ac:dyDescent="0.2">
      <c r="A8461" s="32">
        <v>24</v>
      </c>
      <c r="B8461" s="32">
        <v>2</v>
      </c>
      <c r="C8461" s="32">
        <v>30</v>
      </c>
      <c r="D8461" s="32" t="s">
        <v>388</v>
      </c>
      <c r="E8461" s="32" t="s">
        <v>256</v>
      </c>
    </row>
    <row r="8462" spans="1:5" ht="12.6" customHeight="1" x14ac:dyDescent="0.2">
      <c r="A8462" s="32">
        <v>24</v>
      </c>
      <c r="B8462" s="32">
        <v>2</v>
      </c>
      <c r="C8462" s="32">
        <v>31</v>
      </c>
      <c r="D8462" s="32" t="s">
        <v>296</v>
      </c>
      <c r="E8462" s="32" t="s">
        <v>336</v>
      </c>
    </row>
    <row r="8463" spans="1:5" ht="12.6" customHeight="1" x14ac:dyDescent="0.2">
      <c r="A8463" s="32">
        <v>24</v>
      </c>
      <c r="B8463" s="32">
        <v>2</v>
      </c>
      <c r="C8463" s="32">
        <v>32</v>
      </c>
      <c r="D8463" s="32" t="s">
        <v>425</v>
      </c>
      <c r="E8463" s="32" t="s">
        <v>40</v>
      </c>
    </row>
    <row r="8464" spans="1:5" ht="12.6" customHeight="1" x14ac:dyDescent="0.2">
      <c r="A8464" s="32">
        <v>24</v>
      </c>
      <c r="B8464" s="32">
        <v>2</v>
      </c>
      <c r="C8464" s="32">
        <v>33</v>
      </c>
      <c r="D8464" s="32" t="s">
        <v>216</v>
      </c>
      <c r="E8464" s="32" t="s">
        <v>45</v>
      </c>
    </row>
    <row r="8465" spans="1:5" ht="12.6" customHeight="1" x14ac:dyDescent="0.2">
      <c r="A8465" s="32">
        <v>24</v>
      </c>
      <c r="B8465" s="32">
        <v>2</v>
      </c>
      <c r="C8465" s="32">
        <v>34</v>
      </c>
      <c r="D8465" s="32" t="s">
        <v>496</v>
      </c>
      <c r="E8465" s="32" t="s">
        <v>42</v>
      </c>
    </row>
    <row r="8466" spans="1:5" ht="12.6" customHeight="1" x14ac:dyDescent="0.2">
      <c r="A8466" s="32">
        <v>24</v>
      </c>
      <c r="B8466" s="32">
        <v>2</v>
      </c>
      <c r="C8466" s="32">
        <v>35</v>
      </c>
      <c r="D8466" s="32" t="s">
        <v>387</v>
      </c>
      <c r="E8466" s="32" t="s">
        <v>356</v>
      </c>
    </row>
    <row r="8467" spans="1:5" ht="12.6" customHeight="1" x14ac:dyDescent="0.2">
      <c r="A8467" s="32">
        <v>24</v>
      </c>
      <c r="B8467" s="32">
        <v>2</v>
      </c>
      <c r="C8467" s="32">
        <v>36</v>
      </c>
      <c r="D8467" s="32" t="s">
        <v>456</v>
      </c>
      <c r="E8467" s="32" t="s">
        <v>236</v>
      </c>
    </row>
    <row r="8468" spans="1:5" ht="12.6" customHeight="1" x14ac:dyDescent="0.2">
      <c r="A8468" s="32">
        <v>24</v>
      </c>
      <c r="B8468" s="32">
        <v>2</v>
      </c>
      <c r="C8468" s="32">
        <v>37</v>
      </c>
      <c r="D8468" s="32" t="s">
        <v>477</v>
      </c>
      <c r="E8468" s="32" t="s">
        <v>497</v>
      </c>
    </row>
    <row r="8469" spans="1:5" ht="12.6" customHeight="1" x14ac:dyDescent="0.2">
      <c r="A8469" s="32">
        <v>24</v>
      </c>
      <c r="B8469" s="32">
        <v>2</v>
      </c>
      <c r="C8469" s="32">
        <v>38</v>
      </c>
      <c r="D8469" s="32" t="s">
        <v>337</v>
      </c>
      <c r="E8469" s="32" t="s">
        <v>357</v>
      </c>
    </row>
    <row r="8470" spans="1:5" ht="12.6" customHeight="1" x14ac:dyDescent="0.2">
      <c r="A8470" s="32">
        <v>24</v>
      </c>
      <c r="B8470" s="32">
        <v>2</v>
      </c>
      <c r="C8470" s="32">
        <v>39</v>
      </c>
      <c r="D8470" s="32" t="s">
        <v>257</v>
      </c>
      <c r="E8470" s="32" t="s">
        <v>53</v>
      </c>
    </row>
    <row r="8471" spans="1:5" ht="12.6" customHeight="1" x14ac:dyDescent="0.2">
      <c r="A8471" s="32">
        <v>24</v>
      </c>
      <c r="B8471" s="32">
        <v>2</v>
      </c>
      <c r="C8471" s="32">
        <v>40</v>
      </c>
      <c r="D8471" s="32" t="s">
        <v>47</v>
      </c>
      <c r="E8471" s="32" t="s">
        <v>277</v>
      </c>
    </row>
    <row r="8472" spans="1:5" ht="12.6" customHeight="1" x14ac:dyDescent="0.2">
      <c r="A8472" s="32">
        <v>24</v>
      </c>
      <c r="B8472" s="32">
        <v>2</v>
      </c>
      <c r="C8472" s="32">
        <v>41</v>
      </c>
      <c r="D8472" s="32" t="s">
        <v>390</v>
      </c>
      <c r="E8472" s="32" t="s">
        <v>426</v>
      </c>
    </row>
    <row r="8473" spans="1:5" ht="12.6" customHeight="1" x14ac:dyDescent="0.2">
      <c r="A8473" s="32">
        <v>24</v>
      </c>
      <c r="B8473" s="32">
        <v>2</v>
      </c>
      <c r="C8473" s="32">
        <v>42</v>
      </c>
      <c r="D8473" s="32" t="s">
        <v>16</v>
      </c>
      <c r="E8473" s="32" t="s">
        <v>297</v>
      </c>
    </row>
    <row r="8474" spans="1:5" ht="12.6" customHeight="1" x14ac:dyDescent="0.2">
      <c r="A8474" s="32">
        <v>24</v>
      </c>
      <c r="B8474" s="32">
        <v>2</v>
      </c>
      <c r="C8474" s="32">
        <v>43</v>
      </c>
      <c r="D8474" s="32" t="s">
        <v>49</v>
      </c>
      <c r="E8474" s="32" t="s">
        <v>537</v>
      </c>
    </row>
    <row r="8475" spans="1:5" ht="12.6" customHeight="1" x14ac:dyDescent="0.2">
      <c r="A8475" s="32">
        <v>24</v>
      </c>
      <c r="B8475" s="32">
        <v>2</v>
      </c>
      <c r="C8475" s="32">
        <v>44</v>
      </c>
      <c r="D8475" s="32" t="s">
        <v>457</v>
      </c>
      <c r="E8475" s="32" t="s">
        <v>52</v>
      </c>
    </row>
    <row r="8476" spans="1:5" ht="12.6" customHeight="1" x14ac:dyDescent="0.2">
      <c r="A8476" s="32">
        <v>24</v>
      </c>
      <c r="B8476" s="32">
        <v>2</v>
      </c>
      <c r="C8476" s="32">
        <v>45</v>
      </c>
      <c r="D8476" s="32" t="s">
        <v>51</v>
      </c>
      <c r="E8476" s="32" t="s">
        <v>48</v>
      </c>
    </row>
    <row r="8477" spans="1:5" ht="12.6" customHeight="1" x14ac:dyDescent="0.2">
      <c r="A8477" s="32">
        <v>24</v>
      </c>
      <c r="B8477" s="32">
        <v>2</v>
      </c>
      <c r="C8477" s="32">
        <v>46</v>
      </c>
      <c r="D8477" s="32" t="s">
        <v>317</v>
      </c>
      <c r="E8477" s="32" t="s">
        <v>50</v>
      </c>
    </row>
    <row r="8478" spans="1:5" ht="12.6" customHeight="1" x14ac:dyDescent="0.2">
      <c r="A8478" s="32">
        <v>24</v>
      </c>
      <c r="B8478" s="32">
        <v>2</v>
      </c>
      <c r="C8478" s="32">
        <v>47</v>
      </c>
      <c r="D8478" s="32" t="s">
        <v>217</v>
      </c>
      <c r="E8478" s="32" t="s">
        <v>517</v>
      </c>
    </row>
    <row r="8479" spans="1:5" ht="12.6" customHeight="1" x14ac:dyDescent="0.2">
      <c r="A8479" s="32">
        <v>24</v>
      </c>
      <c r="B8479" s="32">
        <v>2</v>
      </c>
      <c r="C8479" s="32">
        <v>48</v>
      </c>
      <c r="D8479" s="32" t="s">
        <v>389</v>
      </c>
      <c r="E8479" s="32" t="s">
        <v>237</v>
      </c>
    </row>
    <row r="8480" spans="1:5" ht="12.6" customHeight="1" x14ac:dyDescent="0.2">
      <c r="A8480" s="32">
        <v>24</v>
      </c>
      <c r="B8480" s="32">
        <v>2</v>
      </c>
      <c r="C8480" s="32">
        <v>49</v>
      </c>
      <c r="D8480" s="32" t="s">
        <v>358</v>
      </c>
      <c r="E8480" s="32" t="s">
        <v>60</v>
      </c>
    </row>
    <row r="8481" spans="1:5" ht="12.6" customHeight="1" x14ac:dyDescent="0.2">
      <c r="A8481" s="32">
        <v>24</v>
      </c>
      <c r="B8481" s="32">
        <v>2</v>
      </c>
      <c r="C8481" s="32">
        <v>50</v>
      </c>
      <c r="D8481" s="32" t="s">
        <v>538</v>
      </c>
      <c r="E8481" s="32" t="s">
        <v>478</v>
      </c>
    </row>
    <row r="8482" spans="1:5" ht="12.6" customHeight="1" x14ac:dyDescent="0.2">
      <c r="A8482" s="32">
        <v>24</v>
      </c>
      <c r="B8482" s="32">
        <v>2</v>
      </c>
      <c r="C8482" s="32">
        <v>51</v>
      </c>
      <c r="D8482" s="32" t="s">
        <v>498</v>
      </c>
      <c r="E8482" s="32" t="s">
        <v>258</v>
      </c>
    </row>
    <row r="8483" spans="1:5" ht="12.6" customHeight="1" x14ac:dyDescent="0.2">
      <c r="A8483" s="32">
        <v>24</v>
      </c>
      <c r="B8483" s="32">
        <v>2</v>
      </c>
      <c r="C8483" s="32">
        <v>52</v>
      </c>
      <c r="D8483" s="32" t="s">
        <v>318</v>
      </c>
      <c r="E8483" s="32" t="s">
        <v>278</v>
      </c>
    </row>
    <row r="8484" spans="1:5" ht="12.6" customHeight="1" x14ac:dyDescent="0.2">
      <c r="A8484" s="32">
        <v>24</v>
      </c>
      <c r="B8484" s="32">
        <v>2</v>
      </c>
      <c r="C8484" s="32">
        <v>53</v>
      </c>
      <c r="D8484" s="32" t="s">
        <v>238</v>
      </c>
      <c r="E8484" s="32" t="s">
        <v>57</v>
      </c>
    </row>
    <row r="8485" spans="1:5" ht="12.6" customHeight="1" x14ac:dyDescent="0.2">
      <c r="A8485" s="32">
        <v>24</v>
      </c>
      <c r="B8485" s="32">
        <v>2</v>
      </c>
      <c r="C8485" s="32">
        <v>54</v>
      </c>
      <c r="D8485" s="32" t="s">
        <v>427</v>
      </c>
      <c r="E8485" s="32" t="s">
        <v>518</v>
      </c>
    </row>
    <row r="8486" spans="1:5" ht="12.6" customHeight="1" x14ac:dyDescent="0.2">
      <c r="A8486" s="32">
        <v>24</v>
      </c>
      <c r="B8486" s="32">
        <v>2</v>
      </c>
      <c r="C8486" s="32">
        <v>55</v>
      </c>
      <c r="D8486" s="32" t="s">
        <v>58</v>
      </c>
      <c r="E8486" s="32" t="s">
        <v>298</v>
      </c>
    </row>
    <row r="8487" spans="1:5" ht="12.6" customHeight="1" x14ac:dyDescent="0.2">
      <c r="A8487" s="32">
        <v>24</v>
      </c>
      <c r="B8487" s="32">
        <v>2</v>
      </c>
      <c r="C8487" s="32">
        <v>56</v>
      </c>
      <c r="D8487" s="32" t="s">
        <v>55</v>
      </c>
      <c r="E8487" s="32" t="s">
        <v>392</v>
      </c>
    </row>
    <row r="8488" spans="1:5" ht="12.6" customHeight="1" x14ac:dyDescent="0.2">
      <c r="A8488" s="32">
        <v>24</v>
      </c>
      <c r="B8488" s="32">
        <v>2</v>
      </c>
      <c r="C8488" s="32">
        <v>57</v>
      </c>
      <c r="D8488" s="32" t="s">
        <v>56</v>
      </c>
      <c r="E8488" s="32" t="s">
        <v>458</v>
      </c>
    </row>
    <row r="8489" spans="1:5" ht="12.6" customHeight="1" x14ac:dyDescent="0.2">
      <c r="A8489" s="32">
        <v>24</v>
      </c>
      <c r="B8489" s="32">
        <v>2</v>
      </c>
      <c r="C8489" s="32">
        <v>58</v>
      </c>
      <c r="D8489" s="32" t="s">
        <v>54</v>
      </c>
      <c r="E8489" s="32" t="s">
        <v>17</v>
      </c>
    </row>
    <row r="8490" spans="1:5" ht="12.6" customHeight="1" x14ac:dyDescent="0.2">
      <c r="A8490" s="32">
        <v>24</v>
      </c>
      <c r="B8490" s="32">
        <v>2</v>
      </c>
      <c r="C8490" s="32">
        <v>59</v>
      </c>
      <c r="D8490" s="32" t="s">
        <v>59</v>
      </c>
      <c r="E8490" s="32" t="s">
        <v>391</v>
      </c>
    </row>
    <row r="8491" spans="1:5" ht="12.6" customHeight="1" x14ac:dyDescent="0.2">
      <c r="A8491" s="32">
        <v>24</v>
      </c>
      <c r="B8491" s="32">
        <v>2</v>
      </c>
      <c r="C8491" s="32">
        <v>60</v>
      </c>
      <c r="D8491" s="32" t="s">
        <v>218</v>
      </c>
      <c r="E8491" s="32" t="s">
        <v>338</v>
      </c>
    </row>
    <row r="8492" spans="1:5" ht="12.6" customHeight="1" x14ac:dyDescent="0.2">
      <c r="A8492" s="32">
        <v>24</v>
      </c>
      <c r="B8492" s="32">
        <v>2</v>
      </c>
      <c r="C8492" s="32">
        <v>61</v>
      </c>
      <c r="D8492" s="32" t="s">
        <v>339</v>
      </c>
      <c r="E8492" s="32" t="s">
        <v>63</v>
      </c>
    </row>
    <row r="8493" spans="1:5" ht="12.6" customHeight="1" x14ac:dyDescent="0.2">
      <c r="A8493" s="32">
        <v>24</v>
      </c>
      <c r="B8493" s="32">
        <v>2</v>
      </c>
      <c r="C8493" s="32">
        <v>62</v>
      </c>
      <c r="D8493" s="32" t="s">
        <v>67</v>
      </c>
      <c r="E8493" s="32" t="s">
        <v>219</v>
      </c>
    </row>
    <row r="8494" spans="1:5" ht="12.6" customHeight="1" x14ac:dyDescent="0.2">
      <c r="A8494" s="32">
        <v>24</v>
      </c>
      <c r="B8494" s="32">
        <v>2</v>
      </c>
      <c r="C8494" s="32">
        <v>63</v>
      </c>
      <c r="D8494" s="32" t="s">
        <v>479</v>
      </c>
      <c r="E8494" s="32" t="s">
        <v>259</v>
      </c>
    </row>
    <row r="8495" spans="1:5" ht="12.6" customHeight="1" x14ac:dyDescent="0.2">
      <c r="A8495" s="32">
        <v>24</v>
      </c>
      <c r="B8495" s="32">
        <v>2</v>
      </c>
      <c r="C8495" s="32">
        <v>64</v>
      </c>
      <c r="D8495" s="32" t="s">
        <v>319</v>
      </c>
      <c r="E8495" s="32" t="s">
        <v>299</v>
      </c>
    </row>
    <row r="8496" spans="1:5" ht="12.6" customHeight="1" x14ac:dyDescent="0.2">
      <c r="A8496" s="32">
        <v>24</v>
      </c>
      <c r="B8496" s="32">
        <v>2</v>
      </c>
      <c r="C8496" s="32">
        <v>65</v>
      </c>
      <c r="D8496" s="32" t="s">
        <v>459</v>
      </c>
      <c r="E8496" s="32" t="s">
        <v>62</v>
      </c>
    </row>
    <row r="8497" spans="1:5" ht="12.6" customHeight="1" x14ac:dyDescent="0.2">
      <c r="A8497" s="32">
        <v>24</v>
      </c>
      <c r="B8497" s="32">
        <v>2</v>
      </c>
      <c r="C8497" s="32">
        <v>66</v>
      </c>
      <c r="D8497" s="32" t="s">
        <v>539</v>
      </c>
      <c r="E8497" s="32" t="s">
        <v>499</v>
      </c>
    </row>
    <row r="8498" spans="1:5" ht="12.6" customHeight="1" x14ac:dyDescent="0.2">
      <c r="A8498" s="32">
        <v>24</v>
      </c>
      <c r="B8498" s="32">
        <v>2</v>
      </c>
      <c r="C8498" s="32">
        <v>67</v>
      </c>
      <c r="D8498" s="32" t="s">
        <v>65</v>
      </c>
      <c r="E8498" s="32" t="s">
        <v>393</v>
      </c>
    </row>
    <row r="8499" spans="1:5" ht="12.6" customHeight="1" x14ac:dyDescent="0.2">
      <c r="A8499" s="32">
        <v>24</v>
      </c>
      <c r="B8499" s="32">
        <v>2</v>
      </c>
      <c r="C8499" s="32">
        <v>68</v>
      </c>
      <c r="D8499" s="32" t="s">
        <v>394</v>
      </c>
      <c r="E8499" s="32" t="s">
        <v>66</v>
      </c>
    </row>
    <row r="8500" spans="1:5" ht="12.6" customHeight="1" x14ac:dyDescent="0.2">
      <c r="A8500" s="32">
        <v>24</v>
      </c>
      <c r="B8500" s="32">
        <v>2</v>
      </c>
      <c r="C8500" s="32">
        <v>69</v>
      </c>
      <c r="D8500" s="32" t="s">
        <v>428</v>
      </c>
      <c r="E8500" s="32" t="s">
        <v>18</v>
      </c>
    </row>
    <row r="8501" spans="1:5" ht="12.6" customHeight="1" x14ac:dyDescent="0.2">
      <c r="A8501" s="32">
        <v>24</v>
      </c>
      <c r="B8501" s="32">
        <v>2</v>
      </c>
      <c r="C8501" s="32">
        <v>70</v>
      </c>
      <c r="D8501" s="32" t="s">
        <v>359</v>
      </c>
      <c r="E8501" s="32" t="s">
        <v>279</v>
      </c>
    </row>
    <row r="8502" spans="1:5" ht="12.6" customHeight="1" x14ac:dyDescent="0.2">
      <c r="A8502" s="32">
        <v>24</v>
      </c>
      <c r="B8502" s="32">
        <v>2</v>
      </c>
      <c r="C8502" s="32">
        <v>71</v>
      </c>
      <c r="D8502" s="32" t="s">
        <v>64</v>
      </c>
      <c r="E8502" s="32" t="s">
        <v>519</v>
      </c>
    </row>
    <row r="8503" spans="1:5" ht="12.6" customHeight="1" x14ac:dyDescent="0.2">
      <c r="A8503" s="32">
        <v>24</v>
      </c>
      <c r="B8503" s="32">
        <v>2</v>
      </c>
      <c r="C8503" s="32">
        <v>72</v>
      </c>
      <c r="D8503" s="32" t="s">
        <v>61</v>
      </c>
      <c r="E8503" s="32" t="s">
        <v>239</v>
      </c>
    </row>
    <row r="8504" spans="1:5" ht="12.6" customHeight="1" x14ac:dyDescent="0.2">
      <c r="A8504" s="32">
        <v>24</v>
      </c>
      <c r="B8504" s="32">
        <v>2</v>
      </c>
      <c r="C8504" s="32">
        <v>73</v>
      </c>
      <c r="D8504" s="32" t="s">
        <v>395</v>
      </c>
      <c r="E8504" s="32" t="s">
        <v>300</v>
      </c>
    </row>
    <row r="8505" spans="1:5" ht="12.6" customHeight="1" x14ac:dyDescent="0.2">
      <c r="A8505" s="32">
        <v>24</v>
      </c>
      <c r="B8505" s="32">
        <v>2</v>
      </c>
      <c r="C8505" s="32">
        <v>74</v>
      </c>
      <c r="D8505" s="32" t="s">
        <v>240</v>
      </c>
      <c r="E8505" s="32" t="s">
        <v>540</v>
      </c>
    </row>
    <row r="8506" spans="1:5" ht="12.6" customHeight="1" x14ac:dyDescent="0.2">
      <c r="A8506" s="32">
        <v>24</v>
      </c>
      <c r="B8506" s="32">
        <v>2</v>
      </c>
      <c r="C8506" s="32">
        <v>75</v>
      </c>
      <c r="D8506" s="32" t="s">
        <v>72</v>
      </c>
      <c r="E8506" s="32" t="s">
        <v>260</v>
      </c>
    </row>
    <row r="8507" spans="1:5" ht="12.6" customHeight="1" x14ac:dyDescent="0.2">
      <c r="A8507" s="32">
        <v>24</v>
      </c>
      <c r="B8507" s="32">
        <v>2</v>
      </c>
      <c r="C8507" s="32">
        <v>76</v>
      </c>
      <c r="D8507" s="32" t="s">
        <v>480</v>
      </c>
      <c r="E8507" s="32" t="s">
        <v>70</v>
      </c>
    </row>
    <row r="8508" spans="1:5" ht="12.6" customHeight="1" x14ac:dyDescent="0.2">
      <c r="A8508" s="32">
        <v>24</v>
      </c>
      <c r="B8508" s="32">
        <v>2</v>
      </c>
      <c r="C8508" s="32">
        <v>77</v>
      </c>
      <c r="D8508" s="32" t="s">
        <v>68</v>
      </c>
      <c r="E8508" s="32" t="s">
        <v>280</v>
      </c>
    </row>
    <row r="8509" spans="1:5" ht="12.6" customHeight="1" x14ac:dyDescent="0.2">
      <c r="A8509" s="32">
        <v>24</v>
      </c>
      <c r="B8509" s="32">
        <v>2</v>
      </c>
      <c r="C8509" s="32">
        <v>78</v>
      </c>
      <c r="D8509" s="32" t="s">
        <v>71</v>
      </c>
      <c r="E8509" s="32" t="s">
        <v>340</v>
      </c>
    </row>
    <row r="8510" spans="1:5" ht="12.6" customHeight="1" x14ac:dyDescent="0.2">
      <c r="A8510" s="32">
        <v>24</v>
      </c>
      <c r="B8510" s="32">
        <v>2</v>
      </c>
      <c r="C8510" s="32">
        <v>79</v>
      </c>
      <c r="D8510" s="32" t="s">
        <v>74</v>
      </c>
      <c r="E8510" s="32" t="s">
        <v>320</v>
      </c>
    </row>
    <row r="8511" spans="1:5" ht="12.6" customHeight="1" x14ac:dyDescent="0.2">
      <c r="A8511" s="32">
        <v>24</v>
      </c>
      <c r="B8511" s="32">
        <v>2</v>
      </c>
      <c r="C8511" s="32">
        <v>80</v>
      </c>
      <c r="D8511" s="32" t="s">
        <v>360</v>
      </c>
      <c r="E8511" s="32" t="s">
        <v>460</v>
      </c>
    </row>
    <row r="8512" spans="1:5" ht="12.6" customHeight="1" x14ac:dyDescent="0.2">
      <c r="A8512" s="32">
        <v>24</v>
      </c>
      <c r="B8512" s="32">
        <v>2</v>
      </c>
      <c r="C8512" s="32">
        <v>81</v>
      </c>
      <c r="D8512" s="32" t="s">
        <v>396</v>
      </c>
      <c r="E8512" s="32" t="s">
        <v>19</v>
      </c>
    </row>
    <row r="8513" spans="1:5" ht="12.6" customHeight="1" x14ac:dyDescent="0.2">
      <c r="A8513" s="32">
        <v>24</v>
      </c>
      <c r="B8513" s="32">
        <v>2</v>
      </c>
      <c r="C8513" s="32">
        <v>82</v>
      </c>
      <c r="D8513" s="32" t="s">
        <v>69</v>
      </c>
      <c r="E8513" s="32" t="s">
        <v>429</v>
      </c>
    </row>
    <row r="8514" spans="1:5" ht="12.6" customHeight="1" x14ac:dyDescent="0.2">
      <c r="A8514" s="32">
        <v>24</v>
      </c>
      <c r="B8514" s="32">
        <v>2</v>
      </c>
      <c r="C8514" s="32">
        <v>83</v>
      </c>
      <c r="D8514" s="32" t="s">
        <v>520</v>
      </c>
      <c r="E8514" s="32" t="s">
        <v>73</v>
      </c>
    </row>
    <row r="8515" spans="1:5" ht="12.6" customHeight="1" x14ac:dyDescent="0.2">
      <c r="A8515" s="32">
        <v>24</v>
      </c>
      <c r="B8515" s="32">
        <v>2</v>
      </c>
      <c r="C8515" s="32">
        <v>84</v>
      </c>
      <c r="D8515" s="32" t="s">
        <v>220</v>
      </c>
      <c r="E8515" s="32" t="s">
        <v>500</v>
      </c>
    </row>
    <row r="8516" spans="1:5" ht="12.6" customHeight="1" x14ac:dyDescent="0.2">
      <c r="A8516" s="32">
        <v>24</v>
      </c>
      <c r="B8516" s="32">
        <v>2</v>
      </c>
      <c r="C8516" s="32">
        <v>85</v>
      </c>
      <c r="D8516" s="32" t="s">
        <v>78</v>
      </c>
      <c r="E8516" s="32" t="s">
        <v>241</v>
      </c>
    </row>
    <row r="8517" spans="1:5" ht="12.6" customHeight="1" x14ac:dyDescent="0.2">
      <c r="A8517" s="32">
        <v>24</v>
      </c>
      <c r="B8517" s="32">
        <v>2</v>
      </c>
      <c r="C8517" s="32">
        <v>86</v>
      </c>
      <c r="D8517" s="32" t="s">
        <v>77</v>
      </c>
      <c r="E8517" s="32" t="s">
        <v>521</v>
      </c>
    </row>
    <row r="8518" spans="1:5" ht="12.6" customHeight="1" x14ac:dyDescent="0.2">
      <c r="A8518" s="32">
        <v>24</v>
      </c>
      <c r="B8518" s="32">
        <v>2</v>
      </c>
      <c r="C8518" s="32">
        <v>87</v>
      </c>
      <c r="D8518" s="32" t="s">
        <v>281</v>
      </c>
      <c r="E8518" s="32" t="s">
        <v>397</v>
      </c>
    </row>
    <row r="8519" spans="1:5" ht="12.6" customHeight="1" x14ac:dyDescent="0.2">
      <c r="A8519" s="32">
        <v>24</v>
      </c>
      <c r="B8519" s="32">
        <v>2</v>
      </c>
      <c r="C8519" s="32">
        <v>88</v>
      </c>
      <c r="D8519" s="32" t="s">
        <v>79</v>
      </c>
      <c r="E8519" s="32" t="s">
        <v>80</v>
      </c>
    </row>
    <row r="8520" spans="1:5" ht="12.6" customHeight="1" x14ac:dyDescent="0.2">
      <c r="A8520" s="32">
        <v>24</v>
      </c>
      <c r="B8520" s="32">
        <v>2</v>
      </c>
      <c r="C8520" s="32">
        <v>89</v>
      </c>
      <c r="D8520" s="32" t="s">
        <v>481</v>
      </c>
      <c r="E8520" s="32" t="s">
        <v>81</v>
      </c>
    </row>
    <row r="8521" spans="1:5" ht="12.6" customHeight="1" x14ac:dyDescent="0.2">
      <c r="A8521" s="32">
        <v>24</v>
      </c>
      <c r="B8521" s="32">
        <v>2</v>
      </c>
      <c r="C8521" s="32">
        <v>90</v>
      </c>
      <c r="D8521" s="32" t="s">
        <v>321</v>
      </c>
      <c r="E8521" s="32" t="s">
        <v>430</v>
      </c>
    </row>
    <row r="8522" spans="1:5" ht="12.6" customHeight="1" x14ac:dyDescent="0.2">
      <c r="A8522" s="32">
        <v>24</v>
      </c>
      <c r="B8522" s="32">
        <v>2</v>
      </c>
      <c r="C8522" s="32">
        <v>91</v>
      </c>
      <c r="D8522" s="32" t="s">
        <v>261</v>
      </c>
      <c r="E8522" s="32" t="s">
        <v>301</v>
      </c>
    </row>
    <row r="8523" spans="1:5" ht="12.6" customHeight="1" x14ac:dyDescent="0.2">
      <c r="A8523" s="32">
        <v>24</v>
      </c>
      <c r="B8523" s="32">
        <v>2</v>
      </c>
      <c r="C8523" s="32">
        <v>92</v>
      </c>
      <c r="D8523" s="32" t="s">
        <v>75</v>
      </c>
      <c r="E8523" s="32" t="s">
        <v>20</v>
      </c>
    </row>
    <row r="8524" spans="1:5" ht="12.6" customHeight="1" x14ac:dyDescent="0.2">
      <c r="A8524" s="32">
        <v>24</v>
      </c>
      <c r="B8524" s="32">
        <v>2</v>
      </c>
      <c r="C8524" s="32">
        <v>93</v>
      </c>
      <c r="D8524" s="32" t="s">
        <v>541</v>
      </c>
      <c r="E8524" s="32" t="s">
        <v>461</v>
      </c>
    </row>
    <row r="8525" spans="1:5" ht="12.6" customHeight="1" x14ac:dyDescent="0.2">
      <c r="A8525" s="32">
        <v>24</v>
      </c>
      <c r="B8525" s="32">
        <v>2</v>
      </c>
      <c r="C8525" s="32">
        <v>94</v>
      </c>
      <c r="D8525" s="32" t="s">
        <v>398</v>
      </c>
      <c r="E8525" s="32" t="s">
        <v>361</v>
      </c>
    </row>
    <row r="8526" spans="1:5" ht="12.6" customHeight="1" x14ac:dyDescent="0.2">
      <c r="A8526" s="32">
        <v>24</v>
      </c>
      <c r="B8526" s="32">
        <v>2</v>
      </c>
      <c r="C8526" s="32">
        <v>95</v>
      </c>
      <c r="D8526" s="32" t="s">
        <v>221</v>
      </c>
      <c r="E8526" s="32" t="s">
        <v>76</v>
      </c>
    </row>
    <row r="8527" spans="1:5" ht="12.6" customHeight="1" x14ac:dyDescent="0.2">
      <c r="A8527" s="32">
        <v>24</v>
      </c>
      <c r="B8527" s="32">
        <v>2</v>
      </c>
      <c r="C8527" s="32">
        <v>96</v>
      </c>
      <c r="D8527" s="32" t="s">
        <v>341</v>
      </c>
      <c r="E8527" s="32" t="s">
        <v>501</v>
      </c>
    </row>
    <row r="8528" spans="1:5" ht="12.6" customHeight="1" x14ac:dyDescent="0.2">
      <c r="A8528" s="32">
        <v>24</v>
      </c>
      <c r="B8528" s="32">
        <v>2</v>
      </c>
      <c r="C8528" s="32">
        <v>97</v>
      </c>
      <c r="D8528" s="32" t="s">
        <v>322</v>
      </c>
      <c r="E8528" s="32" t="s">
        <v>222</v>
      </c>
    </row>
    <row r="8529" spans="1:5" ht="12.6" customHeight="1" x14ac:dyDescent="0.2">
      <c r="A8529" s="32">
        <v>24</v>
      </c>
      <c r="B8529" s="32">
        <v>2</v>
      </c>
      <c r="C8529" s="32">
        <v>98</v>
      </c>
      <c r="D8529" s="32" t="s">
        <v>400</v>
      </c>
      <c r="E8529" s="32" t="s">
        <v>542</v>
      </c>
    </row>
    <row r="8530" spans="1:5" ht="12.6" customHeight="1" x14ac:dyDescent="0.2">
      <c r="A8530" s="32">
        <v>24</v>
      </c>
      <c r="B8530" s="32">
        <v>2</v>
      </c>
      <c r="C8530" s="32">
        <v>99</v>
      </c>
      <c r="D8530" s="32" t="s">
        <v>85</v>
      </c>
      <c r="E8530" s="32" t="s">
        <v>462</v>
      </c>
    </row>
    <row r="8531" spans="1:5" ht="12.6" customHeight="1" x14ac:dyDescent="0.2">
      <c r="A8531" s="32">
        <v>24</v>
      </c>
      <c r="B8531" s="32">
        <v>2</v>
      </c>
      <c r="C8531" s="32">
        <v>100</v>
      </c>
      <c r="D8531" s="32" t="s">
        <v>87</v>
      </c>
      <c r="E8531" s="32" t="s">
        <v>302</v>
      </c>
    </row>
    <row r="8532" spans="1:5" ht="12.6" customHeight="1" x14ac:dyDescent="0.2">
      <c r="A8532" s="32">
        <v>24</v>
      </c>
      <c r="B8532" s="32">
        <v>2</v>
      </c>
      <c r="C8532" s="32">
        <v>101</v>
      </c>
      <c r="D8532" s="32" t="s">
        <v>82</v>
      </c>
      <c r="E8532" s="32" t="s">
        <v>242</v>
      </c>
    </row>
    <row r="8533" spans="1:5" ht="12.6" customHeight="1" x14ac:dyDescent="0.2">
      <c r="A8533" s="32">
        <v>24</v>
      </c>
      <c r="B8533" s="32">
        <v>2</v>
      </c>
      <c r="C8533" s="32">
        <v>102</v>
      </c>
      <c r="D8533" s="32" t="s">
        <v>262</v>
      </c>
      <c r="E8533" s="32" t="s">
        <v>522</v>
      </c>
    </row>
    <row r="8534" spans="1:5" ht="12.6" customHeight="1" x14ac:dyDescent="0.2">
      <c r="A8534" s="32">
        <v>24</v>
      </c>
      <c r="B8534" s="32">
        <v>2</v>
      </c>
      <c r="C8534" s="32">
        <v>103</v>
      </c>
      <c r="D8534" s="32" t="s">
        <v>84</v>
      </c>
      <c r="E8534" s="32" t="s">
        <v>502</v>
      </c>
    </row>
    <row r="8535" spans="1:5" ht="12.6" customHeight="1" x14ac:dyDescent="0.2">
      <c r="A8535" s="32">
        <v>24</v>
      </c>
      <c r="B8535" s="32">
        <v>2</v>
      </c>
      <c r="C8535" s="32">
        <v>104</v>
      </c>
      <c r="D8535" s="32" t="s">
        <v>362</v>
      </c>
      <c r="E8535" s="32" t="s">
        <v>21</v>
      </c>
    </row>
    <row r="8536" spans="1:5" ht="12.6" customHeight="1" x14ac:dyDescent="0.2">
      <c r="A8536" s="32">
        <v>24</v>
      </c>
      <c r="B8536" s="32">
        <v>2</v>
      </c>
      <c r="C8536" s="32">
        <v>105</v>
      </c>
      <c r="D8536" s="32" t="s">
        <v>342</v>
      </c>
      <c r="E8536" s="32" t="s">
        <v>86</v>
      </c>
    </row>
    <row r="8537" spans="1:5" ht="12.6" customHeight="1" x14ac:dyDescent="0.2">
      <c r="A8537" s="32">
        <v>24</v>
      </c>
      <c r="B8537" s="32">
        <v>2</v>
      </c>
      <c r="C8537" s="32">
        <v>106</v>
      </c>
      <c r="D8537" s="32" t="s">
        <v>431</v>
      </c>
      <c r="E8537" s="32" t="s">
        <v>88</v>
      </c>
    </row>
    <row r="8538" spans="1:5" ht="12.6" customHeight="1" x14ac:dyDescent="0.2">
      <c r="A8538" s="32">
        <v>24</v>
      </c>
      <c r="B8538" s="32">
        <v>2</v>
      </c>
      <c r="C8538" s="32">
        <v>107</v>
      </c>
      <c r="D8538" s="32" t="s">
        <v>83</v>
      </c>
      <c r="E8538" s="32" t="s">
        <v>482</v>
      </c>
    </row>
    <row r="8539" spans="1:5" ht="12.6" customHeight="1" x14ac:dyDescent="0.2">
      <c r="A8539" s="32">
        <v>24</v>
      </c>
      <c r="B8539" s="32">
        <v>2</v>
      </c>
      <c r="C8539" s="32">
        <v>108</v>
      </c>
      <c r="D8539" s="32" t="s">
        <v>282</v>
      </c>
      <c r="E8539" s="32" t="s">
        <v>399</v>
      </c>
    </row>
    <row r="8540" spans="1:5" ht="12.6" customHeight="1" x14ac:dyDescent="0.2">
      <c r="A8540" s="32">
        <v>24</v>
      </c>
      <c r="B8540" s="32">
        <v>2</v>
      </c>
      <c r="C8540" s="32">
        <v>109</v>
      </c>
      <c r="D8540" s="32" t="s">
        <v>402</v>
      </c>
      <c r="E8540" s="32" t="s">
        <v>432</v>
      </c>
    </row>
    <row r="8541" spans="1:5" ht="12.6" customHeight="1" x14ac:dyDescent="0.2">
      <c r="A8541" s="32">
        <v>24</v>
      </c>
      <c r="B8541" s="32">
        <v>2</v>
      </c>
      <c r="C8541" s="32">
        <v>110</v>
      </c>
      <c r="D8541" s="32" t="s">
        <v>223</v>
      </c>
      <c r="E8541" s="32" t="s">
        <v>23</v>
      </c>
    </row>
    <row r="8542" spans="1:5" ht="12.6" customHeight="1" x14ac:dyDescent="0.2">
      <c r="A8542" s="32">
        <v>24</v>
      </c>
      <c r="B8542" s="32">
        <v>2</v>
      </c>
      <c r="C8542" s="32">
        <v>111</v>
      </c>
      <c r="D8542" s="32" t="s">
        <v>90</v>
      </c>
      <c r="E8542" s="32" t="s">
        <v>363</v>
      </c>
    </row>
    <row r="8543" spans="1:5" ht="12.6" customHeight="1" x14ac:dyDescent="0.2">
      <c r="A8543" s="32">
        <v>24</v>
      </c>
      <c r="B8543" s="32">
        <v>2</v>
      </c>
      <c r="C8543" s="32">
        <v>112</v>
      </c>
      <c r="D8543" s="32" t="s">
        <v>92</v>
      </c>
      <c r="E8543" s="32" t="s">
        <v>523</v>
      </c>
    </row>
    <row r="8544" spans="1:5" ht="12.6" customHeight="1" x14ac:dyDescent="0.2">
      <c r="A8544" s="32">
        <v>24</v>
      </c>
      <c r="B8544" s="32">
        <v>2</v>
      </c>
      <c r="C8544" s="32">
        <v>113</v>
      </c>
      <c r="D8544" s="32" t="s">
        <v>543</v>
      </c>
      <c r="E8544" s="32" t="s">
        <v>323</v>
      </c>
    </row>
    <row r="8545" spans="1:5" ht="12.6" customHeight="1" x14ac:dyDescent="0.2">
      <c r="A8545" s="32">
        <v>24</v>
      </c>
      <c r="B8545" s="32">
        <v>2</v>
      </c>
      <c r="C8545" s="32">
        <v>114</v>
      </c>
      <c r="D8545" s="32" t="s">
        <v>243</v>
      </c>
      <c r="E8545" s="32" t="s">
        <v>343</v>
      </c>
    </row>
    <row r="8546" spans="1:5" ht="12.6" customHeight="1" x14ac:dyDescent="0.2">
      <c r="A8546" s="32">
        <v>24</v>
      </c>
      <c r="B8546" s="32">
        <v>2</v>
      </c>
      <c r="C8546" s="32">
        <v>115</v>
      </c>
      <c r="D8546" s="32" t="s">
        <v>263</v>
      </c>
      <c r="E8546" s="32" t="s">
        <v>401</v>
      </c>
    </row>
    <row r="8547" spans="1:5" ht="12.6" customHeight="1" x14ac:dyDescent="0.2">
      <c r="A8547" s="32">
        <v>24</v>
      </c>
      <c r="B8547" s="32">
        <v>2</v>
      </c>
      <c r="C8547" s="32">
        <v>116</v>
      </c>
      <c r="D8547" s="32" t="s">
        <v>94</v>
      </c>
      <c r="E8547" s="32" t="s">
        <v>463</v>
      </c>
    </row>
    <row r="8548" spans="1:5" ht="12.6" customHeight="1" x14ac:dyDescent="0.2">
      <c r="A8548" s="32">
        <v>24</v>
      </c>
      <c r="B8548" s="32">
        <v>2</v>
      </c>
      <c r="C8548" s="32">
        <v>117</v>
      </c>
      <c r="D8548" s="32" t="s">
        <v>95</v>
      </c>
      <c r="E8548" s="32" t="s">
        <v>303</v>
      </c>
    </row>
    <row r="8549" spans="1:5" ht="12.6" customHeight="1" x14ac:dyDescent="0.2">
      <c r="A8549" s="32">
        <v>24</v>
      </c>
      <c r="B8549" s="32">
        <v>2</v>
      </c>
      <c r="C8549" s="32">
        <v>118</v>
      </c>
      <c r="D8549" s="32" t="s">
        <v>503</v>
      </c>
      <c r="E8549" s="32" t="s">
        <v>91</v>
      </c>
    </row>
    <row r="8550" spans="1:5" ht="12.6" customHeight="1" x14ac:dyDescent="0.2">
      <c r="A8550" s="32">
        <v>24</v>
      </c>
      <c r="B8550" s="32">
        <v>2</v>
      </c>
      <c r="C8550" s="32">
        <v>119</v>
      </c>
      <c r="D8550" s="32" t="s">
        <v>93</v>
      </c>
      <c r="E8550" s="32" t="s">
        <v>89</v>
      </c>
    </row>
    <row r="8551" spans="1:5" ht="12.6" customHeight="1" x14ac:dyDescent="0.2">
      <c r="A8551" s="32">
        <v>24</v>
      </c>
      <c r="B8551" s="32">
        <v>2</v>
      </c>
      <c r="C8551" s="32">
        <v>120</v>
      </c>
      <c r="D8551" s="32" t="s">
        <v>283</v>
      </c>
      <c r="E8551" s="32" t="s">
        <v>483</v>
      </c>
    </row>
    <row r="8552" spans="1:5" ht="12.6" customHeight="1" x14ac:dyDescent="0.2">
      <c r="A8552" s="32">
        <v>24</v>
      </c>
      <c r="B8552" s="32">
        <v>2</v>
      </c>
      <c r="C8552" s="32">
        <v>121</v>
      </c>
      <c r="D8552" s="32" t="s">
        <v>433</v>
      </c>
      <c r="E8552" s="32" t="s">
        <v>524</v>
      </c>
    </row>
    <row r="8553" spans="1:5" ht="12.6" customHeight="1" x14ac:dyDescent="0.2">
      <c r="A8553" s="32">
        <v>24</v>
      </c>
      <c r="B8553" s="32">
        <v>2</v>
      </c>
      <c r="C8553" s="32">
        <v>122</v>
      </c>
      <c r="D8553" s="32" t="s">
        <v>324</v>
      </c>
      <c r="E8553" s="32" t="s">
        <v>96</v>
      </c>
    </row>
    <row r="8554" spans="1:5" ht="12.6" customHeight="1" x14ac:dyDescent="0.2">
      <c r="A8554" s="32">
        <v>24</v>
      </c>
      <c r="B8554" s="32">
        <v>2</v>
      </c>
      <c r="C8554" s="32">
        <v>123</v>
      </c>
      <c r="D8554" s="32" t="s">
        <v>224</v>
      </c>
      <c r="E8554" s="32" t="s">
        <v>24</v>
      </c>
    </row>
    <row r="8555" spans="1:5" ht="12.6" customHeight="1" x14ac:dyDescent="0.2">
      <c r="A8555" s="32">
        <v>24</v>
      </c>
      <c r="B8555" s="32">
        <v>2</v>
      </c>
      <c r="C8555" s="32">
        <v>124</v>
      </c>
      <c r="D8555" s="32" t="s">
        <v>284</v>
      </c>
      <c r="E8555" s="32" t="s">
        <v>464</v>
      </c>
    </row>
    <row r="8556" spans="1:5" ht="12.6" customHeight="1" x14ac:dyDescent="0.2">
      <c r="A8556" s="32">
        <v>24</v>
      </c>
      <c r="B8556" s="32">
        <v>2</v>
      </c>
      <c r="C8556" s="32">
        <v>125</v>
      </c>
      <c r="D8556" s="32" t="s">
        <v>264</v>
      </c>
      <c r="E8556" s="32" t="s">
        <v>99</v>
      </c>
    </row>
    <row r="8557" spans="1:5" ht="12.6" customHeight="1" x14ac:dyDescent="0.2">
      <c r="A8557" s="32">
        <v>24</v>
      </c>
      <c r="B8557" s="32">
        <v>2</v>
      </c>
      <c r="C8557" s="32">
        <v>126</v>
      </c>
      <c r="D8557" s="32" t="s">
        <v>344</v>
      </c>
      <c r="E8557" s="32" t="s">
        <v>101</v>
      </c>
    </row>
    <row r="8558" spans="1:5" ht="12.6" customHeight="1" x14ac:dyDescent="0.2">
      <c r="A8558" s="32">
        <v>24</v>
      </c>
      <c r="B8558" s="32">
        <v>2</v>
      </c>
      <c r="C8558" s="32">
        <v>127</v>
      </c>
      <c r="D8558" s="32" t="s">
        <v>544</v>
      </c>
      <c r="E8558" s="32" t="s">
        <v>504</v>
      </c>
    </row>
    <row r="8559" spans="1:5" ht="12.6" customHeight="1" x14ac:dyDescent="0.2">
      <c r="A8559" s="32">
        <v>24</v>
      </c>
      <c r="B8559" s="32">
        <v>2</v>
      </c>
      <c r="C8559" s="32">
        <v>128</v>
      </c>
      <c r="D8559" s="32" t="s">
        <v>304</v>
      </c>
      <c r="E8559" s="32" t="s">
        <v>364</v>
      </c>
    </row>
    <row r="8560" spans="1:5" ht="12.6" customHeight="1" x14ac:dyDescent="0.2">
      <c r="A8560" s="32">
        <v>24</v>
      </c>
      <c r="B8560" s="32">
        <v>2</v>
      </c>
      <c r="C8560" s="32">
        <v>129</v>
      </c>
      <c r="D8560" s="32" t="s">
        <v>404</v>
      </c>
      <c r="E8560" s="32" t="s">
        <v>244</v>
      </c>
    </row>
    <row r="8561" spans="1:5" ht="12.6" customHeight="1" x14ac:dyDescent="0.2">
      <c r="A8561" s="32">
        <v>24</v>
      </c>
      <c r="B8561" s="32">
        <v>2</v>
      </c>
      <c r="C8561" s="32">
        <v>130</v>
      </c>
      <c r="D8561" s="32" t="s">
        <v>484</v>
      </c>
      <c r="E8561" s="32" t="s">
        <v>403</v>
      </c>
    </row>
    <row r="8562" spans="1:5" ht="12.6" customHeight="1" x14ac:dyDescent="0.2">
      <c r="A8562" s="32">
        <v>24</v>
      </c>
      <c r="B8562" s="32">
        <v>2</v>
      </c>
      <c r="C8562" s="32">
        <v>131</v>
      </c>
      <c r="D8562" s="32" t="s">
        <v>102</v>
      </c>
      <c r="E8562" s="32" t="s">
        <v>100</v>
      </c>
    </row>
    <row r="8563" spans="1:5" ht="12.6" customHeight="1" x14ac:dyDescent="0.2">
      <c r="A8563" s="32">
        <v>24</v>
      </c>
      <c r="B8563" s="32">
        <v>2</v>
      </c>
      <c r="C8563" s="32">
        <v>132</v>
      </c>
      <c r="D8563" s="32" t="s">
        <v>97</v>
      </c>
      <c r="E8563" s="32" t="s">
        <v>98</v>
      </c>
    </row>
    <row r="8564" spans="1:5" ht="12.6" customHeight="1" x14ac:dyDescent="0.2">
      <c r="A8564" s="32">
        <v>24</v>
      </c>
      <c r="B8564" s="32">
        <v>2</v>
      </c>
      <c r="C8564" s="32">
        <v>133</v>
      </c>
      <c r="D8564" s="32" t="s">
        <v>104</v>
      </c>
      <c r="E8564" s="32" t="s">
        <v>245</v>
      </c>
    </row>
    <row r="8565" spans="1:5" ht="12.6" customHeight="1" x14ac:dyDescent="0.2">
      <c r="A8565" s="32">
        <v>24</v>
      </c>
      <c r="B8565" s="32">
        <v>2</v>
      </c>
      <c r="C8565" s="32">
        <v>134</v>
      </c>
      <c r="D8565" s="32" t="s">
        <v>105</v>
      </c>
      <c r="E8565" s="32" t="s">
        <v>305</v>
      </c>
    </row>
    <row r="8566" spans="1:5" ht="12.6" customHeight="1" x14ac:dyDescent="0.2">
      <c r="A8566" s="32">
        <v>24</v>
      </c>
      <c r="B8566" s="32">
        <v>2</v>
      </c>
      <c r="C8566" s="32">
        <v>135</v>
      </c>
      <c r="D8566" s="32" t="s">
        <v>434</v>
      </c>
      <c r="E8566" s="32" t="s">
        <v>225</v>
      </c>
    </row>
    <row r="8567" spans="1:5" ht="12.6" customHeight="1" x14ac:dyDescent="0.2">
      <c r="A8567" s="32">
        <v>24</v>
      </c>
      <c r="B8567" s="32">
        <v>2</v>
      </c>
      <c r="C8567" s="32">
        <v>136</v>
      </c>
      <c r="D8567" s="32" t="s">
        <v>485</v>
      </c>
      <c r="E8567" s="32" t="s">
        <v>365</v>
      </c>
    </row>
    <row r="8568" spans="1:5" ht="12.6" customHeight="1" x14ac:dyDescent="0.2">
      <c r="A8568" s="32">
        <v>24</v>
      </c>
      <c r="B8568" s="32">
        <v>2</v>
      </c>
      <c r="C8568" s="32">
        <v>137</v>
      </c>
      <c r="D8568" s="32" t="s">
        <v>525</v>
      </c>
      <c r="E8568" s="32" t="s">
        <v>103</v>
      </c>
    </row>
    <row r="8569" spans="1:5" ht="12.6" customHeight="1" x14ac:dyDescent="0.2">
      <c r="A8569" s="32">
        <v>24</v>
      </c>
      <c r="B8569" s="32">
        <v>2</v>
      </c>
      <c r="C8569" s="32">
        <v>138</v>
      </c>
      <c r="D8569" s="32" t="s">
        <v>108</v>
      </c>
      <c r="E8569" s="32" t="s">
        <v>107</v>
      </c>
    </row>
    <row r="8570" spans="1:5" ht="12.6" customHeight="1" x14ac:dyDescent="0.2">
      <c r="A8570" s="32">
        <v>24</v>
      </c>
      <c r="B8570" s="32">
        <v>2</v>
      </c>
      <c r="C8570" s="32">
        <v>139</v>
      </c>
      <c r="D8570" s="32" t="s">
        <v>465</v>
      </c>
      <c r="E8570" s="32" t="s">
        <v>545</v>
      </c>
    </row>
    <row r="8571" spans="1:5" ht="12.6" customHeight="1" x14ac:dyDescent="0.2">
      <c r="A8571" s="32">
        <v>24</v>
      </c>
      <c r="B8571" s="32">
        <v>2</v>
      </c>
      <c r="C8571" s="32">
        <v>140</v>
      </c>
      <c r="D8571" s="32" t="s">
        <v>325</v>
      </c>
      <c r="E8571" s="32" t="s">
        <v>265</v>
      </c>
    </row>
    <row r="8572" spans="1:5" ht="12.6" customHeight="1" x14ac:dyDescent="0.2">
      <c r="A8572" s="32">
        <v>24</v>
      </c>
      <c r="B8572" s="32">
        <v>2</v>
      </c>
      <c r="C8572" s="32">
        <v>141</v>
      </c>
      <c r="D8572" s="32" t="s">
        <v>106</v>
      </c>
      <c r="E8572" s="32" t="s">
        <v>405</v>
      </c>
    </row>
    <row r="8573" spans="1:5" ht="12.6" customHeight="1" x14ac:dyDescent="0.2">
      <c r="A8573" s="32">
        <v>24</v>
      </c>
      <c r="B8573" s="32">
        <v>2</v>
      </c>
      <c r="C8573" s="32">
        <v>142</v>
      </c>
      <c r="D8573" s="32" t="s">
        <v>109</v>
      </c>
      <c r="E8573" s="32" t="s">
        <v>505</v>
      </c>
    </row>
    <row r="8574" spans="1:5" ht="12.6" customHeight="1" x14ac:dyDescent="0.2">
      <c r="A8574" s="32">
        <v>24</v>
      </c>
      <c r="B8574" s="32">
        <v>2</v>
      </c>
      <c r="C8574" s="32">
        <v>143</v>
      </c>
      <c r="D8574" s="32" t="s">
        <v>25</v>
      </c>
      <c r="E8574" s="32" t="s">
        <v>285</v>
      </c>
    </row>
    <row r="8575" spans="1:5" ht="12.6" customHeight="1" x14ac:dyDescent="0.2">
      <c r="A8575" s="32">
        <v>24</v>
      </c>
      <c r="B8575" s="32">
        <v>2</v>
      </c>
      <c r="C8575" s="32">
        <v>144</v>
      </c>
      <c r="D8575" s="32" t="s">
        <v>406</v>
      </c>
      <c r="E8575" s="32" t="s">
        <v>345</v>
      </c>
    </row>
    <row r="8576" spans="1:5" ht="12.6" customHeight="1" x14ac:dyDescent="0.2">
      <c r="A8576" s="32">
        <v>24</v>
      </c>
      <c r="B8576" s="32">
        <v>2</v>
      </c>
      <c r="C8576" s="32">
        <v>145</v>
      </c>
      <c r="D8576" s="32" t="s">
        <v>366</v>
      </c>
      <c r="E8576" s="32" t="s">
        <v>408</v>
      </c>
    </row>
    <row r="8577" spans="1:5" ht="12.6" customHeight="1" x14ac:dyDescent="0.2">
      <c r="A8577" s="32">
        <v>24</v>
      </c>
      <c r="B8577" s="32">
        <v>2</v>
      </c>
      <c r="C8577" s="32">
        <v>146</v>
      </c>
      <c r="D8577" s="32" t="s">
        <v>466</v>
      </c>
      <c r="E8577" s="32" t="s">
        <v>142</v>
      </c>
    </row>
    <row r="8578" spans="1:5" ht="12.6" customHeight="1" x14ac:dyDescent="0.2">
      <c r="A8578" s="32">
        <v>24</v>
      </c>
      <c r="B8578" s="32">
        <v>2</v>
      </c>
      <c r="C8578" s="32">
        <v>147</v>
      </c>
      <c r="D8578" s="32" t="s">
        <v>286</v>
      </c>
      <c r="E8578" s="32" t="s">
        <v>146</v>
      </c>
    </row>
    <row r="8579" spans="1:5" ht="12.6" customHeight="1" x14ac:dyDescent="0.2">
      <c r="A8579" s="32">
        <v>24</v>
      </c>
      <c r="B8579" s="32">
        <v>2</v>
      </c>
      <c r="C8579" s="32">
        <v>148</v>
      </c>
      <c r="D8579" s="32" t="s">
        <v>246</v>
      </c>
      <c r="E8579" s="32" t="s">
        <v>326</v>
      </c>
    </row>
    <row r="8580" spans="1:5" ht="12.6" customHeight="1" x14ac:dyDescent="0.2">
      <c r="A8580" s="32">
        <v>24</v>
      </c>
      <c r="B8580" s="32">
        <v>2</v>
      </c>
      <c r="C8580" s="32">
        <v>149</v>
      </c>
      <c r="D8580" s="32" t="s">
        <v>143</v>
      </c>
      <c r="E8580" s="32" t="s">
        <v>435</v>
      </c>
    </row>
    <row r="8581" spans="1:5" ht="12.6" customHeight="1" x14ac:dyDescent="0.2">
      <c r="A8581" s="32">
        <v>24</v>
      </c>
      <c r="B8581" s="32">
        <v>2</v>
      </c>
      <c r="C8581" s="32">
        <v>150</v>
      </c>
      <c r="D8581" s="32" t="s">
        <v>144</v>
      </c>
      <c r="E8581" s="32" t="s">
        <v>546</v>
      </c>
    </row>
    <row r="8582" spans="1:5" ht="12.6" customHeight="1" x14ac:dyDescent="0.2">
      <c r="A8582" s="32">
        <v>24</v>
      </c>
      <c r="B8582" s="32">
        <v>2</v>
      </c>
      <c r="C8582" s="32">
        <v>151</v>
      </c>
      <c r="D8582" s="32" t="s">
        <v>226</v>
      </c>
      <c r="E8582" s="32" t="s">
        <v>141</v>
      </c>
    </row>
    <row r="8583" spans="1:5" ht="12.6" customHeight="1" x14ac:dyDescent="0.2">
      <c r="A8583" s="32">
        <v>24</v>
      </c>
      <c r="B8583" s="32">
        <v>2</v>
      </c>
      <c r="C8583" s="32">
        <v>152</v>
      </c>
      <c r="D8583" s="32" t="s">
        <v>407</v>
      </c>
      <c r="E8583" s="32" t="s">
        <v>140</v>
      </c>
    </row>
    <row r="8584" spans="1:5" ht="12.6" customHeight="1" x14ac:dyDescent="0.2">
      <c r="A8584" s="32">
        <v>24</v>
      </c>
      <c r="B8584" s="32">
        <v>2</v>
      </c>
      <c r="C8584" s="32">
        <v>153</v>
      </c>
      <c r="D8584" s="32" t="s">
        <v>306</v>
      </c>
      <c r="E8584" s="32" t="s">
        <v>506</v>
      </c>
    </row>
    <row r="8585" spans="1:5" ht="12.6" customHeight="1" x14ac:dyDescent="0.2">
      <c r="A8585" s="32">
        <v>24</v>
      </c>
      <c r="B8585" s="32">
        <v>2</v>
      </c>
      <c r="C8585" s="32">
        <v>154</v>
      </c>
      <c r="D8585" s="32" t="s">
        <v>346</v>
      </c>
      <c r="E8585" s="32" t="s">
        <v>526</v>
      </c>
    </row>
    <row r="8586" spans="1:5" ht="12.6" customHeight="1" x14ac:dyDescent="0.2">
      <c r="A8586" s="32">
        <v>24</v>
      </c>
      <c r="B8586" s="32">
        <v>2</v>
      </c>
      <c r="C8586" s="32">
        <v>155</v>
      </c>
      <c r="D8586" s="32" t="s">
        <v>266</v>
      </c>
      <c r="E8586" s="32" t="s">
        <v>486</v>
      </c>
    </row>
    <row r="8587" spans="1:5" ht="12.6" customHeight="1" x14ac:dyDescent="0.2">
      <c r="A8587" s="32">
        <v>24</v>
      </c>
      <c r="B8587" s="32">
        <v>2</v>
      </c>
      <c r="C8587" s="32">
        <v>156</v>
      </c>
      <c r="D8587" s="32" t="s">
        <v>139</v>
      </c>
      <c r="E8587" s="32" t="s">
        <v>138</v>
      </c>
    </row>
    <row r="8588" spans="1:5" ht="12.6" customHeight="1" x14ac:dyDescent="0.2">
      <c r="A8588" s="32">
        <v>24</v>
      </c>
      <c r="B8588" s="32">
        <v>2</v>
      </c>
      <c r="C8588" s="32">
        <v>157</v>
      </c>
      <c r="D8588" s="32" t="s">
        <v>267</v>
      </c>
      <c r="E8588" s="32" t="s">
        <v>145</v>
      </c>
    </row>
    <row r="8589" spans="1:5" ht="12.6" customHeight="1" x14ac:dyDescent="0.2">
      <c r="A8589" s="32">
        <v>24</v>
      </c>
      <c r="B8589" s="32">
        <v>2</v>
      </c>
      <c r="C8589" s="32">
        <v>158</v>
      </c>
      <c r="D8589" s="32" t="s">
        <v>410</v>
      </c>
      <c r="E8589" s="32" t="s">
        <v>327</v>
      </c>
    </row>
    <row r="8590" spans="1:5" ht="12.6" customHeight="1" x14ac:dyDescent="0.2">
      <c r="A8590" s="32">
        <v>24</v>
      </c>
      <c r="B8590" s="32">
        <v>2</v>
      </c>
      <c r="C8590" s="32">
        <v>159</v>
      </c>
      <c r="D8590" s="32" t="s">
        <v>347</v>
      </c>
      <c r="E8590" s="32" t="s">
        <v>148</v>
      </c>
    </row>
    <row r="8591" spans="1:5" ht="12.6" customHeight="1" x14ac:dyDescent="0.2">
      <c r="A8591" s="32">
        <v>24</v>
      </c>
      <c r="B8591" s="32">
        <v>2</v>
      </c>
      <c r="C8591" s="32">
        <v>160</v>
      </c>
      <c r="D8591" s="32" t="s">
        <v>247</v>
      </c>
      <c r="E8591" s="32" t="s">
        <v>287</v>
      </c>
    </row>
    <row r="8592" spans="1:5" ht="12.6" customHeight="1" x14ac:dyDescent="0.2">
      <c r="A8592" s="32">
        <v>24</v>
      </c>
      <c r="B8592" s="32">
        <v>2</v>
      </c>
      <c r="C8592" s="32">
        <v>161</v>
      </c>
      <c r="D8592" s="32" t="s">
        <v>507</v>
      </c>
      <c r="E8592" s="32" t="s">
        <v>467</v>
      </c>
    </row>
    <row r="8593" spans="1:5" ht="12.6" customHeight="1" x14ac:dyDescent="0.2">
      <c r="A8593" s="32">
        <v>24</v>
      </c>
      <c r="B8593" s="32">
        <v>2</v>
      </c>
      <c r="C8593" s="32">
        <v>162</v>
      </c>
      <c r="D8593" s="32" t="s">
        <v>487</v>
      </c>
      <c r="E8593" s="32" t="s">
        <v>307</v>
      </c>
    </row>
    <row r="8594" spans="1:5" ht="12.6" customHeight="1" x14ac:dyDescent="0.2">
      <c r="A8594" s="32">
        <v>24</v>
      </c>
      <c r="B8594" s="32">
        <v>2</v>
      </c>
      <c r="C8594" s="32">
        <v>163</v>
      </c>
      <c r="D8594" s="32" t="s">
        <v>527</v>
      </c>
      <c r="E8594" s="32" t="s">
        <v>409</v>
      </c>
    </row>
    <row r="8595" spans="1:5" ht="12.6" customHeight="1" x14ac:dyDescent="0.2">
      <c r="A8595" s="32">
        <v>24</v>
      </c>
      <c r="B8595" s="32">
        <v>2</v>
      </c>
      <c r="C8595" s="32">
        <v>164</v>
      </c>
      <c r="D8595" s="32" t="s">
        <v>367</v>
      </c>
      <c r="E8595" s="32" t="s">
        <v>149</v>
      </c>
    </row>
    <row r="8596" spans="1:5" ht="12.6" customHeight="1" x14ac:dyDescent="0.2">
      <c r="A8596" s="32">
        <v>24</v>
      </c>
      <c r="B8596" s="32">
        <v>2</v>
      </c>
      <c r="C8596" s="32">
        <v>165</v>
      </c>
      <c r="D8596" s="32" t="s">
        <v>147</v>
      </c>
      <c r="E8596" s="32" t="s">
        <v>152</v>
      </c>
    </row>
    <row r="8597" spans="1:5" ht="12.6" customHeight="1" x14ac:dyDescent="0.2">
      <c r="A8597" s="32">
        <v>24</v>
      </c>
      <c r="B8597" s="32">
        <v>2</v>
      </c>
      <c r="C8597" s="32">
        <v>166</v>
      </c>
      <c r="D8597" s="32" t="s">
        <v>227</v>
      </c>
      <c r="E8597" s="32" t="s">
        <v>436</v>
      </c>
    </row>
    <row r="8598" spans="1:5" ht="12.6" customHeight="1" x14ac:dyDescent="0.2">
      <c r="A8598" s="32">
        <v>24</v>
      </c>
      <c r="B8598" s="32">
        <v>2</v>
      </c>
      <c r="C8598" s="32">
        <v>167</v>
      </c>
      <c r="D8598" s="32" t="s">
        <v>150</v>
      </c>
      <c r="E8598" s="32" t="s">
        <v>547</v>
      </c>
    </row>
    <row r="8599" spans="1:5" ht="12.6" customHeight="1" x14ac:dyDescent="0.2">
      <c r="A8599" s="32">
        <v>24</v>
      </c>
      <c r="B8599" s="32">
        <v>2</v>
      </c>
      <c r="C8599" s="32">
        <v>168</v>
      </c>
      <c r="D8599" s="32" t="s">
        <v>153</v>
      </c>
      <c r="E8599" s="32" t="s">
        <v>151</v>
      </c>
    </row>
    <row r="8600" spans="1:5" ht="12.6" customHeight="1" x14ac:dyDescent="0.2">
      <c r="A8600" s="32">
        <v>24</v>
      </c>
      <c r="B8600" s="32">
        <v>2</v>
      </c>
      <c r="C8600" s="32">
        <v>169</v>
      </c>
      <c r="D8600" s="32" t="s">
        <v>154</v>
      </c>
      <c r="E8600" s="32" t="s">
        <v>488</v>
      </c>
    </row>
    <row r="8601" spans="1:5" ht="12.6" customHeight="1" x14ac:dyDescent="0.2">
      <c r="A8601" s="32">
        <v>24</v>
      </c>
      <c r="B8601" s="32">
        <v>2</v>
      </c>
      <c r="C8601" s="32">
        <v>170</v>
      </c>
      <c r="D8601" s="32" t="s">
        <v>162</v>
      </c>
      <c r="E8601" s="32" t="s">
        <v>157</v>
      </c>
    </row>
    <row r="8602" spans="1:5" ht="12.6" customHeight="1" x14ac:dyDescent="0.2">
      <c r="A8602" s="32">
        <v>24</v>
      </c>
      <c r="B8602" s="32">
        <v>2</v>
      </c>
      <c r="C8602" s="32">
        <v>171</v>
      </c>
      <c r="D8602" s="32" t="s">
        <v>348</v>
      </c>
      <c r="E8602" s="32" t="s">
        <v>268</v>
      </c>
    </row>
    <row r="8603" spans="1:5" ht="12.6" customHeight="1" x14ac:dyDescent="0.2">
      <c r="A8603" s="32">
        <v>24</v>
      </c>
      <c r="B8603" s="32">
        <v>2</v>
      </c>
      <c r="C8603" s="32">
        <v>172</v>
      </c>
      <c r="D8603" s="32" t="s">
        <v>412</v>
      </c>
      <c r="E8603" s="32" t="s">
        <v>288</v>
      </c>
    </row>
    <row r="8604" spans="1:5" ht="12.6" customHeight="1" x14ac:dyDescent="0.2">
      <c r="A8604" s="32">
        <v>24</v>
      </c>
      <c r="B8604" s="32">
        <v>2</v>
      </c>
      <c r="C8604" s="32">
        <v>173</v>
      </c>
      <c r="D8604" s="32" t="s">
        <v>248</v>
      </c>
      <c r="E8604" s="32" t="s">
        <v>368</v>
      </c>
    </row>
    <row r="8605" spans="1:5" ht="12.6" customHeight="1" x14ac:dyDescent="0.2">
      <c r="A8605" s="32">
        <v>24</v>
      </c>
      <c r="B8605" s="32">
        <v>2</v>
      </c>
      <c r="C8605" s="32">
        <v>174</v>
      </c>
      <c r="D8605" s="32" t="s">
        <v>308</v>
      </c>
      <c r="E8605" s="32" t="s">
        <v>155</v>
      </c>
    </row>
    <row r="8606" spans="1:5" ht="12.6" customHeight="1" x14ac:dyDescent="0.2">
      <c r="A8606" s="32">
        <v>24</v>
      </c>
      <c r="B8606" s="32">
        <v>2</v>
      </c>
      <c r="C8606" s="32">
        <v>175</v>
      </c>
      <c r="D8606" s="32" t="s">
        <v>437</v>
      </c>
      <c r="E8606" s="32" t="s">
        <v>160</v>
      </c>
    </row>
    <row r="8607" spans="1:5" ht="12.6" customHeight="1" x14ac:dyDescent="0.2">
      <c r="A8607" s="32">
        <v>24</v>
      </c>
      <c r="B8607" s="32">
        <v>2</v>
      </c>
      <c r="C8607" s="32">
        <v>176</v>
      </c>
      <c r="D8607" s="32" t="s">
        <v>159</v>
      </c>
      <c r="E8607" s="32" t="s">
        <v>468</v>
      </c>
    </row>
    <row r="8608" spans="1:5" ht="12.6" customHeight="1" x14ac:dyDescent="0.2">
      <c r="A8608" s="32">
        <v>24</v>
      </c>
      <c r="B8608" s="32">
        <v>2</v>
      </c>
      <c r="C8608" s="32">
        <v>177</v>
      </c>
      <c r="D8608" s="32" t="s">
        <v>158</v>
      </c>
      <c r="E8608" s="32" t="s">
        <v>156</v>
      </c>
    </row>
    <row r="8609" spans="1:5" ht="12.6" customHeight="1" x14ac:dyDescent="0.2">
      <c r="A8609" s="32">
        <v>24</v>
      </c>
      <c r="B8609" s="32">
        <v>2</v>
      </c>
      <c r="C8609" s="32">
        <v>178</v>
      </c>
      <c r="D8609" s="32" t="s">
        <v>328</v>
      </c>
      <c r="E8609" s="32" t="s">
        <v>528</v>
      </c>
    </row>
    <row r="8610" spans="1:5" ht="12.6" customHeight="1" x14ac:dyDescent="0.2">
      <c r="A8610" s="32">
        <v>24</v>
      </c>
      <c r="B8610" s="32">
        <v>2</v>
      </c>
      <c r="C8610" s="32">
        <v>179</v>
      </c>
      <c r="D8610" s="32" t="s">
        <v>548</v>
      </c>
      <c r="E8610" s="32" t="s">
        <v>508</v>
      </c>
    </row>
    <row r="8611" spans="1:5" ht="12.6" customHeight="1" x14ac:dyDescent="0.2">
      <c r="A8611" s="32">
        <v>24</v>
      </c>
      <c r="B8611" s="32">
        <v>2</v>
      </c>
      <c r="C8611" s="32">
        <v>180</v>
      </c>
      <c r="D8611" s="32" t="s">
        <v>411</v>
      </c>
      <c r="E8611" s="32" t="s">
        <v>228</v>
      </c>
    </row>
    <row r="8612" spans="1:5" ht="12.6" customHeight="1" x14ac:dyDescent="0.2">
      <c r="A8612" s="32">
        <v>24</v>
      </c>
      <c r="B8612" s="32">
        <v>2</v>
      </c>
      <c r="C8612" s="32">
        <v>181</v>
      </c>
      <c r="D8612" s="32" t="s">
        <v>469</v>
      </c>
      <c r="E8612" s="32" t="s">
        <v>438</v>
      </c>
    </row>
    <row r="8613" spans="1:5" ht="12.6" customHeight="1" x14ac:dyDescent="0.2">
      <c r="A8613" s="32">
        <v>24</v>
      </c>
      <c r="B8613" s="32">
        <v>2</v>
      </c>
      <c r="C8613" s="32">
        <v>182</v>
      </c>
      <c r="D8613" s="32" t="s">
        <v>369</v>
      </c>
      <c r="E8613" s="32" t="s">
        <v>165</v>
      </c>
    </row>
    <row r="8614" spans="1:5" ht="12.6" customHeight="1" x14ac:dyDescent="0.2">
      <c r="A8614" s="32">
        <v>24</v>
      </c>
      <c r="B8614" s="32">
        <v>2</v>
      </c>
      <c r="C8614" s="32">
        <v>183</v>
      </c>
      <c r="D8614" s="32" t="s">
        <v>163</v>
      </c>
      <c r="E8614" s="32" t="s">
        <v>329</v>
      </c>
    </row>
    <row r="8615" spans="1:5" ht="12.6" customHeight="1" x14ac:dyDescent="0.2">
      <c r="A8615" s="32">
        <v>24</v>
      </c>
      <c r="B8615" s="32">
        <v>2</v>
      </c>
      <c r="C8615" s="32">
        <v>184</v>
      </c>
      <c r="D8615" s="32" t="s">
        <v>289</v>
      </c>
      <c r="E8615" s="32" t="s">
        <v>168</v>
      </c>
    </row>
    <row r="8616" spans="1:5" ht="12.6" customHeight="1" x14ac:dyDescent="0.2">
      <c r="A8616" s="32">
        <v>24</v>
      </c>
      <c r="B8616" s="32">
        <v>2</v>
      </c>
      <c r="C8616" s="32">
        <v>185</v>
      </c>
      <c r="D8616" s="32" t="s">
        <v>161</v>
      </c>
      <c r="E8616" s="32" t="s">
        <v>167</v>
      </c>
    </row>
    <row r="8617" spans="1:5" ht="12.6" customHeight="1" x14ac:dyDescent="0.2">
      <c r="A8617" s="32">
        <v>24</v>
      </c>
      <c r="B8617" s="32">
        <v>2</v>
      </c>
      <c r="C8617" s="32">
        <v>186</v>
      </c>
      <c r="D8617" s="32" t="s">
        <v>229</v>
      </c>
      <c r="E8617" s="32" t="s">
        <v>309</v>
      </c>
    </row>
    <row r="8618" spans="1:5" ht="12.6" customHeight="1" x14ac:dyDescent="0.2">
      <c r="A8618" s="32">
        <v>24</v>
      </c>
      <c r="B8618" s="32">
        <v>2</v>
      </c>
      <c r="C8618" s="32">
        <v>187</v>
      </c>
      <c r="D8618" s="32" t="s">
        <v>164</v>
      </c>
      <c r="E8618" s="32" t="s">
        <v>414</v>
      </c>
    </row>
    <row r="8619" spans="1:5" ht="12.6" customHeight="1" x14ac:dyDescent="0.2">
      <c r="A8619" s="32">
        <v>24</v>
      </c>
      <c r="B8619" s="32">
        <v>2</v>
      </c>
      <c r="C8619" s="32">
        <v>188</v>
      </c>
      <c r="D8619" s="32" t="s">
        <v>489</v>
      </c>
      <c r="E8619" s="32" t="s">
        <v>413</v>
      </c>
    </row>
    <row r="8620" spans="1:5" ht="12.6" customHeight="1" x14ac:dyDescent="0.2">
      <c r="A8620" s="32">
        <v>24</v>
      </c>
      <c r="B8620" s="32">
        <v>2</v>
      </c>
      <c r="C8620" s="32">
        <v>189</v>
      </c>
      <c r="D8620" s="32" t="s">
        <v>166</v>
      </c>
      <c r="E8620" s="32" t="s">
        <v>269</v>
      </c>
    </row>
    <row r="8621" spans="1:5" ht="12.6" customHeight="1" x14ac:dyDescent="0.2">
      <c r="A8621" s="32">
        <v>24</v>
      </c>
      <c r="B8621" s="32">
        <v>2</v>
      </c>
      <c r="C8621" s="32">
        <v>190</v>
      </c>
      <c r="D8621" s="32" t="s">
        <v>249</v>
      </c>
      <c r="E8621" s="32" t="s">
        <v>169</v>
      </c>
    </row>
    <row r="8622" spans="1:5" ht="12.6" customHeight="1" x14ac:dyDescent="0.2">
      <c r="A8622" s="32">
        <v>24</v>
      </c>
      <c r="B8622" s="32">
        <v>2</v>
      </c>
      <c r="C8622" s="32">
        <v>191</v>
      </c>
      <c r="D8622" s="32" t="s">
        <v>529</v>
      </c>
      <c r="E8622" s="32" t="s">
        <v>509</v>
      </c>
    </row>
    <row r="8623" spans="1:5" ht="12.6" customHeight="1" x14ac:dyDescent="0.2">
      <c r="A8623" s="32">
        <v>24</v>
      </c>
      <c r="B8623" s="32">
        <v>2</v>
      </c>
      <c r="C8623" s="32">
        <v>192</v>
      </c>
      <c r="D8623" s="32" t="s">
        <v>349</v>
      </c>
      <c r="E8623" s="32" t="s">
        <v>549</v>
      </c>
    </row>
    <row r="8624" spans="1:5" ht="12.6" customHeight="1" x14ac:dyDescent="0.2">
      <c r="A8624" s="32">
        <v>24</v>
      </c>
      <c r="B8624" s="32">
        <v>2</v>
      </c>
      <c r="C8624" s="32">
        <v>193</v>
      </c>
      <c r="D8624" s="32" t="s">
        <v>470</v>
      </c>
      <c r="E8624" s="32" t="s">
        <v>310</v>
      </c>
    </row>
    <row r="8625" spans="1:5" ht="12.6" customHeight="1" x14ac:dyDescent="0.2">
      <c r="A8625" s="32">
        <v>24</v>
      </c>
      <c r="B8625" s="32">
        <v>2</v>
      </c>
      <c r="C8625" s="32">
        <v>194</v>
      </c>
      <c r="D8625" s="32" t="s">
        <v>230</v>
      </c>
      <c r="E8625" s="32" t="s">
        <v>370</v>
      </c>
    </row>
    <row r="8626" spans="1:5" ht="12.6" customHeight="1" x14ac:dyDescent="0.2">
      <c r="A8626" s="32">
        <v>24</v>
      </c>
      <c r="B8626" s="32">
        <v>2</v>
      </c>
      <c r="C8626" s="32">
        <v>195</v>
      </c>
      <c r="D8626" s="32" t="s">
        <v>290</v>
      </c>
      <c r="E8626" s="32" t="s">
        <v>550</v>
      </c>
    </row>
    <row r="8627" spans="1:5" ht="12.6" customHeight="1" x14ac:dyDescent="0.2">
      <c r="A8627" s="32">
        <v>24</v>
      </c>
      <c r="B8627" s="32">
        <v>2</v>
      </c>
      <c r="C8627" s="32">
        <v>196</v>
      </c>
      <c r="D8627" s="32" t="s">
        <v>170</v>
      </c>
      <c r="E8627" s="32" t="s">
        <v>530</v>
      </c>
    </row>
    <row r="8628" spans="1:5" ht="12.6" customHeight="1" x14ac:dyDescent="0.2">
      <c r="A8628" s="32">
        <v>24</v>
      </c>
      <c r="B8628" s="32">
        <v>2</v>
      </c>
      <c r="C8628" s="32">
        <v>197</v>
      </c>
      <c r="D8628" s="32" t="s">
        <v>510</v>
      </c>
      <c r="E8628" s="32" t="s">
        <v>172</v>
      </c>
    </row>
    <row r="8629" spans="1:5" ht="12.6" customHeight="1" x14ac:dyDescent="0.2">
      <c r="A8629" s="32">
        <v>24</v>
      </c>
      <c r="B8629" s="32">
        <v>2</v>
      </c>
      <c r="C8629" s="32">
        <v>198</v>
      </c>
      <c r="D8629" s="32" t="s">
        <v>175</v>
      </c>
      <c r="E8629" s="32" t="s">
        <v>490</v>
      </c>
    </row>
    <row r="8630" spans="1:5" ht="12.6" customHeight="1" x14ac:dyDescent="0.2">
      <c r="A8630" s="32">
        <v>24</v>
      </c>
      <c r="B8630" s="32">
        <v>2</v>
      </c>
      <c r="C8630" s="32">
        <v>199</v>
      </c>
      <c r="D8630" s="32" t="s">
        <v>171</v>
      </c>
      <c r="E8630" s="32" t="s">
        <v>173</v>
      </c>
    </row>
    <row r="8631" spans="1:5" ht="12.6" customHeight="1" x14ac:dyDescent="0.2">
      <c r="A8631" s="32">
        <v>24</v>
      </c>
      <c r="B8631" s="32">
        <v>2</v>
      </c>
      <c r="C8631" s="32">
        <v>200</v>
      </c>
      <c r="D8631" s="32" t="s">
        <v>174</v>
      </c>
      <c r="E8631" s="32" t="s">
        <v>415</v>
      </c>
    </row>
    <row r="8632" spans="1:5" ht="12.6" customHeight="1" x14ac:dyDescent="0.2">
      <c r="A8632" s="32">
        <v>24</v>
      </c>
      <c r="B8632" s="32">
        <v>2</v>
      </c>
      <c r="C8632" s="32">
        <v>201</v>
      </c>
      <c r="D8632" s="32" t="s">
        <v>250</v>
      </c>
      <c r="E8632" s="32" t="s">
        <v>270</v>
      </c>
    </row>
    <row r="8633" spans="1:5" ht="12.6" customHeight="1" x14ac:dyDescent="0.2">
      <c r="A8633" s="32">
        <v>24</v>
      </c>
      <c r="B8633" s="32">
        <v>2</v>
      </c>
      <c r="C8633" s="32">
        <v>202</v>
      </c>
      <c r="D8633" s="32" t="s">
        <v>416</v>
      </c>
      <c r="E8633" s="32" t="s">
        <v>439</v>
      </c>
    </row>
    <row r="8634" spans="1:5" ht="12.6" customHeight="1" x14ac:dyDescent="0.2">
      <c r="A8634" s="32">
        <v>24</v>
      </c>
      <c r="B8634" s="32">
        <v>2</v>
      </c>
      <c r="C8634" s="32">
        <v>203</v>
      </c>
      <c r="D8634" s="32" t="s">
        <v>178</v>
      </c>
      <c r="E8634" s="32" t="s">
        <v>176</v>
      </c>
    </row>
    <row r="8635" spans="1:5" ht="12.6" customHeight="1" x14ac:dyDescent="0.2">
      <c r="A8635" s="32">
        <v>24</v>
      </c>
      <c r="B8635" s="32">
        <v>2</v>
      </c>
      <c r="C8635" s="32">
        <v>204</v>
      </c>
      <c r="D8635" s="32" t="s">
        <v>330</v>
      </c>
      <c r="E8635" s="32" t="s">
        <v>350</v>
      </c>
    </row>
    <row r="8636" spans="1:5" ht="12.6" customHeight="1" x14ac:dyDescent="0.2">
      <c r="A8636" s="32">
        <v>24</v>
      </c>
      <c r="B8636" s="32">
        <v>2</v>
      </c>
      <c r="C8636" s="32">
        <v>205</v>
      </c>
      <c r="D8636" s="32" t="s">
        <v>251</v>
      </c>
      <c r="E8636" s="32" t="s">
        <v>551</v>
      </c>
    </row>
    <row r="8637" spans="1:5" ht="12.6" customHeight="1" x14ac:dyDescent="0.2">
      <c r="A8637" s="32">
        <v>24</v>
      </c>
      <c r="B8637" s="32">
        <v>2</v>
      </c>
      <c r="C8637" s="32">
        <v>206</v>
      </c>
      <c r="D8637" s="32" t="s">
        <v>418</v>
      </c>
      <c r="E8637" s="32" t="s">
        <v>351</v>
      </c>
    </row>
    <row r="8638" spans="1:5" ht="12.6" customHeight="1" x14ac:dyDescent="0.2">
      <c r="A8638" s="32">
        <v>24</v>
      </c>
      <c r="B8638" s="32">
        <v>2</v>
      </c>
      <c r="C8638" s="32">
        <v>207</v>
      </c>
      <c r="D8638" s="32" t="s">
        <v>185</v>
      </c>
      <c r="E8638" s="32" t="s">
        <v>184</v>
      </c>
    </row>
    <row r="8639" spans="1:5" ht="12.6" customHeight="1" x14ac:dyDescent="0.2">
      <c r="A8639" s="32">
        <v>24</v>
      </c>
      <c r="B8639" s="32">
        <v>2</v>
      </c>
      <c r="C8639" s="32">
        <v>208</v>
      </c>
      <c r="D8639" s="32" t="s">
        <v>271</v>
      </c>
      <c r="E8639" s="32" t="s">
        <v>471</v>
      </c>
    </row>
    <row r="8640" spans="1:5" ht="12.6" customHeight="1" x14ac:dyDescent="0.2">
      <c r="A8640" s="32">
        <v>24</v>
      </c>
      <c r="B8640" s="32">
        <v>2</v>
      </c>
      <c r="C8640" s="32">
        <v>209</v>
      </c>
      <c r="D8640" s="32" t="s">
        <v>179</v>
      </c>
      <c r="E8640" s="32" t="s">
        <v>231</v>
      </c>
    </row>
    <row r="8641" spans="1:5" ht="12.6" customHeight="1" x14ac:dyDescent="0.2">
      <c r="A8641" s="32">
        <v>24</v>
      </c>
      <c r="B8641" s="32">
        <v>2</v>
      </c>
      <c r="C8641" s="32">
        <v>210</v>
      </c>
      <c r="D8641" s="32" t="s">
        <v>291</v>
      </c>
      <c r="E8641" s="32" t="s">
        <v>311</v>
      </c>
    </row>
    <row r="8642" spans="1:5" ht="12.6" customHeight="1" x14ac:dyDescent="0.2">
      <c r="A8642" s="32">
        <v>24</v>
      </c>
      <c r="B8642" s="32">
        <v>2</v>
      </c>
      <c r="C8642" s="32">
        <v>211</v>
      </c>
      <c r="D8642" s="32" t="s">
        <v>531</v>
      </c>
      <c r="E8642" s="32" t="s">
        <v>177</v>
      </c>
    </row>
    <row r="8643" spans="1:5" ht="12.6" customHeight="1" x14ac:dyDescent="0.2">
      <c r="A8643" s="32">
        <v>24</v>
      </c>
      <c r="B8643" s="32">
        <v>2</v>
      </c>
      <c r="C8643" s="32">
        <v>212</v>
      </c>
      <c r="D8643" s="32" t="s">
        <v>331</v>
      </c>
      <c r="E8643" s="32" t="s">
        <v>491</v>
      </c>
    </row>
    <row r="8644" spans="1:5" ht="12.6" customHeight="1" x14ac:dyDescent="0.2">
      <c r="A8644" s="32">
        <v>24</v>
      </c>
      <c r="B8644" s="32">
        <v>2</v>
      </c>
      <c r="C8644" s="32">
        <v>213</v>
      </c>
      <c r="D8644" s="32" t="s">
        <v>181</v>
      </c>
      <c r="E8644" s="32" t="s">
        <v>371</v>
      </c>
    </row>
    <row r="8645" spans="1:5" ht="12.6" customHeight="1" x14ac:dyDescent="0.2">
      <c r="A8645" s="32">
        <v>24</v>
      </c>
      <c r="B8645" s="32">
        <v>2</v>
      </c>
      <c r="C8645" s="32">
        <v>214</v>
      </c>
      <c r="D8645" s="32" t="s">
        <v>183</v>
      </c>
      <c r="E8645" s="32" t="s">
        <v>180</v>
      </c>
    </row>
    <row r="8646" spans="1:5" ht="12.6" customHeight="1" x14ac:dyDescent="0.2">
      <c r="A8646" s="32">
        <v>24</v>
      </c>
      <c r="B8646" s="32">
        <v>2</v>
      </c>
      <c r="C8646" s="32">
        <v>215</v>
      </c>
      <c r="D8646" s="32" t="s">
        <v>417</v>
      </c>
      <c r="E8646" s="32" t="s">
        <v>511</v>
      </c>
    </row>
    <row r="8647" spans="1:5" ht="12.6" customHeight="1" x14ac:dyDescent="0.2">
      <c r="A8647" s="32">
        <v>24</v>
      </c>
      <c r="B8647" s="32">
        <v>2</v>
      </c>
      <c r="C8647" s="32">
        <v>216</v>
      </c>
      <c r="D8647" s="32" t="s">
        <v>182</v>
      </c>
      <c r="E8647" s="32" t="s">
        <v>440</v>
      </c>
    </row>
    <row r="8648" spans="1:5" ht="12.6" customHeight="1" x14ac:dyDescent="0.2">
      <c r="A8648" s="32">
        <v>24</v>
      </c>
      <c r="B8648" s="32">
        <v>2</v>
      </c>
      <c r="C8648" s="32">
        <v>217</v>
      </c>
      <c r="D8648" s="32" t="s">
        <v>372</v>
      </c>
      <c r="E8648" s="32" t="s">
        <v>532</v>
      </c>
    </row>
    <row r="8649" spans="1:5" ht="12.6" customHeight="1" x14ac:dyDescent="0.2">
      <c r="A8649" s="32">
        <v>24</v>
      </c>
      <c r="B8649" s="32">
        <v>2</v>
      </c>
      <c r="C8649" s="32">
        <v>218</v>
      </c>
      <c r="D8649" s="32" t="s">
        <v>441</v>
      </c>
      <c r="E8649" s="32" t="s">
        <v>192</v>
      </c>
    </row>
    <row r="8650" spans="1:5" ht="12.6" customHeight="1" x14ac:dyDescent="0.2">
      <c r="A8650" s="32">
        <v>24</v>
      </c>
      <c r="B8650" s="32">
        <v>2</v>
      </c>
      <c r="C8650" s="32">
        <v>219</v>
      </c>
      <c r="D8650" s="32" t="s">
        <v>292</v>
      </c>
      <c r="E8650" s="32" t="s">
        <v>472</v>
      </c>
    </row>
    <row r="8651" spans="1:5" ht="12.6" customHeight="1" x14ac:dyDescent="0.2">
      <c r="A8651" s="32">
        <v>24</v>
      </c>
      <c r="B8651" s="32">
        <v>2</v>
      </c>
      <c r="C8651" s="32">
        <v>220</v>
      </c>
      <c r="D8651" s="32" t="s">
        <v>420</v>
      </c>
      <c r="E8651" s="32" t="s">
        <v>189</v>
      </c>
    </row>
    <row r="8652" spans="1:5" ht="12.6" customHeight="1" x14ac:dyDescent="0.2">
      <c r="A8652" s="32">
        <v>24</v>
      </c>
      <c r="B8652" s="32">
        <v>2</v>
      </c>
      <c r="C8652" s="32">
        <v>221</v>
      </c>
      <c r="D8652" s="32" t="s">
        <v>190</v>
      </c>
      <c r="E8652" s="32" t="s">
        <v>352</v>
      </c>
    </row>
    <row r="8653" spans="1:5" ht="12.6" customHeight="1" x14ac:dyDescent="0.2">
      <c r="A8653" s="32">
        <v>24</v>
      </c>
      <c r="B8653" s="32">
        <v>2</v>
      </c>
      <c r="C8653" s="32">
        <v>222</v>
      </c>
      <c r="D8653" s="32" t="s">
        <v>419</v>
      </c>
      <c r="E8653" s="32" t="s">
        <v>232</v>
      </c>
    </row>
    <row r="8654" spans="1:5" ht="12.6" customHeight="1" x14ac:dyDescent="0.2">
      <c r="A8654" s="32">
        <v>24</v>
      </c>
      <c r="B8654" s="32">
        <v>2</v>
      </c>
      <c r="C8654" s="32">
        <v>223</v>
      </c>
      <c r="D8654" s="32" t="s">
        <v>312</v>
      </c>
      <c r="E8654" s="32" t="s">
        <v>492</v>
      </c>
    </row>
    <row r="8655" spans="1:5" ht="12.6" customHeight="1" x14ac:dyDescent="0.2">
      <c r="A8655" s="32">
        <v>24</v>
      </c>
      <c r="B8655" s="32">
        <v>2</v>
      </c>
      <c r="C8655" s="32">
        <v>224</v>
      </c>
      <c r="D8655" s="32" t="s">
        <v>194</v>
      </c>
      <c r="E8655" s="32" t="s">
        <v>186</v>
      </c>
    </row>
    <row r="8656" spans="1:5" ht="12.6" customHeight="1" x14ac:dyDescent="0.2">
      <c r="A8656" s="32">
        <v>24</v>
      </c>
      <c r="B8656" s="32">
        <v>2</v>
      </c>
      <c r="C8656" s="32">
        <v>225</v>
      </c>
      <c r="D8656" s="32" t="s">
        <v>188</v>
      </c>
      <c r="E8656" s="32" t="s">
        <v>552</v>
      </c>
    </row>
    <row r="8657" spans="1:5" ht="12.6" customHeight="1" x14ac:dyDescent="0.2">
      <c r="A8657" s="32">
        <v>24</v>
      </c>
      <c r="B8657" s="32">
        <v>2</v>
      </c>
      <c r="C8657" s="32">
        <v>226</v>
      </c>
      <c r="D8657" s="32" t="s">
        <v>187</v>
      </c>
      <c r="E8657" s="32" t="s">
        <v>252</v>
      </c>
    </row>
    <row r="8658" spans="1:5" ht="12.6" customHeight="1" x14ac:dyDescent="0.2">
      <c r="A8658" s="32">
        <v>24</v>
      </c>
      <c r="B8658" s="32">
        <v>2</v>
      </c>
      <c r="C8658" s="32">
        <v>227</v>
      </c>
      <c r="D8658" s="32" t="s">
        <v>272</v>
      </c>
      <c r="E8658" s="32" t="s">
        <v>191</v>
      </c>
    </row>
    <row r="8659" spans="1:5" ht="12.6" customHeight="1" x14ac:dyDescent="0.2">
      <c r="A8659" s="32">
        <v>24</v>
      </c>
      <c r="B8659" s="32">
        <v>2</v>
      </c>
      <c r="C8659" s="32">
        <v>228</v>
      </c>
      <c r="D8659" s="32" t="s">
        <v>512</v>
      </c>
      <c r="E8659" s="32" t="s">
        <v>332</v>
      </c>
    </row>
    <row r="8660" spans="1:5" ht="12.6" customHeight="1" x14ac:dyDescent="0.2">
      <c r="A8660" s="32">
        <v>24</v>
      </c>
      <c r="B8660" s="32">
        <v>2</v>
      </c>
      <c r="C8660" s="32">
        <v>229</v>
      </c>
      <c r="D8660" s="32" t="s">
        <v>313</v>
      </c>
      <c r="E8660" s="32" t="s">
        <v>533</v>
      </c>
    </row>
    <row r="8661" spans="1:5" ht="12.6" customHeight="1" x14ac:dyDescent="0.2">
      <c r="A8661" s="32">
        <v>24</v>
      </c>
      <c r="B8661" s="32">
        <v>2</v>
      </c>
      <c r="C8661" s="32">
        <v>230</v>
      </c>
      <c r="D8661" s="32" t="s">
        <v>195</v>
      </c>
      <c r="E8661" s="32" t="s">
        <v>353</v>
      </c>
    </row>
    <row r="8662" spans="1:5" ht="12.6" customHeight="1" x14ac:dyDescent="0.2">
      <c r="A8662" s="32">
        <v>24</v>
      </c>
      <c r="B8662" s="32">
        <v>2</v>
      </c>
      <c r="C8662" s="32">
        <v>231</v>
      </c>
      <c r="D8662" s="32" t="s">
        <v>273</v>
      </c>
      <c r="E8662" s="32" t="s">
        <v>233</v>
      </c>
    </row>
    <row r="8663" spans="1:5" ht="12.6" customHeight="1" x14ac:dyDescent="0.2">
      <c r="A8663" s="32">
        <v>24</v>
      </c>
      <c r="B8663" s="32">
        <v>2</v>
      </c>
      <c r="C8663" s="32">
        <v>232</v>
      </c>
      <c r="D8663" s="32" t="s">
        <v>442</v>
      </c>
      <c r="E8663" s="32" t="s">
        <v>293</v>
      </c>
    </row>
    <row r="8664" spans="1:5" ht="12.6" customHeight="1" x14ac:dyDescent="0.2">
      <c r="A8664" s="32">
        <v>24</v>
      </c>
      <c r="B8664" s="32">
        <v>2</v>
      </c>
      <c r="C8664" s="32">
        <v>233</v>
      </c>
      <c r="D8664" s="32" t="s">
        <v>198</v>
      </c>
      <c r="E8664" s="32" t="s">
        <v>553</v>
      </c>
    </row>
    <row r="8665" spans="1:5" ht="12.6" customHeight="1" x14ac:dyDescent="0.2">
      <c r="A8665" s="32">
        <v>24</v>
      </c>
      <c r="B8665" s="32">
        <v>2</v>
      </c>
      <c r="C8665" s="32">
        <v>234</v>
      </c>
      <c r="D8665" s="32" t="s">
        <v>193</v>
      </c>
      <c r="E8665" s="32" t="s">
        <v>199</v>
      </c>
    </row>
    <row r="8666" spans="1:5" ht="12.6" customHeight="1" x14ac:dyDescent="0.2">
      <c r="A8666" s="32">
        <v>24</v>
      </c>
      <c r="B8666" s="32">
        <v>2</v>
      </c>
      <c r="C8666" s="32">
        <v>235</v>
      </c>
      <c r="D8666" s="32" t="s">
        <v>333</v>
      </c>
      <c r="E8666" s="32" t="s">
        <v>201</v>
      </c>
    </row>
    <row r="8667" spans="1:5" ht="12.6" customHeight="1" x14ac:dyDescent="0.2">
      <c r="A8667" s="32">
        <v>24</v>
      </c>
      <c r="B8667" s="32">
        <v>2</v>
      </c>
      <c r="C8667" s="32">
        <v>236</v>
      </c>
      <c r="D8667" s="32" t="s">
        <v>373</v>
      </c>
      <c r="E8667" s="32" t="s">
        <v>473</v>
      </c>
    </row>
    <row r="8668" spans="1:5" ht="12.6" customHeight="1" x14ac:dyDescent="0.2">
      <c r="A8668" s="32">
        <v>24</v>
      </c>
      <c r="B8668" s="32">
        <v>2</v>
      </c>
      <c r="C8668" s="32">
        <v>237</v>
      </c>
      <c r="D8668" s="32" t="s">
        <v>200</v>
      </c>
      <c r="E8668" s="32" t="s">
        <v>493</v>
      </c>
    </row>
    <row r="8669" spans="1:5" ht="12.6" customHeight="1" x14ac:dyDescent="0.2">
      <c r="A8669" s="32">
        <v>24</v>
      </c>
      <c r="B8669" s="32">
        <v>2</v>
      </c>
      <c r="C8669" s="32">
        <v>238</v>
      </c>
      <c r="D8669" s="32" t="s">
        <v>253</v>
      </c>
      <c r="E8669" s="32" t="s">
        <v>513</v>
      </c>
    </row>
    <row r="8670" spans="1:5" ht="12.6" customHeight="1" x14ac:dyDescent="0.2">
      <c r="A8670" s="32">
        <v>24</v>
      </c>
      <c r="B8670" s="32">
        <v>2</v>
      </c>
      <c r="C8670" s="32">
        <v>239</v>
      </c>
      <c r="D8670" s="32" t="s">
        <v>196</v>
      </c>
      <c r="E8670" s="32" t="s">
        <v>421</v>
      </c>
    </row>
    <row r="8671" spans="1:5" ht="12.6" customHeight="1" x14ac:dyDescent="0.2">
      <c r="A8671" s="32">
        <v>24</v>
      </c>
      <c r="B8671" s="32">
        <v>2</v>
      </c>
      <c r="C8671" s="32">
        <v>240</v>
      </c>
      <c r="D8671" s="32" t="s">
        <v>422</v>
      </c>
      <c r="E8671" s="32" t="s">
        <v>197</v>
      </c>
    </row>
    <row r="8672" spans="1:5" ht="12.6" customHeight="1" x14ac:dyDescent="0.2">
      <c r="A8672" s="32">
        <v>24</v>
      </c>
      <c r="B8672" s="32">
        <v>3</v>
      </c>
      <c r="C8672" s="32">
        <v>1</v>
      </c>
      <c r="D8672" s="32" t="s">
        <v>294</v>
      </c>
      <c r="E8672" s="32" t="s">
        <v>514</v>
      </c>
    </row>
    <row r="8673" spans="1:5" ht="12.6" customHeight="1" x14ac:dyDescent="0.2">
      <c r="A8673" s="32">
        <v>24</v>
      </c>
      <c r="B8673" s="32">
        <v>3</v>
      </c>
      <c r="C8673" s="32">
        <v>2</v>
      </c>
      <c r="D8673" s="32" t="s">
        <v>383</v>
      </c>
      <c r="E8673" s="32" t="s">
        <v>534</v>
      </c>
    </row>
    <row r="8674" spans="1:5" ht="12.6" customHeight="1" x14ac:dyDescent="0.2">
      <c r="A8674" s="32">
        <v>24</v>
      </c>
      <c r="B8674" s="32">
        <v>3</v>
      </c>
      <c r="C8674" s="32">
        <v>3</v>
      </c>
      <c r="D8674" s="32" t="s">
        <v>354</v>
      </c>
      <c r="E8674" s="32" t="s">
        <v>32</v>
      </c>
    </row>
    <row r="8675" spans="1:5" ht="12.6" customHeight="1" x14ac:dyDescent="0.2">
      <c r="A8675" s="32">
        <v>24</v>
      </c>
      <c r="B8675" s="32">
        <v>3</v>
      </c>
      <c r="C8675" s="32">
        <v>4</v>
      </c>
      <c r="D8675" s="32" t="s">
        <v>334</v>
      </c>
      <c r="E8675" s="32" t="s">
        <v>254</v>
      </c>
    </row>
    <row r="8676" spans="1:5" ht="12.6" customHeight="1" x14ac:dyDescent="0.2">
      <c r="A8676" s="32">
        <v>24</v>
      </c>
      <c r="B8676" s="32">
        <v>3</v>
      </c>
      <c r="C8676" s="32">
        <v>5</v>
      </c>
      <c r="D8676" s="32" t="s">
        <v>27</v>
      </c>
      <c r="E8676" s="32" t="s">
        <v>31</v>
      </c>
    </row>
    <row r="8677" spans="1:5" ht="12.6" customHeight="1" x14ac:dyDescent="0.2">
      <c r="A8677" s="32">
        <v>24</v>
      </c>
      <c r="B8677" s="32">
        <v>3</v>
      </c>
      <c r="C8677" s="32">
        <v>6</v>
      </c>
      <c r="D8677" s="32" t="s">
        <v>384</v>
      </c>
      <c r="E8677" s="32" t="s">
        <v>29</v>
      </c>
    </row>
    <row r="8678" spans="1:5" ht="12.6" customHeight="1" x14ac:dyDescent="0.2">
      <c r="A8678" s="32">
        <v>24</v>
      </c>
      <c r="B8678" s="32">
        <v>3</v>
      </c>
      <c r="C8678" s="32">
        <v>7</v>
      </c>
      <c r="D8678" s="32" t="s">
        <v>234</v>
      </c>
      <c r="E8678" s="32" t="s">
        <v>22</v>
      </c>
    </row>
    <row r="8679" spans="1:5" ht="12.6" customHeight="1" x14ac:dyDescent="0.2">
      <c r="A8679" s="32">
        <v>24</v>
      </c>
      <c r="B8679" s="32">
        <v>3</v>
      </c>
      <c r="C8679" s="32">
        <v>8</v>
      </c>
      <c r="D8679" s="32" t="s">
        <v>423</v>
      </c>
      <c r="E8679" s="32" t="s">
        <v>494</v>
      </c>
    </row>
    <row r="8680" spans="1:5" ht="12.6" customHeight="1" x14ac:dyDescent="0.2">
      <c r="A8680" s="32">
        <v>24</v>
      </c>
      <c r="B8680" s="32">
        <v>3</v>
      </c>
      <c r="C8680" s="32">
        <v>9</v>
      </c>
      <c r="D8680" s="32" t="s">
        <v>26</v>
      </c>
      <c r="E8680" s="32" t="s">
        <v>474</v>
      </c>
    </row>
    <row r="8681" spans="1:5" ht="12.6" customHeight="1" x14ac:dyDescent="0.2">
      <c r="A8681" s="32">
        <v>24</v>
      </c>
      <c r="B8681" s="32">
        <v>3</v>
      </c>
      <c r="C8681" s="32">
        <v>10</v>
      </c>
      <c r="D8681" s="32" t="s">
        <v>214</v>
      </c>
      <c r="E8681" s="32" t="s">
        <v>274</v>
      </c>
    </row>
    <row r="8682" spans="1:5" ht="12.6" customHeight="1" x14ac:dyDescent="0.2">
      <c r="A8682" s="32">
        <v>24</v>
      </c>
      <c r="B8682" s="32">
        <v>3</v>
      </c>
      <c r="C8682" s="32">
        <v>11</v>
      </c>
      <c r="D8682" s="32" t="s">
        <v>28</v>
      </c>
      <c r="E8682" s="32" t="s">
        <v>30</v>
      </c>
    </row>
    <row r="8683" spans="1:5" ht="12.6" customHeight="1" x14ac:dyDescent="0.2">
      <c r="A8683" s="32">
        <v>24</v>
      </c>
      <c r="B8683" s="32">
        <v>3</v>
      </c>
      <c r="C8683" s="32">
        <v>12</v>
      </c>
      <c r="D8683" s="32" t="s">
        <v>314</v>
      </c>
      <c r="E8683" s="32" t="s">
        <v>454</v>
      </c>
    </row>
    <row r="8684" spans="1:5" ht="12.6" customHeight="1" x14ac:dyDescent="0.2">
      <c r="A8684" s="32">
        <v>24</v>
      </c>
      <c r="B8684" s="32">
        <v>3</v>
      </c>
      <c r="C8684" s="32">
        <v>13</v>
      </c>
      <c r="D8684" s="32" t="s">
        <v>355</v>
      </c>
      <c r="E8684" s="32" t="s">
        <v>515</v>
      </c>
    </row>
    <row r="8685" spans="1:5" ht="12.6" customHeight="1" x14ac:dyDescent="0.2">
      <c r="A8685" s="32">
        <v>24</v>
      </c>
      <c r="B8685" s="32">
        <v>3</v>
      </c>
      <c r="C8685" s="32">
        <v>14</v>
      </c>
      <c r="D8685" s="32" t="s">
        <v>275</v>
      </c>
      <c r="E8685" s="32" t="s">
        <v>14</v>
      </c>
    </row>
    <row r="8686" spans="1:5" ht="12.6" customHeight="1" x14ac:dyDescent="0.2">
      <c r="A8686" s="32">
        <v>24</v>
      </c>
      <c r="B8686" s="32">
        <v>3</v>
      </c>
      <c r="C8686" s="32">
        <v>15</v>
      </c>
      <c r="D8686" s="32" t="s">
        <v>33</v>
      </c>
      <c r="E8686" s="32" t="s">
        <v>37</v>
      </c>
    </row>
    <row r="8687" spans="1:5" ht="12.6" customHeight="1" x14ac:dyDescent="0.2">
      <c r="A8687" s="32">
        <v>24</v>
      </c>
      <c r="B8687" s="32">
        <v>3</v>
      </c>
      <c r="C8687" s="32">
        <v>16</v>
      </c>
      <c r="D8687" s="32" t="s">
        <v>235</v>
      </c>
      <c r="E8687" s="32" t="s">
        <v>295</v>
      </c>
    </row>
    <row r="8688" spans="1:5" ht="12.6" customHeight="1" x14ac:dyDescent="0.2">
      <c r="A8688" s="32">
        <v>24</v>
      </c>
      <c r="B8688" s="32">
        <v>3</v>
      </c>
      <c r="C8688" s="32">
        <v>17</v>
      </c>
      <c r="D8688" s="32" t="s">
        <v>495</v>
      </c>
      <c r="E8688" s="32" t="s">
        <v>385</v>
      </c>
    </row>
    <row r="8689" spans="1:5" ht="12.6" customHeight="1" x14ac:dyDescent="0.2">
      <c r="A8689" s="32">
        <v>24</v>
      </c>
      <c r="B8689" s="32">
        <v>3</v>
      </c>
      <c r="C8689" s="32">
        <v>18</v>
      </c>
      <c r="D8689" s="32" t="s">
        <v>315</v>
      </c>
      <c r="E8689" s="32" t="s">
        <v>39</v>
      </c>
    </row>
    <row r="8690" spans="1:5" ht="12.6" customHeight="1" x14ac:dyDescent="0.2">
      <c r="A8690" s="32">
        <v>24</v>
      </c>
      <c r="B8690" s="32">
        <v>3</v>
      </c>
      <c r="C8690" s="32">
        <v>19</v>
      </c>
      <c r="D8690" s="32" t="s">
        <v>38</v>
      </c>
      <c r="E8690" s="32" t="s">
        <v>35</v>
      </c>
    </row>
    <row r="8691" spans="1:5" ht="12.6" customHeight="1" x14ac:dyDescent="0.2">
      <c r="A8691" s="32">
        <v>24</v>
      </c>
      <c r="B8691" s="32">
        <v>3</v>
      </c>
      <c r="C8691" s="32">
        <v>20</v>
      </c>
      <c r="D8691" s="32" t="s">
        <v>475</v>
      </c>
      <c r="E8691" s="32" t="s">
        <v>386</v>
      </c>
    </row>
    <row r="8692" spans="1:5" ht="12.6" customHeight="1" x14ac:dyDescent="0.2">
      <c r="A8692" s="32">
        <v>24</v>
      </c>
      <c r="B8692" s="32">
        <v>3</v>
      </c>
      <c r="C8692" s="32">
        <v>21</v>
      </c>
      <c r="D8692" s="32" t="s">
        <v>535</v>
      </c>
      <c r="E8692" s="32" t="s">
        <v>34</v>
      </c>
    </row>
    <row r="8693" spans="1:5" ht="12.6" customHeight="1" x14ac:dyDescent="0.2">
      <c r="A8693" s="32">
        <v>24</v>
      </c>
      <c r="B8693" s="32">
        <v>3</v>
      </c>
      <c r="C8693" s="32">
        <v>22</v>
      </c>
      <c r="D8693" s="32" t="s">
        <v>215</v>
      </c>
      <c r="E8693" s="32" t="s">
        <v>424</v>
      </c>
    </row>
    <row r="8694" spans="1:5" ht="12.6" customHeight="1" x14ac:dyDescent="0.2">
      <c r="A8694" s="32">
        <v>24</v>
      </c>
      <c r="B8694" s="32">
        <v>3</v>
      </c>
      <c r="C8694" s="32">
        <v>23</v>
      </c>
      <c r="D8694" s="32" t="s">
        <v>36</v>
      </c>
      <c r="E8694" s="32" t="s">
        <v>335</v>
      </c>
    </row>
    <row r="8695" spans="1:5" ht="12.6" customHeight="1" x14ac:dyDescent="0.2">
      <c r="A8695" s="32">
        <v>24</v>
      </c>
      <c r="B8695" s="32">
        <v>3</v>
      </c>
      <c r="C8695" s="32">
        <v>24</v>
      </c>
      <c r="D8695" s="32" t="s">
        <v>255</v>
      </c>
      <c r="E8695" s="32" t="s">
        <v>455</v>
      </c>
    </row>
    <row r="8696" spans="1:5" ht="12.6" customHeight="1" x14ac:dyDescent="0.2">
      <c r="A8696" s="32">
        <v>24</v>
      </c>
      <c r="B8696" s="32">
        <v>3</v>
      </c>
      <c r="C8696" s="32">
        <v>25</v>
      </c>
      <c r="D8696" s="32" t="s">
        <v>43</v>
      </c>
      <c r="E8696" s="32" t="s">
        <v>387</v>
      </c>
    </row>
    <row r="8697" spans="1:5" ht="12.6" customHeight="1" x14ac:dyDescent="0.2">
      <c r="A8697" s="32">
        <v>24</v>
      </c>
      <c r="B8697" s="32">
        <v>3</v>
      </c>
      <c r="C8697" s="32">
        <v>26</v>
      </c>
      <c r="D8697" s="32" t="s">
        <v>15</v>
      </c>
      <c r="E8697" s="32" t="s">
        <v>216</v>
      </c>
    </row>
    <row r="8698" spans="1:5" ht="12.6" customHeight="1" x14ac:dyDescent="0.2">
      <c r="A8698" s="32">
        <v>24</v>
      </c>
      <c r="B8698" s="32">
        <v>3</v>
      </c>
      <c r="C8698" s="32">
        <v>27</v>
      </c>
      <c r="D8698" s="32" t="s">
        <v>40</v>
      </c>
      <c r="E8698" s="32" t="s">
        <v>45</v>
      </c>
    </row>
    <row r="8699" spans="1:5" ht="12.6" customHeight="1" x14ac:dyDescent="0.2">
      <c r="A8699" s="32">
        <v>24</v>
      </c>
      <c r="B8699" s="32">
        <v>3</v>
      </c>
      <c r="C8699" s="32">
        <v>28</v>
      </c>
      <c r="D8699" s="32" t="s">
        <v>276</v>
      </c>
      <c r="E8699" s="32" t="s">
        <v>42</v>
      </c>
    </row>
    <row r="8700" spans="1:5" ht="12.6" customHeight="1" x14ac:dyDescent="0.2">
      <c r="A8700" s="32">
        <v>24</v>
      </c>
      <c r="B8700" s="32">
        <v>3</v>
      </c>
      <c r="C8700" s="32">
        <v>29</v>
      </c>
      <c r="D8700" s="32" t="s">
        <v>496</v>
      </c>
      <c r="E8700" s="32" t="s">
        <v>41</v>
      </c>
    </row>
    <row r="8701" spans="1:5" ht="12.6" customHeight="1" x14ac:dyDescent="0.2">
      <c r="A8701" s="32">
        <v>24</v>
      </c>
      <c r="B8701" s="32">
        <v>3</v>
      </c>
      <c r="C8701" s="32">
        <v>30</v>
      </c>
      <c r="D8701" s="32" t="s">
        <v>296</v>
      </c>
      <c r="E8701" s="32" t="s">
        <v>425</v>
      </c>
    </row>
    <row r="8702" spans="1:5" ht="12.6" customHeight="1" x14ac:dyDescent="0.2">
      <c r="A8702" s="32">
        <v>24</v>
      </c>
      <c r="B8702" s="32">
        <v>3</v>
      </c>
      <c r="C8702" s="32">
        <v>31</v>
      </c>
      <c r="D8702" s="32" t="s">
        <v>336</v>
      </c>
      <c r="E8702" s="32" t="s">
        <v>356</v>
      </c>
    </row>
    <row r="8703" spans="1:5" ht="12.6" customHeight="1" x14ac:dyDescent="0.2">
      <c r="A8703" s="32">
        <v>24</v>
      </c>
      <c r="B8703" s="32">
        <v>3</v>
      </c>
      <c r="C8703" s="32">
        <v>32</v>
      </c>
      <c r="D8703" s="32" t="s">
        <v>236</v>
      </c>
      <c r="E8703" s="32" t="s">
        <v>476</v>
      </c>
    </row>
    <row r="8704" spans="1:5" ht="12.6" customHeight="1" x14ac:dyDescent="0.2">
      <c r="A8704" s="32">
        <v>24</v>
      </c>
      <c r="B8704" s="32">
        <v>3</v>
      </c>
      <c r="C8704" s="32">
        <v>33</v>
      </c>
      <c r="D8704" s="32" t="s">
        <v>256</v>
      </c>
      <c r="E8704" s="32" t="s">
        <v>536</v>
      </c>
    </row>
    <row r="8705" spans="1:5" ht="12.6" customHeight="1" x14ac:dyDescent="0.2">
      <c r="A8705" s="32">
        <v>24</v>
      </c>
      <c r="B8705" s="32">
        <v>3</v>
      </c>
      <c r="C8705" s="32">
        <v>34</v>
      </c>
      <c r="D8705" s="32" t="s">
        <v>46</v>
      </c>
      <c r="E8705" s="32" t="s">
        <v>388</v>
      </c>
    </row>
    <row r="8706" spans="1:5" ht="12.6" customHeight="1" x14ac:dyDescent="0.2">
      <c r="A8706" s="32">
        <v>24</v>
      </c>
      <c r="B8706" s="32">
        <v>3</v>
      </c>
      <c r="C8706" s="32">
        <v>35</v>
      </c>
      <c r="D8706" s="32" t="s">
        <v>456</v>
      </c>
      <c r="E8706" s="32" t="s">
        <v>44</v>
      </c>
    </row>
    <row r="8707" spans="1:5" ht="12.6" customHeight="1" x14ac:dyDescent="0.2">
      <c r="A8707" s="32">
        <v>24</v>
      </c>
      <c r="B8707" s="32">
        <v>3</v>
      </c>
      <c r="C8707" s="32">
        <v>36</v>
      </c>
      <c r="D8707" s="32" t="s">
        <v>316</v>
      </c>
      <c r="E8707" s="32" t="s">
        <v>516</v>
      </c>
    </row>
    <row r="8708" spans="1:5" ht="12.6" customHeight="1" x14ac:dyDescent="0.2">
      <c r="A8708" s="32">
        <v>24</v>
      </c>
      <c r="B8708" s="32">
        <v>3</v>
      </c>
      <c r="C8708" s="32">
        <v>37</v>
      </c>
      <c r="D8708" s="32" t="s">
        <v>50</v>
      </c>
      <c r="E8708" s="32" t="s">
        <v>457</v>
      </c>
    </row>
    <row r="8709" spans="1:5" ht="12.6" customHeight="1" x14ac:dyDescent="0.2">
      <c r="A8709" s="32">
        <v>24</v>
      </c>
      <c r="B8709" s="32">
        <v>3</v>
      </c>
      <c r="C8709" s="32">
        <v>38</v>
      </c>
      <c r="D8709" s="32" t="s">
        <v>52</v>
      </c>
      <c r="E8709" s="32" t="s">
        <v>517</v>
      </c>
    </row>
    <row r="8710" spans="1:5" ht="12.6" customHeight="1" x14ac:dyDescent="0.2">
      <c r="A8710" s="32">
        <v>24</v>
      </c>
      <c r="B8710" s="32">
        <v>3</v>
      </c>
      <c r="C8710" s="32">
        <v>39</v>
      </c>
      <c r="D8710" s="32" t="s">
        <v>497</v>
      </c>
      <c r="E8710" s="32" t="s">
        <v>47</v>
      </c>
    </row>
    <row r="8711" spans="1:5" ht="12.6" customHeight="1" x14ac:dyDescent="0.2">
      <c r="A8711" s="32">
        <v>24</v>
      </c>
      <c r="B8711" s="32">
        <v>3</v>
      </c>
      <c r="C8711" s="32">
        <v>40</v>
      </c>
      <c r="D8711" s="32" t="s">
        <v>257</v>
      </c>
      <c r="E8711" s="32" t="s">
        <v>217</v>
      </c>
    </row>
    <row r="8712" spans="1:5" ht="12.6" customHeight="1" x14ac:dyDescent="0.2">
      <c r="A8712" s="32">
        <v>24</v>
      </c>
      <c r="B8712" s="32">
        <v>3</v>
      </c>
      <c r="C8712" s="32">
        <v>41</v>
      </c>
      <c r="D8712" s="32" t="s">
        <v>426</v>
      </c>
      <c r="E8712" s="32" t="s">
        <v>317</v>
      </c>
    </row>
    <row r="8713" spans="1:5" ht="12.6" customHeight="1" x14ac:dyDescent="0.2">
      <c r="A8713" s="32">
        <v>24</v>
      </c>
      <c r="B8713" s="32">
        <v>3</v>
      </c>
      <c r="C8713" s="32">
        <v>42</v>
      </c>
      <c r="D8713" s="32" t="s">
        <v>389</v>
      </c>
      <c r="E8713" s="32" t="s">
        <v>477</v>
      </c>
    </row>
    <row r="8714" spans="1:5" ht="12.6" customHeight="1" x14ac:dyDescent="0.2">
      <c r="A8714" s="32">
        <v>24</v>
      </c>
      <c r="B8714" s="32">
        <v>3</v>
      </c>
      <c r="C8714" s="32">
        <v>43</v>
      </c>
      <c r="D8714" s="32" t="s">
        <v>51</v>
      </c>
      <c r="E8714" s="32" t="s">
        <v>16</v>
      </c>
    </row>
    <row r="8715" spans="1:5" ht="12.6" customHeight="1" x14ac:dyDescent="0.2">
      <c r="A8715" s="32">
        <v>24</v>
      </c>
      <c r="B8715" s="32">
        <v>3</v>
      </c>
      <c r="C8715" s="32">
        <v>44</v>
      </c>
      <c r="D8715" s="32" t="s">
        <v>537</v>
      </c>
      <c r="E8715" s="32" t="s">
        <v>48</v>
      </c>
    </row>
    <row r="8716" spans="1:5" ht="12.6" customHeight="1" x14ac:dyDescent="0.2">
      <c r="A8716" s="32">
        <v>24</v>
      </c>
      <c r="B8716" s="32">
        <v>3</v>
      </c>
      <c r="C8716" s="32">
        <v>45</v>
      </c>
      <c r="D8716" s="32" t="s">
        <v>297</v>
      </c>
      <c r="E8716" s="32" t="s">
        <v>49</v>
      </c>
    </row>
    <row r="8717" spans="1:5" ht="12.6" customHeight="1" x14ac:dyDescent="0.2">
      <c r="A8717" s="32">
        <v>24</v>
      </c>
      <c r="B8717" s="32">
        <v>3</v>
      </c>
      <c r="C8717" s="32">
        <v>46</v>
      </c>
      <c r="D8717" s="32" t="s">
        <v>277</v>
      </c>
      <c r="E8717" s="32" t="s">
        <v>337</v>
      </c>
    </row>
    <row r="8718" spans="1:5" ht="12.6" customHeight="1" x14ac:dyDescent="0.2">
      <c r="A8718" s="32">
        <v>24</v>
      </c>
      <c r="B8718" s="32">
        <v>3</v>
      </c>
      <c r="C8718" s="32">
        <v>47</v>
      </c>
      <c r="D8718" s="32" t="s">
        <v>357</v>
      </c>
      <c r="E8718" s="32" t="s">
        <v>237</v>
      </c>
    </row>
    <row r="8719" spans="1:5" ht="12.6" customHeight="1" x14ac:dyDescent="0.2">
      <c r="A8719" s="32">
        <v>24</v>
      </c>
      <c r="B8719" s="32">
        <v>3</v>
      </c>
      <c r="C8719" s="32">
        <v>48</v>
      </c>
      <c r="D8719" s="32" t="s">
        <v>53</v>
      </c>
      <c r="E8719" s="32" t="s">
        <v>390</v>
      </c>
    </row>
    <row r="8720" spans="1:5" ht="12.6" customHeight="1" x14ac:dyDescent="0.2">
      <c r="A8720" s="32">
        <v>24</v>
      </c>
      <c r="B8720" s="32">
        <v>3</v>
      </c>
      <c r="C8720" s="32">
        <v>49</v>
      </c>
      <c r="D8720" s="32" t="s">
        <v>478</v>
      </c>
      <c r="E8720" s="32" t="s">
        <v>358</v>
      </c>
    </row>
    <row r="8721" spans="1:5" ht="12.6" customHeight="1" x14ac:dyDescent="0.2">
      <c r="A8721" s="32">
        <v>24</v>
      </c>
      <c r="B8721" s="32">
        <v>3</v>
      </c>
      <c r="C8721" s="32">
        <v>50</v>
      </c>
      <c r="D8721" s="32" t="s">
        <v>218</v>
      </c>
      <c r="E8721" s="32" t="s">
        <v>498</v>
      </c>
    </row>
    <row r="8722" spans="1:5" ht="12.6" customHeight="1" x14ac:dyDescent="0.2">
      <c r="A8722" s="32">
        <v>24</v>
      </c>
      <c r="B8722" s="32">
        <v>3</v>
      </c>
      <c r="C8722" s="32">
        <v>51</v>
      </c>
      <c r="D8722" s="32" t="s">
        <v>458</v>
      </c>
      <c r="E8722" s="32" t="s">
        <v>538</v>
      </c>
    </row>
    <row r="8723" spans="1:5" ht="12.6" customHeight="1" x14ac:dyDescent="0.2">
      <c r="A8723" s="32">
        <v>24</v>
      </c>
      <c r="B8723" s="32">
        <v>3</v>
      </c>
      <c r="C8723" s="32">
        <v>52</v>
      </c>
      <c r="D8723" s="32" t="s">
        <v>258</v>
      </c>
      <c r="E8723" s="32" t="s">
        <v>58</v>
      </c>
    </row>
    <row r="8724" spans="1:5" ht="12.6" customHeight="1" x14ac:dyDescent="0.2">
      <c r="A8724" s="32">
        <v>24</v>
      </c>
      <c r="B8724" s="32">
        <v>3</v>
      </c>
      <c r="C8724" s="32">
        <v>53</v>
      </c>
      <c r="D8724" s="32" t="s">
        <v>57</v>
      </c>
      <c r="E8724" s="32" t="s">
        <v>518</v>
      </c>
    </row>
    <row r="8725" spans="1:5" ht="12.6" customHeight="1" x14ac:dyDescent="0.2">
      <c r="A8725" s="32">
        <v>24</v>
      </c>
      <c r="B8725" s="32">
        <v>3</v>
      </c>
      <c r="C8725" s="32">
        <v>54</v>
      </c>
      <c r="D8725" s="32" t="s">
        <v>54</v>
      </c>
      <c r="E8725" s="32" t="s">
        <v>278</v>
      </c>
    </row>
    <row r="8726" spans="1:5" ht="12.6" customHeight="1" x14ac:dyDescent="0.2">
      <c r="A8726" s="32">
        <v>24</v>
      </c>
      <c r="B8726" s="32">
        <v>3</v>
      </c>
      <c r="C8726" s="32">
        <v>55</v>
      </c>
      <c r="D8726" s="32" t="s">
        <v>55</v>
      </c>
      <c r="E8726" s="32" t="s">
        <v>298</v>
      </c>
    </row>
    <row r="8727" spans="1:5" ht="12.6" customHeight="1" x14ac:dyDescent="0.2">
      <c r="A8727" s="32">
        <v>24</v>
      </c>
      <c r="B8727" s="32">
        <v>3</v>
      </c>
      <c r="C8727" s="32">
        <v>56</v>
      </c>
      <c r="D8727" s="32" t="s">
        <v>60</v>
      </c>
      <c r="E8727" s="32" t="s">
        <v>338</v>
      </c>
    </row>
    <row r="8728" spans="1:5" ht="12.6" customHeight="1" x14ac:dyDescent="0.2">
      <c r="A8728" s="32">
        <v>24</v>
      </c>
      <c r="B8728" s="32">
        <v>3</v>
      </c>
      <c r="C8728" s="32">
        <v>57</v>
      </c>
      <c r="D8728" s="32" t="s">
        <v>56</v>
      </c>
      <c r="E8728" s="32" t="s">
        <v>427</v>
      </c>
    </row>
    <row r="8729" spans="1:5" ht="12.6" customHeight="1" x14ac:dyDescent="0.2">
      <c r="A8729" s="32">
        <v>24</v>
      </c>
      <c r="B8729" s="32">
        <v>3</v>
      </c>
      <c r="C8729" s="32">
        <v>58</v>
      </c>
      <c r="D8729" s="32" t="s">
        <v>17</v>
      </c>
      <c r="E8729" s="32" t="s">
        <v>59</v>
      </c>
    </row>
    <row r="8730" spans="1:5" ht="12.6" customHeight="1" x14ac:dyDescent="0.2">
      <c r="A8730" s="32">
        <v>24</v>
      </c>
      <c r="B8730" s="32">
        <v>3</v>
      </c>
      <c r="C8730" s="32">
        <v>59</v>
      </c>
      <c r="D8730" s="32" t="s">
        <v>392</v>
      </c>
      <c r="E8730" s="32" t="s">
        <v>238</v>
      </c>
    </row>
    <row r="8731" spans="1:5" ht="12.6" customHeight="1" x14ac:dyDescent="0.2">
      <c r="A8731" s="32">
        <v>24</v>
      </c>
      <c r="B8731" s="32">
        <v>3</v>
      </c>
      <c r="C8731" s="32">
        <v>60</v>
      </c>
      <c r="D8731" s="32" t="s">
        <v>318</v>
      </c>
      <c r="E8731" s="32" t="s">
        <v>391</v>
      </c>
    </row>
    <row r="8732" spans="1:5" ht="12.6" customHeight="1" x14ac:dyDescent="0.2">
      <c r="A8732" s="32">
        <v>24</v>
      </c>
      <c r="B8732" s="32">
        <v>3</v>
      </c>
      <c r="C8732" s="32">
        <v>61</v>
      </c>
      <c r="D8732" s="32" t="s">
        <v>61</v>
      </c>
      <c r="E8732" s="32" t="s">
        <v>428</v>
      </c>
    </row>
    <row r="8733" spans="1:5" ht="12.6" customHeight="1" x14ac:dyDescent="0.2">
      <c r="A8733" s="32">
        <v>24</v>
      </c>
      <c r="B8733" s="32">
        <v>3</v>
      </c>
      <c r="C8733" s="32">
        <v>62</v>
      </c>
      <c r="D8733" s="32" t="s">
        <v>64</v>
      </c>
      <c r="E8733" s="32" t="s">
        <v>359</v>
      </c>
    </row>
    <row r="8734" spans="1:5" ht="12.6" customHeight="1" x14ac:dyDescent="0.2">
      <c r="A8734" s="32">
        <v>24</v>
      </c>
      <c r="B8734" s="32">
        <v>3</v>
      </c>
      <c r="C8734" s="32">
        <v>63</v>
      </c>
      <c r="D8734" s="32" t="s">
        <v>65</v>
      </c>
      <c r="E8734" s="32" t="s">
        <v>339</v>
      </c>
    </row>
    <row r="8735" spans="1:5" ht="12.6" customHeight="1" x14ac:dyDescent="0.2">
      <c r="A8735" s="32">
        <v>24</v>
      </c>
      <c r="B8735" s="32">
        <v>3</v>
      </c>
      <c r="C8735" s="32">
        <v>64</v>
      </c>
      <c r="D8735" s="32" t="s">
        <v>479</v>
      </c>
      <c r="E8735" s="32" t="s">
        <v>279</v>
      </c>
    </row>
    <row r="8736" spans="1:5" ht="12.6" customHeight="1" x14ac:dyDescent="0.2">
      <c r="A8736" s="32">
        <v>24</v>
      </c>
      <c r="B8736" s="32">
        <v>3</v>
      </c>
      <c r="C8736" s="32">
        <v>65</v>
      </c>
      <c r="D8736" s="32" t="s">
        <v>499</v>
      </c>
      <c r="E8736" s="32" t="s">
        <v>62</v>
      </c>
    </row>
    <row r="8737" spans="1:5" ht="12.6" customHeight="1" x14ac:dyDescent="0.2">
      <c r="A8737" s="32">
        <v>24</v>
      </c>
      <c r="B8737" s="32">
        <v>3</v>
      </c>
      <c r="C8737" s="32">
        <v>66</v>
      </c>
      <c r="D8737" s="32" t="s">
        <v>239</v>
      </c>
      <c r="E8737" s="32" t="s">
        <v>539</v>
      </c>
    </row>
    <row r="8738" spans="1:5" ht="12.6" customHeight="1" x14ac:dyDescent="0.2">
      <c r="A8738" s="32">
        <v>24</v>
      </c>
      <c r="B8738" s="32">
        <v>3</v>
      </c>
      <c r="C8738" s="32">
        <v>67</v>
      </c>
      <c r="D8738" s="32" t="s">
        <v>519</v>
      </c>
      <c r="E8738" s="32" t="s">
        <v>393</v>
      </c>
    </row>
    <row r="8739" spans="1:5" ht="12.6" customHeight="1" x14ac:dyDescent="0.2">
      <c r="A8739" s="32">
        <v>24</v>
      </c>
      <c r="B8739" s="32">
        <v>3</v>
      </c>
      <c r="C8739" s="32">
        <v>68</v>
      </c>
      <c r="D8739" s="32" t="s">
        <v>299</v>
      </c>
      <c r="E8739" s="32" t="s">
        <v>67</v>
      </c>
    </row>
    <row r="8740" spans="1:5" ht="12.6" customHeight="1" x14ac:dyDescent="0.2">
      <c r="A8740" s="32">
        <v>24</v>
      </c>
      <c r="B8740" s="32">
        <v>3</v>
      </c>
      <c r="C8740" s="32">
        <v>69</v>
      </c>
      <c r="D8740" s="32" t="s">
        <v>219</v>
      </c>
      <c r="E8740" s="32" t="s">
        <v>66</v>
      </c>
    </row>
    <row r="8741" spans="1:5" ht="12.6" customHeight="1" x14ac:dyDescent="0.2">
      <c r="A8741" s="32">
        <v>24</v>
      </c>
      <c r="B8741" s="32">
        <v>3</v>
      </c>
      <c r="C8741" s="32">
        <v>70</v>
      </c>
      <c r="D8741" s="32" t="s">
        <v>259</v>
      </c>
      <c r="E8741" s="32" t="s">
        <v>18</v>
      </c>
    </row>
    <row r="8742" spans="1:5" ht="12.6" customHeight="1" x14ac:dyDescent="0.2">
      <c r="A8742" s="32">
        <v>24</v>
      </c>
      <c r="B8742" s="32">
        <v>3</v>
      </c>
      <c r="C8742" s="32">
        <v>71</v>
      </c>
      <c r="D8742" s="32" t="s">
        <v>63</v>
      </c>
      <c r="E8742" s="32" t="s">
        <v>459</v>
      </c>
    </row>
    <row r="8743" spans="1:5" ht="12.6" customHeight="1" x14ac:dyDescent="0.2">
      <c r="A8743" s="32">
        <v>24</v>
      </c>
      <c r="B8743" s="32">
        <v>3</v>
      </c>
      <c r="C8743" s="32">
        <v>72</v>
      </c>
      <c r="D8743" s="32" t="s">
        <v>319</v>
      </c>
      <c r="E8743" s="32" t="s">
        <v>394</v>
      </c>
    </row>
    <row r="8744" spans="1:5" ht="12.6" customHeight="1" x14ac:dyDescent="0.2">
      <c r="A8744" s="32">
        <v>24</v>
      </c>
      <c r="B8744" s="32">
        <v>3</v>
      </c>
      <c r="C8744" s="32">
        <v>73</v>
      </c>
      <c r="D8744" s="32" t="s">
        <v>396</v>
      </c>
      <c r="E8744" s="32" t="s">
        <v>480</v>
      </c>
    </row>
    <row r="8745" spans="1:5" ht="12.6" customHeight="1" x14ac:dyDescent="0.2">
      <c r="A8745" s="32">
        <v>24</v>
      </c>
      <c r="B8745" s="32">
        <v>3</v>
      </c>
      <c r="C8745" s="32">
        <v>74</v>
      </c>
      <c r="D8745" s="32" t="s">
        <v>320</v>
      </c>
      <c r="E8745" s="32" t="s">
        <v>360</v>
      </c>
    </row>
    <row r="8746" spans="1:5" ht="12.6" customHeight="1" x14ac:dyDescent="0.2">
      <c r="A8746" s="32">
        <v>24</v>
      </c>
      <c r="B8746" s="32">
        <v>3</v>
      </c>
      <c r="C8746" s="32">
        <v>75</v>
      </c>
      <c r="D8746" s="32" t="s">
        <v>460</v>
      </c>
      <c r="E8746" s="32" t="s">
        <v>74</v>
      </c>
    </row>
    <row r="8747" spans="1:5" ht="12.6" customHeight="1" x14ac:dyDescent="0.2">
      <c r="A8747" s="32">
        <v>24</v>
      </c>
      <c r="B8747" s="32">
        <v>3</v>
      </c>
      <c r="C8747" s="32">
        <v>76</v>
      </c>
      <c r="D8747" s="32" t="s">
        <v>68</v>
      </c>
      <c r="E8747" s="32" t="s">
        <v>500</v>
      </c>
    </row>
    <row r="8748" spans="1:5" ht="12.6" customHeight="1" x14ac:dyDescent="0.2">
      <c r="A8748" s="32">
        <v>24</v>
      </c>
      <c r="B8748" s="32">
        <v>3</v>
      </c>
      <c r="C8748" s="32">
        <v>77</v>
      </c>
      <c r="D8748" s="32" t="s">
        <v>340</v>
      </c>
      <c r="E8748" s="32" t="s">
        <v>395</v>
      </c>
    </row>
    <row r="8749" spans="1:5" ht="12.6" customHeight="1" x14ac:dyDescent="0.2">
      <c r="A8749" s="32">
        <v>24</v>
      </c>
      <c r="B8749" s="32">
        <v>3</v>
      </c>
      <c r="C8749" s="32">
        <v>78</v>
      </c>
      <c r="D8749" s="32" t="s">
        <v>72</v>
      </c>
      <c r="E8749" s="32" t="s">
        <v>429</v>
      </c>
    </row>
    <row r="8750" spans="1:5" ht="12.6" customHeight="1" x14ac:dyDescent="0.2">
      <c r="A8750" s="32">
        <v>24</v>
      </c>
      <c r="B8750" s="32">
        <v>3</v>
      </c>
      <c r="C8750" s="32">
        <v>79</v>
      </c>
      <c r="D8750" s="32" t="s">
        <v>69</v>
      </c>
      <c r="E8750" s="32" t="s">
        <v>280</v>
      </c>
    </row>
    <row r="8751" spans="1:5" ht="12.6" customHeight="1" x14ac:dyDescent="0.2">
      <c r="A8751" s="32">
        <v>24</v>
      </c>
      <c r="B8751" s="32">
        <v>3</v>
      </c>
      <c r="C8751" s="32">
        <v>80</v>
      </c>
      <c r="D8751" s="32" t="s">
        <v>540</v>
      </c>
      <c r="E8751" s="32" t="s">
        <v>71</v>
      </c>
    </row>
    <row r="8752" spans="1:5" ht="12.6" customHeight="1" x14ac:dyDescent="0.2">
      <c r="A8752" s="32">
        <v>24</v>
      </c>
      <c r="B8752" s="32">
        <v>3</v>
      </c>
      <c r="C8752" s="32">
        <v>81</v>
      </c>
      <c r="D8752" s="32" t="s">
        <v>70</v>
      </c>
      <c r="E8752" s="32" t="s">
        <v>220</v>
      </c>
    </row>
    <row r="8753" spans="1:5" ht="12.6" customHeight="1" x14ac:dyDescent="0.2">
      <c r="A8753" s="32">
        <v>24</v>
      </c>
      <c r="B8753" s="32">
        <v>3</v>
      </c>
      <c r="C8753" s="32">
        <v>82</v>
      </c>
      <c r="D8753" s="32" t="s">
        <v>19</v>
      </c>
      <c r="E8753" s="32" t="s">
        <v>520</v>
      </c>
    </row>
    <row r="8754" spans="1:5" ht="12.6" customHeight="1" x14ac:dyDescent="0.2">
      <c r="A8754" s="32">
        <v>24</v>
      </c>
      <c r="B8754" s="32">
        <v>3</v>
      </c>
      <c r="C8754" s="32">
        <v>83</v>
      </c>
      <c r="D8754" s="32" t="s">
        <v>73</v>
      </c>
      <c r="E8754" s="32" t="s">
        <v>240</v>
      </c>
    </row>
    <row r="8755" spans="1:5" ht="12.6" customHeight="1" x14ac:dyDescent="0.2">
      <c r="A8755" s="32">
        <v>24</v>
      </c>
      <c r="B8755" s="32">
        <v>3</v>
      </c>
      <c r="C8755" s="32">
        <v>84</v>
      </c>
      <c r="D8755" s="32" t="s">
        <v>260</v>
      </c>
      <c r="E8755" s="32" t="s">
        <v>300</v>
      </c>
    </row>
    <row r="8756" spans="1:5" ht="12.6" customHeight="1" x14ac:dyDescent="0.2">
      <c r="A8756" s="32">
        <v>24</v>
      </c>
      <c r="B8756" s="32">
        <v>3</v>
      </c>
      <c r="C8756" s="32">
        <v>85</v>
      </c>
      <c r="D8756" s="32" t="s">
        <v>301</v>
      </c>
      <c r="E8756" s="32" t="s">
        <v>541</v>
      </c>
    </row>
    <row r="8757" spans="1:5" ht="12.6" customHeight="1" x14ac:dyDescent="0.2">
      <c r="A8757" s="32">
        <v>24</v>
      </c>
      <c r="B8757" s="32">
        <v>3</v>
      </c>
      <c r="C8757" s="32">
        <v>86</v>
      </c>
      <c r="D8757" s="32" t="s">
        <v>321</v>
      </c>
      <c r="E8757" s="32" t="s">
        <v>281</v>
      </c>
    </row>
    <row r="8758" spans="1:5" ht="12.6" customHeight="1" x14ac:dyDescent="0.2">
      <c r="A8758" s="32">
        <v>24</v>
      </c>
      <c r="B8758" s="32">
        <v>3</v>
      </c>
      <c r="C8758" s="32">
        <v>87</v>
      </c>
      <c r="D8758" s="32" t="s">
        <v>241</v>
      </c>
      <c r="E8758" s="32" t="s">
        <v>221</v>
      </c>
    </row>
    <row r="8759" spans="1:5" ht="12.6" customHeight="1" x14ac:dyDescent="0.2">
      <c r="A8759" s="32">
        <v>24</v>
      </c>
      <c r="B8759" s="32">
        <v>3</v>
      </c>
      <c r="C8759" s="32">
        <v>88</v>
      </c>
      <c r="D8759" s="32" t="s">
        <v>521</v>
      </c>
      <c r="E8759" s="32" t="s">
        <v>481</v>
      </c>
    </row>
    <row r="8760" spans="1:5" ht="12.6" customHeight="1" x14ac:dyDescent="0.2">
      <c r="A8760" s="32">
        <v>24</v>
      </c>
      <c r="B8760" s="32">
        <v>3</v>
      </c>
      <c r="C8760" s="32">
        <v>89</v>
      </c>
      <c r="D8760" s="32" t="s">
        <v>501</v>
      </c>
      <c r="E8760" s="32" t="s">
        <v>361</v>
      </c>
    </row>
    <row r="8761" spans="1:5" ht="12.6" customHeight="1" x14ac:dyDescent="0.2">
      <c r="A8761" s="32">
        <v>24</v>
      </c>
      <c r="B8761" s="32">
        <v>3</v>
      </c>
      <c r="C8761" s="32">
        <v>90</v>
      </c>
      <c r="D8761" s="32" t="s">
        <v>461</v>
      </c>
      <c r="E8761" s="32" t="s">
        <v>398</v>
      </c>
    </row>
    <row r="8762" spans="1:5" ht="12.6" customHeight="1" x14ac:dyDescent="0.2">
      <c r="A8762" s="32">
        <v>24</v>
      </c>
      <c r="B8762" s="32">
        <v>3</v>
      </c>
      <c r="C8762" s="32">
        <v>91</v>
      </c>
      <c r="D8762" s="32" t="s">
        <v>76</v>
      </c>
      <c r="E8762" s="32" t="s">
        <v>75</v>
      </c>
    </row>
    <row r="8763" spans="1:5" ht="12.6" customHeight="1" x14ac:dyDescent="0.2">
      <c r="A8763" s="32">
        <v>24</v>
      </c>
      <c r="B8763" s="32">
        <v>3</v>
      </c>
      <c r="C8763" s="32">
        <v>92</v>
      </c>
      <c r="D8763" s="32" t="s">
        <v>20</v>
      </c>
      <c r="E8763" s="32" t="s">
        <v>79</v>
      </c>
    </row>
    <row r="8764" spans="1:5" ht="12.6" customHeight="1" x14ac:dyDescent="0.2">
      <c r="A8764" s="32">
        <v>24</v>
      </c>
      <c r="B8764" s="32">
        <v>3</v>
      </c>
      <c r="C8764" s="32">
        <v>93</v>
      </c>
      <c r="D8764" s="32" t="s">
        <v>397</v>
      </c>
      <c r="E8764" s="32" t="s">
        <v>77</v>
      </c>
    </row>
    <row r="8765" spans="1:5" ht="12.6" customHeight="1" x14ac:dyDescent="0.2">
      <c r="A8765" s="32">
        <v>24</v>
      </c>
      <c r="B8765" s="32">
        <v>3</v>
      </c>
      <c r="C8765" s="32">
        <v>94</v>
      </c>
      <c r="D8765" s="32" t="s">
        <v>80</v>
      </c>
      <c r="E8765" s="32" t="s">
        <v>81</v>
      </c>
    </row>
    <row r="8766" spans="1:5" ht="12.6" customHeight="1" x14ac:dyDescent="0.2">
      <c r="A8766" s="32">
        <v>24</v>
      </c>
      <c r="B8766" s="32">
        <v>3</v>
      </c>
      <c r="C8766" s="32">
        <v>95</v>
      </c>
      <c r="D8766" s="32" t="s">
        <v>430</v>
      </c>
      <c r="E8766" s="32" t="s">
        <v>341</v>
      </c>
    </row>
    <row r="8767" spans="1:5" ht="12.6" customHeight="1" x14ac:dyDescent="0.2">
      <c r="A8767" s="32">
        <v>24</v>
      </c>
      <c r="B8767" s="32">
        <v>3</v>
      </c>
      <c r="C8767" s="32">
        <v>96</v>
      </c>
      <c r="D8767" s="32" t="s">
        <v>261</v>
      </c>
      <c r="E8767" s="32" t="s">
        <v>78</v>
      </c>
    </row>
    <row r="8768" spans="1:5" ht="12.6" customHeight="1" x14ac:dyDescent="0.2">
      <c r="A8768" s="32">
        <v>24</v>
      </c>
      <c r="B8768" s="32">
        <v>3</v>
      </c>
      <c r="C8768" s="32">
        <v>97</v>
      </c>
      <c r="D8768" s="32" t="s">
        <v>21</v>
      </c>
      <c r="E8768" s="32" t="s">
        <v>322</v>
      </c>
    </row>
    <row r="8769" spans="1:5" ht="12.6" customHeight="1" x14ac:dyDescent="0.2">
      <c r="A8769" s="32">
        <v>24</v>
      </c>
      <c r="B8769" s="32">
        <v>3</v>
      </c>
      <c r="C8769" s="32">
        <v>98</v>
      </c>
      <c r="D8769" s="32" t="s">
        <v>222</v>
      </c>
      <c r="E8769" s="32" t="s">
        <v>87</v>
      </c>
    </row>
    <row r="8770" spans="1:5" ht="12.6" customHeight="1" x14ac:dyDescent="0.2">
      <c r="A8770" s="32">
        <v>24</v>
      </c>
      <c r="B8770" s="32">
        <v>3</v>
      </c>
      <c r="C8770" s="32">
        <v>99</v>
      </c>
      <c r="D8770" s="32" t="s">
        <v>88</v>
      </c>
      <c r="E8770" s="32" t="s">
        <v>522</v>
      </c>
    </row>
    <row r="8771" spans="1:5" ht="12.6" customHeight="1" x14ac:dyDescent="0.2">
      <c r="A8771" s="32">
        <v>24</v>
      </c>
      <c r="B8771" s="32">
        <v>3</v>
      </c>
      <c r="C8771" s="32">
        <v>100</v>
      </c>
      <c r="D8771" s="32" t="s">
        <v>400</v>
      </c>
      <c r="E8771" s="32" t="s">
        <v>85</v>
      </c>
    </row>
    <row r="8772" spans="1:5" ht="12.6" customHeight="1" x14ac:dyDescent="0.2">
      <c r="A8772" s="32">
        <v>24</v>
      </c>
      <c r="B8772" s="32">
        <v>3</v>
      </c>
      <c r="C8772" s="32">
        <v>101</v>
      </c>
      <c r="D8772" s="32" t="s">
        <v>482</v>
      </c>
      <c r="E8772" s="32" t="s">
        <v>242</v>
      </c>
    </row>
    <row r="8773" spans="1:5" ht="12.6" customHeight="1" x14ac:dyDescent="0.2">
      <c r="A8773" s="32">
        <v>24</v>
      </c>
      <c r="B8773" s="32">
        <v>3</v>
      </c>
      <c r="C8773" s="32">
        <v>102</v>
      </c>
      <c r="D8773" s="32" t="s">
        <v>362</v>
      </c>
      <c r="E8773" s="32" t="s">
        <v>83</v>
      </c>
    </row>
    <row r="8774" spans="1:5" ht="12.6" customHeight="1" x14ac:dyDescent="0.2">
      <c r="A8774" s="32">
        <v>24</v>
      </c>
      <c r="B8774" s="32">
        <v>3</v>
      </c>
      <c r="C8774" s="32">
        <v>103</v>
      </c>
      <c r="D8774" s="32" t="s">
        <v>542</v>
      </c>
      <c r="E8774" s="32" t="s">
        <v>282</v>
      </c>
    </row>
    <row r="8775" spans="1:5" ht="12.6" customHeight="1" x14ac:dyDescent="0.2">
      <c r="A8775" s="32">
        <v>24</v>
      </c>
      <c r="B8775" s="32">
        <v>3</v>
      </c>
      <c r="C8775" s="32">
        <v>104</v>
      </c>
      <c r="D8775" s="32" t="s">
        <v>502</v>
      </c>
      <c r="E8775" s="32" t="s">
        <v>262</v>
      </c>
    </row>
    <row r="8776" spans="1:5" ht="12.6" customHeight="1" x14ac:dyDescent="0.2">
      <c r="A8776" s="32">
        <v>24</v>
      </c>
      <c r="B8776" s="32">
        <v>3</v>
      </c>
      <c r="C8776" s="32">
        <v>105</v>
      </c>
      <c r="D8776" s="32" t="s">
        <v>462</v>
      </c>
      <c r="E8776" s="32" t="s">
        <v>399</v>
      </c>
    </row>
    <row r="8777" spans="1:5" ht="12.6" customHeight="1" x14ac:dyDescent="0.2">
      <c r="A8777" s="32">
        <v>24</v>
      </c>
      <c r="B8777" s="32">
        <v>3</v>
      </c>
      <c r="C8777" s="32">
        <v>106</v>
      </c>
      <c r="D8777" s="32" t="s">
        <v>302</v>
      </c>
      <c r="E8777" s="32" t="s">
        <v>342</v>
      </c>
    </row>
    <row r="8778" spans="1:5" ht="12.6" customHeight="1" x14ac:dyDescent="0.2">
      <c r="A8778" s="32">
        <v>24</v>
      </c>
      <c r="B8778" s="32">
        <v>3</v>
      </c>
      <c r="C8778" s="32">
        <v>107</v>
      </c>
      <c r="D8778" s="32" t="s">
        <v>431</v>
      </c>
      <c r="E8778" s="32" t="s">
        <v>82</v>
      </c>
    </row>
    <row r="8779" spans="1:5" ht="12.6" customHeight="1" x14ac:dyDescent="0.2">
      <c r="A8779" s="32">
        <v>24</v>
      </c>
      <c r="B8779" s="32">
        <v>3</v>
      </c>
      <c r="C8779" s="32">
        <v>108</v>
      </c>
      <c r="D8779" s="32" t="s">
        <v>86</v>
      </c>
      <c r="E8779" s="32" t="s">
        <v>84</v>
      </c>
    </row>
    <row r="8780" spans="1:5" ht="12.6" customHeight="1" x14ac:dyDescent="0.2">
      <c r="A8780" s="32">
        <v>24</v>
      </c>
      <c r="B8780" s="32">
        <v>3</v>
      </c>
      <c r="C8780" s="32">
        <v>109</v>
      </c>
      <c r="D8780" s="32" t="s">
        <v>303</v>
      </c>
      <c r="E8780" s="32" t="s">
        <v>283</v>
      </c>
    </row>
    <row r="8781" spans="1:5" ht="12.6" customHeight="1" x14ac:dyDescent="0.2">
      <c r="A8781" s="32">
        <v>24</v>
      </c>
      <c r="B8781" s="32">
        <v>3</v>
      </c>
      <c r="C8781" s="32">
        <v>110</v>
      </c>
      <c r="D8781" s="32" t="s">
        <v>523</v>
      </c>
      <c r="E8781" s="32" t="s">
        <v>90</v>
      </c>
    </row>
    <row r="8782" spans="1:5" ht="12.6" customHeight="1" x14ac:dyDescent="0.2">
      <c r="A8782" s="32">
        <v>24</v>
      </c>
      <c r="B8782" s="32">
        <v>3</v>
      </c>
      <c r="C8782" s="32">
        <v>111</v>
      </c>
      <c r="D8782" s="32" t="s">
        <v>323</v>
      </c>
      <c r="E8782" s="32" t="s">
        <v>483</v>
      </c>
    </row>
    <row r="8783" spans="1:5" ht="12.6" customHeight="1" x14ac:dyDescent="0.2">
      <c r="A8783" s="32">
        <v>24</v>
      </c>
      <c r="B8783" s="32">
        <v>3</v>
      </c>
      <c r="C8783" s="32">
        <v>112</v>
      </c>
      <c r="D8783" s="32" t="s">
        <v>401</v>
      </c>
      <c r="E8783" s="32" t="s">
        <v>93</v>
      </c>
    </row>
    <row r="8784" spans="1:5" ht="12.6" customHeight="1" x14ac:dyDescent="0.2">
      <c r="A8784" s="32">
        <v>24</v>
      </c>
      <c r="B8784" s="32">
        <v>3</v>
      </c>
      <c r="C8784" s="32">
        <v>113</v>
      </c>
      <c r="D8784" s="32" t="s">
        <v>463</v>
      </c>
      <c r="E8784" s="32" t="s">
        <v>243</v>
      </c>
    </row>
    <row r="8785" spans="1:5" ht="12.6" customHeight="1" x14ac:dyDescent="0.2">
      <c r="A8785" s="32">
        <v>24</v>
      </c>
      <c r="B8785" s="32">
        <v>3</v>
      </c>
      <c r="C8785" s="32">
        <v>114</v>
      </c>
      <c r="D8785" s="32" t="s">
        <v>94</v>
      </c>
      <c r="E8785" s="32" t="s">
        <v>92</v>
      </c>
    </row>
    <row r="8786" spans="1:5" ht="12.6" customHeight="1" x14ac:dyDescent="0.2">
      <c r="A8786" s="32">
        <v>24</v>
      </c>
      <c r="B8786" s="32">
        <v>3</v>
      </c>
      <c r="C8786" s="32">
        <v>115</v>
      </c>
      <c r="D8786" s="32" t="s">
        <v>23</v>
      </c>
      <c r="E8786" s="32" t="s">
        <v>503</v>
      </c>
    </row>
    <row r="8787" spans="1:5" ht="12.6" customHeight="1" x14ac:dyDescent="0.2">
      <c r="A8787" s="32">
        <v>24</v>
      </c>
      <c r="B8787" s="32">
        <v>3</v>
      </c>
      <c r="C8787" s="32">
        <v>116</v>
      </c>
      <c r="D8787" s="32" t="s">
        <v>91</v>
      </c>
      <c r="E8787" s="32" t="s">
        <v>223</v>
      </c>
    </row>
    <row r="8788" spans="1:5" ht="12.6" customHeight="1" x14ac:dyDescent="0.2">
      <c r="A8788" s="32">
        <v>24</v>
      </c>
      <c r="B8788" s="32">
        <v>3</v>
      </c>
      <c r="C8788" s="32">
        <v>117</v>
      </c>
      <c r="D8788" s="32" t="s">
        <v>432</v>
      </c>
      <c r="E8788" s="32" t="s">
        <v>263</v>
      </c>
    </row>
    <row r="8789" spans="1:5" ht="12.6" customHeight="1" x14ac:dyDescent="0.2">
      <c r="A8789" s="32">
        <v>24</v>
      </c>
      <c r="B8789" s="32">
        <v>3</v>
      </c>
      <c r="C8789" s="32">
        <v>118</v>
      </c>
      <c r="D8789" s="32" t="s">
        <v>89</v>
      </c>
      <c r="E8789" s="32" t="s">
        <v>363</v>
      </c>
    </row>
    <row r="8790" spans="1:5" ht="12.6" customHeight="1" x14ac:dyDescent="0.2">
      <c r="A8790" s="32">
        <v>24</v>
      </c>
      <c r="B8790" s="32">
        <v>3</v>
      </c>
      <c r="C8790" s="32">
        <v>119</v>
      </c>
      <c r="D8790" s="32" t="s">
        <v>343</v>
      </c>
      <c r="E8790" s="32" t="s">
        <v>95</v>
      </c>
    </row>
    <row r="8791" spans="1:5" ht="12.6" customHeight="1" x14ac:dyDescent="0.2">
      <c r="A8791" s="32">
        <v>24</v>
      </c>
      <c r="B8791" s="32">
        <v>3</v>
      </c>
      <c r="C8791" s="32">
        <v>120</v>
      </c>
      <c r="D8791" s="32" t="s">
        <v>543</v>
      </c>
      <c r="E8791" s="32" t="s">
        <v>402</v>
      </c>
    </row>
    <row r="8792" spans="1:5" ht="12.6" customHeight="1" x14ac:dyDescent="0.2">
      <c r="A8792" s="32">
        <v>24</v>
      </c>
      <c r="B8792" s="32">
        <v>3</v>
      </c>
      <c r="C8792" s="32">
        <v>121</v>
      </c>
      <c r="D8792" s="32" t="s">
        <v>364</v>
      </c>
      <c r="E8792" s="32" t="s">
        <v>433</v>
      </c>
    </row>
    <row r="8793" spans="1:5" ht="12.6" customHeight="1" x14ac:dyDescent="0.2">
      <c r="A8793" s="32">
        <v>24</v>
      </c>
      <c r="B8793" s="32">
        <v>3</v>
      </c>
      <c r="C8793" s="32">
        <v>122</v>
      </c>
      <c r="D8793" s="32" t="s">
        <v>96</v>
      </c>
      <c r="E8793" s="32" t="s">
        <v>544</v>
      </c>
    </row>
    <row r="8794" spans="1:5" ht="12.6" customHeight="1" x14ac:dyDescent="0.2">
      <c r="A8794" s="32">
        <v>24</v>
      </c>
      <c r="B8794" s="32">
        <v>3</v>
      </c>
      <c r="C8794" s="32">
        <v>123</v>
      </c>
      <c r="D8794" s="32" t="s">
        <v>224</v>
      </c>
      <c r="E8794" s="32" t="s">
        <v>284</v>
      </c>
    </row>
    <row r="8795" spans="1:5" ht="12.6" customHeight="1" x14ac:dyDescent="0.2">
      <c r="A8795" s="32">
        <v>24</v>
      </c>
      <c r="B8795" s="32">
        <v>3</v>
      </c>
      <c r="C8795" s="32">
        <v>124</v>
      </c>
      <c r="D8795" s="32" t="s">
        <v>100</v>
      </c>
      <c r="E8795" s="32" t="s">
        <v>324</v>
      </c>
    </row>
    <row r="8796" spans="1:5" ht="12.6" customHeight="1" x14ac:dyDescent="0.2">
      <c r="A8796" s="32">
        <v>24</v>
      </c>
      <c r="B8796" s="32">
        <v>3</v>
      </c>
      <c r="C8796" s="32">
        <v>125</v>
      </c>
      <c r="D8796" s="32" t="s">
        <v>464</v>
      </c>
      <c r="E8796" s="32" t="s">
        <v>102</v>
      </c>
    </row>
    <row r="8797" spans="1:5" ht="12.6" customHeight="1" x14ac:dyDescent="0.2">
      <c r="A8797" s="32">
        <v>24</v>
      </c>
      <c r="B8797" s="32">
        <v>3</v>
      </c>
      <c r="C8797" s="32">
        <v>126</v>
      </c>
      <c r="D8797" s="32" t="s">
        <v>244</v>
      </c>
      <c r="E8797" s="32" t="s">
        <v>264</v>
      </c>
    </row>
    <row r="8798" spans="1:5" ht="12.6" customHeight="1" x14ac:dyDescent="0.2">
      <c r="A8798" s="32">
        <v>24</v>
      </c>
      <c r="B8798" s="32">
        <v>3</v>
      </c>
      <c r="C8798" s="32">
        <v>127</v>
      </c>
      <c r="D8798" s="32" t="s">
        <v>504</v>
      </c>
      <c r="E8798" s="32" t="s">
        <v>404</v>
      </c>
    </row>
    <row r="8799" spans="1:5" ht="12.6" customHeight="1" x14ac:dyDescent="0.2">
      <c r="A8799" s="32">
        <v>24</v>
      </c>
      <c r="B8799" s="32">
        <v>3</v>
      </c>
      <c r="C8799" s="32">
        <v>128</v>
      </c>
      <c r="D8799" s="32" t="s">
        <v>524</v>
      </c>
      <c r="E8799" s="32" t="s">
        <v>97</v>
      </c>
    </row>
    <row r="8800" spans="1:5" ht="12.6" customHeight="1" x14ac:dyDescent="0.2">
      <c r="A8800" s="32">
        <v>24</v>
      </c>
      <c r="B8800" s="32">
        <v>3</v>
      </c>
      <c r="C8800" s="32">
        <v>129</v>
      </c>
      <c r="D8800" s="32" t="s">
        <v>403</v>
      </c>
      <c r="E8800" s="32" t="s">
        <v>98</v>
      </c>
    </row>
    <row r="8801" spans="1:5" ht="12.6" customHeight="1" x14ac:dyDescent="0.2">
      <c r="A8801" s="32">
        <v>24</v>
      </c>
      <c r="B8801" s="32">
        <v>3</v>
      </c>
      <c r="C8801" s="32">
        <v>130</v>
      </c>
      <c r="D8801" s="32" t="s">
        <v>99</v>
      </c>
      <c r="E8801" s="32" t="s">
        <v>304</v>
      </c>
    </row>
    <row r="8802" spans="1:5" ht="12.6" customHeight="1" x14ac:dyDescent="0.2">
      <c r="A8802" s="32">
        <v>24</v>
      </c>
      <c r="B8802" s="32">
        <v>3</v>
      </c>
      <c r="C8802" s="32">
        <v>131</v>
      </c>
      <c r="D8802" s="32" t="s">
        <v>484</v>
      </c>
      <c r="E8802" s="32" t="s">
        <v>344</v>
      </c>
    </row>
    <row r="8803" spans="1:5" ht="12.6" customHeight="1" x14ac:dyDescent="0.2">
      <c r="A8803" s="32">
        <v>24</v>
      </c>
      <c r="B8803" s="32">
        <v>3</v>
      </c>
      <c r="C8803" s="32">
        <v>132</v>
      </c>
      <c r="D8803" s="32" t="s">
        <v>101</v>
      </c>
      <c r="E8803" s="32" t="s">
        <v>24</v>
      </c>
    </row>
    <row r="8804" spans="1:5" ht="12.6" customHeight="1" x14ac:dyDescent="0.2">
      <c r="A8804" s="32">
        <v>24</v>
      </c>
      <c r="B8804" s="32">
        <v>3</v>
      </c>
      <c r="C8804" s="32">
        <v>133</v>
      </c>
      <c r="D8804" s="32" t="s">
        <v>305</v>
      </c>
      <c r="E8804" s="32" t="s">
        <v>505</v>
      </c>
    </row>
    <row r="8805" spans="1:5" ht="12.6" customHeight="1" x14ac:dyDescent="0.2">
      <c r="A8805" s="32">
        <v>24</v>
      </c>
      <c r="B8805" s="32">
        <v>3</v>
      </c>
      <c r="C8805" s="32">
        <v>134</v>
      </c>
      <c r="D8805" s="32" t="s">
        <v>245</v>
      </c>
      <c r="E8805" s="32" t="s">
        <v>434</v>
      </c>
    </row>
    <row r="8806" spans="1:5" ht="12.6" customHeight="1" x14ac:dyDescent="0.2">
      <c r="A8806" s="32">
        <v>24</v>
      </c>
      <c r="B8806" s="32">
        <v>3</v>
      </c>
      <c r="C8806" s="32">
        <v>135</v>
      </c>
      <c r="D8806" s="32" t="s">
        <v>485</v>
      </c>
      <c r="E8806" s="32" t="s">
        <v>108</v>
      </c>
    </row>
    <row r="8807" spans="1:5" ht="12.6" customHeight="1" x14ac:dyDescent="0.2">
      <c r="A8807" s="32">
        <v>24</v>
      </c>
      <c r="B8807" s="32">
        <v>3</v>
      </c>
      <c r="C8807" s="32">
        <v>136</v>
      </c>
      <c r="D8807" s="32" t="s">
        <v>25</v>
      </c>
      <c r="E8807" s="32" t="s">
        <v>465</v>
      </c>
    </row>
    <row r="8808" spans="1:5" ht="12.6" customHeight="1" x14ac:dyDescent="0.2">
      <c r="A8808" s="32">
        <v>24</v>
      </c>
      <c r="B8808" s="32">
        <v>3</v>
      </c>
      <c r="C8808" s="32">
        <v>137</v>
      </c>
      <c r="D8808" s="32" t="s">
        <v>406</v>
      </c>
      <c r="E8808" s="32" t="s">
        <v>105</v>
      </c>
    </row>
    <row r="8809" spans="1:5" ht="12.6" customHeight="1" x14ac:dyDescent="0.2">
      <c r="A8809" s="32">
        <v>24</v>
      </c>
      <c r="B8809" s="32">
        <v>3</v>
      </c>
      <c r="C8809" s="32">
        <v>138</v>
      </c>
      <c r="D8809" s="32" t="s">
        <v>345</v>
      </c>
      <c r="E8809" s="32" t="s">
        <v>265</v>
      </c>
    </row>
    <row r="8810" spans="1:5" ht="12.6" customHeight="1" x14ac:dyDescent="0.2">
      <c r="A8810" s="32">
        <v>24</v>
      </c>
      <c r="B8810" s="32">
        <v>3</v>
      </c>
      <c r="C8810" s="32">
        <v>139</v>
      </c>
      <c r="D8810" s="32" t="s">
        <v>545</v>
      </c>
      <c r="E8810" s="32" t="s">
        <v>365</v>
      </c>
    </row>
    <row r="8811" spans="1:5" ht="12.6" customHeight="1" x14ac:dyDescent="0.2">
      <c r="A8811" s="32">
        <v>24</v>
      </c>
      <c r="B8811" s="32">
        <v>3</v>
      </c>
      <c r="C8811" s="32">
        <v>140</v>
      </c>
      <c r="D8811" s="32" t="s">
        <v>285</v>
      </c>
      <c r="E8811" s="32" t="s">
        <v>106</v>
      </c>
    </row>
    <row r="8812" spans="1:5" ht="12.6" customHeight="1" x14ac:dyDescent="0.2">
      <c r="A8812" s="32">
        <v>24</v>
      </c>
      <c r="B8812" s="32">
        <v>3</v>
      </c>
      <c r="C8812" s="32">
        <v>141</v>
      </c>
      <c r="D8812" s="32" t="s">
        <v>107</v>
      </c>
      <c r="E8812" s="32" t="s">
        <v>109</v>
      </c>
    </row>
    <row r="8813" spans="1:5" ht="12.6" customHeight="1" x14ac:dyDescent="0.2">
      <c r="A8813" s="32">
        <v>24</v>
      </c>
      <c r="B8813" s="32">
        <v>3</v>
      </c>
      <c r="C8813" s="32">
        <v>142</v>
      </c>
      <c r="D8813" s="32" t="s">
        <v>405</v>
      </c>
      <c r="E8813" s="32" t="s">
        <v>525</v>
      </c>
    </row>
    <row r="8814" spans="1:5" ht="12.6" customHeight="1" x14ac:dyDescent="0.2">
      <c r="A8814" s="32">
        <v>24</v>
      </c>
      <c r="B8814" s="32">
        <v>3</v>
      </c>
      <c r="C8814" s="32">
        <v>143</v>
      </c>
      <c r="D8814" s="32" t="s">
        <v>103</v>
      </c>
      <c r="E8814" s="32" t="s">
        <v>104</v>
      </c>
    </row>
    <row r="8815" spans="1:5" ht="12.6" customHeight="1" x14ac:dyDescent="0.2">
      <c r="A8815" s="32">
        <v>24</v>
      </c>
      <c r="B8815" s="32">
        <v>3</v>
      </c>
      <c r="C8815" s="32">
        <v>144</v>
      </c>
      <c r="D8815" s="32" t="s">
        <v>225</v>
      </c>
      <c r="E8815" s="32" t="s">
        <v>325</v>
      </c>
    </row>
    <row r="8816" spans="1:5" ht="12.6" customHeight="1" x14ac:dyDescent="0.2">
      <c r="A8816" s="32">
        <v>24</v>
      </c>
      <c r="B8816" s="32">
        <v>3</v>
      </c>
      <c r="C8816" s="32">
        <v>145</v>
      </c>
      <c r="D8816" s="32" t="s">
        <v>141</v>
      </c>
      <c r="E8816" s="32" t="s">
        <v>466</v>
      </c>
    </row>
    <row r="8817" spans="1:5" ht="12.6" customHeight="1" x14ac:dyDescent="0.2">
      <c r="A8817" s="32">
        <v>24</v>
      </c>
      <c r="B8817" s="32">
        <v>3</v>
      </c>
      <c r="C8817" s="32">
        <v>146</v>
      </c>
      <c r="D8817" s="32" t="s">
        <v>326</v>
      </c>
      <c r="E8817" s="32" t="s">
        <v>506</v>
      </c>
    </row>
    <row r="8818" spans="1:5" ht="12.6" customHeight="1" x14ac:dyDescent="0.2">
      <c r="A8818" s="32">
        <v>24</v>
      </c>
      <c r="B8818" s="32">
        <v>3</v>
      </c>
      <c r="C8818" s="32">
        <v>147</v>
      </c>
      <c r="D8818" s="32" t="s">
        <v>144</v>
      </c>
      <c r="E8818" s="32" t="s">
        <v>143</v>
      </c>
    </row>
    <row r="8819" spans="1:5" ht="12.6" customHeight="1" x14ac:dyDescent="0.2">
      <c r="A8819" s="32">
        <v>24</v>
      </c>
      <c r="B8819" s="32">
        <v>3</v>
      </c>
      <c r="C8819" s="32">
        <v>148</v>
      </c>
      <c r="D8819" s="32" t="s">
        <v>146</v>
      </c>
      <c r="E8819" s="32" t="s">
        <v>408</v>
      </c>
    </row>
    <row r="8820" spans="1:5" ht="12.6" customHeight="1" x14ac:dyDescent="0.2">
      <c r="A8820" s="32">
        <v>24</v>
      </c>
      <c r="B8820" s="32">
        <v>3</v>
      </c>
      <c r="C8820" s="32">
        <v>149</v>
      </c>
      <c r="D8820" s="32" t="s">
        <v>246</v>
      </c>
      <c r="E8820" s="32" t="s">
        <v>139</v>
      </c>
    </row>
    <row r="8821" spans="1:5" ht="12.6" customHeight="1" x14ac:dyDescent="0.2">
      <c r="A8821" s="32">
        <v>24</v>
      </c>
      <c r="B8821" s="32">
        <v>3</v>
      </c>
      <c r="C8821" s="32">
        <v>150</v>
      </c>
      <c r="D8821" s="32" t="s">
        <v>366</v>
      </c>
      <c r="E8821" s="32" t="s">
        <v>346</v>
      </c>
    </row>
    <row r="8822" spans="1:5" ht="12.6" customHeight="1" x14ac:dyDescent="0.2">
      <c r="A8822" s="32">
        <v>24</v>
      </c>
      <c r="B8822" s="32">
        <v>3</v>
      </c>
      <c r="C8822" s="32">
        <v>151</v>
      </c>
      <c r="D8822" s="32" t="s">
        <v>142</v>
      </c>
      <c r="E8822" s="32" t="s">
        <v>266</v>
      </c>
    </row>
    <row r="8823" spans="1:5" ht="12.6" customHeight="1" x14ac:dyDescent="0.2">
      <c r="A8823" s="32">
        <v>24</v>
      </c>
      <c r="B8823" s="32">
        <v>3</v>
      </c>
      <c r="C8823" s="32">
        <v>152</v>
      </c>
      <c r="D8823" s="32" t="s">
        <v>226</v>
      </c>
      <c r="E8823" s="32" t="s">
        <v>546</v>
      </c>
    </row>
    <row r="8824" spans="1:5" ht="12.6" customHeight="1" x14ac:dyDescent="0.2">
      <c r="A8824" s="32">
        <v>24</v>
      </c>
      <c r="B8824" s="32">
        <v>3</v>
      </c>
      <c r="C8824" s="32">
        <v>153</v>
      </c>
      <c r="D8824" s="32" t="s">
        <v>435</v>
      </c>
      <c r="E8824" s="32" t="s">
        <v>306</v>
      </c>
    </row>
    <row r="8825" spans="1:5" ht="12.6" customHeight="1" x14ac:dyDescent="0.2">
      <c r="A8825" s="32">
        <v>24</v>
      </c>
      <c r="B8825" s="32">
        <v>3</v>
      </c>
      <c r="C8825" s="32">
        <v>154</v>
      </c>
      <c r="D8825" s="32" t="s">
        <v>526</v>
      </c>
      <c r="E8825" s="32" t="s">
        <v>407</v>
      </c>
    </row>
    <row r="8826" spans="1:5" ht="12.6" customHeight="1" x14ac:dyDescent="0.2">
      <c r="A8826" s="32">
        <v>24</v>
      </c>
      <c r="B8826" s="32">
        <v>3</v>
      </c>
      <c r="C8826" s="32">
        <v>155</v>
      </c>
      <c r="D8826" s="32" t="s">
        <v>138</v>
      </c>
      <c r="E8826" s="32" t="s">
        <v>286</v>
      </c>
    </row>
    <row r="8827" spans="1:5" ht="12.6" customHeight="1" x14ac:dyDescent="0.2">
      <c r="A8827" s="32">
        <v>24</v>
      </c>
      <c r="B8827" s="32">
        <v>3</v>
      </c>
      <c r="C8827" s="32">
        <v>156</v>
      </c>
      <c r="D8827" s="32" t="s">
        <v>486</v>
      </c>
      <c r="E8827" s="32" t="s">
        <v>140</v>
      </c>
    </row>
    <row r="8828" spans="1:5" ht="12.6" customHeight="1" x14ac:dyDescent="0.2">
      <c r="A8828" s="32">
        <v>24</v>
      </c>
      <c r="B8828" s="32">
        <v>3</v>
      </c>
      <c r="C8828" s="32">
        <v>157</v>
      </c>
      <c r="D8828" s="32" t="s">
        <v>153</v>
      </c>
      <c r="E8828" s="32" t="s">
        <v>247</v>
      </c>
    </row>
    <row r="8829" spans="1:5" ht="12.6" customHeight="1" x14ac:dyDescent="0.2">
      <c r="A8829" s="32">
        <v>24</v>
      </c>
      <c r="B8829" s="32">
        <v>3</v>
      </c>
      <c r="C8829" s="32">
        <v>158</v>
      </c>
      <c r="D8829" s="32" t="s">
        <v>410</v>
      </c>
      <c r="E8829" s="32" t="s">
        <v>267</v>
      </c>
    </row>
    <row r="8830" spans="1:5" ht="12.6" customHeight="1" x14ac:dyDescent="0.2">
      <c r="A8830" s="32">
        <v>24</v>
      </c>
      <c r="B8830" s="32">
        <v>3</v>
      </c>
      <c r="C8830" s="32">
        <v>159</v>
      </c>
      <c r="D8830" s="32" t="s">
        <v>149</v>
      </c>
      <c r="E8830" s="32" t="s">
        <v>327</v>
      </c>
    </row>
    <row r="8831" spans="1:5" ht="12.6" customHeight="1" x14ac:dyDescent="0.2">
      <c r="A8831" s="32">
        <v>24</v>
      </c>
      <c r="B8831" s="32">
        <v>3</v>
      </c>
      <c r="C8831" s="32">
        <v>160</v>
      </c>
      <c r="D8831" s="32" t="s">
        <v>151</v>
      </c>
      <c r="E8831" s="32" t="s">
        <v>287</v>
      </c>
    </row>
    <row r="8832" spans="1:5" ht="12.6" customHeight="1" x14ac:dyDescent="0.2">
      <c r="A8832" s="32">
        <v>24</v>
      </c>
      <c r="B8832" s="32">
        <v>3</v>
      </c>
      <c r="C8832" s="32">
        <v>161</v>
      </c>
      <c r="D8832" s="32" t="s">
        <v>487</v>
      </c>
      <c r="E8832" s="32" t="s">
        <v>147</v>
      </c>
    </row>
    <row r="8833" spans="1:5" ht="12.6" customHeight="1" x14ac:dyDescent="0.2">
      <c r="A8833" s="32">
        <v>24</v>
      </c>
      <c r="B8833" s="32">
        <v>3</v>
      </c>
      <c r="C8833" s="32">
        <v>162</v>
      </c>
      <c r="D8833" s="32" t="s">
        <v>409</v>
      </c>
      <c r="E8833" s="32" t="s">
        <v>150</v>
      </c>
    </row>
    <row r="8834" spans="1:5" ht="12.6" customHeight="1" x14ac:dyDescent="0.2">
      <c r="A8834" s="32">
        <v>24</v>
      </c>
      <c r="B8834" s="32">
        <v>3</v>
      </c>
      <c r="C8834" s="32">
        <v>163</v>
      </c>
      <c r="D8834" s="32" t="s">
        <v>152</v>
      </c>
      <c r="E8834" s="32" t="s">
        <v>436</v>
      </c>
    </row>
    <row r="8835" spans="1:5" ht="12.6" customHeight="1" x14ac:dyDescent="0.2">
      <c r="A8835" s="32">
        <v>24</v>
      </c>
      <c r="B8835" s="32">
        <v>3</v>
      </c>
      <c r="C8835" s="32">
        <v>164</v>
      </c>
      <c r="D8835" s="32" t="s">
        <v>148</v>
      </c>
      <c r="E8835" s="32" t="s">
        <v>307</v>
      </c>
    </row>
    <row r="8836" spans="1:5" ht="12.6" customHeight="1" x14ac:dyDescent="0.2">
      <c r="A8836" s="32">
        <v>24</v>
      </c>
      <c r="B8836" s="32">
        <v>3</v>
      </c>
      <c r="C8836" s="32">
        <v>165</v>
      </c>
      <c r="D8836" s="32" t="s">
        <v>547</v>
      </c>
      <c r="E8836" s="32" t="s">
        <v>527</v>
      </c>
    </row>
    <row r="8837" spans="1:5" ht="12.6" customHeight="1" x14ac:dyDescent="0.2">
      <c r="A8837" s="32">
        <v>24</v>
      </c>
      <c r="B8837" s="32">
        <v>3</v>
      </c>
      <c r="C8837" s="32">
        <v>166</v>
      </c>
      <c r="D8837" s="32" t="s">
        <v>507</v>
      </c>
      <c r="E8837" s="32" t="s">
        <v>367</v>
      </c>
    </row>
    <row r="8838" spans="1:5" ht="12.6" customHeight="1" x14ac:dyDescent="0.2">
      <c r="A8838" s="32">
        <v>24</v>
      </c>
      <c r="B8838" s="32">
        <v>3</v>
      </c>
      <c r="C8838" s="32">
        <v>167</v>
      </c>
      <c r="D8838" s="32" t="s">
        <v>145</v>
      </c>
      <c r="E8838" s="32" t="s">
        <v>227</v>
      </c>
    </row>
    <row r="8839" spans="1:5" ht="12.6" customHeight="1" x14ac:dyDescent="0.2">
      <c r="A8839" s="32">
        <v>24</v>
      </c>
      <c r="B8839" s="32">
        <v>3</v>
      </c>
      <c r="C8839" s="32">
        <v>168</v>
      </c>
      <c r="D8839" s="32" t="s">
        <v>467</v>
      </c>
      <c r="E8839" s="32" t="s">
        <v>347</v>
      </c>
    </row>
    <row r="8840" spans="1:5" ht="12.6" customHeight="1" x14ac:dyDescent="0.2">
      <c r="A8840" s="32">
        <v>24</v>
      </c>
      <c r="B8840" s="32">
        <v>3</v>
      </c>
      <c r="C8840" s="32">
        <v>169</v>
      </c>
      <c r="D8840" s="32" t="s">
        <v>159</v>
      </c>
      <c r="E8840" s="32" t="s">
        <v>328</v>
      </c>
    </row>
    <row r="8841" spans="1:5" ht="12.6" customHeight="1" x14ac:dyDescent="0.2">
      <c r="A8841" s="32">
        <v>24</v>
      </c>
      <c r="B8841" s="32">
        <v>3</v>
      </c>
      <c r="C8841" s="32">
        <v>170</v>
      </c>
      <c r="D8841" s="32" t="s">
        <v>488</v>
      </c>
      <c r="E8841" s="32" t="s">
        <v>228</v>
      </c>
    </row>
    <row r="8842" spans="1:5" ht="12.6" customHeight="1" x14ac:dyDescent="0.2">
      <c r="A8842" s="32">
        <v>24</v>
      </c>
      <c r="B8842" s="32">
        <v>3</v>
      </c>
      <c r="C8842" s="32">
        <v>171</v>
      </c>
      <c r="D8842" s="32" t="s">
        <v>411</v>
      </c>
      <c r="E8842" s="32" t="s">
        <v>308</v>
      </c>
    </row>
    <row r="8843" spans="1:5" ht="12.6" customHeight="1" x14ac:dyDescent="0.2">
      <c r="A8843" s="32">
        <v>24</v>
      </c>
      <c r="B8843" s="32">
        <v>3</v>
      </c>
      <c r="C8843" s="32">
        <v>172</v>
      </c>
      <c r="D8843" s="32" t="s">
        <v>268</v>
      </c>
      <c r="E8843" s="32" t="s">
        <v>288</v>
      </c>
    </row>
    <row r="8844" spans="1:5" ht="12.6" customHeight="1" x14ac:dyDescent="0.2">
      <c r="A8844" s="32">
        <v>24</v>
      </c>
      <c r="B8844" s="32">
        <v>3</v>
      </c>
      <c r="C8844" s="32">
        <v>173</v>
      </c>
      <c r="D8844" s="32" t="s">
        <v>160</v>
      </c>
      <c r="E8844" s="32" t="s">
        <v>368</v>
      </c>
    </row>
    <row r="8845" spans="1:5" ht="12.6" customHeight="1" x14ac:dyDescent="0.2">
      <c r="A8845" s="32">
        <v>24</v>
      </c>
      <c r="B8845" s="32">
        <v>3</v>
      </c>
      <c r="C8845" s="32">
        <v>174</v>
      </c>
      <c r="D8845" s="32" t="s">
        <v>156</v>
      </c>
      <c r="E8845" s="32" t="s">
        <v>154</v>
      </c>
    </row>
    <row r="8846" spans="1:5" ht="12.6" customHeight="1" x14ac:dyDescent="0.2">
      <c r="A8846" s="32">
        <v>24</v>
      </c>
      <c r="B8846" s="32">
        <v>3</v>
      </c>
      <c r="C8846" s="32">
        <v>175</v>
      </c>
      <c r="D8846" s="32" t="s">
        <v>157</v>
      </c>
      <c r="E8846" s="32" t="s">
        <v>248</v>
      </c>
    </row>
    <row r="8847" spans="1:5" ht="12.6" customHeight="1" x14ac:dyDescent="0.2">
      <c r="A8847" s="32">
        <v>24</v>
      </c>
      <c r="B8847" s="32">
        <v>3</v>
      </c>
      <c r="C8847" s="32">
        <v>176</v>
      </c>
      <c r="D8847" s="32" t="s">
        <v>158</v>
      </c>
      <c r="E8847" s="32" t="s">
        <v>412</v>
      </c>
    </row>
    <row r="8848" spans="1:5" ht="12.6" customHeight="1" x14ac:dyDescent="0.2">
      <c r="A8848" s="32">
        <v>24</v>
      </c>
      <c r="B8848" s="32">
        <v>3</v>
      </c>
      <c r="C8848" s="32">
        <v>177</v>
      </c>
      <c r="D8848" s="32" t="s">
        <v>508</v>
      </c>
      <c r="E8848" s="32" t="s">
        <v>528</v>
      </c>
    </row>
    <row r="8849" spans="1:5" ht="12.6" customHeight="1" x14ac:dyDescent="0.2">
      <c r="A8849" s="32">
        <v>24</v>
      </c>
      <c r="B8849" s="32">
        <v>3</v>
      </c>
      <c r="C8849" s="32">
        <v>178</v>
      </c>
      <c r="D8849" s="32" t="s">
        <v>468</v>
      </c>
      <c r="E8849" s="32" t="s">
        <v>155</v>
      </c>
    </row>
    <row r="8850" spans="1:5" ht="12.6" customHeight="1" x14ac:dyDescent="0.2">
      <c r="A8850" s="32">
        <v>24</v>
      </c>
      <c r="B8850" s="32">
        <v>3</v>
      </c>
      <c r="C8850" s="32">
        <v>179</v>
      </c>
      <c r="D8850" s="32" t="s">
        <v>162</v>
      </c>
      <c r="E8850" s="32" t="s">
        <v>348</v>
      </c>
    </row>
    <row r="8851" spans="1:5" ht="12.6" customHeight="1" x14ac:dyDescent="0.2">
      <c r="A8851" s="32">
        <v>24</v>
      </c>
      <c r="B8851" s="32">
        <v>3</v>
      </c>
      <c r="C8851" s="32">
        <v>180</v>
      </c>
      <c r="D8851" s="32" t="s">
        <v>548</v>
      </c>
      <c r="E8851" s="32" t="s">
        <v>437</v>
      </c>
    </row>
    <row r="8852" spans="1:5" ht="12.6" customHeight="1" x14ac:dyDescent="0.2">
      <c r="A8852" s="32">
        <v>24</v>
      </c>
      <c r="B8852" s="32">
        <v>3</v>
      </c>
      <c r="C8852" s="32">
        <v>181</v>
      </c>
      <c r="D8852" s="32" t="s">
        <v>329</v>
      </c>
      <c r="E8852" s="32" t="s">
        <v>349</v>
      </c>
    </row>
    <row r="8853" spans="1:5" ht="12.6" customHeight="1" x14ac:dyDescent="0.2">
      <c r="A8853" s="32">
        <v>24</v>
      </c>
      <c r="B8853" s="32">
        <v>3</v>
      </c>
      <c r="C8853" s="32">
        <v>182</v>
      </c>
      <c r="D8853" s="32" t="s">
        <v>489</v>
      </c>
      <c r="E8853" s="32" t="s">
        <v>164</v>
      </c>
    </row>
    <row r="8854" spans="1:5" ht="12.6" customHeight="1" x14ac:dyDescent="0.2">
      <c r="A8854" s="32">
        <v>24</v>
      </c>
      <c r="B8854" s="32">
        <v>3</v>
      </c>
      <c r="C8854" s="32">
        <v>183</v>
      </c>
      <c r="D8854" s="32" t="s">
        <v>469</v>
      </c>
      <c r="E8854" s="32" t="s">
        <v>163</v>
      </c>
    </row>
    <row r="8855" spans="1:5" ht="12.6" customHeight="1" x14ac:dyDescent="0.2">
      <c r="A8855" s="32">
        <v>24</v>
      </c>
      <c r="B8855" s="32">
        <v>3</v>
      </c>
      <c r="C8855" s="32">
        <v>184</v>
      </c>
      <c r="D8855" s="32" t="s">
        <v>167</v>
      </c>
      <c r="E8855" s="32" t="s">
        <v>438</v>
      </c>
    </row>
    <row r="8856" spans="1:5" ht="12.6" customHeight="1" x14ac:dyDescent="0.2">
      <c r="A8856" s="32">
        <v>24</v>
      </c>
      <c r="B8856" s="32">
        <v>3</v>
      </c>
      <c r="C8856" s="32">
        <v>185</v>
      </c>
      <c r="D8856" s="32" t="s">
        <v>549</v>
      </c>
      <c r="E8856" s="32" t="s">
        <v>166</v>
      </c>
    </row>
    <row r="8857" spans="1:5" ht="12.6" customHeight="1" x14ac:dyDescent="0.2">
      <c r="A8857" s="32">
        <v>24</v>
      </c>
      <c r="B8857" s="32">
        <v>3</v>
      </c>
      <c r="C8857" s="32">
        <v>186</v>
      </c>
      <c r="D8857" s="32" t="s">
        <v>168</v>
      </c>
      <c r="E8857" s="32" t="s">
        <v>509</v>
      </c>
    </row>
    <row r="8858" spans="1:5" ht="12.6" customHeight="1" x14ac:dyDescent="0.2">
      <c r="A8858" s="32">
        <v>24</v>
      </c>
      <c r="B8858" s="32">
        <v>3</v>
      </c>
      <c r="C8858" s="32">
        <v>187</v>
      </c>
      <c r="D8858" s="32" t="s">
        <v>529</v>
      </c>
      <c r="E8858" s="32" t="s">
        <v>309</v>
      </c>
    </row>
    <row r="8859" spans="1:5" ht="12.6" customHeight="1" x14ac:dyDescent="0.2">
      <c r="A8859" s="32">
        <v>24</v>
      </c>
      <c r="B8859" s="32">
        <v>3</v>
      </c>
      <c r="C8859" s="32">
        <v>188</v>
      </c>
      <c r="D8859" s="32" t="s">
        <v>414</v>
      </c>
      <c r="E8859" s="32" t="s">
        <v>249</v>
      </c>
    </row>
    <row r="8860" spans="1:5" ht="12.6" customHeight="1" x14ac:dyDescent="0.2">
      <c r="A8860" s="32">
        <v>24</v>
      </c>
      <c r="B8860" s="32">
        <v>3</v>
      </c>
      <c r="C8860" s="32">
        <v>189</v>
      </c>
      <c r="D8860" s="32" t="s">
        <v>169</v>
      </c>
      <c r="E8860" s="32" t="s">
        <v>229</v>
      </c>
    </row>
    <row r="8861" spans="1:5" ht="12.6" customHeight="1" x14ac:dyDescent="0.2">
      <c r="A8861" s="32">
        <v>24</v>
      </c>
      <c r="B8861" s="32">
        <v>3</v>
      </c>
      <c r="C8861" s="32">
        <v>190</v>
      </c>
      <c r="D8861" s="32" t="s">
        <v>289</v>
      </c>
      <c r="E8861" s="32" t="s">
        <v>369</v>
      </c>
    </row>
    <row r="8862" spans="1:5" ht="12.6" customHeight="1" x14ac:dyDescent="0.2">
      <c r="A8862" s="32">
        <v>24</v>
      </c>
      <c r="B8862" s="32">
        <v>3</v>
      </c>
      <c r="C8862" s="32">
        <v>191</v>
      </c>
      <c r="D8862" s="32" t="s">
        <v>413</v>
      </c>
      <c r="E8862" s="32" t="s">
        <v>269</v>
      </c>
    </row>
    <row r="8863" spans="1:5" ht="12.6" customHeight="1" x14ac:dyDescent="0.2">
      <c r="A8863" s="32">
        <v>24</v>
      </c>
      <c r="B8863" s="32">
        <v>3</v>
      </c>
      <c r="C8863" s="32">
        <v>192</v>
      </c>
      <c r="D8863" s="32" t="s">
        <v>165</v>
      </c>
      <c r="E8863" s="32" t="s">
        <v>161</v>
      </c>
    </row>
    <row r="8864" spans="1:5" ht="12.6" customHeight="1" x14ac:dyDescent="0.2">
      <c r="A8864" s="32">
        <v>24</v>
      </c>
      <c r="B8864" s="32">
        <v>3</v>
      </c>
      <c r="C8864" s="32">
        <v>193</v>
      </c>
      <c r="D8864" s="32" t="s">
        <v>370</v>
      </c>
      <c r="E8864" s="32" t="s">
        <v>176</v>
      </c>
    </row>
    <row r="8865" spans="1:5" ht="12.6" customHeight="1" x14ac:dyDescent="0.2">
      <c r="A8865" s="32">
        <v>24</v>
      </c>
      <c r="B8865" s="32">
        <v>3</v>
      </c>
      <c r="C8865" s="32">
        <v>194</v>
      </c>
      <c r="D8865" s="32" t="s">
        <v>490</v>
      </c>
      <c r="E8865" s="32" t="s">
        <v>174</v>
      </c>
    </row>
    <row r="8866" spans="1:5" ht="12.6" customHeight="1" x14ac:dyDescent="0.2">
      <c r="A8866" s="32">
        <v>24</v>
      </c>
      <c r="B8866" s="32">
        <v>3</v>
      </c>
      <c r="C8866" s="32">
        <v>195</v>
      </c>
      <c r="D8866" s="32" t="s">
        <v>171</v>
      </c>
      <c r="E8866" s="32" t="s">
        <v>350</v>
      </c>
    </row>
    <row r="8867" spans="1:5" ht="12.6" customHeight="1" x14ac:dyDescent="0.2">
      <c r="A8867" s="32">
        <v>24</v>
      </c>
      <c r="B8867" s="32">
        <v>3</v>
      </c>
      <c r="C8867" s="32">
        <v>196</v>
      </c>
      <c r="D8867" s="32" t="s">
        <v>416</v>
      </c>
      <c r="E8867" s="32" t="s">
        <v>530</v>
      </c>
    </row>
    <row r="8868" spans="1:5" ht="12.6" customHeight="1" x14ac:dyDescent="0.2">
      <c r="A8868" s="32">
        <v>24</v>
      </c>
      <c r="B8868" s="32">
        <v>3</v>
      </c>
      <c r="C8868" s="32">
        <v>197</v>
      </c>
      <c r="D8868" s="32" t="s">
        <v>310</v>
      </c>
      <c r="E8868" s="32" t="s">
        <v>175</v>
      </c>
    </row>
    <row r="8869" spans="1:5" ht="12.6" customHeight="1" x14ac:dyDescent="0.2">
      <c r="A8869" s="32">
        <v>24</v>
      </c>
      <c r="B8869" s="32">
        <v>3</v>
      </c>
      <c r="C8869" s="32">
        <v>198</v>
      </c>
      <c r="D8869" s="32" t="s">
        <v>250</v>
      </c>
      <c r="E8869" s="32" t="s">
        <v>290</v>
      </c>
    </row>
    <row r="8870" spans="1:5" ht="12.6" customHeight="1" x14ac:dyDescent="0.2">
      <c r="A8870" s="32">
        <v>24</v>
      </c>
      <c r="B8870" s="32">
        <v>3</v>
      </c>
      <c r="C8870" s="32">
        <v>199</v>
      </c>
      <c r="D8870" s="32" t="s">
        <v>173</v>
      </c>
      <c r="E8870" s="32" t="s">
        <v>170</v>
      </c>
    </row>
    <row r="8871" spans="1:5" ht="12.6" customHeight="1" x14ac:dyDescent="0.2">
      <c r="A8871" s="32">
        <v>24</v>
      </c>
      <c r="B8871" s="32">
        <v>3</v>
      </c>
      <c r="C8871" s="32">
        <v>200</v>
      </c>
      <c r="D8871" s="32" t="s">
        <v>470</v>
      </c>
      <c r="E8871" s="32" t="s">
        <v>178</v>
      </c>
    </row>
    <row r="8872" spans="1:5" ht="12.6" customHeight="1" x14ac:dyDescent="0.2">
      <c r="A8872" s="32">
        <v>24</v>
      </c>
      <c r="B8872" s="32">
        <v>3</v>
      </c>
      <c r="C8872" s="32">
        <v>201</v>
      </c>
      <c r="D8872" s="32" t="s">
        <v>415</v>
      </c>
      <c r="E8872" s="32" t="s">
        <v>510</v>
      </c>
    </row>
    <row r="8873" spans="1:5" ht="12.6" customHeight="1" x14ac:dyDescent="0.2">
      <c r="A8873" s="32">
        <v>24</v>
      </c>
      <c r="B8873" s="32">
        <v>3</v>
      </c>
      <c r="C8873" s="32">
        <v>202</v>
      </c>
      <c r="D8873" s="32" t="s">
        <v>439</v>
      </c>
      <c r="E8873" s="32" t="s">
        <v>172</v>
      </c>
    </row>
    <row r="8874" spans="1:5" ht="12.6" customHeight="1" x14ac:dyDescent="0.2">
      <c r="A8874" s="32">
        <v>24</v>
      </c>
      <c r="B8874" s="32">
        <v>3</v>
      </c>
      <c r="C8874" s="32">
        <v>203</v>
      </c>
      <c r="D8874" s="32" t="s">
        <v>550</v>
      </c>
      <c r="E8874" s="32" t="s">
        <v>230</v>
      </c>
    </row>
    <row r="8875" spans="1:5" ht="12.6" customHeight="1" x14ac:dyDescent="0.2">
      <c r="A8875" s="32">
        <v>24</v>
      </c>
      <c r="B8875" s="32">
        <v>3</v>
      </c>
      <c r="C8875" s="32">
        <v>204</v>
      </c>
      <c r="D8875" s="32" t="s">
        <v>270</v>
      </c>
      <c r="E8875" s="32" t="s">
        <v>330</v>
      </c>
    </row>
    <row r="8876" spans="1:5" ht="12.6" customHeight="1" x14ac:dyDescent="0.2">
      <c r="A8876" s="32">
        <v>24</v>
      </c>
      <c r="B8876" s="32">
        <v>3</v>
      </c>
      <c r="C8876" s="32">
        <v>205</v>
      </c>
      <c r="D8876" s="32" t="s">
        <v>551</v>
      </c>
      <c r="E8876" s="32" t="s">
        <v>351</v>
      </c>
    </row>
    <row r="8877" spans="1:5" ht="12.6" customHeight="1" x14ac:dyDescent="0.2">
      <c r="A8877" s="32">
        <v>24</v>
      </c>
      <c r="B8877" s="32">
        <v>3</v>
      </c>
      <c r="C8877" s="32">
        <v>206</v>
      </c>
      <c r="D8877" s="32" t="s">
        <v>531</v>
      </c>
      <c r="E8877" s="32" t="s">
        <v>181</v>
      </c>
    </row>
    <row r="8878" spans="1:5" ht="12.6" customHeight="1" x14ac:dyDescent="0.2">
      <c r="A8878" s="32">
        <v>24</v>
      </c>
      <c r="B8878" s="32">
        <v>3</v>
      </c>
      <c r="C8878" s="32">
        <v>207</v>
      </c>
      <c r="D8878" s="32" t="s">
        <v>184</v>
      </c>
      <c r="E8878" s="32" t="s">
        <v>179</v>
      </c>
    </row>
    <row r="8879" spans="1:5" ht="12.6" customHeight="1" x14ac:dyDescent="0.2">
      <c r="A8879" s="32">
        <v>24</v>
      </c>
      <c r="B8879" s="32">
        <v>3</v>
      </c>
      <c r="C8879" s="32">
        <v>208</v>
      </c>
      <c r="D8879" s="32" t="s">
        <v>177</v>
      </c>
      <c r="E8879" s="32" t="s">
        <v>331</v>
      </c>
    </row>
    <row r="8880" spans="1:5" ht="12.6" customHeight="1" x14ac:dyDescent="0.2">
      <c r="A8880" s="32">
        <v>24</v>
      </c>
      <c r="B8880" s="32">
        <v>3</v>
      </c>
      <c r="C8880" s="32">
        <v>209</v>
      </c>
      <c r="D8880" s="32" t="s">
        <v>180</v>
      </c>
      <c r="E8880" s="32" t="s">
        <v>440</v>
      </c>
    </row>
    <row r="8881" spans="1:5" ht="12.6" customHeight="1" x14ac:dyDescent="0.2">
      <c r="A8881" s="32">
        <v>24</v>
      </c>
      <c r="B8881" s="32">
        <v>3</v>
      </c>
      <c r="C8881" s="32">
        <v>210</v>
      </c>
      <c r="D8881" s="32" t="s">
        <v>511</v>
      </c>
      <c r="E8881" s="32" t="s">
        <v>185</v>
      </c>
    </row>
    <row r="8882" spans="1:5" ht="12.6" customHeight="1" x14ac:dyDescent="0.2">
      <c r="A8882" s="32">
        <v>24</v>
      </c>
      <c r="B8882" s="32">
        <v>3</v>
      </c>
      <c r="C8882" s="32">
        <v>211</v>
      </c>
      <c r="D8882" s="32" t="s">
        <v>471</v>
      </c>
      <c r="E8882" s="32" t="s">
        <v>231</v>
      </c>
    </row>
    <row r="8883" spans="1:5" ht="12.6" customHeight="1" x14ac:dyDescent="0.2">
      <c r="A8883" s="32">
        <v>24</v>
      </c>
      <c r="B8883" s="32">
        <v>3</v>
      </c>
      <c r="C8883" s="32">
        <v>212</v>
      </c>
      <c r="D8883" s="32" t="s">
        <v>182</v>
      </c>
      <c r="E8883" s="32" t="s">
        <v>271</v>
      </c>
    </row>
    <row r="8884" spans="1:5" ht="12.6" customHeight="1" x14ac:dyDescent="0.2">
      <c r="A8884" s="32">
        <v>24</v>
      </c>
      <c r="B8884" s="32">
        <v>3</v>
      </c>
      <c r="C8884" s="32">
        <v>213</v>
      </c>
      <c r="D8884" s="32" t="s">
        <v>371</v>
      </c>
      <c r="E8884" s="32" t="s">
        <v>417</v>
      </c>
    </row>
    <row r="8885" spans="1:5" ht="12.6" customHeight="1" x14ac:dyDescent="0.2">
      <c r="A8885" s="32">
        <v>24</v>
      </c>
      <c r="B8885" s="32">
        <v>3</v>
      </c>
      <c r="C8885" s="32">
        <v>214</v>
      </c>
      <c r="D8885" s="32" t="s">
        <v>183</v>
      </c>
      <c r="E8885" s="32" t="s">
        <v>418</v>
      </c>
    </row>
    <row r="8886" spans="1:5" ht="12.6" customHeight="1" x14ac:dyDescent="0.2">
      <c r="A8886" s="32">
        <v>24</v>
      </c>
      <c r="B8886" s="32">
        <v>3</v>
      </c>
      <c r="C8886" s="32">
        <v>215</v>
      </c>
      <c r="D8886" s="32" t="s">
        <v>291</v>
      </c>
      <c r="E8886" s="32" t="s">
        <v>491</v>
      </c>
    </row>
    <row r="8887" spans="1:5" ht="12.6" customHeight="1" x14ac:dyDescent="0.2">
      <c r="A8887" s="32">
        <v>24</v>
      </c>
      <c r="B8887" s="32">
        <v>3</v>
      </c>
      <c r="C8887" s="32">
        <v>216</v>
      </c>
      <c r="D8887" s="32" t="s">
        <v>311</v>
      </c>
      <c r="E8887" s="32" t="s">
        <v>251</v>
      </c>
    </row>
    <row r="8888" spans="1:5" ht="12.6" customHeight="1" x14ac:dyDescent="0.2">
      <c r="A8888" s="32">
        <v>24</v>
      </c>
      <c r="B8888" s="32">
        <v>3</v>
      </c>
      <c r="C8888" s="32">
        <v>217</v>
      </c>
      <c r="D8888" s="32" t="s">
        <v>332</v>
      </c>
      <c r="E8888" s="32" t="s">
        <v>492</v>
      </c>
    </row>
    <row r="8889" spans="1:5" ht="12.6" customHeight="1" x14ac:dyDescent="0.2">
      <c r="A8889" s="32">
        <v>24</v>
      </c>
      <c r="B8889" s="32">
        <v>3</v>
      </c>
      <c r="C8889" s="32">
        <v>218</v>
      </c>
      <c r="D8889" s="32" t="s">
        <v>472</v>
      </c>
      <c r="E8889" s="32" t="s">
        <v>512</v>
      </c>
    </row>
    <row r="8890" spans="1:5" ht="12.6" customHeight="1" x14ac:dyDescent="0.2">
      <c r="A8890" s="32">
        <v>24</v>
      </c>
      <c r="B8890" s="32">
        <v>3</v>
      </c>
      <c r="C8890" s="32">
        <v>219</v>
      </c>
      <c r="D8890" s="32" t="s">
        <v>441</v>
      </c>
      <c r="E8890" s="32" t="s">
        <v>292</v>
      </c>
    </row>
    <row r="8891" spans="1:5" ht="12.6" customHeight="1" x14ac:dyDescent="0.2">
      <c r="A8891" s="32">
        <v>24</v>
      </c>
      <c r="B8891" s="32">
        <v>3</v>
      </c>
      <c r="C8891" s="32">
        <v>220</v>
      </c>
      <c r="D8891" s="32" t="s">
        <v>252</v>
      </c>
      <c r="E8891" s="32" t="s">
        <v>419</v>
      </c>
    </row>
    <row r="8892" spans="1:5" ht="12.6" customHeight="1" x14ac:dyDescent="0.2">
      <c r="A8892" s="32">
        <v>24</v>
      </c>
      <c r="B8892" s="32">
        <v>3</v>
      </c>
      <c r="C8892" s="32">
        <v>221</v>
      </c>
      <c r="D8892" s="32" t="s">
        <v>186</v>
      </c>
      <c r="E8892" s="32" t="s">
        <v>352</v>
      </c>
    </row>
    <row r="8893" spans="1:5" ht="12.6" customHeight="1" x14ac:dyDescent="0.2">
      <c r="A8893" s="32">
        <v>24</v>
      </c>
      <c r="B8893" s="32">
        <v>3</v>
      </c>
      <c r="C8893" s="32">
        <v>222</v>
      </c>
      <c r="D8893" s="32" t="s">
        <v>191</v>
      </c>
      <c r="E8893" s="32" t="s">
        <v>194</v>
      </c>
    </row>
    <row r="8894" spans="1:5" ht="12.6" customHeight="1" x14ac:dyDescent="0.2">
      <c r="A8894" s="32">
        <v>24</v>
      </c>
      <c r="B8894" s="32">
        <v>3</v>
      </c>
      <c r="C8894" s="32">
        <v>223</v>
      </c>
      <c r="D8894" s="32" t="s">
        <v>372</v>
      </c>
      <c r="E8894" s="32" t="s">
        <v>187</v>
      </c>
    </row>
    <row r="8895" spans="1:5" ht="12.6" customHeight="1" x14ac:dyDescent="0.2">
      <c r="A8895" s="32">
        <v>24</v>
      </c>
      <c r="B8895" s="32">
        <v>3</v>
      </c>
      <c r="C8895" s="32">
        <v>224</v>
      </c>
      <c r="D8895" s="32" t="s">
        <v>188</v>
      </c>
      <c r="E8895" s="32" t="s">
        <v>420</v>
      </c>
    </row>
    <row r="8896" spans="1:5" ht="12.6" customHeight="1" x14ac:dyDescent="0.2">
      <c r="A8896" s="32">
        <v>24</v>
      </c>
      <c r="B8896" s="32">
        <v>3</v>
      </c>
      <c r="C8896" s="32">
        <v>225</v>
      </c>
      <c r="D8896" s="32" t="s">
        <v>192</v>
      </c>
      <c r="E8896" s="32" t="s">
        <v>272</v>
      </c>
    </row>
    <row r="8897" spans="1:5" ht="12.6" customHeight="1" x14ac:dyDescent="0.2">
      <c r="A8897" s="32">
        <v>24</v>
      </c>
      <c r="B8897" s="32">
        <v>3</v>
      </c>
      <c r="C8897" s="32">
        <v>226</v>
      </c>
      <c r="D8897" s="32" t="s">
        <v>532</v>
      </c>
      <c r="E8897" s="32" t="s">
        <v>232</v>
      </c>
    </row>
    <row r="8898" spans="1:5" ht="12.6" customHeight="1" x14ac:dyDescent="0.2">
      <c r="A8898" s="32">
        <v>24</v>
      </c>
      <c r="B8898" s="32">
        <v>3</v>
      </c>
      <c r="C8898" s="32">
        <v>227</v>
      </c>
      <c r="D8898" s="32" t="s">
        <v>552</v>
      </c>
      <c r="E8898" s="32" t="s">
        <v>312</v>
      </c>
    </row>
    <row r="8899" spans="1:5" ht="12.6" customHeight="1" x14ac:dyDescent="0.2">
      <c r="A8899" s="32">
        <v>24</v>
      </c>
      <c r="B8899" s="32">
        <v>3</v>
      </c>
      <c r="C8899" s="32">
        <v>228</v>
      </c>
      <c r="D8899" s="32" t="s">
        <v>189</v>
      </c>
      <c r="E8899" s="32" t="s">
        <v>190</v>
      </c>
    </row>
    <row r="8900" spans="1:5" ht="12.6" customHeight="1" x14ac:dyDescent="0.2">
      <c r="A8900" s="32">
        <v>24</v>
      </c>
      <c r="B8900" s="32">
        <v>3</v>
      </c>
      <c r="C8900" s="32">
        <v>229</v>
      </c>
      <c r="D8900" s="32" t="s">
        <v>373</v>
      </c>
      <c r="E8900" s="32" t="s">
        <v>273</v>
      </c>
    </row>
    <row r="8901" spans="1:5" ht="12.6" customHeight="1" x14ac:dyDescent="0.2">
      <c r="A8901" s="32">
        <v>24</v>
      </c>
      <c r="B8901" s="32">
        <v>3</v>
      </c>
      <c r="C8901" s="32">
        <v>230</v>
      </c>
      <c r="D8901" s="32" t="s">
        <v>553</v>
      </c>
      <c r="E8901" s="32" t="s">
        <v>195</v>
      </c>
    </row>
    <row r="8902" spans="1:5" ht="12.6" customHeight="1" x14ac:dyDescent="0.2">
      <c r="A8902" s="32">
        <v>24</v>
      </c>
      <c r="B8902" s="32">
        <v>3</v>
      </c>
      <c r="C8902" s="32">
        <v>231</v>
      </c>
      <c r="D8902" s="32" t="s">
        <v>233</v>
      </c>
      <c r="E8902" s="32" t="s">
        <v>200</v>
      </c>
    </row>
    <row r="8903" spans="1:5" ht="12.6" customHeight="1" x14ac:dyDescent="0.2">
      <c r="A8903" s="32">
        <v>24</v>
      </c>
      <c r="B8903" s="32">
        <v>3</v>
      </c>
      <c r="C8903" s="32">
        <v>232</v>
      </c>
      <c r="D8903" s="32" t="s">
        <v>293</v>
      </c>
      <c r="E8903" s="32" t="s">
        <v>353</v>
      </c>
    </row>
    <row r="8904" spans="1:5" ht="12.6" customHeight="1" x14ac:dyDescent="0.2">
      <c r="A8904" s="32">
        <v>24</v>
      </c>
      <c r="B8904" s="32">
        <v>3</v>
      </c>
      <c r="C8904" s="32">
        <v>233</v>
      </c>
      <c r="D8904" s="32" t="s">
        <v>333</v>
      </c>
      <c r="E8904" s="32" t="s">
        <v>313</v>
      </c>
    </row>
    <row r="8905" spans="1:5" ht="12.6" customHeight="1" x14ac:dyDescent="0.2">
      <c r="A8905" s="32">
        <v>24</v>
      </c>
      <c r="B8905" s="32">
        <v>3</v>
      </c>
      <c r="C8905" s="32">
        <v>234</v>
      </c>
      <c r="D8905" s="32" t="s">
        <v>493</v>
      </c>
      <c r="E8905" s="32" t="s">
        <v>513</v>
      </c>
    </row>
    <row r="8906" spans="1:5" ht="12.6" customHeight="1" x14ac:dyDescent="0.2">
      <c r="A8906" s="32">
        <v>24</v>
      </c>
      <c r="B8906" s="32">
        <v>3</v>
      </c>
      <c r="C8906" s="32">
        <v>235</v>
      </c>
      <c r="D8906" s="32" t="s">
        <v>197</v>
      </c>
      <c r="E8906" s="32" t="s">
        <v>193</v>
      </c>
    </row>
    <row r="8907" spans="1:5" ht="12.6" customHeight="1" x14ac:dyDescent="0.2">
      <c r="A8907" s="32">
        <v>24</v>
      </c>
      <c r="B8907" s="32">
        <v>3</v>
      </c>
      <c r="C8907" s="32">
        <v>236</v>
      </c>
      <c r="D8907" s="32" t="s">
        <v>198</v>
      </c>
      <c r="E8907" s="32" t="s">
        <v>196</v>
      </c>
    </row>
    <row r="8908" spans="1:5" ht="12.6" customHeight="1" x14ac:dyDescent="0.2">
      <c r="A8908" s="32">
        <v>24</v>
      </c>
      <c r="B8908" s="32">
        <v>3</v>
      </c>
      <c r="C8908" s="32">
        <v>237</v>
      </c>
      <c r="D8908" s="32" t="s">
        <v>473</v>
      </c>
      <c r="E8908" s="32" t="s">
        <v>421</v>
      </c>
    </row>
    <row r="8909" spans="1:5" ht="12.6" customHeight="1" x14ac:dyDescent="0.2">
      <c r="A8909" s="32">
        <v>24</v>
      </c>
      <c r="B8909" s="32">
        <v>3</v>
      </c>
      <c r="C8909" s="32">
        <v>238</v>
      </c>
      <c r="D8909" s="32" t="s">
        <v>422</v>
      </c>
      <c r="E8909" s="32" t="s">
        <v>442</v>
      </c>
    </row>
    <row r="8910" spans="1:5" ht="12.6" customHeight="1" x14ac:dyDescent="0.2">
      <c r="A8910" s="32">
        <v>24</v>
      </c>
      <c r="B8910" s="32">
        <v>3</v>
      </c>
      <c r="C8910" s="32">
        <v>239</v>
      </c>
      <c r="D8910" s="32" t="s">
        <v>533</v>
      </c>
      <c r="E8910" s="32" t="s">
        <v>253</v>
      </c>
    </row>
    <row r="8911" spans="1:5" ht="12.6" customHeight="1" x14ac:dyDescent="0.2">
      <c r="A8911" s="32">
        <v>24</v>
      </c>
      <c r="B8911" s="32">
        <v>3</v>
      </c>
      <c r="C8911" s="32">
        <v>240</v>
      </c>
      <c r="D8911" s="32" t="s">
        <v>201</v>
      </c>
      <c r="E8911" s="32" t="s">
        <v>199</v>
      </c>
    </row>
    <row r="8912" spans="1:5" ht="12.6" customHeight="1" x14ac:dyDescent="0.2">
      <c r="A8912" s="32">
        <v>25</v>
      </c>
      <c r="B8912" s="32">
        <v>1</v>
      </c>
      <c r="C8912" s="32">
        <v>1</v>
      </c>
      <c r="D8912" s="32" t="s">
        <v>29</v>
      </c>
      <c r="E8912" s="32" t="s">
        <v>214</v>
      </c>
    </row>
    <row r="8913" spans="1:5" ht="12.6" customHeight="1" x14ac:dyDescent="0.2">
      <c r="A8913" s="32">
        <v>25</v>
      </c>
      <c r="B8913" s="32">
        <v>1</v>
      </c>
      <c r="C8913" s="32">
        <v>2</v>
      </c>
      <c r="D8913" s="32" t="s">
        <v>22</v>
      </c>
      <c r="E8913" s="32" t="s">
        <v>28</v>
      </c>
    </row>
    <row r="8914" spans="1:5" ht="12.6" customHeight="1" x14ac:dyDescent="0.2">
      <c r="A8914" s="32">
        <v>25</v>
      </c>
      <c r="B8914" s="32">
        <v>1</v>
      </c>
      <c r="C8914" s="32">
        <v>3</v>
      </c>
      <c r="D8914" s="32" t="s">
        <v>514</v>
      </c>
      <c r="E8914" s="32" t="s">
        <v>26</v>
      </c>
    </row>
    <row r="8915" spans="1:5" ht="12.6" customHeight="1" x14ac:dyDescent="0.2">
      <c r="A8915" s="32">
        <v>25</v>
      </c>
      <c r="B8915" s="32">
        <v>1</v>
      </c>
      <c r="C8915" s="32">
        <v>4</v>
      </c>
      <c r="D8915" s="32" t="s">
        <v>474</v>
      </c>
      <c r="E8915" s="32" t="s">
        <v>334</v>
      </c>
    </row>
    <row r="8916" spans="1:5" ht="12.6" customHeight="1" x14ac:dyDescent="0.2">
      <c r="A8916" s="32">
        <v>25</v>
      </c>
      <c r="B8916" s="32">
        <v>1</v>
      </c>
      <c r="C8916" s="32">
        <v>5</v>
      </c>
      <c r="D8916" s="32" t="s">
        <v>454</v>
      </c>
      <c r="E8916" s="32" t="s">
        <v>384</v>
      </c>
    </row>
    <row r="8917" spans="1:5" ht="12.6" customHeight="1" x14ac:dyDescent="0.2">
      <c r="A8917" s="32">
        <v>25</v>
      </c>
      <c r="B8917" s="32">
        <v>1</v>
      </c>
      <c r="C8917" s="32">
        <v>6</v>
      </c>
      <c r="D8917" s="32" t="s">
        <v>354</v>
      </c>
      <c r="E8917" s="32" t="s">
        <v>534</v>
      </c>
    </row>
    <row r="8918" spans="1:5" ht="12.6" customHeight="1" x14ac:dyDescent="0.2">
      <c r="A8918" s="32">
        <v>25</v>
      </c>
      <c r="B8918" s="32">
        <v>1</v>
      </c>
      <c r="C8918" s="32">
        <v>7</v>
      </c>
      <c r="D8918" s="32" t="s">
        <v>32</v>
      </c>
      <c r="E8918" s="32" t="s">
        <v>314</v>
      </c>
    </row>
    <row r="8919" spans="1:5" ht="12.6" customHeight="1" x14ac:dyDescent="0.2">
      <c r="A8919" s="32">
        <v>25</v>
      </c>
      <c r="B8919" s="32">
        <v>1</v>
      </c>
      <c r="C8919" s="32">
        <v>8</v>
      </c>
      <c r="D8919" s="32" t="s">
        <v>423</v>
      </c>
      <c r="E8919" s="32" t="s">
        <v>294</v>
      </c>
    </row>
    <row r="8920" spans="1:5" ht="12.6" customHeight="1" x14ac:dyDescent="0.2">
      <c r="A8920" s="32">
        <v>25</v>
      </c>
      <c r="B8920" s="32">
        <v>1</v>
      </c>
      <c r="C8920" s="32">
        <v>9</v>
      </c>
      <c r="D8920" s="32" t="s">
        <v>254</v>
      </c>
      <c r="E8920" s="32" t="s">
        <v>27</v>
      </c>
    </row>
    <row r="8921" spans="1:5" ht="12.6" customHeight="1" x14ac:dyDescent="0.2">
      <c r="A8921" s="32">
        <v>25</v>
      </c>
      <c r="B8921" s="32">
        <v>1</v>
      </c>
      <c r="C8921" s="32">
        <v>10</v>
      </c>
      <c r="D8921" s="32" t="s">
        <v>234</v>
      </c>
      <c r="E8921" s="32" t="s">
        <v>383</v>
      </c>
    </row>
    <row r="8922" spans="1:5" ht="12.6" customHeight="1" x14ac:dyDescent="0.2">
      <c r="A8922" s="32">
        <v>25</v>
      </c>
      <c r="B8922" s="32">
        <v>1</v>
      </c>
      <c r="C8922" s="32">
        <v>11</v>
      </c>
      <c r="D8922" s="32" t="s">
        <v>554</v>
      </c>
      <c r="E8922" s="32" t="s">
        <v>30</v>
      </c>
    </row>
    <row r="8923" spans="1:5" ht="12.6" customHeight="1" x14ac:dyDescent="0.2">
      <c r="A8923" s="32">
        <v>25</v>
      </c>
      <c r="B8923" s="32">
        <v>1</v>
      </c>
      <c r="C8923" s="32">
        <v>12</v>
      </c>
      <c r="D8923" s="32" t="s">
        <v>494</v>
      </c>
      <c r="E8923" s="32" t="s">
        <v>31</v>
      </c>
    </row>
    <row r="8924" spans="1:5" ht="12.6" customHeight="1" x14ac:dyDescent="0.2">
      <c r="A8924" s="32">
        <v>25</v>
      </c>
      <c r="B8924" s="32">
        <v>1</v>
      </c>
      <c r="C8924" s="32">
        <v>13</v>
      </c>
      <c r="D8924" s="32" t="s">
        <v>34</v>
      </c>
      <c r="E8924" s="32" t="s">
        <v>274</v>
      </c>
    </row>
    <row r="8925" spans="1:5" ht="12.6" customHeight="1" x14ac:dyDescent="0.2">
      <c r="A8925" s="32">
        <v>25</v>
      </c>
      <c r="B8925" s="32">
        <v>1</v>
      </c>
      <c r="C8925" s="32">
        <v>14</v>
      </c>
      <c r="D8925" s="32" t="s">
        <v>36</v>
      </c>
      <c r="E8925" s="32" t="s">
        <v>385</v>
      </c>
    </row>
    <row r="8926" spans="1:5" ht="12.6" customHeight="1" x14ac:dyDescent="0.2">
      <c r="A8926" s="32">
        <v>25</v>
      </c>
      <c r="B8926" s="32">
        <v>1</v>
      </c>
      <c r="C8926" s="32">
        <v>15</v>
      </c>
      <c r="D8926" s="32" t="s">
        <v>515</v>
      </c>
      <c r="E8926" s="32" t="s">
        <v>295</v>
      </c>
    </row>
    <row r="8927" spans="1:5" ht="12.6" customHeight="1" x14ac:dyDescent="0.2">
      <c r="A8927" s="32">
        <v>25</v>
      </c>
      <c r="B8927" s="32">
        <v>1</v>
      </c>
      <c r="C8927" s="32">
        <v>16</v>
      </c>
      <c r="D8927" s="32" t="s">
        <v>455</v>
      </c>
      <c r="E8927" s="32" t="s">
        <v>33</v>
      </c>
    </row>
    <row r="8928" spans="1:5" ht="12.6" customHeight="1" x14ac:dyDescent="0.2">
      <c r="A8928" s="32">
        <v>25</v>
      </c>
      <c r="B8928" s="32">
        <v>1</v>
      </c>
      <c r="C8928" s="32">
        <v>17</v>
      </c>
      <c r="D8928" s="32" t="s">
        <v>39</v>
      </c>
      <c r="E8928" s="32" t="s">
        <v>37</v>
      </c>
    </row>
    <row r="8929" spans="1:5" ht="12.6" customHeight="1" x14ac:dyDescent="0.2">
      <c r="A8929" s="32">
        <v>25</v>
      </c>
      <c r="B8929" s="32">
        <v>1</v>
      </c>
      <c r="C8929" s="32">
        <v>18</v>
      </c>
      <c r="D8929" s="32" t="s">
        <v>424</v>
      </c>
      <c r="E8929" s="32" t="s">
        <v>475</v>
      </c>
    </row>
    <row r="8930" spans="1:5" ht="12.6" customHeight="1" x14ac:dyDescent="0.2">
      <c r="A8930" s="32">
        <v>25</v>
      </c>
      <c r="B8930" s="32">
        <v>1</v>
      </c>
      <c r="C8930" s="32">
        <v>19</v>
      </c>
      <c r="D8930" s="32" t="s">
        <v>355</v>
      </c>
      <c r="E8930" s="32" t="s">
        <v>35</v>
      </c>
    </row>
    <row r="8931" spans="1:5" ht="12.6" customHeight="1" x14ac:dyDescent="0.2">
      <c r="A8931" s="32">
        <v>25</v>
      </c>
      <c r="B8931" s="32">
        <v>1</v>
      </c>
      <c r="C8931" s="32">
        <v>20</v>
      </c>
      <c r="D8931" s="32" t="s">
        <v>38</v>
      </c>
      <c r="E8931" s="32" t="s">
        <v>495</v>
      </c>
    </row>
    <row r="8932" spans="1:5" ht="12.6" customHeight="1" x14ac:dyDescent="0.2">
      <c r="A8932" s="32">
        <v>25</v>
      </c>
      <c r="B8932" s="32">
        <v>1</v>
      </c>
      <c r="C8932" s="32">
        <v>21</v>
      </c>
      <c r="D8932" s="32" t="s">
        <v>555</v>
      </c>
      <c r="E8932" s="32" t="s">
        <v>215</v>
      </c>
    </row>
    <row r="8933" spans="1:5" ht="12.6" customHeight="1" x14ac:dyDescent="0.2">
      <c r="A8933" s="32">
        <v>25</v>
      </c>
      <c r="B8933" s="32">
        <v>1</v>
      </c>
      <c r="C8933" s="32">
        <v>22</v>
      </c>
      <c r="D8933" s="32" t="s">
        <v>275</v>
      </c>
      <c r="E8933" s="32" t="s">
        <v>255</v>
      </c>
    </row>
    <row r="8934" spans="1:5" ht="12.6" customHeight="1" x14ac:dyDescent="0.2">
      <c r="A8934" s="32">
        <v>25</v>
      </c>
      <c r="B8934" s="32">
        <v>1</v>
      </c>
      <c r="C8934" s="32">
        <v>23</v>
      </c>
      <c r="D8934" s="32" t="s">
        <v>14</v>
      </c>
      <c r="E8934" s="32" t="s">
        <v>235</v>
      </c>
    </row>
    <row r="8935" spans="1:5" ht="12.6" customHeight="1" x14ac:dyDescent="0.2">
      <c r="A8935" s="32">
        <v>25</v>
      </c>
      <c r="B8935" s="32">
        <v>1</v>
      </c>
      <c r="C8935" s="32">
        <v>24</v>
      </c>
      <c r="D8935" s="32" t="s">
        <v>315</v>
      </c>
      <c r="E8935" s="32" t="s">
        <v>535</v>
      </c>
    </row>
    <row r="8936" spans="1:5" ht="12.6" customHeight="1" x14ac:dyDescent="0.2">
      <c r="A8936" s="32">
        <v>25</v>
      </c>
      <c r="B8936" s="32">
        <v>1</v>
      </c>
      <c r="C8936" s="32">
        <v>25</v>
      </c>
      <c r="D8936" s="32" t="s">
        <v>335</v>
      </c>
      <c r="E8936" s="32" t="s">
        <v>386</v>
      </c>
    </row>
    <row r="8937" spans="1:5" ht="12.6" customHeight="1" x14ac:dyDescent="0.2">
      <c r="A8937" s="32">
        <v>25</v>
      </c>
      <c r="B8937" s="32">
        <v>1</v>
      </c>
      <c r="C8937" s="32">
        <v>26</v>
      </c>
      <c r="D8937" s="32" t="s">
        <v>46</v>
      </c>
      <c r="E8937" s="32" t="s">
        <v>536</v>
      </c>
    </row>
    <row r="8938" spans="1:5" ht="12.6" customHeight="1" x14ac:dyDescent="0.2">
      <c r="A8938" s="32">
        <v>25</v>
      </c>
      <c r="B8938" s="32">
        <v>1</v>
      </c>
      <c r="C8938" s="32">
        <v>27</v>
      </c>
      <c r="D8938" s="32" t="s">
        <v>476</v>
      </c>
      <c r="E8938" s="32" t="s">
        <v>388</v>
      </c>
    </row>
    <row r="8939" spans="1:5" ht="12.6" customHeight="1" x14ac:dyDescent="0.2">
      <c r="A8939" s="32">
        <v>25</v>
      </c>
      <c r="B8939" s="32">
        <v>1</v>
      </c>
      <c r="C8939" s="32">
        <v>28</v>
      </c>
      <c r="D8939" s="32" t="s">
        <v>276</v>
      </c>
      <c r="E8939" s="32" t="s">
        <v>216</v>
      </c>
    </row>
    <row r="8940" spans="1:5" ht="12.6" customHeight="1" x14ac:dyDescent="0.2">
      <c r="A8940" s="32">
        <v>25</v>
      </c>
      <c r="B8940" s="32">
        <v>1</v>
      </c>
      <c r="C8940" s="32">
        <v>29</v>
      </c>
      <c r="D8940" s="32" t="s">
        <v>40</v>
      </c>
      <c r="E8940" s="32" t="s">
        <v>425</v>
      </c>
    </row>
    <row r="8941" spans="1:5" ht="12.6" customHeight="1" x14ac:dyDescent="0.2">
      <c r="A8941" s="32">
        <v>25</v>
      </c>
      <c r="B8941" s="32">
        <v>1</v>
      </c>
      <c r="C8941" s="32">
        <v>30</v>
      </c>
      <c r="D8941" s="32" t="s">
        <v>387</v>
      </c>
      <c r="E8941" s="32" t="s">
        <v>356</v>
      </c>
    </row>
    <row r="8942" spans="1:5" ht="12.6" customHeight="1" x14ac:dyDescent="0.2">
      <c r="A8942" s="32">
        <v>25</v>
      </c>
      <c r="B8942" s="32">
        <v>1</v>
      </c>
      <c r="C8942" s="32">
        <v>31</v>
      </c>
      <c r="D8942" s="32" t="s">
        <v>15</v>
      </c>
      <c r="E8942" s="32" t="s">
        <v>516</v>
      </c>
    </row>
    <row r="8943" spans="1:5" ht="12.6" customHeight="1" x14ac:dyDescent="0.2">
      <c r="A8943" s="32">
        <v>25</v>
      </c>
      <c r="B8943" s="32">
        <v>1</v>
      </c>
      <c r="C8943" s="32">
        <v>32</v>
      </c>
      <c r="D8943" s="32" t="s">
        <v>45</v>
      </c>
      <c r="E8943" s="32" t="s">
        <v>42</v>
      </c>
    </row>
    <row r="8944" spans="1:5" ht="12.6" customHeight="1" x14ac:dyDescent="0.2">
      <c r="A8944" s="32">
        <v>25</v>
      </c>
      <c r="B8944" s="32">
        <v>1</v>
      </c>
      <c r="C8944" s="32">
        <v>33</v>
      </c>
      <c r="D8944" s="32" t="s">
        <v>41</v>
      </c>
      <c r="E8944" s="32" t="s">
        <v>336</v>
      </c>
    </row>
    <row r="8945" spans="1:5" ht="12.6" customHeight="1" x14ac:dyDescent="0.2">
      <c r="A8945" s="32">
        <v>25</v>
      </c>
      <c r="B8945" s="32">
        <v>1</v>
      </c>
      <c r="C8945" s="32">
        <v>34</v>
      </c>
      <c r="D8945" s="32" t="s">
        <v>43</v>
      </c>
      <c r="E8945" s="32" t="s">
        <v>496</v>
      </c>
    </row>
    <row r="8946" spans="1:5" ht="12.6" customHeight="1" x14ac:dyDescent="0.2">
      <c r="A8946" s="32">
        <v>25</v>
      </c>
      <c r="B8946" s="32">
        <v>1</v>
      </c>
      <c r="C8946" s="32">
        <v>35</v>
      </c>
      <c r="D8946" s="32" t="s">
        <v>456</v>
      </c>
      <c r="E8946" s="32" t="s">
        <v>256</v>
      </c>
    </row>
    <row r="8947" spans="1:5" ht="12.6" customHeight="1" x14ac:dyDescent="0.2">
      <c r="A8947" s="32">
        <v>25</v>
      </c>
      <c r="B8947" s="32">
        <v>1</v>
      </c>
      <c r="C8947" s="32">
        <v>36</v>
      </c>
      <c r="D8947" s="32" t="s">
        <v>316</v>
      </c>
      <c r="E8947" s="32" t="s">
        <v>44</v>
      </c>
    </row>
    <row r="8948" spans="1:5" ht="12.6" customHeight="1" x14ac:dyDescent="0.2">
      <c r="A8948" s="32">
        <v>25</v>
      </c>
      <c r="B8948" s="32">
        <v>1</v>
      </c>
      <c r="C8948" s="32">
        <v>37</v>
      </c>
      <c r="D8948" s="32" t="s">
        <v>296</v>
      </c>
      <c r="E8948" s="32" t="s">
        <v>556</v>
      </c>
    </row>
    <row r="8949" spans="1:5" ht="12.6" customHeight="1" x14ac:dyDescent="0.2">
      <c r="A8949" s="32">
        <v>25</v>
      </c>
      <c r="B8949" s="32">
        <v>1</v>
      </c>
      <c r="C8949" s="32">
        <v>38</v>
      </c>
      <c r="D8949" s="32" t="s">
        <v>217</v>
      </c>
      <c r="E8949" s="32" t="s">
        <v>236</v>
      </c>
    </row>
    <row r="8950" spans="1:5" ht="12.6" customHeight="1" x14ac:dyDescent="0.2">
      <c r="A8950" s="32">
        <v>25</v>
      </c>
      <c r="B8950" s="32">
        <v>1</v>
      </c>
      <c r="C8950" s="32">
        <v>39</v>
      </c>
      <c r="D8950" s="32" t="s">
        <v>51</v>
      </c>
      <c r="E8950" s="32" t="s">
        <v>389</v>
      </c>
    </row>
    <row r="8951" spans="1:5" ht="12.6" customHeight="1" x14ac:dyDescent="0.2">
      <c r="A8951" s="32">
        <v>25</v>
      </c>
      <c r="B8951" s="32">
        <v>1</v>
      </c>
      <c r="C8951" s="32">
        <v>40</v>
      </c>
      <c r="D8951" s="32" t="s">
        <v>457</v>
      </c>
      <c r="E8951" s="32" t="s">
        <v>53</v>
      </c>
    </row>
    <row r="8952" spans="1:5" ht="12.6" customHeight="1" x14ac:dyDescent="0.2">
      <c r="A8952" s="32">
        <v>25</v>
      </c>
      <c r="B8952" s="32">
        <v>1</v>
      </c>
      <c r="C8952" s="32">
        <v>41</v>
      </c>
      <c r="D8952" s="32" t="s">
        <v>557</v>
      </c>
      <c r="E8952" s="32" t="s">
        <v>257</v>
      </c>
    </row>
    <row r="8953" spans="1:5" ht="12.6" customHeight="1" x14ac:dyDescent="0.2">
      <c r="A8953" s="32">
        <v>25</v>
      </c>
      <c r="B8953" s="32">
        <v>1</v>
      </c>
      <c r="C8953" s="32">
        <v>42</v>
      </c>
      <c r="D8953" s="32" t="s">
        <v>337</v>
      </c>
      <c r="E8953" s="32" t="s">
        <v>16</v>
      </c>
    </row>
    <row r="8954" spans="1:5" ht="12.6" customHeight="1" x14ac:dyDescent="0.2">
      <c r="A8954" s="32">
        <v>25</v>
      </c>
      <c r="B8954" s="32">
        <v>1</v>
      </c>
      <c r="C8954" s="32">
        <v>43</v>
      </c>
      <c r="D8954" s="32" t="s">
        <v>47</v>
      </c>
      <c r="E8954" s="32" t="s">
        <v>237</v>
      </c>
    </row>
    <row r="8955" spans="1:5" ht="12.6" customHeight="1" x14ac:dyDescent="0.2">
      <c r="A8955" s="32">
        <v>25</v>
      </c>
      <c r="B8955" s="32">
        <v>1</v>
      </c>
      <c r="C8955" s="32">
        <v>44</v>
      </c>
      <c r="D8955" s="32" t="s">
        <v>52</v>
      </c>
      <c r="E8955" s="32" t="s">
        <v>50</v>
      </c>
    </row>
    <row r="8956" spans="1:5" ht="12.6" customHeight="1" x14ac:dyDescent="0.2">
      <c r="A8956" s="32">
        <v>25</v>
      </c>
      <c r="B8956" s="32">
        <v>1</v>
      </c>
      <c r="C8956" s="32">
        <v>45</v>
      </c>
      <c r="D8956" s="32" t="s">
        <v>426</v>
      </c>
      <c r="E8956" s="32" t="s">
        <v>317</v>
      </c>
    </row>
    <row r="8957" spans="1:5" ht="12.6" customHeight="1" x14ac:dyDescent="0.2">
      <c r="A8957" s="32">
        <v>25</v>
      </c>
      <c r="B8957" s="32">
        <v>1</v>
      </c>
      <c r="C8957" s="32">
        <v>46</v>
      </c>
      <c r="D8957" s="32" t="s">
        <v>48</v>
      </c>
      <c r="E8957" s="32" t="s">
        <v>297</v>
      </c>
    </row>
    <row r="8958" spans="1:5" ht="12.6" customHeight="1" x14ac:dyDescent="0.2">
      <c r="A8958" s="32">
        <v>25</v>
      </c>
      <c r="B8958" s="32">
        <v>1</v>
      </c>
      <c r="C8958" s="32">
        <v>47</v>
      </c>
      <c r="D8958" s="32" t="s">
        <v>277</v>
      </c>
      <c r="E8958" s="32" t="s">
        <v>477</v>
      </c>
    </row>
    <row r="8959" spans="1:5" ht="12.6" customHeight="1" x14ac:dyDescent="0.2">
      <c r="A8959" s="32">
        <v>25</v>
      </c>
      <c r="B8959" s="32">
        <v>1</v>
      </c>
      <c r="C8959" s="32">
        <v>48</v>
      </c>
      <c r="D8959" s="32" t="s">
        <v>497</v>
      </c>
      <c r="E8959" s="32" t="s">
        <v>517</v>
      </c>
    </row>
    <row r="8960" spans="1:5" ht="12.6" customHeight="1" x14ac:dyDescent="0.2">
      <c r="A8960" s="32">
        <v>25</v>
      </c>
      <c r="B8960" s="32">
        <v>1</v>
      </c>
      <c r="C8960" s="32">
        <v>49</v>
      </c>
      <c r="D8960" s="32" t="s">
        <v>390</v>
      </c>
      <c r="E8960" s="32" t="s">
        <v>537</v>
      </c>
    </row>
    <row r="8961" spans="1:5" ht="12.6" customHeight="1" x14ac:dyDescent="0.2">
      <c r="A8961" s="32">
        <v>25</v>
      </c>
      <c r="B8961" s="32">
        <v>1</v>
      </c>
      <c r="C8961" s="32">
        <v>50</v>
      </c>
      <c r="D8961" s="32" t="s">
        <v>49</v>
      </c>
      <c r="E8961" s="32" t="s">
        <v>357</v>
      </c>
    </row>
    <row r="8962" spans="1:5" ht="12.6" customHeight="1" x14ac:dyDescent="0.2">
      <c r="A8962" s="32">
        <v>25</v>
      </c>
      <c r="B8962" s="32">
        <v>1</v>
      </c>
      <c r="C8962" s="32">
        <v>51</v>
      </c>
      <c r="D8962" s="32" t="s">
        <v>56</v>
      </c>
      <c r="E8962" s="32" t="s">
        <v>58</v>
      </c>
    </row>
    <row r="8963" spans="1:5" ht="12.6" customHeight="1" x14ac:dyDescent="0.2">
      <c r="A8963" s="32">
        <v>25</v>
      </c>
      <c r="B8963" s="32">
        <v>1</v>
      </c>
      <c r="C8963" s="32">
        <v>52</v>
      </c>
      <c r="D8963" s="32" t="s">
        <v>298</v>
      </c>
      <c r="E8963" s="32" t="s">
        <v>518</v>
      </c>
    </row>
    <row r="8964" spans="1:5" ht="12.6" customHeight="1" x14ac:dyDescent="0.2">
      <c r="A8964" s="32">
        <v>25</v>
      </c>
      <c r="B8964" s="32">
        <v>1</v>
      </c>
      <c r="C8964" s="32">
        <v>53</v>
      </c>
      <c r="D8964" s="32" t="s">
        <v>498</v>
      </c>
      <c r="E8964" s="32" t="s">
        <v>218</v>
      </c>
    </row>
    <row r="8965" spans="1:5" ht="12.6" customHeight="1" x14ac:dyDescent="0.2">
      <c r="A8965" s="32">
        <v>25</v>
      </c>
      <c r="B8965" s="32">
        <v>1</v>
      </c>
      <c r="C8965" s="32">
        <v>54</v>
      </c>
      <c r="D8965" s="32" t="s">
        <v>57</v>
      </c>
      <c r="E8965" s="32" t="s">
        <v>54</v>
      </c>
    </row>
    <row r="8966" spans="1:5" ht="12.6" customHeight="1" x14ac:dyDescent="0.2">
      <c r="A8966" s="32">
        <v>25</v>
      </c>
      <c r="B8966" s="32">
        <v>1</v>
      </c>
      <c r="C8966" s="32">
        <v>55</v>
      </c>
      <c r="D8966" s="32" t="s">
        <v>538</v>
      </c>
      <c r="E8966" s="32" t="s">
        <v>278</v>
      </c>
    </row>
    <row r="8967" spans="1:5" ht="12.6" customHeight="1" x14ac:dyDescent="0.2">
      <c r="A8967" s="32">
        <v>25</v>
      </c>
      <c r="B8967" s="32">
        <v>1</v>
      </c>
      <c r="C8967" s="32">
        <v>56</v>
      </c>
      <c r="D8967" s="32" t="s">
        <v>17</v>
      </c>
      <c r="E8967" s="32" t="s">
        <v>392</v>
      </c>
    </row>
    <row r="8968" spans="1:5" ht="12.6" customHeight="1" x14ac:dyDescent="0.2">
      <c r="A8968" s="32">
        <v>25</v>
      </c>
      <c r="B8968" s="32">
        <v>1</v>
      </c>
      <c r="C8968" s="32">
        <v>57</v>
      </c>
      <c r="D8968" s="32" t="s">
        <v>458</v>
      </c>
      <c r="E8968" s="32" t="s">
        <v>427</v>
      </c>
    </row>
    <row r="8969" spans="1:5" ht="12.6" customHeight="1" x14ac:dyDescent="0.2">
      <c r="A8969" s="32">
        <v>25</v>
      </c>
      <c r="B8969" s="32">
        <v>1</v>
      </c>
      <c r="C8969" s="32">
        <v>58</v>
      </c>
      <c r="D8969" s="32" t="s">
        <v>338</v>
      </c>
      <c r="E8969" s="32" t="s">
        <v>60</v>
      </c>
    </row>
    <row r="8970" spans="1:5" ht="12.6" customHeight="1" x14ac:dyDescent="0.2">
      <c r="A8970" s="32">
        <v>25</v>
      </c>
      <c r="B8970" s="32">
        <v>1</v>
      </c>
      <c r="C8970" s="32">
        <v>59</v>
      </c>
      <c r="D8970" s="32" t="s">
        <v>558</v>
      </c>
      <c r="E8970" s="32" t="s">
        <v>391</v>
      </c>
    </row>
    <row r="8971" spans="1:5" ht="12.6" customHeight="1" x14ac:dyDescent="0.2">
      <c r="A8971" s="32">
        <v>25</v>
      </c>
      <c r="B8971" s="32">
        <v>1</v>
      </c>
      <c r="C8971" s="32">
        <v>60</v>
      </c>
      <c r="D8971" s="32" t="s">
        <v>238</v>
      </c>
      <c r="E8971" s="32" t="s">
        <v>478</v>
      </c>
    </row>
    <row r="8972" spans="1:5" ht="12.6" customHeight="1" x14ac:dyDescent="0.2">
      <c r="A8972" s="32">
        <v>25</v>
      </c>
      <c r="B8972" s="32">
        <v>1</v>
      </c>
      <c r="C8972" s="32">
        <v>61</v>
      </c>
      <c r="D8972" s="32" t="s">
        <v>55</v>
      </c>
      <c r="E8972" s="32" t="s">
        <v>59</v>
      </c>
    </row>
    <row r="8973" spans="1:5" ht="12.6" customHeight="1" x14ac:dyDescent="0.2">
      <c r="A8973" s="32">
        <v>25</v>
      </c>
      <c r="B8973" s="32">
        <v>1</v>
      </c>
      <c r="C8973" s="32">
        <v>62</v>
      </c>
      <c r="D8973" s="32" t="s">
        <v>318</v>
      </c>
      <c r="E8973" s="32" t="s">
        <v>258</v>
      </c>
    </row>
    <row r="8974" spans="1:5" ht="12.6" customHeight="1" x14ac:dyDescent="0.2">
      <c r="A8974" s="32">
        <v>25</v>
      </c>
      <c r="B8974" s="32">
        <v>1</v>
      </c>
      <c r="C8974" s="32">
        <v>63</v>
      </c>
      <c r="D8974" s="32" t="s">
        <v>18</v>
      </c>
      <c r="E8974" s="32" t="s">
        <v>358</v>
      </c>
    </row>
    <row r="8975" spans="1:5" ht="12.6" customHeight="1" x14ac:dyDescent="0.2">
      <c r="A8975" s="32">
        <v>25</v>
      </c>
      <c r="B8975" s="32">
        <v>1</v>
      </c>
      <c r="C8975" s="32">
        <v>64</v>
      </c>
      <c r="D8975" s="32" t="s">
        <v>359</v>
      </c>
      <c r="E8975" s="32" t="s">
        <v>65</v>
      </c>
    </row>
    <row r="8976" spans="1:5" ht="12.6" customHeight="1" x14ac:dyDescent="0.2">
      <c r="A8976" s="32">
        <v>25</v>
      </c>
      <c r="B8976" s="32">
        <v>1</v>
      </c>
      <c r="C8976" s="32">
        <v>65</v>
      </c>
      <c r="D8976" s="32" t="s">
        <v>64</v>
      </c>
      <c r="E8976" s="32" t="s">
        <v>67</v>
      </c>
    </row>
    <row r="8977" spans="1:5" ht="12.6" customHeight="1" x14ac:dyDescent="0.2">
      <c r="A8977" s="32">
        <v>25</v>
      </c>
      <c r="B8977" s="32">
        <v>1</v>
      </c>
      <c r="C8977" s="32">
        <v>66</v>
      </c>
      <c r="D8977" s="32" t="s">
        <v>279</v>
      </c>
      <c r="E8977" s="32" t="s">
        <v>459</v>
      </c>
    </row>
    <row r="8978" spans="1:5" ht="12.6" customHeight="1" x14ac:dyDescent="0.2">
      <c r="A8978" s="32">
        <v>25</v>
      </c>
      <c r="B8978" s="32">
        <v>1</v>
      </c>
      <c r="C8978" s="32">
        <v>67</v>
      </c>
      <c r="D8978" s="32" t="s">
        <v>239</v>
      </c>
      <c r="E8978" s="32" t="s">
        <v>394</v>
      </c>
    </row>
    <row r="8979" spans="1:5" ht="12.6" customHeight="1" x14ac:dyDescent="0.2">
      <c r="A8979" s="32">
        <v>25</v>
      </c>
      <c r="B8979" s="32">
        <v>1</v>
      </c>
      <c r="C8979" s="32">
        <v>68</v>
      </c>
      <c r="D8979" s="32" t="s">
        <v>519</v>
      </c>
      <c r="E8979" s="32" t="s">
        <v>559</v>
      </c>
    </row>
    <row r="8980" spans="1:5" ht="12.6" customHeight="1" x14ac:dyDescent="0.2">
      <c r="A8980" s="32">
        <v>25</v>
      </c>
      <c r="B8980" s="32">
        <v>1</v>
      </c>
      <c r="C8980" s="32">
        <v>69</v>
      </c>
      <c r="D8980" s="32" t="s">
        <v>499</v>
      </c>
      <c r="E8980" s="32" t="s">
        <v>259</v>
      </c>
    </row>
    <row r="8981" spans="1:5" ht="12.6" customHeight="1" x14ac:dyDescent="0.2">
      <c r="A8981" s="32">
        <v>25</v>
      </c>
      <c r="B8981" s="32">
        <v>1</v>
      </c>
      <c r="C8981" s="32">
        <v>70</v>
      </c>
      <c r="D8981" s="32" t="s">
        <v>61</v>
      </c>
      <c r="E8981" s="32" t="s">
        <v>393</v>
      </c>
    </row>
    <row r="8982" spans="1:5" ht="12.6" customHeight="1" x14ac:dyDescent="0.2">
      <c r="A8982" s="32">
        <v>25</v>
      </c>
      <c r="B8982" s="32">
        <v>1</v>
      </c>
      <c r="C8982" s="32">
        <v>71</v>
      </c>
      <c r="D8982" s="32" t="s">
        <v>319</v>
      </c>
      <c r="E8982" s="32" t="s">
        <v>66</v>
      </c>
    </row>
    <row r="8983" spans="1:5" ht="12.6" customHeight="1" x14ac:dyDescent="0.2">
      <c r="A8983" s="32">
        <v>25</v>
      </c>
      <c r="B8983" s="32">
        <v>1</v>
      </c>
      <c r="C8983" s="32">
        <v>72</v>
      </c>
      <c r="D8983" s="32" t="s">
        <v>428</v>
      </c>
      <c r="E8983" s="32" t="s">
        <v>219</v>
      </c>
    </row>
    <row r="8984" spans="1:5" ht="12.6" customHeight="1" x14ac:dyDescent="0.2">
      <c r="A8984" s="32">
        <v>25</v>
      </c>
      <c r="B8984" s="32">
        <v>1</v>
      </c>
      <c r="C8984" s="32">
        <v>73</v>
      </c>
      <c r="D8984" s="32" t="s">
        <v>339</v>
      </c>
      <c r="E8984" s="32" t="s">
        <v>479</v>
      </c>
    </row>
    <row r="8985" spans="1:5" ht="12.6" customHeight="1" x14ac:dyDescent="0.2">
      <c r="A8985" s="32">
        <v>25</v>
      </c>
      <c r="B8985" s="32">
        <v>1</v>
      </c>
      <c r="C8985" s="32">
        <v>74</v>
      </c>
      <c r="D8985" s="32" t="s">
        <v>63</v>
      </c>
      <c r="E8985" s="32" t="s">
        <v>62</v>
      </c>
    </row>
    <row r="8986" spans="1:5" ht="12.6" customHeight="1" x14ac:dyDescent="0.2">
      <c r="A8986" s="32">
        <v>25</v>
      </c>
      <c r="B8986" s="32">
        <v>1</v>
      </c>
      <c r="C8986" s="32">
        <v>75</v>
      </c>
      <c r="D8986" s="32" t="s">
        <v>299</v>
      </c>
      <c r="E8986" s="32" t="s">
        <v>539</v>
      </c>
    </row>
    <row r="8987" spans="1:5" ht="12.6" customHeight="1" x14ac:dyDescent="0.2">
      <c r="A8987" s="32">
        <v>25</v>
      </c>
      <c r="B8987" s="32">
        <v>1</v>
      </c>
      <c r="C8987" s="32">
        <v>76</v>
      </c>
      <c r="D8987" s="32" t="s">
        <v>73</v>
      </c>
      <c r="E8987" s="32" t="s">
        <v>396</v>
      </c>
    </row>
    <row r="8988" spans="1:5" ht="12.6" customHeight="1" x14ac:dyDescent="0.2">
      <c r="A8988" s="32">
        <v>25</v>
      </c>
      <c r="B8988" s="32">
        <v>1</v>
      </c>
      <c r="C8988" s="32">
        <v>77</v>
      </c>
      <c r="D8988" s="32" t="s">
        <v>240</v>
      </c>
      <c r="E8988" s="32" t="s">
        <v>19</v>
      </c>
    </row>
    <row r="8989" spans="1:5" ht="12.6" customHeight="1" x14ac:dyDescent="0.2">
      <c r="A8989" s="32">
        <v>25</v>
      </c>
      <c r="B8989" s="32">
        <v>1</v>
      </c>
      <c r="C8989" s="32">
        <v>78</v>
      </c>
      <c r="D8989" s="32" t="s">
        <v>69</v>
      </c>
      <c r="E8989" s="32" t="s">
        <v>429</v>
      </c>
    </row>
    <row r="8990" spans="1:5" ht="12.6" customHeight="1" x14ac:dyDescent="0.2">
      <c r="A8990" s="32">
        <v>25</v>
      </c>
      <c r="B8990" s="32">
        <v>1</v>
      </c>
      <c r="C8990" s="32">
        <v>79</v>
      </c>
      <c r="D8990" s="32" t="s">
        <v>540</v>
      </c>
      <c r="E8990" s="32" t="s">
        <v>74</v>
      </c>
    </row>
    <row r="8991" spans="1:5" ht="12.6" customHeight="1" x14ac:dyDescent="0.2">
      <c r="A8991" s="32">
        <v>25</v>
      </c>
      <c r="B8991" s="32">
        <v>1</v>
      </c>
      <c r="C8991" s="32">
        <v>80</v>
      </c>
      <c r="D8991" s="32" t="s">
        <v>71</v>
      </c>
      <c r="E8991" s="32" t="s">
        <v>520</v>
      </c>
    </row>
    <row r="8992" spans="1:5" ht="12.6" customHeight="1" x14ac:dyDescent="0.2">
      <c r="A8992" s="32">
        <v>25</v>
      </c>
      <c r="B8992" s="32">
        <v>1</v>
      </c>
      <c r="C8992" s="32">
        <v>81</v>
      </c>
      <c r="D8992" s="32" t="s">
        <v>260</v>
      </c>
      <c r="E8992" s="32" t="s">
        <v>395</v>
      </c>
    </row>
    <row r="8993" spans="1:5" ht="12.6" customHeight="1" x14ac:dyDescent="0.2">
      <c r="A8993" s="32">
        <v>25</v>
      </c>
      <c r="B8993" s="32">
        <v>1</v>
      </c>
      <c r="C8993" s="32">
        <v>82</v>
      </c>
      <c r="D8993" s="32" t="s">
        <v>340</v>
      </c>
      <c r="E8993" s="32" t="s">
        <v>460</v>
      </c>
    </row>
    <row r="8994" spans="1:5" ht="12.6" customHeight="1" x14ac:dyDescent="0.2">
      <c r="A8994" s="32">
        <v>25</v>
      </c>
      <c r="B8994" s="32">
        <v>1</v>
      </c>
      <c r="C8994" s="32">
        <v>83</v>
      </c>
      <c r="D8994" s="32" t="s">
        <v>500</v>
      </c>
      <c r="E8994" s="32" t="s">
        <v>360</v>
      </c>
    </row>
    <row r="8995" spans="1:5" ht="12.6" customHeight="1" x14ac:dyDescent="0.2">
      <c r="A8995" s="32">
        <v>25</v>
      </c>
      <c r="B8995" s="32">
        <v>1</v>
      </c>
      <c r="C8995" s="32">
        <v>84</v>
      </c>
      <c r="D8995" s="32" t="s">
        <v>220</v>
      </c>
      <c r="E8995" s="32" t="s">
        <v>70</v>
      </c>
    </row>
    <row r="8996" spans="1:5" ht="12.6" customHeight="1" x14ac:dyDescent="0.2">
      <c r="A8996" s="32">
        <v>25</v>
      </c>
      <c r="B8996" s="32">
        <v>1</v>
      </c>
      <c r="C8996" s="32">
        <v>85</v>
      </c>
      <c r="D8996" s="32" t="s">
        <v>560</v>
      </c>
      <c r="E8996" s="32" t="s">
        <v>68</v>
      </c>
    </row>
    <row r="8997" spans="1:5" ht="12.6" customHeight="1" x14ac:dyDescent="0.2">
      <c r="A8997" s="32">
        <v>25</v>
      </c>
      <c r="B8997" s="32">
        <v>1</v>
      </c>
      <c r="C8997" s="32">
        <v>86</v>
      </c>
      <c r="D8997" s="32" t="s">
        <v>480</v>
      </c>
      <c r="E8997" s="32" t="s">
        <v>72</v>
      </c>
    </row>
    <row r="8998" spans="1:5" ht="12.6" customHeight="1" x14ac:dyDescent="0.2">
      <c r="A8998" s="32">
        <v>25</v>
      </c>
      <c r="B8998" s="32">
        <v>1</v>
      </c>
      <c r="C8998" s="32">
        <v>87</v>
      </c>
      <c r="D8998" s="32" t="s">
        <v>320</v>
      </c>
      <c r="E8998" s="32" t="s">
        <v>280</v>
      </c>
    </row>
    <row r="8999" spans="1:5" ht="12.6" customHeight="1" x14ac:dyDescent="0.2">
      <c r="A8999" s="32">
        <v>25</v>
      </c>
      <c r="B8999" s="32">
        <v>1</v>
      </c>
      <c r="C8999" s="32">
        <v>88</v>
      </c>
      <c r="D8999" s="32" t="s">
        <v>261</v>
      </c>
      <c r="E8999" s="32" t="s">
        <v>300</v>
      </c>
    </row>
    <row r="9000" spans="1:5" ht="12.6" customHeight="1" x14ac:dyDescent="0.2">
      <c r="A9000" s="32">
        <v>25</v>
      </c>
      <c r="B9000" s="32">
        <v>1</v>
      </c>
      <c r="C9000" s="32">
        <v>89</v>
      </c>
      <c r="D9000" s="32" t="s">
        <v>521</v>
      </c>
      <c r="E9000" s="32" t="s">
        <v>20</v>
      </c>
    </row>
    <row r="9001" spans="1:5" ht="12.6" customHeight="1" x14ac:dyDescent="0.2">
      <c r="A9001" s="32">
        <v>25</v>
      </c>
      <c r="B9001" s="32">
        <v>1</v>
      </c>
      <c r="C9001" s="32">
        <v>90</v>
      </c>
      <c r="D9001" s="32" t="s">
        <v>80</v>
      </c>
      <c r="E9001" s="32" t="s">
        <v>79</v>
      </c>
    </row>
    <row r="9002" spans="1:5" ht="12.6" customHeight="1" x14ac:dyDescent="0.2">
      <c r="A9002" s="32">
        <v>25</v>
      </c>
      <c r="B9002" s="32">
        <v>1</v>
      </c>
      <c r="C9002" s="32">
        <v>91</v>
      </c>
      <c r="D9002" s="32" t="s">
        <v>77</v>
      </c>
      <c r="E9002" s="32" t="s">
        <v>461</v>
      </c>
    </row>
    <row r="9003" spans="1:5" ht="12.6" customHeight="1" x14ac:dyDescent="0.2">
      <c r="A9003" s="32">
        <v>25</v>
      </c>
      <c r="B9003" s="32">
        <v>1</v>
      </c>
      <c r="C9003" s="32">
        <v>92</v>
      </c>
      <c r="D9003" s="32" t="s">
        <v>78</v>
      </c>
      <c r="E9003" s="32" t="s">
        <v>341</v>
      </c>
    </row>
    <row r="9004" spans="1:5" ht="12.6" customHeight="1" x14ac:dyDescent="0.2">
      <c r="A9004" s="32">
        <v>25</v>
      </c>
      <c r="B9004" s="32">
        <v>1</v>
      </c>
      <c r="C9004" s="32">
        <v>93</v>
      </c>
      <c r="D9004" s="32" t="s">
        <v>301</v>
      </c>
      <c r="E9004" s="32" t="s">
        <v>76</v>
      </c>
    </row>
    <row r="9005" spans="1:5" ht="12.6" customHeight="1" x14ac:dyDescent="0.2">
      <c r="A9005" s="32">
        <v>25</v>
      </c>
      <c r="B9005" s="32">
        <v>1</v>
      </c>
      <c r="C9005" s="32">
        <v>94</v>
      </c>
      <c r="D9005" s="32" t="s">
        <v>430</v>
      </c>
      <c r="E9005" s="32" t="s">
        <v>541</v>
      </c>
    </row>
    <row r="9006" spans="1:5" ht="12.6" customHeight="1" x14ac:dyDescent="0.2">
      <c r="A9006" s="32">
        <v>25</v>
      </c>
      <c r="B9006" s="32">
        <v>1</v>
      </c>
      <c r="C9006" s="32">
        <v>95</v>
      </c>
      <c r="D9006" s="32" t="s">
        <v>561</v>
      </c>
      <c r="E9006" s="32" t="s">
        <v>321</v>
      </c>
    </row>
    <row r="9007" spans="1:5" ht="12.6" customHeight="1" x14ac:dyDescent="0.2">
      <c r="A9007" s="32">
        <v>25</v>
      </c>
      <c r="B9007" s="32">
        <v>1</v>
      </c>
      <c r="C9007" s="32">
        <v>96</v>
      </c>
      <c r="D9007" s="32" t="s">
        <v>481</v>
      </c>
      <c r="E9007" s="32" t="s">
        <v>501</v>
      </c>
    </row>
    <row r="9008" spans="1:5" ht="12.6" customHeight="1" x14ac:dyDescent="0.2">
      <c r="A9008" s="32">
        <v>25</v>
      </c>
      <c r="B9008" s="32">
        <v>1</v>
      </c>
      <c r="C9008" s="32">
        <v>97</v>
      </c>
      <c r="D9008" s="32" t="s">
        <v>81</v>
      </c>
      <c r="E9008" s="32" t="s">
        <v>397</v>
      </c>
    </row>
    <row r="9009" spans="1:5" ht="12.6" customHeight="1" x14ac:dyDescent="0.2">
      <c r="A9009" s="32">
        <v>25</v>
      </c>
      <c r="B9009" s="32">
        <v>1</v>
      </c>
      <c r="C9009" s="32">
        <v>98</v>
      </c>
      <c r="D9009" s="32" t="s">
        <v>221</v>
      </c>
      <c r="E9009" s="32" t="s">
        <v>361</v>
      </c>
    </row>
    <row r="9010" spans="1:5" ht="12.6" customHeight="1" x14ac:dyDescent="0.2">
      <c r="A9010" s="32">
        <v>25</v>
      </c>
      <c r="B9010" s="32">
        <v>1</v>
      </c>
      <c r="C9010" s="32">
        <v>99</v>
      </c>
      <c r="D9010" s="32" t="s">
        <v>281</v>
      </c>
      <c r="E9010" s="32" t="s">
        <v>75</v>
      </c>
    </row>
    <row r="9011" spans="1:5" ht="12.6" customHeight="1" x14ac:dyDescent="0.2">
      <c r="A9011" s="32">
        <v>25</v>
      </c>
      <c r="B9011" s="32">
        <v>1</v>
      </c>
      <c r="C9011" s="32">
        <v>100</v>
      </c>
      <c r="D9011" s="32" t="s">
        <v>398</v>
      </c>
      <c r="E9011" s="32" t="s">
        <v>241</v>
      </c>
    </row>
    <row r="9012" spans="1:5" ht="12.6" customHeight="1" x14ac:dyDescent="0.2">
      <c r="A9012" s="32">
        <v>25</v>
      </c>
      <c r="B9012" s="32">
        <v>1</v>
      </c>
      <c r="C9012" s="32">
        <v>101</v>
      </c>
      <c r="D9012" s="32" t="s">
        <v>242</v>
      </c>
      <c r="E9012" s="32" t="s">
        <v>282</v>
      </c>
    </row>
    <row r="9013" spans="1:5" ht="12.6" customHeight="1" x14ac:dyDescent="0.2">
      <c r="A9013" s="32">
        <v>25</v>
      </c>
      <c r="B9013" s="32">
        <v>1</v>
      </c>
      <c r="C9013" s="32">
        <v>102</v>
      </c>
      <c r="D9013" s="32" t="s">
        <v>462</v>
      </c>
      <c r="E9013" s="32" t="s">
        <v>502</v>
      </c>
    </row>
    <row r="9014" spans="1:5" ht="12.6" customHeight="1" x14ac:dyDescent="0.2">
      <c r="A9014" s="32">
        <v>25</v>
      </c>
      <c r="B9014" s="32">
        <v>1</v>
      </c>
      <c r="C9014" s="32">
        <v>103</v>
      </c>
      <c r="D9014" s="32" t="s">
        <v>342</v>
      </c>
      <c r="E9014" s="32" t="s">
        <v>85</v>
      </c>
    </row>
    <row r="9015" spans="1:5" ht="12.6" customHeight="1" x14ac:dyDescent="0.2">
      <c r="A9015" s="32">
        <v>25</v>
      </c>
      <c r="B9015" s="32">
        <v>1</v>
      </c>
      <c r="C9015" s="32">
        <v>104</v>
      </c>
      <c r="D9015" s="32" t="s">
        <v>262</v>
      </c>
      <c r="E9015" s="32" t="s">
        <v>84</v>
      </c>
    </row>
    <row r="9016" spans="1:5" ht="12.6" customHeight="1" x14ac:dyDescent="0.2">
      <c r="A9016" s="32">
        <v>25</v>
      </c>
      <c r="B9016" s="32">
        <v>1</v>
      </c>
      <c r="C9016" s="32">
        <v>105</v>
      </c>
      <c r="D9016" s="32" t="s">
        <v>362</v>
      </c>
      <c r="E9016" s="32" t="s">
        <v>431</v>
      </c>
    </row>
    <row r="9017" spans="1:5" ht="12.6" customHeight="1" x14ac:dyDescent="0.2">
      <c r="A9017" s="32">
        <v>25</v>
      </c>
      <c r="B9017" s="32">
        <v>1</v>
      </c>
      <c r="C9017" s="32">
        <v>106</v>
      </c>
      <c r="D9017" s="32" t="s">
        <v>562</v>
      </c>
      <c r="E9017" s="32" t="s">
        <v>87</v>
      </c>
    </row>
    <row r="9018" spans="1:5" ht="12.6" customHeight="1" x14ac:dyDescent="0.2">
      <c r="A9018" s="32">
        <v>25</v>
      </c>
      <c r="B9018" s="32">
        <v>1</v>
      </c>
      <c r="C9018" s="32">
        <v>107</v>
      </c>
      <c r="D9018" s="32" t="s">
        <v>88</v>
      </c>
      <c r="E9018" s="32" t="s">
        <v>522</v>
      </c>
    </row>
    <row r="9019" spans="1:5" ht="12.6" customHeight="1" x14ac:dyDescent="0.2">
      <c r="A9019" s="32">
        <v>25</v>
      </c>
      <c r="B9019" s="32">
        <v>1</v>
      </c>
      <c r="C9019" s="32">
        <v>108</v>
      </c>
      <c r="D9019" s="32" t="s">
        <v>86</v>
      </c>
      <c r="E9019" s="32" t="s">
        <v>400</v>
      </c>
    </row>
    <row r="9020" spans="1:5" ht="12.6" customHeight="1" x14ac:dyDescent="0.2">
      <c r="A9020" s="32">
        <v>25</v>
      </c>
      <c r="B9020" s="32">
        <v>1</v>
      </c>
      <c r="C9020" s="32">
        <v>109</v>
      </c>
      <c r="D9020" s="32" t="s">
        <v>302</v>
      </c>
      <c r="E9020" s="32" t="s">
        <v>399</v>
      </c>
    </row>
    <row r="9021" spans="1:5" ht="12.6" customHeight="1" x14ac:dyDescent="0.2">
      <c r="A9021" s="32">
        <v>25</v>
      </c>
      <c r="B9021" s="32">
        <v>1</v>
      </c>
      <c r="C9021" s="32">
        <v>110</v>
      </c>
      <c r="D9021" s="32" t="s">
        <v>322</v>
      </c>
      <c r="E9021" s="32" t="s">
        <v>222</v>
      </c>
    </row>
    <row r="9022" spans="1:5" ht="12.6" customHeight="1" x14ac:dyDescent="0.2">
      <c r="A9022" s="32">
        <v>25</v>
      </c>
      <c r="B9022" s="32">
        <v>1</v>
      </c>
      <c r="C9022" s="32">
        <v>111</v>
      </c>
      <c r="D9022" s="32" t="s">
        <v>82</v>
      </c>
      <c r="E9022" s="32" t="s">
        <v>482</v>
      </c>
    </row>
    <row r="9023" spans="1:5" ht="12.6" customHeight="1" x14ac:dyDescent="0.2">
      <c r="A9023" s="32">
        <v>25</v>
      </c>
      <c r="B9023" s="32">
        <v>1</v>
      </c>
      <c r="C9023" s="32">
        <v>112</v>
      </c>
      <c r="D9023" s="32" t="s">
        <v>21</v>
      </c>
      <c r="E9023" s="32" t="s">
        <v>542</v>
      </c>
    </row>
    <row r="9024" spans="1:5" ht="12.6" customHeight="1" x14ac:dyDescent="0.2">
      <c r="A9024" s="32">
        <v>25</v>
      </c>
      <c r="B9024" s="32">
        <v>1</v>
      </c>
      <c r="C9024" s="32">
        <v>113</v>
      </c>
      <c r="D9024" s="32" t="s">
        <v>563</v>
      </c>
      <c r="E9024" s="32" t="s">
        <v>83</v>
      </c>
    </row>
    <row r="9025" spans="1:5" ht="12.6" customHeight="1" x14ac:dyDescent="0.2">
      <c r="A9025" s="32">
        <v>25</v>
      </c>
      <c r="B9025" s="32">
        <v>1</v>
      </c>
      <c r="C9025" s="32">
        <v>114</v>
      </c>
      <c r="D9025" s="32" t="s">
        <v>223</v>
      </c>
      <c r="E9025" s="32" t="s">
        <v>543</v>
      </c>
    </row>
    <row r="9026" spans="1:5" ht="12.6" customHeight="1" x14ac:dyDescent="0.2">
      <c r="A9026" s="32">
        <v>25</v>
      </c>
      <c r="B9026" s="32">
        <v>1</v>
      </c>
      <c r="C9026" s="32">
        <v>115</v>
      </c>
      <c r="D9026" s="32" t="s">
        <v>93</v>
      </c>
      <c r="E9026" s="32" t="s">
        <v>401</v>
      </c>
    </row>
    <row r="9027" spans="1:5" ht="12.6" customHeight="1" x14ac:dyDescent="0.2">
      <c r="A9027" s="32">
        <v>25</v>
      </c>
      <c r="B9027" s="32">
        <v>1</v>
      </c>
      <c r="C9027" s="32">
        <v>116</v>
      </c>
      <c r="D9027" s="32" t="s">
        <v>94</v>
      </c>
      <c r="E9027" s="32" t="s">
        <v>503</v>
      </c>
    </row>
    <row r="9028" spans="1:5" ht="12.6" customHeight="1" x14ac:dyDescent="0.2">
      <c r="A9028" s="32">
        <v>25</v>
      </c>
      <c r="B9028" s="32">
        <v>1</v>
      </c>
      <c r="C9028" s="32">
        <v>117</v>
      </c>
      <c r="D9028" s="32" t="s">
        <v>303</v>
      </c>
      <c r="E9028" s="32" t="s">
        <v>402</v>
      </c>
    </row>
    <row r="9029" spans="1:5" ht="12.6" customHeight="1" x14ac:dyDescent="0.2">
      <c r="A9029" s="32">
        <v>25</v>
      </c>
      <c r="B9029" s="32">
        <v>1</v>
      </c>
      <c r="C9029" s="32">
        <v>118</v>
      </c>
      <c r="D9029" s="32" t="s">
        <v>91</v>
      </c>
      <c r="E9029" s="32" t="s">
        <v>92</v>
      </c>
    </row>
    <row r="9030" spans="1:5" ht="12.6" customHeight="1" x14ac:dyDescent="0.2">
      <c r="A9030" s="32">
        <v>25</v>
      </c>
      <c r="B9030" s="32">
        <v>1</v>
      </c>
      <c r="C9030" s="32">
        <v>119</v>
      </c>
      <c r="D9030" s="32" t="s">
        <v>90</v>
      </c>
      <c r="E9030" s="32" t="s">
        <v>243</v>
      </c>
    </row>
    <row r="9031" spans="1:5" ht="12.6" customHeight="1" x14ac:dyDescent="0.2">
      <c r="A9031" s="32">
        <v>25</v>
      </c>
      <c r="B9031" s="32">
        <v>1</v>
      </c>
      <c r="C9031" s="32">
        <v>120</v>
      </c>
      <c r="D9031" s="32" t="s">
        <v>523</v>
      </c>
      <c r="E9031" s="32" t="s">
        <v>463</v>
      </c>
    </row>
    <row r="9032" spans="1:5" ht="12.6" customHeight="1" x14ac:dyDescent="0.2">
      <c r="A9032" s="32">
        <v>25</v>
      </c>
      <c r="B9032" s="32">
        <v>1</v>
      </c>
      <c r="C9032" s="32">
        <v>121</v>
      </c>
      <c r="D9032" s="32" t="s">
        <v>323</v>
      </c>
      <c r="E9032" s="32" t="s">
        <v>483</v>
      </c>
    </row>
    <row r="9033" spans="1:5" ht="12.6" customHeight="1" x14ac:dyDescent="0.2">
      <c r="A9033" s="32">
        <v>25</v>
      </c>
      <c r="B9033" s="32">
        <v>1</v>
      </c>
      <c r="C9033" s="32">
        <v>122</v>
      </c>
      <c r="D9033" s="32" t="s">
        <v>89</v>
      </c>
      <c r="E9033" s="32" t="s">
        <v>263</v>
      </c>
    </row>
    <row r="9034" spans="1:5" ht="12.6" customHeight="1" x14ac:dyDescent="0.2">
      <c r="A9034" s="32">
        <v>25</v>
      </c>
      <c r="B9034" s="32">
        <v>1</v>
      </c>
      <c r="C9034" s="32">
        <v>123</v>
      </c>
      <c r="D9034" s="32" t="s">
        <v>283</v>
      </c>
      <c r="E9034" s="32" t="s">
        <v>343</v>
      </c>
    </row>
    <row r="9035" spans="1:5" ht="12.6" customHeight="1" x14ac:dyDescent="0.2">
      <c r="A9035" s="32">
        <v>25</v>
      </c>
      <c r="B9035" s="32">
        <v>1</v>
      </c>
      <c r="C9035" s="32">
        <v>124</v>
      </c>
      <c r="D9035" s="32" t="s">
        <v>23</v>
      </c>
      <c r="E9035" s="32" t="s">
        <v>432</v>
      </c>
    </row>
    <row r="9036" spans="1:5" ht="12.6" customHeight="1" x14ac:dyDescent="0.2">
      <c r="A9036" s="32">
        <v>25</v>
      </c>
      <c r="B9036" s="32">
        <v>1</v>
      </c>
      <c r="C9036" s="32">
        <v>125</v>
      </c>
      <c r="D9036" s="32" t="s">
        <v>95</v>
      </c>
      <c r="E9036" s="32" t="s">
        <v>363</v>
      </c>
    </row>
    <row r="9037" spans="1:5" ht="12.6" customHeight="1" x14ac:dyDescent="0.2">
      <c r="A9037" s="32">
        <v>25</v>
      </c>
      <c r="B9037" s="32">
        <v>1</v>
      </c>
      <c r="C9037" s="32">
        <v>126</v>
      </c>
      <c r="D9037" s="32" t="s">
        <v>403</v>
      </c>
      <c r="E9037" s="32" t="s">
        <v>100</v>
      </c>
    </row>
    <row r="9038" spans="1:5" ht="12.6" customHeight="1" x14ac:dyDescent="0.2">
      <c r="A9038" s="32">
        <v>25</v>
      </c>
      <c r="B9038" s="32">
        <v>1</v>
      </c>
      <c r="C9038" s="32">
        <v>127</v>
      </c>
      <c r="D9038" s="32" t="s">
        <v>96</v>
      </c>
      <c r="E9038" s="32" t="s">
        <v>97</v>
      </c>
    </row>
    <row r="9039" spans="1:5" ht="12.6" customHeight="1" x14ac:dyDescent="0.2">
      <c r="A9039" s="32">
        <v>25</v>
      </c>
      <c r="B9039" s="32">
        <v>1</v>
      </c>
      <c r="C9039" s="32">
        <v>128</v>
      </c>
      <c r="D9039" s="32" t="s">
        <v>244</v>
      </c>
      <c r="E9039" s="32" t="s">
        <v>324</v>
      </c>
    </row>
    <row r="9040" spans="1:5" ht="12.6" customHeight="1" x14ac:dyDescent="0.2">
      <c r="A9040" s="32">
        <v>25</v>
      </c>
      <c r="B9040" s="32">
        <v>1</v>
      </c>
      <c r="C9040" s="32">
        <v>129</v>
      </c>
      <c r="D9040" s="32" t="s">
        <v>433</v>
      </c>
      <c r="E9040" s="32" t="s">
        <v>504</v>
      </c>
    </row>
    <row r="9041" spans="1:5" ht="12.6" customHeight="1" x14ac:dyDescent="0.2">
      <c r="A9041" s="32">
        <v>25</v>
      </c>
      <c r="B9041" s="32">
        <v>1</v>
      </c>
      <c r="C9041" s="32">
        <v>130</v>
      </c>
      <c r="D9041" s="32" t="s">
        <v>284</v>
      </c>
      <c r="E9041" s="32" t="s">
        <v>224</v>
      </c>
    </row>
    <row r="9042" spans="1:5" ht="12.6" customHeight="1" x14ac:dyDescent="0.2">
      <c r="A9042" s="32">
        <v>25</v>
      </c>
      <c r="B9042" s="32">
        <v>1</v>
      </c>
      <c r="C9042" s="32">
        <v>131</v>
      </c>
      <c r="D9042" s="32" t="s">
        <v>102</v>
      </c>
      <c r="E9042" s="32" t="s">
        <v>98</v>
      </c>
    </row>
    <row r="9043" spans="1:5" ht="12.6" customHeight="1" x14ac:dyDescent="0.2">
      <c r="A9043" s="32">
        <v>25</v>
      </c>
      <c r="B9043" s="32">
        <v>1</v>
      </c>
      <c r="C9043" s="32">
        <v>132</v>
      </c>
      <c r="D9043" s="32" t="s">
        <v>344</v>
      </c>
      <c r="E9043" s="32" t="s">
        <v>304</v>
      </c>
    </row>
    <row r="9044" spans="1:5" ht="12.6" customHeight="1" x14ac:dyDescent="0.2">
      <c r="A9044" s="32">
        <v>25</v>
      </c>
      <c r="B9044" s="32">
        <v>1</v>
      </c>
      <c r="C9044" s="32">
        <v>133</v>
      </c>
      <c r="D9044" s="32" t="s">
        <v>264</v>
      </c>
      <c r="E9044" s="32" t="s">
        <v>99</v>
      </c>
    </row>
    <row r="9045" spans="1:5" ht="12.6" customHeight="1" x14ac:dyDescent="0.2">
      <c r="A9045" s="32">
        <v>25</v>
      </c>
      <c r="B9045" s="32">
        <v>1</v>
      </c>
      <c r="C9045" s="32">
        <v>134</v>
      </c>
      <c r="D9045" s="32" t="s">
        <v>464</v>
      </c>
      <c r="E9045" s="32" t="s">
        <v>24</v>
      </c>
    </row>
    <row r="9046" spans="1:5" ht="12.6" customHeight="1" x14ac:dyDescent="0.2">
      <c r="A9046" s="32">
        <v>25</v>
      </c>
      <c r="B9046" s="32">
        <v>1</v>
      </c>
      <c r="C9046" s="32">
        <v>135</v>
      </c>
      <c r="D9046" s="32" t="s">
        <v>404</v>
      </c>
      <c r="E9046" s="32" t="s">
        <v>524</v>
      </c>
    </row>
    <row r="9047" spans="1:5" ht="12.6" customHeight="1" x14ac:dyDescent="0.2">
      <c r="A9047" s="32">
        <v>25</v>
      </c>
      <c r="B9047" s="32">
        <v>1</v>
      </c>
      <c r="C9047" s="32">
        <v>136</v>
      </c>
      <c r="D9047" s="32" t="s">
        <v>564</v>
      </c>
      <c r="E9047" s="32" t="s">
        <v>101</v>
      </c>
    </row>
    <row r="9048" spans="1:5" ht="12.6" customHeight="1" x14ac:dyDescent="0.2">
      <c r="A9048" s="32">
        <v>25</v>
      </c>
      <c r="B9048" s="32">
        <v>1</v>
      </c>
      <c r="C9048" s="32">
        <v>137</v>
      </c>
      <c r="D9048" s="32" t="s">
        <v>364</v>
      </c>
      <c r="E9048" s="32" t="s">
        <v>484</v>
      </c>
    </row>
    <row r="9049" spans="1:5" ht="12.6" customHeight="1" x14ac:dyDescent="0.2">
      <c r="A9049" s="32">
        <v>25</v>
      </c>
      <c r="B9049" s="32">
        <v>1</v>
      </c>
      <c r="C9049" s="32">
        <v>138</v>
      </c>
      <c r="D9049" s="32" t="s">
        <v>485</v>
      </c>
      <c r="E9049" s="32" t="s">
        <v>544</v>
      </c>
    </row>
    <row r="9050" spans="1:5" ht="12.6" customHeight="1" x14ac:dyDescent="0.2">
      <c r="A9050" s="32">
        <v>25</v>
      </c>
      <c r="B9050" s="32">
        <v>1</v>
      </c>
      <c r="C9050" s="32">
        <v>139</v>
      </c>
      <c r="D9050" s="32" t="s">
        <v>545</v>
      </c>
      <c r="E9050" s="32" t="s">
        <v>108</v>
      </c>
    </row>
    <row r="9051" spans="1:5" ht="12.6" customHeight="1" x14ac:dyDescent="0.2">
      <c r="A9051" s="32">
        <v>25</v>
      </c>
      <c r="B9051" s="32">
        <v>1</v>
      </c>
      <c r="C9051" s="32">
        <v>140</v>
      </c>
      <c r="D9051" s="32" t="s">
        <v>434</v>
      </c>
      <c r="E9051" s="32" t="s">
        <v>405</v>
      </c>
    </row>
    <row r="9052" spans="1:5" ht="12.6" customHeight="1" x14ac:dyDescent="0.2">
      <c r="A9052" s="32">
        <v>25</v>
      </c>
      <c r="B9052" s="32">
        <v>1</v>
      </c>
      <c r="C9052" s="32">
        <v>141</v>
      </c>
      <c r="D9052" s="32" t="s">
        <v>107</v>
      </c>
      <c r="E9052" s="32" t="s">
        <v>225</v>
      </c>
    </row>
    <row r="9053" spans="1:5" ht="12.6" customHeight="1" x14ac:dyDescent="0.2">
      <c r="A9053" s="32">
        <v>25</v>
      </c>
      <c r="B9053" s="32">
        <v>1</v>
      </c>
      <c r="C9053" s="32">
        <v>142</v>
      </c>
      <c r="D9053" s="32" t="s">
        <v>105</v>
      </c>
      <c r="E9053" s="32" t="s">
        <v>325</v>
      </c>
    </row>
    <row r="9054" spans="1:5" ht="12.6" customHeight="1" x14ac:dyDescent="0.2">
      <c r="A9054" s="32">
        <v>25</v>
      </c>
      <c r="B9054" s="32">
        <v>1</v>
      </c>
      <c r="C9054" s="32">
        <v>143</v>
      </c>
      <c r="D9054" s="32" t="s">
        <v>406</v>
      </c>
      <c r="E9054" s="32" t="s">
        <v>109</v>
      </c>
    </row>
    <row r="9055" spans="1:5" ht="12.6" customHeight="1" x14ac:dyDescent="0.2">
      <c r="A9055" s="32">
        <v>25</v>
      </c>
      <c r="B9055" s="32">
        <v>1</v>
      </c>
      <c r="C9055" s="32">
        <v>144</v>
      </c>
      <c r="D9055" s="32" t="s">
        <v>345</v>
      </c>
      <c r="E9055" s="32" t="s">
        <v>305</v>
      </c>
    </row>
    <row r="9056" spans="1:5" ht="12.6" customHeight="1" x14ac:dyDescent="0.2">
      <c r="A9056" s="32">
        <v>25</v>
      </c>
      <c r="B9056" s="32">
        <v>1</v>
      </c>
      <c r="C9056" s="32">
        <v>145</v>
      </c>
      <c r="D9056" s="32" t="s">
        <v>103</v>
      </c>
      <c r="E9056" s="32" t="s">
        <v>245</v>
      </c>
    </row>
    <row r="9057" spans="1:5" ht="12.6" customHeight="1" x14ac:dyDescent="0.2">
      <c r="A9057" s="32">
        <v>25</v>
      </c>
      <c r="B9057" s="32">
        <v>1</v>
      </c>
      <c r="C9057" s="32">
        <v>146</v>
      </c>
      <c r="D9057" s="32" t="s">
        <v>106</v>
      </c>
      <c r="E9057" s="32" t="s">
        <v>465</v>
      </c>
    </row>
    <row r="9058" spans="1:5" ht="12.6" customHeight="1" x14ac:dyDescent="0.2">
      <c r="A9058" s="32">
        <v>25</v>
      </c>
      <c r="B9058" s="32">
        <v>1</v>
      </c>
      <c r="C9058" s="32">
        <v>147</v>
      </c>
      <c r="D9058" s="32" t="s">
        <v>265</v>
      </c>
      <c r="E9058" s="32" t="s">
        <v>525</v>
      </c>
    </row>
    <row r="9059" spans="1:5" ht="12.6" customHeight="1" x14ac:dyDescent="0.2">
      <c r="A9059" s="32">
        <v>25</v>
      </c>
      <c r="B9059" s="32">
        <v>1</v>
      </c>
      <c r="C9059" s="32">
        <v>148</v>
      </c>
      <c r="D9059" s="32" t="s">
        <v>25</v>
      </c>
      <c r="E9059" s="32" t="s">
        <v>285</v>
      </c>
    </row>
    <row r="9060" spans="1:5" ht="12.6" customHeight="1" x14ac:dyDescent="0.2">
      <c r="A9060" s="32">
        <v>25</v>
      </c>
      <c r="B9060" s="32">
        <v>1</v>
      </c>
      <c r="C9060" s="32">
        <v>149</v>
      </c>
      <c r="D9060" s="32" t="s">
        <v>365</v>
      </c>
      <c r="E9060" s="32" t="s">
        <v>104</v>
      </c>
    </row>
    <row r="9061" spans="1:5" ht="12.6" customHeight="1" x14ac:dyDescent="0.2">
      <c r="A9061" s="32">
        <v>25</v>
      </c>
      <c r="B9061" s="32">
        <v>1</v>
      </c>
      <c r="C9061" s="32">
        <v>150</v>
      </c>
      <c r="D9061" s="32" t="s">
        <v>565</v>
      </c>
      <c r="E9061" s="32" t="s">
        <v>505</v>
      </c>
    </row>
    <row r="9062" spans="1:5" ht="12.6" customHeight="1" x14ac:dyDescent="0.2">
      <c r="A9062" s="32">
        <v>25</v>
      </c>
      <c r="B9062" s="32">
        <v>1</v>
      </c>
      <c r="C9062" s="32">
        <v>151</v>
      </c>
      <c r="D9062" s="32" t="s">
        <v>146</v>
      </c>
      <c r="E9062" s="32" t="s">
        <v>408</v>
      </c>
    </row>
    <row r="9063" spans="1:5" ht="12.6" customHeight="1" x14ac:dyDescent="0.2">
      <c r="A9063" s="32">
        <v>25</v>
      </c>
      <c r="B9063" s="32">
        <v>1</v>
      </c>
      <c r="C9063" s="32">
        <v>152</v>
      </c>
      <c r="D9063" s="32" t="s">
        <v>143</v>
      </c>
      <c r="E9063" s="32" t="s">
        <v>142</v>
      </c>
    </row>
    <row r="9064" spans="1:5" ht="12.6" customHeight="1" x14ac:dyDescent="0.2">
      <c r="A9064" s="32">
        <v>25</v>
      </c>
      <c r="B9064" s="32">
        <v>1</v>
      </c>
      <c r="C9064" s="32">
        <v>153</v>
      </c>
      <c r="D9064" s="32" t="s">
        <v>407</v>
      </c>
      <c r="E9064" s="32" t="s">
        <v>566</v>
      </c>
    </row>
    <row r="9065" spans="1:5" ht="12.6" customHeight="1" x14ac:dyDescent="0.2">
      <c r="A9065" s="32">
        <v>25</v>
      </c>
      <c r="B9065" s="32">
        <v>1</v>
      </c>
      <c r="C9065" s="32">
        <v>154</v>
      </c>
      <c r="D9065" s="32" t="s">
        <v>546</v>
      </c>
      <c r="E9065" s="32" t="s">
        <v>141</v>
      </c>
    </row>
    <row r="9066" spans="1:5" ht="12.6" customHeight="1" x14ac:dyDescent="0.2">
      <c r="A9066" s="32">
        <v>25</v>
      </c>
      <c r="B9066" s="32">
        <v>1</v>
      </c>
      <c r="C9066" s="32">
        <v>155</v>
      </c>
      <c r="D9066" s="32" t="s">
        <v>346</v>
      </c>
      <c r="E9066" s="32" t="s">
        <v>326</v>
      </c>
    </row>
    <row r="9067" spans="1:5" ht="12.6" customHeight="1" x14ac:dyDescent="0.2">
      <c r="A9067" s="32">
        <v>25</v>
      </c>
      <c r="B9067" s="32">
        <v>1</v>
      </c>
      <c r="C9067" s="32">
        <v>156</v>
      </c>
      <c r="D9067" s="32" t="s">
        <v>139</v>
      </c>
      <c r="E9067" s="32" t="s">
        <v>138</v>
      </c>
    </row>
    <row r="9068" spans="1:5" ht="12.6" customHeight="1" x14ac:dyDescent="0.2">
      <c r="A9068" s="32">
        <v>25</v>
      </c>
      <c r="B9068" s="32">
        <v>1</v>
      </c>
      <c r="C9068" s="32">
        <v>157</v>
      </c>
      <c r="D9068" s="32" t="s">
        <v>506</v>
      </c>
      <c r="E9068" s="32" t="s">
        <v>286</v>
      </c>
    </row>
    <row r="9069" spans="1:5" ht="12.6" customHeight="1" x14ac:dyDescent="0.2">
      <c r="A9069" s="32">
        <v>25</v>
      </c>
      <c r="B9069" s="32">
        <v>1</v>
      </c>
      <c r="C9069" s="32">
        <v>158</v>
      </c>
      <c r="D9069" s="32" t="s">
        <v>526</v>
      </c>
      <c r="E9069" s="32" t="s">
        <v>486</v>
      </c>
    </row>
    <row r="9070" spans="1:5" ht="12.6" customHeight="1" x14ac:dyDescent="0.2">
      <c r="A9070" s="32">
        <v>25</v>
      </c>
      <c r="B9070" s="32">
        <v>1</v>
      </c>
      <c r="C9070" s="32">
        <v>159</v>
      </c>
      <c r="D9070" s="32" t="s">
        <v>466</v>
      </c>
      <c r="E9070" s="32" t="s">
        <v>140</v>
      </c>
    </row>
    <row r="9071" spans="1:5" ht="12.6" customHeight="1" x14ac:dyDescent="0.2">
      <c r="A9071" s="32">
        <v>25</v>
      </c>
      <c r="B9071" s="32">
        <v>1</v>
      </c>
      <c r="C9071" s="32">
        <v>160</v>
      </c>
      <c r="D9071" s="32" t="s">
        <v>435</v>
      </c>
      <c r="E9071" s="32" t="s">
        <v>246</v>
      </c>
    </row>
    <row r="9072" spans="1:5" ht="12.6" customHeight="1" x14ac:dyDescent="0.2">
      <c r="A9072" s="32">
        <v>25</v>
      </c>
      <c r="B9072" s="32">
        <v>1</v>
      </c>
      <c r="C9072" s="32">
        <v>161</v>
      </c>
      <c r="D9072" s="32" t="s">
        <v>266</v>
      </c>
      <c r="E9072" s="32" t="s">
        <v>306</v>
      </c>
    </row>
    <row r="9073" spans="1:5" ht="12.6" customHeight="1" x14ac:dyDescent="0.2">
      <c r="A9073" s="32">
        <v>25</v>
      </c>
      <c r="B9073" s="32">
        <v>1</v>
      </c>
      <c r="C9073" s="32">
        <v>162</v>
      </c>
      <c r="D9073" s="32" t="s">
        <v>144</v>
      </c>
      <c r="E9073" s="32" t="s">
        <v>226</v>
      </c>
    </row>
    <row r="9074" spans="1:5" ht="12.6" customHeight="1" x14ac:dyDescent="0.2">
      <c r="A9074" s="32">
        <v>25</v>
      </c>
      <c r="B9074" s="32">
        <v>1</v>
      </c>
      <c r="C9074" s="32">
        <v>163</v>
      </c>
      <c r="D9074" s="32" t="s">
        <v>409</v>
      </c>
      <c r="E9074" s="32" t="s">
        <v>366</v>
      </c>
    </row>
    <row r="9075" spans="1:5" ht="12.6" customHeight="1" x14ac:dyDescent="0.2">
      <c r="A9075" s="32">
        <v>25</v>
      </c>
      <c r="B9075" s="32">
        <v>1</v>
      </c>
      <c r="C9075" s="32">
        <v>164</v>
      </c>
      <c r="D9075" s="32" t="s">
        <v>487</v>
      </c>
      <c r="E9075" s="32" t="s">
        <v>145</v>
      </c>
    </row>
    <row r="9076" spans="1:5" ht="12.6" customHeight="1" x14ac:dyDescent="0.2">
      <c r="A9076" s="32">
        <v>25</v>
      </c>
      <c r="B9076" s="32">
        <v>1</v>
      </c>
      <c r="C9076" s="32">
        <v>165</v>
      </c>
      <c r="D9076" s="32" t="s">
        <v>410</v>
      </c>
      <c r="E9076" s="32" t="s">
        <v>367</v>
      </c>
    </row>
    <row r="9077" spans="1:5" ht="12.6" customHeight="1" x14ac:dyDescent="0.2">
      <c r="A9077" s="32">
        <v>25</v>
      </c>
      <c r="B9077" s="32">
        <v>1</v>
      </c>
      <c r="C9077" s="32">
        <v>166</v>
      </c>
      <c r="D9077" s="32" t="s">
        <v>327</v>
      </c>
      <c r="E9077" s="32" t="s">
        <v>507</v>
      </c>
    </row>
    <row r="9078" spans="1:5" ht="12.6" customHeight="1" x14ac:dyDescent="0.2">
      <c r="A9078" s="32">
        <v>25</v>
      </c>
      <c r="B9078" s="32">
        <v>1</v>
      </c>
      <c r="C9078" s="32">
        <v>167</v>
      </c>
      <c r="D9078" s="32" t="s">
        <v>247</v>
      </c>
      <c r="E9078" s="32" t="s">
        <v>547</v>
      </c>
    </row>
    <row r="9079" spans="1:5" ht="12.6" customHeight="1" x14ac:dyDescent="0.2">
      <c r="A9079" s="32">
        <v>25</v>
      </c>
      <c r="B9079" s="32">
        <v>1</v>
      </c>
      <c r="C9079" s="32">
        <v>168</v>
      </c>
      <c r="D9079" s="32" t="s">
        <v>267</v>
      </c>
      <c r="E9079" s="32" t="s">
        <v>527</v>
      </c>
    </row>
    <row r="9080" spans="1:5" ht="12.6" customHeight="1" x14ac:dyDescent="0.2">
      <c r="A9080" s="32">
        <v>25</v>
      </c>
      <c r="B9080" s="32">
        <v>1</v>
      </c>
      <c r="C9080" s="32">
        <v>169</v>
      </c>
      <c r="D9080" s="32" t="s">
        <v>152</v>
      </c>
      <c r="E9080" s="32" t="s">
        <v>151</v>
      </c>
    </row>
    <row r="9081" spans="1:5" ht="12.6" customHeight="1" x14ac:dyDescent="0.2">
      <c r="A9081" s="32">
        <v>25</v>
      </c>
      <c r="B9081" s="32">
        <v>1</v>
      </c>
      <c r="C9081" s="32">
        <v>170</v>
      </c>
      <c r="D9081" s="32" t="s">
        <v>153</v>
      </c>
      <c r="E9081" s="32" t="s">
        <v>149</v>
      </c>
    </row>
    <row r="9082" spans="1:5" ht="12.6" customHeight="1" x14ac:dyDescent="0.2">
      <c r="A9082" s="32">
        <v>25</v>
      </c>
      <c r="B9082" s="32">
        <v>1</v>
      </c>
      <c r="C9082" s="32">
        <v>171</v>
      </c>
      <c r="D9082" s="32" t="s">
        <v>436</v>
      </c>
      <c r="E9082" s="32" t="s">
        <v>307</v>
      </c>
    </row>
    <row r="9083" spans="1:5" ht="12.6" customHeight="1" x14ac:dyDescent="0.2">
      <c r="A9083" s="32">
        <v>25</v>
      </c>
      <c r="B9083" s="32">
        <v>1</v>
      </c>
      <c r="C9083" s="32">
        <v>172</v>
      </c>
      <c r="D9083" s="32" t="s">
        <v>567</v>
      </c>
      <c r="E9083" s="32" t="s">
        <v>148</v>
      </c>
    </row>
    <row r="9084" spans="1:5" ht="12.6" customHeight="1" x14ac:dyDescent="0.2">
      <c r="A9084" s="32">
        <v>25</v>
      </c>
      <c r="B9084" s="32">
        <v>1</v>
      </c>
      <c r="C9084" s="32">
        <v>173</v>
      </c>
      <c r="D9084" s="32" t="s">
        <v>147</v>
      </c>
      <c r="E9084" s="32" t="s">
        <v>227</v>
      </c>
    </row>
    <row r="9085" spans="1:5" ht="12.6" customHeight="1" x14ac:dyDescent="0.2">
      <c r="A9085" s="32">
        <v>25</v>
      </c>
      <c r="B9085" s="32">
        <v>1</v>
      </c>
      <c r="C9085" s="32">
        <v>174</v>
      </c>
      <c r="D9085" s="32" t="s">
        <v>467</v>
      </c>
      <c r="E9085" s="32" t="s">
        <v>347</v>
      </c>
    </row>
    <row r="9086" spans="1:5" ht="12.6" customHeight="1" x14ac:dyDescent="0.2">
      <c r="A9086" s="32">
        <v>25</v>
      </c>
      <c r="B9086" s="32">
        <v>1</v>
      </c>
      <c r="C9086" s="32">
        <v>175</v>
      </c>
      <c r="D9086" s="32" t="s">
        <v>150</v>
      </c>
      <c r="E9086" s="32" t="s">
        <v>287</v>
      </c>
    </row>
    <row r="9087" spans="1:5" ht="12.6" customHeight="1" x14ac:dyDescent="0.2">
      <c r="A9087" s="32">
        <v>25</v>
      </c>
      <c r="B9087" s="32">
        <v>1</v>
      </c>
      <c r="C9087" s="32">
        <v>176</v>
      </c>
      <c r="D9087" s="32" t="s">
        <v>328</v>
      </c>
      <c r="E9087" s="32" t="s">
        <v>268</v>
      </c>
    </row>
    <row r="9088" spans="1:5" ht="12.6" customHeight="1" x14ac:dyDescent="0.2">
      <c r="A9088" s="32">
        <v>25</v>
      </c>
      <c r="B9088" s="32">
        <v>1</v>
      </c>
      <c r="C9088" s="32">
        <v>177</v>
      </c>
      <c r="D9088" s="32" t="s">
        <v>548</v>
      </c>
      <c r="E9088" s="32" t="s">
        <v>412</v>
      </c>
    </row>
    <row r="9089" spans="1:5" ht="12.6" customHeight="1" x14ac:dyDescent="0.2">
      <c r="A9089" s="32">
        <v>25</v>
      </c>
      <c r="B9089" s="32">
        <v>1</v>
      </c>
      <c r="C9089" s="32">
        <v>178</v>
      </c>
      <c r="D9089" s="32" t="s">
        <v>248</v>
      </c>
      <c r="E9089" s="32" t="s">
        <v>568</v>
      </c>
    </row>
    <row r="9090" spans="1:5" ht="12.6" customHeight="1" x14ac:dyDescent="0.2">
      <c r="A9090" s="32">
        <v>25</v>
      </c>
      <c r="B9090" s="32">
        <v>1</v>
      </c>
      <c r="C9090" s="32">
        <v>179</v>
      </c>
      <c r="D9090" s="32" t="s">
        <v>160</v>
      </c>
      <c r="E9090" s="32" t="s">
        <v>162</v>
      </c>
    </row>
    <row r="9091" spans="1:5" ht="12.6" customHeight="1" x14ac:dyDescent="0.2">
      <c r="A9091" s="32">
        <v>25</v>
      </c>
      <c r="B9091" s="32">
        <v>1</v>
      </c>
      <c r="C9091" s="32">
        <v>180</v>
      </c>
      <c r="D9091" s="32" t="s">
        <v>468</v>
      </c>
      <c r="E9091" s="32" t="s">
        <v>155</v>
      </c>
    </row>
    <row r="9092" spans="1:5" ht="12.6" customHeight="1" x14ac:dyDescent="0.2">
      <c r="A9092" s="32">
        <v>25</v>
      </c>
      <c r="B9092" s="32">
        <v>1</v>
      </c>
      <c r="C9092" s="32">
        <v>181</v>
      </c>
      <c r="D9092" s="32" t="s">
        <v>158</v>
      </c>
      <c r="E9092" s="32" t="s">
        <v>488</v>
      </c>
    </row>
    <row r="9093" spans="1:5" ht="12.6" customHeight="1" x14ac:dyDescent="0.2">
      <c r="A9093" s="32">
        <v>25</v>
      </c>
      <c r="B9093" s="32">
        <v>1</v>
      </c>
      <c r="C9093" s="32">
        <v>182</v>
      </c>
      <c r="D9093" s="32" t="s">
        <v>288</v>
      </c>
      <c r="E9093" s="32" t="s">
        <v>308</v>
      </c>
    </row>
    <row r="9094" spans="1:5" ht="12.6" customHeight="1" x14ac:dyDescent="0.2">
      <c r="A9094" s="32">
        <v>25</v>
      </c>
      <c r="B9094" s="32">
        <v>1</v>
      </c>
      <c r="C9094" s="32">
        <v>183</v>
      </c>
      <c r="D9094" s="32" t="s">
        <v>411</v>
      </c>
      <c r="E9094" s="32" t="s">
        <v>156</v>
      </c>
    </row>
    <row r="9095" spans="1:5" ht="12.6" customHeight="1" x14ac:dyDescent="0.2">
      <c r="A9095" s="32">
        <v>25</v>
      </c>
      <c r="B9095" s="32">
        <v>1</v>
      </c>
      <c r="C9095" s="32">
        <v>184</v>
      </c>
      <c r="D9095" s="32" t="s">
        <v>437</v>
      </c>
      <c r="E9095" s="32" t="s">
        <v>368</v>
      </c>
    </row>
    <row r="9096" spans="1:5" ht="12.6" customHeight="1" x14ac:dyDescent="0.2">
      <c r="A9096" s="32">
        <v>25</v>
      </c>
      <c r="B9096" s="32">
        <v>1</v>
      </c>
      <c r="C9096" s="32">
        <v>185</v>
      </c>
      <c r="D9096" s="32" t="s">
        <v>508</v>
      </c>
      <c r="E9096" s="32" t="s">
        <v>348</v>
      </c>
    </row>
    <row r="9097" spans="1:5" ht="12.6" customHeight="1" x14ac:dyDescent="0.2">
      <c r="A9097" s="32">
        <v>25</v>
      </c>
      <c r="B9097" s="32">
        <v>1</v>
      </c>
      <c r="C9097" s="32">
        <v>186</v>
      </c>
      <c r="D9097" s="32" t="s">
        <v>157</v>
      </c>
      <c r="E9097" s="32" t="s">
        <v>528</v>
      </c>
    </row>
    <row r="9098" spans="1:5" ht="12.6" customHeight="1" x14ac:dyDescent="0.2">
      <c r="A9098" s="32">
        <v>25</v>
      </c>
      <c r="B9098" s="32">
        <v>1</v>
      </c>
      <c r="C9098" s="32">
        <v>187</v>
      </c>
      <c r="D9098" s="32" t="s">
        <v>154</v>
      </c>
      <c r="E9098" s="32" t="s">
        <v>228</v>
      </c>
    </row>
    <row r="9099" spans="1:5" ht="12.6" customHeight="1" x14ac:dyDescent="0.2">
      <c r="A9099" s="32">
        <v>25</v>
      </c>
      <c r="B9099" s="32">
        <v>1</v>
      </c>
      <c r="C9099" s="32">
        <v>188</v>
      </c>
      <c r="D9099" s="32" t="s">
        <v>509</v>
      </c>
      <c r="E9099" s="32" t="s">
        <v>159</v>
      </c>
    </row>
    <row r="9100" spans="1:5" ht="12.6" customHeight="1" x14ac:dyDescent="0.2">
      <c r="A9100" s="32">
        <v>25</v>
      </c>
      <c r="B9100" s="32">
        <v>1</v>
      </c>
      <c r="C9100" s="32">
        <v>189</v>
      </c>
      <c r="D9100" s="32" t="s">
        <v>161</v>
      </c>
      <c r="E9100" s="32" t="s">
        <v>249</v>
      </c>
    </row>
    <row r="9101" spans="1:5" ht="12.6" customHeight="1" x14ac:dyDescent="0.2">
      <c r="A9101" s="32">
        <v>25</v>
      </c>
      <c r="B9101" s="32">
        <v>1</v>
      </c>
      <c r="C9101" s="32">
        <v>190</v>
      </c>
      <c r="D9101" s="32" t="s">
        <v>469</v>
      </c>
      <c r="E9101" s="32" t="s">
        <v>168</v>
      </c>
    </row>
    <row r="9102" spans="1:5" ht="12.6" customHeight="1" x14ac:dyDescent="0.2">
      <c r="A9102" s="32">
        <v>25</v>
      </c>
      <c r="B9102" s="32">
        <v>1</v>
      </c>
      <c r="C9102" s="32">
        <v>191</v>
      </c>
      <c r="D9102" s="32" t="s">
        <v>289</v>
      </c>
      <c r="E9102" s="32" t="s">
        <v>349</v>
      </c>
    </row>
    <row r="9103" spans="1:5" ht="12.6" customHeight="1" x14ac:dyDescent="0.2">
      <c r="A9103" s="32">
        <v>25</v>
      </c>
      <c r="B9103" s="32">
        <v>1</v>
      </c>
      <c r="C9103" s="32">
        <v>192</v>
      </c>
      <c r="D9103" s="32" t="s">
        <v>309</v>
      </c>
      <c r="E9103" s="32" t="s">
        <v>165</v>
      </c>
    </row>
    <row r="9104" spans="1:5" ht="12.6" customHeight="1" x14ac:dyDescent="0.2">
      <c r="A9104" s="32">
        <v>25</v>
      </c>
      <c r="B9104" s="32">
        <v>1</v>
      </c>
      <c r="C9104" s="32">
        <v>193</v>
      </c>
      <c r="D9104" s="32" t="s">
        <v>164</v>
      </c>
      <c r="E9104" s="32" t="s">
        <v>329</v>
      </c>
    </row>
    <row r="9105" spans="1:5" ht="12.6" customHeight="1" x14ac:dyDescent="0.2">
      <c r="A9105" s="32">
        <v>25</v>
      </c>
      <c r="B9105" s="32">
        <v>1</v>
      </c>
      <c r="C9105" s="32">
        <v>194</v>
      </c>
      <c r="D9105" s="32" t="s">
        <v>166</v>
      </c>
      <c r="E9105" s="32" t="s">
        <v>489</v>
      </c>
    </row>
    <row r="9106" spans="1:5" ht="12.6" customHeight="1" x14ac:dyDescent="0.2">
      <c r="A9106" s="32">
        <v>25</v>
      </c>
      <c r="B9106" s="32">
        <v>1</v>
      </c>
      <c r="C9106" s="32">
        <v>195</v>
      </c>
      <c r="D9106" s="32" t="s">
        <v>413</v>
      </c>
      <c r="E9106" s="32" t="s">
        <v>529</v>
      </c>
    </row>
    <row r="9107" spans="1:5" ht="12.6" customHeight="1" x14ac:dyDescent="0.2">
      <c r="A9107" s="32">
        <v>25</v>
      </c>
      <c r="B9107" s="32">
        <v>1</v>
      </c>
      <c r="C9107" s="32">
        <v>196</v>
      </c>
      <c r="D9107" s="32" t="s">
        <v>569</v>
      </c>
      <c r="E9107" s="32" t="s">
        <v>169</v>
      </c>
    </row>
    <row r="9108" spans="1:5" ht="12.6" customHeight="1" x14ac:dyDescent="0.2">
      <c r="A9108" s="32">
        <v>25</v>
      </c>
      <c r="B9108" s="32">
        <v>1</v>
      </c>
      <c r="C9108" s="32">
        <v>197</v>
      </c>
      <c r="D9108" s="32" t="s">
        <v>167</v>
      </c>
      <c r="E9108" s="32" t="s">
        <v>438</v>
      </c>
    </row>
    <row r="9109" spans="1:5" ht="12.6" customHeight="1" x14ac:dyDescent="0.2">
      <c r="A9109" s="32">
        <v>25</v>
      </c>
      <c r="B9109" s="32">
        <v>1</v>
      </c>
      <c r="C9109" s="32">
        <v>198</v>
      </c>
      <c r="D9109" s="32" t="s">
        <v>549</v>
      </c>
      <c r="E9109" s="32" t="s">
        <v>163</v>
      </c>
    </row>
    <row r="9110" spans="1:5" ht="12.6" customHeight="1" x14ac:dyDescent="0.2">
      <c r="A9110" s="32">
        <v>25</v>
      </c>
      <c r="B9110" s="32">
        <v>1</v>
      </c>
      <c r="C9110" s="32">
        <v>199</v>
      </c>
      <c r="D9110" s="32" t="s">
        <v>414</v>
      </c>
      <c r="E9110" s="32" t="s">
        <v>229</v>
      </c>
    </row>
    <row r="9111" spans="1:5" ht="12.6" customHeight="1" x14ac:dyDescent="0.2">
      <c r="A9111" s="32">
        <v>25</v>
      </c>
      <c r="B9111" s="32">
        <v>1</v>
      </c>
      <c r="C9111" s="32">
        <v>200</v>
      </c>
      <c r="D9111" s="32" t="s">
        <v>269</v>
      </c>
      <c r="E9111" s="32" t="s">
        <v>369</v>
      </c>
    </row>
    <row r="9112" spans="1:5" ht="12.6" customHeight="1" x14ac:dyDescent="0.2">
      <c r="A9112" s="32">
        <v>25</v>
      </c>
      <c r="B9112" s="32">
        <v>1</v>
      </c>
      <c r="C9112" s="32">
        <v>201</v>
      </c>
      <c r="D9112" s="32" t="s">
        <v>550</v>
      </c>
      <c r="E9112" s="32" t="s">
        <v>270</v>
      </c>
    </row>
    <row r="9113" spans="1:5" ht="12.6" customHeight="1" x14ac:dyDescent="0.2">
      <c r="A9113" s="32">
        <v>25</v>
      </c>
      <c r="B9113" s="32">
        <v>1</v>
      </c>
      <c r="C9113" s="32">
        <v>202</v>
      </c>
      <c r="D9113" s="32" t="s">
        <v>570</v>
      </c>
      <c r="E9113" s="32" t="s">
        <v>350</v>
      </c>
    </row>
    <row r="9114" spans="1:5" ht="12.6" customHeight="1" x14ac:dyDescent="0.2">
      <c r="A9114" s="32">
        <v>25</v>
      </c>
      <c r="B9114" s="32">
        <v>1</v>
      </c>
      <c r="C9114" s="32">
        <v>203</v>
      </c>
      <c r="D9114" s="32" t="s">
        <v>470</v>
      </c>
      <c r="E9114" s="32" t="s">
        <v>173</v>
      </c>
    </row>
    <row r="9115" spans="1:5" ht="12.6" customHeight="1" x14ac:dyDescent="0.2">
      <c r="A9115" s="32">
        <v>25</v>
      </c>
      <c r="B9115" s="32">
        <v>1</v>
      </c>
      <c r="C9115" s="32">
        <v>204</v>
      </c>
      <c r="D9115" s="32" t="s">
        <v>416</v>
      </c>
      <c r="E9115" s="32" t="s">
        <v>170</v>
      </c>
    </row>
    <row r="9116" spans="1:5" ht="12.6" customHeight="1" x14ac:dyDescent="0.2">
      <c r="A9116" s="32">
        <v>25</v>
      </c>
      <c r="B9116" s="32">
        <v>1</v>
      </c>
      <c r="C9116" s="32">
        <v>205</v>
      </c>
      <c r="D9116" s="32" t="s">
        <v>178</v>
      </c>
      <c r="E9116" s="32" t="s">
        <v>175</v>
      </c>
    </row>
    <row r="9117" spans="1:5" ht="12.6" customHeight="1" x14ac:dyDescent="0.2">
      <c r="A9117" s="32">
        <v>25</v>
      </c>
      <c r="B9117" s="32">
        <v>1</v>
      </c>
      <c r="C9117" s="32">
        <v>206</v>
      </c>
      <c r="D9117" s="32" t="s">
        <v>172</v>
      </c>
      <c r="E9117" s="32" t="s">
        <v>174</v>
      </c>
    </row>
    <row r="9118" spans="1:5" ht="12.6" customHeight="1" x14ac:dyDescent="0.2">
      <c r="A9118" s="32">
        <v>25</v>
      </c>
      <c r="B9118" s="32">
        <v>1</v>
      </c>
      <c r="C9118" s="32">
        <v>207</v>
      </c>
      <c r="D9118" s="32" t="s">
        <v>330</v>
      </c>
      <c r="E9118" s="32" t="s">
        <v>250</v>
      </c>
    </row>
    <row r="9119" spans="1:5" ht="12.6" customHeight="1" x14ac:dyDescent="0.2">
      <c r="A9119" s="32">
        <v>25</v>
      </c>
      <c r="B9119" s="32">
        <v>1</v>
      </c>
      <c r="C9119" s="32">
        <v>208</v>
      </c>
      <c r="D9119" s="32" t="s">
        <v>510</v>
      </c>
      <c r="E9119" s="32" t="s">
        <v>310</v>
      </c>
    </row>
    <row r="9120" spans="1:5" ht="12.6" customHeight="1" x14ac:dyDescent="0.2">
      <c r="A9120" s="32">
        <v>25</v>
      </c>
      <c r="B9120" s="32">
        <v>1</v>
      </c>
      <c r="C9120" s="32">
        <v>209</v>
      </c>
      <c r="D9120" s="32" t="s">
        <v>530</v>
      </c>
      <c r="E9120" s="32" t="s">
        <v>370</v>
      </c>
    </row>
    <row r="9121" spans="1:5" ht="12.6" customHeight="1" x14ac:dyDescent="0.2">
      <c r="A9121" s="32">
        <v>25</v>
      </c>
      <c r="B9121" s="32">
        <v>1</v>
      </c>
      <c r="C9121" s="32">
        <v>210</v>
      </c>
      <c r="D9121" s="32" t="s">
        <v>176</v>
      </c>
      <c r="E9121" s="32" t="s">
        <v>415</v>
      </c>
    </row>
    <row r="9122" spans="1:5" ht="12.6" customHeight="1" x14ac:dyDescent="0.2">
      <c r="A9122" s="32">
        <v>25</v>
      </c>
      <c r="B9122" s="32">
        <v>1</v>
      </c>
      <c r="C9122" s="32">
        <v>211</v>
      </c>
      <c r="D9122" s="32" t="s">
        <v>290</v>
      </c>
      <c r="E9122" s="32" t="s">
        <v>230</v>
      </c>
    </row>
    <row r="9123" spans="1:5" ht="12.6" customHeight="1" x14ac:dyDescent="0.2">
      <c r="A9123" s="32">
        <v>25</v>
      </c>
      <c r="B9123" s="32">
        <v>1</v>
      </c>
      <c r="C9123" s="32">
        <v>212</v>
      </c>
      <c r="D9123" s="32" t="s">
        <v>490</v>
      </c>
      <c r="E9123" s="32" t="s">
        <v>171</v>
      </c>
    </row>
    <row r="9124" spans="1:5" ht="12.6" customHeight="1" x14ac:dyDescent="0.2">
      <c r="A9124" s="32">
        <v>25</v>
      </c>
      <c r="B9124" s="32">
        <v>1</v>
      </c>
      <c r="C9124" s="32">
        <v>213</v>
      </c>
      <c r="D9124" s="32" t="s">
        <v>291</v>
      </c>
      <c r="E9124" s="32" t="s">
        <v>439</v>
      </c>
    </row>
    <row r="9125" spans="1:5" ht="12.6" customHeight="1" x14ac:dyDescent="0.2">
      <c r="A9125" s="32">
        <v>25</v>
      </c>
      <c r="B9125" s="32">
        <v>1</v>
      </c>
      <c r="C9125" s="32">
        <v>214</v>
      </c>
      <c r="D9125" s="32" t="s">
        <v>185</v>
      </c>
      <c r="E9125" s="32" t="s">
        <v>417</v>
      </c>
    </row>
    <row r="9126" spans="1:5" ht="12.6" customHeight="1" x14ac:dyDescent="0.2">
      <c r="A9126" s="32">
        <v>25</v>
      </c>
      <c r="B9126" s="32">
        <v>1</v>
      </c>
      <c r="C9126" s="32">
        <v>215</v>
      </c>
      <c r="D9126" s="32" t="s">
        <v>179</v>
      </c>
      <c r="E9126" s="32" t="s">
        <v>440</v>
      </c>
    </row>
    <row r="9127" spans="1:5" ht="12.6" customHeight="1" x14ac:dyDescent="0.2">
      <c r="A9127" s="32">
        <v>25</v>
      </c>
      <c r="B9127" s="32">
        <v>1</v>
      </c>
      <c r="C9127" s="32">
        <v>216</v>
      </c>
      <c r="D9127" s="32" t="s">
        <v>511</v>
      </c>
      <c r="E9127" s="32" t="s">
        <v>181</v>
      </c>
    </row>
    <row r="9128" spans="1:5" ht="12.6" customHeight="1" x14ac:dyDescent="0.2">
      <c r="A9128" s="32">
        <v>25</v>
      </c>
      <c r="B9128" s="32">
        <v>1</v>
      </c>
      <c r="C9128" s="32">
        <v>217</v>
      </c>
      <c r="D9128" s="32" t="s">
        <v>491</v>
      </c>
      <c r="E9128" s="32" t="s">
        <v>551</v>
      </c>
    </row>
    <row r="9129" spans="1:5" ht="12.6" customHeight="1" x14ac:dyDescent="0.2">
      <c r="A9129" s="32">
        <v>25</v>
      </c>
      <c r="B9129" s="32">
        <v>1</v>
      </c>
      <c r="C9129" s="32">
        <v>218</v>
      </c>
      <c r="D9129" s="32" t="s">
        <v>271</v>
      </c>
      <c r="E9129" s="32" t="s">
        <v>182</v>
      </c>
    </row>
    <row r="9130" spans="1:5" ht="12.6" customHeight="1" x14ac:dyDescent="0.2">
      <c r="A9130" s="32">
        <v>25</v>
      </c>
      <c r="B9130" s="32">
        <v>1</v>
      </c>
      <c r="C9130" s="32">
        <v>219</v>
      </c>
      <c r="D9130" s="32" t="s">
        <v>471</v>
      </c>
      <c r="E9130" s="32" t="s">
        <v>371</v>
      </c>
    </row>
    <row r="9131" spans="1:5" ht="12.6" customHeight="1" x14ac:dyDescent="0.2">
      <c r="A9131" s="32">
        <v>25</v>
      </c>
      <c r="B9131" s="32">
        <v>1</v>
      </c>
      <c r="C9131" s="32">
        <v>220</v>
      </c>
      <c r="D9131" s="32" t="s">
        <v>331</v>
      </c>
      <c r="E9131" s="32" t="s">
        <v>418</v>
      </c>
    </row>
    <row r="9132" spans="1:5" ht="12.6" customHeight="1" x14ac:dyDescent="0.2">
      <c r="A9132" s="32">
        <v>25</v>
      </c>
      <c r="B9132" s="32">
        <v>1</v>
      </c>
      <c r="C9132" s="32">
        <v>221</v>
      </c>
      <c r="D9132" s="32" t="s">
        <v>351</v>
      </c>
      <c r="E9132" s="32" t="s">
        <v>531</v>
      </c>
    </row>
    <row r="9133" spans="1:5" ht="12.6" customHeight="1" x14ac:dyDescent="0.2">
      <c r="A9133" s="32">
        <v>25</v>
      </c>
      <c r="B9133" s="32">
        <v>1</v>
      </c>
      <c r="C9133" s="32">
        <v>222</v>
      </c>
      <c r="D9133" s="32" t="s">
        <v>311</v>
      </c>
      <c r="E9133" s="32" t="s">
        <v>184</v>
      </c>
    </row>
    <row r="9134" spans="1:5" ht="12.6" customHeight="1" x14ac:dyDescent="0.2">
      <c r="A9134" s="32">
        <v>25</v>
      </c>
      <c r="B9134" s="32">
        <v>1</v>
      </c>
      <c r="C9134" s="32">
        <v>223</v>
      </c>
      <c r="D9134" s="32" t="s">
        <v>177</v>
      </c>
      <c r="E9134" s="32" t="s">
        <v>183</v>
      </c>
    </row>
    <row r="9135" spans="1:5" ht="12.6" customHeight="1" x14ac:dyDescent="0.2">
      <c r="A9135" s="32">
        <v>25</v>
      </c>
      <c r="B9135" s="32">
        <v>1</v>
      </c>
      <c r="C9135" s="32">
        <v>224</v>
      </c>
      <c r="D9135" s="32" t="s">
        <v>231</v>
      </c>
      <c r="E9135" s="32" t="s">
        <v>251</v>
      </c>
    </row>
    <row r="9136" spans="1:5" ht="12.6" customHeight="1" x14ac:dyDescent="0.2">
      <c r="A9136" s="32">
        <v>25</v>
      </c>
      <c r="B9136" s="32">
        <v>1</v>
      </c>
      <c r="C9136" s="32">
        <v>225</v>
      </c>
      <c r="D9136" s="32" t="s">
        <v>180</v>
      </c>
      <c r="E9136" s="32" t="s">
        <v>571</v>
      </c>
    </row>
    <row r="9137" spans="1:5" ht="12.6" customHeight="1" x14ac:dyDescent="0.2">
      <c r="A9137" s="32">
        <v>25</v>
      </c>
      <c r="B9137" s="32">
        <v>1</v>
      </c>
      <c r="C9137" s="32">
        <v>226</v>
      </c>
      <c r="D9137" s="32" t="s">
        <v>191</v>
      </c>
      <c r="E9137" s="32" t="s">
        <v>472</v>
      </c>
    </row>
    <row r="9138" spans="1:5" ht="12.6" customHeight="1" x14ac:dyDescent="0.2">
      <c r="A9138" s="32">
        <v>25</v>
      </c>
      <c r="B9138" s="32">
        <v>1</v>
      </c>
      <c r="C9138" s="32">
        <v>227</v>
      </c>
      <c r="D9138" s="32" t="s">
        <v>420</v>
      </c>
      <c r="E9138" s="32" t="s">
        <v>272</v>
      </c>
    </row>
    <row r="9139" spans="1:5" ht="12.6" customHeight="1" x14ac:dyDescent="0.2">
      <c r="A9139" s="32">
        <v>25</v>
      </c>
      <c r="B9139" s="32">
        <v>1</v>
      </c>
      <c r="C9139" s="32">
        <v>228</v>
      </c>
      <c r="D9139" s="32" t="s">
        <v>312</v>
      </c>
      <c r="E9139" s="32" t="s">
        <v>190</v>
      </c>
    </row>
    <row r="9140" spans="1:5" ht="12.6" customHeight="1" x14ac:dyDescent="0.2">
      <c r="A9140" s="32">
        <v>25</v>
      </c>
      <c r="B9140" s="32">
        <v>1</v>
      </c>
      <c r="C9140" s="32">
        <v>229</v>
      </c>
      <c r="D9140" s="32" t="s">
        <v>187</v>
      </c>
      <c r="E9140" s="32" t="s">
        <v>292</v>
      </c>
    </row>
    <row r="9141" spans="1:5" ht="12.6" customHeight="1" x14ac:dyDescent="0.2">
      <c r="A9141" s="32">
        <v>25</v>
      </c>
      <c r="B9141" s="32">
        <v>1</v>
      </c>
      <c r="C9141" s="32">
        <v>230</v>
      </c>
      <c r="D9141" s="32" t="s">
        <v>194</v>
      </c>
      <c r="E9141" s="32" t="s">
        <v>189</v>
      </c>
    </row>
    <row r="9142" spans="1:5" ht="12.6" customHeight="1" x14ac:dyDescent="0.2">
      <c r="A9142" s="32">
        <v>25</v>
      </c>
      <c r="B9142" s="32">
        <v>1</v>
      </c>
      <c r="C9142" s="32">
        <v>231</v>
      </c>
      <c r="D9142" s="32" t="s">
        <v>572</v>
      </c>
      <c r="E9142" s="32" t="s">
        <v>192</v>
      </c>
    </row>
    <row r="9143" spans="1:5" ht="12.6" customHeight="1" x14ac:dyDescent="0.2">
      <c r="A9143" s="32">
        <v>25</v>
      </c>
      <c r="B9143" s="32">
        <v>1</v>
      </c>
      <c r="C9143" s="32">
        <v>232</v>
      </c>
      <c r="D9143" s="32" t="s">
        <v>332</v>
      </c>
      <c r="E9143" s="32" t="s">
        <v>552</v>
      </c>
    </row>
    <row r="9144" spans="1:5" ht="12.6" customHeight="1" x14ac:dyDescent="0.2">
      <c r="A9144" s="32">
        <v>25</v>
      </c>
      <c r="B9144" s="32">
        <v>1</v>
      </c>
      <c r="C9144" s="32">
        <v>233</v>
      </c>
      <c r="D9144" s="32" t="s">
        <v>512</v>
      </c>
      <c r="E9144" s="32" t="s">
        <v>186</v>
      </c>
    </row>
    <row r="9145" spans="1:5" ht="12.6" customHeight="1" x14ac:dyDescent="0.2">
      <c r="A9145" s="32">
        <v>25</v>
      </c>
      <c r="B9145" s="32">
        <v>1</v>
      </c>
      <c r="C9145" s="32">
        <v>234</v>
      </c>
      <c r="D9145" s="32" t="s">
        <v>419</v>
      </c>
      <c r="E9145" s="32" t="s">
        <v>372</v>
      </c>
    </row>
    <row r="9146" spans="1:5" ht="12.6" customHeight="1" x14ac:dyDescent="0.2">
      <c r="A9146" s="32">
        <v>25</v>
      </c>
      <c r="B9146" s="32">
        <v>1</v>
      </c>
      <c r="C9146" s="32">
        <v>235</v>
      </c>
      <c r="D9146" s="32" t="s">
        <v>188</v>
      </c>
      <c r="E9146" s="32" t="s">
        <v>492</v>
      </c>
    </row>
    <row r="9147" spans="1:5" ht="12.6" customHeight="1" x14ac:dyDescent="0.2">
      <c r="A9147" s="32">
        <v>25</v>
      </c>
      <c r="B9147" s="32">
        <v>1</v>
      </c>
      <c r="C9147" s="32">
        <v>236</v>
      </c>
      <c r="D9147" s="32" t="s">
        <v>532</v>
      </c>
      <c r="E9147" s="32" t="s">
        <v>252</v>
      </c>
    </row>
    <row r="9148" spans="1:5" ht="12.6" customHeight="1" x14ac:dyDescent="0.2">
      <c r="A9148" s="32">
        <v>25</v>
      </c>
      <c r="B9148" s="32">
        <v>1</v>
      </c>
      <c r="C9148" s="32">
        <v>237</v>
      </c>
      <c r="D9148" s="32" t="s">
        <v>232</v>
      </c>
      <c r="E9148" s="32" t="s">
        <v>441</v>
      </c>
    </row>
    <row r="9149" spans="1:5" ht="12.6" customHeight="1" x14ac:dyDescent="0.2">
      <c r="A9149" s="32">
        <v>25</v>
      </c>
      <c r="B9149" s="32">
        <v>1</v>
      </c>
      <c r="C9149" s="32">
        <v>238</v>
      </c>
      <c r="D9149" s="32" t="s">
        <v>573</v>
      </c>
      <c r="E9149" s="32" t="s">
        <v>352</v>
      </c>
    </row>
    <row r="9150" spans="1:5" ht="12.6" customHeight="1" x14ac:dyDescent="0.2">
      <c r="A9150" s="32">
        <v>25</v>
      </c>
      <c r="B9150" s="32">
        <v>1</v>
      </c>
      <c r="C9150" s="32">
        <v>239</v>
      </c>
      <c r="D9150" s="32" t="s">
        <v>473</v>
      </c>
      <c r="E9150" s="32" t="s">
        <v>333</v>
      </c>
    </row>
    <row r="9151" spans="1:5" ht="12.6" customHeight="1" x14ac:dyDescent="0.2">
      <c r="A9151" s="32">
        <v>25</v>
      </c>
      <c r="B9151" s="32">
        <v>1</v>
      </c>
      <c r="C9151" s="32">
        <v>240</v>
      </c>
      <c r="D9151" s="32" t="s">
        <v>253</v>
      </c>
      <c r="E9151" s="32" t="s">
        <v>553</v>
      </c>
    </row>
    <row r="9152" spans="1:5" ht="12.6" customHeight="1" x14ac:dyDescent="0.2">
      <c r="A9152" s="32">
        <v>25</v>
      </c>
      <c r="B9152" s="32">
        <v>1</v>
      </c>
      <c r="C9152" s="32">
        <v>241</v>
      </c>
      <c r="D9152" s="32" t="s">
        <v>197</v>
      </c>
      <c r="E9152" s="32" t="s">
        <v>513</v>
      </c>
    </row>
    <row r="9153" spans="1:5" ht="12.6" customHeight="1" x14ac:dyDescent="0.2">
      <c r="A9153" s="32">
        <v>25</v>
      </c>
      <c r="B9153" s="32">
        <v>1</v>
      </c>
      <c r="C9153" s="32">
        <v>242</v>
      </c>
      <c r="D9153" s="32" t="s">
        <v>233</v>
      </c>
      <c r="E9153" s="32" t="s">
        <v>198</v>
      </c>
    </row>
    <row r="9154" spans="1:5" ht="12.6" customHeight="1" x14ac:dyDescent="0.2">
      <c r="A9154" s="32">
        <v>25</v>
      </c>
      <c r="B9154" s="32">
        <v>1</v>
      </c>
      <c r="C9154" s="32">
        <v>243</v>
      </c>
      <c r="D9154" s="32" t="s">
        <v>442</v>
      </c>
      <c r="E9154" s="32" t="s">
        <v>273</v>
      </c>
    </row>
    <row r="9155" spans="1:5" ht="12.6" customHeight="1" x14ac:dyDescent="0.2">
      <c r="A9155" s="32">
        <v>25</v>
      </c>
      <c r="B9155" s="32">
        <v>1</v>
      </c>
      <c r="C9155" s="32">
        <v>244</v>
      </c>
      <c r="D9155" s="32" t="s">
        <v>533</v>
      </c>
      <c r="E9155" s="32" t="s">
        <v>200</v>
      </c>
    </row>
    <row r="9156" spans="1:5" ht="12.6" customHeight="1" x14ac:dyDescent="0.2">
      <c r="A9156" s="32">
        <v>25</v>
      </c>
      <c r="B9156" s="32">
        <v>1</v>
      </c>
      <c r="C9156" s="32">
        <v>245</v>
      </c>
      <c r="D9156" s="32" t="s">
        <v>195</v>
      </c>
      <c r="E9156" s="32" t="s">
        <v>422</v>
      </c>
    </row>
    <row r="9157" spans="1:5" ht="12.6" customHeight="1" x14ac:dyDescent="0.2">
      <c r="A9157" s="32">
        <v>25</v>
      </c>
      <c r="B9157" s="32">
        <v>1</v>
      </c>
      <c r="C9157" s="32">
        <v>246</v>
      </c>
      <c r="D9157" s="32" t="s">
        <v>353</v>
      </c>
      <c r="E9157" s="32" t="s">
        <v>199</v>
      </c>
    </row>
    <row r="9158" spans="1:5" ht="12.6" customHeight="1" x14ac:dyDescent="0.2">
      <c r="A9158" s="32">
        <v>25</v>
      </c>
      <c r="B9158" s="32">
        <v>1</v>
      </c>
      <c r="C9158" s="32">
        <v>247</v>
      </c>
      <c r="D9158" s="32" t="s">
        <v>201</v>
      </c>
      <c r="E9158" s="32" t="s">
        <v>373</v>
      </c>
    </row>
    <row r="9159" spans="1:5" ht="12.6" customHeight="1" x14ac:dyDescent="0.2">
      <c r="A9159" s="32">
        <v>25</v>
      </c>
      <c r="B9159" s="32">
        <v>1</v>
      </c>
      <c r="C9159" s="32">
        <v>248</v>
      </c>
      <c r="D9159" s="32" t="s">
        <v>193</v>
      </c>
      <c r="E9159" s="32" t="s">
        <v>493</v>
      </c>
    </row>
    <row r="9160" spans="1:5" ht="12.6" customHeight="1" x14ac:dyDescent="0.2">
      <c r="A9160" s="32">
        <v>25</v>
      </c>
      <c r="B9160" s="32">
        <v>1</v>
      </c>
      <c r="C9160" s="32">
        <v>249</v>
      </c>
      <c r="D9160" s="32" t="s">
        <v>196</v>
      </c>
      <c r="E9160" s="32" t="s">
        <v>313</v>
      </c>
    </row>
    <row r="9161" spans="1:5" ht="12.6" customHeight="1" x14ac:dyDescent="0.2">
      <c r="A9161" s="32">
        <v>25</v>
      </c>
      <c r="B9161" s="32">
        <v>1</v>
      </c>
      <c r="C9161" s="32">
        <v>250</v>
      </c>
      <c r="D9161" s="32" t="s">
        <v>421</v>
      </c>
      <c r="E9161" s="32" t="s">
        <v>293</v>
      </c>
    </row>
    <row r="9162" spans="1:5" ht="12.6" customHeight="1" x14ac:dyDescent="0.2">
      <c r="A9162" s="32">
        <v>25</v>
      </c>
      <c r="B9162" s="32">
        <v>2</v>
      </c>
      <c r="C9162" s="32">
        <v>1</v>
      </c>
      <c r="D9162" s="32" t="s">
        <v>22</v>
      </c>
      <c r="E9162" s="32" t="s">
        <v>534</v>
      </c>
    </row>
    <row r="9163" spans="1:5" ht="12.6" customHeight="1" x14ac:dyDescent="0.2">
      <c r="A9163" s="32">
        <v>25</v>
      </c>
      <c r="B9163" s="32">
        <v>2</v>
      </c>
      <c r="C9163" s="32">
        <v>2</v>
      </c>
      <c r="D9163" s="32" t="s">
        <v>494</v>
      </c>
      <c r="E9163" s="32" t="s">
        <v>234</v>
      </c>
    </row>
    <row r="9164" spans="1:5" ht="12.6" customHeight="1" x14ac:dyDescent="0.2">
      <c r="A9164" s="32">
        <v>25</v>
      </c>
      <c r="B9164" s="32">
        <v>2</v>
      </c>
      <c r="C9164" s="32">
        <v>3</v>
      </c>
      <c r="D9164" s="32" t="s">
        <v>214</v>
      </c>
      <c r="E9164" s="32" t="s">
        <v>454</v>
      </c>
    </row>
    <row r="9165" spans="1:5" ht="12.6" customHeight="1" x14ac:dyDescent="0.2">
      <c r="A9165" s="32">
        <v>25</v>
      </c>
      <c r="B9165" s="32">
        <v>2</v>
      </c>
      <c r="C9165" s="32">
        <v>4</v>
      </c>
      <c r="D9165" s="32" t="s">
        <v>28</v>
      </c>
      <c r="E9165" s="32" t="s">
        <v>31</v>
      </c>
    </row>
    <row r="9166" spans="1:5" ht="12.6" customHeight="1" x14ac:dyDescent="0.2">
      <c r="A9166" s="32">
        <v>25</v>
      </c>
      <c r="B9166" s="32">
        <v>2</v>
      </c>
      <c r="C9166" s="32">
        <v>5</v>
      </c>
      <c r="D9166" s="32" t="s">
        <v>26</v>
      </c>
      <c r="E9166" s="32" t="s">
        <v>29</v>
      </c>
    </row>
    <row r="9167" spans="1:5" ht="12.6" customHeight="1" x14ac:dyDescent="0.2">
      <c r="A9167" s="32">
        <v>25</v>
      </c>
      <c r="B9167" s="32">
        <v>2</v>
      </c>
      <c r="C9167" s="32">
        <v>6</v>
      </c>
      <c r="D9167" s="32" t="s">
        <v>294</v>
      </c>
      <c r="E9167" s="32" t="s">
        <v>314</v>
      </c>
    </row>
    <row r="9168" spans="1:5" ht="12.6" customHeight="1" x14ac:dyDescent="0.2">
      <c r="A9168" s="32">
        <v>25</v>
      </c>
      <c r="B9168" s="32">
        <v>2</v>
      </c>
      <c r="C9168" s="32">
        <v>7</v>
      </c>
      <c r="D9168" s="32" t="s">
        <v>334</v>
      </c>
      <c r="E9168" s="32" t="s">
        <v>354</v>
      </c>
    </row>
    <row r="9169" spans="1:5" ht="12.6" customHeight="1" x14ac:dyDescent="0.2">
      <c r="A9169" s="32">
        <v>25</v>
      </c>
      <c r="B9169" s="32">
        <v>2</v>
      </c>
      <c r="C9169" s="32">
        <v>8</v>
      </c>
      <c r="D9169" s="32" t="s">
        <v>423</v>
      </c>
      <c r="E9169" s="32" t="s">
        <v>254</v>
      </c>
    </row>
    <row r="9170" spans="1:5" ht="12.6" customHeight="1" x14ac:dyDescent="0.2">
      <c r="A9170" s="32">
        <v>25</v>
      </c>
      <c r="B9170" s="32">
        <v>2</v>
      </c>
      <c r="C9170" s="32">
        <v>9</v>
      </c>
      <c r="D9170" s="32" t="s">
        <v>274</v>
      </c>
      <c r="E9170" s="32" t="s">
        <v>554</v>
      </c>
    </row>
    <row r="9171" spans="1:5" ht="12.6" customHeight="1" x14ac:dyDescent="0.2">
      <c r="A9171" s="32">
        <v>25</v>
      </c>
      <c r="B9171" s="32">
        <v>2</v>
      </c>
      <c r="C9171" s="32">
        <v>10</v>
      </c>
      <c r="D9171" s="32" t="s">
        <v>32</v>
      </c>
      <c r="E9171" s="32" t="s">
        <v>27</v>
      </c>
    </row>
    <row r="9172" spans="1:5" ht="12.6" customHeight="1" x14ac:dyDescent="0.2">
      <c r="A9172" s="32">
        <v>25</v>
      </c>
      <c r="B9172" s="32">
        <v>2</v>
      </c>
      <c r="C9172" s="32">
        <v>11</v>
      </c>
      <c r="D9172" s="32" t="s">
        <v>383</v>
      </c>
      <c r="E9172" s="32" t="s">
        <v>384</v>
      </c>
    </row>
    <row r="9173" spans="1:5" ht="12.6" customHeight="1" x14ac:dyDescent="0.2">
      <c r="A9173" s="32">
        <v>25</v>
      </c>
      <c r="B9173" s="32">
        <v>2</v>
      </c>
      <c r="C9173" s="32">
        <v>12</v>
      </c>
      <c r="D9173" s="32" t="s">
        <v>474</v>
      </c>
      <c r="E9173" s="32" t="s">
        <v>514</v>
      </c>
    </row>
    <row r="9174" spans="1:5" ht="12.6" customHeight="1" x14ac:dyDescent="0.2">
      <c r="A9174" s="32">
        <v>25</v>
      </c>
      <c r="B9174" s="32">
        <v>2</v>
      </c>
      <c r="C9174" s="32">
        <v>13</v>
      </c>
      <c r="D9174" s="32" t="s">
        <v>295</v>
      </c>
      <c r="E9174" s="32" t="s">
        <v>30</v>
      </c>
    </row>
    <row r="9175" spans="1:5" ht="12.6" customHeight="1" x14ac:dyDescent="0.2">
      <c r="A9175" s="32">
        <v>25</v>
      </c>
      <c r="B9175" s="32">
        <v>2</v>
      </c>
      <c r="C9175" s="32">
        <v>14</v>
      </c>
      <c r="D9175" s="32" t="s">
        <v>275</v>
      </c>
      <c r="E9175" s="32" t="s">
        <v>495</v>
      </c>
    </row>
    <row r="9176" spans="1:5" ht="12.6" customHeight="1" x14ac:dyDescent="0.2">
      <c r="A9176" s="32">
        <v>25</v>
      </c>
      <c r="B9176" s="32">
        <v>2</v>
      </c>
      <c r="C9176" s="32">
        <v>15</v>
      </c>
      <c r="D9176" s="32" t="s">
        <v>424</v>
      </c>
      <c r="E9176" s="32" t="s">
        <v>37</v>
      </c>
    </row>
    <row r="9177" spans="1:5" ht="12.6" customHeight="1" x14ac:dyDescent="0.2">
      <c r="A9177" s="32">
        <v>25</v>
      </c>
      <c r="B9177" s="32">
        <v>2</v>
      </c>
      <c r="C9177" s="32">
        <v>16</v>
      </c>
      <c r="D9177" s="32" t="s">
        <v>215</v>
      </c>
      <c r="E9177" s="32" t="s">
        <v>235</v>
      </c>
    </row>
    <row r="9178" spans="1:5" ht="12.6" customHeight="1" x14ac:dyDescent="0.2">
      <c r="A9178" s="32">
        <v>25</v>
      </c>
      <c r="B9178" s="32">
        <v>2</v>
      </c>
      <c r="C9178" s="32">
        <v>17</v>
      </c>
      <c r="D9178" s="32" t="s">
        <v>385</v>
      </c>
      <c r="E9178" s="32" t="s">
        <v>555</v>
      </c>
    </row>
    <row r="9179" spans="1:5" ht="12.6" customHeight="1" x14ac:dyDescent="0.2">
      <c r="A9179" s="32">
        <v>25</v>
      </c>
      <c r="B9179" s="32">
        <v>2</v>
      </c>
      <c r="C9179" s="32">
        <v>18</v>
      </c>
      <c r="D9179" s="32" t="s">
        <v>35</v>
      </c>
      <c r="E9179" s="32" t="s">
        <v>36</v>
      </c>
    </row>
    <row r="9180" spans="1:5" ht="12.6" customHeight="1" x14ac:dyDescent="0.2">
      <c r="A9180" s="32">
        <v>25</v>
      </c>
      <c r="B9180" s="32">
        <v>2</v>
      </c>
      <c r="C9180" s="32">
        <v>19</v>
      </c>
      <c r="D9180" s="32" t="s">
        <v>255</v>
      </c>
      <c r="E9180" s="32" t="s">
        <v>38</v>
      </c>
    </row>
    <row r="9181" spans="1:5" ht="12.6" customHeight="1" x14ac:dyDescent="0.2">
      <c r="A9181" s="32">
        <v>25</v>
      </c>
      <c r="B9181" s="32">
        <v>2</v>
      </c>
      <c r="C9181" s="32">
        <v>20</v>
      </c>
      <c r="D9181" s="32" t="s">
        <v>34</v>
      </c>
      <c r="E9181" s="32" t="s">
        <v>355</v>
      </c>
    </row>
    <row r="9182" spans="1:5" ht="12.6" customHeight="1" x14ac:dyDescent="0.2">
      <c r="A9182" s="32">
        <v>25</v>
      </c>
      <c r="B9182" s="32">
        <v>2</v>
      </c>
      <c r="C9182" s="32">
        <v>21</v>
      </c>
      <c r="D9182" s="32" t="s">
        <v>33</v>
      </c>
      <c r="E9182" s="32" t="s">
        <v>535</v>
      </c>
    </row>
    <row r="9183" spans="1:5" ht="12.6" customHeight="1" x14ac:dyDescent="0.2">
      <c r="A9183" s="32">
        <v>25</v>
      </c>
      <c r="B9183" s="32">
        <v>2</v>
      </c>
      <c r="C9183" s="32">
        <v>22</v>
      </c>
      <c r="D9183" s="32" t="s">
        <v>39</v>
      </c>
      <c r="E9183" s="32" t="s">
        <v>335</v>
      </c>
    </row>
    <row r="9184" spans="1:5" ht="12.6" customHeight="1" x14ac:dyDescent="0.2">
      <c r="A9184" s="32">
        <v>25</v>
      </c>
      <c r="B9184" s="32">
        <v>2</v>
      </c>
      <c r="C9184" s="32">
        <v>23</v>
      </c>
      <c r="D9184" s="32" t="s">
        <v>14</v>
      </c>
      <c r="E9184" s="32" t="s">
        <v>315</v>
      </c>
    </row>
    <row r="9185" spans="1:5" ht="12.6" customHeight="1" x14ac:dyDescent="0.2">
      <c r="A9185" s="32">
        <v>25</v>
      </c>
      <c r="B9185" s="32">
        <v>2</v>
      </c>
      <c r="C9185" s="32">
        <v>24</v>
      </c>
      <c r="D9185" s="32" t="s">
        <v>386</v>
      </c>
      <c r="E9185" s="32" t="s">
        <v>475</v>
      </c>
    </row>
    <row r="9186" spans="1:5" ht="12.6" customHeight="1" x14ac:dyDescent="0.2">
      <c r="A9186" s="32">
        <v>25</v>
      </c>
      <c r="B9186" s="32">
        <v>2</v>
      </c>
      <c r="C9186" s="32">
        <v>25</v>
      </c>
      <c r="D9186" s="32" t="s">
        <v>515</v>
      </c>
      <c r="E9186" s="32" t="s">
        <v>455</v>
      </c>
    </row>
    <row r="9187" spans="1:5" ht="12.6" customHeight="1" x14ac:dyDescent="0.2">
      <c r="A9187" s="32">
        <v>25</v>
      </c>
      <c r="B9187" s="32">
        <v>2</v>
      </c>
      <c r="C9187" s="32">
        <v>26</v>
      </c>
      <c r="D9187" s="32" t="s">
        <v>476</v>
      </c>
      <c r="E9187" s="32" t="s">
        <v>456</v>
      </c>
    </row>
    <row r="9188" spans="1:5" ht="12.6" customHeight="1" x14ac:dyDescent="0.2">
      <c r="A9188" s="32">
        <v>25</v>
      </c>
      <c r="B9188" s="32">
        <v>2</v>
      </c>
      <c r="C9188" s="32">
        <v>27</v>
      </c>
      <c r="D9188" s="32" t="s">
        <v>41</v>
      </c>
      <c r="E9188" s="32" t="s">
        <v>388</v>
      </c>
    </row>
    <row r="9189" spans="1:5" ht="12.6" customHeight="1" x14ac:dyDescent="0.2">
      <c r="A9189" s="32">
        <v>25</v>
      </c>
      <c r="B9189" s="32">
        <v>2</v>
      </c>
      <c r="C9189" s="32">
        <v>28</v>
      </c>
      <c r="D9189" s="32" t="s">
        <v>256</v>
      </c>
      <c r="E9189" s="32" t="s">
        <v>46</v>
      </c>
    </row>
    <row r="9190" spans="1:5" ht="12.6" customHeight="1" x14ac:dyDescent="0.2">
      <c r="A9190" s="32">
        <v>25</v>
      </c>
      <c r="B9190" s="32">
        <v>2</v>
      </c>
      <c r="C9190" s="32">
        <v>29</v>
      </c>
      <c r="D9190" s="32" t="s">
        <v>496</v>
      </c>
      <c r="E9190" s="32" t="s">
        <v>45</v>
      </c>
    </row>
    <row r="9191" spans="1:5" ht="12.6" customHeight="1" x14ac:dyDescent="0.2">
      <c r="A9191" s="32">
        <v>25</v>
      </c>
      <c r="B9191" s="32">
        <v>2</v>
      </c>
      <c r="C9191" s="32">
        <v>30</v>
      </c>
      <c r="D9191" s="32" t="s">
        <v>216</v>
      </c>
      <c r="E9191" s="32" t="s">
        <v>44</v>
      </c>
    </row>
    <row r="9192" spans="1:5" ht="12.6" customHeight="1" x14ac:dyDescent="0.2">
      <c r="A9192" s="32">
        <v>25</v>
      </c>
      <c r="B9192" s="32">
        <v>2</v>
      </c>
      <c r="C9192" s="32">
        <v>31</v>
      </c>
      <c r="D9192" s="32" t="s">
        <v>536</v>
      </c>
      <c r="E9192" s="32" t="s">
        <v>556</v>
      </c>
    </row>
    <row r="9193" spans="1:5" ht="12.6" customHeight="1" x14ac:dyDescent="0.2">
      <c r="A9193" s="32">
        <v>25</v>
      </c>
      <c r="B9193" s="32">
        <v>2</v>
      </c>
      <c r="C9193" s="32">
        <v>32</v>
      </c>
      <c r="D9193" s="32" t="s">
        <v>42</v>
      </c>
      <c r="E9193" s="32" t="s">
        <v>15</v>
      </c>
    </row>
    <row r="9194" spans="1:5" ht="12.6" customHeight="1" x14ac:dyDescent="0.2">
      <c r="A9194" s="32">
        <v>25</v>
      </c>
      <c r="B9194" s="32">
        <v>2</v>
      </c>
      <c r="C9194" s="32">
        <v>33</v>
      </c>
      <c r="D9194" s="32" t="s">
        <v>425</v>
      </c>
      <c r="E9194" s="32" t="s">
        <v>316</v>
      </c>
    </row>
    <row r="9195" spans="1:5" ht="12.6" customHeight="1" x14ac:dyDescent="0.2">
      <c r="A9195" s="32">
        <v>25</v>
      </c>
      <c r="B9195" s="32">
        <v>2</v>
      </c>
      <c r="C9195" s="32">
        <v>34</v>
      </c>
      <c r="D9195" s="32" t="s">
        <v>296</v>
      </c>
      <c r="E9195" s="32" t="s">
        <v>387</v>
      </c>
    </row>
    <row r="9196" spans="1:5" ht="12.6" customHeight="1" x14ac:dyDescent="0.2">
      <c r="A9196" s="32">
        <v>25</v>
      </c>
      <c r="B9196" s="32">
        <v>2</v>
      </c>
      <c r="C9196" s="32">
        <v>35</v>
      </c>
      <c r="D9196" s="32" t="s">
        <v>236</v>
      </c>
      <c r="E9196" s="32" t="s">
        <v>336</v>
      </c>
    </row>
    <row r="9197" spans="1:5" ht="12.6" customHeight="1" x14ac:dyDescent="0.2">
      <c r="A9197" s="32">
        <v>25</v>
      </c>
      <c r="B9197" s="32">
        <v>2</v>
      </c>
      <c r="C9197" s="32">
        <v>36</v>
      </c>
      <c r="D9197" s="32" t="s">
        <v>356</v>
      </c>
      <c r="E9197" s="32" t="s">
        <v>43</v>
      </c>
    </row>
    <row r="9198" spans="1:5" ht="12.6" customHeight="1" x14ac:dyDescent="0.2">
      <c r="A9198" s="32">
        <v>25</v>
      </c>
      <c r="B9198" s="32">
        <v>2</v>
      </c>
      <c r="C9198" s="32">
        <v>37</v>
      </c>
      <c r="D9198" s="32" t="s">
        <v>516</v>
      </c>
      <c r="E9198" s="32" t="s">
        <v>40</v>
      </c>
    </row>
    <row r="9199" spans="1:5" ht="12.6" customHeight="1" x14ac:dyDescent="0.2">
      <c r="A9199" s="32">
        <v>25</v>
      </c>
      <c r="B9199" s="32">
        <v>2</v>
      </c>
      <c r="C9199" s="32">
        <v>38</v>
      </c>
      <c r="D9199" s="32" t="s">
        <v>49</v>
      </c>
      <c r="E9199" s="32" t="s">
        <v>276</v>
      </c>
    </row>
    <row r="9200" spans="1:5" ht="12.6" customHeight="1" x14ac:dyDescent="0.2">
      <c r="A9200" s="32">
        <v>25</v>
      </c>
      <c r="B9200" s="32">
        <v>2</v>
      </c>
      <c r="C9200" s="32">
        <v>39</v>
      </c>
      <c r="D9200" s="32" t="s">
        <v>297</v>
      </c>
      <c r="E9200" s="32" t="s">
        <v>457</v>
      </c>
    </row>
    <row r="9201" spans="1:5" ht="12.6" customHeight="1" x14ac:dyDescent="0.2">
      <c r="A9201" s="32">
        <v>25</v>
      </c>
      <c r="B9201" s="32">
        <v>2</v>
      </c>
      <c r="C9201" s="32">
        <v>40</v>
      </c>
      <c r="D9201" s="32" t="s">
        <v>217</v>
      </c>
      <c r="E9201" s="32" t="s">
        <v>477</v>
      </c>
    </row>
    <row r="9202" spans="1:5" ht="12.6" customHeight="1" x14ac:dyDescent="0.2">
      <c r="A9202" s="32">
        <v>25</v>
      </c>
      <c r="B9202" s="32">
        <v>2</v>
      </c>
      <c r="C9202" s="32">
        <v>41</v>
      </c>
      <c r="D9202" s="32" t="s">
        <v>389</v>
      </c>
      <c r="E9202" s="32" t="s">
        <v>277</v>
      </c>
    </row>
    <row r="9203" spans="1:5" ht="12.6" customHeight="1" x14ac:dyDescent="0.2">
      <c r="A9203" s="32">
        <v>25</v>
      </c>
      <c r="B9203" s="32">
        <v>2</v>
      </c>
      <c r="C9203" s="32">
        <v>42</v>
      </c>
      <c r="D9203" s="32" t="s">
        <v>557</v>
      </c>
      <c r="E9203" s="32" t="s">
        <v>357</v>
      </c>
    </row>
    <row r="9204" spans="1:5" ht="12.6" customHeight="1" x14ac:dyDescent="0.2">
      <c r="A9204" s="32">
        <v>25</v>
      </c>
      <c r="B9204" s="32">
        <v>2</v>
      </c>
      <c r="C9204" s="32">
        <v>43</v>
      </c>
      <c r="D9204" s="32" t="s">
        <v>50</v>
      </c>
      <c r="E9204" s="32" t="s">
        <v>51</v>
      </c>
    </row>
    <row r="9205" spans="1:5" ht="12.6" customHeight="1" x14ac:dyDescent="0.2">
      <c r="A9205" s="32">
        <v>25</v>
      </c>
      <c r="B9205" s="32">
        <v>2</v>
      </c>
      <c r="C9205" s="32">
        <v>44</v>
      </c>
      <c r="D9205" s="32" t="s">
        <v>47</v>
      </c>
      <c r="E9205" s="32" t="s">
        <v>48</v>
      </c>
    </row>
    <row r="9206" spans="1:5" ht="12.6" customHeight="1" x14ac:dyDescent="0.2">
      <c r="A9206" s="32">
        <v>25</v>
      </c>
      <c r="B9206" s="32">
        <v>2</v>
      </c>
      <c r="C9206" s="32">
        <v>45</v>
      </c>
      <c r="D9206" s="32" t="s">
        <v>237</v>
      </c>
      <c r="E9206" s="32" t="s">
        <v>497</v>
      </c>
    </row>
    <row r="9207" spans="1:5" ht="12.6" customHeight="1" x14ac:dyDescent="0.2">
      <c r="A9207" s="32">
        <v>25</v>
      </c>
      <c r="B9207" s="32">
        <v>2</v>
      </c>
      <c r="C9207" s="32">
        <v>46</v>
      </c>
      <c r="D9207" s="32" t="s">
        <v>537</v>
      </c>
      <c r="E9207" s="32" t="s">
        <v>257</v>
      </c>
    </row>
    <row r="9208" spans="1:5" ht="12.6" customHeight="1" x14ac:dyDescent="0.2">
      <c r="A9208" s="32">
        <v>25</v>
      </c>
      <c r="B9208" s="32">
        <v>2</v>
      </c>
      <c r="C9208" s="32">
        <v>47</v>
      </c>
      <c r="D9208" s="32" t="s">
        <v>337</v>
      </c>
      <c r="E9208" s="32" t="s">
        <v>317</v>
      </c>
    </row>
    <row r="9209" spans="1:5" ht="12.6" customHeight="1" x14ac:dyDescent="0.2">
      <c r="A9209" s="32">
        <v>25</v>
      </c>
      <c r="B9209" s="32">
        <v>2</v>
      </c>
      <c r="C9209" s="32">
        <v>48</v>
      </c>
      <c r="D9209" s="32" t="s">
        <v>426</v>
      </c>
      <c r="E9209" s="32" t="s">
        <v>53</v>
      </c>
    </row>
    <row r="9210" spans="1:5" ht="12.6" customHeight="1" x14ac:dyDescent="0.2">
      <c r="A9210" s="32">
        <v>25</v>
      </c>
      <c r="B9210" s="32">
        <v>2</v>
      </c>
      <c r="C9210" s="32">
        <v>49</v>
      </c>
      <c r="D9210" s="32" t="s">
        <v>16</v>
      </c>
      <c r="E9210" s="32" t="s">
        <v>390</v>
      </c>
    </row>
    <row r="9211" spans="1:5" ht="12.6" customHeight="1" x14ac:dyDescent="0.2">
      <c r="A9211" s="32">
        <v>25</v>
      </c>
      <c r="B9211" s="32">
        <v>2</v>
      </c>
      <c r="C9211" s="32">
        <v>50</v>
      </c>
      <c r="D9211" s="32" t="s">
        <v>52</v>
      </c>
      <c r="E9211" s="32" t="s">
        <v>517</v>
      </c>
    </row>
    <row r="9212" spans="1:5" ht="12.6" customHeight="1" x14ac:dyDescent="0.2">
      <c r="A9212" s="32">
        <v>25</v>
      </c>
      <c r="B9212" s="32">
        <v>2</v>
      </c>
      <c r="C9212" s="32">
        <v>51</v>
      </c>
      <c r="D9212" s="32" t="s">
        <v>298</v>
      </c>
      <c r="E9212" s="32" t="s">
        <v>218</v>
      </c>
    </row>
    <row r="9213" spans="1:5" ht="12.6" customHeight="1" x14ac:dyDescent="0.2">
      <c r="A9213" s="32">
        <v>25</v>
      </c>
      <c r="B9213" s="32">
        <v>2</v>
      </c>
      <c r="C9213" s="32">
        <v>52</v>
      </c>
      <c r="D9213" s="32" t="s">
        <v>238</v>
      </c>
      <c r="E9213" s="32" t="s">
        <v>59</v>
      </c>
    </row>
    <row r="9214" spans="1:5" ht="12.6" customHeight="1" x14ac:dyDescent="0.2">
      <c r="A9214" s="32">
        <v>25</v>
      </c>
      <c r="B9214" s="32">
        <v>2</v>
      </c>
      <c r="C9214" s="32">
        <v>53</v>
      </c>
      <c r="D9214" s="32" t="s">
        <v>55</v>
      </c>
      <c r="E9214" s="32" t="s">
        <v>338</v>
      </c>
    </row>
    <row r="9215" spans="1:5" ht="12.6" customHeight="1" x14ac:dyDescent="0.2">
      <c r="A9215" s="32">
        <v>25</v>
      </c>
      <c r="B9215" s="32">
        <v>2</v>
      </c>
      <c r="C9215" s="32">
        <v>54</v>
      </c>
      <c r="D9215" s="32" t="s">
        <v>391</v>
      </c>
      <c r="E9215" s="32" t="s">
        <v>498</v>
      </c>
    </row>
    <row r="9216" spans="1:5" ht="12.6" customHeight="1" x14ac:dyDescent="0.2">
      <c r="A9216" s="32">
        <v>25</v>
      </c>
      <c r="B9216" s="32">
        <v>2</v>
      </c>
      <c r="C9216" s="32">
        <v>55</v>
      </c>
      <c r="D9216" s="32" t="s">
        <v>60</v>
      </c>
      <c r="E9216" s="32" t="s">
        <v>558</v>
      </c>
    </row>
    <row r="9217" spans="1:5" ht="12.6" customHeight="1" x14ac:dyDescent="0.2">
      <c r="A9217" s="32">
        <v>25</v>
      </c>
      <c r="B9217" s="32">
        <v>2</v>
      </c>
      <c r="C9217" s="32">
        <v>56</v>
      </c>
      <c r="D9217" s="32" t="s">
        <v>318</v>
      </c>
      <c r="E9217" s="32" t="s">
        <v>56</v>
      </c>
    </row>
    <row r="9218" spans="1:5" ht="12.6" customHeight="1" x14ac:dyDescent="0.2">
      <c r="A9218" s="32">
        <v>25</v>
      </c>
      <c r="B9218" s="32">
        <v>2</v>
      </c>
      <c r="C9218" s="32">
        <v>57</v>
      </c>
      <c r="D9218" s="32" t="s">
        <v>392</v>
      </c>
      <c r="E9218" s="32" t="s">
        <v>57</v>
      </c>
    </row>
    <row r="9219" spans="1:5" ht="12.6" customHeight="1" x14ac:dyDescent="0.2">
      <c r="A9219" s="32">
        <v>25</v>
      </c>
      <c r="B9219" s="32">
        <v>2</v>
      </c>
      <c r="C9219" s="32">
        <v>58</v>
      </c>
      <c r="D9219" s="32" t="s">
        <v>54</v>
      </c>
      <c r="E9219" s="32" t="s">
        <v>458</v>
      </c>
    </row>
    <row r="9220" spans="1:5" ht="12.6" customHeight="1" x14ac:dyDescent="0.2">
      <c r="A9220" s="32">
        <v>25</v>
      </c>
      <c r="B9220" s="32">
        <v>2</v>
      </c>
      <c r="C9220" s="32">
        <v>59</v>
      </c>
      <c r="D9220" s="32" t="s">
        <v>258</v>
      </c>
      <c r="E9220" s="32" t="s">
        <v>518</v>
      </c>
    </row>
    <row r="9221" spans="1:5" ht="12.6" customHeight="1" x14ac:dyDescent="0.2">
      <c r="A9221" s="32">
        <v>25</v>
      </c>
      <c r="B9221" s="32">
        <v>2</v>
      </c>
      <c r="C9221" s="32">
        <v>60</v>
      </c>
      <c r="D9221" s="32" t="s">
        <v>58</v>
      </c>
      <c r="E9221" s="32" t="s">
        <v>17</v>
      </c>
    </row>
    <row r="9222" spans="1:5" ht="12.6" customHeight="1" x14ac:dyDescent="0.2">
      <c r="A9222" s="32">
        <v>25</v>
      </c>
      <c r="B9222" s="32">
        <v>2</v>
      </c>
      <c r="C9222" s="32">
        <v>61</v>
      </c>
      <c r="D9222" s="32" t="s">
        <v>427</v>
      </c>
      <c r="E9222" s="32" t="s">
        <v>538</v>
      </c>
    </row>
    <row r="9223" spans="1:5" ht="12.6" customHeight="1" x14ac:dyDescent="0.2">
      <c r="A9223" s="32">
        <v>25</v>
      </c>
      <c r="B9223" s="32">
        <v>2</v>
      </c>
      <c r="C9223" s="32">
        <v>62</v>
      </c>
      <c r="D9223" s="32" t="s">
        <v>278</v>
      </c>
      <c r="E9223" s="32" t="s">
        <v>358</v>
      </c>
    </row>
    <row r="9224" spans="1:5" ht="12.6" customHeight="1" x14ac:dyDescent="0.2">
      <c r="A9224" s="32">
        <v>25</v>
      </c>
      <c r="B9224" s="32">
        <v>2</v>
      </c>
      <c r="C9224" s="32">
        <v>63</v>
      </c>
      <c r="D9224" s="32" t="s">
        <v>428</v>
      </c>
      <c r="E9224" s="32" t="s">
        <v>478</v>
      </c>
    </row>
    <row r="9225" spans="1:5" ht="12.6" customHeight="1" x14ac:dyDescent="0.2">
      <c r="A9225" s="32">
        <v>25</v>
      </c>
      <c r="B9225" s="32">
        <v>2</v>
      </c>
      <c r="C9225" s="32">
        <v>64</v>
      </c>
      <c r="D9225" s="32" t="s">
        <v>394</v>
      </c>
      <c r="E9225" s="32" t="s">
        <v>67</v>
      </c>
    </row>
    <row r="9226" spans="1:5" ht="12.6" customHeight="1" x14ac:dyDescent="0.2">
      <c r="A9226" s="32">
        <v>25</v>
      </c>
      <c r="B9226" s="32">
        <v>2</v>
      </c>
      <c r="C9226" s="32">
        <v>65</v>
      </c>
      <c r="D9226" s="32" t="s">
        <v>359</v>
      </c>
      <c r="E9226" s="32" t="s">
        <v>319</v>
      </c>
    </row>
    <row r="9227" spans="1:5" ht="12.6" customHeight="1" x14ac:dyDescent="0.2">
      <c r="A9227" s="32">
        <v>25</v>
      </c>
      <c r="B9227" s="32">
        <v>2</v>
      </c>
      <c r="C9227" s="32">
        <v>66</v>
      </c>
      <c r="D9227" s="32" t="s">
        <v>259</v>
      </c>
      <c r="E9227" s="32" t="s">
        <v>479</v>
      </c>
    </row>
    <row r="9228" spans="1:5" ht="12.6" customHeight="1" x14ac:dyDescent="0.2">
      <c r="A9228" s="32">
        <v>25</v>
      </c>
      <c r="B9228" s="32">
        <v>2</v>
      </c>
      <c r="C9228" s="32">
        <v>67</v>
      </c>
      <c r="D9228" s="32" t="s">
        <v>279</v>
      </c>
      <c r="E9228" s="32" t="s">
        <v>559</v>
      </c>
    </row>
    <row r="9229" spans="1:5" ht="12.6" customHeight="1" x14ac:dyDescent="0.2">
      <c r="A9229" s="32">
        <v>25</v>
      </c>
      <c r="B9229" s="32">
        <v>2</v>
      </c>
      <c r="C9229" s="32">
        <v>68</v>
      </c>
      <c r="D9229" s="32" t="s">
        <v>499</v>
      </c>
      <c r="E9229" s="32" t="s">
        <v>299</v>
      </c>
    </row>
    <row r="9230" spans="1:5" ht="12.6" customHeight="1" x14ac:dyDescent="0.2">
      <c r="A9230" s="32">
        <v>25</v>
      </c>
      <c r="B9230" s="32">
        <v>2</v>
      </c>
      <c r="C9230" s="32">
        <v>69</v>
      </c>
      <c r="D9230" s="32" t="s">
        <v>66</v>
      </c>
      <c r="E9230" s="32" t="s">
        <v>64</v>
      </c>
    </row>
    <row r="9231" spans="1:5" ht="12.6" customHeight="1" x14ac:dyDescent="0.2">
      <c r="A9231" s="32">
        <v>25</v>
      </c>
      <c r="B9231" s="32">
        <v>2</v>
      </c>
      <c r="C9231" s="32">
        <v>70</v>
      </c>
      <c r="D9231" s="32" t="s">
        <v>393</v>
      </c>
      <c r="E9231" s="32" t="s">
        <v>63</v>
      </c>
    </row>
    <row r="9232" spans="1:5" ht="12.6" customHeight="1" x14ac:dyDescent="0.2">
      <c r="A9232" s="32">
        <v>25</v>
      </c>
      <c r="B9232" s="32">
        <v>2</v>
      </c>
      <c r="C9232" s="32">
        <v>71</v>
      </c>
      <c r="D9232" s="32" t="s">
        <v>539</v>
      </c>
      <c r="E9232" s="32" t="s">
        <v>339</v>
      </c>
    </row>
    <row r="9233" spans="1:5" ht="12.6" customHeight="1" x14ac:dyDescent="0.2">
      <c r="A9233" s="32">
        <v>25</v>
      </c>
      <c r="B9233" s="32">
        <v>2</v>
      </c>
      <c r="C9233" s="32">
        <v>72</v>
      </c>
      <c r="D9233" s="32" t="s">
        <v>65</v>
      </c>
      <c r="E9233" s="32" t="s">
        <v>459</v>
      </c>
    </row>
    <row r="9234" spans="1:5" ht="12.6" customHeight="1" x14ac:dyDescent="0.2">
      <c r="A9234" s="32">
        <v>25</v>
      </c>
      <c r="B9234" s="32">
        <v>2</v>
      </c>
      <c r="C9234" s="32">
        <v>73</v>
      </c>
      <c r="D9234" s="32" t="s">
        <v>519</v>
      </c>
      <c r="E9234" s="32" t="s">
        <v>61</v>
      </c>
    </row>
    <row r="9235" spans="1:5" ht="12.6" customHeight="1" x14ac:dyDescent="0.2">
      <c r="A9235" s="32">
        <v>25</v>
      </c>
      <c r="B9235" s="32">
        <v>2</v>
      </c>
      <c r="C9235" s="32">
        <v>74</v>
      </c>
      <c r="D9235" s="32" t="s">
        <v>219</v>
      </c>
      <c r="E9235" s="32" t="s">
        <v>18</v>
      </c>
    </row>
    <row r="9236" spans="1:5" ht="12.6" customHeight="1" x14ac:dyDescent="0.2">
      <c r="A9236" s="32">
        <v>25</v>
      </c>
      <c r="B9236" s="32">
        <v>2</v>
      </c>
      <c r="C9236" s="32">
        <v>75</v>
      </c>
      <c r="D9236" s="32" t="s">
        <v>62</v>
      </c>
      <c r="E9236" s="32" t="s">
        <v>239</v>
      </c>
    </row>
    <row r="9237" spans="1:5" ht="12.6" customHeight="1" x14ac:dyDescent="0.2">
      <c r="A9237" s="32">
        <v>25</v>
      </c>
      <c r="B9237" s="32">
        <v>2</v>
      </c>
      <c r="C9237" s="32">
        <v>76</v>
      </c>
      <c r="D9237" s="32" t="s">
        <v>360</v>
      </c>
      <c r="E9237" s="32" t="s">
        <v>68</v>
      </c>
    </row>
    <row r="9238" spans="1:5" ht="12.6" customHeight="1" x14ac:dyDescent="0.2">
      <c r="A9238" s="32">
        <v>25</v>
      </c>
      <c r="B9238" s="32">
        <v>2</v>
      </c>
      <c r="C9238" s="32">
        <v>77</v>
      </c>
      <c r="D9238" s="32" t="s">
        <v>540</v>
      </c>
      <c r="E9238" s="32" t="s">
        <v>72</v>
      </c>
    </row>
    <row r="9239" spans="1:5" ht="12.6" customHeight="1" x14ac:dyDescent="0.2">
      <c r="A9239" s="32">
        <v>25</v>
      </c>
      <c r="B9239" s="32">
        <v>2</v>
      </c>
      <c r="C9239" s="32">
        <v>78</v>
      </c>
      <c r="D9239" s="32" t="s">
        <v>74</v>
      </c>
      <c r="E9239" s="32" t="s">
        <v>240</v>
      </c>
    </row>
    <row r="9240" spans="1:5" ht="12.6" customHeight="1" x14ac:dyDescent="0.2">
      <c r="A9240" s="32">
        <v>25</v>
      </c>
      <c r="B9240" s="32">
        <v>2</v>
      </c>
      <c r="C9240" s="32">
        <v>79</v>
      </c>
      <c r="D9240" s="32" t="s">
        <v>520</v>
      </c>
      <c r="E9240" s="32" t="s">
        <v>19</v>
      </c>
    </row>
    <row r="9241" spans="1:5" ht="12.6" customHeight="1" x14ac:dyDescent="0.2">
      <c r="A9241" s="32">
        <v>25</v>
      </c>
      <c r="B9241" s="32">
        <v>2</v>
      </c>
      <c r="C9241" s="32">
        <v>80</v>
      </c>
      <c r="D9241" s="32" t="s">
        <v>300</v>
      </c>
      <c r="E9241" s="32" t="s">
        <v>73</v>
      </c>
    </row>
    <row r="9242" spans="1:5" ht="12.6" customHeight="1" x14ac:dyDescent="0.2">
      <c r="A9242" s="32">
        <v>25</v>
      </c>
      <c r="B9242" s="32">
        <v>2</v>
      </c>
      <c r="C9242" s="32">
        <v>81</v>
      </c>
      <c r="D9242" s="32" t="s">
        <v>320</v>
      </c>
      <c r="E9242" s="32" t="s">
        <v>480</v>
      </c>
    </row>
    <row r="9243" spans="1:5" ht="12.6" customHeight="1" x14ac:dyDescent="0.2">
      <c r="A9243" s="32">
        <v>25</v>
      </c>
      <c r="B9243" s="32">
        <v>2</v>
      </c>
      <c r="C9243" s="32">
        <v>82</v>
      </c>
      <c r="D9243" s="32" t="s">
        <v>460</v>
      </c>
      <c r="E9243" s="32" t="s">
        <v>395</v>
      </c>
    </row>
    <row r="9244" spans="1:5" ht="12.6" customHeight="1" x14ac:dyDescent="0.2">
      <c r="A9244" s="32">
        <v>25</v>
      </c>
      <c r="B9244" s="32">
        <v>2</v>
      </c>
      <c r="C9244" s="32">
        <v>83</v>
      </c>
      <c r="D9244" s="32" t="s">
        <v>70</v>
      </c>
      <c r="E9244" s="32" t="s">
        <v>560</v>
      </c>
    </row>
    <row r="9245" spans="1:5" ht="12.6" customHeight="1" x14ac:dyDescent="0.2">
      <c r="A9245" s="32">
        <v>25</v>
      </c>
      <c r="B9245" s="32">
        <v>2</v>
      </c>
      <c r="C9245" s="32">
        <v>84</v>
      </c>
      <c r="D9245" s="32" t="s">
        <v>280</v>
      </c>
      <c r="E9245" s="32" t="s">
        <v>396</v>
      </c>
    </row>
    <row r="9246" spans="1:5" ht="12.6" customHeight="1" x14ac:dyDescent="0.2">
      <c r="A9246" s="32">
        <v>25</v>
      </c>
      <c r="B9246" s="32">
        <v>2</v>
      </c>
      <c r="C9246" s="32">
        <v>85</v>
      </c>
      <c r="D9246" s="32" t="s">
        <v>429</v>
      </c>
      <c r="E9246" s="32" t="s">
        <v>340</v>
      </c>
    </row>
    <row r="9247" spans="1:5" ht="12.6" customHeight="1" x14ac:dyDescent="0.2">
      <c r="A9247" s="32">
        <v>25</v>
      </c>
      <c r="B9247" s="32">
        <v>2</v>
      </c>
      <c r="C9247" s="32">
        <v>86</v>
      </c>
      <c r="D9247" s="32" t="s">
        <v>220</v>
      </c>
      <c r="E9247" s="32" t="s">
        <v>69</v>
      </c>
    </row>
    <row r="9248" spans="1:5" ht="12.6" customHeight="1" x14ac:dyDescent="0.2">
      <c r="A9248" s="32">
        <v>25</v>
      </c>
      <c r="B9248" s="32">
        <v>2</v>
      </c>
      <c r="C9248" s="32">
        <v>87</v>
      </c>
      <c r="D9248" s="32" t="s">
        <v>71</v>
      </c>
      <c r="E9248" s="32" t="s">
        <v>260</v>
      </c>
    </row>
    <row r="9249" spans="1:5" ht="12.6" customHeight="1" x14ac:dyDescent="0.2">
      <c r="A9249" s="32">
        <v>25</v>
      </c>
      <c r="B9249" s="32">
        <v>2</v>
      </c>
      <c r="C9249" s="32">
        <v>88</v>
      </c>
      <c r="D9249" s="32" t="s">
        <v>221</v>
      </c>
      <c r="E9249" s="32" t="s">
        <v>500</v>
      </c>
    </row>
    <row r="9250" spans="1:5" ht="12.6" customHeight="1" x14ac:dyDescent="0.2">
      <c r="A9250" s="32">
        <v>25</v>
      </c>
      <c r="B9250" s="32">
        <v>2</v>
      </c>
      <c r="C9250" s="32">
        <v>89</v>
      </c>
      <c r="D9250" s="32" t="s">
        <v>78</v>
      </c>
      <c r="E9250" s="32" t="s">
        <v>541</v>
      </c>
    </row>
    <row r="9251" spans="1:5" ht="12.6" customHeight="1" x14ac:dyDescent="0.2">
      <c r="A9251" s="32">
        <v>25</v>
      </c>
      <c r="B9251" s="32">
        <v>2</v>
      </c>
      <c r="C9251" s="32">
        <v>90</v>
      </c>
      <c r="D9251" s="32" t="s">
        <v>76</v>
      </c>
      <c r="E9251" s="32" t="s">
        <v>79</v>
      </c>
    </row>
    <row r="9252" spans="1:5" ht="12.6" customHeight="1" x14ac:dyDescent="0.2">
      <c r="A9252" s="32">
        <v>25</v>
      </c>
      <c r="B9252" s="32">
        <v>2</v>
      </c>
      <c r="C9252" s="32">
        <v>91</v>
      </c>
      <c r="D9252" s="32" t="s">
        <v>77</v>
      </c>
      <c r="E9252" s="32" t="s">
        <v>561</v>
      </c>
    </row>
    <row r="9253" spans="1:5" ht="12.6" customHeight="1" x14ac:dyDescent="0.2">
      <c r="A9253" s="32">
        <v>25</v>
      </c>
      <c r="B9253" s="32">
        <v>2</v>
      </c>
      <c r="C9253" s="32">
        <v>92</v>
      </c>
      <c r="D9253" s="32" t="s">
        <v>20</v>
      </c>
      <c r="E9253" s="32" t="s">
        <v>430</v>
      </c>
    </row>
    <row r="9254" spans="1:5" ht="12.6" customHeight="1" x14ac:dyDescent="0.2">
      <c r="A9254" s="32">
        <v>25</v>
      </c>
      <c r="B9254" s="32">
        <v>2</v>
      </c>
      <c r="C9254" s="32">
        <v>93</v>
      </c>
      <c r="D9254" s="32" t="s">
        <v>281</v>
      </c>
      <c r="E9254" s="32" t="s">
        <v>81</v>
      </c>
    </row>
    <row r="9255" spans="1:5" ht="12.6" customHeight="1" x14ac:dyDescent="0.2">
      <c r="A9255" s="32">
        <v>25</v>
      </c>
      <c r="B9255" s="32">
        <v>2</v>
      </c>
      <c r="C9255" s="32">
        <v>94</v>
      </c>
      <c r="D9255" s="32" t="s">
        <v>75</v>
      </c>
      <c r="E9255" s="32" t="s">
        <v>321</v>
      </c>
    </row>
    <row r="9256" spans="1:5" ht="12.6" customHeight="1" x14ac:dyDescent="0.2">
      <c r="A9256" s="32">
        <v>25</v>
      </c>
      <c r="B9256" s="32">
        <v>2</v>
      </c>
      <c r="C9256" s="32">
        <v>95</v>
      </c>
      <c r="D9256" s="32" t="s">
        <v>341</v>
      </c>
      <c r="E9256" s="32" t="s">
        <v>261</v>
      </c>
    </row>
    <row r="9257" spans="1:5" ht="12.6" customHeight="1" x14ac:dyDescent="0.2">
      <c r="A9257" s="32">
        <v>25</v>
      </c>
      <c r="B9257" s="32">
        <v>2</v>
      </c>
      <c r="C9257" s="32">
        <v>96</v>
      </c>
      <c r="D9257" s="32" t="s">
        <v>241</v>
      </c>
      <c r="E9257" s="32" t="s">
        <v>521</v>
      </c>
    </row>
    <row r="9258" spans="1:5" ht="12.6" customHeight="1" x14ac:dyDescent="0.2">
      <c r="A9258" s="32">
        <v>25</v>
      </c>
      <c r="B9258" s="32">
        <v>2</v>
      </c>
      <c r="C9258" s="32">
        <v>97</v>
      </c>
      <c r="D9258" s="32" t="s">
        <v>361</v>
      </c>
      <c r="E9258" s="32" t="s">
        <v>80</v>
      </c>
    </row>
    <row r="9259" spans="1:5" ht="12.6" customHeight="1" x14ac:dyDescent="0.2">
      <c r="A9259" s="32">
        <v>25</v>
      </c>
      <c r="B9259" s="32">
        <v>2</v>
      </c>
      <c r="C9259" s="32">
        <v>98</v>
      </c>
      <c r="D9259" s="32" t="s">
        <v>461</v>
      </c>
      <c r="E9259" s="32" t="s">
        <v>397</v>
      </c>
    </row>
    <row r="9260" spans="1:5" ht="12.6" customHeight="1" x14ac:dyDescent="0.2">
      <c r="A9260" s="32">
        <v>25</v>
      </c>
      <c r="B9260" s="32">
        <v>2</v>
      </c>
      <c r="C9260" s="32">
        <v>99</v>
      </c>
      <c r="D9260" s="32" t="s">
        <v>481</v>
      </c>
      <c r="E9260" s="32" t="s">
        <v>301</v>
      </c>
    </row>
    <row r="9261" spans="1:5" ht="12.6" customHeight="1" x14ac:dyDescent="0.2">
      <c r="A9261" s="32">
        <v>25</v>
      </c>
      <c r="B9261" s="32">
        <v>2</v>
      </c>
      <c r="C9261" s="32">
        <v>100</v>
      </c>
      <c r="D9261" s="32" t="s">
        <v>501</v>
      </c>
      <c r="E9261" s="32" t="s">
        <v>398</v>
      </c>
    </row>
    <row r="9262" spans="1:5" ht="12.6" customHeight="1" x14ac:dyDescent="0.2">
      <c r="A9262" s="32">
        <v>25</v>
      </c>
      <c r="B9262" s="32">
        <v>2</v>
      </c>
      <c r="C9262" s="32">
        <v>101</v>
      </c>
      <c r="D9262" s="32" t="s">
        <v>84</v>
      </c>
      <c r="E9262" s="32" t="s">
        <v>400</v>
      </c>
    </row>
    <row r="9263" spans="1:5" ht="12.6" customHeight="1" x14ac:dyDescent="0.2">
      <c r="A9263" s="32">
        <v>25</v>
      </c>
      <c r="B9263" s="32">
        <v>2</v>
      </c>
      <c r="C9263" s="32">
        <v>102</v>
      </c>
      <c r="D9263" s="32" t="s">
        <v>222</v>
      </c>
      <c r="E9263" s="32" t="s">
        <v>88</v>
      </c>
    </row>
    <row r="9264" spans="1:5" ht="12.6" customHeight="1" x14ac:dyDescent="0.2">
      <c r="A9264" s="32">
        <v>25</v>
      </c>
      <c r="B9264" s="32">
        <v>2</v>
      </c>
      <c r="C9264" s="32">
        <v>103</v>
      </c>
      <c r="D9264" s="32" t="s">
        <v>85</v>
      </c>
      <c r="E9264" s="32" t="s">
        <v>522</v>
      </c>
    </row>
    <row r="9265" spans="1:5" ht="12.6" customHeight="1" x14ac:dyDescent="0.2">
      <c r="A9265" s="32">
        <v>25</v>
      </c>
      <c r="B9265" s="32">
        <v>2</v>
      </c>
      <c r="C9265" s="32">
        <v>104</v>
      </c>
      <c r="D9265" s="32" t="s">
        <v>399</v>
      </c>
      <c r="E9265" s="32" t="s">
        <v>83</v>
      </c>
    </row>
    <row r="9266" spans="1:5" ht="12.6" customHeight="1" x14ac:dyDescent="0.2">
      <c r="A9266" s="32">
        <v>25</v>
      </c>
      <c r="B9266" s="32">
        <v>2</v>
      </c>
      <c r="C9266" s="32">
        <v>105</v>
      </c>
      <c r="D9266" s="32" t="s">
        <v>362</v>
      </c>
      <c r="E9266" s="32" t="s">
        <v>282</v>
      </c>
    </row>
    <row r="9267" spans="1:5" ht="12.6" customHeight="1" x14ac:dyDescent="0.2">
      <c r="A9267" s="32">
        <v>25</v>
      </c>
      <c r="B9267" s="32">
        <v>2</v>
      </c>
      <c r="C9267" s="32">
        <v>106</v>
      </c>
      <c r="D9267" s="32" t="s">
        <v>87</v>
      </c>
      <c r="E9267" s="32" t="s">
        <v>502</v>
      </c>
    </row>
    <row r="9268" spans="1:5" ht="12.6" customHeight="1" x14ac:dyDescent="0.2">
      <c r="A9268" s="32">
        <v>25</v>
      </c>
      <c r="B9268" s="32">
        <v>2</v>
      </c>
      <c r="C9268" s="32">
        <v>107</v>
      </c>
      <c r="D9268" s="32" t="s">
        <v>322</v>
      </c>
      <c r="E9268" s="32" t="s">
        <v>562</v>
      </c>
    </row>
    <row r="9269" spans="1:5" ht="12.6" customHeight="1" x14ac:dyDescent="0.2">
      <c r="A9269" s="32">
        <v>25</v>
      </c>
      <c r="B9269" s="32">
        <v>2</v>
      </c>
      <c r="C9269" s="32">
        <v>108</v>
      </c>
      <c r="D9269" s="32" t="s">
        <v>462</v>
      </c>
      <c r="E9269" s="32" t="s">
        <v>86</v>
      </c>
    </row>
    <row r="9270" spans="1:5" ht="12.6" customHeight="1" x14ac:dyDescent="0.2">
      <c r="A9270" s="32">
        <v>25</v>
      </c>
      <c r="B9270" s="32">
        <v>2</v>
      </c>
      <c r="C9270" s="32">
        <v>109</v>
      </c>
      <c r="D9270" s="32" t="s">
        <v>431</v>
      </c>
      <c r="E9270" s="32" t="s">
        <v>302</v>
      </c>
    </row>
    <row r="9271" spans="1:5" ht="12.6" customHeight="1" x14ac:dyDescent="0.2">
      <c r="A9271" s="32">
        <v>25</v>
      </c>
      <c r="B9271" s="32">
        <v>2</v>
      </c>
      <c r="C9271" s="32">
        <v>110</v>
      </c>
      <c r="D9271" s="32" t="s">
        <v>542</v>
      </c>
      <c r="E9271" s="32" t="s">
        <v>242</v>
      </c>
    </row>
    <row r="9272" spans="1:5" ht="12.6" customHeight="1" x14ac:dyDescent="0.2">
      <c r="A9272" s="32">
        <v>25</v>
      </c>
      <c r="B9272" s="32">
        <v>2</v>
      </c>
      <c r="C9272" s="32">
        <v>111</v>
      </c>
      <c r="D9272" s="32" t="s">
        <v>482</v>
      </c>
      <c r="E9272" s="32" t="s">
        <v>262</v>
      </c>
    </row>
    <row r="9273" spans="1:5" ht="12.6" customHeight="1" x14ac:dyDescent="0.2">
      <c r="A9273" s="32">
        <v>25</v>
      </c>
      <c r="B9273" s="32">
        <v>2</v>
      </c>
      <c r="C9273" s="32">
        <v>112</v>
      </c>
      <c r="D9273" s="32" t="s">
        <v>342</v>
      </c>
      <c r="E9273" s="32" t="s">
        <v>21</v>
      </c>
    </row>
    <row r="9274" spans="1:5" ht="12.6" customHeight="1" x14ac:dyDescent="0.2">
      <c r="A9274" s="32">
        <v>25</v>
      </c>
      <c r="B9274" s="32">
        <v>2</v>
      </c>
      <c r="C9274" s="32">
        <v>113</v>
      </c>
      <c r="D9274" s="32" t="s">
        <v>323</v>
      </c>
      <c r="E9274" s="32" t="s">
        <v>82</v>
      </c>
    </row>
    <row r="9275" spans="1:5" ht="12.6" customHeight="1" x14ac:dyDescent="0.2">
      <c r="A9275" s="32">
        <v>25</v>
      </c>
      <c r="B9275" s="32">
        <v>2</v>
      </c>
      <c r="C9275" s="32">
        <v>114</v>
      </c>
      <c r="D9275" s="32" t="s">
        <v>463</v>
      </c>
      <c r="E9275" s="32" t="s">
        <v>23</v>
      </c>
    </row>
    <row r="9276" spans="1:5" ht="12.6" customHeight="1" x14ac:dyDescent="0.2">
      <c r="A9276" s="32">
        <v>25</v>
      </c>
      <c r="B9276" s="32">
        <v>2</v>
      </c>
      <c r="C9276" s="32">
        <v>115</v>
      </c>
      <c r="D9276" s="32" t="s">
        <v>91</v>
      </c>
      <c r="E9276" s="32" t="s">
        <v>303</v>
      </c>
    </row>
    <row r="9277" spans="1:5" ht="12.6" customHeight="1" x14ac:dyDescent="0.2">
      <c r="A9277" s="32">
        <v>25</v>
      </c>
      <c r="B9277" s="32">
        <v>2</v>
      </c>
      <c r="C9277" s="32">
        <v>116</v>
      </c>
      <c r="D9277" s="32" t="s">
        <v>543</v>
      </c>
      <c r="E9277" s="32" t="s">
        <v>89</v>
      </c>
    </row>
    <row r="9278" spans="1:5" ht="12.6" customHeight="1" x14ac:dyDescent="0.2">
      <c r="A9278" s="32">
        <v>25</v>
      </c>
      <c r="B9278" s="32">
        <v>2</v>
      </c>
      <c r="C9278" s="32">
        <v>117</v>
      </c>
      <c r="D9278" s="32" t="s">
        <v>483</v>
      </c>
      <c r="E9278" s="32" t="s">
        <v>93</v>
      </c>
    </row>
    <row r="9279" spans="1:5" ht="12.6" customHeight="1" x14ac:dyDescent="0.2">
      <c r="A9279" s="32">
        <v>25</v>
      </c>
      <c r="B9279" s="32">
        <v>2</v>
      </c>
      <c r="C9279" s="32">
        <v>118</v>
      </c>
      <c r="D9279" s="32" t="s">
        <v>503</v>
      </c>
      <c r="E9279" s="32" t="s">
        <v>283</v>
      </c>
    </row>
    <row r="9280" spans="1:5" ht="12.6" customHeight="1" x14ac:dyDescent="0.2">
      <c r="A9280" s="32">
        <v>25</v>
      </c>
      <c r="B9280" s="32">
        <v>2</v>
      </c>
      <c r="C9280" s="32">
        <v>119</v>
      </c>
      <c r="D9280" s="32" t="s">
        <v>90</v>
      </c>
      <c r="E9280" s="32" t="s">
        <v>363</v>
      </c>
    </row>
    <row r="9281" spans="1:5" ht="12.6" customHeight="1" x14ac:dyDescent="0.2">
      <c r="A9281" s="32">
        <v>25</v>
      </c>
      <c r="B9281" s="32">
        <v>2</v>
      </c>
      <c r="C9281" s="32">
        <v>120</v>
      </c>
      <c r="D9281" s="32" t="s">
        <v>343</v>
      </c>
      <c r="E9281" s="32" t="s">
        <v>92</v>
      </c>
    </row>
    <row r="9282" spans="1:5" ht="12.6" customHeight="1" x14ac:dyDescent="0.2">
      <c r="A9282" s="32">
        <v>25</v>
      </c>
      <c r="B9282" s="32">
        <v>2</v>
      </c>
      <c r="C9282" s="32">
        <v>121</v>
      </c>
      <c r="D9282" s="32" t="s">
        <v>95</v>
      </c>
      <c r="E9282" s="32" t="s">
        <v>523</v>
      </c>
    </row>
    <row r="9283" spans="1:5" ht="12.6" customHeight="1" x14ac:dyDescent="0.2">
      <c r="A9283" s="32">
        <v>25</v>
      </c>
      <c r="B9283" s="32">
        <v>2</v>
      </c>
      <c r="C9283" s="32">
        <v>122</v>
      </c>
      <c r="D9283" s="32" t="s">
        <v>402</v>
      </c>
      <c r="E9283" s="32" t="s">
        <v>243</v>
      </c>
    </row>
    <row r="9284" spans="1:5" ht="12.6" customHeight="1" x14ac:dyDescent="0.2">
      <c r="A9284" s="32">
        <v>25</v>
      </c>
      <c r="B9284" s="32">
        <v>2</v>
      </c>
      <c r="C9284" s="32">
        <v>123</v>
      </c>
      <c r="D9284" s="32" t="s">
        <v>401</v>
      </c>
      <c r="E9284" s="32" t="s">
        <v>94</v>
      </c>
    </row>
    <row r="9285" spans="1:5" ht="12.6" customHeight="1" x14ac:dyDescent="0.2">
      <c r="A9285" s="32">
        <v>25</v>
      </c>
      <c r="B9285" s="32">
        <v>2</v>
      </c>
      <c r="C9285" s="32">
        <v>124</v>
      </c>
      <c r="D9285" s="32" t="s">
        <v>432</v>
      </c>
      <c r="E9285" s="32" t="s">
        <v>263</v>
      </c>
    </row>
    <row r="9286" spans="1:5" ht="12.6" customHeight="1" x14ac:dyDescent="0.2">
      <c r="A9286" s="32">
        <v>25</v>
      </c>
      <c r="B9286" s="32">
        <v>2</v>
      </c>
      <c r="C9286" s="32">
        <v>125</v>
      </c>
      <c r="D9286" s="32" t="s">
        <v>223</v>
      </c>
      <c r="E9286" s="32" t="s">
        <v>563</v>
      </c>
    </row>
    <row r="9287" spans="1:5" ht="12.6" customHeight="1" x14ac:dyDescent="0.2">
      <c r="A9287" s="32">
        <v>25</v>
      </c>
      <c r="B9287" s="32">
        <v>2</v>
      </c>
      <c r="C9287" s="32">
        <v>126</v>
      </c>
      <c r="D9287" s="32" t="s">
        <v>524</v>
      </c>
      <c r="E9287" s="32" t="s">
        <v>403</v>
      </c>
    </row>
    <row r="9288" spans="1:5" ht="12.6" customHeight="1" x14ac:dyDescent="0.2">
      <c r="A9288" s="32">
        <v>25</v>
      </c>
      <c r="B9288" s="32">
        <v>2</v>
      </c>
      <c r="C9288" s="32">
        <v>127</v>
      </c>
      <c r="D9288" s="32" t="s">
        <v>96</v>
      </c>
      <c r="E9288" s="32" t="s">
        <v>344</v>
      </c>
    </row>
    <row r="9289" spans="1:5" ht="12.6" customHeight="1" x14ac:dyDescent="0.2">
      <c r="A9289" s="32">
        <v>25</v>
      </c>
      <c r="B9289" s="32">
        <v>2</v>
      </c>
      <c r="C9289" s="32">
        <v>128</v>
      </c>
      <c r="D9289" s="32" t="s">
        <v>484</v>
      </c>
      <c r="E9289" s="32" t="s">
        <v>24</v>
      </c>
    </row>
    <row r="9290" spans="1:5" ht="12.6" customHeight="1" x14ac:dyDescent="0.2">
      <c r="A9290" s="32">
        <v>25</v>
      </c>
      <c r="B9290" s="32">
        <v>2</v>
      </c>
      <c r="C9290" s="32">
        <v>129</v>
      </c>
      <c r="D9290" s="32" t="s">
        <v>100</v>
      </c>
      <c r="E9290" s="32" t="s">
        <v>244</v>
      </c>
    </row>
    <row r="9291" spans="1:5" ht="12.6" customHeight="1" x14ac:dyDescent="0.2">
      <c r="A9291" s="32">
        <v>25</v>
      </c>
      <c r="B9291" s="32">
        <v>2</v>
      </c>
      <c r="C9291" s="32">
        <v>130</v>
      </c>
      <c r="D9291" s="32" t="s">
        <v>464</v>
      </c>
      <c r="E9291" s="32" t="s">
        <v>284</v>
      </c>
    </row>
    <row r="9292" spans="1:5" ht="12.6" customHeight="1" x14ac:dyDescent="0.2">
      <c r="A9292" s="32">
        <v>25</v>
      </c>
      <c r="B9292" s="32">
        <v>2</v>
      </c>
      <c r="C9292" s="32">
        <v>131</v>
      </c>
      <c r="D9292" s="32" t="s">
        <v>544</v>
      </c>
      <c r="E9292" s="32" t="s">
        <v>364</v>
      </c>
    </row>
    <row r="9293" spans="1:5" ht="12.6" customHeight="1" x14ac:dyDescent="0.2">
      <c r="A9293" s="32">
        <v>25</v>
      </c>
      <c r="B9293" s="32">
        <v>2</v>
      </c>
      <c r="C9293" s="32">
        <v>132</v>
      </c>
      <c r="D9293" s="32" t="s">
        <v>98</v>
      </c>
      <c r="E9293" s="32" t="s">
        <v>101</v>
      </c>
    </row>
    <row r="9294" spans="1:5" ht="12.6" customHeight="1" x14ac:dyDescent="0.2">
      <c r="A9294" s="32">
        <v>25</v>
      </c>
      <c r="B9294" s="32">
        <v>2</v>
      </c>
      <c r="C9294" s="32">
        <v>133</v>
      </c>
      <c r="D9294" s="32" t="s">
        <v>404</v>
      </c>
      <c r="E9294" s="32" t="s">
        <v>102</v>
      </c>
    </row>
    <row r="9295" spans="1:5" ht="12.6" customHeight="1" x14ac:dyDescent="0.2">
      <c r="A9295" s="32">
        <v>25</v>
      </c>
      <c r="B9295" s="32">
        <v>2</v>
      </c>
      <c r="C9295" s="32">
        <v>134</v>
      </c>
      <c r="D9295" s="32" t="s">
        <v>97</v>
      </c>
      <c r="E9295" s="32" t="s">
        <v>433</v>
      </c>
    </row>
    <row r="9296" spans="1:5" ht="12.6" customHeight="1" x14ac:dyDescent="0.2">
      <c r="A9296" s="32">
        <v>25</v>
      </c>
      <c r="B9296" s="32">
        <v>2</v>
      </c>
      <c r="C9296" s="32">
        <v>135</v>
      </c>
      <c r="D9296" s="32" t="s">
        <v>564</v>
      </c>
      <c r="E9296" s="32" t="s">
        <v>304</v>
      </c>
    </row>
    <row r="9297" spans="1:5" ht="12.6" customHeight="1" x14ac:dyDescent="0.2">
      <c r="A9297" s="32">
        <v>25</v>
      </c>
      <c r="B9297" s="32">
        <v>2</v>
      </c>
      <c r="C9297" s="32">
        <v>136</v>
      </c>
      <c r="D9297" s="32" t="s">
        <v>504</v>
      </c>
      <c r="E9297" s="32" t="s">
        <v>99</v>
      </c>
    </row>
    <row r="9298" spans="1:5" ht="12.6" customHeight="1" x14ac:dyDescent="0.2">
      <c r="A9298" s="32">
        <v>25</v>
      </c>
      <c r="B9298" s="32">
        <v>2</v>
      </c>
      <c r="C9298" s="32">
        <v>137</v>
      </c>
      <c r="D9298" s="32" t="s">
        <v>324</v>
      </c>
      <c r="E9298" s="32" t="s">
        <v>264</v>
      </c>
    </row>
    <row r="9299" spans="1:5" ht="12.6" customHeight="1" x14ac:dyDescent="0.2">
      <c r="A9299" s="32">
        <v>25</v>
      </c>
      <c r="B9299" s="32">
        <v>2</v>
      </c>
      <c r="C9299" s="32">
        <v>138</v>
      </c>
      <c r="D9299" s="32" t="s">
        <v>345</v>
      </c>
      <c r="E9299" s="32" t="s">
        <v>224</v>
      </c>
    </row>
    <row r="9300" spans="1:5" ht="12.6" customHeight="1" x14ac:dyDescent="0.2">
      <c r="A9300" s="32">
        <v>25</v>
      </c>
      <c r="B9300" s="32">
        <v>2</v>
      </c>
      <c r="C9300" s="32">
        <v>139</v>
      </c>
      <c r="D9300" s="32" t="s">
        <v>325</v>
      </c>
      <c r="E9300" s="32" t="s">
        <v>525</v>
      </c>
    </row>
    <row r="9301" spans="1:5" ht="12.6" customHeight="1" x14ac:dyDescent="0.2">
      <c r="A9301" s="32">
        <v>25</v>
      </c>
      <c r="B9301" s="32">
        <v>2</v>
      </c>
      <c r="C9301" s="32">
        <v>140</v>
      </c>
      <c r="D9301" s="32" t="s">
        <v>225</v>
      </c>
      <c r="E9301" s="32" t="s">
        <v>265</v>
      </c>
    </row>
    <row r="9302" spans="1:5" ht="12.6" customHeight="1" x14ac:dyDescent="0.2">
      <c r="A9302" s="32">
        <v>25</v>
      </c>
      <c r="B9302" s="32">
        <v>2</v>
      </c>
      <c r="C9302" s="32">
        <v>141</v>
      </c>
      <c r="D9302" s="32" t="s">
        <v>505</v>
      </c>
      <c r="E9302" s="32" t="s">
        <v>103</v>
      </c>
    </row>
    <row r="9303" spans="1:5" ht="12.6" customHeight="1" x14ac:dyDescent="0.2">
      <c r="A9303" s="32">
        <v>25</v>
      </c>
      <c r="B9303" s="32">
        <v>2</v>
      </c>
      <c r="C9303" s="32">
        <v>142</v>
      </c>
      <c r="D9303" s="32" t="s">
        <v>405</v>
      </c>
      <c r="E9303" s="32" t="s">
        <v>104</v>
      </c>
    </row>
    <row r="9304" spans="1:5" ht="12.6" customHeight="1" x14ac:dyDescent="0.2">
      <c r="A9304" s="32">
        <v>25</v>
      </c>
      <c r="B9304" s="32">
        <v>2</v>
      </c>
      <c r="C9304" s="32">
        <v>143</v>
      </c>
      <c r="D9304" s="32" t="s">
        <v>365</v>
      </c>
      <c r="E9304" s="32" t="s">
        <v>285</v>
      </c>
    </row>
    <row r="9305" spans="1:5" ht="12.6" customHeight="1" x14ac:dyDescent="0.2">
      <c r="A9305" s="32">
        <v>25</v>
      </c>
      <c r="B9305" s="32">
        <v>2</v>
      </c>
      <c r="C9305" s="32">
        <v>144</v>
      </c>
      <c r="D9305" s="32" t="s">
        <v>108</v>
      </c>
      <c r="E9305" s="32" t="s">
        <v>485</v>
      </c>
    </row>
    <row r="9306" spans="1:5" ht="12.6" customHeight="1" x14ac:dyDescent="0.2">
      <c r="A9306" s="32">
        <v>25</v>
      </c>
      <c r="B9306" s="32">
        <v>2</v>
      </c>
      <c r="C9306" s="32">
        <v>145</v>
      </c>
      <c r="D9306" s="32" t="s">
        <v>107</v>
      </c>
      <c r="E9306" s="32" t="s">
        <v>105</v>
      </c>
    </row>
    <row r="9307" spans="1:5" ht="12.6" customHeight="1" x14ac:dyDescent="0.2">
      <c r="A9307" s="32">
        <v>25</v>
      </c>
      <c r="B9307" s="32">
        <v>2</v>
      </c>
      <c r="C9307" s="32">
        <v>146</v>
      </c>
      <c r="D9307" s="32" t="s">
        <v>109</v>
      </c>
      <c r="E9307" s="32" t="s">
        <v>106</v>
      </c>
    </row>
    <row r="9308" spans="1:5" ht="12.6" customHeight="1" x14ac:dyDescent="0.2">
      <c r="A9308" s="32">
        <v>25</v>
      </c>
      <c r="B9308" s="32">
        <v>2</v>
      </c>
      <c r="C9308" s="32">
        <v>147</v>
      </c>
      <c r="D9308" s="32" t="s">
        <v>465</v>
      </c>
      <c r="E9308" s="32" t="s">
        <v>545</v>
      </c>
    </row>
    <row r="9309" spans="1:5" ht="12.6" customHeight="1" x14ac:dyDescent="0.2">
      <c r="A9309" s="32">
        <v>25</v>
      </c>
      <c r="B9309" s="32">
        <v>2</v>
      </c>
      <c r="C9309" s="32">
        <v>148</v>
      </c>
      <c r="D9309" s="32" t="s">
        <v>305</v>
      </c>
      <c r="E9309" s="32" t="s">
        <v>25</v>
      </c>
    </row>
    <row r="9310" spans="1:5" ht="12.6" customHeight="1" x14ac:dyDescent="0.2">
      <c r="A9310" s="32">
        <v>25</v>
      </c>
      <c r="B9310" s="32">
        <v>2</v>
      </c>
      <c r="C9310" s="32">
        <v>149</v>
      </c>
      <c r="D9310" s="32" t="s">
        <v>565</v>
      </c>
      <c r="E9310" s="32" t="s">
        <v>434</v>
      </c>
    </row>
    <row r="9311" spans="1:5" ht="12.6" customHeight="1" x14ac:dyDescent="0.2">
      <c r="A9311" s="32">
        <v>25</v>
      </c>
      <c r="B9311" s="32">
        <v>2</v>
      </c>
      <c r="C9311" s="32">
        <v>150</v>
      </c>
      <c r="D9311" s="32" t="s">
        <v>406</v>
      </c>
      <c r="E9311" s="32" t="s">
        <v>245</v>
      </c>
    </row>
    <row r="9312" spans="1:5" ht="12.6" customHeight="1" x14ac:dyDescent="0.2">
      <c r="A9312" s="32">
        <v>25</v>
      </c>
      <c r="B9312" s="32">
        <v>2</v>
      </c>
      <c r="C9312" s="32">
        <v>151</v>
      </c>
      <c r="D9312" s="32" t="s">
        <v>140</v>
      </c>
      <c r="E9312" s="32" t="s">
        <v>266</v>
      </c>
    </row>
    <row r="9313" spans="1:5" ht="12.6" customHeight="1" x14ac:dyDescent="0.2">
      <c r="A9313" s="32">
        <v>25</v>
      </c>
      <c r="B9313" s="32">
        <v>2</v>
      </c>
      <c r="C9313" s="32">
        <v>152</v>
      </c>
      <c r="D9313" s="32" t="s">
        <v>486</v>
      </c>
      <c r="E9313" s="32" t="s">
        <v>139</v>
      </c>
    </row>
    <row r="9314" spans="1:5" ht="12.6" customHeight="1" x14ac:dyDescent="0.2">
      <c r="A9314" s="32">
        <v>25</v>
      </c>
      <c r="B9314" s="32">
        <v>2</v>
      </c>
      <c r="C9314" s="32">
        <v>153</v>
      </c>
      <c r="D9314" s="32" t="s">
        <v>546</v>
      </c>
      <c r="E9314" s="32" t="s">
        <v>526</v>
      </c>
    </row>
    <row r="9315" spans="1:5" ht="12.6" customHeight="1" x14ac:dyDescent="0.2">
      <c r="A9315" s="32">
        <v>25</v>
      </c>
      <c r="B9315" s="32">
        <v>2</v>
      </c>
      <c r="C9315" s="32">
        <v>154</v>
      </c>
      <c r="D9315" s="32" t="s">
        <v>286</v>
      </c>
      <c r="E9315" s="32" t="s">
        <v>142</v>
      </c>
    </row>
    <row r="9316" spans="1:5" ht="12.6" customHeight="1" x14ac:dyDescent="0.2">
      <c r="A9316" s="32">
        <v>25</v>
      </c>
      <c r="B9316" s="32">
        <v>2</v>
      </c>
      <c r="C9316" s="32">
        <v>155</v>
      </c>
      <c r="D9316" s="32" t="s">
        <v>326</v>
      </c>
      <c r="E9316" s="32" t="s">
        <v>143</v>
      </c>
    </row>
    <row r="9317" spans="1:5" ht="12.6" customHeight="1" x14ac:dyDescent="0.2">
      <c r="A9317" s="32">
        <v>25</v>
      </c>
      <c r="B9317" s="32">
        <v>2</v>
      </c>
      <c r="C9317" s="32">
        <v>156</v>
      </c>
      <c r="D9317" s="32" t="s">
        <v>566</v>
      </c>
      <c r="E9317" s="32" t="s">
        <v>146</v>
      </c>
    </row>
    <row r="9318" spans="1:5" ht="12.6" customHeight="1" x14ac:dyDescent="0.2">
      <c r="A9318" s="32">
        <v>25</v>
      </c>
      <c r="B9318" s="32">
        <v>2</v>
      </c>
      <c r="C9318" s="32">
        <v>157</v>
      </c>
      <c r="D9318" s="32" t="s">
        <v>138</v>
      </c>
      <c r="E9318" s="32" t="s">
        <v>346</v>
      </c>
    </row>
    <row r="9319" spans="1:5" ht="12.6" customHeight="1" x14ac:dyDescent="0.2">
      <c r="A9319" s="32">
        <v>25</v>
      </c>
      <c r="B9319" s="32">
        <v>2</v>
      </c>
      <c r="C9319" s="32">
        <v>158</v>
      </c>
      <c r="D9319" s="32" t="s">
        <v>506</v>
      </c>
      <c r="E9319" s="32" t="s">
        <v>466</v>
      </c>
    </row>
    <row r="9320" spans="1:5" ht="12.6" customHeight="1" x14ac:dyDescent="0.2">
      <c r="A9320" s="32">
        <v>25</v>
      </c>
      <c r="B9320" s="32">
        <v>2</v>
      </c>
      <c r="C9320" s="32">
        <v>159</v>
      </c>
      <c r="D9320" s="32" t="s">
        <v>306</v>
      </c>
      <c r="E9320" s="32" t="s">
        <v>144</v>
      </c>
    </row>
    <row r="9321" spans="1:5" ht="12.6" customHeight="1" x14ac:dyDescent="0.2">
      <c r="A9321" s="32">
        <v>25</v>
      </c>
      <c r="B9321" s="32">
        <v>2</v>
      </c>
      <c r="C9321" s="32">
        <v>160</v>
      </c>
      <c r="D9321" s="32" t="s">
        <v>226</v>
      </c>
      <c r="E9321" s="32" t="s">
        <v>141</v>
      </c>
    </row>
    <row r="9322" spans="1:5" ht="12.6" customHeight="1" x14ac:dyDescent="0.2">
      <c r="A9322" s="32">
        <v>25</v>
      </c>
      <c r="B9322" s="32">
        <v>2</v>
      </c>
      <c r="C9322" s="32">
        <v>161</v>
      </c>
      <c r="D9322" s="32" t="s">
        <v>246</v>
      </c>
      <c r="E9322" s="32" t="s">
        <v>366</v>
      </c>
    </row>
    <row r="9323" spans="1:5" ht="12.6" customHeight="1" x14ac:dyDescent="0.2">
      <c r="A9323" s="32">
        <v>25</v>
      </c>
      <c r="B9323" s="32">
        <v>2</v>
      </c>
      <c r="C9323" s="32">
        <v>162</v>
      </c>
      <c r="D9323" s="32" t="s">
        <v>408</v>
      </c>
      <c r="E9323" s="32" t="s">
        <v>407</v>
      </c>
    </row>
    <row r="9324" spans="1:5" ht="12.6" customHeight="1" x14ac:dyDescent="0.2">
      <c r="A9324" s="32">
        <v>25</v>
      </c>
      <c r="B9324" s="32">
        <v>2</v>
      </c>
      <c r="C9324" s="32">
        <v>163</v>
      </c>
      <c r="D9324" s="32" t="s">
        <v>287</v>
      </c>
      <c r="E9324" s="32" t="s">
        <v>435</v>
      </c>
    </row>
    <row r="9325" spans="1:5" ht="12.6" customHeight="1" x14ac:dyDescent="0.2">
      <c r="A9325" s="32">
        <v>25</v>
      </c>
      <c r="B9325" s="32">
        <v>2</v>
      </c>
      <c r="C9325" s="32">
        <v>164</v>
      </c>
      <c r="D9325" s="32" t="s">
        <v>436</v>
      </c>
      <c r="E9325" s="32" t="s">
        <v>152</v>
      </c>
    </row>
    <row r="9326" spans="1:5" ht="12.6" customHeight="1" x14ac:dyDescent="0.2">
      <c r="A9326" s="32">
        <v>25</v>
      </c>
      <c r="B9326" s="32">
        <v>2</v>
      </c>
      <c r="C9326" s="32">
        <v>165</v>
      </c>
      <c r="D9326" s="32" t="s">
        <v>227</v>
      </c>
      <c r="E9326" s="32" t="s">
        <v>467</v>
      </c>
    </row>
    <row r="9327" spans="1:5" ht="12.6" customHeight="1" x14ac:dyDescent="0.2">
      <c r="A9327" s="32">
        <v>25</v>
      </c>
      <c r="B9327" s="32">
        <v>2</v>
      </c>
      <c r="C9327" s="32">
        <v>166</v>
      </c>
      <c r="D9327" s="32" t="s">
        <v>547</v>
      </c>
      <c r="E9327" s="32" t="s">
        <v>410</v>
      </c>
    </row>
    <row r="9328" spans="1:5" ht="12.6" customHeight="1" x14ac:dyDescent="0.2">
      <c r="A9328" s="32">
        <v>25</v>
      </c>
      <c r="B9328" s="32">
        <v>2</v>
      </c>
      <c r="C9328" s="32">
        <v>167</v>
      </c>
      <c r="D9328" s="32" t="s">
        <v>567</v>
      </c>
      <c r="E9328" s="32" t="s">
        <v>267</v>
      </c>
    </row>
    <row r="9329" spans="1:5" ht="12.6" customHeight="1" x14ac:dyDescent="0.2">
      <c r="A9329" s="32">
        <v>25</v>
      </c>
      <c r="B9329" s="32">
        <v>2</v>
      </c>
      <c r="C9329" s="32">
        <v>168</v>
      </c>
      <c r="D9329" s="32" t="s">
        <v>147</v>
      </c>
      <c r="E9329" s="32" t="s">
        <v>150</v>
      </c>
    </row>
    <row r="9330" spans="1:5" ht="12.6" customHeight="1" x14ac:dyDescent="0.2">
      <c r="A9330" s="32">
        <v>25</v>
      </c>
      <c r="B9330" s="32">
        <v>2</v>
      </c>
      <c r="C9330" s="32">
        <v>169</v>
      </c>
      <c r="D9330" s="32" t="s">
        <v>507</v>
      </c>
      <c r="E9330" s="32" t="s">
        <v>247</v>
      </c>
    </row>
    <row r="9331" spans="1:5" ht="12.6" customHeight="1" x14ac:dyDescent="0.2">
      <c r="A9331" s="32">
        <v>25</v>
      </c>
      <c r="B9331" s="32">
        <v>2</v>
      </c>
      <c r="C9331" s="32">
        <v>170</v>
      </c>
      <c r="D9331" s="32" t="s">
        <v>153</v>
      </c>
      <c r="E9331" s="32" t="s">
        <v>527</v>
      </c>
    </row>
    <row r="9332" spans="1:5" ht="12.6" customHeight="1" x14ac:dyDescent="0.2">
      <c r="A9332" s="32">
        <v>25</v>
      </c>
      <c r="B9332" s="32">
        <v>2</v>
      </c>
      <c r="C9332" s="32">
        <v>171</v>
      </c>
      <c r="D9332" s="32" t="s">
        <v>148</v>
      </c>
      <c r="E9332" s="32" t="s">
        <v>327</v>
      </c>
    </row>
    <row r="9333" spans="1:5" ht="12.6" customHeight="1" x14ac:dyDescent="0.2">
      <c r="A9333" s="32">
        <v>25</v>
      </c>
      <c r="B9333" s="32">
        <v>2</v>
      </c>
      <c r="C9333" s="32">
        <v>172</v>
      </c>
      <c r="D9333" s="32" t="s">
        <v>347</v>
      </c>
      <c r="E9333" s="32" t="s">
        <v>151</v>
      </c>
    </row>
    <row r="9334" spans="1:5" ht="12.6" customHeight="1" x14ac:dyDescent="0.2">
      <c r="A9334" s="32">
        <v>25</v>
      </c>
      <c r="B9334" s="32">
        <v>2</v>
      </c>
      <c r="C9334" s="32">
        <v>173</v>
      </c>
      <c r="D9334" s="32" t="s">
        <v>149</v>
      </c>
      <c r="E9334" s="32" t="s">
        <v>487</v>
      </c>
    </row>
    <row r="9335" spans="1:5" ht="12.6" customHeight="1" x14ac:dyDescent="0.2">
      <c r="A9335" s="32">
        <v>25</v>
      </c>
      <c r="B9335" s="32">
        <v>2</v>
      </c>
      <c r="C9335" s="32">
        <v>174</v>
      </c>
      <c r="D9335" s="32" t="s">
        <v>367</v>
      </c>
      <c r="E9335" s="32" t="s">
        <v>307</v>
      </c>
    </row>
    <row r="9336" spans="1:5" ht="12.6" customHeight="1" x14ac:dyDescent="0.2">
      <c r="A9336" s="32">
        <v>25</v>
      </c>
      <c r="B9336" s="32">
        <v>2</v>
      </c>
      <c r="C9336" s="32">
        <v>175</v>
      </c>
      <c r="D9336" s="32" t="s">
        <v>145</v>
      </c>
      <c r="E9336" s="32" t="s">
        <v>409</v>
      </c>
    </row>
    <row r="9337" spans="1:5" ht="12.6" customHeight="1" x14ac:dyDescent="0.2">
      <c r="A9337" s="32">
        <v>25</v>
      </c>
      <c r="B9337" s="32">
        <v>2</v>
      </c>
      <c r="C9337" s="32">
        <v>176</v>
      </c>
      <c r="D9337" s="32" t="s">
        <v>268</v>
      </c>
      <c r="E9337" s="32" t="s">
        <v>508</v>
      </c>
    </row>
    <row r="9338" spans="1:5" ht="12.6" customHeight="1" x14ac:dyDescent="0.2">
      <c r="A9338" s="32">
        <v>25</v>
      </c>
      <c r="B9338" s="32">
        <v>2</v>
      </c>
      <c r="C9338" s="32">
        <v>177</v>
      </c>
      <c r="D9338" s="32" t="s">
        <v>528</v>
      </c>
      <c r="E9338" s="32" t="s">
        <v>154</v>
      </c>
    </row>
    <row r="9339" spans="1:5" ht="12.6" customHeight="1" x14ac:dyDescent="0.2">
      <c r="A9339" s="32">
        <v>25</v>
      </c>
      <c r="B9339" s="32">
        <v>2</v>
      </c>
      <c r="C9339" s="32">
        <v>178</v>
      </c>
      <c r="D9339" s="32" t="s">
        <v>160</v>
      </c>
      <c r="E9339" s="32" t="s">
        <v>368</v>
      </c>
    </row>
    <row r="9340" spans="1:5" ht="12.6" customHeight="1" x14ac:dyDescent="0.2">
      <c r="A9340" s="32">
        <v>25</v>
      </c>
      <c r="B9340" s="32">
        <v>2</v>
      </c>
      <c r="C9340" s="32">
        <v>179</v>
      </c>
      <c r="D9340" s="32" t="s">
        <v>248</v>
      </c>
      <c r="E9340" s="32" t="s">
        <v>308</v>
      </c>
    </row>
    <row r="9341" spans="1:5" ht="12.6" customHeight="1" x14ac:dyDescent="0.2">
      <c r="A9341" s="32">
        <v>25</v>
      </c>
      <c r="B9341" s="32">
        <v>2</v>
      </c>
      <c r="C9341" s="32">
        <v>180</v>
      </c>
      <c r="D9341" s="32" t="s">
        <v>568</v>
      </c>
      <c r="E9341" s="32" t="s">
        <v>159</v>
      </c>
    </row>
    <row r="9342" spans="1:5" ht="12.6" customHeight="1" x14ac:dyDescent="0.2">
      <c r="A9342" s="32">
        <v>25</v>
      </c>
      <c r="B9342" s="32">
        <v>2</v>
      </c>
      <c r="C9342" s="32">
        <v>181</v>
      </c>
      <c r="D9342" s="32" t="s">
        <v>288</v>
      </c>
      <c r="E9342" s="32" t="s">
        <v>548</v>
      </c>
    </row>
    <row r="9343" spans="1:5" ht="12.6" customHeight="1" x14ac:dyDescent="0.2">
      <c r="A9343" s="32">
        <v>25</v>
      </c>
      <c r="B9343" s="32">
        <v>2</v>
      </c>
      <c r="C9343" s="32">
        <v>182</v>
      </c>
      <c r="D9343" s="32" t="s">
        <v>156</v>
      </c>
      <c r="E9343" s="32" t="s">
        <v>437</v>
      </c>
    </row>
    <row r="9344" spans="1:5" ht="12.6" customHeight="1" x14ac:dyDescent="0.2">
      <c r="A9344" s="32">
        <v>25</v>
      </c>
      <c r="B9344" s="32">
        <v>2</v>
      </c>
      <c r="C9344" s="32">
        <v>183</v>
      </c>
      <c r="D9344" s="32" t="s">
        <v>488</v>
      </c>
      <c r="E9344" s="32" t="s">
        <v>155</v>
      </c>
    </row>
    <row r="9345" spans="1:5" ht="12.6" customHeight="1" x14ac:dyDescent="0.2">
      <c r="A9345" s="32">
        <v>25</v>
      </c>
      <c r="B9345" s="32">
        <v>2</v>
      </c>
      <c r="C9345" s="32">
        <v>184</v>
      </c>
      <c r="D9345" s="32" t="s">
        <v>328</v>
      </c>
      <c r="E9345" s="32" t="s">
        <v>162</v>
      </c>
    </row>
    <row r="9346" spans="1:5" ht="12.6" customHeight="1" x14ac:dyDescent="0.2">
      <c r="A9346" s="32">
        <v>25</v>
      </c>
      <c r="B9346" s="32">
        <v>2</v>
      </c>
      <c r="C9346" s="32">
        <v>185</v>
      </c>
      <c r="D9346" s="32" t="s">
        <v>158</v>
      </c>
      <c r="E9346" s="32" t="s">
        <v>468</v>
      </c>
    </row>
    <row r="9347" spans="1:5" ht="12.6" customHeight="1" x14ac:dyDescent="0.2">
      <c r="A9347" s="32">
        <v>25</v>
      </c>
      <c r="B9347" s="32">
        <v>2</v>
      </c>
      <c r="C9347" s="32">
        <v>186</v>
      </c>
      <c r="D9347" s="32" t="s">
        <v>411</v>
      </c>
      <c r="E9347" s="32" t="s">
        <v>157</v>
      </c>
    </row>
    <row r="9348" spans="1:5" ht="12.6" customHeight="1" x14ac:dyDescent="0.2">
      <c r="A9348" s="32">
        <v>25</v>
      </c>
      <c r="B9348" s="32">
        <v>2</v>
      </c>
      <c r="C9348" s="32">
        <v>187</v>
      </c>
      <c r="D9348" s="32" t="s">
        <v>412</v>
      </c>
      <c r="E9348" s="32" t="s">
        <v>348</v>
      </c>
    </row>
    <row r="9349" spans="1:5" ht="12.6" customHeight="1" x14ac:dyDescent="0.2">
      <c r="A9349" s="32">
        <v>25</v>
      </c>
      <c r="B9349" s="32">
        <v>2</v>
      </c>
      <c r="C9349" s="32">
        <v>188</v>
      </c>
      <c r="D9349" s="32" t="s">
        <v>529</v>
      </c>
      <c r="E9349" s="32" t="s">
        <v>228</v>
      </c>
    </row>
    <row r="9350" spans="1:5" ht="12.6" customHeight="1" x14ac:dyDescent="0.2">
      <c r="A9350" s="32">
        <v>25</v>
      </c>
      <c r="B9350" s="32">
        <v>2</v>
      </c>
      <c r="C9350" s="32">
        <v>189</v>
      </c>
      <c r="D9350" s="32" t="s">
        <v>165</v>
      </c>
      <c r="E9350" s="32" t="s">
        <v>229</v>
      </c>
    </row>
    <row r="9351" spans="1:5" ht="12.6" customHeight="1" x14ac:dyDescent="0.2">
      <c r="A9351" s="32">
        <v>25</v>
      </c>
      <c r="B9351" s="32">
        <v>2</v>
      </c>
      <c r="C9351" s="32">
        <v>190</v>
      </c>
      <c r="D9351" s="32" t="s">
        <v>249</v>
      </c>
      <c r="E9351" s="32" t="s">
        <v>349</v>
      </c>
    </row>
    <row r="9352" spans="1:5" ht="12.6" customHeight="1" x14ac:dyDescent="0.2">
      <c r="A9352" s="32">
        <v>25</v>
      </c>
      <c r="B9352" s="32">
        <v>2</v>
      </c>
      <c r="C9352" s="32">
        <v>191</v>
      </c>
      <c r="D9352" s="32" t="s">
        <v>163</v>
      </c>
      <c r="E9352" s="32" t="s">
        <v>369</v>
      </c>
    </row>
    <row r="9353" spans="1:5" ht="12.6" customHeight="1" x14ac:dyDescent="0.2">
      <c r="A9353" s="32">
        <v>25</v>
      </c>
      <c r="B9353" s="32">
        <v>2</v>
      </c>
      <c r="C9353" s="32">
        <v>192</v>
      </c>
      <c r="D9353" s="32" t="s">
        <v>413</v>
      </c>
      <c r="E9353" s="32" t="s">
        <v>161</v>
      </c>
    </row>
    <row r="9354" spans="1:5" ht="12.6" customHeight="1" x14ac:dyDescent="0.2">
      <c r="A9354" s="32">
        <v>25</v>
      </c>
      <c r="B9354" s="32">
        <v>2</v>
      </c>
      <c r="C9354" s="32">
        <v>193</v>
      </c>
      <c r="D9354" s="32" t="s">
        <v>169</v>
      </c>
      <c r="E9354" s="32" t="s">
        <v>269</v>
      </c>
    </row>
    <row r="9355" spans="1:5" ht="12.6" customHeight="1" x14ac:dyDescent="0.2">
      <c r="A9355" s="32">
        <v>25</v>
      </c>
      <c r="B9355" s="32">
        <v>2</v>
      </c>
      <c r="C9355" s="32">
        <v>194</v>
      </c>
      <c r="D9355" s="32" t="s">
        <v>489</v>
      </c>
      <c r="E9355" s="32" t="s">
        <v>509</v>
      </c>
    </row>
    <row r="9356" spans="1:5" ht="12.6" customHeight="1" x14ac:dyDescent="0.2">
      <c r="A9356" s="32">
        <v>25</v>
      </c>
      <c r="B9356" s="32">
        <v>2</v>
      </c>
      <c r="C9356" s="32">
        <v>195</v>
      </c>
      <c r="D9356" s="32" t="s">
        <v>164</v>
      </c>
      <c r="E9356" s="32" t="s">
        <v>289</v>
      </c>
    </row>
    <row r="9357" spans="1:5" ht="12.6" customHeight="1" x14ac:dyDescent="0.2">
      <c r="A9357" s="32">
        <v>25</v>
      </c>
      <c r="B9357" s="32">
        <v>2</v>
      </c>
      <c r="C9357" s="32">
        <v>196</v>
      </c>
      <c r="D9357" s="32" t="s">
        <v>438</v>
      </c>
      <c r="E9357" s="32" t="s">
        <v>414</v>
      </c>
    </row>
    <row r="9358" spans="1:5" ht="12.6" customHeight="1" x14ac:dyDescent="0.2">
      <c r="A9358" s="32">
        <v>25</v>
      </c>
      <c r="B9358" s="32">
        <v>2</v>
      </c>
      <c r="C9358" s="32">
        <v>197</v>
      </c>
      <c r="D9358" s="32" t="s">
        <v>168</v>
      </c>
      <c r="E9358" s="32" t="s">
        <v>549</v>
      </c>
    </row>
    <row r="9359" spans="1:5" ht="12.6" customHeight="1" x14ac:dyDescent="0.2">
      <c r="A9359" s="32">
        <v>25</v>
      </c>
      <c r="B9359" s="32">
        <v>2</v>
      </c>
      <c r="C9359" s="32">
        <v>198</v>
      </c>
      <c r="D9359" s="32" t="s">
        <v>329</v>
      </c>
      <c r="E9359" s="32" t="s">
        <v>167</v>
      </c>
    </row>
    <row r="9360" spans="1:5" ht="12.6" customHeight="1" x14ac:dyDescent="0.2">
      <c r="A9360" s="32">
        <v>25</v>
      </c>
      <c r="B9360" s="32">
        <v>2</v>
      </c>
      <c r="C9360" s="32">
        <v>199</v>
      </c>
      <c r="D9360" s="32" t="s">
        <v>166</v>
      </c>
      <c r="E9360" s="32" t="s">
        <v>309</v>
      </c>
    </row>
    <row r="9361" spans="1:5" ht="12.6" customHeight="1" x14ac:dyDescent="0.2">
      <c r="A9361" s="32">
        <v>25</v>
      </c>
      <c r="B9361" s="32">
        <v>2</v>
      </c>
      <c r="C9361" s="32">
        <v>200</v>
      </c>
      <c r="D9361" s="32" t="s">
        <v>469</v>
      </c>
      <c r="E9361" s="32" t="s">
        <v>569</v>
      </c>
    </row>
    <row r="9362" spans="1:5" ht="12.6" customHeight="1" x14ac:dyDescent="0.2">
      <c r="A9362" s="32">
        <v>25</v>
      </c>
      <c r="B9362" s="32">
        <v>2</v>
      </c>
      <c r="C9362" s="32">
        <v>201</v>
      </c>
      <c r="D9362" s="32" t="s">
        <v>174</v>
      </c>
      <c r="E9362" s="32" t="s">
        <v>290</v>
      </c>
    </row>
    <row r="9363" spans="1:5" ht="12.6" customHeight="1" x14ac:dyDescent="0.2">
      <c r="A9363" s="32">
        <v>25</v>
      </c>
      <c r="B9363" s="32">
        <v>2</v>
      </c>
      <c r="C9363" s="32">
        <v>202</v>
      </c>
      <c r="D9363" s="32" t="s">
        <v>173</v>
      </c>
      <c r="E9363" s="32" t="s">
        <v>570</v>
      </c>
    </row>
    <row r="9364" spans="1:5" ht="12.6" customHeight="1" x14ac:dyDescent="0.2">
      <c r="A9364" s="32">
        <v>25</v>
      </c>
      <c r="B9364" s="32">
        <v>2</v>
      </c>
      <c r="C9364" s="32">
        <v>203</v>
      </c>
      <c r="D9364" s="32" t="s">
        <v>270</v>
      </c>
      <c r="E9364" s="32" t="s">
        <v>370</v>
      </c>
    </row>
    <row r="9365" spans="1:5" ht="12.6" customHeight="1" x14ac:dyDescent="0.2">
      <c r="A9365" s="32">
        <v>25</v>
      </c>
      <c r="B9365" s="32">
        <v>2</v>
      </c>
      <c r="C9365" s="32">
        <v>204</v>
      </c>
      <c r="D9365" s="32" t="s">
        <v>330</v>
      </c>
      <c r="E9365" s="32" t="s">
        <v>178</v>
      </c>
    </row>
    <row r="9366" spans="1:5" ht="12.6" customHeight="1" x14ac:dyDescent="0.2">
      <c r="A9366" s="32">
        <v>25</v>
      </c>
      <c r="B9366" s="32">
        <v>2</v>
      </c>
      <c r="C9366" s="32">
        <v>205</v>
      </c>
      <c r="D9366" s="32" t="s">
        <v>310</v>
      </c>
      <c r="E9366" s="32" t="s">
        <v>470</v>
      </c>
    </row>
    <row r="9367" spans="1:5" ht="12.6" customHeight="1" x14ac:dyDescent="0.2">
      <c r="A9367" s="32">
        <v>25</v>
      </c>
      <c r="B9367" s="32">
        <v>2</v>
      </c>
      <c r="C9367" s="32">
        <v>206</v>
      </c>
      <c r="D9367" s="32" t="s">
        <v>170</v>
      </c>
      <c r="E9367" s="32" t="s">
        <v>172</v>
      </c>
    </row>
    <row r="9368" spans="1:5" ht="12.6" customHeight="1" x14ac:dyDescent="0.2">
      <c r="A9368" s="32">
        <v>25</v>
      </c>
      <c r="B9368" s="32">
        <v>2</v>
      </c>
      <c r="C9368" s="32">
        <v>207</v>
      </c>
      <c r="D9368" s="32" t="s">
        <v>175</v>
      </c>
      <c r="E9368" s="32" t="s">
        <v>250</v>
      </c>
    </row>
    <row r="9369" spans="1:5" ht="12.6" customHeight="1" x14ac:dyDescent="0.2">
      <c r="A9369" s="32">
        <v>25</v>
      </c>
      <c r="B9369" s="32">
        <v>2</v>
      </c>
      <c r="C9369" s="32">
        <v>208</v>
      </c>
      <c r="D9369" s="32" t="s">
        <v>350</v>
      </c>
      <c r="E9369" s="32" t="s">
        <v>490</v>
      </c>
    </row>
    <row r="9370" spans="1:5" ht="12.6" customHeight="1" x14ac:dyDescent="0.2">
      <c r="A9370" s="32">
        <v>25</v>
      </c>
      <c r="B9370" s="32">
        <v>2</v>
      </c>
      <c r="C9370" s="32">
        <v>209</v>
      </c>
      <c r="D9370" s="32" t="s">
        <v>550</v>
      </c>
      <c r="E9370" s="32" t="s">
        <v>510</v>
      </c>
    </row>
    <row r="9371" spans="1:5" ht="12.6" customHeight="1" x14ac:dyDescent="0.2">
      <c r="A9371" s="32">
        <v>25</v>
      </c>
      <c r="B9371" s="32">
        <v>2</v>
      </c>
      <c r="C9371" s="32">
        <v>210</v>
      </c>
      <c r="D9371" s="32" t="s">
        <v>171</v>
      </c>
      <c r="E9371" s="32" t="s">
        <v>439</v>
      </c>
    </row>
    <row r="9372" spans="1:5" ht="12.6" customHeight="1" x14ac:dyDescent="0.2">
      <c r="A9372" s="32">
        <v>25</v>
      </c>
      <c r="B9372" s="32">
        <v>2</v>
      </c>
      <c r="C9372" s="32">
        <v>211</v>
      </c>
      <c r="D9372" s="32" t="s">
        <v>530</v>
      </c>
      <c r="E9372" s="32" t="s">
        <v>176</v>
      </c>
    </row>
    <row r="9373" spans="1:5" ht="12.6" customHeight="1" x14ac:dyDescent="0.2">
      <c r="A9373" s="32">
        <v>25</v>
      </c>
      <c r="B9373" s="32">
        <v>2</v>
      </c>
      <c r="C9373" s="32">
        <v>212</v>
      </c>
      <c r="D9373" s="32" t="s">
        <v>230</v>
      </c>
      <c r="E9373" s="32" t="s">
        <v>416</v>
      </c>
    </row>
    <row r="9374" spans="1:5" ht="12.6" customHeight="1" x14ac:dyDescent="0.2">
      <c r="A9374" s="32">
        <v>25</v>
      </c>
      <c r="B9374" s="32">
        <v>2</v>
      </c>
      <c r="C9374" s="32">
        <v>213</v>
      </c>
      <c r="D9374" s="32" t="s">
        <v>551</v>
      </c>
      <c r="E9374" s="32" t="s">
        <v>415</v>
      </c>
    </row>
    <row r="9375" spans="1:5" ht="12.6" customHeight="1" x14ac:dyDescent="0.2">
      <c r="A9375" s="32">
        <v>25</v>
      </c>
      <c r="B9375" s="32">
        <v>2</v>
      </c>
      <c r="C9375" s="32">
        <v>214</v>
      </c>
      <c r="D9375" s="32" t="s">
        <v>291</v>
      </c>
      <c r="E9375" s="32" t="s">
        <v>491</v>
      </c>
    </row>
    <row r="9376" spans="1:5" ht="12.6" customHeight="1" x14ac:dyDescent="0.2">
      <c r="A9376" s="32">
        <v>25</v>
      </c>
      <c r="B9376" s="32">
        <v>2</v>
      </c>
      <c r="C9376" s="32">
        <v>215</v>
      </c>
      <c r="D9376" s="32" t="s">
        <v>177</v>
      </c>
      <c r="E9376" s="32" t="s">
        <v>271</v>
      </c>
    </row>
    <row r="9377" spans="1:5" ht="12.6" customHeight="1" x14ac:dyDescent="0.2">
      <c r="A9377" s="32">
        <v>25</v>
      </c>
      <c r="B9377" s="32">
        <v>2</v>
      </c>
      <c r="C9377" s="32">
        <v>216</v>
      </c>
      <c r="D9377" s="32" t="s">
        <v>531</v>
      </c>
      <c r="E9377" s="32" t="s">
        <v>231</v>
      </c>
    </row>
    <row r="9378" spans="1:5" ht="12.6" customHeight="1" x14ac:dyDescent="0.2">
      <c r="A9378" s="32">
        <v>25</v>
      </c>
      <c r="B9378" s="32">
        <v>2</v>
      </c>
      <c r="C9378" s="32">
        <v>217</v>
      </c>
      <c r="D9378" s="32" t="s">
        <v>417</v>
      </c>
      <c r="E9378" s="32" t="s">
        <v>351</v>
      </c>
    </row>
    <row r="9379" spans="1:5" ht="12.6" customHeight="1" x14ac:dyDescent="0.2">
      <c r="A9379" s="32">
        <v>25</v>
      </c>
      <c r="B9379" s="32">
        <v>2</v>
      </c>
      <c r="C9379" s="32">
        <v>218</v>
      </c>
      <c r="D9379" s="32" t="s">
        <v>184</v>
      </c>
      <c r="E9379" s="32" t="s">
        <v>511</v>
      </c>
    </row>
    <row r="9380" spans="1:5" ht="12.6" customHeight="1" x14ac:dyDescent="0.2">
      <c r="A9380" s="32">
        <v>25</v>
      </c>
      <c r="B9380" s="32">
        <v>2</v>
      </c>
      <c r="C9380" s="32">
        <v>219</v>
      </c>
      <c r="D9380" s="32" t="s">
        <v>418</v>
      </c>
      <c r="E9380" s="32" t="s">
        <v>371</v>
      </c>
    </row>
    <row r="9381" spans="1:5" ht="12.6" customHeight="1" x14ac:dyDescent="0.2">
      <c r="A9381" s="32">
        <v>25</v>
      </c>
      <c r="B9381" s="32">
        <v>2</v>
      </c>
      <c r="C9381" s="32">
        <v>220</v>
      </c>
      <c r="D9381" s="32" t="s">
        <v>181</v>
      </c>
      <c r="E9381" s="32" t="s">
        <v>179</v>
      </c>
    </row>
    <row r="9382" spans="1:5" ht="12.6" customHeight="1" x14ac:dyDescent="0.2">
      <c r="A9382" s="32">
        <v>25</v>
      </c>
      <c r="B9382" s="32">
        <v>2</v>
      </c>
      <c r="C9382" s="32">
        <v>221</v>
      </c>
      <c r="D9382" s="32" t="s">
        <v>440</v>
      </c>
      <c r="E9382" s="32" t="s">
        <v>185</v>
      </c>
    </row>
    <row r="9383" spans="1:5" ht="12.6" customHeight="1" x14ac:dyDescent="0.2">
      <c r="A9383" s="32">
        <v>25</v>
      </c>
      <c r="B9383" s="32">
        <v>2</v>
      </c>
      <c r="C9383" s="32">
        <v>222</v>
      </c>
      <c r="D9383" s="32" t="s">
        <v>183</v>
      </c>
      <c r="E9383" s="32" t="s">
        <v>471</v>
      </c>
    </row>
    <row r="9384" spans="1:5" ht="12.6" customHeight="1" x14ac:dyDescent="0.2">
      <c r="A9384" s="32">
        <v>25</v>
      </c>
      <c r="B9384" s="32">
        <v>2</v>
      </c>
      <c r="C9384" s="32">
        <v>223</v>
      </c>
      <c r="D9384" s="32" t="s">
        <v>182</v>
      </c>
      <c r="E9384" s="32" t="s">
        <v>331</v>
      </c>
    </row>
    <row r="9385" spans="1:5" ht="12.6" customHeight="1" x14ac:dyDescent="0.2">
      <c r="A9385" s="32">
        <v>25</v>
      </c>
      <c r="B9385" s="32">
        <v>2</v>
      </c>
      <c r="C9385" s="32">
        <v>224</v>
      </c>
      <c r="D9385" s="32" t="s">
        <v>251</v>
      </c>
      <c r="E9385" s="32" t="s">
        <v>571</v>
      </c>
    </row>
    <row r="9386" spans="1:5" ht="12.6" customHeight="1" x14ac:dyDescent="0.2">
      <c r="A9386" s="32">
        <v>25</v>
      </c>
      <c r="B9386" s="32">
        <v>2</v>
      </c>
      <c r="C9386" s="32">
        <v>225</v>
      </c>
      <c r="D9386" s="32" t="s">
        <v>180</v>
      </c>
      <c r="E9386" s="32" t="s">
        <v>311</v>
      </c>
    </row>
    <row r="9387" spans="1:5" ht="12.6" customHeight="1" x14ac:dyDescent="0.2">
      <c r="A9387" s="32">
        <v>25</v>
      </c>
      <c r="B9387" s="32">
        <v>2</v>
      </c>
      <c r="C9387" s="32">
        <v>226</v>
      </c>
      <c r="D9387" s="32" t="s">
        <v>191</v>
      </c>
      <c r="E9387" s="32" t="s">
        <v>192</v>
      </c>
    </row>
    <row r="9388" spans="1:5" ht="12.6" customHeight="1" x14ac:dyDescent="0.2">
      <c r="A9388" s="32">
        <v>25</v>
      </c>
      <c r="B9388" s="32">
        <v>2</v>
      </c>
      <c r="C9388" s="32">
        <v>227</v>
      </c>
      <c r="D9388" s="32" t="s">
        <v>194</v>
      </c>
      <c r="E9388" s="32" t="s">
        <v>352</v>
      </c>
    </row>
    <row r="9389" spans="1:5" ht="12.6" customHeight="1" x14ac:dyDescent="0.2">
      <c r="A9389" s="32">
        <v>25</v>
      </c>
      <c r="B9389" s="32">
        <v>2</v>
      </c>
      <c r="C9389" s="32">
        <v>228</v>
      </c>
      <c r="D9389" s="32" t="s">
        <v>186</v>
      </c>
      <c r="E9389" s="32" t="s">
        <v>472</v>
      </c>
    </row>
    <row r="9390" spans="1:5" ht="12.6" customHeight="1" x14ac:dyDescent="0.2">
      <c r="A9390" s="32">
        <v>25</v>
      </c>
      <c r="B9390" s="32">
        <v>2</v>
      </c>
      <c r="C9390" s="32">
        <v>229</v>
      </c>
      <c r="D9390" s="32" t="s">
        <v>419</v>
      </c>
      <c r="E9390" s="32" t="s">
        <v>190</v>
      </c>
    </row>
    <row r="9391" spans="1:5" ht="12.6" customHeight="1" x14ac:dyDescent="0.2">
      <c r="A9391" s="32">
        <v>25</v>
      </c>
      <c r="B9391" s="32">
        <v>2</v>
      </c>
      <c r="C9391" s="32">
        <v>230</v>
      </c>
      <c r="D9391" s="32" t="s">
        <v>420</v>
      </c>
      <c r="E9391" s="32" t="s">
        <v>532</v>
      </c>
    </row>
    <row r="9392" spans="1:5" ht="12.6" customHeight="1" x14ac:dyDescent="0.2">
      <c r="A9392" s="32">
        <v>25</v>
      </c>
      <c r="B9392" s="32">
        <v>2</v>
      </c>
      <c r="C9392" s="32">
        <v>231</v>
      </c>
      <c r="D9392" s="32" t="s">
        <v>292</v>
      </c>
      <c r="E9392" s="32" t="s">
        <v>272</v>
      </c>
    </row>
    <row r="9393" spans="1:5" ht="12.6" customHeight="1" x14ac:dyDescent="0.2">
      <c r="A9393" s="32">
        <v>25</v>
      </c>
      <c r="B9393" s="32">
        <v>2</v>
      </c>
      <c r="C9393" s="32">
        <v>232</v>
      </c>
      <c r="D9393" s="32" t="s">
        <v>189</v>
      </c>
      <c r="E9393" s="32" t="s">
        <v>232</v>
      </c>
    </row>
    <row r="9394" spans="1:5" ht="12.6" customHeight="1" x14ac:dyDescent="0.2">
      <c r="A9394" s="32">
        <v>25</v>
      </c>
      <c r="B9394" s="32">
        <v>2</v>
      </c>
      <c r="C9394" s="32">
        <v>233</v>
      </c>
      <c r="D9394" s="32" t="s">
        <v>512</v>
      </c>
      <c r="E9394" s="32" t="s">
        <v>441</v>
      </c>
    </row>
    <row r="9395" spans="1:5" ht="12.6" customHeight="1" x14ac:dyDescent="0.2">
      <c r="A9395" s="32">
        <v>25</v>
      </c>
      <c r="B9395" s="32">
        <v>2</v>
      </c>
      <c r="C9395" s="32">
        <v>234</v>
      </c>
      <c r="D9395" s="32" t="s">
        <v>492</v>
      </c>
      <c r="E9395" s="32" t="s">
        <v>572</v>
      </c>
    </row>
    <row r="9396" spans="1:5" ht="12.6" customHeight="1" x14ac:dyDescent="0.2">
      <c r="A9396" s="32">
        <v>25</v>
      </c>
      <c r="B9396" s="32">
        <v>2</v>
      </c>
      <c r="C9396" s="32">
        <v>235</v>
      </c>
      <c r="D9396" s="32" t="s">
        <v>252</v>
      </c>
      <c r="E9396" s="32" t="s">
        <v>188</v>
      </c>
    </row>
    <row r="9397" spans="1:5" ht="12.6" customHeight="1" x14ac:dyDescent="0.2">
      <c r="A9397" s="32">
        <v>25</v>
      </c>
      <c r="B9397" s="32">
        <v>2</v>
      </c>
      <c r="C9397" s="32">
        <v>236</v>
      </c>
      <c r="D9397" s="32" t="s">
        <v>552</v>
      </c>
      <c r="E9397" s="32" t="s">
        <v>312</v>
      </c>
    </row>
    <row r="9398" spans="1:5" ht="12.6" customHeight="1" x14ac:dyDescent="0.2">
      <c r="A9398" s="32">
        <v>25</v>
      </c>
      <c r="B9398" s="32">
        <v>2</v>
      </c>
      <c r="C9398" s="32">
        <v>237</v>
      </c>
      <c r="D9398" s="32" t="s">
        <v>372</v>
      </c>
      <c r="E9398" s="32" t="s">
        <v>187</v>
      </c>
    </row>
    <row r="9399" spans="1:5" ht="12.6" customHeight="1" x14ac:dyDescent="0.2">
      <c r="A9399" s="32">
        <v>25</v>
      </c>
      <c r="B9399" s="32">
        <v>2</v>
      </c>
      <c r="C9399" s="32">
        <v>238</v>
      </c>
      <c r="D9399" s="32" t="s">
        <v>253</v>
      </c>
      <c r="E9399" s="32" t="s">
        <v>332</v>
      </c>
    </row>
    <row r="9400" spans="1:5" ht="12.6" customHeight="1" x14ac:dyDescent="0.2">
      <c r="A9400" s="32">
        <v>25</v>
      </c>
      <c r="B9400" s="32">
        <v>2</v>
      </c>
      <c r="C9400" s="32">
        <v>239</v>
      </c>
      <c r="D9400" s="32" t="s">
        <v>422</v>
      </c>
      <c r="E9400" s="32" t="s">
        <v>493</v>
      </c>
    </row>
    <row r="9401" spans="1:5" ht="12.6" customHeight="1" x14ac:dyDescent="0.2">
      <c r="A9401" s="32">
        <v>25</v>
      </c>
      <c r="B9401" s="32">
        <v>2</v>
      </c>
      <c r="C9401" s="32">
        <v>240</v>
      </c>
      <c r="D9401" s="32" t="s">
        <v>513</v>
      </c>
      <c r="E9401" s="32" t="s">
        <v>573</v>
      </c>
    </row>
    <row r="9402" spans="1:5" ht="12.6" customHeight="1" x14ac:dyDescent="0.2">
      <c r="A9402" s="32">
        <v>25</v>
      </c>
      <c r="B9402" s="32">
        <v>2</v>
      </c>
      <c r="C9402" s="32">
        <v>241</v>
      </c>
      <c r="D9402" s="32" t="s">
        <v>313</v>
      </c>
      <c r="E9402" s="32" t="s">
        <v>199</v>
      </c>
    </row>
    <row r="9403" spans="1:5" ht="12.6" customHeight="1" x14ac:dyDescent="0.2">
      <c r="A9403" s="32">
        <v>25</v>
      </c>
      <c r="B9403" s="32">
        <v>2</v>
      </c>
      <c r="C9403" s="32">
        <v>242</v>
      </c>
      <c r="D9403" s="32" t="s">
        <v>195</v>
      </c>
      <c r="E9403" s="32" t="s">
        <v>233</v>
      </c>
    </row>
    <row r="9404" spans="1:5" ht="12.6" customHeight="1" x14ac:dyDescent="0.2">
      <c r="A9404" s="32">
        <v>25</v>
      </c>
      <c r="B9404" s="32">
        <v>2</v>
      </c>
      <c r="C9404" s="32">
        <v>243</v>
      </c>
      <c r="D9404" s="32" t="s">
        <v>198</v>
      </c>
      <c r="E9404" s="32" t="s">
        <v>196</v>
      </c>
    </row>
    <row r="9405" spans="1:5" ht="12.6" customHeight="1" x14ac:dyDescent="0.2">
      <c r="A9405" s="32">
        <v>25</v>
      </c>
      <c r="B9405" s="32">
        <v>2</v>
      </c>
      <c r="C9405" s="32">
        <v>244</v>
      </c>
      <c r="D9405" s="32" t="s">
        <v>553</v>
      </c>
      <c r="E9405" s="32" t="s">
        <v>201</v>
      </c>
    </row>
    <row r="9406" spans="1:5" ht="12.6" customHeight="1" x14ac:dyDescent="0.2">
      <c r="A9406" s="32">
        <v>25</v>
      </c>
      <c r="B9406" s="32">
        <v>2</v>
      </c>
      <c r="C9406" s="32">
        <v>245</v>
      </c>
      <c r="D9406" s="32" t="s">
        <v>353</v>
      </c>
      <c r="E9406" s="32" t="s">
        <v>421</v>
      </c>
    </row>
    <row r="9407" spans="1:5" ht="12.6" customHeight="1" x14ac:dyDescent="0.2">
      <c r="A9407" s="32">
        <v>25</v>
      </c>
      <c r="B9407" s="32">
        <v>2</v>
      </c>
      <c r="C9407" s="32">
        <v>246</v>
      </c>
      <c r="D9407" s="32" t="s">
        <v>373</v>
      </c>
      <c r="E9407" s="32" t="s">
        <v>193</v>
      </c>
    </row>
    <row r="9408" spans="1:5" ht="12.6" customHeight="1" x14ac:dyDescent="0.2">
      <c r="A9408" s="32">
        <v>25</v>
      </c>
      <c r="B9408" s="32">
        <v>2</v>
      </c>
      <c r="C9408" s="32">
        <v>247</v>
      </c>
      <c r="D9408" s="32" t="s">
        <v>533</v>
      </c>
      <c r="E9408" s="32" t="s">
        <v>442</v>
      </c>
    </row>
    <row r="9409" spans="1:5" ht="12.6" customHeight="1" x14ac:dyDescent="0.2">
      <c r="A9409" s="32">
        <v>25</v>
      </c>
      <c r="B9409" s="32">
        <v>2</v>
      </c>
      <c r="C9409" s="32">
        <v>248</v>
      </c>
      <c r="D9409" s="32" t="s">
        <v>333</v>
      </c>
      <c r="E9409" s="32" t="s">
        <v>200</v>
      </c>
    </row>
    <row r="9410" spans="1:5" ht="12.6" customHeight="1" x14ac:dyDescent="0.2">
      <c r="A9410" s="32">
        <v>25</v>
      </c>
      <c r="B9410" s="32">
        <v>2</v>
      </c>
      <c r="C9410" s="32">
        <v>249</v>
      </c>
      <c r="D9410" s="32" t="s">
        <v>273</v>
      </c>
      <c r="E9410" s="32" t="s">
        <v>473</v>
      </c>
    </row>
    <row r="9411" spans="1:5" ht="12.6" customHeight="1" x14ac:dyDescent="0.2">
      <c r="A9411" s="32">
        <v>25</v>
      </c>
      <c r="B9411" s="32">
        <v>2</v>
      </c>
      <c r="C9411" s="32">
        <v>250</v>
      </c>
      <c r="D9411" s="32" t="s">
        <v>197</v>
      </c>
      <c r="E9411" s="32" t="s">
        <v>293</v>
      </c>
    </row>
    <row r="9412" spans="1:5" ht="12.6" customHeight="1" x14ac:dyDescent="0.2">
      <c r="A9412" s="32">
        <v>25</v>
      </c>
      <c r="B9412" s="32">
        <v>3</v>
      </c>
      <c r="C9412" s="32">
        <v>1</v>
      </c>
      <c r="D9412" s="32" t="s">
        <v>384</v>
      </c>
      <c r="E9412" s="32" t="s">
        <v>474</v>
      </c>
    </row>
    <row r="9413" spans="1:5" ht="12.6" customHeight="1" x14ac:dyDescent="0.2">
      <c r="A9413" s="32">
        <v>25</v>
      </c>
      <c r="B9413" s="32">
        <v>3</v>
      </c>
      <c r="C9413" s="32">
        <v>2</v>
      </c>
      <c r="D9413" s="32" t="s">
        <v>454</v>
      </c>
      <c r="E9413" s="32" t="s">
        <v>32</v>
      </c>
    </row>
    <row r="9414" spans="1:5" ht="12.6" customHeight="1" x14ac:dyDescent="0.2">
      <c r="A9414" s="32">
        <v>25</v>
      </c>
      <c r="B9414" s="32">
        <v>3</v>
      </c>
      <c r="C9414" s="32">
        <v>3</v>
      </c>
      <c r="D9414" s="32" t="s">
        <v>28</v>
      </c>
      <c r="E9414" s="32" t="s">
        <v>29</v>
      </c>
    </row>
    <row r="9415" spans="1:5" ht="12.6" customHeight="1" x14ac:dyDescent="0.2">
      <c r="A9415" s="32">
        <v>25</v>
      </c>
      <c r="B9415" s="32">
        <v>3</v>
      </c>
      <c r="C9415" s="32">
        <v>4</v>
      </c>
      <c r="D9415" s="32" t="s">
        <v>27</v>
      </c>
      <c r="E9415" s="32" t="s">
        <v>494</v>
      </c>
    </row>
    <row r="9416" spans="1:5" ht="12.6" customHeight="1" x14ac:dyDescent="0.2">
      <c r="A9416" s="32">
        <v>25</v>
      </c>
      <c r="B9416" s="32">
        <v>3</v>
      </c>
      <c r="C9416" s="32">
        <v>5</v>
      </c>
      <c r="D9416" s="32" t="s">
        <v>334</v>
      </c>
      <c r="E9416" s="32" t="s">
        <v>294</v>
      </c>
    </row>
    <row r="9417" spans="1:5" ht="12.6" customHeight="1" x14ac:dyDescent="0.2">
      <c r="A9417" s="32">
        <v>25</v>
      </c>
      <c r="B9417" s="32">
        <v>3</v>
      </c>
      <c r="C9417" s="32">
        <v>6</v>
      </c>
      <c r="D9417" s="32" t="s">
        <v>354</v>
      </c>
      <c r="E9417" s="32" t="s">
        <v>383</v>
      </c>
    </row>
    <row r="9418" spans="1:5" ht="12.6" customHeight="1" x14ac:dyDescent="0.2">
      <c r="A9418" s="32">
        <v>25</v>
      </c>
      <c r="B9418" s="32">
        <v>3</v>
      </c>
      <c r="C9418" s="32">
        <v>7</v>
      </c>
      <c r="D9418" s="32" t="s">
        <v>254</v>
      </c>
      <c r="E9418" s="32" t="s">
        <v>22</v>
      </c>
    </row>
    <row r="9419" spans="1:5" ht="12.6" customHeight="1" x14ac:dyDescent="0.2">
      <c r="A9419" s="32">
        <v>25</v>
      </c>
      <c r="B9419" s="32">
        <v>3</v>
      </c>
      <c r="C9419" s="32">
        <v>8</v>
      </c>
      <c r="D9419" s="32" t="s">
        <v>234</v>
      </c>
      <c r="E9419" s="32" t="s">
        <v>554</v>
      </c>
    </row>
    <row r="9420" spans="1:5" ht="12.6" customHeight="1" x14ac:dyDescent="0.2">
      <c r="A9420" s="32">
        <v>25</v>
      </c>
      <c r="B9420" s="32">
        <v>3</v>
      </c>
      <c r="C9420" s="32">
        <v>9</v>
      </c>
      <c r="D9420" s="32" t="s">
        <v>534</v>
      </c>
      <c r="E9420" s="32" t="s">
        <v>514</v>
      </c>
    </row>
    <row r="9421" spans="1:5" ht="12.6" customHeight="1" x14ac:dyDescent="0.2">
      <c r="A9421" s="32">
        <v>25</v>
      </c>
      <c r="B9421" s="32">
        <v>3</v>
      </c>
      <c r="C9421" s="32">
        <v>10</v>
      </c>
      <c r="D9421" s="32" t="s">
        <v>30</v>
      </c>
      <c r="E9421" s="32" t="s">
        <v>423</v>
      </c>
    </row>
    <row r="9422" spans="1:5" ht="12.6" customHeight="1" x14ac:dyDescent="0.2">
      <c r="A9422" s="32">
        <v>25</v>
      </c>
      <c r="B9422" s="32">
        <v>3</v>
      </c>
      <c r="C9422" s="32">
        <v>11</v>
      </c>
      <c r="D9422" s="32" t="s">
        <v>31</v>
      </c>
      <c r="E9422" s="32" t="s">
        <v>274</v>
      </c>
    </row>
    <row r="9423" spans="1:5" ht="12.6" customHeight="1" x14ac:dyDescent="0.2">
      <c r="A9423" s="32">
        <v>25</v>
      </c>
      <c r="B9423" s="32">
        <v>3</v>
      </c>
      <c r="C9423" s="32">
        <v>12</v>
      </c>
      <c r="D9423" s="32" t="s">
        <v>314</v>
      </c>
      <c r="E9423" s="32" t="s">
        <v>26</v>
      </c>
    </row>
    <row r="9424" spans="1:5" ht="12.6" customHeight="1" x14ac:dyDescent="0.2">
      <c r="A9424" s="32">
        <v>25</v>
      </c>
      <c r="B9424" s="32">
        <v>3</v>
      </c>
      <c r="C9424" s="32">
        <v>13</v>
      </c>
      <c r="D9424" s="32" t="s">
        <v>535</v>
      </c>
      <c r="E9424" s="32" t="s">
        <v>214</v>
      </c>
    </row>
    <row r="9425" spans="1:5" ht="12.6" customHeight="1" x14ac:dyDescent="0.2">
      <c r="A9425" s="32">
        <v>25</v>
      </c>
      <c r="B9425" s="32">
        <v>3</v>
      </c>
      <c r="C9425" s="32">
        <v>14</v>
      </c>
      <c r="D9425" s="32" t="s">
        <v>255</v>
      </c>
      <c r="E9425" s="32" t="s">
        <v>33</v>
      </c>
    </row>
    <row r="9426" spans="1:5" ht="12.6" customHeight="1" x14ac:dyDescent="0.2">
      <c r="A9426" s="32">
        <v>25</v>
      </c>
      <c r="B9426" s="32">
        <v>3</v>
      </c>
      <c r="C9426" s="32">
        <v>15</v>
      </c>
      <c r="D9426" s="32" t="s">
        <v>215</v>
      </c>
      <c r="E9426" s="32" t="s">
        <v>36</v>
      </c>
    </row>
    <row r="9427" spans="1:5" ht="12.6" customHeight="1" x14ac:dyDescent="0.2">
      <c r="A9427" s="32">
        <v>25</v>
      </c>
      <c r="B9427" s="32">
        <v>3</v>
      </c>
      <c r="C9427" s="32">
        <v>16</v>
      </c>
      <c r="D9427" s="32" t="s">
        <v>385</v>
      </c>
      <c r="E9427" s="32" t="s">
        <v>315</v>
      </c>
    </row>
    <row r="9428" spans="1:5" ht="12.6" customHeight="1" x14ac:dyDescent="0.2">
      <c r="A9428" s="32">
        <v>25</v>
      </c>
      <c r="B9428" s="32">
        <v>3</v>
      </c>
      <c r="C9428" s="32">
        <v>17</v>
      </c>
      <c r="D9428" s="32" t="s">
        <v>335</v>
      </c>
      <c r="E9428" s="32" t="s">
        <v>34</v>
      </c>
    </row>
    <row r="9429" spans="1:5" ht="12.6" customHeight="1" x14ac:dyDescent="0.2">
      <c r="A9429" s="32">
        <v>25</v>
      </c>
      <c r="B9429" s="32">
        <v>3</v>
      </c>
      <c r="C9429" s="32">
        <v>18</v>
      </c>
      <c r="D9429" s="32" t="s">
        <v>235</v>
      </c>
      <c r="E9429" s="32" t="s">
        <v>424</v>
      </c>
    </row>
    <row r="9430" spans="1:5" ht="12.6" customHeight="1" x14ac:dyDescent="0.2">
      <c r="A9430" s="32">
        <v>25</v>
      </c>
      <c r="B9430" s="32">
        <v>3</v>
      </c>
      <c r="C9430" s="32">
        <v>19</v>
      </c>
      <c r="D9430" s="32" t="s">
        <v>555</v>
      </c>
      <c r="E9430" s="32" t="s">
        <v>455</v>
      </c>
    </row>
    <row r="9431" spans="1:5" ht="12.6" customHeight="1" x14ac:dyDescent="0.2">
      <c r="A9431" s="32">
        <v>25</v>
      </c>
      <c r="B9431" s="32">
        <v>3</v>
      </c>
      <c r="C9431" s="32">
        <v>20</v>
      </c>
      <c r="D9431" s="32" t="s">
        <v>35</v>
      </c>
      <c r="E9431" s="32" t="s">
        <v>275</v>
      </c>
    </row>
    <row r="9432" spans="1:5" ht="12.6" customHeight="1" x14ac:dyDescent="0.2">
      <c r="A9432" s="32">
        <v>25</v>
      </c>
      <c r="B9432" s="32">
        <v>3</v>
      </c>
      <c r="C9432" s="32">
        <v>21</v>
      </c>
      <c r="D9432" s="32" t="s">
        <v>38</v>
      </c>
      <c r="E9432" s="32" t="s">
        <v>14</v>
      </c>
    </row>
    <row r="9433" spans="1:5" ht="12.6" customHeight="1" x14ac:dyDescent="0.2">
      <c r="A9433" s="32">
        <v>25</v>
      </c>
      <c r="B9433" s="32">
        <v>3</v>
      </c>
      <c r="C9433" s="32">
        <v>22</v>
      </c>
      <c r="D9433" s="32" t="s">
        <v>495</v>
      </c>
      <c r="E9433" s="32" t="s">
        <v>39</v>
      </c>
    </row>
    <row r="9434" spans="1:5" ht="12.6" customHeight="1" x14ac:dyDescent="0.2">
      <c r="A9434" s="32">
        <v>25</v>
      </c>
      <c r="B9434" s="32">
        <v>3</v>
      </c>
      <c r="C9434" s="32">
        <v>23</v>
      </c>
      <c r="D9434" s="32" t="s">
        <v>475</v>
      </c>
      <c r="E9434" s="32" t="s">
        <v>295</v>
      </c>
    </row>
    <row r="9435" spans="1:5" ht="12.6" customHeight="1" x14ac:dyDescent="0.2">
      <c r="A9435" s="32">
        <v>25</v>
      </c>
      <c r="B9435" s="32">
        <v>3</v>
      </c>
      <c r="C9435" s="32">
        <v>24</v>
      </c>
      <c r="D9435" s="32" t="s">
        <v>37</v>
      </c>
      <c r="E9435" s="32" t="s">
        <v>386</v>
      </c>
    </row>
    <row r="9436" spans="1:5" ht="12.6" customHeight="1" x14ac:dyDescent="0.2">
      <c r="A9436" s="32">
        <v>25</v>
      </c>
      <c r="B9436" s="32">
        <v>3</v>
      </c>
      <c r="C9436" s="32">
        <v>25</v>
      </c>
      <c r="D9436" s="32" t="s">
        <v>355</v>
      </c>
      <c r="E9436" s="32" t="s">
        <v>515</v>
      </c>
    </row>
    <row r="9437" spans="1:5" ht="12.6" customHeight="1" x14ac:dyDescent="0.2">
      <c r="A9437" s="32">
        <v>25</v>
      </c>
      <c r="B9437" s="32">
        <v>3</v>
      </c>
      <c r="C9437" s="32">
        <v>26</v>
      </c>
      <c r="D9437" s="32" t="s">
        <v>387</v>
      </c>
      <c r="E9437" s="32" t="s">
        <v>236</v>
      </c>
    </row>
    <row r="9438" spans="1:5" ht="12.6" customHeight="1" x14ac:dyDescent="0.2">
      <c r="A9438" s="32">
        <v>25</v>
      </c>
      <c r="B9438" s="32">
        <v>3</v>
      </c>
      <c r="C9438" s="32">
        <v>27</v>
      </c>
      <c r="D9438" s="32" t="s">
        <v>46</v>
      </c>
      <c r="E9438" s="32" t="s">
        <v>41</v>
      </c>
    </row>
    <row r="9439" spans="1:5" ht="12.6" customHeight="1" x14ac:dyDescent="0.2">
      <c r="A9439" s="32">
        <v>25</v>
      </c>
      <c r="B9439" s="32">
        <v>3</v>
      </c>
      <c r="C9439" s="32">
        <v>28</v>
      </c>
      <c r="D9439" s="32" t="s">
        <v>388</v>
      </c>
      <c r="E9439" s="32" t="s">
        <v>216</v>
      </c>
    </row>
    <row r="9440" spans="1:5" ht="12.6" customHeight="1" x14ac:dyDescent="0.2">
      <c r="A9440" s="32">
        <v>25</v>
      </c>
      <c r="B9440" s="32">
        <v>3</v>
      </c>
      <c r="C9440" s="32">
        <v>29</v>
      </c>
      <c r="D9440" s="32" t="s">
        <v>43</v>
      </c>
      <c r="E9440" s="32" t="s">
        <v>276</v>
      </c>
    </row>
    <row r="9441" spans="1:5" ht="12.6" customHeight="1" x14ac:dyDescent="0.2">
      <c r="A9441" s="32">
        <v>25</v>
      </c>
      <c r="B9441" s="32">
        <v>3</v>
      </c>
      <c r="C9441" s="32">
        <v>30</v>
      </c>
      <c r="D9441" s="32" t="s">
        <v>45</v>
      </c>
      <c r="E9441" s="32" t="s">
        <v>425</v>
      </c>
    </row>
    <row r="9442" spans="1:5" ht="12.6" customHeight="1" x14ac:dyDescent="0.2">
      <c r="A9442" s="32">
        <v>25</v>
      </c>
      <c r="B9442" s="32">
        <v>3</v>
      </c>
      <c r="C9442" s="32">
        <v>31</v>
      </c>
      <c r="D9442" s="32" t="s">
        <v>336</v>
      </c>
      <c r="E9442" s="32" t="s">
        <v>42</v>
      </c>
    </row>
    <row r="9443" spans="1:5" ht="12.6" customHeight="1" x14ac:dyDescent="0.2">
      <c r="A9443" s="32">
        <v>25</v>
      </c>
      <c r="B9443" s="32">
        <v>3</v>
      </c>
      <c r="C9443" s="32">
        <v>32</v>
      </c>
      <c r="D9443" s="32" t="s">
        <v>44</v>
      </c>
      <c r="E9443" s="32" t="s">
        <v>15</v>
      </c>
    </row>
    <row r="9444" spans="1:5" ht="12.6" customHeight="1" x14ac:dyDescent="0.2">
      <c r="A9444" s="32">
        <v>25</v>
      </c>
      <c r="B9444" s="32">
        <v>3</v>
      </c>
      <c r="C9444" s="32">
        <v>33</v>
      </c>
      <c r="D9444" s="32" t="s">
        <v>40</v>
      </c>
      <c r="E9444" s="32" t="s">
        <v>536</v>
      </c>
    </row>
    <row r="9445" spans="1:5" ht="12.6" customHeight="1" x14ac:dyDescent="0.2">
      <c r="A9445" s="32">
        <v>25</v>
      </c>
      <c r="B9445" s="32">
        <v>3</v>
      </c>
      <c r="C9445" s="32">
        <v>34</v>
      </c>
      <c r="D9445" s="32" t="s">
        <v>356</v>
      </c>
      <c r="E9445" s="32" t="s">
        <v>256</v>
      </c>
    </row>
    <row r="9446" spans="1:5" ht="12.6" customHeight="1" x14ac:dyDescent="0.2">
      <c r="A9446" s="32">
        <v>25</v>
      </c>
      <c r="B9446" s="32">
        <v>3</v>
      </c>
      <c r="C9446" s="32">
        <v>35</v>
      </c>
      <c r="D9446" s="32" t="s">
        <v>496</v>
      </c>
      <c r="E9446" s="32" t="s">
        <v>456</v>
      </c>
    </row>
    <row r="9447" spans="1:5" ht="12.6" customHeight="1" x14ac:dyDescent="0.2">
      <c r="A9447" s="32">
        <v>25</v>
      </c>
      <c r="B9447" s="32">
        <v>3</v>
      </c>
      <c r="C9447" s="32">
        <v>36</v>
      </c>
      <c r="D9447" s="32" t="s">
        <v>516</v>
      </c>
      <c r="E9447" s="32" t="s">
        <v>476</v>
      </c>
    </row>
    <row r="9448" spans="1:5" ht="12.6" customHeight="1" x14ac:dyDescent="0.2">
      <c r="A9448" s="32">
        <v>25</v>
      </c>
      <c r="B9448" s="32">
        <v>3</v>
      </c>
      <c r="C9448" s="32">
        <v>37</v>
      </c>
      <c r="D9448" s="32" t="s">
        <v>556</v>
      </c>
      <c r="E9448" s="32" t="s">
        <v>316</v>
      </c>
    </row>
    <row r="9449" spans="1:5" ht="12.6" customHeight="1" x14ac:dyDescent="0.2">
      <c r="A9449" s="32">
        <v>25</v>
      </c>
      <c r="B9449" s="32">
        <v>3</v>
      </c>
      <c r="C9449" s="32">
        <v>38</v>
      </c>
      <c r="D9449" s="32" t="s">
        <v>257</v>
      </c>
      <c r="E9449" s="32" t="s">
        <v>296</v>
      </c>
    </row>
    <row r="9450" spans="1:5" ht="12.6" customHeight="1" x14ac:dyDescent="0.2">
      <c r="A9450" s="32">
        <v>25</v>
      </c>
      <c r="B9450" s="32">
        <v>3</v>
      </c>
      <c r="C9450" s="32">
        <v>39</v>
      </c>
      <c r="D9450" s="32" t="s">
        <v>237</v>
      </c>
      <c r="E9450" s="32" t="s">
        <v>16</v>
      </c>
    </row>
    <row r="9451" spans="1:5" ht="12.6" customHeight="1" x14ac:dyDescent="0.2">
      <c r="A9451" s="32">
        <v>25</v>
      </c>
      <c r="B9451" s="32">
        <v>3</v>
      </c>
      <c r="C9451" s="32">
        <v>40</v>
      </c>
      <c r="D9451" s="32" t="s">
        <v>277</v>
      </c>
      <c r="E9451" s="32" t="s">
        <v>47</v>
      </c>
    </row>
    <row r="9452" spans="1:5" ht="12.6" customHeight="1" x14ac:dyDescent="0.2">
      <c r="A9452" s="32">
        <v>25</v>
      </c>
      <c r="B9452" s="32">
        <v>3</v>
      </c>
      <c r="C9452" s="32">
        <v>41</v>
      </c>
      <c r="D9452" s="32" t="s">
        <v>517</v>
      </c>
      <c r="E9452" s="32" t="s">
        <v>390</v>
      </c>
    </row>
    <row r="9453" spans="1:5" ht="12.6" customHeight="1" x14ac:dyDescent="0.2">
      <c r="A9453" s="32">
        <v>25</v>
      </c>
      <c r="B9453" s="32">
        <v>3</v>
      </c>
      <c r="C9453" s="32">
        <v>42</v>
      </c>
      <c r="D9453" s="32" t="s">
        <v>477</v>
      </c>
      <c r="E9453" s="32" t="s">
        <v>457</v>
      </c>
    </row>
    <row r="9454" spans="1:5" ht="12.6" customHeight="1" x14ac:dyDescent="0.2">
      <c r="A9454" s="32">
        <v>25</v>
      </c>
      <c r="B9454" s="32">
        <v>3</v>
      </c>
      <c r="C9454" s="32">
        <v>43</v>
      </c>
      <c r="D9454" s="32" t="s">
        <v>317</v>
      </c>
      <c r="E9454" s="32" t="s">
        <v>217</v>
      </c>
    </row>
    <row r="9455" spans="1:5" ht="12.6" customHeight="1" x14ac:dyDescent="0.2">
      <c r="A9455" s="32">
        <v>25</v>
      </c>
      <c r="B9455" s="32">
        <v>3</v>
      </c>
      <c r="C9455" s="32">
        <v>44</v>
      </c>
      <c r="D9455" s="32" t="s">
        <v>537</v>
      </c>
      <c r="E9455" s="32" t="s">
        <v>337</v>
      </c>
    </row>
    <row r="9456" spans="1:5" ht="12.6" customHeight="1" x14ac:dyDescent="0.2">
      <c r="A9456" s="32">
        <v>25</v>
      </c>
      <c r="B9456" s="32">
        <v>3</v>
      </c>
      <c r="C9456" s="32">
        <v>45</v>
      </c>
      <c r="D9456" s="32" t="s">
        <v>53</v>
      </c>
      <c r="E9456" s="32" t="s">
        <v>48</v>
      </c>
    </row>
    <row r="9457" spans="1:5" ht="12.6" customHeight="1" x14ac:dyDescent="0.2">
      <c r="A9457" s="32">
        <v>25</v>
      </c>
      <c r="B9457" s="32">
        <v>3</v>
      </c>
      <c r="C9457" s="32">
        <v>46</v>
      </c>
      <c r="D9457" s="32" t="s">
        <v>497</v>
      </c>
      <c r="E9457" s="32" t="s">
        <v>426</v>
      </c>
    </row>
    <row r="9458" spans="1:5" ht="12.6" customHeight="1" x14ac:dyDescent="0.2">
      <c r="A9458" s="32">
        <v>25</v>
      </c>
      <c r="B9458" s="32">
        <v>3</v>
      </c>
      <c r="C9458" s="32">
        <v>47</v>
      </c>
      <c r="D9458" s="32" t="s">
        <v>51</v>
      </c>
      <c r="E9458" s="32" t="s">
        <v>297</v>
      </c>
    </row>
    <row r="9459" spans="1:5" ht="12.6" customHeight="1" x14ac:dyDescent="0.2">
      <c r="A9459" s="32">
        <v>25</v>
      </c>
      <c r="B9459" s="32">
        <v>3</v>
      </c>
      <c r="C9459" s="32">
        <v>48</v>
      </c>
      <c r="D9459" s="32" t="s">
        <v>50</v>
      </c>
      <c r="E9459" s="32" t="s">
        <v>49</v>
      </c>
    </row>
    <row r="9460" spans="1:5" ht="12.6" customHeight="1" x14ac:dyDescent="0.2">
      <c r="A9460" s="32">
        <v>25</v>
      </c>
      <c r="B9460" s="32">
        <v>3</v>
      </c>
      <c r="C9460" s="32">
        <v>49</v>
      </c>
      <c r="D9460" s="32" t="s">
        <v>357</v>
      </c>
      <c r="E9460" s="32" t="s">
        <v>52</v>
      </c>
    </row>
    <row r="9461" spans="1:5" ht="12.6" customHeight="1" x14ac:dyDescent="0.2">
      <c r="A9461" s="32">
        <v>25</v>
      </c>
      <c r="B9461" s="32">
        <v>3</v>
      </c>
      <c r="C9461" s="32">
        <v>50</v>
      </c>
      <c r="D9461" s="32" t="s">
        <v>389</v>
      </c>
      <c r="E9461" s="32" t="s">
        <v>557</v>
      </c>
    </row>
    <row r="9462" spans="1:5" ht="12.6" customHeight="1" x14ac:dyDescent="0.2">
      <c r="A9462" s="32">
        <v>25</v>
      </c>
      <c r="B9462" s="32">
        <v>3</v>
      </c>
      <c r="C9462" s="32">
        <v>51</v>
      </c>
      <c r="D9462" s="32" t="s">
        <v>56</v>
      </c>
      <c r="E9462" s="32" t="s">
        <v>238</v>
      </c>
    </row>
    <row r="9463" spans="1:5" ht="12.6" customHeight="1" x14ac:dyDescent="0.2">
      <c r="A9463" s="32">
        <v>25</v>
      </c>
      <c r="B9463" s="32">
        <v>3</v>
      </c>
      <c r="C9463" s="32">
        <v>52</v>
      </c>
      <c r="D9463" s="32" t="s">
        <v>518</v>
      </c>
      <c r="E9463" s="32" t="s">
        <v>427</v>
      </c>
    </row>
    <row r="9464" spans="1:5" ht="12.6" customHeight="1" x14ac:dyDescent="0.2">
      <c r="A9464" s="32">
        <v>25</v>
      </c>
      <c r="B9464" s="32">
        <v>3</v>
      </c>
      <c r="C9464" s="32">
        <v>53</v>
      </c>
      <c r="D9464" s="32" t="s">
        <v>258</v>
      </c>
      <c r="E9464" s="32" t="s">
        <v>55</v>
      </c>
    </row>
    <row r="9465" spans="1:5" ht="12.6" customHeight="1" x14ac:dyDescent="0.2">
      <c r="A9465" s="32">
        <v>25</v>
      </c>
      <c r="B9465" s="32">
        <v>3</v>
      </c>
      <c r="C9465" s="32">
        <v>54</v>
      </c>
      <c r="D9465" s="32" t="s">
        <v>58</v>
      </c>
      <c r="E9465" s="32" t="s">
        <v>392</v>
      </c>
    </row>
    <row r="9466" spans="1:5" ht="12.6" customHeight="1" x14ac:dyDescent="0.2">
      <c r="A9466" s="32">
        <v>25</v>
      </c>
      <c r="B9466" s="32">
        <v>3</v>
      </c>
      <c r="C9466" s="32">
        <v>55</v>
      </c>
      <c r="D9466" s="32" t="s">
        <v>218</v>
      </c>
      <c r="E9466" s="32" t="s">
        <v>57</v>
      </c>
    </row>
    <row r="9467" spans="1:5" ht="12.6" customHeight="1" x14ac:dyDescent="0.2">
      <c r="A9467" s="32">
        <v>25</v>
      </c>
      <c r="B9467" s="32">
        <v>3</v>
      </c>
      <c r="C9467" s="32">
        <v>56</v>
      </c>
      <c r="D9467" s="32" t="s">
        <v>338</v>
      </c>
      <c r="E9467" s="32" t="s">
        <v>498</v>
      </c>
    </row>
    <row r="9468" spans="1:5" ht="12.6" customHeight="1" x14ac:dyDescent="0.2">
      <c r="A9468" s="32">
        <v>25</v>
      </c>
      <c r="B9468" s="32">
        <v>3</v>
      </c>
      <c r="C9468" s="32">
        <v>57</v>
      </c>
      <c r="D9468" s="32" t="s">
        <v>59</v>
      </c>
      <c r="E9468" s="32" t="s">
        <v>391</v>
      </c>
    </row>
    <row r="9469" spans="1:5" ht="12.6" customHeight="1" x14ac:dyDescent="0.2">
      <c r="A9469" s="32">
        <v>25</v>
      </c>
      <c r="B9469" s="32">
        <v>3</v>
      </c>
      <c r="C9469" s="32">
        <v>58</v>
      </c>
      <c r="D9469" s="32" t="s">
        <v>358</v>
      </c>
      <c r="E9469" s="32" t="s">
        <v>458</v>
      </c>
    </row>
    <row r="9470" spans="1:5" ht="12.6" customHeight="1" x14ac:dyDescent="0.2">
      <c r="A9470" s="32">
        <v>25</v>
      </c>
      <c r="B9470" s="32">
        <v>3</v>
      </c>
      <c r="C9470" s="32">
        <v>59</v>
      </c>
      <c r="D9470" s="32" t="s">
        <v>54</v>
      </c>
      <c r="E9470" s="32" t="s">
        <v>538</v>
      </c>
    </row>
    <row r="9471" spans="1:5" ht="12.6" customHeight="1" x14ac:dyDescent="0.2">
      <c r="A9471" s="32">
        <v>25</v>
      </c>
      <c r="B9471" s="32">
        <v>3</v>
      </c>
      <c r="C9471" s="32">
        <v>60</v>
      </c>
      <c r="D9471" s="32" t="s">
        <v>558</v>
      </c>
      <c r="E9471" s="32" t="s">
        <v>278</v>
      </c>
    </row>
    <row r="9472" spans="1:5" ht="12.6" customHeight="1" x14ac:dyDescent="0.2">
      <c r="A9472" s="32">
        <v>25</v>
      </c>
      <c r="B9472" s="32">
        <v>3</v>
      </c>
      <c r="C9472" s="32">
        <v>61</v>
      </c>
      <c r="D9472" s="32" t="s">
        <v>478</v>
      </c>
      <c r="E9472" s="32" t="s">
        <v>318</v>
      </c>
    </row>
    <row r="9473" spans="1:5" ht="12.6" customHeight="1" x14ac:dyDescent="0.2">
      <c r="A9473" s="32">
        <v>25</v>
      </c>
      <c r="B9473" s="32">
        <v>3</v>
      </c>
      <c r="C9473" s="32">
        <v>62</v>
      </c>
      <c r="D9473" s="32" t="s">
        <v>17</v>
      </c>
      <c r="E9473" s="32" t="s">
        <v>60</v>
      </c>
    </row>
    <row r="9474" spans="1:5" ht="12.6" customHeight="1" x14ac:dyDescent="0.2">
      <c r="A9474" s="32">
        <v>25</v>
      </c>
      <c r="B9474" s="32">
        <v>3</v>
      </c>
      <c r="C9474" s="32">
        <v>63</v>
      </c>
      <c r="D9474" s="32" t="s">
        <v>61</v>
      </c>
      <c r="E9474" s="32" t="s">
        <v>298</v>
      </c>
    </row>
    <row r="9475" spans="1:5" ht="12.6" customHeight="1" x14ac:dyDescent="0.2">
      <c r="A9475" s="32">
        <v>25</v>
      </c>
      <c r="B9475" s="32">
        <v>3</v>
      </c>
      <c r="C9475" s="32">
        <v>64</v>
      </c>
      <c r="D9475" s="32" t="s">
        <v>479</v>
      </c>
      <c r="E9475" s="32" t="s">
        <v>62</v>
      </c>
    </row>
    <row r="9476" spans="1:5" ht="12.6" customHeight="1" x14ac:dyDescent="0.2">
      <c r="A9476" s="32">
        <v>25</v>
      </c>
      <c r="B9476" s="32">
        <v>3</v>
      </c>
      <c r="C9476" s="32">
        <v>65</v>
      </c>
      <c r="D9476" s="32" t="s">
        <v>459</v>
      </c>
      <c r="E9476" s="32" t="s">
        <v>319</v>
      </c>
    </row>
    <row r="9477" spans="1:5" ht="12.6" customHeight="1" x14ac:dyDescent="0.2">
      <c r="A9477" s="32">
        <v>25</v>
      </c>
      <c r="B9477" s="32">
        <v>3</v>
      </c>
      <c r="C9477" s="32">
        <v>66</v>
      </c>
      <c r="D9477" s="32" t="s">
        <v>239</v>
      </c>
      <c r="E9477" s="32" t="s">
        <v>519</v>
      </c>
    </row>
    <row r="9478" spans="1:5" ht="12.6" customHeight="1" x14ac:dyDescent="0.2">
      <c r="A9478" s="32">
        <v>25</v>
      </c>
      <c r="B9478" s="32">
        <v>3</v>
      </c>
      <c r="C9478" s="32">
        <v>67</v>
      </c>
      <c r="D9478" s="32" t="s">
        <v>539</v>
      </c>
      <c r="E9478" s="32" t="s">
        <v>359</v>
      </c>
    </row>
    <row r="9479" spans="1:5" ht="12.6" customHeight="1" x14ac:dyDescent="0.2">
      <c r="A9479" s="32">
        <v>25</v>
      </c>
      <c r="B9479" s="32">
        <v>3</v>
      </c>
      <c r="C9479" s="32">
        <v>68</v>
      </c>
      <c r="D9479" s="32" t="s">
        <v>67</v>
      </c>
      <c r="E9479" s="32" t="s">
        <v>66</v>
      </c>
    </row>
    <row r="9480" spans="1:5" ht="12.6" customHeight="1" x14ac:dyDescent="0.2">
      <c r="A9480" s="32">
        <v>25</v>
      </c>
      <c r="B9480" s="32">
        <v>3</v>
      </c>
      <c r="C9480" s="32">
        <v>69</v>
      </c>
      <c r="D9480" s="32" t="s">
        <v>219</v>
      </c>
      <c r="E9480" s="32" t="s">
        <v>394</v>
      </c>
    </row>
    <row r="9481" spans="1:5" ht="12.6" customHeight="1" x14ac:dyDescent="0.2">
      <c r="A9481" s="32">
        <v>25</v>
      </c>
      <c r="B9481" s="32">
        <v>3</v>
      </c>
      <c r="C9481" s="32">
        <v>70</v>
      </c>
      <c r="D9481" s="32" t="s">
        <v>18</v>
      </c>
      <c r="E9481" s="32" t="s">
        <v>499</v>
      </c>
    </row>
    <row r="9482" spans="1:5" ht="12.6" customHeight="1" x14ac:dyDescent="0.2">
      <c r="A9482" s="32">
        <v>25</v>
      </c>
      <c r="B9482" s="32">
        <v>3</v>
      </c>
      <c r="C9482" s="32">
        <v>71</v>
      </c>
      <c r="D9482" s="32" t="s">
        <v>393</v>
      </c>
      <c r="E9482" s="32" t="s">
        <v>65</v>
      </c>
    </row>
    <row r="9483" spans="1:5" ht="12.6" customHeight="1" x14ac:dyDescent="0.2">
      <c r="A9483" s="32">
        <v>25</v>
      </c>
      <c r="B9483" s="32">
        <v>3</v>
      </c>
      <c r="C9483" s="32">
        <v>72</v>
      </c>
      <c r="D9483" s="32" t="s">
        <v>339</v>
      </c>
      <c r="E9483" s="32" t="s">
        <v>259</v>
      </c>
    </row>
    <row r="9484" spans="1:5" ht="12.6" customHeight="1" x14ac:dyDescent="0.2">
      <c r="A9484" s="32">
        <v>25</v>
      </c>
      <c r="B9484" s="32">
        <v>3</v>
      </c>
      <c r="C9484" s="32">
        <v>73</v>
      </c>
      <c r="D9484" s="32" t="s">
        <v>63</v>
      </c>
      <c r="E9484" s="32" t="s">
        <v>279</v>
      </c>
    </row>
    <row r="9485" spans="1:5" ht="12.6" customHeight="1" x14ac:dyDescent="0.2">
      <c r="A9485" s="32">
        <v>25</v>
      </c>
      <c r="B9485" s="32">
        <v>3</v>
      </c>
      <c r="C9485" s="32">
        <v>74</v>
      </c>
      <c r="D9485" s="32" t="s">
        <v>64</v>
      </c>
      <c r="E9485" s="32" t="s">
        <v>299</v>
      </c>
    </row>
    <row r="9486" spans="1:5" ht="12.6" customHeight="1" x14ac:dyDescent="0.2">
      <c r="A9486" s="32">
        <v>25</v>
      </c>
      <c r="B9486" s="32">
        <v>3</v>
      </c>
      <c r="C9486" s="32">
        <v>75</v>
      </c>
      <c r="D9486" s="32" t="s">
        <v>559</v>
      </c>
      <c r="E9486" s="32" t="s">
        <v>428</v>
      </c>
    </row>
    <row r="9487" spans="1:5" ht="12.6" customHeight="1" x14ac:dyDescent="0.2">
      <c r="A9487" s="32">
        <v>25</v>
      </c>
      <c r="B9487" s="32">
        <v>3</v>
      </c>
      <c r="C9487" s="32">
        <v>76</v>
      </c>
      <c r="D9487" s="32" t="s">
        <v>480</v>
      </c>
      <c r="E9487" s="32" t="s">
        <v>71</v>
      </c>
    </row>
    <row r="9488" spans="1:5" ht="12.6" customHeight="1" x14ac:dyDescent="0.2">
      <c r="A9488" s="32">
        <v>25</v>
      </c>
      <c r="B9488" s="32">
        <v>3</v>
      </c>
      <c r="C9488" s="32">
        <v>77</v>
      </c>
      <c r="D9488" s="32" t="s">
        <v>72</v>
      </c>
      <c r="E9488" s="32" t="s">
        <v>520</v>
      </c>
    </row>
    <row r="9489" spans="1:5" ht="12.6" customHeight="1" x14ac:dyDescent="0.2">
      <c r="A9489" s="32">
        <v>25</v>
      </c>
      <c r="B9489" s="32">
        <v>3</v>
      </c>
      <c r="C9489" s="32">
        <v>78</v>
      </c>
      <c r="D9489" s="32" t="s">
        <v>73</v>
      </c>
      <c r="E9489" s="32" t="s">
        <v>429</v>
      </c>
    </row>
    <row r="9490" spans="1:5" ht="12.6" customHeight="1" x14ac:dyDescent="0.2">
      <c r="A9490" s="32">
        <v>25</v>
      </c>
      <c r="B9490" s="32">
        <v>3</v>
      </c>
      <c r="C9490" s="32">
        <v>79</v>
      </c>
      <c r="D9490" s="32" t="s">
        <v>360</v>
      </c>
      <c r="E9490" s="32" t="s">
        <v>560</v>
      </c>
    </row>
    <row r="9491" spans="1:5" ht="12.6" customHeight="1" x14ac:dyDescent="0.2">
      <c r="A9491" s="32">
        <v>25</v>
      </c>
      <c r="B9491" s="32">
        <v>3</v>
      </c>
      <c r="C9491" s="32">
        <v>80</v>
      </c>
      <c r="D9491" s="32" t="s">
        <v>74</v>
      </c>
      <c r="E9491" s="32" t="s">
        <v>320</v>
      </c>
    </row>
    <row r="9492" spans="1:5" ht="12.6" customHeight="1" x14ac:dyDescent="0.2">
      <c r="A9492" s="32">
        <v>25</v>
      </c>
      <c r="B9492" s="32">
        <v>3</v>
      </c>
      <c r="C9492" s="32">
        <v>81</v>
      </c>
      <c r="D9492" s="32" t="s">
        <v>300</v>
      </c>
      <c r="E9492" s="32" t="s">
        <v>240</v>
      </c>
    </row>
    <row r="9493" spans="1:5" ht="12.6" customHeight="1" x14ac:dyDescent="0.2">
      <c r="A9493" s="32">
        <v>25</v>
      </c>
      <c r="B9493" s="32">
        <v>3</v>
      </c>
      <c r="C9493" s="32">
        <v>82</v>
      </c>
      <c r="D9493" s="32" t="s">
        <v>19</v>
      </c>
      <c r="E9493" s="32" t="s">
        <v>70</v>
      </c>
    </row>
    <row r="9494" spans="1:5" ht="12.6" customHeight="1" x14ac:dyDescent="0.2">
      <c r="A9494" s="32">
        <v>25</v>
      </c>
      <c r="B9494" s="32">
        <v>3</v>
      </c>
      <c r="C9494" s="32">
        <v>83</v>
      </c>
      <c r="D9494" s="32" t="s">
        <v>69</v>
      </c>
      <c r="E9494" s="32" t="s">
        <v>340</v>
      </c>
    </row>
    <row r="9495" spans="1:5" ht="12.6" customHeight="1" x14ac:dyDescent="0.2">
      <c r="A9495" s="32">
        <v>25</v>
      </c>
      <c r="B9495" s="32">
        <v>3</v>
      </c>
      <c r="C9495" s="32">
        <v>84</v>
      </c>
      <c r="D9495" s="32" t="s">
        <v>260</v>
      </c>
      <c r="E9495" s="32" t="s">
        <v>280</v>
      </c>
    </row>
    <row r="9496" spans="1:5" ht="12.6" customHeight="1" x14ac:dyDescent="0.2">
      <c r="A9496" s="32">
        <v>25</v>
      </c>
      <c r="B9496" s="32">
        <v>3</v>
      </c>
      <c r="C9496" s="32">
        <v>85</v>
      </c>
      <c r="D9496" s="32" t="s">
        <v>395</v>
      </c>
      <c r="E9496" s="32" t="s">
        <v>500</v>
      </c>
    </row>
    <row r="9497" spans="1:5" ht="12.6" customHeight="1" x14ac:dyDescent="0.2">
      <c r="A9497" s="32">
        <v>25</v>
      </c>
      <c r="B9497" s="32">
        <v>3</v>
      </c>
      <c r="C9497" s="32">
        <v>86</v>
      </c>
      <c r="D9497" s="32" t="s">
        <v>68</v>
      </c>
      <c r="E9497" s="32" t="s">
        <v>220</v>
      </c>
    </row>
    <row r="9498" spans="1:5" ht="12.6" customHeight="1" x14ac:dyDescent="0.2">
      <c r="A9498" s="32">
        <v>25</v>
      </c>
      <c r="B9498" s="32">
        <v>3</v>
      </c>
      <c r="C9498" s="32">
        <v>87</v>
      </c>
      <c r="D9498" s="32" t="s">
        <v>396</v>
      </c>
      <c r="E9498" s="32" t="s">
        <v>460</v>
      </c>
    </row>
    <row r="9499" spans="1:5" ht="12.6" customHeight="1" x14ac:dyDescent="0.2">
      <c r="A9499" s="32">
        <v>25</v>
      </c>
      <c r="B9499" s="32">
        <v>3</v>
      </c>
      <c r="C9499" s="32">
        <v>88</v>
      </c>
      <c r="D9499" s="32" t="s">
        <v>501</v>
      </c>
      <c r="E9499" s="32" t="s">
        <v>540</v>
      </c>
    </row>
    <row r="9500" spans="1:5" ht="12.6" customHeight="1" x14ac:dyDescent="0.2">
      <c r="A9500" s="32">
        <v>25</v>
      </c>
      <c r="B9500" s="32">
        <v>3</v>
      </c>
      <c r="C9500" s="32">
        <v>89</v>
      </c>
      <c r="D9500" s="32" t="s">
        <v>398</v>
      </c>
      <c r="E9500" s="32" t="s">
        <v>461</v>
      </c>
    </row>
    <row r="9501" spans="1:5" ht="12.6" customHeight="1" x14ac:dyDescent="0.2">
      <c r="A9501" s="32">
        <v>25</v>
      </c>
      <c r="B9501" s="32">
        <v>3</v>
      </c>
      <c r="C9501" s="32">
        <v>90</v>
      </c>
      <c r="D9501" s="32" t="s">
        <v>79</v>
      </c>
      <c r="E9501" s="32" t="s">
        <v>561</v>
      </c>
    </row>
    <row r="9502" spans="1:5" ht="12.6" customHeight="1" x14ac:dyDescent="0.2">
      <c r="A9502" s="32">
        <v>25</v>
      </c>
      <c r="B9502" s="32">
        <v>3</v>
      </c>
      <c r="C9502" s="32">
        <v>91</v>
      </c>
      <c r="D9502" s="32" t="s">
        <v>261</v>
      </c>
      <c r="E9502" s="32" t="s">
        <v>78</v>
      </c>
    </row>
    <row r="9503" spans="1:5" ht="12.6" customHeight="1" x14ac:dyDescent="0.2">
      <c r="A9503" s="32">
        <v>25</v>
      </c>
      <c r="B9503" s="32">
        <v>3</v>
      </c>
      <c r="C9503" s="32">
        <v>92</v>
      </c>
      <c r="D9503" s="32" t="s">
        <v>430</v>
      </c>
      <c r="E9503" s="32" t="s">
        <v>76</v>
      </c>
    </row>
    <row r="9504" spans="1:5" ht="12.6" customHeight="1" x14ac:dyDescent="0.2">
      <c r="A9504" s="32">
        <v>25</v>
      </c>
      <c r="B9504" s="32">
        <v>3</v>
      </c>
      <c r="C9504" s="32">
        <v>93</v>
      </c>
      <c r="D9504" s="32" t="s">
        <v>397</v>
      </c>
      <c r="E9504" s="32" t="s">
        <v>481</v>
      </c>
    </row>
    <row r="9505" spans="1:5" ht="12.6" customHeight="1" x14ac:dyDescent="0.2">
      <c r="A9505" s="32">
        <v>25</v>
      </c>
      <c r="B9505" s="32">
        <v>3</v>
      </c>
      <c r="C9505" s="32">
        <v>94</v>
      </c>
      <c r="D9505" s="32" t="s">
        <v>241</v>
      </c>
      <c r="E9505" s="32" t="s">
        <v>80</v>
      </c>
    </row>
    <row r="9506" spans="1:5" ht="12.6" customHeight="1" x14ac:dyDescent="0.2">
      <c r="A9506" s="32">
        <v>25</v>
      </c>
      <c r="B9506" s="32">
        <v>3</v>
      </c>
      <c r="C9506" s="32">
        <v>95</v>
      </c>
      <c r="D9506" s="32" t="s">
        <v>541</v>
      </c>
      <c r="E9506" s="32" t="s">
        <v>77</v>
      </c>
    </row>
    <row r="9507" spans="1:5" ht="12.6" customHeight="1" x14ac:dyDescent="0.2">
      <c r="A9507" s="32">
        <v>25</v>
      </c>
      <c r="B9507" s="32">
        <v>3</v>
      </c>
      <c r="C9507" s="32">
        <v>96</v>
      </c>
      <c r="D9507" s="32" t="s">
        <v>521</v>
      </c>
      <c r="E9507" s="32" t="s">
        <v>281</v>
      </c>
    </row>
    <row r="9508" spans="1:5" ht="12.6" customHeight="1" x14ac:dyDescent="0.2">
      <c r="A9508" s="32">
        <v>25</v>
      </c>
      <c r="B9508" s="32">
        <v>3</v>
      </c>
      <c r="C9508" s="32">
        <v>97</v>
      </c>
      <c r="D9508" s="32" t="s">
        <v>321</v>
      </c>
      <c r="E9508" s="32" t="s">
        <v>361</v>
      </c>
    </row>
    <row r="9509" spans="1:5" ht="12.6" customHeight="1" x14ac:dyDescent="0.2">
      <c r="A9509" s="32">
        <v>25</v>
      </c>
      <c r="B9509" s="32">
        <v>3</v>
      </c>
      <c r="C9509" s="32">
        <v>98</v>
      </c>
      <c r="D9509" s="32" t="s">
        <v>301</v>
      </c>
      <c r="E9509" s="32" t="s">
        <v>221</v>
      </c>
    </row>
    <row r="9510" spans="1:5" ht="12.6" customHeight="1" x14ac:dyDescent="0.2">
      <c r="A9510" s="32">
        <v>25</v>
      </c>
      <c r="B9510" s="32">
        <v>3</v>
      </c>
      <c r="C9510" s="32">
        <v>99</v>
      </c>
      <c r="D9510" s="32" t="s">
        <v>75</v>
      </c>
      <c r="E9510" s="32" t="s">
        <v>81</v>
      </c>
    </row>
    <row r="9511" spans="1:5" ht="12.6" customHeight="1" x14ac:dyDescent="0.2">
      <c r="A9511" s="32">
        <v>25</v>
      </c>
      <c r="B9511" s="32">
        <v>3</v>
      </c>
      <c r="C9511" s="32">
        <v>100</v>
      </c>
      <c r="D9511" s="32" t="s">
        <v>20</v>
      </c>
      <c r="E9511" s="32" t="s">
        <v>341</v>
      </c>
    </row>
    <row r="9512" spans="1:5" ht="12.6" customHeight="1" x14ac:dyDescent="0.2">
      <c r="A9512" s="32">
        <v>25</v>
      </c>
      <c r="B9512" s="32">
        <v>3</v>
      </c>
      <c r="C9512" s="32">
        <v>101</v>
      </c>
      <c r="D9512" s="32" t="s">
        <v>562</v>
      </c>
      <c r="E9512" s="32" t="s">
        <v>262</v>
      </c>
    </row>
    <row r="9513" spans="1:5" ht="12.6" customHeight="1" x14ac:dyDescent="0.2">
      <c r="A9513" s="32">
        <v>25</v>
      </c>
      <c r="B9513" s="32">
        <v>3</v>
      </c>
      <c r="C9513" s="32">
        <v>102</v>
      </c>
      <c r="D9513" s="32" t="s">
        <v>522</v>
      </c>
      <c r="E9513" s="32" t="s">
        <v>542</v>
      </c>
    </row>
    <row r="9514" spans="1:5" ht="12.6" customHeight="1" x14ac:dyDescent="0.2">
      <c r="A9514" s="32">
        <v>25</v>
      </c>
      <c r="B9514" s="32">
        <v>3</v>
      </c>
      <c r="C9514" s="32">
        <v>103</v>
      </c>
      <c r="D9514" s="32" t="s">
        <v>222</v>
      </c>
      <c r="E9514" s="32" t="s">
        <v>362</v>
      </c>
    </row>
    <row r="9515" spans="1:5" ht="12.6" customHeight="1" x14ac:dyDescent="0.2">
      <c r="A9515" s="32">
        <v>25</v>
      </c>
      <c r="B9515" s="32">
        <v>3</v>
      </c>
      <c r="C9515" s="32">
        <v>104</v>
      </c>
      <c r="D9515" s="32" t="s">
        <v>87</v>
      </c>
      <c r="E9515" s="32" t="s">
        <v>462</v>
      </c>
    </row>
    <row r="9516" spans="1:5" ht="12.6" customHeight="1" x14ac:dyDescent="0.2">
      <c r="A9516" s="32">
        <v>25</v>
      </c>
      <c r="B9516" s="32">
        <v>3</v>
      </c>
      <c r="C9516" s="32">
        <v>105</v>
      </c>
      <c r="D9516" s="32" t="s">
        <v>242</v>
      </c>
      <c r="E9516" s="32" t="s">
        <v>85</v>
      </c>
    </row>
    <row r="9517" spans="1:5" ht="12.6" customHeight="1" x14ac:dyDescent="0.2">
      <c r="A9517" s="32">
        <v>25</v>
      </c>
      <c r="B9517" s="32">
        <v>3</v>
      </c>
      <c r="C9517" s="32">
        <v>106</v>
      </c>
      <c r="D9517" s="32" t="s">
        <v>282</v>
      </c>
      <c r="E9517" s="32" t="s">
        <v>322</v>
      </c>
    </row>
    <row r="9518" spans="1:5" ht="12.6" customHeight="1" x14ac:dyDescent="0.2">
      <c r="A9518" s="32">
        <v>25</v>
      </c>
      <c r="B9518" s="32">
        <v>3</v>
      </c>
      <c r="C9518" s="32">
        <v>107</v>
      </c>
      <c r="D9518" s="32" t="s">
        <v>82</v>
      </c>
      <c r="E9518" s="32" t="s">
        <v>302</v>
      </c>
    </row>
    <row r="9519" spans="1:5" ht="12.6" customHeight="1" x14ac:dyDescent="0.2">
      <c r="A9519" s="32">
        <v>25</v>
      </c>
      <c r="B9519" s="32">
        <v>3</v>
      </c>
      <c r="C9519" s="32">
        <v>108</v>
      </c>
      <c r="D9519" s="32" t="s">
        <v>400</v>
      </c>
      <c r="E9519" s="32" t="s">
        <v>21</v>
      </c>
    </row>
    <row r="9520" spans="1:5" ht="12.6" customHeight="1" x14ac:dyDescent="0.2">
      <c r="A9520" s="32">
        <v>25</v>
      </c>
      <c r="B9520" s="32">
        <v>3</v>
      </c>
      <c r="C9520" s="32">
        <v>109</v>
      </c>
      <c r="D9520" s="32" t="s">
        <v>83</v>
      </c>
      <c r="E9520" s="32" t="s">
        <v>88</v>
      </c>
    </row>
    <row r="9521" spans="1:5" ht="12.6" customHeight="1" x14ac:dyDescent="0.2">
      <c r="A9521" s="32">
        <v>25</v>
      </c>
      <c r="B9521" s="32">
        <v>3</v>
      </c>
      <c r="C9521" s="32">
        <v>110</v>
      </c>
      <c r="D9521" s="32" t="s">
        <v>84</v>
      </c>
      <c r="E9521" s="32" t="s">
        <v>342</v>
      </c>
    </row>
    <row r="9522" spans="1:5" ht="12.6" customHeight="1" x14ac:dyDescent="0.2">
      <c r="A9522" s="32">
        <v>25</v>
      </c>
      <c r="B9522" s="32">
        <v>3</v>
      </c>
      <c r="C9522" s="32">
        <v>111</v>
      </c>
      <c r="D9522" s="32" t="s">
        <v>502</v>
      </c>
      <c r="E9522" s="32" t="s">
        <v>86</v>
      </c>
    </row>
    <row r="9523" spans="1:5" ht="12.6" customHeight="1" x14ac:dyDescent="0.2">
      <c r="A9523" s="32">
        <v>25</v>
      </c>
      <c r="B9523" s="32">
        <v>3</v>
      </c>
      <c r="C9523" s="32">
        <v>112</v>
      </c>
      <c r="D9523" s="32" t="s">
        <v>399</v>
      </c>
      <c r="E9523" s="32" t="s">
        <v>431</v>
      </c>
    </row>
    <row r="9524" spans="1:5" ht="12.6" customHeight="1" x14ac:dyDescent="0.2">
      <c r="A9524" s="32">
        <v>25</v>
      </c>
      <c r="B9524" s="32">
        <v>3</v>
      </c>
      <c r="C9524" s="32">
        <v>113</v>
      </c>
      <c r="D9524" s="32" t="s">
        <v>363</v>
      </c>
      <c r="E9524" s="32" t="s">
        <v>482</v>
      </c>
    </row>
    <row r="9525" spans="1:5" ht="12.6" customHeight="1" x14ac:dyDescent="0.2">
      <c r="A9525" s="32">
        <v>25</v>
      </c>
      <c r="B9525" s="32">
        <v>3</v>
      </c>
      <c r="C9525" s="32">
        <v>114</v>
      </c>
      <c r="D9525" s="32" t="s">
        <v>543</v>
      </c>
      <c r="E9525" s="32" t="s">
        <v>483</v>
      </c>
    </row>
    <row r="9526" spans="1:5" ht="12.6" customHeight="1" x14ac:dyDescent="0.2">
      <c r="A9526" s="32">
        <v>25</v>
      </c>
      <c r="B9526" s="32">
        <v>3</v>
      </c>
      <c r="C9526" s="32">
        <v>115</v>
      </c>
      <c r="D9526" s="32" t="s">
        <v>89</v>
      </c>
      <c r="E9526" s="32" t="s">
        <v>432</v>
      </c>
    </row>
    <row r="9527" spans="1:5" ht="12.6" customHeight="1" x14ac:dyDescent="0.2">
      <c r="A9527" s="32">
        <v>25</v>
      </c>
      <c r="B9527" s="32">
        <v>3</v>
      </c>
      <c r="C9527" s="32">
        <v>116</v>
      </c>
      <c r="D9527" s="32" t="s">
        <v>243</v>
      </c>
      <c r="E9527" s="32" t="s">
        <v>303</v>
      </c>
    </row>
    <row r="9528" spans="1:5" ht="12.6" customHeight="1" x14ac:dyDescent="0.2">
      <c r="A9528" s="32">
        <v>25</v>
      </c>
      <c r="B9528" s="32">
        <v>3</v>
      </c>
      <c r="C9528" s="32">
        <v>117</v>
      </c>
      <c r="D9528" s="32" t="s">
        <v>93</v>
      </c>
      <c r="E9528" s="32" t="s">
        <v>23</v>
      </c>
    </row>
    <row r="9529" spans="1:5" ht="12.6" customHeight="1" x14ac:dyDescent="0.2">
      <c r="A9529" s="32">
        <v>25</v>
      </c>
      <c r="B9529" s="32">
        <v>3</v>
      </c>
      <c r="C9529" s="32">
        <v>118</v>
      </c>
      <c r="D9529" s="32" t="s">
        <v>263</v>
      </c>
      <c r="E9529" s="32" t="s">
        <v>94</v>
      </c>
    </row>
    <row r="9530" spans="1:5" ht="12.6" customHeight="1" x14ac:dyDescent="0.2">
      <c r="A9530" s="32">
        <v>25</v>
      </c>
      <c r="B9530" s="32">
        <v>3</v>
      </c>
      <c r="C9530" s="32">
        <v>119</v>
      </c>
      <c r="D9530" s="32" t="s">
        <v>343</v>
      </c>
      <c r="E9530" s="32" t="s">
        <v>223</v>
      </c>
    </row>
    <row r="9531" spans="1:5" ht="12.6" customHeight="1" x14ac:dyDescent="0.2">
      <c r="A9531" s="32">
        <v>25</v>
      </c>
      <c r="B9531" s="32">
        <v>3</v>
      </c>
      <c r="C9531" s="32">
        <v>120</v>
      </c>
      <c r="D9531" s="32" t="s">
        <v>92</v>
      </c>
      <c r="E9531" s="32" t="s">
        <v>95</v>
      </c>
    </row>
    <row r="9532" spans="1:5" ht="12.6" customHeight="1" x14ac:dyDescent="0.2">
      <c r="A9532" s="32">
        <v>25</v>
      </c>
      <c r="B9532" s="32">
        <v>3</v>
      </c>
      <c r="C9532" s="32">
        <v>121</v>
      </c>
      <c r="D9532" s="32" t="s">
        <v>523</v>
      </c>
      <c r="E9532" s="32" t="s">
        <v>402</v>
      </c>
    </row>
    <row r="9533" spans="1:5" ht="12.6" customHeight="1" x14ac:dyDescent="0.2">
      <c r="A9533" s="32">
        <v>25</v>
      </c>
      <c r="B9533" s="32">
        <v>3</v>
      </c>
      <c r="C9533" s="32">
        <v>122</v>
      </c>
      <c r="D9533" s="32" t="s">
        <v>563</v>
      </c>
      <c r="E9533" s="32" t="s">
        <v>503</v>
      </c>
    </row>
    <row r="9534" spans="1:5" ht="12.6" customHeight="1" x14ac:dyDescent="0.2">
      <c r="A9534" s="32">
        <v>25</v>
      </c>
      <c r="B9534" s="32">
        <v>3</v>
      </c>
      <c r="C9534" s="32">
        <v>123</v>
      </c>
      <c r="D9534" s="32" t="s">
        <v>463</v>
      </c>
      <c r="E9534" s="32" t="s">
        <v>323</v>
      </c>
    </row>
    <row r="9535" spans="1:5" ht="12.6" customHeight="1" x14ac:dyDescent="0.2">
      <c r="A9535" s="32">
        <v>25</v>
      </c>
      <c r="B9535" s="32">
        <v>3</v>
      </c>
      <c r="C9535" s="32">
        <v>124</v>
      </c>
      <c r="D9535" s="32" t="s">
        <v>283</v>
      </c>
      <c r="E9535" s="32" t="s">
        <v>90</v>
      </c>
    </row>
    <row r="9536" spans="1:5" ht="12.6" customHeight="1" x14ac:dyDescent="0.2">
      <c r="A9536" s="32">
        <v>25</v>
      </c>
      <c r="B9536" s="32">
        <v>3</v>
      </c>
      <c r="C9536" s="32">
        <v>125</v>
      </c>
      <c r="D9536" s="32" t="s">
        <v>401</v>
      </c>
      <c r="E9536" s="32" t="s">
        <v>91</v>
      </c>
    </row>
    <row r="9537" spans="1:5" ht="12.6" customHeight="1" x14ac:dyDescent="0.2">
      <c r="A9537" s="32">
        <v>25</v>
      </c>
      <c r="B9537" s="32">
        <v>3</v>
      </c>
      <c r="C9537" s="32">
        <v>126</v>
      </c>
      <c r="D9537" s="32" t="s">
        <v>304</v>
      </c>
      <c r="E9537" s="32" t="s">
        <v>364</v>
      </c>
    </row>
    <row r="9538" spans="1:5" ht="12.6" customHeight="1" x14ac:dyDescent="0.2">
      <c r="A9538" s="32">
        <v>25</v>
      </c>
      <c r="B9538" s="32">
        <v>3</v>
      </c>
      <c r="C9538" s="32">
        <v>127</v>
      </c>
      <c r="D9538" s="32" t="s">
        <v>324</v>
      </c>
      <c r="E9538" s="32" t="s">
        <v>504</v>
      </c>
    </row>
    <row r="9539" spans="1:5" ht="12.6" customHeight="1" x14ac:dyDescent="0.2">
      <c r="A9539" s="32">
        <v>25</v>
      </c>
      <c r="B9539" s="32">
        <v>3</v>
      </c>
      <c r="C9539" s="32">
        <v>128</v>
      </c>
      <c r="D9539" s="32" t="s">
        <v>101</v>
      </c>
      <c r="E9539" s="32" t="s">
        <v>433</v>
      </c>
    </row>
    <row r="9540" spans="1:5" ht="12.6" customHeight="1" x14ac:dyDescent="0.2">
      <c r="A9540" s="32">
        <v>25</v>
      </c>
      <c r="B9540" s="32">
        <v>3</v>
      </c>
      <c r="C9540" s="32">
        <v>129</v>
      </c>
      <c r="D9540" s="32" t="s">
        <v>544</v>
      </c>
      <c r="E9540" s="32" t="s">
        <v>97</v>
      </c>
    </row>
    <row r="9541" spans="1:5" ht="12.6" customHeight="1" x14ac:dyDescent="0.2">
      <c r="A9541" s="32">
        <v>25</v>
      </c>
      <c r="B9541" s="32">
        <v>3</v>
      </c>
      <c r="C9541" s="32">
        <v>130</v>
      </c>
      <c r="D9541" s="32" t="s">
        <v>102</v>
      </c>
      <c r="E9541" s="32" t="s">
        <v>344</v>
      </c>
    </row>
    <row r="9542" spans="1:5" ht="12.6" customHeight="1" x14ac:dyDescent="0.2">
      <c r="A9542" s="32">
        <v>25</v>
      </c>
      <c r="B9542" s="32">
        <v>3</v>
      </c>
      <c r="C9542" s="32">
        <v>131</v>
      </c>
      <c r="D9542" s="32" t="s">
        <v>224</v>
      </c>
      <c r="E9542" s="32" t="s">
        <v>484</v>
      </c>
    </row>
    <row r="9543" spans="1:5" ht="12.6" customHeight="1" x14ac:dyDescent="0.2">
      <c r="A9543" s="32">
        <v>25</v>
      </c>
      <c r="B9543" s="32">
        <v>3</v>
      </c>
      <c r="C9543" s="32">
        <v>132</v>
      </c>
      <c r="D9543" s="32" t="s">
        <v>524</v>
      </c>
      <c r="E9543" s="32" t="s">
        <v>98</v>
      </c>
    </row>
    <row r="9544" spans="1:5" ht="12.6" customHeight="1" x14ac:dyDescent="0.2">
      <c r="A9544" s="32">
        <v>25</v>
      </c>
      <c r="B9544" s="32">
        <v>3</v>
      </c>
      <c r="C9544" s="32">
        <v>133</v>
      </c>
      <c r="D9544" s="32" t="s">
        <v>264</v>
      </c>
      <c r="E9544" s="32" t="s">
        <v>244</v>
      </c>
    </row>
    <row r="9545" spans="1:5" ht="12.6" customHeight="1" x14ac:dyDescent="0.2">
      <c r="A9545" s="32">
        <v>25</v>
      </c>
      <c r="B9545" s="32">
        <v>3</v>
      </c>
      <c r="C9545" s="32">
        <v>134</v>
      </c>
      <c r="D9545" s="32" t="s">
        <v>24</v>
      </c>
      <c r="E9545" s="32" t="s">
        <v>564</v>
      </c>
    </row>
    <row r="9546" spans="1:5" ht="12.6" customHeight="1" x14ac:dyDescent="0.2">
      <c r="A9546" s="32">
        <v>25</v>
      </c>
      <c r="B9546" s="32">
        <v>3</v>
      </c>
      <c r="C9546" s="32">
        <v>135</v>
      </c>
      <c r="D9546" s="32" t="s">
        <v>100</v>
      </c>
      <c r="E9546" s="32" t="s">
        <v>96</v>
      </c>
    </row>
    <row r="9547" spans="1:5" ht="12.6" customHeight="1" x14ac:dyDescent="0.2">
      <c r="A9547" s="32">
        <v>25</v>
      </c>
      <c r="B9547" s="32">
        <v>3</v>
      </c>
      <c r="C9547" s="32">
        <v>136</v>
      </c>
      <c r="D9547" s="32" t="s">
        <v>99</v>
      </c>
      <c r="E9547" s="32" t="s">
        <v>403</v>
      </c>
    </row>
    <row r="9548" spans="1:5" ht="12.6" customHeight="1" x14ac:dyDescent="0.2">
      <c r="A9548" s="32">
        <v>25</v>
      </c>
      <c r="B9548" s="32">
        <v>3</v>
      </c>
      <c r="C9548" s="32">
        <v>137</v>
      </c>
      <c r="D9548" s="32" t="s">
        <v>284</v>
      </c>
      <c r="E9548" s="32" t="s">
        <v>404</v>
      </c>
    </row>
    <row r="9549" spans="1:5" ht="12.6" customHeight="1" x14ac:dyDescent="0.2">
      <c r="A9549" s="32">
        <v>25</v>
      </c>
      <c r="B9549" s="32">
        <v>3</v>
      </c>
      <c r="C9549" s="32">
        <v>138</v>
      </c>
      <c r="D9549" s="32" t="s">
        <v>305</v>
      </c>
      <c r="E9549" s="32" t="s">
        <v>464</v>
      </c>
    </row>
    <row r="9550" spans="1:5" ht="12.6" customHeight="1" x14ac:dyDescent="0.2">
      <c r="A9550" s="32">
        <v>25</v>
      </c>
      <c r="B9550" s="32">
        <v>3</v>
      </c>
      <c r="C9550" s="32">
        <v>139</v>
      </c>
      <c r="D9550" s="32" t="s">
        <v>285</v>
      </c>
      <c r="E9550" s="32" t="s">
        <v>107</v>
      </c>
    </row>
    <row r="9551" spans="1:5" ht="12.6" customHeight="1" x14ac:dyDescent="0.2">
      <c r="A9551" s="32">
        <v>25</v>
      </c>
      <c r="B9551" s="32">
        <v>3</v>
      </c>
      <c r="C9551" s="32">
        <v>140</v>
      </c>
      <c r="D9551" s="32" t="s">
        <v>505</v>
      </c>
      <c r="E9551" s="32" t="s">
        <v>406</v>
      </c>
    </row>
    <row r="9552" spans="1:5" ht="12.6" customHeight="1" x14ac:dyDescent="0.2">
      <c r="A9552" s="32">
        <v>25</v>
      </c>
      <c r="B9552" s="32">
        <v>3</v>
      </c>
      <c r="C9552" s="32">
        <v>141</v>
      </c>
      <c r="D9552" s="32" t="s">
        <v>525</v>
      </c>
      <c r="E9552" s="32" t="s">
        <v>108</v>
      </c>
    </row>
    <row r="9553" spans="1:5" ht="12.6" customHeight="1" x14ac:dyDescent="0.2">
      <c r="A9553" s="32">
        <v>25</v>
      </c>
      <c r="B9553" s="32">
        <v>3</v>
      </c>
      <c r="C9553" s="32">
        <v>142</v>
      </c>
      <c r="D9553" s="32" t="s">
        <v>104</v>
      </c>
      <c r="E9553" s="32" t="s">
        <v>345</v>
      </c>
    </row>
    <row r="9554" spans="1:5" ht="12.6" customHeight="1" x14ac:dyDescent="0.2">
      <c r="A9554" s="32">
        <v>25</v>
      </c>
      <c r="B9554" s="32">
        <v>3</v>
      </c>
      <c r="C9554" s="32">
        <v>143</v>
      </c>
      <c r="D9554" s="32" t="s">
        <v>109</v>
      </c>
      <c r="E9554" s="32" t="s">
        <v>365</v>
      </c>
    </row>
    <row r="9555" spans="1:5" ht="12.6" customHeight="1" x14ac:dyDescent="0.2">
      <c r="A9555" s="32">
        <v>25</v>
      </c>
      <c r="B9555" s="32">
        <v>3</v>
      </c>
      <c r="C9555" s="32">
        <v>144</v>
      </c>
      <c r="D9555" s="32" t="s">
        <v>434</v>
      </c>
      <c r="E9555" s="32" t="s">
        <v>465</v>
      </c>
    </row>
    <row r="9556" spans="1:5" ht="12.6" customHeight="1" x14ac:dyDescent="0.2">
      <c r="A9556" s="32">
        <v>25</v>
      </c>
      <c r="B9556" s="32">
        <v>3</v>
      </c>
      <c r="C9556" s="32">
        <v>145</v>
      </c>
      <c r="D9556" s="32" t="s">
        <v>245</v>
      </c>
      <c r="E9556" s="32" t="s">
        <v>106</v>
      </c>
    </row>
    <row r="9557" spans="1:5" ht="12.6" customHeight="1" x14ac:dyDescent="0.2">
      <c r="A9557" s="32">
        <v>25</v>
      </c>
      <c r="B9557" s="32">
        <v>3</v>
      </c>
      <c r="C9557" s="32">
        <v>146</v>
      </c>
      <c r="D9557" s="32" t="s">
        <v>545</v>
      </c>
      <c r="E9557" s="32" t="s">
        <v>565</v>
      </c>
    </row>
    <row r="9558" spans="1:5" ht="12.6" customHeight="1" x14ac:dyDescent="0.2">
      <c r="A9558" s="32">
        <v>25</v>
      </c>
      <c r="B9558" s="32">
        <v>3</v>
      </c>
      <c r="C9558" s="32">
        <v>147</v>
      </c>
      <c r="D9558" s="32" t="s">
        <v>265</v>
      </c>
      <c r="E9558" s="32" t="s">
        <v>405</v>
      </c>
    </row>
    <row r="9559" spans="1:5" ht="12.6" customHeight="1" x14ac:dyDescent="0.2">
      <c r="A9559" s="32">
        <v>25</v>
      </c>
      <c r="B9559" s="32">
        <v>3</v>
      </c>
      <c r="C9559" s="32">
        <v>148</v>
      </c>
      <c r="D9559" s="32" t="s">
        <v>25</v>
      </c>
      <c r="E9559" s="32" t="s">
        <v>325</v>
      </c>
    </row>
    <row r="9560" spans="1:5" ht="12.6" customHeight="1" x14ac:dyDescent="0.2">
      <c r="A9560" s="32">
        <v>25</v>
      </c>
      <c r="B9560" s="32">
        <v>3</v>
      </c>
      <c r="C9560" s="32">
        <v>149</v>
      </c>
      <c r="D9560" s="32" t="s">
        <v>485</v>
      </c>
      <c r="E9560" s="32" t="s">
        <v>105</v>
      </c>
    </row>
    <row r="9561" spans="1:5" ht="12.6" customHeight="1" x14ac:dyDescent="0.2">
      <c r="A9561" s="32">
        <v>25</v>
      </c>
      <c r="B9561" s="32">
        <v>3</v>
      </c>
      <c r="C9561" s="32">
        <v>150</v>
      </c>
      <c r="D9561" s="32" t="s">
        <v>225</v>
      </c>
      <c r="E9561" s="32" t="s">
        <v>103</v>
      </c>
    </row>
    <row r="9562" spans="1:5" ht="12.6" customHeight="1" x14ac:dyDescent="0.2">
      <c r="A9562" s="32">
        <v>25</v>
      </c>
      <c r="B9562" s="32">
        <v>3</v>
      </c>
      <c r="C9562" s="32">
        <v>151</v>
      </c>
      <c r="D9562" s="32" t="s">
        <v>486</v>
      </c>
      <c r="E9562" s="32" t="s">
        <v>566</v>
      </c>
    </row>
    <row r="9563" spans="1:5" ht="12.6" customHeight="1" x14ac:dyDescent="0.2">
      <c r="A9563" s="32">
        <v>25</v>
      </c>
      <c r="B9563" s="32">
        <v>3</v>
      </c>
      <c r="C9563" s="32">
        <v>152</v>
      </c>
      <c r="D9563" s="32" t="s">
        <v>144</v>
      </c>
      <c r="E9563" s="32" t="s">
        <v>506</v>
      </c>
    </row>
    <row r="9564" spans="1:5" ht="12.6" customHeight="1" x14ac:dyDescent="0.2">
      <c r="A9564" s="32">
        <v>25</v>
      </c>
      <c r="B9564" s="32">
        <v>3</v>
      </c>
      <c r="C9564" s="32">
        <v>153</v>
      </c>
      <c r="D9564" s="32" t="s">
        <v>366</v>
      </c>
      <c r="E9564" s="32" t="s">
        <v>346</v>
      </c>
    </row>
    <row r="9565" spans="1:5" ht="12.6" customHeight="1" x14ac:dyDescent="0.2">
      <c r="A9565" s="32">
        <v>25</v>
      </c>
      <c r="B9565" s="32">
        <v>3</v>
      </c>
      <c r="C9565" s="32">
        <v>154</v>
      </c>
      <c r="D9565" s="32" t="s">
        <v>466</v>
      </c>
      <c r="E9565" s="32" t="s">
        <v>546</v>
      </c>
    </row>
    <row r="9566" spans="1:5" ht="12.6" customHeight="1" x14ac:dyDescent="0.2">
      <c r="A9566" s="32">
        <v>25</v>
      </c>
      <c r="B9566" s="32">
        <v>3</v>
      </c>
      <c r="C9566" s="32">
        <v>155</v>
      </c>
      <c r="D9566" s="32" t="s">
        <v>142</v>
      </c>
      <c r="E9566" s="32" t="s">
        <v>146</v>
      </c>
    </row>
    <row r="9567" spans="1:5" ht="12.6" customHeight="1" x14ac:dyDescent="0.2">
      <c r="A9567" s="32">
        <v>25</v>
      </c>
      <c r="B9567" s="32">
        <v>3</v>
      </c>
      <c r="C9567" s="32">
        <v>156</v>
      </c>
      <c r="D9567" s="32" t="s">
        <v>407</v>
      </c>
      <c r="E9567" s="32" t="s">
        <v>140</v>
      </c>
    </row>
    <row r="9568" spans="1:5" ht="12.6" customHeight="1" x14ac:dyDescent="0.2">
      <c r="A9568" s="32">
        <v>25</v>
      </c>
      <c r="B9568" s="32">
        <v>3</v>
      </c>
      <c r="C9568" s="32">
        <v>157</v>
      </c>
      <c r="D9568" s="32" t="s">
        <v>141</v>
      </c>
      <c r="E9568" s="32" t="s">
        <v>138</v>
      </c>
    </row>
    <row r="9569" spans="1:5" ht="12.6" customHeight="1" x14ac:dyDescent="0.2">
      <c r="A9569" s="32">
        <v>25</v>
      </c>
      <c r="B9569" s="32">
        <v>3</v>
      </c>
      <c r="C9569" s="32">
        <v>158</v>
      </c>
      <c r="D9569" s="32" t="s">
        <v>408</v>
      </c>
      <c r="E9569" s="32" t="s">
        <v>226</v>
      </c>
    </row>
    <row r="9570" spans="1:5" ht="12.6" customHeight="1" x14ac:dyDescent="0.2">
      <c r="A9570" s="32">
        <v>25</v>
      </c>
      <c r="B9570" s="32">
        <v>3</v>
      </c>
      <c r="C9570" s="32">
        <v>159</v>
      </c>
      <c r="D9570" s="32" t="s">
        <v>143</v>
      </c>
      <c r="E9570" s="32" t="s">
        <v>306</v>
      </c>
    </row>
    <row r="9571" spans="1:5" ht="12.6" customHeight="1" x14ac:dyDescent="0.2">
      <c r="A9571" s="32">
        <v>25</v>
      </c>
      <c r="B9571" s="32">
        <v>3</v>
      </c>
      <c r="C9571" s="32">
        <v>160</v>
      </c>
      <c r="D9571" s="32" t="s">
        <v>435</v>
      </c>
      <c r="E9571" s="32" t="s">
        <v>286</v>
      </c>
    </row>
    <row r="9572" spans="1:5" ht="12.6" customHeight="1" x14ac:dyDescent="0.2">
      <c r="A9572" s="32">
        <v>25</v>
      </c>
      <c r="B9572" s="32">
        <v>3</v>
      </c>
      <c r="C9572" s="32">
        <v>161</v>
      </c>
      <c r="D9572" s="32" t="s">
        <v>139</v>
      </c>
      <c r="E9572" s="32" t="s">
        <v>266</v>
      </c>
    </row>
    <row r="9573" spans="1:5" ht="12.6" customHeight="1" x14ac:dyDescent="0.2">
      <c r="A9573" s="32">
        <v>25</v>
      </c>
      <c r="B9573" s="32">
        <v>3</v>
      </c>
      <c r="C9573" s="32">
        <v>162</v>
      </c>
      <c r="D9573" s="32" t="s">
        <v>526</v>
      </c>
      <c r="E9573" s="32" t="s">
        <v>326</v>
      </c>
    </row>
    <row r="9574" spans="1:5" ht="12.6" customHeight="1" x14ac:dyDescent="0.2">
      <c r="A9574" s="32">
        <v>25</v>
      </c>
      <c r="B9574" s="32">
        <v>3</v>
      </c>
      <c r="C9574" s="32">
        <v>163</v>
      </c>
      <c r="D9574" s="32" t="s">
        <v>367</v>
      </c>
      <c r="E9574" s="32" t="s">
        <v>246</v>
      </c>
    </row>
    <row r="9575" spans="1:5" ht="12.6" customHeight="1" x14ac:dyDescent="0.2">
      <c r="A9575" s="32">
        <v>25</v>
      </c>
      <c r="B9575" s="32">
        <v>3</v>
      </c>
      <c r="C9575" s="32">
        <v>164</v>
      </c>
      <c r="D9575" s="32" t="s">
        <v>307</v>
      </c>
      <c r="E9575" s="32" t="s">
        <v>147</v>
      </c>
    </row>
    <row r="9576" spans="1:5" ht="12.6" customHeight="1" x14ac:dyDescent="0.2">
      <c r="A9576" s="32">
        <v>25</v>
      </c>
      <c r="B9576" s="32">
        <v>3</v>
      </c>
      <c r="C9576" s="32">
        <v>165</v>
      </c>
      <c r="D9576" s="32" t="s">
        <v>149</v>
      </c>
      <c r="E9576" s="32" t="s">
        <v>152</v>
      </c>
    </row>
    <row r="9577" spans="1:5" ht="12.6" customHeight="1" x14ac:dyDescent="0.2">
      <c r="A9577" s="32">
        <v>25</v>
      </c>
      <c r="B9577" s="32">
        <v>3</v>
      </c>
      <c r="C9577" s="32">
        <v>166</v>
      </c>
      <c r="D9577" s="32" t="s">
        <v>487</v>
      </c>
      <c r="E9577" s="32" t="s">
        <v>507</v>
      </c>
    </row>
    <row r="9578" spans="1:5" ht="12.6" customHeight="1" x14ac:dyDescent="0.2">
      <c r="A9578" s="32">
        <v>25</v>
      </c>
      <c r="B9578" s="32">
        <v>3</v>
      </c>
      <c r="C9578" s="32">
        <v>167</v>
      </c>
      <c r="D9578" s="32" t="s">
        <v>150</v>
      </c>
      <c r="E9578" s="32" t="s">
        <v>227</v>
      </c>
    </row>
    <row r="9579" spans="1:5" ht="12.6" customHeight="1" x14ac:dyDescent="0.2">
      <c r="A9579" s="32">
        <v>25</v>
      </c>
      <c r="B9579" s="32">
        <v>3</v>
      </c>
      <c r="C9579" s="32">
        <v>168</v>
      </c>
      <c r="D9579" s="32" t="s">
        <v>547</v>
      </c>
      <c r="E9579" s="32" t="s">
        <v>436</v>
      </c>
    </row>
    <row r="9580" spans="1:5" ht="12.6" customHeight="1" x14ac:dyDescent="0.2">
      <c r="A9580" s="32">
        <v>25</v>
      </c>
      <c r="B9580" s="32">
        <v>3</v>
      </c>
      <c r="C9580" s="32">
        <v>169</v>
      </c>
      <c r="D9580" s="32" t="s">
        <v>410</v>
      </c>
      <c r="E9580" s="32" t="s">
        <v>267</v>
      </c>
    </row>
    <row r="9581" spans="1:5" ht="12.6" customHeight="1" x14ac:dyDescent="0.2">
      <c r="A9581" s="32">
        <v>25</v>
      </c>
      <c r="B9581" s="32">
        <v>3</v>
      </c>
      <c r="C9581" s="32">
        <v>170</v>
      </c>
      <c r="D9581" s="32" t="s">
        <v>247</v>
      </c>
      <c r="E9581" s="32" t="s">
        <v>287</v>
      </c>
    </row>
    <row r="9582" spans="1:5" ht="12.6" customHeight="1" x14ac:dyDescent="0.2">
      <c r="A9582" s="32">
        <v>25</v>
      </c>
      <c r="B9582" s="32">
        <v>3</v>
      </c>
      <c r="C9582" s="32">
        <v>171</v>
      </c>
      <c r="D9582" s="32" t="s">
        <v>151</v>
      </c>
      <c r="E9582" s="32" t="s">
        <v>327</v>
      </c>
    </row>
    <row r="9583" spans="1:5" ht="12.6" customHeight="1" x14ac:dyDescent="0.2">
      <c r="A9583" s="32">
        <v>25</v>
      </c>
      <c r="B9583" s="32">
        <v>3</v>
      </c>
      <c r="C9583" s="32">
        <v>172</v>
      </c>
      <c r="D9583" s="32" t="s">
        <v>148</v>
      </c>
      <c r="E9583" s="32" t="s">
        <v>467</v>
      </c>
    </row>
    <row r="9584" spans="1:5" ht="12.6" customHeight="1" x14ac:dyDescent="0.2">
      <c r="A9584" s="32">
        <v>25</v>
      </c>
      <c r="B9584" s="32">
        <v>3</v>
      </c>
      <c r="C9584" s="32">
        <v>173</v>
      </c>
      <c r="D9584" s="32" t="s">
        <v>145</v>
      </c>
      <c r="E9584" s="32" t="s">
        <v>153</v>
      </c>
    </row>
    <row r="9585" spans="1:5" ht="12.6" customHeight="1" x14ac:dyDescent="0.2">
      <c r="A9585" s="32">
        <v>25</v>
      </c>
      <c r="B9585" s="32">
        <v>3</v>
      </c>
      <c r="C9585" s="32">
        <v>174</v>
      </c>
      <c r="D9585" s="32" t="s">
        <v>409</v>
      </c>
      <c r="E9585" s="32" t="s">
        <v>347</v>
      </c>
    </row>
    <row r="9586" spans="1:5" ht="12.6" customHeight="1" x14ac:dyDescent="0.2">
      <c r="A9586" s="32">
        <v>25</v>
      </c>
      <c r="B9586" s="32">
        <v>3</v>
      </c>
      <c r="C9586" s="32">
        <v>175</v>
      </c>
      <c r="D9586" s="32" t="s">
        <v>527</v>
      </c>
      <c r="E9586" s="32" t="s">
        <v>567</v>
      </c>
    </row>
    <row r="9587" spans="1:5" ht="12.6" customHeight="1" x14ac:dyDescent="0.2">
      <c r="A9587" s="32">
        <v>25</v>
      </c>
      <c r="B9587" s="32">
        <v>3</v>
      </c>
      <c r="C9587" s="32">
        <v>176</v>
      </c>
      <c r="D9587" s="32" t="s">
        <v>154</v>
      </c>
      <c r="E9587" s="32" t="s">
        <v>548</v>
      </c>
    </row>
    <row r="9588" spans="1:5" ht="12.6" customHeight="1" x14ac:dyDescent="0.2">
      <c r="A9588" s="32">
        <v>25</v>
      </c>
      <c r="B9588" s="32">
        <v>3</v>
      </c>
      <c r="C9588" s="32">
        <v>177</v>
      </c>
      <c r="D9588" s="32" t="s">
        <v>228</v>
      </c>
      <c r="E9588" s="32" t="s">
        <v>528</v>
      </c>
    </row>
    <row r="9589" spans="1:5" ht="12.6" customHeight="1" x14ac:dyDescent="0.2">
      <c r="A9589" s="32">
        <v>25</v>
      </c>
      <c r="B9589" s="32">
        <v>3</v>
      </c>
      <c r="C9589" s="32">
        <v>178</v>
      </c>
      <c r="D9589" s="32" t="s">
        <v>155</v>
      </c>
      <c r="E9589" s="32" t="s">
        <v>160</v>
      </c>
    </row>
    <row r="9590" spans="1:5" ht="12.6" customHeight="1" x14ac:dyDescent="0.2">
      <c r="A9590" s="32">
        <v>25</v>
      </c>
      <c r="B9590" s="32">
        <v>3</v>
      </c>
      <c r="C9590" s="32">
        <v>179</v>
      </c>
      <c r="D9590" s="32" t="s">
        <v>156</v>
      </c>
      <c r="E9590" s="32" t="s">
        <v>157</v>
      </c>
    </row>
    <row r="9591" spans="1:5" ht="12.6" customHeight="1" x14ac:dyDescent="0.2">
      <c r="A9591" s="32">
        <v>25</v>
      </c>
      <c r="B9591" s="32">
        <v>3</v>
      </c>
      <c r="C9591" s="32">
        <v>180</v>
      </c>
      <c r="D9591" s="32" t="s">
        <v>159</v>
      </c>
      <c r="E9591" s="32" t="s">
        <v>488</v>
      </c>
    </row>
    <row r="9592" spans="1:5" ht="12.6" customHeight="1" x14ac:dyDescent="0.2">
      <c r="A9592" s="32">
        <v>25</v>
      </c>
      <c r="B9592" s="32">
        <v>3</v>
      </c>
      <c r="C9592" s="32">
        <v>181</v>
      </c>
      <c r="D9592" s="32" t="s">
        <v>412</v>
      </c>
      <c r="E9592" s="32" t="s">
        <v>288</v>
      </c>
    </row>
    <row r="9593" spans="1:5" ht="12.6" customHeight="1" x14ac:dyDescent="0.2">
      <c r="A9593" s="32">
        <v>25</v>
      </c>
      <c r="B9593" s="32">
        <v>3</v>
      </c>
      <c r="C9593" s="32">
        <v>182</v>
      </c>
      <c r="D9593" s="32" t="s">
        <v>468</v>
      </c>
      <c r="E9593" s="32" t="s">
        <v>248</v>
      </c>
    </row>
    <row r="9594" spans="1:5" ht="12.6" customHeight="1" x14ac:dyDescent="0.2">
      <c r="A9594" s="32">
        <v>25</v>
      </c>
      <c r="B9594" s="32">
        <v>3</v>
      </c>
      <c r="C9594" s="32">
        <v>183</v>
      </c>
      <c r="D9594" s="32" t="s">
        <v>162</v>
      </c>
      <c r="E9594" s="32" t="s">
        <v>508</v>
      </c>
    </row>
    <row r="9595" spans="1:5" ht="12.6" customHeight="1" x14ac:dyDescent="0.2">
      <c r="A9595" s="32">
        <v>25</v>
      </c>
      <c r="B9595" s="32">
        <v>3</v>
      </c>
      <c r="C9595" s="32">
        <v>184</v>
      </c>
      <c r="D9595" s="32" t="s">
        <v>568</v>
      </c>
      <c r="E9595" s="32" t="s">
        <v>411</v>
      </c>
    </row>
    <row r="9596" spans="1:5" ht="12.6" customHeight="1" x14ac:dyDescent="0.2">
      <c r="A9596" s="32">
        <v>25</v>
      </c>
      <c r="B9596" s="32">
        <v>3</v>
      </c>
      <c r="C9596" s="32">
        <v>185</v>
      </c>
      <c r="D9596" s="32" t="s">
        <v>348</v>
      </c>
      <c r="E9596" s="32" t="s">
        <v>437</v>
      </c>
    </row>
    <row r="9597" spans="1:5" ht="12.6" customHeight="1" x14ac:dyDescent="0.2">
      <c r="A9597" s="32">
        <v>25</v>
      </c>
      <c r="B9597" s="32">
        <v>3</v>
      </c>
      <c r="C9597" s="32">
        <v>186</v>
      </c>
      <c r="D9597" s="32" t="s">
        <v>308</v>
      </c>
      <c r="E9597" s="32" t="s">
        <v>328</v>
      </c>
    </row>
    <row r="9598" spans="1:5" ht="12.6" customHeight="1" x14ac:dyDescent="0.2">
      <c r="A9598" s="32">
        <v>25</v>
      </c>
      <c r="B9598" s="32">
        <v>3</v>
      </c>
      <c r="C9598" s="32">
        <v>187</v>
      </c>
      <c r="D9598" s="32" t="s">
        <v>368</v>
      </c>
      <c r="E9598" s="32" t="s">
        <v>158</v>
      </c>
    </row>
    <row r="9599" spans="1:5" ht="12.6" customHeight="1" x14ac:dyDescent="0.2">
      <c r="A9599" s="32">
        <v>25</v>
      </c>
      <c r="B9599" s="32">
        <v>3</v>
      </c>
      <c r="C9599" s="32">
        <v>188</v>
      </c>
      <c r="D9599" s="32" t="s">
        <v>414</v>
      </c>
      <c r="E9599" s="32" t="s">
        <v>268</v>
      </c>
    </row>
    <row r="9600" spans="1:5" ht="12.6" customHeight="1" x14ac:dyDescent="0.2">
      <c r="A9600" s="32">
        <v>25</v>
      </c>
      <c r="B9600" s="32">
        <v>3</v>
      </c>
      <c r="C9600" s="32">
        <v>189</v>
      </c>
      <c r="D9600" s="32" t="s">
        <v>309</v>
      </c>
      <c r="E9600" s="32" t="s">
        <v>413</v>
      </c>
    </row>
    <row r="9601" spans="1:5" ht="12.6" customHeight="1" x14ac:dyDescent="0.2">
      <c r="A9601" s="32">
        <v>25</v>
      </c>
      <c r="B9601" s="32">
        <v>3</v>
      </c>
      <c r="C9601" s="32">
        <v>190</v>
      </c>
      <c r="D9601" s="32" t="s">
        <v>169</v>
      </c>
      <c r="E9601" s="32" t="s">
        <v>249</v>
      </c>
    </row>
    <row r="9602" spans="1:5" ht="12.6" customHeight="1" x14ac:dyDescent="0.2">
      <c r="A9602" s="32">
        <v>25</v>
      </c>
      <c r="B9602" s="32">
        <v>3</v>
      </c>
      <c r="C9602" s="32">
        <v>191</v>
      </c>
      <c r="D9602" s="32" t="s">
        <v>269</v>
      </c>
      <c r="E9602" s="32" t="s">
        <v>469</v>
      </c>
    </row>
    <row r="9603" spans="1:5" ht="12.6" customHeight="1" x14ac:dyDescent="0.2">
      <c r="A9603" s="32">
        <v>25</v>
      </c>
      <c r="B9603" s="32">
        <v>3</v>
      </c>
      <c r="C9603" s="32">
        <v>192</v>
      </c>
      <c r="D9603" s="32" t="s">
        <v>369</v>
      </c>
      <c r="E9603" s="32" t="s">
        <v>166</v>
      </c>
    </row>
    <row r="9604" spans="1:5" ht="12.6" customHeight="1" x14ac:dyDescent="0.2">
      <c r="A9604" s="32">
        <v>25</v>
      </c>
      <c r="B9604" s="32">
        <v>3</v>
      </c>
      <c r="C9604" s="32">
        <v>193</v>
      </c>
      <c r="D9604" s="32" t="s">
        <v>438</v>
      </c>
      <c r="E9604" s="32" t="s">
        <v>164</v>
      </c>
    </row>
    <row r="9605" spans="1:5" ht="12.6" customHeight="1" x14ac:dyDescent="0.2">
      <c r="A9605" s="32">
        <v>25</v>
      </c>
      <c r="B9605" s="32">
        <v>3</v>
      </c>
      <c r="C9605" s="32">
        <v>194</v>
      </c>
      <c r="D9605" s="32" t="s">
        <v>329</v>
      </c>
      <c r="E9605" s="32" t="s">
        <v>161</v>
      </c>
    </row>
    <row r="9606" spans="1:5" ht="12.6" customHeight="1" x14ac:dyDescent="0.2">
      <c r="A9606" s="32">
        <v>25</v>
      </c>
      <c r="B9606" s="32">
        <v>3</v>
      </c>
      <c r="C9606" s="32">
        <v>195</v>
      </c>
      <c r="D9606" s="32" t="s">
        <v>167</v>
      </c>
      <c r="E9606" s="32" t="s">
        <v>549</v>
      </c>
    </row>
    <row r="9607" spans="1:5" ht="12.6" customHeight="1" x14ac:dyDescent="0.2">
      <c r="A9607" s="32">
        <v>25</v>
      </c>
      <c r="B9607" s="32">
        <v>3</v>
      </c>
      <c r="C9607" s="32">
        <v>196</v>
      </c>
      <c r="D9607" s="32" t="s">
        <v>289</v>
      </c>
      <c r="E9607" s="32" t="s">
        <v>165</v>
      </c>
    </row>
    <row r="9608" spans="1:5" ht="12.6" customHeight="1" x14ac:dyDescent="0.2">
      <c r="A9608" s="32">
        <v>25</v>
      </c>
      <c r="B9608" s="32">
        <v>3</v>
      </c>
      <c r="C9608" s="32">
        <v>197</v>
      </c>
      <c r="D9608" s="32" t="s">
        <v>349</v>
      </c>
      <c r="E9608" s="32" t="s">
        <v>529</v>
      </c>
    </row>
    <row r="9609" spans="1:5" ht="12.6" customHeight="1" x14ac:dyDescent="0.2">
      <c r="A9609" s="32">
        <v>25</v>
      </c>
      <c r="B9609" s="32">
        <v>3</v>
      </c>
      <c r="C9609" s="32">
        <v>198</v>
      </c>
      <c r="D9609" s="32" t="s">
        <v>168</v>
      </c>
      <c r="E9609" s="32" t="s">
        <v>509</v>
      </c>
    </row>
    <row r="9610" spans="1:5" ht="12.6" customHeight="1" x14ac:dyDescent="0.2">
      <c r="A9610" s="32">
        <v>25</v>
      </c>
      <c r="B9610" s="32">
        <v>3</v>
      </c>
      <c r="C9610" s="32">
        <v>199</v>
      </c>
      <c r="D9610" s="32" t="s">
        <v>489</v>
      </c>
      <c r="E9610" s="32" t="s">
        <v>163</v>
      </c>
    </row>
    <row r="9611" spans="1:5" ht="12.6" customHeight="1" x14ac:dyDescent="0.2">
      <c r="A9611" s="32">
        <v>25</v>
      </c>
      <c r="B9611" s="32">
        <v>3</v>
      </c>
      <c r="C9611" s="32">
        <v>200</v>
      </c>
      <c r="D9611" s="32" t="s">
        <v>229</v>
      </c>
      <c r="E9611" s="32" t="s">
        <v>569</v>
      </c>
    </row>
    <row r="9612" spans="1:5" ht="12.6" customHeight="1" x14ac:dyDescent="0.2">
      <c r="A9612" s="32">
        <v>25</v>
      </c>
      <c r="B9612" s="32">
        <v>3</v>
      </c>
      <c r="C9612" s="32">
        <v>201</v>
      </c>
      <c r="D9612" s="32" t="s">
        <v>290</v>
      </c>
      <c r="E9612" s="32" t="s">
        <v>530</v>
      </c>
    </row>
    <row r="9613" spans="1:5" ht="12.6" customHeight="1" x14ac:dyDescent="0.2">
      <c r="A9613" s="32">
        <v>25</v>
      </c>
      <c r="B9613" s="32">
        <v>3</v>
      </c>
      <c r="C9613" s="32">
        <v>202</v>
      </c>
      <c r="D9613" s="32" t="s">
        <v>174</v>
      </c>
      <c r="E9613" s="32" t="s">
        <v>170</v>
      </c>
    </row>
    <row r="9614" spans="1:5" ht="12.6" customHeight="1" x14ac:dyDescent="0.2">
      <c r="A9614" s="32">
        <v>25</v>
      </c>
      <c r="B9614" s="32">
        <v>3</v>
      </c>
      <c r="C9614" s="32">
        <v>203</v>
      </c>
      <c r="D9614" s="32" t="s">
        <v>230</v>
      </c>
      <c r="E9614" s="32" t="s">
        <v>270</v>
      </c>
    </row>
    <row r="9615" spans="1:5" ht="12.6" customHeight="1" x14ac:dyDescent="0.2">
      <c r="A9615" s="32">
        <v>25</v>
      </c>
      <c r="B9615" s="32">
        <v>3</v>
      </c>
      <c r="C9615" s="32">
        <v>204</v>
      </c>
      <c r="D9615" s="32" t="s">
        <v>250</v>
      </c>
      <c r="E9615" s="32" t="s">
        <v>171</v>
      </c>
    </row>
    <row r="9616" spans="1:5" ht="12.6" customHeight="1" x14ac:dyDescent="0.2">
      <c r="A9616" s="32">
        <v>25</v>
      </c>
      <c r="B9616" s="32">
        <v>3</v>
      </c>
      <c r="C9616" s="32">
        <v>205</v>
      </c>
      <c r="D9616" s="32" t="s">
        <v>490</v>
      </c>
      <c r="E9616" s="32" t="s">
        <v>178</v>
      </c>
    </row>
    <row r="9617" spans="1:5" ht="12.6" customHeight="1" x14ac:dyDescent="0.2">
      <c r="A9617" s="32">
        <v>25</v>
      </c>
      <c r="B9617" s="32">
        <v>3</v>
      </c>
      <c r="C9617" s="32">
        <v>206</v>
      </c>
      <c r="D9617" s="32" t="s">
        <v>439</v>
      </c>
      <c r="E9617" s="32" t="s">
        <v>416</v>
      </c>
    </row>
    <row r="9618" spans="1:5" ht="12.6" customHeight="1" x14ac:dyDescent="0.2">
      <c r="A9618" s="32">
        <v>25</v>
      </c>
      <c r="B9618" s="32">
        <v>3</v>
      </c>
      <c r="C9618" s="32">
        <v>207</v>
      </c>
      <c r="D9618" s="32" t="s">
        <v>415</v>
      </c>
      <c r="E9618" s="32" t="s">
        <v>330</v>
      </c>
    </row>
    <row r="9619" spans="1:5" ht="12.6" customHeight="1" x14ac:dyDescent="0.2">
      <c r="A9619" s="32">
        <v>25</v>
      </c>
      <c r="B9619" s="32">
        <v>3</v>
      </c>
      <c r="C9619" s="32">
        <v>208</v>
      </c>
      <c r="D9619" s="32" t="s">
        <v>370</v>
      </c>
      <c r="E9619" s="32" t="s">
        <v>172</v>
      </c>
    </row>
    <row r="9620" spans="1:5" ht="12.6" customHeight="1" x14ac:dyDescent="0.2">
      <c r="A9620" s="32">
        <v>25</v>
      </c>
      <c r="B9620" s="32">
        <v>3</v>
      </c>
      <c r="C9620" s="32">
        <v>209</v>
      </c>
      <c r="D9620" s="32" t="s">
        <v>470</v>
      </c>
      <c r="E9620" s="32" t="s">
        <v>350</v>
      </c>
    </row>
    <row r="9621" spans="1:5" ht="12.6" customHeight="1" x14ac:dyDescent="0.2">
      <c r="A9621" s="32">
        <v>25</v>
      </c>
      <c r="B9621" s="32">
        <v>3</v>
      </c>
      <c r="C9621" s="32">
        <v>210</v>
      </c>
      <c r="D9621" s="32" t="s">
        <v>510</v>
      </c>
      <c r="E9621" s="32" t="s">
        <v>173</v>
      </c>
    </row>
    <row r="9622" spans="1:5" ht="12.6" customHeight="1" x14ac:dyDescent="0.2">
      <c r="A9622" s="32">
        <v>25</v>
      </c>
      <c r="B9622" s="32">
        <v>3</v>
      </c>
      <c r="C9622" s="32">
        <v>211</v>
      </c>
      <c r="D9622" s="32" t="s">
        <v>310</v>
      </c>
      <c r="E9622" s="32" t="s">
        <v>550</v>
      </c>
    </row>
    <row r="9623" spans="1:5" ht="12.6" customHeight="1" x14ac:dyDescent="0.2">
      <c r="A9623" s="32">
        <v>25</v>
      </c>
      <c r="B9623" s="32">
        <v>3</v>
      </c>
      <c r="C9623" s="32">
        <v>212</v>
      </c>
      <c r="D9623" s="32" t="s">
        <v>176</v>
      </c>
      <c r="E9623" s="32" t="s">
        <v>175</v>
      </c>
    </row>
    <row r="9624" spans="1:5" ht="12.6" customHeight="1" x14ac:dyDescent="0.2">
      <c r="A9624" s="32">
        <v>25</v>
      </c>
      <c r="B9624" s="32">
        <v>3</v>
      </c>
      <c r="C9624" s="32">
        <v>213</v>
      </c>
      <c r="D9624" s="32" t="s">
        <v>491</v>
      </c>
      <c r="E9624" s="32" t="s">
        <v>570</v>
      </c>
    </row>
    <row r="9625" spans="1:5" ht="12.6" customHeight="1" x14ac:dyDescent="0.2">
      <c r="A9625" s="32">
        <v>25</v>
      </c>
      <c r="B9625" s="32">
        <v>3</v>
      </c>
      <c r="C9625" s="32">
        <v>214</v>
      </c>
      <c r="D9625" s="32" t="s">
        <v>471</v>
      </c>
      <c r="E9625" s="32" t="s">
        <v>251</v>
      </c>
    </row>
    <row r="9626" spans="1:5" ht="12.6" customHeight="1" x14ac:dyDescent="0.2">
      <c r="A9626" s="32">
        <v>25</v>
      </c>
      <c r="B9626" s="32">
        <v>3</v>
      </c>
      <c r="C9626" s="32">
        <v>215</v>
      </c>
      <c r="D9626" s="32" t="s">
        <v>531</v>
      </c>
      <c r="E9626" s="32" t="s">
        <v>511</v>
      </c>
    </row>
    <row r="9627" spans="1:5" ht="12.6" customHeight="1" x14ac:dyDescent="0.2">
      <c r="A9627" s="32">
        <v>25</v>
      </c>
      <c r="B9627" s="32">
        <v>3</v>
      </c>
      <c r="C9627" s="32">
        <v>216</v>
      </c>
      <c r="D9627" s="32" t="s">
        <v>331</v>
      </c>
      <c r="E9627" s="32" t="s">
        <v>417</v>
      </c>
    </row>
    <row r="9628" spans="1:5" ht="12.6" customHeight="1" x14ac:dyDescent="0.2">
      <c r="A9628" s="32">
        <v>25</v>
      </c>
      <c r="B9628" s="32">
        <v>3</v>
      </c>
      <c r="C9628" s="32">
        <v>217</v>
      </c>
      <c r="D9628" s="32" t="s">
        <v>271</v>
      </c>
      <c r="E9628" s="32" t="s">
        <v>418</v>
      </c>
    </row>
    <row r="9629" spans="1:5" ht="12.6" customHeight="1" x14ac:dyDescent="0.2">
      <c r="A9629" s="32">
        <v>25</v>
      </c>
      <c r="B9629" s="32">
        <v>3</v>
      </c>
      <c r="C9629" s="32">
        <v>218</v>
      </c>
      <c r="D9629" s="32" t="s">
        <v>181</v>
      </c>
      <c r="E9629" s="32" t="s">
        <v>180</v>
      </c>
    </row>
    <row r="9630" spans="1:5" ht="12.6" customHeight="1" x14ac:dyDescent="0.2">
      <c r="A9630" s="32">
        <v>25</v>
      </c>
      <c r="B9630" s="32">
        <v>3</v>
      </c>
      <c r="C9630" s="32">
        <v>219</v>
      </c>
      <c r="D9630" s="32" t="s">
        <v>311</v>
      </c>
      <c r="E9630" s="32" t="s">
        <v>291</v>
      </c>
    </row>
    <row r="9631" spans="1:5" ht="12.6" customHeight="1" x14ac:dyDescent="0.2">
      <c r="A9631" s="32">
        <v>25</v>
      </c>
      <c r="B9631" s="32">
        <v>3</v>
      </c>
      <c r="C9631" s="32">
        <v>220</v>
      </c>
      <c r="D9631" s="32" t="s">
        <v>182</v>
      </c>
      <c r="E9631" s="32" t="s">
        <v>185</v>
      </c>
    </row>
    <row r="9632" spans="1:5" ht="12.6" customHeight="1" x14ac:dyDescent="0.2">
      <c r="A9632" s="32">
        <v>25</v>
      </c>
      <c r="B9632" s="32">
        <v>3</v>
      </c>
      <c r="C9632" s="32">
        <v>221</v>
      </c>
      <c r="D9632" s="32" t="s">
        <v>371</v>
      </c>
      <c r="E9632" s="32" t="s">
        <v>179</v>
      </c>
    </row>
    <row r="9633" spans="1:5" ht="12.6" customHeight="1" x14ac:dyDescent="0.2">
      <c r="A9633" s="32">
        <v>25</v>
      </c>
      <c r="B9633" s="32">
        <v>3</v>
      </c>
      <c r="C9633" s="32">
        <v>222</v>
      </c>
      <c r="D9633" s="32" t="s">
        <v>571</v>
      </c>
      <c r="E9633" s="32" t="s">
        <v>177</v>
      </c>
    </row>
    <row r="9634" spans="1:5" ht="12.6" customHeight="1" x14ac:dyDescent="0.2">
      <c r="A9634" s="32">
        <v>25</v>
      </c>
      <c r="B9634" s="32">
        <v>3</v>
      </c>
      <c r="C9634" s="32">
        <v>223</v>
      </c>
      <c r="D9634" s="32" t="s">
        <v>351</v>
      </c>
      <c r="E9634" s="32" t="s">
        <v>183</v>
      </c>
    </row>
    <row r="9635" spans="1:5" ht="12.6" customHeight="1" x14ac:dyDescent="0.2">
      <c r="A9635" s="32">
        <v>25</v>
      </c>
      <c r="B9635" s="32">
        <v>3</v>
      </c>
      <c r="C9635" s="32">
        <v>224</v>
      </c>
      <c r="D9635" s="32" t="s">
        <v>231</v>
      </c>
      <c r="E9635" s="32" t="s">
        <v>551</v>
      </c>
    </row>
    <row r="9636" spans="1:5" ht="12.6" customHeight="1" x14ac:dyDescent="0.2">
      <c r="A9636" s="32">
        <v>25</v>
      </c>
      <c r="B9636" s="32">
        <v>3</v>
      </c>
      <c r="C9636" s="32">
        <v>225</v>
      </c>
      <c r="D9636" s="32" t="s">
        <v>440</v>
      </c>
      <c r="E9636" s="32" t="s">
        <v>184</v>
      </c>
    </row>
    <row r="9637" spans="1:5" ht="12.6" customHeight="1" x14ac:dyDescent="0.2">
      <c r="A9637" s="32">
        <v>25</v>
      </c>
      <c r="B9637" s="32">
        <v>3</v>
      </c>
      <c r="C9637" s="32">
        <v>226</v>
      </c>
      <c r="D9637" s="32" t="s">
        <v>186</v>
      </c>
      <c r="E9637" s="32" t="s">
        <v>419</v>
      </c>
    </row>
    <row r="9638" spans="1:5" ht="12.6" customHeight="1" x14ac:dyDescent="0.2">
      <c r="A9638" s="32">
        <v>25</v>
      </c>
      <c r="B9638" s="32">
        <v>3</v>
      </c>
      <c r="C9638" s="32">
        <v>227</v>
      </c>
      <c r="D9638" s="32" t="s">
        <v>441</v>
      </c>
      <c r="E9638" s="32" t="s">
        <v>187</v>
      </c>
    </row>
    <row r="9639" spans="1:5" ht="12.6" customHeight="1" x14ac:dyDescent="0.2">
      <c r="A9639" s="32">
        <v>25</v>
      </c>
      <c r="B9639" s="32">
        <v>3</v>
      </c>
      <c r="C9639" s="32">
        <v>228</v>
      </c>
      <c r="D9639" s="32" t="s">
        <v>192</v>
      </c>
      <c r="E9639" s="32" t="s">
        <v>332</v>
      </c>
    </row>
    <row r="9640" spans="1:5" ht="12.6" customHeight="1" x14ac:dyDescent="0.2">
      <c r="A9640" s="32">
        <v>25</v>
      </c>
      <c r="B9640" s="32">
        <v>3</v>
      </c>
      <c r="C9640" s="32">
        <v>229</v>
      </c>
      <c r="D9640" s="32" t="s">
        <v>472</v>
      </c>
      <c r="E9640" s="32" t="s">
        <v>194</v>
      </c>
    </row>
    <row r="9641" spans="1:5" ht="12.6" customHeight="1" x14ac:dyDescent="0.2">
      <c r="A9641" s="32">
        <v>25</v>
      </c>
      <c r="B9641" s="32">
        <v>3</v>
      </c>
      <c r="C9641" s="32">
        <v>230</v>
      </c>
      <c r="D9641" s="32" t="s">
        <v>272</v>
      </c>
      <c r="E9641" s="32" t="s">
        <v>191</v>
      </c>
    </row>
    <row r="9642" spans="1:5" ht="12.6" customHeight="1" x14ac:dyDescent="0.2">
      <c r="A9642" s="32">
        <v>25</v>
      </c>
      <c r="B9642" s="32">
        <v>3</v>
      </c>
      <c r="C9642" s="32">
        <v>231</v>
      </c>
      <c r="D9642" s="32" t="s">
        <v>552</v>
      </c>
      <c r="E9642" s="32" t="s">
        <v>572</v>
      </c>
    </row>
    <row r="9643" spans="1:5" ht="12.6" customHeight="1" x14ac:dyDescent="0.2">
      <c r="A9643" s="32">
        <v>25</v>
      </c>
      <c r="B9643" s="32">
        <v>3</v>
      </c>
      <c r="C9643" s="32">
        <v>232</v>
      </c>
      <c r="D9643" s="32" t="s">
        <v>252</v>
      </c>
      <c r="E9643" s="32" t="s">
        <v>492</v>
      </c>
    </row>
    <row r="9644" spans="1:5" ht="12.6" customHeight="1" x14ac:dyDescent="0.2">
      <c r="A9644" s="32">
        <v>25</v>
      </c>
      <c r="B9644" s="32">
        <v>3</v>
      </c>
      <c r="C9644" s="32">
        <v>233</v>
      </c>
      <c r="D9644" s="32" t="s">
        <v>190</v>
      </c>
      <c r="E9644" s="32" t="s">
        <v>189</v>
      </c>
    </row>
    <row r="9645" spans="1:5" ht="12.6" customHeight="1" x14ac:dyDescent="0.2">
      <c r="A9645" s="32">
        <v>25</v>
      </c>
      <c r="B9645" s="32">
        <v>3</v>
      </c>
      <c r="C9645" s="32">
        <v>234</v>
      </c>
      <c r="D9645" s="32" t="s">
        <v>312</v>
      </c>
      <c r="E9645" s="32" t="s">
        <v>420</v>
      </c>
    </row>
    <row r="9646" spans="1:5" ht="12.6" customHeight="1" x14ac:dyDescent="0.2">
      <c r="A9646" s="32">
        <v>25</v>
      </c>
      <c r="B9646" s="32">
        <v>3</v>
      </c>
      <c r="C9646" s="32">
        <v>235</v>
      </c>
      <c r="D9646" s="32" t="s">
        <v>352</v>
      </c>
      <c r="E9646" s="32" t="s">
        <v>292</v>
      </c>
    </row>
    <row r="9647" spans="1:5" ht="12.6" customHeight="1" x14ac:dyDescent="0.2">
      <c r="A9647" s="32">
        <v>25</v>
      </c>
      <c r="B9647" s="32">
        <v>3</v>
      </c>
      <c r="C9647" s="32">
        <v>236</v>
      </c>
      <c r="D9647" s="32" t="s">
        <v>372</v>
      </c>
      <c r="E9647" s="32" t="s">
        <v>512</v>
      </c>
    </row>
    <row r="9648" spans="1:5" ht="12.6" customHeight="1" x14ac:dyDescent="0.2">
      <c r="A9648" s="32">
        <v>25</v>
      </c>
      <c r="B9648" s="32">
        <v>3</v>
      </c>
      <c r="C9648" s="32">
        <v>237</v>
      </c>
      <c r="D9648" s="32" t="s">
        <v>188</v>
      </c>
      <c r="E9648" s="32" t="s">
        <v>232</v>
      </c>
    </row>
    <row r="9649" spans="1:5" ht="12.6" customHeight="1" x14ac:dyDescent="0.2">
      <c r="A9649" s="32">
        <v>25</v>
      </c>
      <c r="B9649" s="32">
        <v>3</v>
      </c>
      <c r="C9649" s="32">
        <v>238</v>
      </c>
      <c r="D9649" s="32" t="s">
        <v>313</v>
      </c>
      <c r="E9649" s="32" t="s">
        <v>532</v>
      </c>
    </row>
    <row r="9650" spans="1:5" ht="12.6" customHeight="1" x14ac:dyDescent="0.2">
      <c r="A9650" s="32">
        <v>25</v>
      </c>
      <c r="B9650" s="32">
        <v>3</v>
      </c>
      <c r="C9650" s="32">
        <v>239</v>
      </c>
      <c r="D9650" s="32" t="s">
        <v>473</v>
      </c>
      <c r="E9650" s="32" t="s">
        <v>201</v>
      </c>
    </row>
    <row r="9651" spans="1:5" ht="12.6" customHeight="1" x14ac:dyDescent="0.2">
      <c r="A9651" s="32">
        <v>25</v>
      </c>
      <c r="B9651" s="32">
        <v>3</v>
      </c>
      <c r="C9651" s="32">
        <v>240</v>
      </c>
      <c r="D9651" s="32" t="s">
        <v>573</v>
      </c>
      <c r="E9651" s="32" t="s">
        <v>196</v>
      </c>
    </row>
    <row r="9652" spans="1:5" ht="12.6" customHeight="1" x14ac:dyDescent="0.2">
      <c r="A9652" s="32">
        <v>25</v>
      </c>
      <c r="B9652" s="32">
        <v>3</v>
      </c>
      <c r="C9652" s="32">
        <v>241</v>
      </c>
      <c r="D9652" s="32" t="s">
        <v>373</v>
      </c>
      <c r="E9652" s="32" t="s">
        <v>533</v>
      </c>
    </row>
    <row r="9653" spans="1:5" ht="12.6" customHeight="1" x14ac:dyDescent="0.2">
      <c r="A9653" s="32">
        <v>25</v>
      </c>
      <c r="B9653" s="32">
        <v>3</v>
      </c>
      <c r="C9653" s="32">
        <v>242</v>
      </c>
      <c r="D9653" s="32" t="s">
        <v>422</v>
      </c>
      <c r="E9653" s="32" t="s">
        <v>553</v>
      </c>
    </row>
    <row r="9654" spans="1:5" ht="12.6" customHeight="1" x14ac:dyDescent="0.2">
      <c r="A9654" s="32">
        <v>25</v>
      </c>
      <c r="B9654" s="32">
        <v>3</v>
      </c>
      <c r="C9654" s="32">
        <v>243</v>
      </c>
      <c r="D9654" s="32" t="s">
        <v>333</v>
      </c>
      <c r="E9654" s="32" t="s">
        <v>421</v>
      </c>
    </row>
    <row r="9655" spans="1:5" ht="12.6" customHeight="1" x14ac:dyDescent="0.2">
      <c r="A9655" s="32">
        <v>25</v>
      </c>
      <c r="B9655" s="32">
        <v>3</v>
      </c>
      <c r="C9655" s="32">
        <v>244</v>
      </c>
      <c r="D9655" s="32" t="s">
        <v>493</v>
      </c>
      <c r="E9655" s="32" t="s">
        <v>442</v>
      </c>
    </row>
    <row r="9656" spans="1:5" ht="12.6" customHeight="1" x14ac:dyDescent="0.2">
      <c r="A9656" s="32">
        <v>25</v>
      </c>
      <c r="B9656" s="32">
        <v>3</v>
      </c>
      <c r="C9656" s="32">
        <v>245</v>
      </c>
      <c r="D9656" s="32" t="s">
        <v>293</v>
      </c>
      <c r="E9656" s="32" t="s">
        <v>193</v>
      </c>
    </row>
    <row r="9657" spans="1:5" ht="12.6" customHeight="1" x14ac:dyDescent="0.2">
      <c r="A9657" s="32">
        <v>25</v>
      </c>
      <c r="B9657" s="32">
        <v>3</v>
      </c>
      <c r="C9657" s="32">
        <v>246</v>
      </c>
      <c r="D9657" s="32" t="s">
        <v>198</v>
      </c>
      <c r="E9657" s="32" t="s">
        <v>353</v>
      </c>
    </row>
    <row r="9658" spans="1:5" ht="12.6" customHeight="1" x14ac:dyDescent="0.2">
      <c r="A9658" s="32">
        <v>25</v>
      </c>
      <c r="B9658" s="32">
        <v>3</v>
      </c>
      <c r="C9658" s="32">
        <v>247</v>
      </c>
      <c r="D9658" s="32" t="s">
        <v>200</v>
      </c>
      <c r="E9658" s="32" t="s">
        <v>197</v>
      </c>
    </row>
    <row r="9659" spans="1:5" ht="12.6" customHeight="1" x14ac:dyDescent="0.2">
      <c r="A9659" s="32">
        <v>25</v>
      </c>
      <c r="B9659" s="32">
        <v>3</v>
      </c>
      <c r="C9659" s="32">
        <v>248</v>
      </c>
      <c r="D9659" s="32" t="s">
        <v>513</v>
      </c>
      <c r="E9659" s="32" t="s">
        <v>233</v>
      </c>
    </row>
    <row r="9660" spans="1:5" ht="12.6" customHeight="1" x14ac:dyDescent="0.2">
      <c r="A9660" s="32">
        <v>25</v>
      </c>
      <c r="B9660" s="32">
        <v>3</v>
      </c>
      <c r="C9660" s="32">
        <v>249</v>
      </c>
      <c r="D9660" s="32" t="s">
        <v>199</v>
      </c>
      <c r="E9660" s="32" t="s">
        <v>195</v>
      </c>
    </row>
    <row r="9661" spans="1:5" ht="12.6" customHeight="1" x14ac:dyDescent="0.2">
      <c r="A9661" s="32">
        <v>25</v>
      </c>
      <c r="B9661" s="32">
        <v>3</v>
      </c>
      <c r="C9661" s="32">
        <v>250</v>
      </c>
      <c r="D9661" s="32" t="s">
        <v>273</v>
      </c>
      <c r="E9661" s="32" t="s">
        <v>253</v>
      </c>
    </row>
    <row r="9662" spans="1:5" ht="12.6" customHeight="1" x14ac:dyDescent="0.2">
      <c r="A9662" s="32">
        <v>26</v>
      </c>
      <c r="B9662" s="32">
        <v>1</v>
      </c>
      <c r="C9662" s="32">
        <v>1</v>
      </c>
      <c r="D9662" s="32" t="s">
        <v>294</v>
      </c>
      <c r="E9662" s="32" t="s">
        <v>31</v>
      </c>
    </row>
    <row r="9663" spans="1:5" ht="12.6" customHeight="1" x14ac:dyDescent="0.2">
      <c r="A9663" s="32">
        <v>26</v>
      </c>
      <c r="B9663" s="32">
        <v>1</v>
      </c>
      <c r="C9663" s="32">
        <v>2</v>
      </c>
      <c r="D9663" s="32" t="s">
        <v>494</v>
      </c>
      <c r="E9663" s="32" t="s">
        <v>334</v>
      </c>
    </row>
    <row r="9664" spans="1:5" ht="12.6" customHeight="1" x14ac:dyDescent="0.2">
      <c r="A9664" s="32">
        <v>26</v>
      </c>
      <c r="B9664" s="32">
        <v>1</v>
      </c>
      <c r="C9664" s="32">
        <v>3</v>
      </c>
      <c r="D9664" s="32" t="s">
        <v>423</v>
      </c>
      <c r="E9664" s="32" t="s">
        <v>534</v>
      </c>
    </row>
    <row r="9665" spans="1:5" ht="12.6" customHeight="1" x14ac:dyDescent="0.2">
      <c r="A9665" s="32">
        <v>26</v>
      </c>
      <c r="B9665" s="32">
        <v>1</v>
      </c>
      <c r="C9665" s="32">
        <v>4</v>
      </c>
      <c r="D9665" s="32" t="s">
        <v>32</v>
      </c>
      <c r="E9665" s="32" t="s">
        <v>214</v>
      </c>
    </row>
    <row r="9666" spans="1:5" ht="12.6" customHeight="1" x14ac:dyDescent="0.2">
      <c r="A9666" s="32">
        <v>26</v>
      </c>
      <c r="B9666" s="32">
        <v>1</v>
      </c>
      <c r="C9666" s="32">
        <v>5</v>
      </c>
      <c r="D9666" s="32" t="s">
        <v>274</v>
      </c>
      <c r="E9666" s="32" t="s">
        <v>383</v>
      </c>
    </row>
    <row r="9667" spans="1:5" ht="12.6" customHeight="1" x14ac:dyDescent="0.2">
      <c r="A9667" s="32">
        <v>26</v>
      </c>
      <c r="B9667" s="32">
        <v>1</v>
      </c>
      <c r="C9667" s="32">
        <v>6</v>
      </c>
      <c r="D9667" s="32" t="s">
        <v>26</v>
      </c>
      <c r="E9667" s="32" t="s">
        <v>28</v>
      </c>
    </row>
    <row r="9668" spans="1:5" ht="12.6" customHeight="1" x14ac:dyDescent="0.2">
      <c r="A9668" s="32">
        <v>26</v>
      </c>
      <c r="B9668" s="32">
        <v>1</v>
      </c>
      <c r="C9668" s="32">
        <v>7</v>
      </c>
      <c r="D9668" s="32" t="s">
        <v>27</v>
      </c>
      <c r="E9668" s="32" t="s">
        <v>574</v>
      </c>
    </row>
    <row r="9669" spans="1:5" ht="12.6" customHeight="1" x14ac:dyDescent="0.2">
      <c r="A9669" s="32">
        <v>26</v>
      </c>
      <c r="B9669" s="32">
        <v>1</v>
      </c>
      <c r="C9669" s="32">
        <v>8</v>
      </c>
      <c r="D9669" s="32" t="s">
        <v>554</v>
      </c>
      <c r="E9669" s="32" t="s">
        <v>354</v>
      </c>
    </row>
    <row r="9670" spans="1:5" ht="12.6" customHeight="1" x14ac:dyDescent="0.2">
      <c r="A9670" s="32">
        <v>26</v>
      </c>
      <c r="B9670" s="32">
        <v>1</v>
      </c>
      <c r="C9670" s="32">
        <v>9</v>
      </c>
      <c r="D9670" s="32" t="s">
        <v>514</v>
      </c>
      <c r="E9670" s="32" t="s">
        <v>254</v>
      </c>
    </row>
    <row r="9671" spans="1:5" ht="12.6" customHeight="1" x14ac:dyDescent="0.2">
      <c r="A9671" s="32">
        <v>26</v>
      </c>
      <c r="B9671" s="32">
        <v>1</v>
      </c>
      <c r="C9671" s="32">
        <v>10</v>
      </c>
      <c r="D9671" s="32" t="s">
        <v>29</v>
      </c>
      <c r="E9671" s="32" t="s">
        <v>454</v>
      </c>
    </row>
    <row r="9672" spans="1:5" ht="12.6" customHeight="1" x14ac:dyDescent="0.2">
      <c r="A9672" s="32">
        <v>26</v>
      </c>
      <c r="B9672" s="32">
        <v>1</v>
      </c>
      <c r="C9672" s="32">
        <v>11</v>
      </c>
      <c r="D9672" s="32" t="s">
        <v>474</v>
      </c>
      <c r="E9672" s="32" t="s">
        <v>30</v>
      </c>
    </row>
    <row r="9673" spans="1:5" ht="12.6" customHeight="1" x14ac:dyDescent="0.2">
      <c r="A9673" s="32">
        <v>26</v>
      </c>
      <c r="B9673" s="32">
        <v>1</v>
      </c>
      <c r="C9673" s="32">
        <v>12</v>
      </c>
      <c r="D9673" s="32" t="s">
        <v>314</v>
      </c>
      <c r="E9673" s="32" t="s">
        <v>384</v>
      </c>
    </row>
    <row r="9674" spans="1:5" ht="12.6" customHeight="1" x14ac:dyDescent="0.2">
      <c r="A9674" s="32">
        <v>26</v>
      </c>
      <c r="B9674" s="32">
        <v>1</v>
      </c>
      <c r="C9674" s="32">
        <v>13</v>
      </c>
      <c r="D9674" s="32" t="s">
        <v>22</v>
      </c>
      <c r="E9674" s="32" t="s">
        <v>234</v>
      </c>
    </row>
    <row r="9675" spans="1:5" ht="12.6" customHeight="1" x14ac:dyDescent="0.2">
      <c r="A9675" s="32">
        <v>26</v>
      </c>
      <c r="B9675" s="32">
        <v>1</v>
      </c>
      <c r="C9675" s="32">
        <v>14</v>
      </c>
      <c r="D9675" s="32" t="s">
        <v>385</v>
      </c>
      <c r="E9675" s="32" t="s">
        <v>215</v>
      </c>
    </row>
    <row r="9676" spans="1:5" ht="12.6" customHeight="1" x14ac:dyDescent="0.2">
      <c r="A9676" s="32">
        <v>26</v>
      </c>
      <c r="B9676" s="32">
        <v>1</v>
      </c>
      <c r="C9676" s="32">
        <v>15</v>
      </c>
      <c r="D9676" s="32" t="s">
        <v>34</v>
      </c>
      <c r="E9676" s="32" t="s">
        <v>35</v>
      </c>
    </row>
    <row r="9677" spans="1:5" ht="12.6" customHeight="1" x14ac:dyDescent="0.2">
      <c r="A9677" s="32">
        <v>26</v>
      </c>
      <c r="B9677" s="32">
        <v>1</v>
      </c>
      <c r="C9677" s="32">
        <v>16</v>
      </c>
      <c r="D9677" s="32" t="s">
        <v>555</v>
      </c>
      <c r="E9677" s="32" t="s">
        <v>495</v>
      </c>
    </row>
    <row r="9678" spans="1:5" ht="12.6" customHeight="1" x14ac:dyDescent="0.2">
      <c r="A9678" s="32">
        <v>26</v>
      </c>
      <c r="B9678" s="32">
        <v>1</v>
      </c>
      <c r="C9678" s="32">
        <v>17</v>
      </c>
      <c r="D9678" s="32" t="s">
        <v>535</v>
      </c>
      <c r="E9678" s="32" t="s">
        <v>14</v>
      </c>
    </row>
    <row r="9679" spans="1:5" ht="12.6" customHeight="1" x14ac:dyDescent="0.2">
      <c r="A9679" s="32">
        <v>26</v>
      </c>
      <c r="B9679" s="32">
        <v>1</v>
      </c>
      <c r="C9679" s="32">
        <v>18</v>
      </c>
      <c r="D9679" s="32" t="s">
        <v>575</v>
      </c>
      <c r="E9679" s="32" t="s">
        <v>515</v>
      </c>
    </row>
    <row r="9680" spans="1:5" ht="12.6" customHeight="1" x14ac:dyDescent="0.2">
      <c r="A9680" s="32">
        <v>26</v>
      </c>
      <c r="B9680" s="32">
        <v>1</v>
      </c>
      <c r="C9680" s="32">
        <v>19</v>
      </c>
      <c r="D9680" s="32" t="s">
        <v>33</v>
      </c>
      <c r="E9680" s="32" t="s">
        <v>38</v>
      </c>
    </row>
    <row r="9681" spans="1:5" ht="12.6" customHeight="1" x14ac:dyDescent="0.2">
      <c r="A9681" s="32">
        <v>26</v>
      </c>
      <c r="B9681" s="32">
        <v>1</v>
      </c>
      <c r="C9681" s="32">
        <v>20</v>
      </c>
      <c r="D9681" s="32" t="s">
        <v>37</v>
      </c>
      <c r="E9681" s="32" t="s">
        <v>386</v>
      </c>
    </row>
    <row r="9682" spans="1:5" ht="12.6" customHeight="1" x14ac:dyDescent="0.2">
      <c r="A9682" s="32">
        <v>26</v>
      </c>
      <c r="B9682" s="32">
        <v>1</v>
      </c>
      <c r="C9682" s="32">
        <v>21</v>
      </c>
      <c r="D9682" s="32" t="s">
        <v>255</v>
      </c>
      <c r="E9682" s="32" t="s">
        <v>36</v>
      </c>
    </row>
    <row r="9683" spans="1:5" ht="12.6" customHeight="1" x14ac:dyDescent="0.2">
      <c r="A9683" s="32">
        <v>26</v>
      </c>
      <c r="B9683" s="32">
        <v>1</v>
      </c>
      <c r="C9683" s="32">
        <v>22</v>
      </c>
      <c r="D9683" s="32" t="s">
        <v>295</v>
      </c>
      <c r="E9683" s="32" t="s">
        <v>424</v>
      </c>
    </row>
    <row r="9684" spans="1:5" ht="12.6" customHeight="1" x14ac:dyDescent="0.2">
      <c r="A9684" s="32">
        <v>26</v>
      </c>
      <c r="B9684" s="32">
        <v>1</v>
      </c>
      <c r="C9684" s="32">
        <v>23</v>
      </c>
      <c r="D9684" s="32" t="s">
        <v>475</v>
      </c>
      <c r="E9684" s="32" t="s">
        <v>235</v>
      </c>
    </row>
    <row r="9685" spans="1:5" ht="12.6" customHeight="1" x14ac:dyDescent="0.2">
      <c r="A9685" s="32">
        <v>26</v>
      </c>
      <c r="B9685" s="32">
        <v>1</v>
      </c>
      <c r="C9685" s="32">
        <v>24</v>
      </c>
      <c r="D9685" s="32" t="s">
        <v>335</v>
      </c>
      <c r="E9685" s="32" t="s">
        <v>275</v>
      </c>
    </row>
    <row r="9686" spans="1:5" ht="12.6" customHeight="1" x14ac:dyDescent="0.2">
      <c r="A9686" s="32">
        <v>26</v>
      </c>
      <c r="B9686" s="32">
        <v>1</v>
      </c>
      <c r="C9686" s="32">
        <v>25</v>
      </c>
      <c r="D9686" s="32" t="s">
        <v>315</v>
      </c>
      <c r="E9686" s="32" t="s">
        <v>355</v>
      </c>
    </row>
    <row r="9687" spans="1:5" ht="12.6" customHeight="1" x14ac:dyDescent="0.2">
      <c r="A9687" s="32">
        <v>26</v>
      </c>
      <c r="B9687" s="32">
        <v>1</v>
      </c>
      <c r="C9687" s="32">
        <v>26</v>
      </c>
      <c r="D9687" s="32" t="s">
        <v>39</v>
      </c>
      <c r="E9687" s="32" t="s">
        <v>455</v>
      </c>
    </row>
    <row r="9688" spans="1:5" ht="12.6" customHeight="1" x14ac:dyDescent="0.2">
      <c r="A9688" s="32">
        <v>26</v>
      </c>
      <c r="B9688" s="32">
        <v>1</v>
      </c>
      <c r="C9688" s="32">
        <v>27</v>
      </c>
      <c r="D9688" s="32" t="s">
        <v>41</v>
      </c>
      <c r="E9688" s="32" t="s">
        <v>216</v>
      </c>
    </row>
    <row r="9689" spans="1:5" ht="12.6" customHeight="1" x14ac:dyDescent="0.2">
      <c r="A9689" s="32">
        <v>26</v>
      </c>
      <c r="B9689" s="32">
        <v>1</v>
      </c>
      <c r="C9689" s="32">
        <v>28</v>
      </c>
      <c r="D9689" s="32" t="s">
        <v>388</v>
      </c>
      <c r="E9689" s="32" t="s">
        <v>425</v>
      </c>
    </row>
    <row r="9690" spans="1:5" ht="12.6" customHeight="1" x14ac:dyDescent="0.2">
      <c r="A9690" s="32">
        <v>26</v>
      </c>
      <c r="B9690" s="32">
        <v>1</v>
      </c>
      <c r="C9690" s="32">
        <v>29</v>
      </c>
      <c r="D9690" s="32" t="s">
        <v>387</v>
      </c>
      <c r="E9690" s="32" t="s">
        <v>296</v>
      </c>
    </row>
    <row r="9691" spans="1:5" ht="12.6" customHeight="1" x14ac:dyDescent="0.2">
      <c r="A9691" s="32">
        <v>26</v>
      </c>
      <c r="B9691" s="32">
        <v>1</v>
      </c>
      <c r="C9691" s="32">
        <v>30</v>
      </c>
      <c r="D9691" s="32" t="s">
        <v>456</v>
      </c>
      <c r="E9691" s="32" t="s">
        <v>496</v>
      </c>
    </row>
    <row r="9692" spans="1:5" ht="12.6" customHeight="1" x14ac:dyDescent="0.2">
      <c r="A9692" s="32">
        <v>26</v>
      </c>
      <c r="B9692" s="32">
        <v>1</v>
      </c>
      <c r="C9692" s="32">
        <v>31</v>
      </c>
      <c r="D9692" s="32" t="s">
        <v>44</v>
      </c>
      <c r="E9692" s="32" t="s">
        <v>356</v>
      </c>
    </row>
    <row r="9693" spans="1:5" ht="12.6" customHeight="1" x14ac:dyDescent="0.2">
      <c r="A9693" s="32">
        <v>26</v>
      </c>
      <c r="B9693" s="32">
        <v>1</v>
      </c>
      <c r="C9693" s="32">
        <v>32</v>
      </c>
      <c r="D9693" s="32" t="s">
        <v>536</v>
      </c>
      <c r="E9693" s="32" t="s">
        <v>476</v>
      </c>
    </row>
    <row r="9694" spans="1:5" ht="12.6" customHeight="1" x14ac:dyDescent="0.2">
      <c r="A9694" s="32">
        <v>26</v>
      </c>
      <c r="B9694" s="32">
        <v>1</v>
      </c>
      <c r="C9694" s="32">
        <v>33</v>
      </c>
      <c r="D9694" s="32" t="s">
        <v>43</v>
      </c>
      <c r="E9694" s="32" t="s">
        <v>336</v>
      </c>
    </row>
    <row r="9695" spans="1:5" ht="12.6" customHeight="1" x14ac:dyDescent="0.2">
      <c r="A9695" s="32">
        <v>26</v>
      </c>
      <c r="B9695" s="32">
        <v>1</v>
      </c>
      <c r="C9695" s="32">
        <v>34</v>
      </c>
      <c r="D9695" s="32" t="s">
        <v>256</v>
      </c>
      <c r="E9695" s="32" t="s">
        <v>40</v>
      </c>
    </row>
    <row r="9696" spans="1:5" ht="12.6" customHeight="1" x14ac:dyDescent="0.2">
      <c r="A9696" s="32">
        <v>26</v>
      </c>
      <c r="B9696" s="32">
        <v>1</v>
      </c>
      <c r="C9696" s="32">
        <v>35</v>
      </c>
      <c r="D9696" s="32" t="s">
        <v>556</v>
      </c>
      <c r="E9696" s="32" t="s">
        <v>236</v>
      </c>
    </row>
    <row r="9697" spans="1:5" ht="12.6" customHeight="1" x14ac:dyDescent="0.2">
      <c r="A9697" s="32">
        <v>26</v>
      </c>
      <c r="B9697" s="32">
        <v>1</v>
      </c>
      <c r="C9697" s="32">
        <v>36</v>
      </c>
      <c r="D9697" s="32" t="s">
        <v>516</v>
      </c>
      <c r="E9697" s="32" t="s">
        <v>42</v>
      </c>
    </row>
    <row r="9698" spans="1:5" ht="12.6" customHeight="1" x14ac:dyDescent="0.2">
      <c r="A9698" s="32">
        <v>26</v>
      </c>
      <c r="B9698" s="32">
        <v>1</v>
      </c>
      <c r="C9698" s="32">
        <v>37</v>
      </c>
      <c r="D9698" s="32" t="s">
        <v>15</v>
      </c>
      <c r="E9698" s="32" t="s">
        <v>45</v>
      </c>
    </row>
    <row r="9699" spans="1:5" ht="12.6" customHeight="1" x14ac:dyDescent="0.2">
      <c r="A9699" s="32">
        <v>26</v>
      </c>
      <c r="B9699" s="32">
        <v>1</v>
      </c>
      <c r="C9699" s="32">
        <v>38</v>
      </c>
      <c r="D9699" s="32" t="s">
        <v>316</v>
      </c>
      <c r="E9699" s="32" t="s">
        <v>576</v>
      </c>
    </row>
    <row r="9700" spans="1:5" ht="12.6" customHeight="1" x14ac:dyDescent="0.2">
      <c r="A9700" s="32">
        <v>26</v>
      </c>
      <c r="B9700" s="32">
        <v>1</v>
      </c>
      <c r="C9700" s="32">
        <v>39</v>
      </c>
      <c r="D9700" s="32" t="s">
        <v>46</v>
      </c>
      <c r="E9700" s="32" t="s">
        <v>276</v>
      </c>
    </row>
    <row r="9701" spans="1:5" ht="12.6" customHeight="1" x14ac:dyDescent="0.2">
      <c r="A9701" s="32">
        <v>26</v>
      </c>
      <c r="B9701" s="32">
        <v>1</v>
      </c>
      <c r="C9701" s="32">
        <v>40</v>
      </c>
      <c r="D9701" s="32" t="s">
        <v>237</v>
      </c>
      <c r="E9701" s="32" t="s">
        <v>477</v>
      </c>
    </row>
    <row r="9702" spans="1:5" ht="12.6" customHeight="1" x14ac:dyDescent="0.2">
      <c r="A9702" s="32">
        <v>26</v>
      </c>
      <c r="B9702" s="32">
        <v>1</v>
      </c>
      <c r="C9702" s="32">
        <v>41</v>
      </c>
      <c r="D9702" s="32" t="s">
        <v>217</v>
      </c>
      <c r="E9702" s="32" t="s">
        <v>47</v>
      </c>
    </row>
    <row r="9703" spans="1:5" ht="12.6" customHeight="1" x14ac:dyDescent="0.2">
      <c r="A9703" s="32">
        <v>26</v>
      </c>
      <c r="B9703" s="32">
        <v>1</v>
      </c>
      <c r="C9703" s="32">
        <v>42</v>
      </c>
      <c r="D9703" s="32" t="s">
        <v>497</v>
      </c>
      <c r="E9703" s="32" t="s">
        <v>277</v>
      </c>
    </row>
    <row r="9704" spans="1:5" ht="12.6" customHeight="1" x14ac:dyDescent="0.2">
      <c r="A9704" s="32">
        <v>26</v>
      </c>
      <c r="B9704" s="32">
        <v>1</v>
      </c>
      <c r="C9704" s="32">
        <v>43</v>
      </c>
      <c r="D9704" s="32" t="s">
        <v>557</v>
      </c>
      <c r="E9704" s="32" t="s">
        <v>426</v>
      </c>
    </row>
    <row r="9705" spans="1:5" ht="12.6" customHeight="1" x14ac:dyDescent="0.2">
      <c r="A9705" s="32">
        <v>26</v>
      </c>
      <c r="B9705" s="32">
        <v>1</v>
      </c>
      <c r="C9705" s="32">
        <v>44</v>
      </c>
      <c r="D9705" s="32" t="s">
        <v>317</v>
      </c>
      <c r="E9705" s="32" t="s">
        <v>53</v>
      </c>
    </row>
    <row r="9706" spans="1:5" ht="12.6" customHeight="1" x14ac:dyDescent="0.2">
      <c r="A9706" s="32">
        <v>26</v>
      </c>
      <c r="B9706" s="32">
        <v>1</v>
      </c>
      <c r="C9706" s="32">
        <v>45</v>
      </c>
      <c r="D9706" s="32" t="s">
        <v>389</v>
      </c>
      <c r="E9706" s="32" t="s">
        <v>537</v>
      </c>
    </row>
    <row r="9707" spans="1:5" ht="12.6" customHeight="1" x14ac:dyDescent="0.2">
      <c r="A9707" s="32">
        <v>26</v>
      </c>
      <c r="B9707" s="32">
        <v>1</v>
      </c>
      <c r="C9707" s="32">
        <v>46</v>
      </c>
      <c r="D9707" s="32" t="s">
        <v>51</v>
      </c>
      <c r="E9707" s="32" t="s">
        <v>52</v>
      </c>
    </row>
    <row r="9708" spans="1:5" ht="12.6" customHeight="1" x14ac:dyDescent="0.2">
      <c r="A9708" s="32">
        <v>26</v>
      </c>
      <c r="B9708" s="32">
        <v>1</v>
      </c>
      <c r="C9708" s="32">
        <v>47</v>
      </c>
      <c r="D9708" s="32" t="s">
        <v>50</v>
      </c>
      <c r="E9708" s="32" t="s">
        <v>257</v>
      </c>
    </row>
    <row r="9709" spans="1:5" ht="12.6" customHeight="1" x14ac:dyDescent="0.2">
      <c r="A9709" s="32">
        <v>26</v>
      </c>
      <c r="B9709" s="32">
        <v>1</v>
      </c>
      <c r="C9709" s="32">
        <v>48</v>
      </c>
      <c r="D9709" s="32" t="s">
        <v>357</v>
      </c>
      <c r="E9709" s="32" t="s">
        <v>577</v>
      </c>
    </row>
    <row r="9710" spans="1:5" ht="12.6" customHeight="1" x14ac:dyDescent="0.2">
      <c r="A9710" s="32">
        <v>26</v>
      </c>
      <c r="B9710" s="32">
        <v>1</v>
      </c>
      <c r="C9710" s="32">
        <v>49</v>
      </c>
      <c r="D9710" s="32" t="s">
        <v>457</v>
      </c>
      <c r="E9710" s="32" t="s">
        <v>517</v>
      </c>
    </row>
    <row r="9711" spans="1:5" ht="12.6" customHeight="1" x14ac:dyDescent="0.2">
      <c r="A9711" s="32">
        <v>26</v>
      </c>
      <c r="B9711" s="32">
        <v>1</v>
      </c>
      <c r="C9711" s="32">
        <v>50</v>
      </c>
      <c r="D9711" s="32" t="s">
        <v>297</v>
      </c>
      <c r="E9711" s="32" t="s">
        <v>48</v>
      </c>
    </row>
    <row r="9712" spans="1:5" ht="12.6" customHeight="1" x14ac:dyDescent="0.2">
      <c r="A9712" s="32">
        <v>26</v>
      </c>
      <c r="B9712" s="32">
        <v>1</v>
      </c>
      <c r="C9712" s="32">
        <v>51</v>
      </c>
      <c r="D9712" s="32" t="s">
        <v>337</v>
      </c>
      <c r="E9712" s="32" t="s">
        <v>16</v>
      </c>
    </row>
    <row r="9713" spans="1:5" ht="12.6" customHeight="1" x14ac:dyDescent="0.2">
      <c r="A9713" s="32">
        <v>26</v>
      </c>
      <c r="B9713" s="32">
        <v>1</v>
      </c>
      <c r="C9713" s="32">
        <v>52</v>
      </c>
      <c r="D9713" s="32" t="s">
        <v>390</v>
      </c>
      <c r="E9713" s="32" t="s">
        <v>49</v>
      </c>
    </row>
    <row r="9714" spans="1:5" ht="12.6" customHeight="1" x14ac:dyDescent="0.2">
      <c r="A9714" s="32">
        <v>26</v>
      </c>
      <c r="B9714" s="32">
        <v>1</v>
      </c>
      <c r="C9714" s="32">
        <v>53</v>
      </c>
      <c r="D9714" s="32" t="s">
        <v>498</v>
      </c>
      <c r="E9714" s="32" t="s">
        <v>258</v>
      </c>
    </row>
    <row r="9715" spans="1:5" ht="12.6" customHeight="1" x14ac:dyDescent="0.2">
      <c r="A9715" s="32">
        <v>26</v>
      </c>
      <c r="B9715" s="32">
        <v>1</v>
      </c>
      <c r="C9715" s="32">
        <v>54</v>
      </c>
      <c r="D9715" s="32" t="s">
        <v>58</v>
      </c>
      <c r="E9715" s="32" t="s">
        <v>391</v>
      </c>
    </row>
    <row r="9716" spans="1:5" ht="12.6" customHeight="1" x14ac:dyDescent="0.2">
      <c r="A9716" s="32">
        <v>26</v>
      </c>
      <c r="B9716" s="32">
        <v>1</v>
      </c>
      <c r="C9716" s="32">
        <v>55</v>
      </c>
      <c r="D9716" s="32" t="s">
        <v>458</v>
      </c>
      <c r="E9716" s="32" t="s">
        <v>427</v>
      </c>
    </row>
    <row r="9717" spans="1:5" ht="12.6" customHeight="1" x14ac:dyDescent="0.2">
      <c r="A9717" s="32">
        <v>26</v>
      </c>
      <c r="B9717" s="32">
        <v>1</v>
      </c>
      <c r="C9717" s="32">
        <v>56</v>
      </c>
      <c r="D9717" s="32" t="s">
        <v>218</v>
      </c>
      <c r="E9717" s="32" t="s">
        <v>358</v>
      </c>
    </row>
    <row r="9718" spans="1:5" ht="12.6" customHeight="1" x14ac:dyDescent="0.2">
      <c r="A9718" s="32">
        <v>26</v>
      </c>
      <c r="B9718" s="32">
        <v>1</v>
      </c>
      <c r="C9718" s="32">
        <v>57</v>
      </c>
      <c r="D9718" s="32" t="s">
        <v>55</v>
      </c>
      <c r="E9718" s="32" t="s">
        <v>17</v>
      </c>
    </row>
    <row r="9719" spans="1:5" ht="12.6" customHeight="1" x14ac:dyDescent="0.2">
      <c r="A9719" s="32">
        <v>26</v>
      </c>
      <c r="B9719" s="32">
        <v>1</v>
      </c>
      <c r="C9719" s="32">
        <v>58</v>
      </c>
      <c r="D9719" s="32" t="s">
        <v>56</v>
      </c>
      <c r="E9719" s="32" t="s">
        <v>392</v>
      </c>
    </row>
    <row r="9720" spans="1:5" ht="12.6" customHeight="1" x14ac:dyDescent="0.2">
      <c r="A9720" s="32">
        <v>26</v>
      </c>
      <c r="B9720" s="32">
        <v>1</v>
      </c>
      <c r="C9720" s="32">
        <v>59</v>
      </c>
      <c r="D9720" s="32" t="s">
        <v>478</v>
      </c>
      <c r="E9720" s="32" t="s">
        <v>338</v>
      </c>
    </row>
    <row r="9721" spans="1:5" ht="12.6" customHeight="1" x14ac:dyDescent="0.2">
      <c r="A9721" s="32">
        <v>26</v>
      </c>
      <c r="B9721" s="32">
        <v>1</v>
      </c>
      <c r="C9721" s="32">
        <v>60</v>
      </c>
      <c r="D9721" s="32" t="s">
        <v>278</v>
      </c>
      <c r="E9721" s="32" t="s">
        <v>538</v>
      </c>
    </row>
    <row r="9722" spans="1:5" ht="12.6" customHeight="1" x14ac:dyDescent="0.2">
      <c r="A9722" s="32">
        <v>26</v>
      </c>
      <c r="B9722" s="32">
        <v>1</v>
      </c>
      <c r="C9722" s="32">
        <v>61</v>
      </c>
      <c r="D9722" s="32" t="s">
        <v>54</v>
      </c>
      <c r="E9722" s="32" t="s">
        <v>60</v>
      </c>
    </row>
    <row r="9723" spans="1:5" ht="12.6" customHeight="1" x14ac:dyDescent="0.2">
      <c r="A9723" s="32">
        <v>26</v>
      </c>
      <c r="B9723" s="32">
        <v>1</v>
      </c>
      <c r="C9723" s="32">
        <v>62</v>
      </c>
      <c r="D9723" s="32" t="s">
        <v>59</v>
      </c>
      <c r="E9723" s="32" t="s">
        <v>298</v>
      </c>
    </row>
    <row r="9724" spans="1:5" ht="12.6" customHeight="1" x14ac:dyDescent="0.2">
      <c r="A9724" s="32">
        <v>26</v>
      </c>
      <c r="B9724" s="32">
        <v>1</v>
      </c>
      <c r="C9724" s="32">
        <v>63</v>
      </c>
      <c r="D9724" s="32" t="s">
        <v>518</v>
      </c>
      <c r="E9724" s="32" t="s">
        <v>238</v>
      </c>
    </row>
    <row r="9725" spans="1:5" ht="12.6" customHeight="1" x14ac:dyDescent="0.2">
      <c r="A9725" s="32">
        <v>26</v>
      </c>
      <c r="B9725" s="32">
        <v>1</v>
      </c>
      <c r="C9725" s="32">
        <v>64</v>
      </c>
      <c r="D9725" s="32" t="s">
        <v>578</v>
      </c>
      <c r="E9725" s="32" t="s">
        <v>57</v>
      </c>
    </row>
    <row r="9726" spans="1:5" ht="12.6" customHeight="1" x14ac:dyDescent="0.2">
      <c r="A9726" s="32">
        <v>26</v>
      </c>
      <c r="B9726" s="32">
        <v>1</v>
      </c>
      <c r="C9726" s="32">
        <v>65</v>
      </c>
      <c r="D9726" s="32" t="s">
        <v>318</v>
      </c>
      <c r="E9726" s="32" t="s">
        <v>558</v>
      </c>
    </row>
    <row r="9727" spans="1:5" ht="12.6" customHeight="1" x14ac:dyDescent="0.2">
      <c r="A9727" s="32">
        <v>26</v>
      </c>
      <c r="B9727" s="32">
        <v>1</v>
      </c>
      <c r="C9727" s="32">
        <v>66</v>
      </c>
      <c r="D9727" s="32" t="s">
        <v>239</v>
      </c>
      <c r="E9727" s="32" t="s">
        <v>64</v>
      </c>
    </row>
    <row r="9728" spans="1:5" ht="12.6" customHeight="1" x14ac:dyDescent="0.2">
      <c r="A9728" s="32">
        <v>26</v>
      </c>
      <c r="B9728" s="32">
        <v>1</v>
      </c>
      <c r="C9728" s="32">
        <v>67</v>
      </c>
      <c r="D9728" s="32" t="s">
        <v>394</v>
      </c>
      <c r="E9728" s="32" t="s">
        <v>65</v>
      </c>
    </row>
    <row r="9729" spans="1:5" ht="12.6" customHeight="1" x14ac:dyDescent="0.2">
      <c r="A9729" s="32">
        <v>26</v>
      </c>
      <c r="B9729" s="32">
        <v>1</v>
      </c>
      <c r="C9729" s="32">
        <v>68</v>
      </c>
      <c r="D9729" s="32" t="s">
        <v>459</v>
      </c>
      <c r="E9729" s="32" t="s">
        <v>66</v>
      </c>
    </row>
    <row r="9730" spans="1:5" ht="12.6" customHeight="1" x14ac:dyDescent="0.2">
      <c r="A9730" s="32">
        <v>26</v>
      </c>
      <c r="B9730" s="32">
        <v>1</v>
      </c>
      <c r="C9730" s="32">
        <v>69</v>
      </c>
      <c r="D9730" s="32" t="s">
        <v>393</v>
      </c>
      <c r="E9730" s="32" t="s">
        <v>319</v>
      </c>
    </row>
    <row r="9731" spans="1:5" ht="12.6" customHeight="1" x14ac:dyDescent="0.2">
      <c r="A9731" s="32">
        <v>26</v>
      </c>
      <c r="B9731" s="32">
        <v>1</v>
      </c>
      <c r="C9731" s="32">
        <v>70</v>
      </c>
      <c r="D9731" s="32" t="s">
        <v>499</v>
      </c>
      <c r="E9731" s="32" t="s">
        <v>219</v>
      </c>
    </row>
    <row r="9732" spans="1:5" ht="12.6" customHeight="1" x14ac:dyDescent="0.2">
      <c r="A9732" s="32">
        <v>26</v>
      </c>
      <c r="B9732" s="32">
        <v>1</v>
      </c>
      <c r="C9732" s="32">
        <v>71</v>
      </c>
      <c r="D9732" s="32" t="s">
        <v>61</v>
      </c>
      <c r="E9732" s="32" t="s">
        <v>63</v>
      </c>
    </row>
    <row r="9733" spans="1:5" ht="12.6" customHeight="1" x14ac:dyDescent="0.2">
      <c r="A9733" s="32">
        <v>26</v>
      </c>
      <c r="B9733" s="32">
        <v>1</v>
      </c>
      <c r="C9733" s="32">
        <v>72</v>
      </c>
      <c r="D9733" s="32" t="s">
        <v>18</v>
      </c>
      <c r="E9733" s="32" t="s">
        <v>579</v>
      </c>
    </row>
    <row r="9734" spans="1:5" ht="12.6" customHeight="1" x14ac:dyDescent="0.2">
      <c r="A9734" s="32">
        <v>26</v>
      </c>
      <c r="B9734" s="32">
        <v>1</v>
      </c>
      <c r="C9734" s="32">
        <v>73</v>
      </c>
      <c r="D9734" s="32" t="s">
        <v>359</v>
      </c>
      <c r="E9734" s="32" t="s">
        <v>339</v>
      </c>
    </row>
    <row r="9735" spans="1:5" ht="12.6" customHeight="1" x14ac:dyDescent="0.2">
      <c r="A9735" s="32">
        <v>26</v>
      </c>
      <c r="B9735" s="32">
        <v>1</v>
      </c>
      <c r="C9735" s="32">
        <v>74</v>
      </c>
      <c r="D9735" s="32" t="s">
        <v>428</v>
      </c>
      <c r="E9735" s="32" t="s">
        <v>62</v>
      </c>
    </row>
    <row r="9736" spans="1:5" ht="12.6" customHeight="1" x14ac:dyDescent="0.2">
      <c r="A9736" s="32">
        <v>26</v>
      </c>
      <c r="B9736" s="32">
        <v>1</v>
      </c>
      <c r="C9736" s="32">
        <v>75</v>
      </c>
      <c r="D9736" s="32" t="s">
        <v>299</v>
      </c>
      <c r="E9736" s="32" t="s">
        <v>539</v>
      </c>
    </row>
    <row r="9737" spans="1:5" ht="12.6" customHeight="1" x14ac:dyDescent="0.2">
      <c r="A9737" s="32">
        <v>26</v>
      </c>
      <c r="B9737" s="32">
        <v>1</v>
      </c>
      <c r="C9737" s="32">
        <v>76</v>
      </c>
      <c r="D9737" s="32" t="s">
        <v>259</v>
      </c>
      <c r="E9737" s="32" t="s">
        <v>479</v>
      </c>
    </row>
    <row r="9738" spans="1:5" ht="12.6" customHeight="1" x14ac:dyDescent="0.2">
      <c r="A9738" s="32">
        <v>26</v>
      </c>
      <c r="B9738" s="32">
        <v>1</v>
      </c>
      <c r="C9738" s="32">
        <v>77</v>
      </c>
      <c r="D9738" s="32" t="s">
        <v>519</v>
      </c>
      <c r="E9738" s="32" t="s">
        <v>67</v>
      </c>
    </row>
    <row r="9739" spans="1:5" ht="12.6" customHeight="1" x14ac:dyDescent="0.2">
      <c r="A9739" s="32">
        <v>26</v>
      </c>
      <c r="B9739" s="32">
        <v>1</v>
      </c>
      <c r="C9739" s="32">
        <v>78</v>
      </c>
      <c r="D9739" s="32" t="s">
        <v>559</v>
      </c>
      <c r="E9739" s="32" t="s">
        <v>279</v>
      </c>
    </row>
    <row r="9740" spans="1:5" ht="12.6" customHeight="1" x14ac:dyDescent="0.2">
      <c r="A9740" s="32">
        <v>26</v>
      </c>
      <c r="B9740" s="32">
        <v>1</v>
      </c>
      <c r="C9740" s="32">
        <v>79</v>
      </c>
      <c r="D9740" s="32" t="s">
        <v>429</v>
      </c>
      <c r="E9740" s="32" t="s">
        <v>480</v>
      </c>
    </row>
    <row r="9741" spans="1:5" ht="12.6" customHeight="1" x14ac:dyDescent="0.2">
      <c r="A9741" s="32">
        <v>26</v>
      </c>
      <c r="B9741" s="32">
        <v>1</v>
      </c>
      <c r="C9741" s="32">
        <v>80</v>
      </c>
      <c r="D9741" s="32" t="s">
        <v>72</v>
      </c>
      <c r="E9741" s="32" t="s">
        <v>520</v>
      </c>
    </row>
    <row r="9742" spans="1:5" ht="12.6" customHeight="1" x14ac:dyDescent="0.2">
      <c r="A9742" s="32">
        <v>26</v>
      </c>
      <c r="B9742" s="32">
        <v>1</v>
      </c>
      <c r="C9742" s="32">
        <v>81</v>
      </c>
      <c r="D9742" s="32" t="s">
        <v>560</v>
      </c>
      <c r="E9742" s="32" t="s">
        <v>70</v>
      </c>
    </row>
    <row r="9743" spans="1:5" ht="12.6" customHeight="1" x14ac:dyDescent="0.2">
      <c r="A9743" s="32">
        <v>26</v>
      </c>
      <c r="B9743" s="32">
        <v>1</v>
      </c>
      <c r="C9743" s="32">
        <v>82</v>
      </c>
      <c r="D9743" s="32" t="s">
        <v>300</v>
      </c>
      <c r="E9743" s="32" t="s">
        <v>240</v>
      </c>
    </row>
    <row r="9744" spans="1:5" ht="12.6" customHeight="1" x14ac:dyDescent="0.2">
      <c r="A9744" s="32">
        <v>26</v>
      </c>
      <c r="B9744" s="32">
        <v>1</v>
      </c>
      <c r="C9744" s="32">
        <v>83</v>
      </c>
      <c r="D9744" s="32" t="s">
        <v>500</v>
      </c>
      <c r="E9744" s="32" t="s">
        <v>360</v>
      </c>
    </row>
    <row r="9745" spans="1:5" ht="12.6" customHeight="1" x14ac:dyDescent="0.2">
      <c r="A9745" s="32">
        <v>26</v>
      </c>
      <c r="B9745" s="32">
        <v>1</v>
      </c>
      <c r="C9745" s="32">
        <v>84</v>
      </c>
      <c r="D9745" s="32" t="s">
        <v>74</v>
      </c>
      <c r="E9745" s="32" t="s">
        <v>260</v>
      </c>
    </row>
    <row r="9746" spans="1:5" ht="12.6" customHeight="1" x14ac:dyDescent="0.2">
      <c r="A9746" s="32">
        <v>26</v>
      </c>
      <c r="B9746" s="32">
        <v>1</v>
      </c>
      <c r="C9746" s="32">
        <v>85</v>
      </c>
      <c r="D9746" s="32" t="s">
        <v>73</v>
      </c>
      <c r="E9746" s="32" t="s">
        <v>340</v>
      </c>
    </row>
    <row r="9747" spans="1:5" ht="12.6" customHeight="1" x14ac:dyDescent="0.2">
      <c r="A9747" s="32">
        <v>26</v>
      </c>
      <c r="B9747" s="32">
        <v>1</v>
      </c>
      <c r="C9747" s="32">
        <v>86</v>
      </c>
      <c r="D9747" s="32" t="s">
        <v>320</v>
      </c>
      <c r="E9747" s="32" t="s">
        <v>540</v>
      </c>
    </row>
    <row r="9748" spans="1:5" ht="12.6" customHeight="1" x14ac:dyDescent="0.2">
      <c r="A9748" s="32">
        <v>26</v>
      </c>
      <c r="B9748" s="32">
        <v>1</v>
      </c>
      <c r="C9748" s="32">
        <v>87</v>
      </c>
      <c r="D9748" s="32" t="s">
        <v>395</v>
      </c>
      <c r="E9748" s="32" t="s">
        <v>69</v>
      </c>
    </row>
    <row r="9749" spans="1:5" ht="12.6" customHeight="1" x14ac:dyDescent="0.2">
      <c r="A9749" s="32">
        <v>26</v>
      </c>
      <c r="B9749" s="32">
        <v>1</v>
      </c>
      <c r="C9749" s="32">
        <v>88</v>
      </c>
      <c r="D9749" s="32" t="s">
        <v>220</v>
      </c>
      <c r="E9749" s="32" t="s">
        <v>19</v>
      </c>
    </row>
    <row r="9750" spans="1:5" ht="12.6" customHeight="1" x14ac:dyDescent="0.2">
      <c r="A9750" s="32">
        <v>26</v>
      </c>
      <c r="B9750" s="32">
        <v>1</v>
      </c>
      <c r="C9750" s="32">
        <v>89</v>
      </c>
      <c r="D9750" s="32" t="s">
        <v>460</v>
      </c>
      <c r="E9750" s="32" t="s">
        <v>71</v>
      </c>
    </row>
    <row r="9751" spans="1:5" ht="12.6" customHeight="1" x14ac:dyDescent="0.2">
      <c r="A9751" s="32">
        <v>26</v>
      </c>
      <c r="B9751" s="32">
        <v>1</v>
      </c>
      <c r="C9751" s="32">
        <v>90</v>
      </c>
      <c r="D9751" s="32" t="s">
        <v>580</v>
      </c>
      <c r="E9751" s="32" t="s">
        <v>396</v>
      </c>
    </row>
    <row r="9752" spans="1:5" ht="12.6" customHeight="1" x14ac:dyDescent="0.2">
      <c r="A9752" s="32">
        <v>26</v>
      </c>
      <c r="B9752" s="32">
        <v>1</v>
      </c>
      <c r="C9752" s="32">
        <v>91</v>
      </c>
      <c r="D9752" s="32" t="s">
        <v>280</v>
      </c>
      <c r="E9752" s="32" t="s">
        <v>68</v>
      </c>
    </row>
    <row r="9753" spans="1:5" ht="12.6" customHeight="1" x14ac:dyDescent="0.2">
      <c r="A9753" s="32">
        <v>26</v>
      </c>
      <c r="B9753" s="32">
        <v>1</v>
      </c>
      <c r="C9753" s="32">
        <v>92</v>
      </c>
      <c r="D9753" s="32" t="s">
        <v>20</v>
      </c>
      <c r="E9753" s="32" t="s">
        <v>321</v>
      </c>
    </row>
    <row r="9754" spans="1:5" ht="12.6" customHeight="1" x14ac:dyDescent="0.2">
      <c r="A9754" s="32">
        <v>26</v>
      </c>
      <c r="B9754" s="32">
        <v>1</v>
      </c>
      <c r="C9754" s="32">
        <v>93</v>
      </c>
      <c r="D9754" s="32" t="s">
        <v>461</v>
      </c>
      <c r="E9754" s="32" t="s">
        <v>76</v>
      </c>
    </row>
    <row r="9755" spans="1:5" ht="12.6" customHeight="1" x14ac:dyDescent="0.2">
      <c r="A9755" s="32">
        <v>26</v>
      </c>
      <c r="B9755" s="32">
        <v>1</v>
      </c>
      <c r="C9755" s="32">
        <v>94</v>
      </c>
      <c r="D9755" s="32" t="s">
        <v>75</v>
      </c>
      <c r="E9755" s="32" t="s">
        <v>301</v>
      </c>
    </row>
    <row r="9756" spans="1:5" ht="12.6" customHeight="1" x14ac:dyDescent="0.2">
      <c r="A9756" s="32">
        <v>26</v>
      </c>
      <c r="B9756" s="32">
        <v>1</v>
      </c>
      <c r="C9756" s="32">
        <v>95</v>
      </c>
      <c r="D9756" s="32" t="s">
        <v>241</v>
      </c>
      <c r="E9756" s="32" t="s">
        <v>81</v>
      </c>
    </row>
    <row r="9757" spans="1:5" ht="12.6" customHeight="1" x14ac:dyDescent="0.2">
      <c r="A9757" s="32">
        <v>26</v>
      </c>
      <c r="B9757" s="32">
        <v>1</v>
      </c>
      <c r="C9757" s="32">
        <v>96</v>
      </c>
      <c r="D9757" s="32" t="s">
        <v>397</v>
      </c>
      <c r="E9757" s="32" t="s">
        <v>361</v>
      </c>
    </row>
    <row r="9758" spans="1:5" ht="12.6" customHeight="1" x14ac:dyDescent="0.2">
      <c r="A9758" s="32">
        <v>26</v>
      </c>
      <c r="B9758" s="32">
        <v>1</v>
      </c>
      <c r="C9758" s="32">
        <v>97</v>
      </c>
      <c r="D9758" s="32" t="s">
        <v>78</v>
      </c>
      <c r="E9758" s="32" t="s">
        <v>521</v>
      </c>
    </row>
    <row r="9759" spans="1:5" ht="12.6" customHeight="1" x14ac:dyDescent="0.2">
      <c r="A9759" s="32">
        <v>26</v>
      </c>
      <c r="B9759" s="32">
        <v>1</v>
      </c>
      <c r="C9759" s="32">
        <v>98</v>
      </c>
      <c r="D9759" s="32" t="s">
        <v>398</v>
      </c>
      <c r="E9759" s="32" t="s">
        <v>79</v>
      </c>
    </row>
    <row r="9760" spans="1:5" ht="12.6" customHeight="1" x14ac:dyDescent="0.2">
      <c r="A9760" s="32">
        <v>26</v>
      </c>
      <c r="B9760" s="32">
        <v>1</v>
      </c>
      <c r="C9760" s="32">
        <v>99</v>
      </c>
      <c r="D9760" s="32" t="s">
        <v>261</v>
      </c>
      <c r="E9760" s="32" t="s">
        <v>221</v>
      </c>
    </row>
    <row r="9761" spans="1:5" ht="12.6" customHeight="1" x14ac:dyDescent="0.2">
      <c r="A9761" s="32">
        <v>26</v>
      </c>
      <c r="B9761" s="32">
        <v>1</v>
      </c>
      <c r="C9761" s="32">
        <v>100</v>
      </c>
      <c r="D9761" s="32" t="s">
        <v>481</v>
      </c>
      <c r="E9761" s="32" t="s">
        <v>281</v>
      </c>
    </row>
    <row r="9762" spans="1:5" ht="12.6" customHeight="1" x14ac:dyDescent="0.2">
      <c r="A9762" s="32">
        <v>26</v>
      </c>
      <c r="B9762" s="32">
        <v>1</v>
      </c>
      <c r="C9762" s="32">
        <v>101</v>
      </c>
      <c r="D9762" s="32" t="s">
        <v>80</v>
      </c>
      <c r="E9762" s="32" t="s">
        <v>561</v>
      </c>
    </row>
    <row r="9763" spans="1:5" ht="12.6" customHeight="1" x14ac:dyDescent="0.2">
      <c r="A9763" s="32">
        <v>26</v>
      </c>
      <c r="B9763" s="32">
        <v>1</v>
      </c>
      <c r="C9763" s="32">
        <v>102</v>
      </c>
      <c r="D9763" s="32" t="s">
        <v>541</v>
      </c>
      <c r="E9763" s="32" t="s">
        <v>430</v>
      </c>
    </row>
    <row r="9764" spans="1:5" ht="12.6" customHeight="1" x14ac:dyDescent="0.2">
      <c r="A9764" s="32">
        <v>26</v>
      </c>
      <c r="B9764" s="32">
        <v>1</v>
      </c>
      <c r="C9764" s="32">
        <v>103</v>
      </c>
      <c r="D9764" s="32" t="s">
        <v>341</v>
      </c>
      <c r="E9764" s="32" t="s">
        <v>581</v>
      </c>
    </row>
    <row r="9765" spans="1:5" ht="12.6" customHeight="1" x14ac:dyDescent="0.2">
      <c r="A9765" s="32">
        <v>26</v>
      </c>
      <c r="B9765" s="32">
        <v>1</v>
      </c>
      <c r="C9765" s="32">
        <v>104</v>
      </c>
      <c r="D9765" s="32" t="s">
        <v>501</v>
      </c>
      <c r="E9765" s="32" t="s">
        <v>77</v>
      </c>
    </row>
    <row r="9766" spans="1:5" ht="12.6" customHeight="1" x14ac:dyDescent="0.2">
      <c r="A9766" s="32">
        <v>26</v>
      </c>
      <c r="B9766" s="32">
        <v>1</v>
      </c>
      <c r="C9766" s="32">
        <v>105</v>
      </c>
      <c r="D9766" s="32" t="s">
        <v>84</v>
      </c>
      <c r="E9766" s="32" t="s">
        <v>522</v>
      </c>
    </row>
    <row r="9767" spans="1:5" ht="12.6" customHeight="1" x14ac:dyDescent="0.2">
      <c r="A9767" s="32">
        <v>26</v>
      </c>
      <c r="B9767" s="32">
        <v>1</v>
      </c>
      <c r="C9767" s="32">
        <v>106</v>
      </c>
      <c r="D9767" s="32" t="s">
        <v>282</v>
      </c>
      <c r="E9767" s="32" t="s">
        <v>362</v>
      </c>
    </row>
    <row r="9768" spans="1:5" ht="12.6" customHeight="1" x14ac:dyDescent="0.2">
      <c r="A9768" s="32">
        <v>26</v>
      </c>
      <c r="B9768" s="32">
        <v>1</v>
      </c>
      <c r="C9768" s="32">
        <v>107</v>
      </c>
      <c r="D9768" s="32" t="s">
        <v>482</v>
      </c>
      <c r="E9768" s="32" t="s">
        <v>502</v>
      </c>
    </row>
    <row r="9769" spans="1:5" ht="12.6" customHeight="1" x14ac:dyDescent="0.2">
      <c r="A9769" s="32">
        <v>26</v>
      </c>
      <c r="B9769" s="32">
        <v>1</v>
      </c>
      <c r="C9769" s="32">
        <v>108</v>
      </c>
      <c r="D9769" s="32" t="s">
        <v>302</v>
      </c>
      <c r="E9769" s="32" t="s">
        <v>222</v>
      </c>
    </row>
    <row r="9770" spans="1:5" ht="12.6" customHeight="1" x14ac:dyDescent="0.2">
      <c r="A9770" s="32">
        <v>26</v>
      </c>
      <c r="B9770" s="32">
        <v>1</v>
      </c>
      <c r="C9770" s="32">
        <v>109</v>
      </c>
      <c r="D9770" s="32" t="s">
        <v>88</v>
      </c>
      <c r="E9770" s="32" t="s">
        <v>87</v>
      </c>
    </row>
    <row r="9771" spans="1:5" ht="12.6" customHeight="1" x14ac:dyDescent="0.2">
      <c r="A9771" s="32">
        <v>26</v>
      </c>
      <c r="B9771" s="32">
        <v>1</v>
      </c>
      <c r="C9771" s="32">
        <v>110</v>
      </c>
      <c r="D9771" s="32" t="s">
        <v>262</v>
      </c>
      <c r="E9771" s="32" t="s">
        <v>400</v>
      </c>
    </row>
    <row r="9772" spans="1:5" ht="12.6" customHeight="1" x14ac:dyDescent="0.2">
      <c r="A9772" s="32">
        <v>26</v>
      </c>
      <c r="B9772" s="32">
        <v>1</v>
      </c>
      <c r="C9772" s="32">
        <v>111</v>
      </c>
      <c r="D9772" s="32" t="s">
        <v>582</v>
      </c>
      <c r="E9772" s="32" t="s">
        <v>86</v>
      </c>
    </row>
    <row r="9773" spans="1:5" ht="12.6" customHeight="1" x14ac:dyDescent="0.2">
      <c r="A9773" s="32">
        <v>26</v>
      </c>
      <c r="B9773" s="32">
        <v>1</v>
      </c>
      <c r="C9773" s="32">
        <v>112</v>
      </c>
      <c r="D9773" s="32" t="s">
        <v>462</v>
      </c>
      <c r="E9773" s="32" t="s">
        <v>322</v>
      </c>
    </row>
    <row r="9774" spans="1:5" ht="12.6" customHeight="1" x14ac:dyDescent="0.2">
      <c r="A9774" s="32">
        <v>26</v>
      </c>
      <c r="B9774" s="32">
        <v>1</v>
      </c>
      <c r="C9774" s="32">
        <v>113</v>
      </c>
      <c r="D9774" s="32" t="s">
        <v>82</v>
      </c>
      <c r="E9774" s="32" t="s">
        <v>85</v>
      </c>
    </row>
    <row r="9775" spans="1:5" ht="12.6" customHeight="1" x14ac:dyDescent="0.2">
      <c r="A9775" s="32">
        <v>26</v>
      </c>
      <c r="B9775" s="32">
        <v>1</v>
      </c>
      <c r="C9775" s="32">
        <v>114</v>
      </c>
      <c r="D9775" s="32" t="s">
        <v>342</v>
      </c>
      <c r="E9775" s="32" t="s">
        <v>542</v>
      </c>
    </row>
    <row r="9776" spans="1:5" ht="12.6" customHeight="1" x14ac:dyDescent="0.2">
      <c r="A9776" s="32">
        <v>26</v>
      </c>
      <c r="B9776" s="32">
        <v>1</v>
      </c>
      <c r="C9776" s="32">
        <v>115</v>
      </c>
      <c r="D9776" s="32" t="s">
        <v>562</v>
      </c>
      <c r="E9776" s="32" t="s">
        <v>83</v>
      </c>
    </row>
    <row r="9777" spans="1:5" ht="12.6" customHeight="1" x14ac:dyDescent="0.2">
      <c r="A9777" s="32">
        <v>26</v>
      </c>
      <c r="B9777" s="32">
        <v>1</v>
      </c>
      <c r="C9777" s="32">
        <v>116</v>
      </c>
      <c r="D9777" s="32" t="s">
        <v>431</v>
      </c>
      <c r="E9777" s="32" t="s">
        <v>242</v>
      </c>
    </row>
    <row r="9778" spans="1:5" ht="12.6" customHeight="1" x14ac:dyDescent="0.2">
      <c r="A9778" s="32">
        <v>26</v>
      </c>
      <c r="B9778" s="32">
        <v>1</v>
      </c>
      <c r="C9778" s="32">
        <v>117</v>
      </c>
      <c r="D9778" s="32" t="s">
        <v>399</v>
      </c>
      <c r="E9778" s="32" t="s">
        <v>21</v>
      </c>
    </row>
    <row r="9779" spans="1:5" ht="12.6" customHeight="1" x14ac:dyDescent="0.2">
      <c r="A9779" s="32">
        <v>26</v>
      </c>
      <c r="B9779" s="32">
        <v>1</v>
      </c>
      <c r="C9779" s="32">
        <v>118</v>
      </c>
      <c r="D9779" s="32" t="s">
        <v>303</v>
      </c>
      <c r="E9779" s="32" t="s">
        <v>563</v>
      </c>
    </row>
    <row r="9780" spans="1:5" ht="12.6" customHeight="1" x14ac:dyDescent="0.2">
      <c r="A9780" s="32">
        <v>26</v>
      </c>
      <c r="B9780" s="32">
        <v>1</v>
      </c>
      <c r="C9780" s="32">
        <v>119</v>
      </c>
      <c r="D9780" s="32" t="s">
        <v>583</v>
      </c>
      <c r="E9780" s="32" t="s">
        <v>343</v>
      </c>
    </row>
    <row r="9781" spans="1:5" ht="12.6" customHeight="1" x14ac:dyDescent="0.2">
      <c r="A9781" s="32">
        <v>26</v>
      </c>
      <c r="B9781" s="32">
        <v>1</v>
      </c>
      <c r="C9781" s="32">
        <v>120</v>
      </c>
      <c r="D9781" s="32" t="s">
        <v>401</v>
      </c>
      <c r="E9781" s="32" t="s">
        <v>523</v>
      </c>
    </row>
    <row r="9782" spans="1:5" ht="12.6" customHeight="1" x14ac:dyDescent="0.2">
      <c r="A9782" s="32">
        <v>26</v>
      </c>
      <c r="B9782" s="32">
        <v>1</v>
      </c>
      <c r="C9782" s="32">
        <v>121</v>
      </c>
      <c r="D9782" s="32" t="s">
        <v>90</v>
      </c>
      <c r="E9782" s="32" t="s">
        <v>243</v>
      </c>
    </row>
    <row r="9783" spans="1:5" ht="12.6" customHeight="1" x14ac:dyDescent="0.2">
      <c r="A9783" s="32">
        <v>26</v>
      </c>
      <c r="B9783" s="32">
        <v>1</v>
      </c>
      <c r="C9783" s="32">
        <v>122</v>
      </c>
      <c r="D9783" s="32" t="s">
        <v>483</v>
      </c>
      <c r="E9783" s="32" t="s">
        <v>94</v>
      </c>
    </row>
    <row r="9784" spans="1:5" ht="12.6" customHeight="1" x14ac:dyDescent="0.2">
      <c r="A9784" s="32">
        <v>26</v>
      </c>
      <c r="B9784" s="32">
        <v>1</v>
      </c>
      <c r="C9784" s="32">
        <v>123</v>
      </c>
      <c r="D9784" s="32" t="s">
        <v>92</v>
      </c>
      <c r="E9784" s="32" t="s">
        <v>283</v>
      </c>
    </row>
    <row r="9785" spans="1:5" ht="12.6" customHeight="1" x14ac:dyDescent="0.2">
      <c r="A9785" s="32">
        <v>26</v>
      </c>
      <c r="B9785" s="32">
        <v>1</v>
      </c>
      <c r="C9785" s="32">
        <v>124</v>
      </c>
      <c r="D9785" s="32" t="s">
        <v>463</v>
      </c>
      <c r="E9785" s="32" t="s">
        <v>543</v>
      </c>
    </row>
    <row r="9786" spans="1:5" ht="12.6" customHeight="1" x14ac:dyDescent="0.2">
      <c r="A9786" s="32">
        <v>26</v>
      </c>
      <c r="B9786" s="32">
        <v>1</v>
      </c>
      <c r="C9786" s="32">
        <v>125</v>
      </c>
      <c r="D9786" s="32" t="s">
        <v>95</v>
      </c>
      <c r="E9786" s="32" t="s">
        <v>89</v>
      </c>
    </row>
    <row r="9787" spans="1:5" ht="12.6" customHeight="1" x14ac:dyDescent="0.2">
      <c r="A9787" s="32">
        <v>26</v>
      </c>
      <c r="B9787" s="32">
        <v>1</v>
      </c>
      <c r="C9787" s="32">
        <v>126</v>
      </c>
      <c r="D9787" s="32" t="s">
        <v>93</v>
      </c>
      <c r="E9787" s="32" t="s">
        <v>363</v>
      </c>
    </row>
    <row r="9788" spans="1:5" ht="12.6" customHeight="1" x14ac:dyDescent="0.2">
      <c r="A9788" s="32">
        <v>26</v>
      </c>
      <c r="B9788" s="32">
        <v>1</v>
      </c>
      <c r="C9788" s="32">
        <v>127</v>
      </c>
      <c r="D9788" s="32" t="s">
        <v>402</v>
      </c>
      <c r="E9788" s="32" t="s">
        <v>223</v>
      </c>
    </row>
    <row r="9789" spans="1:5" ht="12.6" customHeight="1" x14ac:dyDescent="0.2">
      <c r="A9789" s="32">
        <v>26</v>
      </c>
      <c r="B9789" s="32">
        <v>1</v>
      </c>
      <c r="C9789" s="32">
        <v>128</v>
      </c>
      <c r="D9789" s="32" t="s">
        <v>91</v>
      </c>
      <c r="E9789" s="32" t="s">
        <v>503</v>
      </c>
    </row>
    <row r="9790" spans="1:5" ht="12.6" customHeight="1" x14ac:dyDescent="0.2">
      <c r="A9790" s="32">
        <v>26</v>
      </c>
      <c r="B9790" s="32">
        <v>1</v>
      </c>
      <c r="C9790" s="32">
        <v>129</v>
      </c>
      <c r="D9790" s="32" t="s">
        <v>23</v>
      </c>
      <c r="E9790" s="32" t="s">
        <v>323</v>
      </c>
    </row>
    <row r="9791" spans="1:5" ht="12.6" customHeight="1" x14ac:dyDescent="0.2">
      <c r="A9791" s="32">
        <v>26</v>
      </c>
      <c r="B9791" s="32">
        <v>1</v>
      </c>
      <c r="C9791" s="32">
        <v>130</v>
      </c>
      <c r="D9791" s="32" t="s">
        <v>263</v>
      </c>
      <c r="E9791" s="32" t="s">
        <v>432</v>
      </c>
    </row>
    <row r="9792" spans="1:5" ht="12.6" customHeight="1" x14ac:dyDescent="0.2">
      <c r="A9792" s="32">
        <v>26</v>
      </c>
      <c r="B9792" s="32">
        <v>1</v>
      </c>
      <c r="C9792" s="32">
        <v>131</v>
      </c>
      <c r="D9792" s="32" t="s">
        <v>484</v>
      </c>
      <c r="E9792" s="32" t="s">
        <v>324</v>
      </c>
    </row>
    <row r="9793" spans="1:5" ht="12.6" customHeight="1" x14ac:dyDescent="0.2">
      <c r="A9793" s="32">
        <v>26</v>
      </c>
      <c r="B9793" s="32">
        <v>1</v>
      </c>
      <c r="C9793" s="32">
        <v>132</v>
      </c>
      <c r="D9793" s="32" t="s">
        <v>344</v>
      </c>
      <c r="E9793" s="32" t="s">
        <v>224</v>
      </c>
    </row>
    <row r="9794" spans="1:5" ht="12.6" customHeight="1" x14ac:dyDescent="0.2">
      <c r="A9794" s="32">
        <v>26</v>
      </c>
      <c r="B9794" s="32">
        <v>1</v>
      </c>
      <c r="C9794" s="32">
        <v>133</v>
      </c>
      <c r="D9794" s="32" t="s">
        <v>544</v>
      </c>
      <c r="E9794" s="32" t="s">
        <v>564</v>
      </c>
    </row>
    <row r="9795" spans="1:5" ht="12.6" customHeight="1" x14ac:dyDescent="0.2">
      <c r="A9795" s="32">
        <v>26</v>
      </c>
      <c r="B9795" s="32">
        <v>1</v>
      </c>
      <c r="C9795" s="32">
        <v>134</v>
      </c>
      <c r="D9795" s="32" t="s">
        <v>102</v>
      </c>
      <c r="E9795" s="32" t="s">
        <v>244</v>
      </c>
    </row>
    <row r="9796" spans="1:5" ht="12.6" customHeight="1" x14ac:dyDescent="0.2">
      <c r="A9796" s="32">
        <v>26</v>
      </c>
      <c r="B9796" s="32">
        <v>1</v>
      </c>
      <c r="C9796" s="32">
        <v>135</v>
      </c>
      <c r="D9796" s="32" t="s">
        <v>403</v>
      </c>
      <c r="E9796" s="32" t="s">
        <v>264</v>
      </c>
    </row>
    <row r="9797" spans="1:5" ht="12.6" customHeight="1" x14ac:dyDescent="0.2">
      <c r="A9797" s="32">
        <v>26</v>
      </c>
      <c r="B9797" s="32">
        <v>1</v>
      </c>
      <c r="C9797" s="32">
        <v>136</v>
      </c>
      <c r="D9797" s="32" t="s">
        <v>304</v>
      </c>
      <c r="E9797" s="32" t="s">
        <v>284</v>
      </c>
    </row>
    <row r="9798" spans="1:5" ht="12.6" customHeight="1" x14ac:dyDescent="0.2">
      <c r="A9798" s="32">
        <v>26</v>
      </c>
      <c r="B9798" s="32">
        <v>1</v>
      </c>
      <c r="C9798" s="32">
        <v>137</v>
      </c>
      <c r="D9798" s="32" t="s">
        <v>404</v>
      </c>
      <c r="E9798" s="32" t="s">
        <v>504</v>
      </c>
    </row>
    <row r="9799" spans="1:5" ht="12.6" customHeight="1" x14ac:dyDescent="0.2">
      <c r="A9799" s="32">
        <v>26</v>
      </c>
      <c r="B9799" s="32">
        <v>1</v>
      </c>
      <c r="C9799" s="32">
        <v>138</v>
      </c>
      <c r="D9799" s="32" t="s">
        <v>364</v>
      </c>
      <c r="E9799" s="32" t="s">
        <v>433</v>
      </c>
    </row>
    <row r="9800" spans="1:5" ht="12.6" customHeight="1" x14ac:dyDescent="0.2">
      <c r="A9800" s="32">
        <v>26</v>
      </c>
      <c r="B9800" s="32">
        <v>1</v>
      </c>
      <c r="C9800" s="32">
        <v>139</v>
      </c>
      <c r="D9800" s="32" t="s">
        <v>96</v>
      </c>
      <c r="E9800" s="32" t="s">
        <v>464</v>
      </c>
    </row>
    <row r="9801" spans="1:5" ht="12.6" customHeight="1" x14ac:dyDescent="0.2">
      <c r="A9801" s="32">
        <v>26</v>
      </c>
      <c r="B9801" s="32">
        <v>1</v>
      </c>
      <c r="C9801" s="32">
        <v>140</v>
      </c>
      <c r="D9801" s="32" t="s">
        <v>524</v>
      </c>
      <c r="E9801" s="32" t="s">
        <v>584</v>
      </c>
    </row>
    <row r="9802" spans="1:5" ht="12.6" customHeight="1" x14ac:dyDescent="0.2">
      <c r="A9802" s="32">
        <v>26</v>
      </c>
      <c r="B9802" s="32">
        <v>1</v>
      </c>
      <c r="C9802" s="32">
        <v>141</v>
      </c>
      <c r="D9802" s="32" t="s">
        <v>98</v>
      </c>
      <c r="E9802" s="32" t="s">
        <v>101</v>
      </c>
    </row>
    <row r="9803" spans="1:5" ht="12.6" customHeight="1" x14ac:dyDescent="0.2">
      <c r="A9803" s="32">
        <v>26</v>
      </c>
      <c r="B9803" s="32">
        <v>1</v>
      </c>
      <c r="C9803" s="32">
        <v>142</v>
      </c>
      <c r="D9803" s="32" t="s">
        <v>97</v>
      </c>
      <c r="E9803" s="32" t="s">
        <v>100</v>
      </c>
    </row>
    <row r="9804" spans="1:5" ht="12.6" customHeight="1" x14ac:dyDescent="0.2">
      <c r="A9804" s="32">
        <v>26</v>
      </c>
      <c r="B9804" s="32">
        <v>1</v>
      </c>
      <c r="C9804" s="32">
        <v>143</v>
      </c>
      <c r="D9804" s="32" t="s">
        <v>24</v>
      </c>
      <c r="E9804" s="32" t="s">
        <v>99</v>
      </c>
    </row>
    <row r="9805" spans="1:5" ht="12.6" customHeight="1" x14ac:dyDescent="0.2">
      <c r="A9805" s="32">
        <v>26</v>
      </c>
      <c r="B9805" s="32">
        <v>1</v>
      </c>
      <c r="C9805" s="32">
        <v>144</v>
      </c>
      <c r="D9805" s="32" t="s">
        <v>545</v>
      </c>
      <c r="E9805" s="32" t="s">
        <v>285</v>
      </c>
    </row>
    <row r="9806" spans="1:5" ht="12.6" customHeight="1" x14ac:dyDescent="0.2">
      <c r="A9806" s="32">
        <v>26</v>
      </c>
      <c r="B9806" s="32">
        <v>1</v>
      </c>
      <c r="C9806" s="32">
        <v>145</v>
      </c>
      <c r="D9806" s="32" t="s">
        <v>565</v>
      </c>
      <c r="E9806" s="32" t="s">
        <v>104</v>
      </c>
    </row>
    <row r="9807" spans="1:5" ht="12.6" customHeight="1" x14ac:dyDescent="0.2">
      <c r="A9807" s="32">
        <v>26</v>
      </c>
      <c r="B9807" s="32">
        <v>1</v>
      </c>
      <c r="C9807" s="32">
        <v>146</v>
      </c>
      <c r="D9807" s="32" t="s">
        <v>25</v>
      </c>
      <c r="E9807" s="32" t="s">
        <v>406</v>
      </c>
    </row>
    <row r="9808" spans="1:5" ht="12.6" customHeight="1" x14ac:dyDescent="0.2">
      <c r="A9808" s="32">
        <v>26</v>
      </c>
      <c r="B9808" s="32">
        <v>1</v>
      </c>
      <c r="C9808" s="32">
        <v>147</v>
      </c>
      <c r="D9808" s="32" t="s">
        <v>585</v>
      </c>
      <c r="E9808" s="32" t="s">
        <v>434</v>
      </c>
    </row>
    <row r="9809" spans="1:5" ht="12.6" customHeight="1" x14ac:dyDescent="0.2">
      <c r="A9809" s="32">
        <v>26</v>
      </c>
      <c r="B9809" s="32">
        <v>1</v>
      </c>
      <c r="C9809" s="32">
        <v>148</v>
      </c>
      <c r="D9809" s="32" t="s">
        <v>105</v>
      </c>
      <c r="E9809" s="32" t="s">
        <v>325</v>
      </c>
    </row>
    <row r="9810" spans="1:5" ht="12.6" customHeight="1" x14ac:dyDescent="0.2">
      <c r="A9810" s="32">
        <v>26</v>
      </c>
      <c r="B9810" s="32">
        <v>1</v>
      </c>
      <c r="C9810" s="32">
        <v>149</v>
      </c>
      <c r="D9810" s="32" t="s">
        <v>103</v>
      </c>
      <c r="E9810" s="32" t="s">
        <v>108</v>
      </c>
    </row>
    <row r="9811" spans="1:5" ht="12.6" customHeight="1" x14ac:dyDescent="0.2">
      <c r="A9811" s="32">
        <v>26</v>
      </c>
      <c r="B9811" s="32">
        <v>1</v>
      </c>
      <c r="C9811" s="32">
        <v>150</v>
      </c>
      <c r="D9811" s="32" t="s">
        <v>505</v>
      </c>
      <c r="E9811" s="32" t="s">
        <v>305</v>
      </c>
    </row>
    <row r="9812" spans="1:5" ht="12.6" customHeight="1" x14ac:dyDescent="0.2">
      <c r="A9812" s="32">
        <v>26</v>
      </c>
      <c r="B9812" s="32">
        <v>1</v>
      </c>
      <c r="C9812" s="32">
        <v>151</v>
      </c>
      <c r="D9812" s="32" t="s">
        <v>525</v>
      </c>
      <c r="E9812" s="32" t="s">
        <v>365</v>
      </c>
    </row>
    <row r="9813" spans="1:5" ht="12.6" customHeight="1" x14ac:dyDescent="0.2">
      <c r="A9813" s="32">
        <v>26</v>
      </c>
      <c r="B9813" s="32">
        <v>1</v>
      </c>
      <c r="C9813" s="32">
        <v>152</v>
      </c>
      <c r="D9813" s="32" t="s">
        <v>225</v>
      </c>
      <c r="E9813" s="32" t="s">
        <v>485</v>
      </c>
    </row>
    <row r="9814" spans="1:5" ht="12.6" customHeight="1" x14ac:dyDescent="0.2">
      <c r="A9814" s="32">
        <v>26</v>
      </c>
      <c r="B9814" s="32">
        <v>1</v>
      </c>
      <c r="C9814" s="32">
        <v>153</v>
      </c>
      <c r="D9814" s="32" t="s">
        <v>465</v>
      </c>
      <c r="E9814" s="32" t="s">
        <v>265</v>
      </c>
    </row>
    <row r="9815" spans="1:5" ht="12.6" customHeight="1" x14ac:dyDescent="0.2">
      <c r="A9815" s="32">
        <v>26</v>
      </c>
      <c r="B9815" s="32">
        <v>1</v>
      </c>
      <c r="C9815" s="32">
        <v>154</v>
      </c>
      <c r="D9815" s="32" t="s">
        <v>106</v>
      </c>
      <c r="E9815" s="32" t="s">
        <v>109</v>
      </c>
    </row>
    <row r="9816" spans="1:5" ht="12.6" customHeight="1" x14ac:dyDescent="0.2">
      <c r="A9816" s="32">
        <v>26</v>
      </c>
      <c r="B9816" s="32">
        <v>1</v>
      </c>
      <c r="C9816" s="32">
        <v>155</v>
      </c>
      <c r="D9816" s="32" t="s">
        <v>345</v>
      </c>
      <c r="E9816" s="32" t="s">
        <v>107</v>
      </c>
    </row>
    <row r="9817" spans="1:5" ht="12.6" customHeight="1" x14ac:dyDescent="0.2">
      <c r="A9817" s="32">
        <v>26</v>
      </c>
      <c r="B9817" s="32">
        <v>1</v>
      </c>
      <c r="C9817" s="32">
        <v>156</v>
      </c>
      <c r="D9817" s="32" t="s">
        <v>405</v>
      </c>
      <c r="E9817" s="32" t="s">
        <v>245</v>
      </c>
    </row>
    <row r="9818" spans="1:5" ht="12.6" customHeight="1" x14ac:dyDescent="0.2">
      <c r="A9818" s="32">
        <v>26</v>
      </c>
      <c r="B9818" s="32">
        <v>1</v>
      </c>
      <c r="C9818" s="32">
        <v>157</v>
      </c>
      <c r="D9818" s="32" t="s">
        <v>408</v>
      </c>
      <c r="E9818" s="32" t="s">
        <v>506</v>
      </c>
    </row>
    <row r="9819" spans="1:5" ht="12.6" customHeight="1" x14ac:dyDescent="0.2">
      <c r="A9819" s="32">
        <v>26</v>
      </c>
      <c r="B9819" s="32">
        <v>1</v>
      </c>
      <c r="C9819" s="32">
        <v>158</v>
      </c>
      <c r="D9819" s="32" t="s">
        <v>266</v>
      </c>
      <c r="E9819" s="32" t="s">
        <v>142</v>
      </c>
    </row>
    <row r="9820" spans="1:5" ht="12.6" customHeight="1" x14ac:dyDescent="0.2">
      <c r="A9820" s="32">
        <v>26</v>
      </c>
      <c r="B9820" s="32">
        <v>1</v>
      </c>
      <c r="C9820" s="32">
        <v>159</v>
      </c>
      <c r="D9820" s="32" t="s">
        <v>407</v>
      </c>
      <c r="E9820" s="32" t="s">
        <v>466</v>
      </c>
    </row>
    <row r="9821" spans="1:5" ht="12.6" customHeight="1" x14ac:dyDescent="0.2">
      <c r="A9821" s="32">
        <v>26</v>
      </c>
      <c r="B9821" s="32">
        <v>1</v>
      </c>
      <c r="C9821" s="32">
        <v>160</v>
      </c>
      <c r="D9821" s="32" t="s">
        <v>226</v>
      </c>
      <c r="E9821" s="32" t="s">
        <v>146</v>
      </c>
    </row>
    <row r="9822" spans="1:5" ht="12.6" customHeight="1" x14ac:dyDescent="0.2">
      <c r="A9822" s="32">
        <v>26</v>
      </c>
      <c r="B9822" s="32">
        <v>1</v>
      </c>
      <c r="C9822" s="32">
        <v>161</v>
      </c>
      <c r="D9822" s="32" t="s">
        <v>138</v>
      </c>
      <c r="E9822" s="32" t="s">
        <v>546</v>
      </c>
    </row>
    <row r="9823" spans="1:5" ht="12.6" customHeight="1" x14ac:dyDescent="0.2">
      <c r="A9823" s="32">
        <v>26</v>
      </c>
      <c r="B9823" s="32">
        <v>1</v>
      </c>
      <c r="C9823" s="32">
        <v>162</v>
      </c>
      <c r="D9823" s="32" t="s">
        <v>141</v>
      </c>
      <c r="E9823" s="32" t="s">
        <v>140</v>
      </c>
    </row>
    <row r="9824" spans="1:5" ht="12.6" customHeight="1" x14ac:dyDescent="0.2">
      <c r="A9824" s="32">
        <v>26</v>
      </c>
      <c r="B9824" s="32">
        <v>1</v>
      </c>
      <c r="C9824" s="32">
        <v>163</v>
      </c>
      <c r="D9824" s="32" t="s">
        <v>306</v>
      </c>
      <c r="E9824" s="32" t="s">
        <v>526</v>
      </c>
    </row>
    <row r="9825" spans="1:5" ht="12.6" customHeight="1" x14ac:dyDescent="0.2">
      <c r="A9825" s="32">
        <v>26</v>
      </c>
      <c r="B9825" s="32">
        <v>1</v>
      </c>
      <c r="C9825" s="32">
        <v>164</v>
      </c>
      <c r="D9825" s="32" t="s">
        <v>346</v>
      </c>
      <c r="E9825" s="32" t="s">
        <v>144</v>
      </c>
    </row>
    <row r="9826" spans="1:5" ht="12.6" customHeight="1" x14ac:dyDescent="0.2">
      <c r="A9826" s="32">
        <v>26</v>
      </c>
      <c r="B9826" s="32">
        <v>1</v>
      </c>
      <c r="C9826" s="32">
        <v>165</v>
      </c>
      <c r="D9826" s="32" t="s">
        <v>139</v>
      </c>
      <c r="E9826" s="32" t="s">
        <v>435</v>
      </c>
    </row>
    <row r="9827" spans="1:5" ht="12.6" customHeight="1" x14ac:dyDescent="0.2">
      <c r="A9827" s="32">
        <v>26</v>
      </c>
      <c r="B9827" s="32">
        <v>1</v>
      </c>
      <c r="C9827" s="32">
        <v>166</v>
      </c>
      <c r="D9827" s="32" t="s">
        <v>566</v>
      </c>
      <c r="E9827" s="32" t="s">
        <v>586</v>
      </c>
    </row>
    <row r="9828" spans="1:5" ht="12.6" customHeight="1" x14ac:dyDescent="0.2">
      <c r="A9828" s="32">
        <v>26</v>
      </c>
      <c r="B9828" s="32">
        <v>1</v>
      </c>
      <c r="C9828" s="32">
        <v>167</v>
      </c>
      <c r="D9828" s="32" t="s">
        <v>366</v>
      </c>
      <c r="E9828" s="32" t="s">
        <v>246</v>
      </c>
    </row>
    <row r="9829" spans="1:5" ht="12.6" customHeight="1" x14ac:dyDescent="0.2">
      <c r="A9829" s="32">
        <v>26</v>
      </c>
      <c r="B9829" s="32">
        <v>1</v>
      </c>
      <c r="C9829" s="32">
        <v>168</v>
      </c>
      <c r="D9829" s="32" t="s">
        <v>286</v>
      </c>
      <c r="E9829" s="32" t="s">
        <v>486</v>
      </c>
    </row>
    <row r="9830" spans="1:5" ht="12.6" customHeight="1" x14ac:dyDescent="0.2">
      <c r="A9830" s="32">
        <v>26</v>
      </c>
      <c r="B9830" s="32">
        <v>1</v>
      </c>
      <c r="C9830" s="32">
        <v>169</v>
      </c>
      <c r="D9830" s="32" t="s">
        <v>326</v>
      </c>
      <c r="E9830" s="32" t="s">
        <v>143</v>
      </c>
    </row>
    <row r="9831" spans="1:5" ht="12.6" customHeight="1" x14ac:dyDescent="0.2">
      <c r="A9831" s="32">
        <v>26</v>
      </c>
      <c r="B9831" s="32">
        <v>1</v>
      </c>
      <c r="C9831" s="32">
        <v>170</v>
      </c>
      <c r="D9831" s="32" t="s">
        <v>547</v>
      </c>
      <c r="E9831" s="32" t="s">
        <v>227</v>
      </c>
    </row>
    <row r="9832" spans="1:5" ht="12.6" customHeight="1" x14ac:dyDescent="0.2">
      <c r="A9832" s="32">
        <v>26</v>
      </c>
      <c r="B9832" s="32">
        <v>1</v>
      </c>
      <c r="C9832" s="32">
        <v>171</v>
      </c>
      <c r="D9832" s="32" t="s">
        <v>153</v>
      </c>
      <c r="E9832" s="32" t="s">
        <v>587</v>
      </c>
    </row>
    <row r="9833" spans="1:5" ht="12.6" customHeight="1" x14ac:dyDescent="0.2">
      <c r="A9833" s="32">
        <v>26</v>
      </c>
      <c r="B9833" s="32">
        <v>1</v>
      </c>
      <c r="C9833" s="32">
        <v>172</v>
      </c>
      <c r="D9833" s="32" t="s">
        <v>467</v>
      </c>
      <c r="E9833" s="32" t="s">
        <v>527</v>
      </c>
    </row>
    <row r="9834" spans="1:5" ht="12.6" customHeight="1" x14ac:dyDescent="0.2">
      <c r="A9834" s="32">
        <v>26</v>
      </c>
      <c r="B9834" s="32">
        <v>1</v>
      </c>
      <c r="C9834" s="32">
        <v>173</v>
      </c>
      <c r="D9834" s="32" t="s">
        <v>149</v>
      </c>
      <c r="E9834" s="32" t="s">
        <v>150</v>
      </c>
    </row>
    <row r="9835" spans="1:5" ht="12.6" customHeight="1" x14ac:dyDescent="0.2">
      <c r="A9835" s="32">
        <v>26</v>
      </c>
      <c r="B9835" s="32">
        <v>1</v>
      </c>
      <c r="C9835" s="32">
        <v>174</v>
      </c>
      <c r="D9835" s="32" t="s">
        <v>327</v>
      </c>
      <c r="E9835" s="32" t="s">
        <v>148</v>
      </c>
    </row>
    <row r="9836" spans="1:5" ht="12.6" customHeight="1" x14ac:dyDescent="0.2">
      <c r="A9836" s="32">
        <v>26</v>
      </c>
      <c r="B9836" s="32">
        <v>1</v>
      </c>
      <c r="C9836" s="32">
        <v>175</v>
      </c>
      <c r="D9836" s="32" t="s">
        <v>436</v>
      </c>
      <c r="E9836" s="32" t="s">
        <v>410</v>
      </c>
    </row>
    <row r="9837" spans="1:5" ht="12.6" customHeight="1" x14ac:dyDescent="0.2">
      <c r="A9837" s="32">
        <v>26</v>
      </c>
      <c r="B9837" s="32">
        <v>1</v>
      </c>
      <c r="C9837" s="32">
        <v>176</v>
      </c>
      <c r="D9837" s="32" t="s">
        <v>147</v>
      </c>
      <c r="E9837" s="32" t="s">
        <v>152</v>
      </c>
    </row>
    <row r="9838" spans="1:5" ht="12.6" customHeight="1" x14ac:dyDescent="0.2">
      <c r="A9838" s="32">
        <v>26</v>
      </c>
      <c r="B9838" s="32">
        <v>1</v>
      </c>
      <c r="C9838" s="32">
        <v>177</v>
      </c>
      <c r="D9838" s="32" t="s">
        <v>367</v>
      </c>
      <c r="E9838" s="32" t="s">
        <v>287</v>
      </c>
    </row>
    <row r="9839" spans="1:5" ht="12.6" customHeight="1" x14ac:dyDescent="0.2">
      <c r="A9839" s="32">
        <v>26</v>
      </c>
      <c r="B9839" s="32">
        <v>1</v>
      </c>
      <c r="C9839" s="32">
        <v>178</v>
      </c>
      <c r="D9839" s="32" t="s">
        <v>567</v>
      </c>
      <c r="E9839" s="32" t="s">
        <v>267</v>
      </c>
    </row>
    <row r="9840" spans="1:5" ht="12.6" customHeight="1" x14ac:dyDescent="0.2">
      <c r="A9840" s="32">
        <v>26</v>
      </c>
      <c r="B9840" s="32">
        <v>1</v>
      </c>
      <c r="C9840" s="32">
        <v>179</v>
      </c>
      <c r="D9840" s="32" t="s">
        <v>409</v>
      </c>
      <c r="E9840" s="32" t="s">
        <v>145</v>
      </c>
    </row>
    <row r="9841" spans="1:5" ht="12.6" customHeight="1" x14ac:dyDescent="0.2">
      <c r="A9841" s="32">
        <v>26</v>
      </c>
      <c r="B9841" s="32">
        <v>1</v>
      </c>
      <c r="C9841" s="32">
        <v>180</v>
      </c>
      <c r="D9841" s="32" t="s">
        <v>307</v>
      </c>
      <c r="E9841" s="32" t="s">
        <v>487</v>
      </c>
    </row>
    <row r="9842" spans="1:5" ht="12.6" customHeight="1" x14ac:dyDescent="0.2">
      <c r="A9842" s="32">
        <v>26</v>
      </c>
      <c r="B9842" s="32">
        <v>1</v>
      </c>
      <c r="C9842" s="32">
        <v>181</v>
      </c>
      <c r="D9842" s="32" t="s">
        <v>507</v>
      </c>
      <c r="E9842" s="32" t="s">
        <v>151</v>
      </c>
    </row>
    <row r="9843" spans="1:5" ht="12.6" customHeight="1" x14ac:dyDescent="0.2">
      <c r="A9843" s="32">
        <v>26</v>
      </c>
      <c r="B9843" s="32">
        <v>1</v>
      </c>
      <c r="C9843" s="32">
        <v>182</v>
      </c>
      <c r="D9843" s="32" t="s">
        <v>247</v>
      </c>
      <c r="E9843" s="32" t="s">
        <v>347</v>
      </c>
    </row>
    <row r="9844" spans="1:5" ht="12.6" customHeight="1" x14ac:dyDescent="0.2">
      <c r="A9844" s="32">
        <v>26</v>
      </c>
      <c r="B9844" s="32">
        <v>1</v>
      </c>
      <c r="C9844" s="32">
        <v>183</v>
      </c>
      <c r="D9844" s="32" t="s">
        <v>155</v>
      </c>
      <c r="E9844" s="32" t="s">
        <v>588</v>
      </c>
    </row>
    <row r="9845" spans="1:5" ht="12.6" customHeight="1" x14ac:dyDescent="0.2">
      <c r="A9845" s="32">
        <v>26</v>
      </c>
      <c r="B9845" s="32">
        <v>1</v>
      </c>
      <c r="C9845" s="32">
        <v>184</v>
      </c>
      <c r="D9845" s="32" t="s">
        <v>411</v>
      </c>
      <c r="E9845" s="32" t="s">
        <v>488</v>
      </c>
    </row>
    <row r="9846" spans="1:5" ht="12.6" customHeight="1" x14ac:dyDescent="0.2">
      <c r="A9846" s="32">
        <v>26</v>
      </c>
      <c r="B9846" s="32">
        <v>1</v>
      </c>
      <c r="C9846" s="32">
        <v>185</v>
      </c>
      <c r="D9846" s="32" t="s">
        <v>328</v>
      </c>
      <c r="E9846" s="32" t="s">
        <v>288</v>
      </c>
    </row>
    <row r="9847" spans="1:5" ht="12.6" customHeight="1" x14ac:dyDescent="0.2">
      <c r="A9847" s="32">
        <v>26</v>
      </c>
      <c r="B9847" s="32">
        <v>1</v>
      </c>
      <c r="C9847" s="32">
        <v>186</v>
      </c>
      <c r="D9847" s="32" t="s">
        <v>528</v>
      </c>
      <c r="E9847" s="32" t="s">
        <v>162</v>
      </c>
    </row>
    <row r="9848" spans="1:5" ht="12.6" customHeight="1" x14ac:dyDescent="0.2">
      <c r="A9848" s="32">
        <v>26</v>
      </c>
      <c r="B9848" s="32">
        <v>1</v>
      </c>
      <c r="C9848" s="32">
        <v>187</v>
      </c>
      <c r="D9848" s="32" t="s">
        <v>308</v>
      </c>
      <c r="E9848" s="32" t="s">
        <v>412</v>
      </c>
    </row>
    <row r="9849" spans="1:5" ht="12.6" customHeight="1" x14ac:dyDescent="0.2">
      <c r="A9849" s="32">
        <v>26</v>
      </c>
      <c r="B9849" s="32">
        <v>1</v>
      </c>
      <c r="C9849" s="32">
        <v>188</v>
      </c>
      <c r="D9849" s="32" t="s">
        <v>468</v>
      </c>
      <c r="E9849" s="32" t="s">
        <v>158</v>
      </c>
    </row>
    <row r="9850" spans="1:5" ht="12.6" customHeight="1" x14ac:dyDescent="0.2">
      <c r="A9850" s="32">
        <v>26</v>
      </c>
      <c r="B9850" s="32">
        <v>1</v>
      </c>
      <c r="C9850" s="32">
        <v>189</v>
      </c>
      <c r="D9850" s="32" t="s">
        <v>368</v>
      </c>
      <c r="E9850" s="32" t="s">
        <v>548</v>
      </c>
    </row>
    <row r="9851" spans="1:5" ht="12.6" customHeight="1" x14ac:dyDescent="0.2">
      <c r="A9851" s="32">
        <v>26</v>
      </c>
      <c r="B9851" s="32">
        <v>1</v>
      </c>
      <c r="C9851" s="32">
        <v>190</v>
      </c>
      <c r="D9851" s="32" t="s">
        <v>160</v>
      </c>
      <c r="E9851" s="32" t="s">
        <v>568</v>
      </c>
    </row>
    <row r="9852" spans="1:5" ht="12.6" customHeight="1" x14ac:dyDescent="0.2">
      <c r="A9852" s="32">
        <v>26</v>
      </c>
      <c r="B9852" s="32">
        <v>1</v>
      </c>
      <c r="C9852" s="32">
        <v>191</v>
      </c>
      <c r="D9852" s="32" t="s">
        <v>268</v>
      </c>
      <c r="E9852" s="32" t="s">
        <v>508</v>
      </c>
    </row>
    <row r="9853" spans="1:5" ht="12.6" customHeight="1" x14ac:dyDescent="0.2">
      <c r="A9853" s="32">
        <v>26</v>
      </c>
      <c r="B9853" s="32">
        <v>1</v>
      </c>
      <c r="C9853" s="32">
        <v>192</v>
      </c>
      <c r="D9853" s="32" t="s">
        <v>228</v>
      </c>
      <c r="E9853" s="32" t="s">
        <v>159</v>
      </c>
    </row>
    <row r="9854" spans="1:5" ht="12.6" customHeight="1" x14ac:dyDescent="0.2">
      <c r="A9854" s="32">
        <v>26</v>
      </c>
      <c r="B9854" s="32">
        <v>1</v>
      </c>
      <c r="C9854" s="32">
        <v>193</v>
      </c>
      <c r="D9854" s="32" t="s">
        <v>156</v>
      </c>
      <c r="E9854" s="32" t="s">
        <v>248</v>
      </c>
    </row>
    <row r="9855" spans="1:5" ht="12.6" customHeight="1" x14ac:dyDescent="0.2">
      <c r="A9855" s="32">
        <v>26</v>
      </c>
      <c r="B9855" s="32">
        <v>1</v>
      </c>
      <c r="C9855" s="32">
        <v>194</v>
      </c>
      <c r="D9855" s="32" t="s">
        <v>348</v>
      </c>
      <c r="E9855" s="32" t="s">
        <v>157</v>
      </c>
    </row>
    <row r="9856" spans="1:5" ht="12.6" customHeight="1" x14ac:dyDescent="0.2">
      <c r="A9856" s="32">
        <v>26</v>
      </c>
      <c r="B9856" s="32">
        <v>1</v>
      </c>
      <c r="C9856" s="32">
        <v>195</v>
      </c>
      <c r="D9856" s="32" t="s">
        <v>154</v>
      </c>
      <c r="E9856" s="32" t="s">
        <v>437</v>
      </c>
    </row>
    <row r="9857" spans="1:5" ht="12.6" customHeight="1" x14ac:dyDescent="0.2">
      <c r="A9857" s="32">
        <v>26</v>
      </c>
      <c r="B9857" s="32">
        <v>1</v>
      </c>
      <c r="C9857" s="32">
        <v>196</v>
      </c>
      <c r="D9857" s="32" t="s">
        <v>589</v>
      </c>
      <c r="E9857" s="32" t="s">
        <v>413</v>
      </c>
    </row>
    <row r="9858" spans="1:5" ht="12.6" customHeight="1" x14ac:dyDescent="0.2">
      <c r="A9858" s="32">
        <v>26</v>
      </c>
      <c r="B9858" s="32">
        <v>1</v>
      </c>
      <c r="C9858" s="32">
        <v>197</v>
      </c>
      <c r="D9858" s="32" t="s">
        <v>569</v>
      </c>
      <c r="E9858" s="32" t="s">
        <v>309</v>
      </c>
    </row>
    <row r="9859" spans="1:5" ht="12.6" customHeight="1" x14ac:dyDescent="0.2">
      <c r="A9859" s="32">
        <v>26</v>
      </c>
      <c r="B9859" s="32">
        <v>1</v>
      </c>
      <c r="C9859" s="32">
        <v>198</v>
      </c>
      <c r="D9859" s="32" t="s">
        <v>509</v>
      </c>
      <c r="E9859" s="32" t="s">
        <v>229</v>
      </c>
    </row>
    <row r="9860" spans="1:5" ht="12.6" customHeight="1" x14ac:dyDescent="0.2">
      <c r="A9860" s="32">
        <v>26</v>
      </c>
      <c r="B9860" s="32">
        <v>1</v>
      </c>
      <c r="C9860" s="32">
        <v>199</v>
      </c>
      <c r="D9860" s="32" t="s">
        <v>166</v>
      </c>
      <c r="E9860" s="32" t="s">
        <v>168</v>
      </c>
    </row>
    <row r="9861" spans="1:5" ht="12.6" customHeight="1" x14ac:dyDescent="0.2">
      <c r="A9861" s="32">
        <v>26</v>
      </c>
      <c r="B9861" s="32">
        <v>1</v>
      </c>
      <c r="C9861" s="32">
        <v>200</v>
      </c>
      <c r="D9861" s="32" t="s">
        <v>164</v>
      </c>
      <c r="E9861" s="32" t="s">
        <v>414</v>
      </c>
    </row>
    <row r="9862" spans="1:5" ht="12.6" customHeight="1" x14ac:dyDescent="0.2">
      <c r="A9862" s="32">
        <v>26</v>
      </c>
      <c r="B9862" s="32">
        <v>1</v>
      </c>
      <c r="C9862" s="32">
        <v>201</v>
      </c>
      <c r="D9862" s="32" t="s">
        <v>529</v>
      </c>
      <c r="E9862" s="32" t="s">
        <v>161</v>
      </c>
    </row>
    <row r="9863" spans="1:5" ht="12.6" customHeight="1" x14ac:dyDescent="0.2">
      <c r="A9863" s="32">
        <v>26</v>
      </c>
      <c r="B9863" s="32">
        <v>1</v>
      </c>
      <c r="C9863" s="32">
        <v>202</v>
      </c>
      <c r="D9863" s="32" t="s">
        <v>289</v>
      </c>
      <c r="E9863" s="32" t="s">
        <v>169</v>
      </c>
    </row>
    <row r="9864" spans="1:5" ht="12.6" customHeight="1" x14ac:dyDescent="0.2">
      <c r="A9864" s="32">
        <v>26</v>
      </c>
      <c r="B9864" s="32">
        <v>1</v>
      </c>
      <c r="C9864" s="32">
        <v>203</v>
      </c>
      <c r="D9864" s="32" t="s">
        <v>469</v>
      </c>
      <c r="E9864" s="32" t="s">
        <v>165</v>
      </c>
    </row>
    <row r="9865" spans="1:5" ht="12.6" customHeight="1" x14ac:dyDescent="0.2">
      <c r="A9865" s="32">
        <v>26</v>
      </c>
      <c r="B9865" s="32">
        <v>1</v>
      </c>
      <c r="C9865" s="32">
        <v>204</v>
      </c>
      <c r="D9865" s="32" t="s">
        <v>167</v>
      </c>
      <c r="E9865" s="32" t="s">
        <v>489</v>
      </c>
    </row>
    <row r="9866" spans="1:5" ht="12.6" customHeight="1" x14ac:dyDescent="0.2">
      <c r="A9866" s="32">
        <v>26</v>
      </c>
      <c r="B9866" s="32">
        <v>1</v>
      </c>
      <c r="C9866" s="32">
        <v>205</v>
      </c>
      <c r="D9866" s="32" t="s">
        <v>249</v>
      </c>
      <c r="E9866" s="32" t="s">
        <v>329</v>
      </c>
    </row>
    <row r="9867" spans="1:5" ht="12.6" customHeight="1" x14ac:dyDescent="0.2">
      <c r="A9867" s="32">
        <v>26</v>
      </c>
      <c r="B9867" s="32">
        <v>1</v>
      </c>
      <c r="C9867" s="32">
        <v>206</v>
      </c>
      <c r="D9867" s="32" t="s">
        <v>349</v>
      </c>
      <c r="E9867" s="32" t="s">
        <v>269</v>
      </c>
    </row>
    <row r="9868" spans="1:5" ht="12.6" customHeight="1" x14ac:dyDescent="0.2">
      <c r="A9868" s="32">
        <v>26</v>
      </c>
      <c r="B9868" s="32">
        <v>1</v>
      </c>
      <c r="C9868" s="32">
        <v>207</v>
      </c>
      <c r="D9868" s="32" t="s">
        <v>549</v>
      </c>
      <c r="E9868" s="32" t="s">
        <v>369</v>
      </c>
    </row>
    <row r="9869" spans="1:5" ht="12.6" customHeight="1" x14ac:dyDescent="0.2">
      <c r="A9869" s="32">
        <v>26</v>
      </c>
      <c r="B9869" s="32">
        <v>1</v>
      </c>
      <c r="C9869" s="32">
        <v>208</v>
      </c>
      <c r="D9869" s="32" t="s">
        <v>438</v>
      </c>
      <c r="E9869" s="32" t="s">
        <v>163</v>
      </c>
    </row>
    <row r="9870" spans="1:5" ht="12.6" customHeight="1" x14ac:dyDescent="0.2">
      <c r="A9870" s="32">
        <v>26</v>
      </c>
      <c r="B9870" s="32">
        <v>1</v>
      </c>
      <c r="C9870" s="32">
        <v>209</v>
      </c>
      <c r="D9870" s="32" t="s">
        <v>470</v>
      </c>
      <c r="E9870" s="32" t="s">
        <v>550</v>
      </c>
    </row>
    <row r="9871" spans="1:5" ht="12.6" customHeight="1" x14ac:dyDescent="0.2">
      <c r="A9871" s="32">
        <v>26</v>
      </c>
      <c r="B9871" s="32">
        <v>1</v>
      </c>
      <c r="C9871" s="32">
        <v>210</v>
      </c>
      <c r="D9871" s="32" t="s">
        <v>330</v>
      </c>
      <c r="E9871" s="32" t="s">
        <v>439</v>
      </c>
    </row>
    <row r="9872" spans="1:5" ht="12.6" customHeight="1" x14ac:dyDescent="0.2">
      <c r="A9872" s="32">
        <v>26</v>
      </c>
      <c r="B9872" s="32">
        <v>1</v>
      </c>
      <c r="C9872" s="32">
        <v>211</v>
      </c>
      <c r="D9872" s="32" t="s">
        <v>350</v>
      </c>
      <c r="E9872" s="32" t="s">
        <v>415</v>
      </c>
    </row>
    <row r="9873" spans="1:5" ht="12.6" customHeight="1" x14ac:dyDescent="0.2">
      <c r="A9873" s="32">
        <v>26</v>
      </c>
      <c r="B9873" s="32">
        <v>1</v>
      </c>
      <c r="C9873" s="32">
        <v>212</v>
      </c>
      <c r="D9873" s="32" t="s">
        <v>230</v>
      </c>
      <c r="E9873" s="32" t="s">
        <v>175</v>
      </c>
    </row>
    <row r="9874" spans="1:5" ht="12.6" customHeight="1" x14ac:dyDescent="0.2">
      <c r="A9874" s="32">
        <v>26</v>
      </c>
      <c r="B9874" s="32">
        <v>1</v>
      </c>
      <c r="C9874" s="32">
        <v>213</v>
      </c>
      <c r="D9874" s="32" t="s">
        <v>172</v>
      </c>
      <c r="E9874" s="32" t="s">
        <v>530</v>
      </c>
    </row>
    <row r="9875" spans="1:5" ht="12.6" customHeight="1" x14ac:dyDescent="0.2">
      <c r="A9875" s="32">
        <v>26</v>
      </c>
      <c r="B9875" s="32">
        <v>1</v>
      </c>
      <c r="C9875" s="32">
        <v>214</v>
      </c>
      <c r="D9875" s="32" t="s">
        <v>178</v>
      </c>
      <c r="E9875" s="32" t="s">
        <v>370</v>
      </c>
    </row>
    <row r="9876" spans="1:5" ht="12.6" customHeight="1" x14ac:dyDescent="0.2">
      <c r="A9876" s="32">
        <v>26</v>
      </c>
      <c r="B9876" s="32">
        <v>1</v>
      </c>
      <c r="C9876" s="32">
        <v>215</v>
      </c>
      <c r="D9876" s="32" t="s">
        <v>510</v>
      </c>
      <c r="E9876" s="32" t="s">
        <v>174</v>
      </c>
    </row>
    <row r="9877" spans="1:5" ht="12.6" customHeight="1" x14ac:dyDescent="0.2">
      <c r="A9877" s="32">
        <v>26</v>
      </c>
      <c r="B9877" s="32">
        <v>1</v>
      </c>
      <c r="C9877" s="32">
        <v>216</v>
      </c>
      <c r="D9877" s="32" t="s">
        <v>416</v>
      </c>
      <c r="E9877" s="32" t="s">
        <v>570</v>
      </c>
    </row>
    <row r="9878" spans="1:5" ht="12.6" customHeight="1" x14ac:dyDescent="0.2">
      <c r="A9878" s="32">
        <v>26</v>
      </c>
      <c r="B9878" s="32">
        <v>1</v>
      </c>
      <c r="C9878" s="32">
        <v>217</v>
      </c>
      <c r="D9878" s="32" t="s">
        <v>270</v>
      </c>
      <c r="E9878" s="32" t="s">
        <v>173</v>
      </c>
    </row>
    <row r="9879" spans="1:5" ht="12.6" customHeight="1" x14ac:dyDescent="0.2">
      <c r="A9879" s="32">
        <v>26</v>
      </c>
      <c r="B9879" s="32">
        <v>1</v>
      </c>
      <c r="C9879" s="32">
        <v>218</v>
      </c>
      <c r="D9879" s="32" t="s">
        <v>171</v>
      </c>
      <c r="E9879" s="32" t="s">
        <v>250</v>
      </c>
    </row>
    <row r="9880" spans="1:5" ht="12.6" customHeight="1" x14ac:dyDescent="0.2">
      <c r="A9880" s="32">
        <v>26</v>
      </c>
      <c r="B9880" s="32">
        <v>1</v>
      </c>
      <c r="C9880" s="32">
        <v>219</v>
      </c>
      <c r="D9880" s="32" t="s">
        <v>176</v>
      </c>
      <c r="E9880" s="32" t="s">
        <v>290</v>
      </c>
    </row>
    <row r="9881" spans="1:5" ht="12.6" customHeight="1" x14ac:dyDescent="0.2">
      <c r="A9881" s="32">
        <v>26</v>
      </c>
      <c r="B9881" s="32">
        <v>1</v>
      </c>
      <c r="C9881" s="32">
        <v>220</v>
      </c>
      <c r="D9881" s="32" t="s">
        <v>170</v>
      </c>
      <c r="E9881" s="32" t="s">
        <v>490</v>
      </c>
    </row>
    <row r="9882" spans="1:5" ht="12.6" customHeight="1" x14ac:dyDescent="0.2">
      <c r="A9882" s="32">
        <v>26</v>
      </c>
      <c r="B9882" s="32">
        <v>1</v>
      </c>
      <c r="C9882" s="32">
        <v>221</v>
      </c>
      <c r="D9882" s="32" t="s">
        <v>590</v>
      </c>
      <c r="E9882" s="32" t="s">
        <v>310</v>
      </c>
    </row>
    <row r="9883" spans="1:5" ht="12.6" customHeight="1" x14ac:dyDescent="0.2">
      <c r="A9883" s="32">
        <v>26</v>
      </c>
      <c r="B9883" s="32">
        <v>1</v>
      </c>
      <c r="C9883" s="32">
        <v>222</v>
      </c>
      <c r="D9883" s="32" t="s">
        <v>331</v>
      </c>
      <c r="E9883" s="32" t="s">
        <v>271</v>
      </c>
    </row>
    <row r="9884" spans="1:5" ht="12.6" customHeight="1" x14ac:dyDescent="0.2">
      <c r="A9884" s="32">
        <v>26</v>
      </c>
      <c r="B9884" s="32">
        <v>1</v>
      </c>
      <c r="C9884" s="32">
        <v>223</v>
      </c>
      <c r="D9884" s="32" t="s">
        <v>182</v>
      </c>
      <c r="E9884" s="32" t="s">
        <v>179</v>
      </c>
    </row>
    <row r="9885" spans="1:5" ht="12.6" customHeight="1" x14ac:dyDescent="0.2">
      <c r="A9885" s="32">
        <v>26</v>
      </c>
      <c r="B9885" s="32">
        <v>1</v>
      </c>
      <c r="C9885" s="32">
        <v>224</v>
      </c>
      <c r="D9885" s="32" t="s">
        <v>177</v>
      </c>
      <c r="E9885" s="32" t="s">
        <v>440</v>
      </c>
    </row>
    <row r="9886" spans="1:5" ht="12.6" customHeight="1" x14ac:dyDescent="0.2">
      <c r="A9886" s="32">
        <v>26</v>
      </c>
      <c r="B9886" s="32">
        <v>1</v>
      </c>
      <c r="C9886" s="32">
        <v>225</v>
      </c>
      <c r="D9886" s="32" t="s">
        <v>551</v>
      </c>
      <c r="E9886" s="32" t="s">
        <v>571</v>
      </c>
    </row>
    <row r="9887" spans="1:5" ht="12.6" customHeight="1" x14ac:dyDescent="0.2">
      <c r="A9887" s="32">
        <v>26</v>
      </c>
      <c r="B9887" s="32">
        <v>1</v>
      </c>
      <c r="C9887" s="32">
        <v>226</v>
      </c>
      <c r="D9887" s="32" t="s">
        <v>185</v>
      </c>
      <c r="E9887" s="32" t="s">
        <v>183</v>
      </c>
    </row>
    <row r="9888" spans="1:5" ht="12.6" customHeight="1" x14ac:dyDescent="0.2">
      <c r="A9888" s="32">
        <v>26</v>
      </c>
      <c r="B9888" s="32">
        <v>1</v>
      </c>
      <c r="C9888" s="32">
        <v>227</v>
      </c>
      <c r="D9888" s="32" t="s">
        <v>471</v>
      </c>
      <c r="E9888" s="32" t="s">
        <v>181</v>
      </c>
    </row>
    <row r="9889" spans="1:5" ht="12.6" customHeight="1" x14ac:dyDescent="0.2">
      <c r="A9889" s="32">
        <v>26</v>
      </c>
      <c r="B9889" s="32">
        <v>1</v>
      </c>
      <c r="C9889" s="32">
        <v>228</v>
      </c>
      <c r="D9889" s="32" t="s">
        <v>251</v>
      </c>
      <c r="E9889" s="32" t="s">
        <v>291</v>
      </c>
    </row>
    <row r="9890" spans="1:5" ht="12.6" customHeight="1" x14ac:dyDescent="0.2">
      <c r="A9890" s="32">
        <v>26</v>
      </c>
      <c r="B9890" s="32">
        <v>1</v>
      </c>
      <c r="C9890" s="32">
        <v>229</v>
      </c>
      <c r="D9890" s="32" t="s">
        <v>351</v>
      </c>
      <c r="E9890" s="32" t="s">
        <v>491</v>
      </c>
    </row>
    <row r="9891" spans="1:5" ht="12.6" customHeight="1" x14ac:dyDescent="0.2">
      <c r="A9891" s="32">
        <v>26</v>
      </c>
      <c r="B9891" s="32">
        <v>1</v>
      </c>
      <c r="C9891" s="32">
        <v>230</v>
      </c>
      <c r="D9891" s="32" t="s">
        <v>511</v>
      </c>
      <c r="E9891" s="32" t="s">
        <v>531</v>
      </c>
    </row>
    <row r="9892" spans="1:5" ht="12.6" customHeight="1" x14ac:dyDescent="0.2">
      <c r="A9892" s="32">
        <v>26</v>
      </c>
      <c r="B9892" s="32">
        <v>1</v>
      </c>
      <c r="C9892" s="32">
        <v>231</v>
      </c>
      <c r="D9892" s="32" t="s">
        <v>371</v>
      </c>
      <c r="E9892" s="32" t="s">
        <v>184</v>
      </c>
    </row>
    <row r="9893" spans="1:5" ht="12.6" customHeight="1" x14ac:dyDescent="0.2">
      <c r="A9893" s="32">
        <v>26</v>
      </c>
      <c r="B9893" s="32">
        <v>1</v>
      </c>
      <c r="C9893" s="32">
        <v>232</v>
      </c>
      <c r="D9893" s="32" t="s">
        <v>180</v>
      </c>
      <c r="E9893" s="32" t="s">
        <v>591</v>
      </c>
    </row>
    <row r="9894" spans="1:5" ht="12.6" customHeight="1" x14ac:dyDescent="0.2">
      <c r="A9894" s="32">
        <v>26</v>
      </c>
      <c r="B9894" s="32">
        <v>1</v>
      </c>
      <c r="C9894" s="32">
        <v>233</v>
      </c>
      <c r="D9894" s="32" t="s">
        <v>418</v>
      </c>
      <c r="E9894" s="32" t="s">
        <v>417</v>
      </c>
    </row>
    <row r="9895" spans="1:5" ht="12.6" customHeight="1" x14ac:dyDescent="0.2">
      <c r="A9895" s="32">
        <v>26</v>
      </c>
      <c r="B9895" s="32">
        <v>1</v>
      </c>
      <c r="C9895" s="32">
        <v>234</v>
      </c>
      <c r="D9895" s="32" t="s">
        <v>311</v>
      </c>
      <c r="E9895" s="32" t="s">
        <v>231</v>
      </c>
    </row>
    <row r="9896" spans="1:5" ht="12.6" customHeight="1" x14ac:dyDescent="0.2">
      <c r="A9896" s="32">
        <v>26</v>
      </c>
      <c r="B9896" s="32">
        <v>1</v>
      </c>
      <c r="C9896" s="32">
        <v>235</v>
      </c>
      <c r="D9896" s="32" t="s">
        <v>252</v>
      </c>
      <c r="E9896" s="32" t="s">
        <v>192</v>
      </c>
    </row>
    <row r="9897" spans="1:5" ht="12.6" customHeight="1" x14ac:dyDescent="0.2">
      <c r="A9897" s="32">
        <v>26</v>
      </c>
      <c r="B9897" s="32">
        <v>1</v>
      </c>
      <c r="C9897" s="32">
        <v>236</v>
      </c>
      <c r="D9897" s="32" t="s">
        <v>592</v>
      </c>
      <c r="E9897" s="32" t="s">
        <v>372</v>
      </c>
    </row>
    <row r="9898" spans="1:5" ht="12.6" customHeight="1" x14ac:dyDescent="0.2">
      <c r="A9898" s="32">
        <v>26</v>
      </c>
      <c r="B9898" s="32">
        <v>1</v>
      </c>
      <c r="C9898" s="32">
        <v>237</v>
      </c>
      <c r="D9898" s="32" t="s">
        <v>492</v>
      </c>
      <c r="E9898" s="32" t="s">
        <v>186</v>
      </c>
    </row>
    <row r="9899" spans="1:5" ht="12.6" customHeight="1" x14ac:dyDescent="0.2">
      <c r="A9899" s="32">
        <v>26</v>
      </c>
      <c r="B9899" s="32">
        <v>1</v>
      </c>
      <c r="C9899" s="32">
        <v>238</v>
      </c>
      <c r="D9899" s="32" t="s">
        <v>194</v>
      </c>
      <c r="E9899" s="32" t="s">
        <v>187</v>
      </c>
    </row>
    <row r="9900" spans="1:5" ht="12.6" customHeight="1" x14ac:dyDescent="0.2">
      <c r="A9900" s="32">
        <v>26</v>
      </c>
      <c r="B9900" s="32">
        <v>1</v>
      </c>
      <c r="C9900" s="32">
        <v>239</v>
      </c>
      <c r="D9900" s="32" t="s">
        <v>190</v>
      </c>
      <c r="E9900" s="32" t="s">
        <v>232</v>
      </c>
    </row>
    <row r="9901" spans="1:5" ht="12.6" customHeight="1" x14ac:dyDescent="0.2">
      <c r="A9901" s="32">
        <v>26</v>
      </c>
      <c r="B9901" s="32">
        <v>1</v>
      </c>
      <c r="C9901" s="32">
        <v>240</v>
      </c>
      <c r="D9901" s="32" t="s">
        <v>292</v>
      </c>
      <c r="E9901" s="32" t="s">
        <v>472</v>
      </c>
    </row>
    <row r="9902" spans="1:5" ht="12.6" customHeight="1" x14ac:dyDescent="0.2">
      <c r="A9902" s="32">
        <v>26</v>
      </c>
      <c r="B9902" s="32">
        <v>1</v>
      </c>
      <c r="C9902" s="32">
        <v>241</v>
      </c>
      <c r="D9902" s="32" t="s">
        <v>332</v>
      </c>
      <c r="E9902" s="32" t="s">
        <v>188</v>
      </c>
    </row>
    <row r="9903" spans="1:5" ht="12.6" customHeight="1" x14ac:dyDescent="0.2">
      <c r="A9903" s="32">
        <v>26</v>
      </c>
      <c r="B9903" s="32">
        <v>1</v>
      </c>
      <c r="C9903" s="32">
        <v>242</v>
      </c>
      <c r="D9903" s="32" t="s">
        <v>419</v>
      </c>
      <c r="E9903" s="32" t="s">
        <v>572</v>
      </c>
    </row>
    <row r="9904" spans="1:5" ht="12.6" customHeight="1" x14ac:dyDescent="0.2">
      <c r="A9904" s="32">
        <v>26</v>
      </c>
      <c r="B9904" s="32">
        <v>1</v>
      </c>
      <c r="C9904" s="32">
        <v>243</v>
      </c>
      <c r="D9904" s="32" t="s">
        <v>272</v>
      </c>
      <c r="E9904" s="32" t="s">
        <v>441</v>
      </c>
    </row>
    <row r="9905" spans="1:5" ht="12.6" customHeight="1" x14ac:dyDescent="0.2">
      <c r="A9905" s="32">
        <v>26</v>
      </c>
      <c r="B9905" s="32">
        <v>1</v>
      </c>
      <c r="C9905" s="32">
        <v>244</v>
      </c>
      <c r="D9905" s="32" t="s">
        <v>191</v>
      </c>
      <c r="E9905" s="32" t="s">
        <v>532</v>
      </c>
    </row>
    <row r="9906" spans="1:5" ht="12.6" customHeight="1" x14ac:dyDescent="0.2">
      <c r="A9906" s="32">
        <v>26</v>
      </c>
      <c r="B9906" s="32">
        <v>1</v>
      </c>
      <c r="C9906" s="32">
        <v>245</v>
      </c>
      <c r="D9906" s="32" t="s">
        <v>512</v>
      </c>
      <c r="E9906" s="32" t="s">
        <v>352</v>
      </c>
    </row>
    <row r="9907" spans="1:5" ht="12.6" customHeight="1" x14ac:dyDescent="0.2">
      <c r="A9907" s="32">
        <v>26</v>
      </c>
      <c r="B9907" s="32">
        <v>1</v>
      </c>
      <c r="C9907" s="32">
        <v>246</v>
      </c>
      <c r="D9907" s="32" t="s">
        <v>420</v>
      </c>
      <c r="E9907" s="32" t="s">
        <v>312</v>
      </c>
    </row>
    <row r="9908" spans="1:5" ht="12.6" customHeight="1" x14ac:dyDescent="0.2">
      <c r="A9908" s="32">
        <v>26</v>
      </c>
      <c r="B9908" s="32">
        <v>1</v>
      </c>
      <c r="C9908" s="32">
        <v>247</v>
      </c>
      <c r="D9908" s="32" t="s">
        <v>552</v>
      </c>
      <c r="E9908" s="32" t="s">
        <v>189</v>
      </c>
    </row>
    <row r="9909" spans="1:5" ht="12.6" customHeight="1" x14ac:dyDescent="0.2">
      <c r="A9909" s="32">
        <v>26</v>
      </c>
      <c r="B9909" s="32">
        <v>1</v>
      </c>
      <c r="C9909" s="32">
        <v>248</v>
      </c>
      <c r="D9909" s="32" t="s">
        <v>593</v>
      </c>
      <c r="E9909" s="32" t="s">
        <v>197</v>
      </c>
    </row>
    <row r="9910" spans="1:5" ht="12.6" customHeight="1" x14ac:dyDescent="0.2">
      <c r="A9910" s="32">
        <v>26</v>
      </c>
      <c r="B9910" s="32">
        <v>1</v>
      </c>
      <c r="C9910" s="32">
        <v>249</v>
      </c>
      <c r="D9910" s="32" t="s">
        <v>193</v>
      </c>
      <c r="E9910" s="32" t="s">
        <v>533</v>
      </c>
    </row>
    <row r="9911" spans="1:5" ht="12.6" customHeight="1" x14ac:dyDescent="0.2">
      <c r="A9911" s="32">
        <v>26</v>
      </c>
      <c r="B9911" s="32">
        <v>1</v>
      </c>
      <c r="C9911" s="32">
        <v>250</v>
      </c>
      <c r="D9911" s="32" t="s">
        <v>195</v>
      </c>
      <c r="E9911" s="32" t="s">
        <v>373</v>
      </c>
    </row>
    <row r="9912" spans="1:5" ht="12.6" customHeight="1" x14ac:dyDescent="0.2">
      <c r="A9912" s="32">
        <v>26</v>
      </c>
      <c r="B9912" s="32">
        <v>1</v>
      </c>
      <c r="C9912" s="32">
        <v>251</v>
      </c>
      <c r="D9912" s="32" t="s">
        <v>573</v>
      </c>
      <c r="E9912" s="32" t="s">
        <v>201</v>
      </c>
    </row>
    <row r="9913" spans="1:5" ht="12.6" customHeight="1" x14ac:dyDescent="0.2">
      <c r="A9913" s="32">
        <v>26</v>
      </c>
      <c r="B9913" s="32">
        <v>1</v>
      </c>
      <c r="C9913" s="32">
        <v>252</v>
      </c>
      <c r="D9913" s="32" t="s">
        <v>473</v>
      </c>
      <c r="E9913" s="32" t="s">
        <v>493</v>
      </c>
    </row>
    <row r="9914" spans="1:5" ht="12.6" customHeight="1" x14ac:dyDescent="0.2">
      <c r="A9914" s="32">
        <v>26</v>
      </c>
      <c r="B9914" s="32">
        <v>1</v>
      </c>
      <c r="C9914" s="32">
        <v>253</v>
      </c>
      <c r="D9914" s="32" t="s">
        <v>253</v>
      </c>
      <c r="E9914" s="32" t="s">
        <v>513</v>
      </c>
    </row>
    <row r="9915" spans="1:5" ht="12.6" customHeight="1" x14ac:dyDescent="0.2">
      <c r="A9915" s="32">
        <v>26</v>
      </c>
      <c r="B9915" s="32">
        <v>1</v>
      </c>
      <c r="C9915" s="32">
        <v>254</v>
      </c>
      <c r="D9915" s="32" t="s">
        <v>313</v>
      </c>
      <c r="E9915" s="32" t="s">
        <v>198</v>
      </c>
    </row>
    <row r="9916" spans="1:5" ht="12.6" customHeight="1" x14ac:dyDescent="0.2">
      <c r="A9916" s="32">
        <v>26</v>
      </c>
      <c r="B9916" s="32">
        <v>1</v>
      </c>
      <c r="C9916" s="32">
        <v>255</v>
      </c>
      <c r="D9916" s="32" t="s">
        <v>196</v>
      </c>
      <c r="E9916" s="32" t="s">
        <v>233</v>
      </c>
    </row>
    <row r="9917" spans="1:5" ht="12.6" customHeight="1" x14ac:dyDescent="0.2">
      <c r="A9917" s="32">
        <v>26</v>
      </c>
      <c r="B9917" s="32">
        <v>1</v>
      </c>
      <c r="C9917" s="32">
        <v>256</v>
      </c>
      <c r="D9917" s="32" t="s">
        <v>553</v>
      </c>
      <c r="E9917" s="32" t="s">
        <v>273</v>
      </c>
    </row>
    <row r="9918" spans="1:5" ht="12.6" customHeight="1" x14ac:dyDescent="0.2">
      <c r="A9918" s="32">
        <v>26</v>
      </c>
      <c r="B9918" s="32">
        <v>1</v>
      </c>
      <c r="C9918" s="32">
        <v>257</v>
      </c>
      <c r="D9918" s="32" t="s">
        <v>442</v>
      </c>
      <c r="E9918" s="32" t="s">
        <v>293</v>
      </c>
    </row>
    <row r="9919" spans="1:5" ht="12.6" customHeight="1" x14ac:dyDescent="0.2">
      <c r="A9919" s="32">
        <v>26</v>
      </c>
      <c r="B9919" s="32">
        <v>1</v>
      </c>
      <c r="C9919" s="32">
        <v>258</v>
      </c>
      <c r="D9919" s="32" t="s">
        <v>353</v>
      </c>
      <c r="E9919" s="32" t="s">
        <v>421</v>
      </c>
    </row>
    <row r="9920" spans="1:5" ht="12.6" customHeight="1" x14ac:dyDescent="0.2">
      <c r="A9920" s="32">
        <v>26</v>
      </c>
      <c r="B9920" s="32">
        <v>1</v>
      </c>
      <c r="C9920" s="32">
        <v>259</v>
      </c>
      <c r="D9920" s="32" t="s">
        <v>422</v>
      </c>
      <c r="E9920" s="32" t="s">
        <v>199</v>
      </c>
    </row>
    <row r="9921" spans="1:5" ht="12.6" customHeight="1" x14ac:dyDescent="0.2">
      <c r="A9921" s="32">
        <v>26</v>
      </c>
      <c r="B9921" s="32">
        <v>1</v>
      </c>
      <c r="C9921" s="32">
        <v>260</v>
      </c>
      <c r="D9921" s="32" t="s">
        <v>200</v>
      </c>
      <c r="E9921" s="32" t="s">
        <v>333</v>
      </c>
    </row>
    <row r="9922" spans="1:5" ht="12.6" customHeight="1" x14ac:dyDescent="0.2">
      <c r="A9922" s="32">
        <v>26</v>
      </c>
      <c r="B9922" s="32">
        <v>2</v>
      </c>
      <c r="C9922" s="32">
        <v>1</v>
      </c>
      <c r="D9922" s="32" t="s">
        <v>354</v>
      </c>
      <c r="E9922" s="32" t="s">
        <v>30</v>
      </c>
    </row>
    <row r="9923" spans="1:5" ht="12.6" customHeight="1" x14ac:dyDescent="0.2">
      <c r="A9923" s="32">
        <v>26</v>
      </c>
      <c r="B9923" s="32">
        <v>2</v>
      </c>
      <c r="C9923" s="32">
        <v>2</v>
      </c>
      <c r="D9923" s="32" t="s">
        <v>534</v>
      </c>
      <c r="E9923" s="32" t="s">
        <v>294</v>
      </c>
    </row>
    <row r="9924" spans="1:5" ht="12.6" customHeight="1" x14ac:dyDescent="0.2">
      <c r="A9924" s="32">
        <v>26</v>
      </c>
      <c r="B9924" s="32">
        <v>2</v>
      </c>
      <c r="C9924" s="32">
        <v>3</v>
      </c>
      <c r="D9924" s="32" t="s">
        <v>334</v>
      </c>
      <c r="E9924" s="32" t="s">
        <v>423</v>
      </c>
    </row>
    <row r="9925" spans="1:5" ht="12.6" customHeight="1" x14ac:dyDescent="0.2">
      <c r="A9925" s="32">
        <v>26</v>
      </c>
      <c r="B9925" s="32">
        <v>2</v>
      </c>
      <c r="C9925" s="32">
        <v>4</v>
      </c>
      <c r="D9925" s="32" t="s">
        <v>32</v>
      </c>
      <c r="E9925" s="32" t="s">
        <v>22</v>
      </c>
    </row>
    <row r="9926" spans="1:5" ht="12.6" customHeight="1" x14ac:dyDescent="0.2">
      <c r="A9926" s="32">
        <v>26</v>
      </c>
      <c r="B9926" s="32">
        <v>2</v>
      </c>
      <c r="C9926" s="32">
        <v>5</v>
      </c>
      <c r="D9926" s="32" t="s">
        <v>383</v>
      </c>
      <c r="E9926" s="32" t="s">
        <v>26</v>
      </c>
    </row>
    <row r="9927" spans="1:5" ht="12.6" customHeight="1" x14ac:dyDescent="0.2">
      <c r="A9927" s="32">
        <v>26</v>
      </c>
      <c r="B9927" s="32">
        <v>2</v>
      </c>
      <c r="C9927" s="32">
        <v>6</v>
      </c>
      <c r="D9927" s="32" t="s">
        <v>214</v>
      </c>
      <c r="E9927" s="32" t="s">
        <v>254</v>
      </c>
    </row>
    <row r="9928" spans="1:5" ht="12.6" customHeight="1" x14ac:dyDescent="0.2">
      <c r="A9928" s="32">
        <v>26</v>
      </c>
      <c r="B9928" s="32">
        <v>2</v>
      </c>
      <c r="C9928" s="32">
        <v>7</v>
      </c>
      <c r="D9928" s="32" t="s">
        <v>474</v>
      </c>
      <c r="E9928" s="32" t="s">
        <v>29</v>
      </c>
    </row>
    <row r="9929" spans="1:5" ht="12.6" customHeight="1" x14ac:dyDescent="0.2">
      <c r="A9929" s="32">
        <v>26</v>
      </c>
      <c r="B9929" s="32">
        <v>2</v>
      </c>
      <c r="C9929" s="32">
        <v>8</v>
      </c>
      <c r="D9929" s="32" t="s">
        <v>514</v>
      </c>
      <c r="E9929" s="32" t="s">
        <v>554</v>
      </c>
    </row>
    <row r="9930" spans="1:5" ht="12.6" customHeight="1" x14ac:dyDescent="0.2">
      <c r="A9930" s="32">
        <v>26</v>
      </c>
      <c r="B9930" s="32">
        <v>2</v>
      </c>
      <c r="C9930" s="32">
        <v>9</v>
      </c>
      <c r="D9930" s="32" t="s">
        <v>28</v>
      </c>
      <c r="E9930" s="32" t="s">
        <v>274</v>
      </c>
    </row>
    <row r="9931" spans="1:5" ht="12.6" customHeight="1" x14ac:dyDescent="0.2">
      <c r="A9931" s="32">
        <v>26</v>
      </c>
      <c r="B9931" s="32">
        <v>2</v>
      </c>
      <c r="C9931" s="32">
        <v>10</v>
      </c>
      <c r="D9931" s="32" t="s">
        <v>234</v>
      </c>
      <c r="E9931" s="32" t="s">
        <v>27</v>
      </c>
    </row>
    <row r="9932" spans="1:5" ht="12.6" customHeight="1" x14ac:dyDescent="0.2">
      <c r="A9932" s="32">
        <v>26</v>
      </c>
      <c r="B9932" s="32">
        <v>2</v>
      </c>
      <c r="C9932" s="32">
        <v>11</v>
      </c>
      <c r="D9932" s="32" t="s">
        <v>314</v>
      </c>
      <c r="E9932" s="32" t="s">
        <v>494</v>
      </c>
    </row>
    <row r="9933" spans="1:5" ht="12.6" customHeight="1" x14ac:dyDescent="0.2">
      <c r="A9933" s="32">
        <v>26</v>
      </c>
      <c r="B9933" s="32">
        <v>2</v>
      </c>
      <c r="C9933" s="32">
        <v>12</v>
      </c>
      <c r="D9933" s="32" t="s">
        <v>31</v>
      </c>
      <c r="E9933" s="32" t="s">
        <v>454</v>
      </c>
    </row>
    <row r="9934" spans="1:5" ht="12.6" customHeight="1" x14ac:dyDescent="0.2">
      <c r="A9934" s="32">
        <v>26</v>
      </c>
      <c r="B9934" s="32">
        <v>2</v>
      </c>
      <c r="C9934" s="32">
        <v>13</v>
      </c>
      <c r="D9934" s="32" t="s">
        <v>384</v>
      </c>
      <c r="E9934" s="32" t="s">
        <v>574</v>
      </c>
    </row>
    <row r="9935" spans="1:5" ht="12.6" customHeight="1" x14ac:dyDescent="0.2">
      <c r="A9935" s="32">
        <v>26</v>
      </c>
      <c r="B9935" s="32">
        <v>2</v>
      </c>
      <c r="C9935" s="32">
        <v>14</v>
      </c>
      <c r="D9935" s="32" t="s">
        <v>515</v>
      </c>
      <c r="E9935" s="32" t="s">
        <v>34</v>
      </c>
    </row>
    <row r="9936" spans="1:5" ht="12.6" customHeight="1" x14ac:dyDescent="0.2">
      <c r="A9936" s="32">
        <v>26</v>
      </c>
      <c r="B9936" s="32">
        <v>2</v>
      </c>
      <c r="C9936" s="32">
        <v>15</v>
      </c>
      <c r="D9936" s="32" t="s">
        <v>38</v>
      </c>
      <c r="E9936" s="32" t="s">
        <v>235</v>
      </c>
    </row>
    <row r="9937" spans="1:5" ht="12.6" customHeight="1" x14ac:dyDescent="0.2">
      <c r="A9937" s="32">
        <v>26</v>
      </c>
      <c r="B9937" s="32">
        <v>2</v>
      </c>
      <c r="C9937" s="32">
        <v>16</v>
      </c>
      <c r="D9937" s="32" t="s">
        <v>386</v>
      </c>
      <c r="E9937" s="32" t="s">
        <v>475</v>
      </c>
    </row>
    <row r="9938" spans="1:5" ht="12.6" customHeight="1" x14ac:dyDescent="0.2">
      <c r="A9938" s="32">
        <v>26</v>
      </c>
      <c r="B9938" s="32">
        <v>2</v>
      </c>
      <c r="C9938" s="32">
        <v>17</v>
      </c>
      <c r="D9938" s="32" t="s">
        <v>455</v>
      </c>
      <c r="E9938" s="32" t="s">
        <v>424</v>
      </c>
    </row>
    <row r="9939" spans="1:5" ht="12.6" customHeight="1" x14ac:dyDescent="0.2">
      <c r="A9939" s="32">
        <v>26</v>
      </c>
      <c r="B9939" s="32">
        <v>2</v>
      </c>
      <c r="C9939" s="32">
        <v>18</v>
      </c>
      <c r="D9939" s="32" t="s">
        <v>215</v>
      </c>
      <c r="E9939" s="32" t="s">
        <v>315</v>
      </c>
    </row>
    <row r="9940" spans="1:5" ht="12.6" customHeight="1" x14ac:dyDescent="0.2">
      <c r="A9940" s="32">
        <v>26</v>
      </c>
      <c r="B9940" s="32">
        <v>2</v>
      </c>
      <c r="C9940" s="32">
        <v>19</v>
      </c>
      <c r="D9940" s="32" t="s">
        <v>14</v>
      </c>
      <c r="E9940" s="32" t="s">
        <v>295</v>
      </c>
    </row>
    <row r="9941" spans="1:5" ht="12.6" customHeight="1" x14ac:dyDescent="0.2">
      <c r="A9941" s="32">
        <v>26</v>
      </c>
      <c r="B9941" s="32">
        <v>2</v>
      </c>
      <c r="C9941" s="32">
        <v>20</v>
      </c>
      <c r="D9941" s="32" t="s">
        <v>37</v>
      </c>
      <c r="E9941" s="32" t="s">
        <v>35</v>
      </c>
    </row>
    <row r="9942" spans="1:5" ht="12.6" customHeight="1" x14ac:dyDescent="0.2">
      <c r="A9942" s="32">
        <v>26</v>
      </c>
      <c r="B9942" s="32">
        <v>2</v>
      </c>
      <c r="C9942" s="32">
        <v>21</v>
      </c>
      <c r="D9942" s="32" t="s">
        <v>575</v>
      </c>
      <c r="E9942" s="32" t="s">
        <v>335</v>
      </c>
    </row>
    <row r="9943" spans="1:5" ht="12.6" customHeight="1" x14ac:dyDescent="0.2">
      <c r="A9943" s="32">
        <v>26</v>
      </c>
      <c r="B9943" s="32">
        <v>2</v>
      </c>
      <c r="C9943" s="32">
        <v>22</v>
      </c>
      <c r="D9943" s="32" t="s">
        <v>355</v>
      </c>
      <c r="E9943" s="32" t="s">
        <v>385</v>
      </c>
    </row>
    <row r="9944" spans="1:5" ht="12.6" customHeight="1" x14ac:dyDescent="0.2">
      <c r="A9944" s="32">
        <v>26</v>
      </c>
      <c r="B9944" s="32">
        <v>2</v>
      </c>
      <c r="C9944" s="32">
        <v>23</v>
      </c>
      <c r="D9944" s="32" t="s">
        <v>33</v>
      </c>
      <c r="E9944" s="32" t="s">
        <v>555</v>
      </c>
    </row>
    <row r="9945" spans="1:5" ht="12.6" customHeight="1" x14ac:dyDescent="0.2">
      <c r="A9945" s="32">
        <v>26</v>
      </c>
      <c r="B9945" s="32">
        <v>2</v>
      </c>
      <c r="C9945" s="32">
        <v>24</v>
      </c>
      <c r="D9945" s="32" t="s">
        <v>495</v>
      </c>
      <c r="E9945" s="32" t="s">
        <v>535</v>
      </c>
    </row>
    <row r="9946" spans="1:5" ht="12.6" customHeight="1" x14ac:dyDescent="0.2">
      <c r="A9946" s="32">
        <v>26</v>
      </c>
      <c r="B9946" s="32">
        <v>2</v>
      </c>
      <c r="C9946" s="32">
        <v>25</v>
      </c>
      <c r="D9946" s="32" t="s">
        <v>275</v>
      </c>
      <c r="E9946" s="32" t="s">
        <v>255</v>
      </c>
    </row>
    <row r="9947" spans="1:5" ht="12.6" customHeight="1" x14ac:dyDescent="0.2">
      <c r="A9947" s="32">
        <v>26</v>
      </c>
      <c r="B9947" s="32">
        <v>2</v>
      </c>
      <c r="C9947" s="32">
        <v>26</v>
      </c>
      <c r="D9947" s="32" t="s">
        <v>36</v>
      </c>
      <c r="E9947" s="32" t="s">
        <v>39</v>
      </c>
    </row>
    <row r="9948" spans="1:5" ht="12.6" customHeight="1" x14ac:dyDescent="0.2">
      <c r="A9948" s="32">
        <v>26</v>
      </c>
      <c r="B9948" s="32">
        <v>2</v>
      </c>
      <c r="C9948" s="32">
        <v>27</v>
      </c>
      <c r="D9948" s="32" t="s">
        <v>387</v>
      </c>
      <c r="E9948" s="32" t="s">
        <v>356</v>
      </c>
    </row>
    <row r="9949" spans="1:5" ht="12.6" customHeight="1" x14ac:dyDescent="0.2">
      <c r="A9949" s="32">
        <v>26</v>
      </c>
      <c r="B9949" s="32">
        <v>2</v>
      </c>
      <c r="C9949" s="32">
        <v>28</v>
      </c>
      <c r="D9949" s="32" t="s">
        <v>276</v>
      </c>
      <c r="E9949" s="32" t="s">
        <v>43</v>
      </c>
    </row>
    <row r="9950" spans="1:5" ht="12.6" customHeight="1" x14ac:dyDescent="0.2">
      <c r="A9950" s="32">
        <v>26</v>
      </c>
      <c r="B9950" s="32">
        <v>2</v>
      </c>
      <c r="C9950" s="32">
        <v>29</v>
      </c>
      <c r="D9950" s="32" t="s">
        <v>476</v>
      </c>
      <c r="E9950" s="32" t="s">
        <v>296</v>
      </c>
    </row>
    <row r="9951" spans="1:5" ht="12.6" customHeight="1" x14ac:dyDescent="0.2">
      <c r="A9951" s="32">
        <v>26</v>
      </c>
      <c r="B9951" s="32">
        <v>2</v>
      </c>
      <c r="C9951" s="32">
        <v>30</v>
      </c>
      <c r="D9951" s="32" t="s">
        <v>216</v>
      </c>
      <c r="E9951" s="32" t="s">
        <v>42</v>
      </c>
    </row>
    <row r="9952" spans="1:5" ht="12.6" customHeight="1" x14ac:dyDescent="0.2">
      <c r="A9952" s="32">
        <v>26</v>
      </c>
      <c r="B9952" s="32">
        <v>2</v>
      </c>
      <c r="C9952" s="32">
        <v>31</v>
      </c>
      <c r="D9952" s="32" t="s">
        <v>45</v>
      </c>
      <c r="E9952" s="32" t="s">
        <v>456</v>
      </c>
    </row>
    <row r="9953" spans="1:5" ht="12.6" customHeight="1" x14ac:dyDescent="0.2">
      <c r="A9953" s="32">
        <v>26</v>
      </c>
      <c r="B9953" s="32">
        <v>2</v>
      </c>
      <c r="C9953" s="32">
        <v>32</v>
      </c>
      <c r="D9953" s="32" t="s">
        <v>496</v>
      </c>
      <c r="E9953" s="32" t="s">
        <v>576</v>
      </c>
    </row>
    <row r="9954" spans="1:5" ht="12.6" customHeight="1" x14ac:dyDescent="0.2">
      <c r="A9954" s="32">
        <v>26</v>
      </c>
      <c r="B9954" s="32">
        <v>2</v>
      </c>
      <c r="C9954" s="32">
        <v>33</v>
      </c>
      <c r="D9954" s="32" t="s">
        <v>425</v>
      </c>
      <c r="E9954" s="32" t="s">
        <v>556</v>
      </c>
    </row>
    <row r="9955" spans="1:5" ht="12.6" customHeight="1" x14ac:dyDescent="0.2">
      <c r="A9955" s="32">
        <v>26</v>
      </c>
      <c r="B9955" s="32">
        <v>2</v>
      </c>
      <c r="C9955" s="32">
        <v>34</v>
      </c>
      <c r="D9955" s="32" t="s">
        <v>336</v>
      </c>
      <c r="E9955" s="32" t="s">
        <v>46</v>
      </c>
    </row>
    <row r="9956" spans="1:5" ht="12.6" customHeight="1" x14ac:dyDescent="0.2">
      <c r="A9956" s="32">
        <v>26</v>
      </c>
      <c r="B9956" s="32">
        <v>2</v>
      </c>
      <c r="C9956" s="32">
        <v>35</v>
      </c>
      <c r="D9956" s="32" t="s">
        <v>15</v>
      </c>
      <c r="E9956" s="32" t="s">
        <v>256</v>
      </c>
    </row>
    <row r="9957" spans="1:5" ht="12.6" customHeight="1" x14ac:dyDescent="0.2">
      <c r="A9957" s="32">
        <v>26</v>
      </c>
      <c r="B9957" s="32">
        <v>2</v>
      </c>
      <c r="C9957" s="32">
        <v>36</v>
      </c>
      <c r="D9957" s="32" t="s">
        <v>516</v>
      </c>
      <c r="E9957" s="32" t="s">
        <v>536</v>
      </c>
    </row>
    <row r="9958" spans="1:5" ht="12.6" customHeight="1" x14ac:dyDescent="0.2">
      <c r="A9958" s="32">
        <v>26</v>
      </c>
      <c r="B9958" s="32">
        <v>2</v>
      </c>
      <c r="C9958" s="32">
        <v>37</v>
      </c>
      <c r="D9958" s="32" t="s">
        <v>40</v>
      </c>
      <c r="E9958" s="32" t="s">
        <v>316</v>
      </c>
    </row>
    <row r="9959" spans="1:5" ht="12.6" customHeight="1" x14ac:dyDescent="0.2">
      <c r="A9959" s="32">
        <v>26</v>
      </c>
      <c r="B9959" s="32">
        <v>2</v>
      </c>
      <c r="C9959" s="32">
        <v>38</v>
      </c>
      <c r="D9959" s="32" t="s">
        <v>388</v>
      </c>
      <c r="E9959" s="32" t="s">
        <v>236</v>
      </c>
    </row>
    <row r="9960" spans="1:5" ht="12.6" customHeight="1" x14ac:dyDescent="0.2">
      <c r="A9960" s="32">
        <v>26</v>
      </c>
      <c r="B9960" s="32">
        <v>2</v>
      </c>
      <c r="C9960" s="32">
        <v>39</v>
      </c>
      <c r="D9960" s="32" t="s">
        <v>44</v>
      </c>
      <c r="E9960" s="32" t="s">
        <v>41</v>
      </c>
    </row>
    <row r="9961" spans="1:5" ht="12.6" customHeight="1" x14ac:dyDescent="0.2">
      <c r="A9961" s="32">
        <v>26</v>
      </c>
      <c r="B9961" s="32">
        <v>2</v>
      </c>
      <c r="C9961" s="32">
        <v>40</v>
      </c>
      <c r="D9961" s="32" t="s">
        <v>53</v>
      </c>
      <c r="E9961" s="32" t="s">
        <v>297</v>
      </c>
    </row>
    <row r="9962" spans="1:5" ht="12.6" customHeight="1" x14ac:dyDescent="0.2">
      <c r="A9962" s="32">
        <v>26</v>
      </c>
      <c r="B9962" s="32">
        <v>2</v>
      </c>
      <c r="C9962" s="32">
        <v>41</v>
      </c>
      <c r="D9962" s="32" t="s">
        <v>337</v>
      </c>
      <c r="E9962" s="32" t="s">
        <v>49</v>
      </c>
    </row>
    <row r="9963" spans="1:5" ht="12.6" customHeight="1" x14ac:dyDescent="0.2">
      <c r="A9963" s="32">
        <v>26</v>
      </c>
      <c r="B9963" s="32">
        <v>2</v>
      </c>
      <c r="C9963" s="32">
        <v>42</v>
      </c>
      <c r="D9963" s="32" t="s">
        <v>537</v>
      </c>
      <c r="E9963" s="32" t="s">
        <v>50</v>
      </c>
    </row>
    <row r="9964" spans="1:5" ht="12.6" customHeight="1" x14ac:dyDescent="0.2">
      <c r="A9964" s="32">
        <v>26</v>
      </c>
      <c r="B9964" s="32">
        <v>2</v>
      </c>
      <c r="C9964" s="32">
        <v>43</v>
      </c>
      <c r="D9964" s="32" t="s">
        <v>477</v>
      </c>
      <c r="E9964" s="32" t="s">
        <v>317</v>
      </c>
    </row>
    <row r="9965" spans="1:5" ht="12.6" customHeight="1" x14ac:dyDescent="0.2">
      <c r="A9965" s="32">
        <v>26</v>
      </c>
      <c r="B9965" s="32">
        <v>2</v>
      </c>
      <c r="C9965" s="32">
        <v>44</v>
      </c>
      <c r="D9965" s="32" t="s">
        <v>577</v>
      </c>
      <c r="E9965" s="32" t="s">
        <v>51</v>
      </c>
    </row>
    <row r="9966" spans="1:5" ht="12.6" customHeight="1" x14ac:dyDescent="0.2">
      <c r="A9966" s="32">
        <v>26</v>
      </c>
      <c r="B9966" s="32">
        <v>2</v>
      </c>
      <c r="C9966" s="32">
        <v>45</v>
      </c>
      <c r="D9966" s="32" t="s">
        <v>277</v>
      </c>
      <c r="E9966" s="32" t="s">
        <v>16</v>
      </c>
    </row>
    <row r="9967" spans="1:5" ht="12.6" customHeight="1" x14ac:dyDescent="0.2">
      <c r="A9967" s="32">
        <v>26</v>
      </c>
      <c r="B9967" s="32">
        <v>2</v>
      </c>
      <c r="C9967" s="32">
        <v>46</v>
      </c>
      <c r="D9967" s="32" t="s">
        <v>517</v>
      </c>
      <c r="E9967" s="32" t="s">
        <v>47</v>
      </c>
    </row>
    <row r="9968" spans="1:5" ht="12.6" customHeight="1" x14ac:dyDescent="0.2">
      <c r="A9968" s="32">
        <v>26</v>
      </c>
      <c r="B9968" s="32">
        <v>2</v>
      </c>
      <c r="C9968" s="32">
        <v>47</v>
      </c>
      <c r="D9968" s="32" t="s">
        <v>52</v>
      </c>
      <c r="E9968" s="32" t="s">
        <v>237</v>
      </c>
    </row>
    <row r="9969" spans="1:5" ht="12.6" customHeight="1" x14ac:dyDescent="0.2">
      <c r="A9969" s="32">
        <v>26</v>
      </c>
      <c r="B9969" s="32">
        <v>2</v>
      </c>
      <c r="C9969" s="32">
        <v>48</v>
      </c>
      <c r="D9969" s="32" t="s">
        <v>390</v>
      </c>
      <c r="E9969" s="32" t="s">
        <v>389</v>
      </c>
    </row>
    <row r="9970" spans="1:5" ht="12.6" customHeight="1" x14ac:dyDescent="0.2">
      <c r="A9970" s="32">
        <v>26</v>
      </c>
      <c r="B9970" s="32">
        <v>2</v>
      </c>
      <c r="C9970" s="32">
        <v>49</v>
      </c>
      <c r="D9970" s="32" t="s">
        <v>217</v>
      </c>
      <c r="E9970" s="32" t="s">
        <v>457</v>
      </c>
    </row>
    <row r="9971" spans="1:5" ht="12.6" customHeight="1" x14ac:dyDescent="0.2">
      <c r="A9971" s="32">
        <v>26</v>
      </c>
      <c r="B9971" s="32">
        <v>2</v>
      </c>
      <c r="C9971" s="32">
        <v>50</v>
      </c>
      <c r="D9971" s="32" t="s">
        <v>48</v>
      </c>
      <c r="E9971" s="32" t="s">
        <v>357</v>
      </c>
    </row>
    <row r="9972" spans="1:5" ht="12.6" customHeight="1" x14ac:dyDescent="0.2">
      <c r="A9972" s="32">
        <v>26</v>
      </c>
      <c r="B9972" s="32">
        <v>2</v>
      </c>
      <c r="C9972" s="32">
        <v>51</v>
      </c>
      <c r="D9972" s="32" t="s">
        <v>426</v>
      </c>
      <c r="E9972" s="32" t="s">
        <v>497</v>
      </c>
    </row>
    <row r="9973" spans="1:5" ht="12.6" customHeight="1" x14ac:dyDescent="0.2">
      <c r="A9973" s="32">
        <v>26</v>
      </c>
      <c r="B9973" s="32">
        <v>2</v>
      </c>
      <c r="C9973" s="32">
        <v>52</v>
      </c>
      <c r="D9973" s="32" t="s">
        <v>257</v>
      </c>
      <c r="E9973" s="32" t="s">
        <v>557</v>
      </c>
    </row>
    <row r="9974" spans="1:5" ht="12.6" customHeight="1" x14ac:dyDescent="0.2">
      <c r="A9974" s="32">
        <v>26</v>
      </c>
      <c r="B9974" s="32">
        <v>2</v>
      </c>
      <c r="C9974" s="32">
        <v>53</v>
      </c>
      <c r="D9974" s="32" t="s">
        <v>59</v>
      </c>
      <c r="E9974" s="32" t="s">
        <v>17</v>
      </c>
    </row>
    <row r="9975" spans="1:5" ht="12.6" customHeight="1" x14ac:dyDescent="0.2">
      <c r="A9975" s="32">
        <v>26</v>
      </c>
      <c r="B9975" s="32">
        <v>2</v>
      </c>
      <c r="C9975" s="32">
        <v>54</v>
      </c>
      <c r="D9975" s="32" t="s">
        <v>427</v>
      </c>
      <c r="E9975" s="32" t="s">
        <v>55</v>
      </c>
    </row>
    <row r="9976" spans="1:5" ht="12.6" customHeight="1" x14ac:dyDescent="0.2">
      <c r="A9976" s="32">
        <v>26</v>
      </c>
      <c r="B9976" s="32">
        <v>2</v>
      </c>
      <c r="C9976" s="32">
        <v>55</v>
      </c>
      <c r="D9976" s="32" t="s">
        <v>358</v>
      </c>
      <c r="E9976" s="32" t="s">
        <v>238</v>
      </c>
    </row>
    <row r="9977" spans="1:5" ht="12.6" customHeight="1" x14ac:dyDescent="0.2">
      <c r="A9977" s="32">
        <v>26</v>
      </c>
      <c r="B9977" s="32">
        <v>2</v>
      </c>
      <c r="C9977" s="32">
        <v>56</v>
      </c>
      <c r="D9977" s="32" t="s">
        <v>538</v>
      </c>
      <c r="E9977" s="32" t="s">
        <v>318</v>
      </c>
    </row>
    <row r="9978" spans="1:5" ht="12.6" customHeight="1" x14ac:dyDescent="0.2">
      <c r="A9978" s="32">
        <v>26</v>
      </c>
      <c r="B9978" s="32">
        <v>2</v>
      </c>
      <c r="C9978" s="32">
        <v>57</v>
      </c>
      <c r="D9978" s="32" t="s">
        <v>57</v>
      </c>
      <c r="E9978" s="32" t="s">
        <v>60</v>
      </c>
    </row>
    <row r="9979" spans="1:5" ht="12.6" customHeight="1" x14ac:dyDescent="0.2">
      <c r="A9979" s="32">
        <v>26</v>
      </c>
      <c r="B9979" s="32">
        <v>2</v>
      </c>
      <c r="C9979" s="32">
        <v>58</v>
      </c>
      <c r="D9979" s="32" t="s">
        <v>298</v>
      </c>
      <c r="E9979" s="32" t="s">
        <v>218</v>
      </c>
    </row>
    <row r="9980" spans="1:5" ht="12.6" customHeight="1" x14ac:dyDescent="0.2">
      <c r="A9980" s="32">
        <v>26</v>
      </c>
      <c r="B9980" s="32">
        <v>2</v>
      </c>
      <c r="C9980" s="32">
        <v>59</v>
      </c>
      <c r="D9980" s="32" t="s">
        <v>518</v>
      </c>
      <c r="E9980" s="32" t="s">
        <v>278</v>
      </c>
    </row>
    <row r="9981" spans="1:5" ht="12.6" customHeight="1" x14ac:dyDescent="0.2">
      <c r="A9981" s="32">
        <v>26</v>
      </c>
      <c r="B9981" s="32">
        <v>2</v>
      </c>
      <c r="C9981" s="32">
        <v>60</v>
      </c>
      <c r="D9981" s="32" t="s">
        <v>54</v>
      </c>
      <c r="E9981" s="32" t="s">
        <v>478</v>
      </c>
    </row>
    <row r="9982" spans="1:5" ht="12.6" customHeight="1" x14ac:dyDescent="0.2">
      <c r="A9982" s="32">
        <v>26</v>
      </c>
      <c r="B9982" s="32">
        <v>2</v>
      </c>
      <c r="C9982" s="32">
        <v>61</v>
      </c>
      <c r="D9982" s="32" t="s">
        <v>391</v>
      </c>
      <c r="E9982" s="32" t="s">
        <v>498</v>
      </c>
    </row>
    <row r="9983" spans="1:5" ht="12.6" customHeight="1" x14ac:dyDescent="0.2">
      <c r="A9983" s="32">
        <v>26</v>
      </c>
      <c r="B9983" s="32">
        <v>2</v>
      </c>
      <c r="C9983" s="32">
        <v>62</v>
      </c>
      <c r="D9983" s="32" t="s">
        <v>338</v>
      </c>
      <c r="E9983" s="32" t="s">
        <v>58</v>
      </c>
    </row>
    <row r="9984" spans="1:5" ht="12.6" customHeight="1" x14ac:dyDescent="0.2">
      <c r="A9984" s="32">
        <v>26</v>
      </c>
      <c r="B9984" s="32">
        <v>2</v>
      </c>
      <c r="C9984" s="32">
        <v>63</v>
      </c>
      <c r="D9984" s="32" t="s">
        <v>56</v>
      </c>
      <c r="E9984" s="32" t="s">
        <v>258</v>
      </c>
    </row>
    <row r="9985" spans="1:5" ht="12.6" customHeight="1" x14ac:dyDescent="0.2">
      <c r="A9985" s="32">
        <v>26</v>
      </c>
      <c r="B9985" s="32">
        <v>2</v>
      </c>
      <c r="C9985" s="32">
        <v>64</v>
      </c>
      <c r="D9985" s="32" t="s">
        <v>558</v>
      </c>
      <c r="E9985" s="32" t="s">
        <v>578</v>
      </c>
    </row>
    <row r="9986" spans="1:5" ht="12.6" customHeight="1" x14ac:dyDescent="0.2">
      <c r="A9986" s="32">
        <v>26</v>
      </c>
      <c r="B9986" s="32">
        <v>2</v>
      </c>
      <c r="C9986" s="32">
        <v>65</v>
      </c>
      <c r="D9986" s="32" t="s">
        <v>458</v>
      </c>
      <c r="E9986" s="32" t="s">
        <v>392</v>
      </c>
    </row>
    <row r="9987" spans="1:5" ht="12.6" customHeight="1" x14ac:dyDescent="0.2">
      <c r="A9987" s="32">
        <v>26</v>
      </c>
      <c r="B9987" s="32">
        <v>2</v>
      </c>
      <c r="C9987" s="32">
        <v>66</v>
      </c>
      <c r="D9987" s="32" t="s">
        <v>65</v>
      </c>
      <c r="E9987" s="32" t="s">
        <v>61</v>
      </c>
    </row>
    <row r="9988" spans="1:5" ht="12.6" customHeight="1" x14ac:dyDescent="0.2">
      <c r="A9988" s="32">
        <v>26</v>
      </c>
      <c r="B9988" s="32">
        <v>2</v>
      </c>
      <c r="C9988" s="32">
        <v>67</v>
      </c>
      <c r="D9988" s="32" t="s">
        <v>499</v>
      </c>
      <c r="E9988" s="32" t="s">
        <v>62</v>
      </c>
    </row>
    <row r="9989" spans="1:5" ht="12.6" customHeight="1" x14ac:dyDescent="0.2">
      <c r="A9989" s="32">
        <v>26</v>
      </c>
      <c r="B9989" s="32">
        <v>2</v>
      </c>
      <c r="C9989" s="32">
        <v>68</v>
      </c>
      <c r="D9989" s="32" t="s">
        <v>319</v>
      </c>
      <c r="E9989" s="32" t="s">
        <v>67</v>
      </c>
    </row>
    <row r="9990" spans="1:5" ht="12.6" customHeight="1" x14ac:dyDescent="0.2">
      <c r="A9990" s="32">
        <v>26</v>
      </c>
      <c r="B9990" s="32">
        <v>2</v>
      </c>
      <c r="C9990" s="32">
        <v>69</v>
      </c>
      <c r="D9990" s="32" t="s">
        <v>18</v>
      </c>
      <c r="E9990" s="32" t="s">
        <v>559</v>
      </c>
    </row>
    <row r="9991" spans="1:5" ht="12.6" customHeight="1" x14ac:dyDescent="0.2">
      <c r="A9991" s="32">
        <v>26</v>
      </c>
      <c r="B9991" s="32">
        <v>2</v>
      </c>
      <c r="C9991" s="32">
        <v>70</v>
      </c>
      <c r="D9991" s="32" t="s">
        <v>359</v>
      </c>
      <c r="E9991" s="32" t="s">
        <v>259</v>
      </c>
    </row>
    <row r="9992" spans="1:5" ht="12.6" customHeight="1" x14ac:dyDescent="0.2">
      <c r="A9992" s="32">
        <v>26</v>
      </c>
      <c r="B9992" s="32">
        <v>2</v>
      </c>
      <c r="C9992" s="32">
        <v>71</v>
      </c>
      <c r="D9992" s="32" t="s">
        <v>393</v>
      </c>
      <c r="E9992" s="32" t="s">
        <v>519</v>
      </c>
    </row>
    <row r="9993" spans="1:5" ht="12.6" customHeight="1" x14ac:dyDescent="0.2">
      <c r="A9993" s="32">
        <v>26</v>
      </c>
      <c r="B9993" s="32">
        <v>2</v>
      </c>
      <c r="C9993" s="32">
        <v>72</v>
      </c>
      <c r="D9993" s="32" t="s">
        <v>394</v>
      </c>
      <c r="E9993" s="32" t="s">
        <v>66</v>
      </c>
    </row>
    <row r="9994" spans="1:5" ht="12.6" customHeight="1" x14ac:dyDescent="0.2">
      <c r="A9994" s="32">
        <v>26</v>
      </c>
      <c r="B9994" s="32">
        <v>2</v>
      </c>
      <c r="C9994" s="32">
        <v>73</v>
      </c>
      <c r="D9994" s="32" t="s">
        <v>63</v>
      </c>
      <c r="E9994" s="32" t="s">
        <v>299</v>
      </c>
    </row>
    <row r="9995" spans="1:5" ht="12.6" customHeight="1" x14ac:dyDescent="0.2">
      <c r="A9995" s="32">
        <v>26</v>
      </c>
      <c r="B9995" s="32">
        <v>2</v>
      </c>
      <c r="C9995" s="32">
        <v>74</v>
      </c>
      <c r="D9995" s="32" t="s">
        <v>539</v>
      </c>
      <c r="E9995" s="32" t="s">
        <v>339</v>
      </c>
    </row>
    <row r="9996" spans="1:5" ht="12.6" customHeight="1" x14ac:dyDescent="0.2">
      <c r="A9996" s="32">
        <v>26</v>
      </c>
      <c r="B9996" s="32">
        <v>2</v>
      </c>
      <c r="C9996" s="32">
        <v>75</v>
      </c>
      <c r="D9996" s="32" t="s">
        <v>479</v>
      </c>
      <c r="E9996" s="32" t="s">
        <v>219</v>
      </c>
    </row>
    <row r="9997" spans="1:5" ht="12.6" customHeight="1" x14ac:dyDescent="0.2">
      <c r="A9997" s="32">
        <v>26</v>
      </c>
      <c r="B9997" s="32">
        <v>2</v>
      </c>
      <c r="C9997" s="32">
        <v>76</v>
      </c>
      <c r="D9997" s="32" t="s">
        <v>239</v>
      </c>
      <c r="E9997" s="32" t="s">
        <v>459</v>
      </c>
    </row>
    <row r="9998" spans="1:5" ht="12.6" customHeight="1" x14ac:dyDescent="0.2">
      <c r="A9998" s="32">
        <v>26</v>
      </c>
      <c r="B9998" s="32">
        <v>2</v>
      </c>
      <c r="C9998" s="32">
        <v>77</v>
      </c>
      <c r="D9998" s="32" t="s">
        <v>279</v>
      </c>
      <c r="E9998" s="32" t="s">
        <v>428</v>
      </c>
    </row>
    <row r="9999" spans="1:5" ht="12.6" customHeight="1" x14ac:dyDescent="0.2">
      <c r="A9999" s="32">
        <v>26</v>
      </c>
      <c r="B9999" s="32">
        <v>2</v>
      </c>
      <c r="C9999" s="32">
        <v>78</v>
      </c>
      <c r="D9999" s="32" t="s">
        <v>579</v>
      </c>
      <c r="E9999" s="32" t="s">
        <v>64</v>
      </c>
    </row>
    <row r="10000" spans="1:5" ht="12.6" customHeight="1" x14ac:dyDescent="0.2">
      <c r="A10000" s="32">
        <v>26</v>
      </c>
      <c r="B10000" s="32">
        <v>2</v>
      </c>
      <c r="C10000" s="32">
        <v>79</v>
      </c>
      <c r="D10000" s="32" t="s">
        <v>396</v>
      </c>
      <c r="E10000" s="32" t="s">
        <v>260</v>
      </c>
    </row>
    <row r="10001" spans="1:5" ht="12.6" customHeight="1" x14ac:dyDescent="0.2">
      <c r="A10001" s="32">
        <v>26</v>
      </c>
      <c r="B10001" s="32">
        <v>2</v>
      </c>
      <c r="C10001" s="32">
        <v>80</v>
      </c>
      <c r="D10001" s="32" t="s">
        <v>520</v>
      </c>
      <c r="E10001" s="32" t="s">
        <v>280</v>
      </c>
    </row>
    <row r="10002" spans="1:5" ht="12.6" customHeight="1" x14ac:dyDescent="0.2">
      <c r="A10002" s="32">
        <v>26</v>
      </c>
      <c r="B10002" s="32">
        <v>2</v>
      </c>
      <c r="C10002" s="32">
        <v>81</v>
      </c>
      <c r="D10002" s="32" t="s">
        <v>70</v>
      </c>
      <c r="E10002" s="32" t="s">
        <v>220</v>
      </c>
    </row>
    <row r="10003" spans="1:5" ht="12.6" customHeight="1" x14ac:dyDescent="0.2">
      <c r="A10003" s="32">
        <v>26</v>
      </c>
      <c r="B10003" s="32">
        <v>2</v>
      </c>
      <c r="C10003" s="32">
        <v>82</v>
      </c>
      <c r="D10003" s="32" t="s">
        <v>540</v>
      </c>
      <c r="E10003" s="32" t="s">
        <v>72</v>
      </c>
    </row>
    <row r="10004" spans="1:5" ht="12.6" customHeight="1" x14ac:dyDescent="0.2">
      <c r="A10004" s="32">
        <v>26</v>
      </c>
      <c r="B10004" s="32">
        <v>2</v>
      </c>
      <c r="C10004" s="32">
        <v>83</v>
      </c>
      <c r="D10004" s="32" t="s">
        <v>360</v>
      </c>
      <c r="E10004" s="32" t="s">
        <v>340</v>
      </c>
    </row>
    <row r="10005" spans="1:5" ht="12.6" customHeight="1" x14ac:dyDescent="0.2">
      <c r="A10005" s="32">
        <v>26</v>
      </c>
      <c r="B10005" s="32">
        <v>2</v>
      </c>
      <c r="C10005" s="32">
        <v>84</v>
      </c>
      <c r="D10005" s="32" t="s">
        <v>580</v>
      </c>
      <c r="E10005" s="32" t="s">
        <v>429</v>
      </c>
    </row>
    <row r="10006" spans="1:5" ht="12.6" customHeight="1" x14ac:dyDescent="0.2">
      <c r="A10006" s="32">
        <v>26</v>
      </c>
      <c r="B10006" s="32">
        <v>2</v>
      </c>
      <c r="C10006" s="32">
        <v>85</v>
      </c>
      <c r="D10006" s="32" t="s">
        <v>69</v>
      </c>
      <c r="E10006" s="32" t="s">
        <v>320</v>
      </c>
    </row>
    <row r="10007" spans="1:5" ht="12.6" customHeight="1" x14ac:dyDescent="0.2">
      <c r="A10007" s="32">
        <v>26</v>
      </c>
      <c r="B10007" s="32">
        <v>2</v>
      </c>
      <c r="C10007" s="32">
        <v>86</v>
      </c>
      <c r="D10007" s="32" t="s">
        <v>19</v>
      </c>
      <c r="E10007" s="32" t="s">
        <v>240</v>
      </c>
    </row>
    <row r="10008" spans="1:5" ht="12.6" customHeight="1" x14ac:dyDescent="0.2">
      <c r="A10008" s="32">
        <v>26</v>
      </c>
      <c r="B10008" s="32">
        <v>2</v>
      </c>
      <c r="C10008" s="32">
        <v>87</v>
      </c>
      <c r="D10008" s="32" t="s">
        <v>460</v>
      </c>
      <c r="E10008" s="32" t="s">
        <v>395</v>
      </c>
    </row>
    <row r="10009" spans="1:5" ht="12.6" customHeight="1" x14ac:dyDescent="0.2">
      <c r="A10009" s="32">
        <v>26</v>
      </c>
      <c r="B10009" s="32">
        <v>2</v>
      </c>
      <c r="C10009" s="32">
        <v>88</v>
      </c>
      <c r="D10009" s="32" t="s">
        <v>71</v>
      </c>
      <c r="E10009" s="32" t="s">
        <v>500</v>
      </c>
    </row>
    <row r="10010" spans="1:5" ht="12.6" customHeight="1" x14ac:dyDescent="0.2">
      <c r="A10010" s="32">
        <v>26</v>
      </c>
      <c r="B10010" s="32">
        <v>2</v>
      </c>
      <c r="C10010" s="32">
        <v>89</v>
      </c>
      <c r="D10010" s="32" t="s">
        <v>68</v>
      </c>
      <c r="E10010" s="32" t="s">
        <v>480</v>
      </c>
    </row>
    <row r="10011" spans="1:5" ht="12.6" customHeight="1" x14ac:dyDescent="0.2">
      <c r="A10011" s="32">
        <v>26</v>
      </c>
      <c r="B10011" s="32">
        <v>2</v>
      </c>
      <c r="C10011" s="32">
        <v>90</v>
      </c>
      <c r="D10011" s="32" t="s">
        <v>74</v>
      </c>
      <c r="E10011" s="32" t="s">
        <v>300</v>
      </c>
    </row>
    <row r="10012" spans="1:5" ht="12.6" customHeight="1" x14ac:dyDescent="0.2">
      <c r="A10012" s="32">
        <v>26</v>
      </c>
      <c r="B10012" s="32">
        <v>2</v>
      </c>
      <c r="C10012" s="32">
        <v>91</v>
      </c>
      <c r="D10012" s="32" t="s">
        <v>73</v>
      </c>
      <c r="E10012" s="32" t="s">
        <v>560</v>
      </c>
    </row>
    <row r="10013" spans="1:5" ht="12.6" customHeight="1" x14ac:dyDescent="0.2">
      <c r="A10013" s="32">
        <v>26</v>
      </c>
      <c r="B10013" s="32">
        <v>2</v>
      </c>
      <c r="C10013" s="32">
        <v>92</v>
      </c>
      <c r="D10013" s="32" t="s">
        <v>430</v>
      </c>
      <c r="E10013" s="32" t="s">
        <v>561</v>
      </c>
    </row>
    <row r="10014" spans="1:5" ht="12.6" customHeight="1" x14ac:dyDescent="0.2">
      <c r="A10014" s="32">
        <v>26</v>
      </c>
      <c r="B10014" s="32">
        <v>2</v>
      </c>
      <c r="C10014" s="32">
        <v>93</v>
      </c>
      <c r="D10014" s="32" t="s">
        <v>79</v>
      </c>
      <c r="E10014" s="32" t="s">
        <v>397</v>
      </c>
    </row>
    <row r="10015" spans="1:5" ht="12.6" customHeight="1" x14ac:dyDescent="0.2">
      <c r="A10015" s="32">
        <v>26</v>
      </c>
      <c r="B10015" s="32">
        <v>2</v>
      </c>
      <c r="C10015" s="32">
        <v>94</v>
      </c>
      <c r="D10015" s="32" t="s">
        <v>241</v>
      </c>
      <c r="E10015" s="32" t="s">
        <v>20</v>
      </c>
    </row>
    <row r="10016" spans="1:5" ht="12.6" customHeight="1" x14ac:dyDescent="0.2">
      <c r="A10016" s="32">
        <v>26</v>
      </c>
      <c r="B10016" s="32">
        <v>2</v>
      </c>
      <c r="C10016" s="32">
        <v>95</v>
      </c>
      <c r="D10016" s="32" t="s">
        <v>501</v>
      </c>
      <c r="E10016" s="32" t="s">
        <v>261</v>
      </c>
    </row>
    <row r="10017" spans="1:5" ht="12.6" customHeight="1" x14ac:dyDescent="0.2">
      <c r="A10017" s="32">
        <v>26</v>
      </c>
      <c r="B10017" s="32">
        <v>2</v>
      </c>
      <c r="C10017" s="32">
        <v>96</v>
      </c>
      <c r="D10017" s="32" t="s">
        <v>541</v>
      </c>
      <c r="E10017" s="32" t="s">
        <v>75</v>
      </c>
    </row>
    <row r="10018" spans="1:5" ht="12.6" customHeight="1" x14ac:dyDescent="0.2">
      <c r="A10018" s="32">
        <v>26</v>
      </c>
      <c r="B10018" s="32">
        <v>2</v>
      </c>
      <c r="C10018" s="32">
        <v>97</v>
      </c>
      <c r="D10018" s="32" t="s">
        <v>341</v>
      </c>
      <c r="E10018" s="32" t="s">
        <v>521</v>
      </c>
    </row>
    <row r="10019" spans="1:5" ht="12.6" customHeight="1" x14ac:dyDescent="0.2">
      <c r="A10019" s="32">
        <v>26</v>
      </c>
      <c r="B10019" s="32">
        <v>2</v>
      </c>
      <c r="C10019" s="32">
        <v>98</v>
      </c>
      <c r="D10019" s="32" t="s">
        <v>398</v>
      </c>
      <c r="E10019" s="32" t="s">
        <v>76</v>
      </c>
    </row>
    <row r="10020" spans="1:5" ht="12.6" customHeight="1" x14ac:dyDescent="0.2">
      <c r="A10020" s="32">
        <v>26</v>
      </c>
      <c r="B10020" s="32">
        <v>2</v>
      </c>
      <c r="C10020" s="32">
        <v>99</v>
      </c>
      <c r="D10020" s="32" t="s">
        <v>77</v>
      </c>
      <c r="E10020" s="32" t="s">
        <v>81</v>
      </c>
    </row>
    <row r="10021" spans="1:5" ht="12.6" customHeight="1" x14ac:dyDescent="0.2">
      <c r="A10021" s="32">
        <v>26</v>
      </c>
      <c r="B10021" s="32">
        <v>2</v>
      </c>
      <c r="C10021" s="32">
        <v>100</v>
      </c>
      <c r="D10021" s="32" t="s">
        <v>301</v>
      </c>
      <c r="E10021" s="32" t="s">
        <v>78</v>
      </c>
    </row>
    <row r="10022" spans="1:5" ht="12.6" customHeight="1" x14ac:dyDescent="0.2">
      <c r="A10022" s="32">
        <v>26</v>
      </c>
      <c r="B10022" s="32">
        <v>2</v>
      </c>
      <c r="C10022" s="32">
        <v>101</v>
      </c>
      <c r="D10022" s="32" t="s">
        <v>321</v>
      </c>
      <c r="E10022" s="32" t="s">
        <v>281</v>
      </c>
    </row>
    <row r="10023" spans="1:5" ht="12.6" customHeight="1" x14ac:dyDescent="0.2">
      <c r="A10023" s="32">
        <v>26</v>
      </c>
      <c r="B10023" s="32">
        <v>2</v>
      </c>
      <c r="C10023" s="32">
        <v>102</v>
      </c>
      <c r="D10023" s="32" t="s">
        <v>581</v>
      </c>
      <c r="E10023" s="32" t="s">
        <v>461</v>
      </c>
    </row>
    <row r="10024" spans="1:5" ht="12.6" customHeight="1" x14ac:dyDescent="0.2">
      <c r="A10024" s="32">
        <v>26</v>
      </c>
      <c r="B10024" s="32">
        <v>2</v>
      </c>
      <c r="C10024" s="32">
        <v>103</v>
      </c>
      <c r="D10024" s="32" t="s">
        <v>221</v>
      </c>
      <c r="E10024" s="32" t="s">
        <v>361</v>
      </c>
    </row>
    <row r="10025" spans="1:5" ht="12.6" customHeight="1" x14ac:dyDescent="0.2">
      <c r="A10025" s="32">
        <v>26</v>
      </c>
      <c r="B10025" s="32">
        <v>2</v>
      </c>
      <c r="C10025" s="32">
        <v>104</v>
      </c>
      <c r="D10025" s="32" t="s">
        <v>481</v>
      </c>
      <c r="E10025" s="32" t="s">
        <v>80</v>
      </c>
    </row>
    <row r="10026" spans="1:5" ht="12.6" customHeight="1" x14ac:dyDescent="0.2">
      <c r="A10026" s="32">
        <v>26</v>
      </c>
      <c r="B10026" s="32">
        <v>2</v>
      </c>
      <c r="C10026" s="32">
        <v>105</v>
      </c>
      <c r="D10026" s="32" t="s">
        <v>400</v>
      </c>
      <c r="E10026" s="32" t="s">
        <v>462</v>
      </c>
    </row>
    <row r="10027" spans="1:5" ht="12.6" customHeight="1" x14ac:dyDescent="0.2">
      <c r="A10027" s="32">
        <v>26</v>
      </c>
      <c r="B10027" s="32">
        <v>2</v>
      </c>
      <c r="C10027" s="32">
        <v>106</v>
      </c>
      <c r="D10027" s="32" t="s">
        <v>87</v>
      </c>
      <c r="E10027" s="32" t="s">
        <v>399</v>
      </c>
    </row>
    <row r="10028" spans="1:5" ht="12.6" customHeight="1" x14ac:dyDescent="0.2">
      <c r="A10028" s="32">
        <v>26</v>
      </c>
      <c r="B10028" s="32">
        <v>2</v>
      </c>
      <c r="C10028" s="32">
        <v>107</v>
      </c>
      <c r="D10028" s="32" t="s">
        <v>322</v>
      </c>
      <c r="E10028" s="32" t="s">
        <v>482</v>
      </c>
    </row>
    <row r="10029" spans="1:5" ht="12.6" customHeight="1" x14ac:dyDescent="0.2">
      <c r="A10029" s="32">
        <v>26</v>
      </c>
      <c r="B10029" s="32">
        <v>2</v>
      </c>
      <c r="C10029" s="32">
        <v>108</v>
      </c>
      <c r="D10029" s="32" t="s">
        <v>242</v>
      </c>
      <c r="E10029" s="32" t="s">
        <v>84</v>
      </c>
    </row>
    <row r="10030" spans="1:5" ht="12.6" customHeight="1" x14ac:dyDescent="0.2">
      <c r="A10030" s="32">
        <v>26</v>
      </c>
      <c r="B10030" s="32">
        <v>2</v>
      </c>
      <c r="C10030" s="32">
        <v>109</v>
      </c>
      <c r="D10030" s="32" t="s">
        <v>562</v>
      </c>
      <c r="E10030" s="32" t="s">
        <v>85</v>
      </c>
    </row>
    <row r="10031" spans="1:5" ht="12.6" customHeight="1" x14ac:dyDescent="0.2">
      <c r="A10031" s="32">
        <v>26</v>
      </c>
      <c r="B10031" s="32">
        <v>2</v>
      </c>
      <c r="C10031" s="32">
        <v>110</v>
      </c>
      <c r="D10031" s="32" t="s">
        <v>342</v>
      </c>
      <c r="E10031" s="32" t="s">
        <v>302</v>
      </c>
    </row>
    <row r="10032" spans="1:5" ht="12.6" customHeight="1" x14ac:dyDescent="0.2">
      <c r="A10032" s="32">
        <v>26</v>
      </c>
      <c r="B10032" s="32">
        <v>2</v>
      </c>
      <c r="C10032" s="32">
        <v>111</v>
      </c>
      <c r="D10032" s="32" t="s">
        <v>542</v>
      </c>
      <c r="E10032" s="32" t="s">
        <v>522</v>
      </c>
    </row>
    <row r="10033" spans="1:5" ht="12.6" customHeight="1" x14ac:dyDescent="0.2">
      <c r="A10033" s="32">
        <v>26</v>
      </c>
      <c r="B10033" s="32">
        <v>2</v>
      </c>
      <c r="C10033" s="32">
        <v>112</v>
      </c>
      <c r="D10033" s="32" t="s">
        <v>21</v>
      </c>
      <c r="E10033" s="32" t="s">
        <v>282</v>
      </c>
    </row>
    <row r="10034" spans="1:5" ht="12.6" customHeight="1" x14ac:dyDescent="0.2">
      <c r="A10034" s="32">
        <v>26</v>
      </c>
      <c r="B10034" s="32">
        <v>2</v>
      </c>
      <c r="C10034" s="32">
        <v>113</v>
      </c>
      <c r="D10034" s="32" t="s">
        <v>222</v>
      </c>
      <c r="E10034" s="32" t="s">
        <v>86</v>
      </c>
    </row>
    <row r="10035" spans="1:5" ht="12.6" customHeight="1" x14ac:dyDescent="0.2">
      <c r="A10035" s="32">
        <v>26</v>
      </c>
      <c r="B10035" s="32">
        <v>2</v>
      </c>
      <c r="C10035" s="32">
        <v>114</v>
      </c>
      <c r="D10035" s="32" t="s">
        <v>262</v>
      </c>
      <c r="E10035" s="32" t="s">
        <v>83</v>
      </c>
    </row>
    <row r="10036" spans="1:5" ht="12.6" customHeight="1" x14ac:dyDescent="0.2">
      <c r="A10036" s="32">
        <v>26</v>
      </c>
      <c r="B10036" s="32">
        <v>2</v>
      </c>
      <c r="C10036" s="32">
        <v>115</v>
      </c>
      <c r="D10036" s="32" t="s">
        <v>362</v>
      </c>
      <c r="E10036" s="32" t="s">
        <v>431</v>
      </c>
    </row>
    <row r="10037" spans="1:5" ht="12.6" customHeight="1" x14ac:dyDescent="0.2">
      <c r="A10037" s="32">
        <v>26</v>
      </c>
      <c r="B10037" s="32">
        <v>2</v>
      </c>
      <c r="C10037" s="32">
        <v>116</v>
      </c>
      <c r="D10037" s="32" t="s">
        <v>88</v>
      </c>
      <c r="E10037" s="32" t="s">
        <v>582</v>
      </c>
    </row>
    <row r="10038" spans="1:5" ht="12.6" customHeight="1" x14ac:dyDescent="0.2">
      <c r="A10038" s="32">
        <v>26</v>
      </c>
      <c r="B10038" s="32">
        <v>2</v>
      </c>
      <c r="C10038" s="32">
        <v>117</v>
      </c>
      <c r="D10038" s="32" t="s">
        <v>502</v>
      </c>
      <c r="E10038" s="32" t="s">
        <v>82</v>
      </c>
    </row>
    <row r="10039" spans="1:5" ht="12.6" customHeight="1" x14ac:dyDescent="0.2">
      <c r="A10039" s="32">
        <v>26</v>
      </c>
      <c r="B10039" s="32">
        <v>2</v>
      </c>
      <c r="C10039" s="32">
        <v>118</v>
      </c>
      <c r="D10039" s="32" t="s">
        <v>263</v>
      </c>
      <c r="E10039" s="32" t="s">
        <v>323</v>
      </c>
    </row>
    <row r="10040" spans="1:5" ht="12.6" customHeight="1" x14ac:dyDescent="0.2">
      <c r="A10040" s="32">
        <v>26</v>
      </c>
      <c r="B10040" s="32">
        <v>2</v>
      </c>
      <c r="C10040" s="32">
        <v>119</v>
      </c>
      <c r="D10040" s="32" t="s">
        <v>243</v>
      </c>
      <c r="E10040" s="32" t="s">
        <v>463</v>
      </c>
    </row>
    <row r="10041" spans="1:5" ht="12.6" customHeight="1" x14ac:dyDescent="0.2">
      <c r="A10041" s="32">
        <v>26</v>
      </c>
      <c r="B10041" s="32">
        <v>2</v>
      </c>
      <c r="C10041" s="32">
        <v>120</v>
      </c>
      <c r="D10041" s="32" t="s">
        <v>503</v>
      </c>
      <c r="E10041" s="32" t="s">
        <v>95</v>
      </c>
    </row>
    <row r="10042" spans="1:5" ht="12.6" customHeight="1" x14ac:dyDescent="0.2">
      <c r="A10042" s="32">
        <v>26</v>
      </c>
      <c r="B10042" s="32">
        <v>2</v>
      </c>
      <c r="C10042" s="32">
        <v>121</v>
      </c>
      <c r="D10042" s="32" t="s">
        <v>523</v>
      </c>
      <c r="E10042" s="32" t="s">
        <v>92</v>
      </c>
    </row>
    <row r="10043" spans="1:5" ht="12.6" customHeight="1" x14ac:dyDescent="0.2">
      <c r="A10043" s="32">
        <v>26</v>
      </c>
      <c r="B10043" s="32">
        <v>2</v>
      </c>
      <c r="C10043" s="32">
        <v>122</v>
      </c>
      <c r="D10043" s="32" t="s">
        <v>94</v>
      </c>
      <c r="E10043" s="32" t="s">
        <v>91</v>
      </c>
    </row>
    <row r="10044" spans="1:5" ht="12.6" customHeight="1" x14ac:dyDescent="0.2">
      <c r="A10044" s="32">
        <v>26</v>
      </c>
      <c r="B10044" s="32">
        <v>2</v>
      </c>
      <c r="C10044" s="32">
        <v>123</v>
      </c>
      <c r="D10044" s="32" t="s">
        <v>283</v>
      </c>
      <c r="E10044" s="32" t="s">
        <v>432</v>
      </c>
    </row>
    <row r="10045" spans="1:5" ht="12.6" customHeight="1" x14ac:dyDescent="0.2">
      <c r="A10045" s="32">
        <v>26</v>
      </c>
      <c r="B10045" s="32">
        <v>2</v>
      </c>
      <c r="C10045" s="32">
        <v>124</v>
      </c>
      <c r="D10045" s="32" t="s">
        <v>543</v>
      </c>
      <c r="E10045" s="32" t="s">
        <v>93</v>
      </c>
    </row>
    <row r="10046" spans="1:5" ht="12.6" customHeight="1" x14ac:dyDescent="0.2">
      <c r="A10046" s="32">
        <v>26</v>
      </c>
      <c r="B10046" s="32">
        <v>2</v>
      </c>
      <c r="C10046" s="32">
        <v>125</v>
      </c>
      <c r="D10046" s="32" t="s">
        <v>89</v>
      </c>
      <c r="E10046" s="32" t="s">
        <v>23</v>
      </c>
    </row>
    <row r="10047" spans="1:5" ht="12.6" customHeight="1" x14ac:dyDescent="0.2">
      <c r="A10047" s="32">
        <v>26</v>
      </c>
      <c r="B10047" s="32">
        <v>2</v>
      </c>
      <c r="C10047" s="32">
        <v>126</v>
      </c>
      <c r="D10047" s="32" t="s">
        <v>223</v>
      </c>
      <c r="E10047" s="32" t="s">
        <v>563</v>
      </c>
    </row>
    <row r="10048" spans="1:5" ht="12.6" customHeight="1" x14ac:dyDescent="0.2">
      <c r="A10048" s="32">
        <v>26</v>
      </c>
      <c r="B10048" s="32">
        <v>2</v>
      </c>
      <c r="C10048" s="32">
        <v>127</v>
      </c>
      <c r="D10048" s="32" t="s">
        <v>583</v>
      </c>
      <c r="E10048" s="32" t="s">
        <v>90</v>
      </c>
    </row>
    <row r="10049" spans="1:5" ht="12.6" customHeight="1" x14ac:dyDescent="0.2">
      <c r="A10049" s="32">
        <v>26</v>
      </c>
      <c r="B10049" s="32">
        <v>2</v>
      </c>
      <c r="C10049" s="32">
        <v>128</v>
      </c>
      <c r="D10049" s="32" t="s">
        <v>363</v>
      </c>
      <c r="E10049" s="32" t="s">
        <v>303</v>
      </c>
    </row>
    <row r="10050" spans="1:5" ht="12.6" customHeight="1" x14ac:dyDescent="0.2">
      <c r="A10050" s="32">
        <v>26</v>
      </c>
      <c r="B10050" s="32">
        <v>2</v>
      </c>
      <c r="C10050" s="32">
        <v>129</v>
      </c>
      <c r="D10050" s="32" t="s">
        <v>343</v>
      </c>
      <c r="E10050" s="32" t="s">
        <v>401</v>
      </c>
    </row>
    <row r="10051" spans="1:5" ht="12.6" customHeight="1" x14ac:dyDescent="0.2">
      <c r="A10051" s="32">
        <v>26</v>
      </c>
      <c r="B10051" s="32">
        <v>2</v>
      </c>
      <c r="C10051" s="32">
        <v>130</v>
      </c>
      <c r="D10051" s="32" t="s">
        <v>483</v>
      </c>
      <c r="E10051" s="32" t="s">
        <v>402</v>
      </c>
    </row>
    <row r="10052" spans="1:5" ht="12.6" customHeight="1" x14ac:dyDescent="0.2">
      <c r="A10052" s="32">
        <v>26</v>
      </c>
      <c r="B10052" s="32">
        <v>2</v>
      </c>
      <c r="C10052" s="32">
        <v>131</v>
      </c>
      <c r="D10052" s="32" t="s">
        <v>544</v>
      </c>
      <c r="E10052" s="32" t="s">
        <v>96</v>
      </c>
    </row>
    <row r="10053" spans="1:5" ht="12.6" customHeight="1" x14ac:dyDescent="0.2">
      <c r="A10053" s="32">
        <v>26</v>
      </c>
      <c r="B10053" s="32">
        <v>2</v>
      </c>
      <c r="C10053" s="32">
        <v>132</v>
      </c>
      <c r="D10053" s="32" t="s">
        <v>102</v>
      </c>
      <c r="E10053" s="32" t="s">
        <v>364</v>
      </c>
    </row>
    <row r="10054" spans="1:5" ht="12.6" customHeight="1" x14ac:dyDescent="0.2">
      <c r="A10054" s="32">
        <v>26</v>
      </c>
      <c r="B10054" s="32">
        <v>2</v>
      </c>
      <c r="C10054" s="32">
        <v>133</v>
      </c>
      <c r="D10054" s="32" t="s">
        <v>403</v>
      </c>
      <c r="E10054" s="32" t="s">
        <v>524</v>
      </c>
    </row>
    <row r="10055" spans="1:5" ht="12.6" customHeight="1" x14ac:dyDescent="0.2">
      <c r="A10055" s="32">
        <v>26</v>
      </c>
      <c r="B10055" s="32">
        <v>2</v>
      </c>
      <c r="C10055" s="32">
        <v>134</v>
      </c>
      <c r="D10055" s="32" t="s">
        <v>584</v>
      </c>
      <c r="E10055" s="32" t="s">
        <v>484</v>
      </c>
    </row>
    <row r="10056" spans="1:5" ht="12.6" customHeight="1" x14ac:dyDescent="0.2">
      <c r="A10056" s="32">
        <v>26</v>
      </c>
      <c r="B10056" s="32">
        <v>2</v>
      </c>
      <c r="C10056" s="32">
        <v>135</v>
      </c>
      <c r="D10056" s="32" t="s">
        <v>244</v>
      </c>
      <c r="E10056" s="32" t="s">
        <v>504</v>
      </c>
    </row>
    <row r="10057" spans="1:5" ht="12.6" customHeight="1" x14ac:dyDescent="0.2">
      <c r="A10057" s="32">
        <v>26</v>
      </c>
      <c r="B10057" s="32">
        <v>2</v>
      </c>
      <c r="C10057" s="32">
        <v>136</v>
      </c>
      <c r="D10057" s="32" t="s">
        <v>100</v>
      </c>
      <c r="E10057" s="32" t="s">
        <v>304</v>
      </c>
    </row>
    <row r="10058" spans="1:5" ht="12.6" customHeight="1" x14ac:dyDescent="0.2">
      <c r="A10058" s="32">
        <v>26</v>
      </c>
      <c r="B10058" s="32">
        <v>2</v>
      </c>
      <c r="C10058" s="32">
        <v>137</v>
      </c>
      <c r="D10058" s="32" t="s">
        <v>433</v>
      </c>
      <c r="E10058" s="32" t="s">
        <v>224</v>
      </c>
    </row>
    <row r="10059" spans="1:5" ht="12.6" customHeight="1" x14ac:dyDescent="0.2">
      <c r="A10059" s="32">
        <v>26</v>
      </c>
      <c r="B10059" s="32">
        <v>2</v>
      </c>
      <c r="C10059" s="32">
        <v>138</v>
      </c>
      <c r="D10059" s="32" t="s">
        <v>101</v>
      </c>
      <c r="E10059" s="32" t="s">
        <v>404</v>
      </c>
    </row>
    <row r="10060" spans="1:5" ht="12.6" customHeight="1" x14ac:dyDescent="0.2">
      <c r="A10060" s="32">
        <v>26</v>
      </c>
      <c r="B10060" s="32">
        <v>2</v>
      </c>
      <c r="C10060" s="32">
        <v>139</v>
      </c>
      <c r="D10060" s="32" t="s">
        <v>98</v>
      </c>
      <c r="E10060" s="32" t="s">
        <v>99</v>
      </c>
    </row>
    <row r="10061" spans="1:5" ht="12.6" customHeight="1" x14ac:dyDescent="0.2">
      <c r="A10061" s="32">
        <v>26</v>
      </c>
      <c r="B10061" s="32">
        <v>2</v>
      </c>
      <c r="C10061" s="32">
        <v>140</v>
      </c>
      <c r="D10061" s="32" t="s">
        <v>284</v>
      </c>
      <c r="E10061" s="32" t="s">
        <v>464</v>
      </c>
    </row>
    <row r="10062" spans="1:5" ht="12.6" customHeight="1" x14ac:dyDescent="0.2">
      <c r="A10062" s="32">
        <v>26</v>
      </c>
      <c r="B10062" s="32">
        <v>2</v>
      </c>
      <c r="C10062" s="32">
        <v>141</v>
      </c>
      <c r="D10062" s="32" t="s">
        <v>264</v>
      </c>
      <c r="E10062" s="32" t="s">
        <v>344</v>
      </c>
    </row>
    <row r="10063" spans="1:5" ht="12.6" customHeight="1" x14ac:dyDescent="0.2">
      <c r="A10063" s="32">
        <v>26</v>
      </c>
      <c r="B10063" s="32">
        <v>2</v>
      </c>
      <c r="C10063" s="32">
        <v>142</v>
      </c>
      <c r="D10063" s="32" t="s">
        <v>564</v>
      </c>
      <c r="E10063" s="32" t="s">
        <v>24</v>
      </c>
    </row>
    <row r="10064" spans="1:5" ht="12.6" customHeight="1" x14ac:dyDescent="0.2">
      <c r="A10064" s="32">
        <v>26</v>
      </c>
      <c r="B10064" s="32">
        <v>2</v>
      </c>
      <c r="C10064" s="32">
        <v>143</v>
      </c>
      <c r="D10064" s="32" t="s">
        <v>324</v>
      </c>
      <c r="E10064" s="32" t="s">
        <v>97</v>
      </c>
    </row>
    <row r="10065" spans="1:5" ht="12.6" customHeight="1" x14ac:dyDescent="0.2">
      <c r="A10065" s="32">
        <v>26</v>
      </c>
      <c r="B10065" s="32">
        <v>2</v>
      </c>
      <c r="C10065" s="32">
        <v>144</v>
      </c>
      <c r="D10065" s="32" t="s">
        <v>25</v>
      </c>
      <c r="E10065" s="32" t="s">
        <v>107</v>
      </c>
    </row>
    <row r="10066" spans="1:5" ht="12.6" customHeight="1" x14ac:dyDescent="0.2">
      <c r="A10066" s="32">
        <v>26</v>
      </c>
      <c r="B10066" s="32">
        <v>2</v>
      </c>
      <c r="C10066" s="32">
        <v>145</v>
      </c>
      <c r="D10066" s="32" t="s">
        <v>434</v>
      </c>
      <c r="E10066" s="32" t="s">
        <v>108</v>
      </c>
    </row>
    <row r="10067" spans="1:5" ht="12.6" customHeight="1" x14ac:dyDescent="0.2">
      <c r="A10067" s="32">
        <v>26</v>
      </c>
      <c r="B10067" s="32">
        <v>2</v>
      </c>
      <c r="C10067" s="32">
        <v>146</v>
      </c>
      <c r="D10067" s="32" t="s">
        <v>485</v>
      </c>
      <c r="E10067" s="32" t="s">
        <v>109</v>
      </c>
    </row>
    <row r="10068" spans="1:5" ht="12.6" customHeight="1" x14ac:dyDescent="0.2">
      <c r="A10068" s="32">
        <v>26</v>
      </c>
      <c r="B10068" s="32">
        <v>2</v>
      </c>
      <c r="C10068" s="32">
        <v>147</v>
      </c>
      <c r="D10068" s="32" t="s">
        <v>585</v>
      </c>
      <c r="E10068" s="32" t="s">
        <v>285</v>
      </c>
    </row>
    <row r="10069" spans="1:5" ht="12.6" customHeight="1" x14ac:dyDescent="0.2">
      <c r="A10069" s="32">
        <v>26</v>
      </c>
      <c r="B10069" s="32">
        <v>2</v>
      </c>
      <c r="C10069" s="32">
        <v>148</v>
      </c>
      <c r="D10069" s="32" t="s">
        <v>406</v>
      </c>
      <c r="E10069" s="32" t="s">
        <v>565</v>
      </c>
    </row>
    <row r="10070" spans="1:5" ht="12.6" customHeight="1" x14ac:dyDescent="0.2">
      <c r="A10070" s="32">
        <v>26</v>
      </c>
      <c r="B10070" s="32">
        <v>2</v>
      </c>
      <c r="C10070" s="32">
        <v>149</v>
      </c>
      <c r="D10070" s="32" t="s">
        <v>365</v>
      </c>
      <c r="E10070" s="32" t="s">
        <v>465</v>
      </c>
    </row>
    <row r="10071" spans="1:5" ht="12.6" customHeight="1" x14ac:dyDescent="0.2">
      <c r="A10071" s="32">
        <v>26</v>
      </c>
      <c r="B10071" s="32">
        <v>2</v>
      </c>
      <c r="C10071" s="32">
        <v>150</v>
      </c>
      <c r="D10071" s="32" t="s">
        <v>265</v>
      </c>
      <c r="E10071" s="32" t="s">
        <v>106</v>
      </c>
    </row>
    <row r="10072" spans="1:5" ht="12.6" customHeight="1" x14ac:dyDescent="0.2">
      <c r="A10072" s="32">
        <v>26</v>
      </c>
      <c r="B10072" s="32">
        <v>2</v>
      </c>
      <c r="C10072" s="32">
        <v>151</v>
      </c>
      <c r="D10072" s="32" t="s">
        <v>245</v>
      </c>
      <c r="E10072" s="32" t="s">
        <v>225</v>
      </c>
    </row>
    <row r="10073" spans="1:5" ht="12.6" customHeight="1" x14ac:dyDescent="0.2">
      <c r="A10073" s="32">
        <v>26</v>
      </c>
      <c r="B10073" s="32">
        <v>2</v>
      </c>
      <c r="C10073" s="32">
        <v>152</v>
      </c>
      <c r="D10073" s="32" t="s">
        <v>505</v>
      </c>
      <c r="E10073" s="32" t="s">
        <v>105</v>
      </c>
    </row>
    <row r="10074" spans="1:5" ht="12.6" customHeight="1" x14ac:dyDescent="0.2">
      <c r="A10074" s="32">
        <v>26</v>
      </c>
      <c r="B10074" s="32">
        <v>2</v>
      </c>
      <c r="C10074" s="32">
        <v>153</v>
      </c>
      <c r="D10074" s="32" t="s">
        <v>545</v>
      </c>
      <c r="E10074" s="32" t="s">
        <v>104</v>
      </c>
    </row>
    <row r="10075" spans="1:5" ht="12.6" customHeight="1" x14ac:dyDescent="0.2">
      <c r="A10075" s="32">
        <v>26</v>
      </c>
      <c r="B10075" s="32">
        <v>2</v>
      </c>
      <c r="C10075" s="32">
        <v>154</v>
      </c>
      <c r="D10075" s="32" t="s">
        <v>525</v>
      </c>
      <c r="E10075" s="32" t="s">
        <v>325</v>
      </c>
    </row>
    <row r="10076" spans="1:5" ht="12.6" customHeight="1" x14ac:dyDescent="0.2">
      <c r="A10076" s="32">
        <v>26</v>
      </c>
      <c r="B10076" s="32">
        <v>2</v>
      </c>
      <c r="C10076" s="32">
        <v>155</v>
      </c>
      <c r="D10076" s="32" t="s">
        <v>405</v>
      </c>
      <c r="E10076" s="32" t="s">
        <v>345</v>
      </c>
    </row>
    <row r="10077" spans="1:5" ht="12.6" customHeight="1" x14ac:dyDescent="0.2">
      <c r="A10077" s="32">
        <v>26</v>
      </c>
      <c r="B10077" s="32">
        <v>2</v>
      </c>
      <c r="C10077" s="32">
        <v>156</v>
      </c>
      <c r="D10077" s="32" t="s">
        <v>103</v>
      </c>
      <c r="E10077" s="32" t="s">
        <v>305</v>
      </c>
    </row>
    <row r="10078" spans="1:5" ht="12.6" customHeight="1" x14ac:dyDescent="0.2">
      <c r="A10078" s="32">
        <v>26</v>
      </c>
      <c r="B10078" s="32">
        <v>2</v>
      </c>
      <c r="C10078" s="32">
        <v>157</v>
      </c>
      <c r="D10078" s="32" t="s">
        <v>142</v>
      </c>
      <c r="E10078" s="32" t="s">
        <v>506</v>
      </c>
    </row>
    <row r="10079" spans="1:5" ht="12.6" customHeight="1" x14ac:dyDescent="0.2">
      <c r="A10079" s="32">
        <v>26</v>
      </c>
      <c r="B10079" s="32">
        <v>2</v>
      </c>
      <c r="C10079" s="32">
        <v>158</v>
      </c>
      <c r="D10079" s="32" t="s">
        <v>466</v>
      </c>
      <c r="E10079" s="32" t="s">
        <v>486</v>
      </c>
    </row>
    <row r="10080" spans="1:5" ht="12.6" customHeight="1" x14ac:dyDescent="0.2">
      <c r="A10080" s="32">
        <v>26</v>
      </c>
      <c r="B10080" s="32">
        <v>2</v>
      </c>
      <c r="C10080" s="32">
        <v>159</v>
      </c>
      <c r="D10080" s="32" t="s">
        <v>226</v>
      </c>
      <c r="E10080" s="32" t="s">
        <v>366</v>
      </c>
    </row>
    <row r="10081" spans="1:5" ht="12.6" customHeight="1" x14ac:dyDescent="0.2">
      <c r="A10081" s="32">
        <v>26</v>
      </c>
      <c r="B10081" s="32">
        <v>2</v>
      </c>
      <c r="C10081" s="32">
        <v>160</v>
      </c>
      <c r="D10081" s="32" t="s">
        <v>246</v>
      </c>
      <c r="E10081" s="32" t="s">
        <v>326</v>
      </c>
    </row>
    <row r="10082" spans="1:5" ht="12.6" customHeight="1" x14ac:dyDescent="0.2">
      <c r="A10082" s="32">
        <v>26</v>
      </c>
      <c r="B10082" s="32">
        <v>2</v>
      </c>
      <c r="C10082" s="32">
        <v>161</v>
      </c>
      <c r="D10082" s="32" t="s">
        <v>435</v>
      </c>
      <c r="E10082" s="32" t="s">
        <v>407</v>
      </c>
    </row>
    <row r="10083" spans="1:5" ht="12.6" customHeight="1" x14ac:dyDescent="0.2">
      <c r="A10083" s="32">
        <v>26</v>
      </c>
      <c r="B10083" s="32">
        <v>2</v>
      </c>
      <c r="C10083" s="32">
        <v>162</v>
      </c>
      <c r="D10083" s="32" t="s">
        <v>586</v>
      </c>
      <c r="E10083" s="32" t="s">
        <v>306</v>
      </c>
    </row>
    <row r="10084" spans="1:5" ht="12.6" customHeight="1" x14ac:dyDescent="0.2">
      <c r="A10084" s="32">
        <v>26</v>
      </c>
      <c r="B10084" s="32">
        <v>2</v>
      </c>
      <c r="C10084" s="32">
        <v>163</v>
      </c>
      <c r="D10084" s="32" t="s">
        <v>526</v>
      </c>
      <c r="E10084" s="32" t="s">
        <v>408</v>
      </c>
    </row>
    <row r="10085" spans="1:5" ht="12.6" customHeight="1" x14ac:dyDescent="0.2">
      <c r="A10085" s="32">
        <v>26</v>
      </c>
      <c r="B10085" s="32">
        <v>2</v>
      </c>
      <c r="C10085" s="32">
        <v>164</v>
      </c>
      <c r="D10085" s="32" t="s">
        <v>546</v>
      </c>
      <c r="E10085" s="32" t="s">
        <v>346</v>
      </c>
    </row>
    <row r="10086" spans="1:5" ht="12.6" customHeight="1" x14ac:dyDescent="0.2">
      <c r="A10086" s="32">
        <v>26</v>
      </c>
      <c r="B10086" s="32">
        <v>2</v>
      </c>
      <c r="C10086" s="32">
        <v>165</v>
      </c>
      <c r="D10086" s="32" t="s">
        <v>266</v>
      </c>
      <c r="E10086" s="32" t="s">
        <v>141</v>
      </c>
    </row>
    <row r="10087" spans="1:5" ht="12.6" customHeight="1" x14ac:dyDescent="0.2">
      <c r="A10087" s="32">
        <v>26</v>
      </c>
      <c r="B10087" s="32">
        <v>2</v>
      </c>
      <c r="C10087" s="32">
        <v>166</v>
      </c>
      <c r="D10087" s="32" t="s">
        <v>566</v>
      </c>
      <c r="E10087" s="32" t="s">
        <v>144</v>
      </c>
    </row>
    <row r="10088" spans="1:5" ht="12.6" customHeight="1" x14ac:dyDescent="0.2">
      <c r="A10088" s="32">
        <v>26</v>
      </c>
      <c r="B10088" s="32">
        <v>2</v>
      </c>
      <c r="C10088" s="32">
        <v>167</v>
      </c>
      <c r="D10088" s="32" t="s">
        <v>146</v>
      </c>
      <c r="E10088" s="32" t="s">
        <v>139</v>
      </c>
    </row>
    <row r="10089" spans="1:5" ht="12.6" customHeight="1" x14ac:dyDescent="0.2">
      <c r="A10089" s="32">
        <v>26</v>
      </c>
      <c r="B10089" s="32">
        <v>2</v>
      </c>
      <c r="C10089" s="32">
        <v>168</v>
      </c>
      <c r="D10089" s="32" t="s">
        <v>138</v>
      </c>
      <c r="E10089" s="32" t="s">
        <v>286</v>
      </c>
    </row>
    <row r="10090" spans="1:5" ht="12.6" customHeight="1" x14ac:dyDescent="0.2">
      <c r="A10090" s="32">
        <v>26</v>
      </c>
      <c r="B10090" s="32">
        <v>2</v>
      </c>
      <c r="C10090" s="32">
        <v>169</v>
      </c>
      <c r="D10090" s="32" t="s">
        <v>143</v>
      </c>
      <c r="E10090" s="32" t="s">
        <v>140</v>
      </c>
    </row>
    <row r="10091" spans="1:5" ht="12.6" customHeight="1" x14ac:dyDescent="0.2">
      <c r="A10091" s="32">
        <v>26</v>
      </c>
      <c r="B10091" s="32">
        <v>2</v>
      </c>
      <c r="C10091" s="32">
        <v>170</v>
      </c>
      <c r="D10091" s="32" t="s">
        <v>247</v>
      </c>
      <c r="E10091" s="32" t="s">
        <v>149</v>
      </c>
    </row>
    <row r="10092" spans="1:5" ht="12.6" customHeight="1" x14ac:dyDescent="0.2">
      <c r="A10092" s="32">
        <v>26</v>
      </c>
      <c r="B10092" s="32">
        <v>2</v>
      </c>
      <c r="C10092" s="32">
        <v>171</v>
      </c>
      <c r="D10092" s="32" t="s">
        <v>150</v>
      </c>
      <c r="E10092" s="32" t="s">
        <v>367</v>
      </c>
    </row>
    <row r="10093" spans="1:5" ht="12.6" customHeight="1" x14ac:dyDescent="0.2">
      <c r="A10093" s="32">
        <v>26</v>
      </c>
      <c r="B10093" s="32">
        <v>2</v>
      </c>
      <c r="C10093" s="32">
        <v>172</v>
      </c>
      <c r="D10093" s="32" t="s">
        <v>436</v>
      </c>
      <c r="E10093" s="32" t="s">
        <v>307</v>
      </c>
    </row>
    <row r="10094" spans="1:5" ht="12.6" customHeight="1" x14ac:dyDescent="0.2">
      <c r="A10094" s="32">
        <v>26</v>
      </c>
      <c r="B10094" s="32">
        <v>2</v>
      </c>
      <c r="C10094" s="32">
        <v>173</v>
      </c>
      <c r="D10094" s="32" t="s">
        <v>587</v>
      </c>
      <c r="E10094" s="32" t="s">
        <v>547</v>
      </c>
    </row>
    <row r="10095" spans="1:5" ht="12.6" customHeight="1" x14ac:dyDescent="0.2">
      <c r="A10095" s="32">
        <v>26</v>
      </c>
      <c r="B10095" s="32">
        <v>2</v>
      </c>
      <c r="C10095" s="32">
        <v>174</v>
      </c>
      <c r="D10095" s="32" t="s">
        <v>227</v>
      </c>
      <c r="E10095" s="32" t="s">
        <v>507</v>
      </c>
    </row>
    <row r="10096" spans="1:5" ht="12.6" customHeight="1" x14ac:dyDescent="0.2">
      <c r="A10096" s="32">
        <v>26</v>
      </c>
      <c r="B10096" s="32">
        <v>2</v>
      </c>
      <c r="C10096" s="32">
        <v>175</v>
      </c>
      <c r="D10096" s="32" t="s">
        <v>567</v>
      </c>
      <c r="E10096" s="32" t="s">
        <v>467</v>
      </c>
    </row>
    <row r="10097" spans="1:5" ht="12.6" customHeight="1" x14ac:dyDescent="0.2">
      <c r="A10097" s="32">
        <v>26</v>
      </c>
      <c r="B10097" s="32">
        <v>2</v>
      </c>
      <c r="C10097" s="32">
        <v>176</v>
      </c>
      <c r="D10097" s="32" t="s">
        <v>410</v>
      </c>
      <c r="E10097" s="32" t="s">
        <v>153</v>
      </c>
    </row>
    <row r="10098" spans="1:5" ht="12.6" customHeight="1" x14ac:dyDescent="0.2">
      <c r="A10098" s="32">
        <v>26</v>
      </c>
      <c r="B10098" s="32">
        <v>2</v>
      </c>
      <c r="C10098" s="32">
        <v>177</v>
      </c>
      <c r="D10098" s="32" t="s">
        <v>347</v>
      </c>
      <c r="E10098" s="32" t="s">
        <v>327</v>
      </c>
    </row>
    <row r="10099" spans="1:5" ht="12.6" customHeight="1" x14ac:dyDescent="0.2">
      <c r="A10099" s="32">
        <v>26</v>
      </c>
      <c r="B10099" s="32">
        <v>2</v>
      </c>
      <c r="C10099" s="32">
        <v>178</v>
      </c>
      <c r="D10099" s="32" t="s">
        <v>267</v>
      </c>
      <c r="E10099" s="32" t="s">
        <v>147</v>
      </c>
    </row>
    <row r="10100" spans="1:5" ht="12.6" customHeight="1" x14ac:dyDescent="0.2">
      <c r="A10100" s="32">
        <v>26</v>
      </c>
      <c r="B10100" s="32">
        <v>2</v>
      </c>
      <c r="C10100" s="32">
        <v>179</v>
      </c>
      <c r="D10100" s="32" t="s">
        <v>151</v>
      </c>
      <c r="E10100" s="32" t="s">
        <v>487</v>
      </c>
    </row>
    <row r="10101" spans="1:5" ht="12.6" customHeight="1" x14ac:dyDescent="0.2">
      <c r="A10101" s="32">
        <v>26</v>
      </c>
      <c r="B10101" s="32">
        <v>2</v>
      </c>
      <c r="C10101" s="32">
        <v>180</v>
      </c>
      <c r="D10101" s="32" t="s">
        <v>148</v>
      </c>
      <c r="E10101" s="32" t="s">
        <v>527</v>
      </c>
    </row>
    <row r="10102" spans="1:5" ht="12.6" customHeight="1" x14ac:dyDescent="0.2">
      <c r="A10102" s="32">
        <v>26</v>
      </c>
      <c r="B10102" s="32">
        <v>2</v>
      </c>
      <c r="C10102" s="32">
        <v>181</v>
      </c>
      <c r="D10102" s="32" t="s">
        <v>409</v>
      </c>
      <c r="E10102" s="32" t="s">
        <v>152</v>
      </c>
    </row>
    <row r="10103" spans="1:5" ht="12.6" customHeight="1" x14ac:dyDescent="0.2">
      <c r="A10103" s="32">
        <v>26</v>
      </c>
      <c r="B10103" s="32">
        <v>2</v>
      </c>
      <c r="C10103" s="32">
        <v>182</v>
      </c>
      <c r="D10103" s="32" t="s">
        <v>287</v>
      </c>
      <c r="E10103" s="32" t="s">
        <v>145</v>
      </c>
    </row>
    <row r="10104" spans="1:5" ht="12.6" customHeight="1" x14ac:dyDescent="0.2">
      <c r="A10104" s="32">
        <v>26</v>
      </c>
      <c r="B10104" s="32">
        <v>2</v>
      </c>
      <c r="C10104" s="32">
        <v>183</v>
      </c>
      <c r="D10104" s="32" t="s">
        <v>248</v>
      </c>
      <c r="E10104" s="32" t="s">
        <v>437</v>
      </c>
    </row>
    <row r="10105" spans="1:5" ht="12.6" customHeight="1" x14ac:dyDescent="0.2">
      <c r="A10105" s="32">
        <v>26</v>
      </c>
      <c r="B10105" s="32">
        <v>2</v>
      </c>
      <c r="C10105" s="32">
        <v>184</v>
      </c>
      <c r="D10105" s="32" t="s">
        <v>157</v>
      </c>
      <c r="E10105" s="32" t="s">
        <v>528</v>
      </c>
    </row>
    <row r="10106" spans="1:5" ht="12.6" customHeight="1" x14ac:dyDescent="0.2">
      <c r="A10106" s="32">
        <v>26</v>
      </c>
      <c r="B10106" s="32">
        <v>2</v>
      </c>
      <c r="C10106" s="32">
        <v>185</v>
      </c>
      <c r="D10106" s="32" t="s">
        <v>348</v>
      </c>
      <c r="E10106" s="32" t="s">
        <v>154</v>
      </c>
    </row>
    <row r="10107" spans="1:5" ht="12.6" customHeight="1" x14ac:dyDescent="0.2">
      <c r="A10107" s="32">
        <v>26</v>
      </c>
      <c r="B10107" s="32">
        <v>2</v>
      </c>
      <c r="C10107" s="32">
        <v>186</v>
      </c>
      <c r="D10107" s="32" t="s">
        <v>159</v>
      </c>
      <c r="E10107" s="32" t="s">
        <v>368</v>
      </c>
    </row>
    <row r="10108" spans="1:5" ht="12.6" customHeight="1" x14ac:dyDescent="0.2">
      <c r="A10108" s="32">
        <v>26</v>
      </c>
      <c r="B10108" s="32">
        <v>2</v>
      </c>
      <c r="C10108" s="32">
        <v>187</v>
      </c>
      <c r="D10108" s="32" t="s">
        <v>588</v>
      </c>
      <c r="E10108" s="32" t="s">
        <v>228</v>
      </c>
    </row>
    <row r="10109" spans="1:5" ht="12.6" customHeight="1" x14ac:dyDescent="0.2">
      <c r="A10109" s="32">
        <v>26</v>
      </c>
      <c r="B10109" s="32">
        <v>2</v>
      </c>
      <c r="C10109" s="32">
        <v>188</v>
      </c>
      <c r="D10109" s="32" t="s">
        <v>468</v>
      </c>
      <c r="E10109" s="32" t="s">
        <v>548</v>
      </c>
    </row>
    <row r="10110" spans="1:5" ht="12.6" customHeight="1" x14ac:dyDescent="0.2">
      <c r="A10110" s="32">
        <v>26</v>
      </c>
      <c r="B10110" s="32">
        <v>2</v>
      </c>
      <c r="C10110" s="32">
        <v>189</v>
      </c>
      <c r="D10110" s="32" t="s">
        <v>158</v>
      </c>
      <c r="E10110" s="32" t="s">
        <v>162</v>
      </c>
    </row>
    <row r="10111" spans="1:5" ht="12.6" customHeight="1" x14ac:dyDescent="0.2">
      <c r="A10111" s="32">
        <v>26</v>
      </c>
      <c r="B10111" s="32">
        <v>2</v>
      </c>
      <c r="C10111" s="32">
        <v>190</v>
      </c>
      <c r="D10111" s="32" t="s">
        <v>412</v>
      </c>
      <c r="E10111" s="32" t="s">
        <v>488</v>
      </c>
    </row>
    <row r="10112" spans="1:5" ht="12.6" customHeight="1" x14ac:dyDescent="0.2">
      <c r="A10112" s="32">
        <v>26</v>
      </c>
      <c r="B10112" s="32">
        <v>2</v>
      </c>
      <c r="C10112" s="32">
        <v>191</v>
      </c>
      <c r="D10112" s="32" t="s">
        <v>155</v>
      </c>
      <c r="E10112" s="32" t="s">
        <v>160</v>
      </c>
    </row>
    <row r="10113" spans="1:5" ht="12.6" customHeight="1" x14ac:dyDescent="0.2">
      <c r="A10113" s="32">
        <v>26</v>
      </c>
      <c r="B10113" s="32">
        <v>2</v>
      </c>
      <c r="C10113" s="32">
        <v>192</v>
      </c>
      <c r="D10113" s="32" t="s">
        <v>328</v>
      </c>
      <c r="E10113" s="32" t="s">
        <v>568</v>
      </c>
    </row>
    <row r="10114" spans="1:5" ht="12.6" customHeight="1" x14ac:dyDescent="0.2">
      <c r="A10114" s="32">
        <v>26</v>
      </c>
      <c r="B10114" s="32">
        <v>2</v>
      </c>
      <c r="C10114" s="32">
        <v>193</v>
      </c>
      <c r="D10114" s="32" t="s">
        <v>156</v>
      </c>
      <c r="E10114" s="32" t="s">
        <v>508</v>
      </c>
    </row>
    <row r="10115" spans="1:5" ht="12.6" customHeight="1" x14ac:dyDescent="0.2">
      <c r="A10115" s="32">
        <v>26</v>
      </c>
      <c r="B10115" s="32">
        <v>2</v>
      </c>
      <c r="C10115" s="32">
        <v>194</v>
      </c>
      <c r="D10115" s="32" t="s">
        <v>308</v>
      </c>
      <c r="E10115" s="32" t="s">
        <v>268</v>
      </c>
    </row>
    <row r="10116" spans="1:5" ht="12.6" customHeight="1" x14ac:dyDescent="0.2">
      <c r="A10116" s="32">
        <v>26</v>
      </c>
      <c r="B10116" s="32">
        <v>2</v>
      </c>
      <c r="C10116" s="32">
        <v>195</v>
      </c>
      <c r="D10116" s="32" t="s">
        <v>288</v>
      </c>
      <c r="E10116" s="32" t="s">
        <v>411</v>
      </c>
    </row>
    <row r="10117" spans="1:5" ht="12.6" customHeight="1" x14ac:dyDescent="0.2">
      <c r="A10117" s="32">
        <v>26</v>
      </c>
      <c r="B10117" s="32">
        <v>2</v>
      </c>
      <c r="C10117" s="32">
        <v>196</v>
      </c>
      <c r="D10117" s="32" t="s">
        <v>589</v>
      </c>
      <c r="E10117" s="32" t="s">
        <v>549</v>
      </c>
    </row>
    <row r="10118" spans="1:5" ht="12.6" customHeight="1" x14ac:dyDescent="0.2">
      <c r="A10118" s="32">
        <v>26</v>
      </c>
      <c r="B10118" s="32">
        <v>2</v>
      </c>
      <c r="C10118" s="32">
        <v>197</v>
      </c>
      <c r="D10118" s="32" t="s">
        <v>168</v>
      </c>
      <c r="E10118" s="32" t="s">
        <v>438</v>
      </c>
    </row>
    <row r="10119" spans="1:5" ht="12.6" customHeight="1" x14ac:dyDescent="0.2">
      <c r="A10119" s="32">
        <v>26</v>
      </c>
      <c r="B10119" s="32">
        <v>2</v>
      </c>
      <c r="C10119" s="32">
        <v>198</v>
      </c>
      <c r="D10119" s="32" t="s">
        <v>169</v>
      </c>
      <c r="E10119" s="32" t="s">
        <v>166</v>
      </c>
    </row>
    <row r="10120" spans="1:5" ht="12.6" customHeight="1" x14ac:dyDescent="0.2">
      <c r="A10120" s="32">
        <v>26</v>
      </c>
      <c r="B10120" s="32">
        <v>2</v>
      </c>
      <c r="C10120" s="32">
        <v>199</v>
      </c>
      <c r="D10120" s="32" t="s">
        <v>165</v>
      </c>
      <c r="E10120" s="32" t="s">
        <v>414</v>
      </c>
    </row>
    <row r="10121" spans="1:5" ht="12.6" customHeight="1" x14ac:dyDescent="0.2">
      <c r="A10121" s="32">
        <v>26</v>
      </c>
      <c r="B10121" s="32">
        <v>2</v>
      </c>
      <c r="C10121" s="32">
        <v>200</v>
      </c>
      <c r="D10121" s="32" t="s">
        <v>269</v>
      </c>
      <c r="E10121" s="32" t="s">
        <v>249</v>
      </c>
    </row>
    <row r="10122" spans="1:5" ht="12.6" customHeight="1" x14ac:dyDescent="0.2">
      <c r="A10122" s="32">
        <v>26</v>
      </c>
      <c r="B10122" s="32">
        <v>2</v>
      </c>
      <c r="C10122" s="32">
        <v>201</v>
      </c>
      <c r="D10122" s="32" t="s">
        <v>369</v>
      </c>
      <c r="E10122" s="32" t="s">
        <v>161</v>
      </c>
    </row>
    <row r="10123" spans="1:5" ht="12.6" customHeight="1" x14ac:dyDescent="0.2">
      <c r="A10123" s="32">
        <v>26</v>
      </c>
      <c r="B10123" s="32">
        <v>2</v>
      </c>
      <c r="C10123" s="32">
        <v>202</v>
      </c>
      <c r="D10123" s="32" t="s">
        <v>163</v>
      </c>
      <c r="E10123" s="32" t="s">
        <v>509</v>
      </c>
    </row>
    <row r="10124" spans="1:5" ht="12.6" customHeight="1" x14ac:dyDescent="0.2">
      <c r="A10124" s="32">
        <v>26</v>
      </c>
      <c r="B10124" s="32">
        <v>2</v>
      </c>
      <c r="C10124" s="32">
        <v>203</v>
      </c>
      <c r="D10124" s="32" t="s">
        <v>413</v>
      </c>
      <c r="E10124" s="32" t="s">
        <v>289</v>
      </c>
    </row>
    <row r="10125" spans="1:5" ht="12.6" customHeight="1" x14ac:dyDescent="0.2">
      <c r="A10125" s="32">
        <v>26</v>
      </c>
      <c r="B10125" s="32">
        <v>2</v>
      </c>
      <c r="C10125" s="32">
        <v>204</v>
      </c>
      <c r="D10125" s="32" t="s">
        <v>349</v>
      </c>
      <c r="E10125" s="32" t="s">
        <v>529</v>
      </c>
    </row>
    <row r="10126" spans="1:5" ht="12.6" customHeight="1" x14ac:dyDescent="0.2">
      <c r="A10126" s="32">
        <v>26</v>
      </c>
      <c r="B10126" s="32">
        <v>2</v>
      </c>
      <c r="C10126" s="32">
        <v>205</v>
      </c>
      <c r="D10126" s="32" t="s">
        <v>229</v>
      </c>
      <c r="E10126" s="32" t="s">
        <v>167</v>
      </c>
    </row>
    <row r="10127" spans="1:5" ht="12.6" customHeight="1" x14ac:dyDescent="0.2">
      <c r="A10127" s="32">
        <v>26</v>
      </c>
      <c r="B10127" s="32">
        <v>2</v>
      </c>
      <c r="C10127" s="32">
        <v>206</v>
      </c>
      <c r="D10127" s="32" t="s">
        <v>164</v>
      </c>
      <c r="E10127" s="32" t="s">
        <v>469</v>
      </c>
    </row>
    <row r="10128" spans="1:5" ht="12.6" customHeight="1" x14ac:dyDescent="0.2">
      <c r="A10128" s="32">
        <v>26</v>
      </c>
      <c r="B10128" s="32">
        <v>2</v>
      </c>
      <c r="C10128" s="32">
        <v>207</v>
      </c>
      <c r="D10128" s="32" t="s">
        <v>489</v>
      </c>
      <c r="E10128" s="32" t="s">
        <v>569</v>
      </c>
    </row>
    <row r="10129" spans="1:5" ht="12.6" customHeight="1" x14ac:dyDescent="0.2">
      <c r="A10129" s="32">
        <v>26</v>
      </c>
      <c r="B10129" s="32">
        <v>2</v>
      </c>
      <c r="C10129" s="32">
        <v>208</v>
      </c>
      <c r="D10129" s="32" t="s">
        <v>329</v>
      </c>
      <c r="E10129" s="32" t="s">
        <v>309</v>
      </c>
    </row>
    <row r="10130" spans="1:5" ht="12.6" customHeight="1" x14ac:dyDescent="0.2">
      <c r="A10130" s="32">
        <v>26</v>
      </c>
      <c r="B10130" s="32">
        <v>2</v>
      </c>
      <c r="C10130" s="32">
        <v>209</v>
      </c>
      <c r="D10130" s="32" t="s">
        <v>170</v>
      </c>
      <c r="E10130" s="32" t="s">
        <v>230</v>
      </c>
    </row>
    <row r="10131" spans="1:5" ht="12.6" customHeight="1" x14ac:dyDescent="0.2">
      <c r="A10131" s="32">
        <v>26</v>
      </c>
      <c r="B10131" s="32">
        <v>2</v>
      </c>
      <c r="C10131" s="32">
        <v>210</v>
      </c>
      <c r="D10131" s="32" t="s">
        <v>439</v>
      </c>
      <c r="E10131" s="32" t="s">
        <v>530</v>
      </c>
    </row>
    <row r="10132" spans="1:5" ht="12.6" customHeight="1" x14ac:dyDescent="0.2">
      <c r="A10132" s="32">
        <v>26</v>
      </c>
      <c r="B10132" s="32">
        <v>2</v>
      </c>
      <c r="C10132" s="32">
        <v>211</v>
      </c>
      <c r="D10132" s="32" t="s">
        <v>270</v>
      </c>
      <c r="E10132" s="32" t="s">
        <v>415</v>
      </c>
    </row>
    <row r="10133" spans="1:5" ht="12.6" customHeight="1" x14ac:dyDescent="0.2">
      <c r="A10133" s="32">
        <v>26</v>
      </c>
      <c r="B10133" s="32">
        <v>2</v>
      </c>
      <c r="C10133" s="32">
        <v>212</v>
      </c>
      <c r="D10133" s="32" t="s">
        <v>173</v>
      </c>
      <c r="E10133" s="32" t="s">
        <v>172</v>
      </c>
    </row>
    <row r="10134" spans="1:5" ht="12.6" customHeight="1" x14ac:dyDescent="0.2">
      <c r="A10134" s="32">
        <v>26</v>
      </c>
      <c r="B10134" s="32">
        <v>2</v>
      </c>
      <c r="C10134" s="32">
        <v>213</v>
      </c>
      <c r="D10134" s="32" t="s">
        <v>290</v>
      </c>
      <c r="E10134" s="32" t="s">
        <v>510</v>
      </c>
    </row>
    <row r="10135" spans="1:5" ht="12.6" customHeight="1" x14ac:dyDescent="0.2">
      <c r="A10135" s="32">
        <v>26</v>
      </c>
      <c r="B10135" s="32">
        <v>2</v>
      </c>
      <c r="C10135" s="32">
        <v>214</v>
      </c>
      <c r="D10135" s="32" t="s">
        <v>490</v>
      </c>
      <c r="E10135" s="32" t="s">
        <v>250</v>
      </c>
    </row>
    <row r="10136" spans="1:5" ht="12.6" customHeight="1" x14ac:dyDescent="0.2">
      <c r="A10136" s="32">
        <v>26</v>
      </c>
      <c r="B10136" s="32">
        <v>2</v>
      </c>
      <c r="C10136" s="32">
        <v>215</v>
      </c>
      <c r="D10136" s="32" t="s">
        <v>370</v>
      </c>
      <c r="E10136" s="32" t="s">
        <v>590</v>
      </c>
    </row>
    <row r="10137" spans="1:5" ht="12.6" customHeight="1" x14ac:dyDescent="0.2">
      <c r="A10137" s="32">
        <v>26</v>
      </c>
      <c r="B10137" s="32">
        <v>2</v>
      </c>
      <c r="C10137" s="32">
        <v>216</v>
      </c>
      <c r="D10137" s="32" t="s">
        <v>174</v>
      </c>
      <c r="E10137" s="32" t="s">
        <v>550</v>
      </c>
    </row>
    <row r="10138" spans="1:5" ht="12.6" customHeight="1" x14ac:dyDescent="0.2">
      <c r="A10138" s="32">
        <v>26</v>
      </c>
      <c r="B10138" s="32">
        <v>2</v>
      </c>
      <c r="C10138" s="32">
        <v>217</v>
      </c>
      <c r="D10138" s="32" t="s">
        <v>310</v>
      </c>
      <c r="E10138" s="32" t="s">
        <v>470</v>
      </c>
    </row>
    <row r="10139" spans="1:5" ht="12.6" customHeight="1" x14ac:dyDescent="0.2">
      <c r="A10139" s="32">
        <v>26</v>
      </c>
      <c r="B10139" s="32">
        <v>2</v>
      </c>
      <c r="C10139" s="32">
        <v>218</v>
      </c>
      <c r="D10139" s="32" t="s">
        <v>178</v>
      </c>
      <c r="E10139" s="32" t="s">
        <v>416</v>
      </c>
    </row>
    <row r="10140" spans="1:5" ht="12.6" customHeight="1" x14ac:dyDescent="0.2">
      <c r="A10140" s="32">
        <v>26</v>
      </c>
      <c r="B10140" s="32">
        <v>2</v>
      </c>
      <c r="C10140" s="32">
        <v>219</v>
      </c>
      <c r="D10140" s="32" t="s">
        <v>175</v>
      </c>
      <c r="E10140" s="32" t="s">
        <v>176</v>
      </c>
    </row>
    <row r="10141" spans="1:5" ht="12.6" customHeight="1" x14ac:dyDescent="0.2">
      <c r="A10141" s="32">
        <v>26</v>
      </c>
      <c r="B10141" s="32">
        <v>2</v>
      </c>
      <c r="C10141" s="32">
        <v>220</v>
      </c>
      <c r="D10141" s="32" t="s">
        <v>350</v>
      </c>
      <c r="E10141" s="32" t="s">
        <v>570</v>
      </c>
    </row>
    <row r="10142" spans="1:5" ht="12.6" customHeight="1" x14ac:dyDescent="0.2">
      <c r="A10142" s="32">
        <v>26</v>
      </c>
      <c r="B10142" s="32">
        <v>2</v>
      </c>
      <c r="C10142" s="32">
        <v>221</v>
      </c>
      <c r="D10142" s="32" t="s">
        <v>171</v>
      </c>
      <c r="E10142" s="32" t="s">
        <v>330</v>
      </c>
    </row>
    <row r="10143" spans="1:5" ht="12.6" customHeight="1" x14ac:dyDescent="0.2">
      <c r="A10143" s="32">
        <v>26</v>
      </c>
      <c r="B10143" s="32">
        <v>2</v>
      </c>
      <c r="C10143" s="32">
        <v>222</v>
      </c>
      <c r="D10143" s="32" t="s">
        <v>231</v>
      </c>
      <c r="E10143" s="32" t="s">
        <v>418</v>
      </c>
    </row>
    <row r="10144" spans="1:5" ht="12.6" customHeight="1" x14ac:dyDescent="0.2">
      <c r="A10144" s="32">
        <v>26</v>
      </c>
      <c r="B10144" s="32">
        <v>2</v>
      </c>
      <c r="C10144" s="32">
        <v>223</v>
      </c>
      <c r="D10144" s="32" t="s">
        <v>591</v>
      </c>
      <c r="E10144" s="32" t="s">
        <v>291</v>
      </c>
    </row>
    <row r="10145" spans="1:5" ht="12.6" customHeight="1" x14ac:dyDescent="0.2">
      <c r="A10145" s="32">
        <v>26</v>
      </c>
      <c r="B10145" s="32">
        <v>2</v>
      </c>
      <c r="C10145" s="32">
        <v>224</v>
      </c>
      <c r="D10145" s="32" t="s">
        <v>471</v>
      </c>
      <c r="E10145" s="32" t="s">
        <v>331</v>
      </c>
    </row>
    <row r="10146" spans="1:5" ht="12.6" customHeight="1" x14ac:dyDescent="0.2">
      <c r="A10146" s="32">
        <v>26</v>
      </c>
      <c r="B10146" s="32">
        <v>2</v>
      </c>
      <c r="C10146" s="32">
        <v>225</v>
      </c>
      <c r="D10146" s="32" t="s">
        <v>184</v>
      </c>
      <c r="E10146" s="32" t="s">
        <v>571</v>
      </c>
    </row>
    <row r="10147" spans="1:5" ht="12.6" customHeight="1" x14ac:dyDescent="0.2">
      <c r="A10147" s="32">
        <v>26</v>
      </c>
      <c r="B10147" s="32">
        <v>2</v>
      </c>
      <c r="C10147" s="32">
        <v>226</v>
      </c>
      <c r="D10147" s="32" t="s">
        <v>183</v>
      </c>
      <c r="E10147" s="32" t="s">
        <v>251</v>
      </c>
    </row>
    <row r="10148" spans="1:5" ht="12.6" customHeight="1" x14ac:dyDescent="0.2">
      <c r="A10148" s="32">
        <v>26</v>
      </c>
      <c r="B10148" s="32">
        <v>2</v>
      </c>
      <c r="C10148" s="32">
        <v>227</v>
      </c>
      <c r="D10148" s="32" t="s">
        <v>185</v>
      </c>
      <c r="E10148" s="32" t="s">
        <v>440</v>
      </c>
    </row>
    <row r="10149" spans="1:5" ht="12.6" customHeight="1" x14ac:dyDescent="0.2">
      <c r="A10149" s="32">
        <v>26</v>
      </c>
      <c r="B10149" s="32">
        <v>2</v>
      </c>
      <c r="C10149" s="32">
        <v>228</v>
      </c>
      <c r="D10149" s="32" t="s">
        <v>181</v>
      </c>
      <c r="E10149" s="32" t="s">
        <v>551</v>
      </c>
    </row>
    <row r="10150" spans="1:5" ht="12.6" customHeight="1" x14ac:dyDescent="0.2">
      <c r="A10150" s="32">
        <v>26</v>
      </c>
      <c r="B10150" s="32">
        <v>2</v>
      </c>
      <c r="C10150" s="32">
        <v>229</v>
      </c>
      <c r="D10150" s="32" t="s">
        <v>371</v>
      </c>
      <c r="E10150" s="32" t="s">
        <v>177</v>
      </c>
    </row>
    <row r="10151" spans="1:5" ht="12.6" customHeight="1" x14ac:dyDescent="0.2">
      <c r="A10151" s="32">
        <v>26</v>
      </c>
      <c r="B10151" s="32">
        <v>2</v>
      </c>
      <c r="C10151" s="32">
        <v>230</v>
      </c>
      <c r="D10151" s="32" t="s">
        <v>491</v>
      </c>
      <c r="E10151" s="32" t="s">
        <v>511</v>
      </c>
    </row>
    <row r="10152" spans="1:5" ht="12.6" customHeight="1" x14ac:dyDescent="0.2">
      <c r="A10152" s="32">
        <v>26</v>
      </c>
      <c r="B10152" s="32">
        <v>2</v>
      </c>
      <c r="C10152" s="32">
        <v>231</v>
      </c>
      <c r="D10152" s="32" t="s">
        <v>179</v>
      </c>
      <c r="E10152" s="32" t="s">
        <v>417</v>
      </c>
    </row>
    <row r="10153" spans="1:5" ht="12.6" customHeight="1" x14ac:dyDescent="0.2">
      <c r="A10153" s="32">
        <v>26</v>
      </c>
      <c r="B10153" s="32">
        <v>2</v>
      </c>
      <c r="C10153" s="32">
        <v>232</v>
      </c>
      <c r="D10153" s="32" t="s">
        <v>531</v>
      </c>
      <c r="E10153" s="32" t="s">
        <v>271</v>
      </c>
    </row>
    <row r="10154" spans="1:5" ht="12.6" customHeight="1" x14ac:dyDescent="0.2">
      <c r="A10154" s="32">
        <v>26</v>
      </c>
      <c r="B10154" s="32">
        <v>2</v>
      </c>
      <c r="C10154" s="32">
        <v>233</v>
      </c>
      <c r="D10154" s="32" t="s">
        <v>182</v>
      </c>
      <c r="E10154" s="32" t="s">
        <v>311</v>
      </c>
    </row>
    <row r="10155" spans="1:5" ht="12.6" customHeight="1" x14ac:dyDescent="0.2">
      <c r="A10155" s="32">
        <v>26</v>
      </c>
      <c r="B10155" s="32">
        <v>2</v>
      </c>
      <c r="C10155" s="32">
        <v>234</v>
      </c>
      <c r="D10155" s="32" t="s">
        <v>351</v>
      </c>
      <c r="E10155" s="32" t="s">
        <v>180</v>
      </c>
    </row>
    <row r="10156" spans="1:5" ht="12.6" customHeight="1" x14ac:dyDescent="0.2">
      <c r="A10156" s="32">
        <v>26</v>
      </c>
      <c r="B10156" s="32">
        <v>2</v>
      </c>
      <c r="C10156" s="32">
        <v>235</v>
      </c>
      <c r="D10156" s="32" t="s">
        <v>232</v>
      </c>
      <c r="E10156" s="32" t="s">
        <v>572</v>
      </c>
    </row>
    <row r="10157" spans="1:5" ht="12.6" customHeight="1" x14ac:dyDescent="0.2">
      <c r="A10157" s="32">
        <v>26</v>
      </c>
      <c r="B10157" s="32">
        <v>2</v>
      </c>
      <c r="C10157" s="32">
        <v>236</v>
      </c>
      <c r="D10157" s="32" t="s">
        <v>352</v>
      </c>
      <c r="E10157" s="32" t="s">
        <v>332</v>
      </c>
    </row>
    <row r="10158" spans="1:5" ht="12.6" customHeight="1" x14ac:dyDescent="0.2">
      <c r="A10158" s="32">
        <v>26</v>
      </c>
      <c r="B10158" s="32">
        <v>2</v>
      </c>
      <c r="C10158" s="32">
        <v>237</v>
      </c>
      <c r="D10158" s="32" t="s">
        <v>189</v>
      </c>
      <c r="E10158" s="32" t="s">
        <v>292</v>
      </c>
    </row>
    <row r="10159" spans="1:5" ht="12.6" customHeight="1" x14ac:dyDescent="0.2">
      <c r="A10159" s="32">
        <v>26</v>
      </c>
      <c r="B10159" s="32">
        <v>2</v>
      </c>
      <c r="C10159" s="32">
        <v>238</v>
      </c>
      <c r="D10159" s="32" t="s">
        <v>187</v>
      </c>
      <c r="E10159" s="32" t="s">
        <v>472</v>
      </c>
    </row>
    <row r="10160" spans="1:5" ht="12.6" customHeight="1" x14ac:dyDescent="0.2">
      <c r="A10160" s="32">
        <v>26</v>
      </c>
      <c r="B10160" s="32">
        <v>2</v>
      </c>
      <c r="C10160" s="32">
        <v>239</v>
      </c>
      <c r="D10160" s="32" t="s">
        <v>188</v>
      </c>
      <c r="E10160" s="32" t="s">
        <v>252</v>
      </c>
    </row>
    <row r="10161" spans="1:5" ht="12.6" customHeight="1" x14ac:dyDescent="0.2">
      <c r="A10161" s="32">
        <v>26</v>
      </c>
      <c r="B10161" s="32">
        <v>2</v>
      </c>
      <c r="C10161" s="32">
        <v>240</v>
      </c>
      <c r="D10161" s="32" t="s">
        <v>191</v>
      </c>
      <c r="E10161" s="32" t="s">
        <v>419</v>
      </c>
    </row>
    <row r="10162" spans="1:5" ht="12.6" customHeight="1" x14ac:dyDescent="0.2">
      <c r="A10162" s="32">
        <v>26</v>
      </c>
      <c r="B10162" s="32">
        <v>2</v>
      </c>
      <c r="C10162" s="32">
        <v>241</v>
      </c>
      <c r="D10162" s="32" t="s">
        <v>441</v>
      </c>
      <c r="E10162" s="32" t="s">
        <v>190</v>
      </c>
    </row>
    <row r="10163" spans="1:5" ht="12.6" customHeight="1" x14ac:dyDescent="0.2">
      <c r="A10163" s="32">
        <v>26</v>
      </c>
      <c r="B10163" s="32">
        <v>2</v>
      </c>
      <c r="C10163" s="32">
        <v>242</v>
      </c>
      <c r="D10163" s="32" t="s">
        <v>420</v>
      </c>
      <c r="E10163" s="32" t="s">
        <v>592</v>
      </c>
    </row>
    <row r="10164" spans="1:5" ht="12.6" customHeight="1" x14ac:dyDescent="0.2">
      <c r="A10164" s="32">
        <v>26</v>
      </c>
      <c r="B10164" s="32">
        <v>2</v>
      </c>
      <c r="C10164" s="32">
        <v>243</v>
      </c>
      <c r="D10164" s="32" t="s">
        <v>312</v>
      </c>
      <c r="E10164" s="32" t="s">
        <v>512</v>
      </c>
    </row>
    <row r="10165" spans="1:5" ht="12.6" customHeight="1" x14ac:dyDescent="0.2">
      <c r="A10165" s="32">
        <v>26</v>
      </c>
      <c r="B10165" s="32">
        <v>2</v>
      </c>
      <c r="C10165" s="32">
        <v>244</v>
      </c>
      <c r="D10165" s="32" t="s">
        <v>492</v>
      </c>
      <c r="E10165" s="32" t="s">
        <v>532</v>
      </c>
    </row>
    <row r="10166" spans="1:5" ht="12.6" customHeight="1" x14ac:dyDescent="0.2">
      <c r="A10166" s="32">
        <v>26</v>
      </c>
      <c r="B10166" s="32">
        <v>2</v>
      </c>
      <c r="C10166" s="32">
        <v>245</v>
      </c>
      <c r="D10166" s="32" t="s">
        <v>192</v>
      </c>
      <c r="E10166" s="32" t="s">
        <v>272</v>
      </c>
    </row>
    <row r="10167" spans="1:5" ht="12.6" customHeight="1" x14ac:dyDescent="0.2">
      <c r="A10167" s="32">
        <v>26</v>
      </c>
      <c r="B10167" s="32">
        <v>2</v>
      </c>
      <c r="C10167" s="32">
        <v>246</v>
      </c>
      <c r="D10167" s="32" t="s">
        <v>186</v>
      </c>
      <c r="E10167" s="32" t="s">
        <v>552</v>
      </c>
    </row>
    <row r="10168" spans="1:5" ht="12.6" customHeight="1" x14ac:dyDescent="0.2">
      <c r="A10168" s="32">
        <v>26</v>
      </c>
      <c r="B10168" s="32">
        <v>2</v>
      </c>
      <c r="C10168" s="32">
        <v>247</v>
      </c>
      <c r="D10168" s="32" t="s">
        <v>372</v>
      </c>
      <c r="E10168" s="32" t="s">
        <v>194</v>
      </c>
    </row>
    <row r="10169" spans="1:5" ht="12.6" customHeight="1" x14ac:dyDescent="0.2">
      <c r="A10169" s="32">
        <v>26</v>
      </c>
      <c r="B10169" s="32">
        <v>2</v>
      </c>
      <c r="C10169" s="32">
        <v>248</v>
      </c>
      <c r="D10169" s="32" t="s">
        <v>313</v>
      </c>
      <c r="E10169" s="32" t="s">
        <v>473</v>
      </c>
    </row>
    <row r="10170" spans="1:5" ht="12.6" customHeight="1" x14ac:dyDescent="0.2">
      <c r="A10170" s="32">
        <v>26</v>
      </c>
      <c r="B10170" s="32">
        <v>2</v>
      </c>
      <c r="C10170" s="32">
        <v>249</v>
      </c>
      <c r="D10170" s="32" t="s">
        <v>373</v>
      </c>
      <c r="E10170" s="32" t="s">
        <v>493</v>
      </c>
    </row>
    <row r="10171" spans="1:5" ht="12.6" customHeight="1" x14ac:dyDescent="0.2">
      <c r="A10171" s="32">
        <v>26</v>
      </c>
      <c r="B10171" s="32">
        <v>2</v>
      </c>
      <c r="C10171" s="32">
        <v>250</v>
      </c>
      <c r="D10171" s="32" t="s">
        <v>253</v>
      </c>
      <c r="E10171" s="32" t="s">
        <v>197</v>
      </c>
    </row>
    <row r="10172" spans="1:5" ht="12.6" customHeight="1" x14ac:dyDescent="0.2">
      <c r="A10172" s="32">
        <v>26</v>
      </c>
      <c r="B10172" s="32">
        <v>2</v>
      </c>
      <c r="C10172" s="32">
        <v>251</v>
      </c>
      <c r="D10172" s="32" t="s">
        <v>199</v>
      </c>
      <c r="E10172" s="32" t="s">
        <v>353</v>
      </c>
    </row>
    <row r="10173" spans="1:5" ht="12.6" customHeight="1" x14ac:dyDescent="0.2">
      <c r="A10173" s="32">
        <v>26</v>
      </c>
      <c r="B10173" s="32">
        <v>2</v>
      </c>
      <c r="C10173" s="32">
        <v>252</v>
      </c>
      <c r="D10173" s="32" t="s">
        <v>273</v>
      </c>
      <c r="E10173" s="32" t="s">
        <v>593</v>
      </c>
    </row>
    <row r="10174" spans="1:5" ht="12.6" customHeight="1" x14ac:dyDescent="0.2">
      <c r="A10174" s="32">
        <v>26</v>
      </c>
      <c r="B10174" s="32">
        <v>2</v>
      </c>
      <c r="C10174" s="32">
        <v>253</v>
      </c>
      <c r="D10174" s="32" t="s">
        <v>573</v>
      </c>
      <c r="E10174" s="32" t="s">
        <v>200</v>
      </c>
    </row>
    <row r="10175" spans="1:5" ht="12.6" customHeight="1" x14ac:dyDescent="0.2">
      <c r="A10175" s="32">
        <v>26</v>
      </c>
      <c r="B10175" s="32">
        <v>2</v>
      </c>
      <c r="C10175" s="32">
        <v>254</v>
      </c>
      <c r="D10175" s="32" t="s">
        <v>233</v>
      </c>
      <c r="E10175" s="32" t="s">
        <v>201</v>
      </c>
    </row>
    <row r="10176" spans="1:5" ht="12.6" customHeight="1" x14ac:dyDescent="0.2">
      <c r="A10176" s="32">
        <v>26</v>
      </c>
      <c r="B10176" s="32">
        <v>2</v>
      </c>
      <c r="C10176" s="32">
        <v>255</v>
      </c>
      <c r="D10176" s="32" t="s">
        <v>421</v>
      </c>
      <c r="E10176" s="32" t="s">
        <v>195</v>
      </c>
    </row>
    <row r="10177" spans="1:5" ht="12.6" customHeight="1" x14ac:dyDescent="0.2">
      <c r="A10177" s="32">
        <v>26</v>
      </c>
      <c r="B10177" s="32">
        <v>2</v>
      </c>
      <c r="C10177" s="32">
        <v>256</v>
      </c>
      <c r="D10177" s="32" t="s">
        <v>293</v>
      </c>
      <c r="E10177" s="32" t="s">
        <v>553</v>
      </c>
    </row>
    <row r="10178" spans="1:5" ht="12.6" customHeight="1" x14ac:dyDescent="0.2">
      <c r="A10178" s="32">
        <v>26</v>
      </c>
      <c r="B10178" s="32">
        <v>2</v>
      </c>
      <c r="C10178" s="32">
        <v>257</v>
      </c>
      <c r="D10178" s="32" t="s">
        <v>198</v>
      </c>
      <c r="E10178" s="32" t="s">
        <v>513</v>
      </c>
    </row>
    <row r="10179" spans="1:5" ht="12.6" customHeight="1" x14ac:dyDescent="0.2">
      <c r="A10179" s="32">
        <v>26</v>
      </c>
      <c r="B10179" s="32">
        <v>2</v>
      </c>
      <c r="C10179" s="32">
        <v>258</v>
      </c>
      <c r="D10179" s="32" t="s">
        <v>422</v>
      </c>
      <c r="E10179" s="32" t="s">
        <v>193</v>
      </c>
    </row>
    <row r="10180" spans="1:5" ht="12.6" customHeight="1" x14ac:dyDescent="0.2">
      <c r="A10180" s="32">
        <v>26</v>
      </c>
      <c r="B10180" s="32">
        <v>2</v>
      </c>
      <c r="C10180" s="32">
        <v>259</v>
      </c>
      <c r="D10180" s="32" t="s">
        <v>442</v>
      </c>
      <c r="E10180" s="32" t="s">
        <v>196</v>
      </c>
    </row>
    <row r="10181" spans="1:5" ht="12.6" customHeight="1" x14ac:dyDescent="0.2">
      <c r="A10181" s="32">
        <v>26</v>
      </c>
      <c r="B10181" s="32">
        <v>2</v>
      </c>
      <c r="C10181" s="32">
        <v>260</v>
      </c>
      <c r="D10181" s="32" t="s">
        <v>533</v>
      </c>
      <c r="E10181" s="32" t="s">
        <v>333</v>
      </c>
    </row>
    <row r="10182" spans="1:5" ht="12.6" customHeight="1" x14ac:dyDescent="0.2">
      <c r="A10182" s="32">
        <v>26</v>
      </c>
      <c r="B10182" s="32">
        <v>3</v>
      </c>
      <c r="C10182" s="32">
        <v>1</v>
      </c>
      <c r="D10182" s="32" t="s">
        <v>29</v>
      </c>
      <c r="E10182" s="32" t="s">
        <v>314</v>
      </c>
    </row>
    <row r="10183" spans="1:5" ht="12.6" customHeight="1" x14ac:dyDescent="0.2">
      <c r="A10183" s="32">
        <v>26</v>
      </c>
      <c r="B10183" s="32">
        <v>3</v>
      </c>
      <c r="C10183" s="32">
        <v>2</v>
      </c>
      <c r="D10183" s="32" t="s">
        <v>254</v>
      </c>
      <c r="E10183" s="32" t="s">
        <v>294</v>
      </c>
    </row>
    <row r="10184" spans="1:5" ht="12.6" customHeight="1" x14ac:dyDescent="0.2">
      <c r="A10184" s="32">
        <v>26</v>
      </c>
      <c r="B10184" s="32">
        <v>3</v>
      </c>
      <c r="C10184" s="32">
        <v>3</v>
      </c>
      <c r="D10184" s="32" t="s">
        <v>274</v>
      </c>
      <c r="E10184" s="32" t="s">
        <v>334</v>
      </c>
    </row>
    <row r="10185" spans="1:5" ht="12.6" customHeight="1" x14ac:dyDescent="0.2">
      <c r="A10185" s="32">
        <v>26</v>
      </c>
      <c r="B10185" s="32">
        <v>3</v>
      </c>
      <c r="C10185" s="32">
        <v>4</v>
      </c>
      <c r="D10185" s="32" t="s">
        <v>214</v>
      </c>
      <c r="E10185" s="32" t="s">
        <v>234</v>
      </c>
    </row>
    <row r="10186" spans="1:5" ht="12.6" customHeight="1" x14ac:dyDescent="0.2">
      <c r="A10186" s="32">
        <v>26</v>
      </c>
      <c r="B10186" s="32">
        <v>3</v>
      </c>
      <c r="C10186" s="32">
        <v>5</v>
      </c>
      <c r="D10186" s="32" t="s">
        <v>554</v>
      </c>
      <c r="E10186" s="32" t="s">
        <v>383</v>
      </c>
    </row>
    <row r="10187" spans="1:5" ht="12.6" customHeight="1" x14ac:dyDescent="0.2">
      <c r="A10187" s="32">
        <v>26</v>
      </c>
      <c r="B10187" s="32">
        <v>3</v>
      </c>
      <c r="C10187" s="32">
        <v>6</v>
      </c>
      <c r="D10187" s="32" t="s">
        <v>26</v>
      </c>
      <c r="E10187" s="32" t="s">
        <v>354</v>
      </c>
    </row>
    <row r="10188" spans="1:5" ht="12.6" customHeight="1" x14ac:dyDescent="0.2">
      <c r="A10188" s="32">
        <v>26</v>
      </c>
      <c r="B10188" s="32">
        <v>3</v>
      </c>
      <c r="C10188" s="32">
        <v>7</v>
      </c>
      <c r="D10188" s="32" t="s">
        <v>423</v>
      </c>
      <c r="E10188" s="32" t="s">
        <v>514</v>
      </c>
    </row>
    <row r="10189" spans="1:5" ht="12.6" customHeight="1" x14ac:dyDescent="0.2">
      <c r="A10189" s="32">
        <v>26</v>
      </c>
      <c r="B10189" s="32">
        <v>3</v>
      </c>
      <c r="C10189" s="32">
        <v>8</v>
      </c>
      <c r="D10189" s="32" t="s">
        <v>384</v>
      </c>
      <c r="E10189" s="32" t="s">
        <v>22</v>
      </c>
    </row>
    <row r="10190" spans="1:5" ht="12.6" customHeight="1" x14ac:dyDescent="0.2">
      <c r="A10190" s="32">
        <v>26</v>
      </c>
      <c r="B10190" s="32">
        <v>3</v>
      </c>
      <c r="C10190" s="32">
        <v>9</v>
      </c>
      <c r="D10190" s="32" t="s">
        <v>494</v>
      </c>
      <c r="E10190" s="32" t="s">
        <v>31</v>
      </c>
    </row>
    <row r="10191" spans="1:5" ht="12.6" customHeight="1" x14ac:dyDescent="0.2">
      <c r="A10191" s="32">
        <v>26</v>
      </c>
      <c r="B10191" s="32">
        <v>3</v>
      </c>
      <c r="C10191" s="32">
        <v>10</v>
      </c>
      <c r="D10191" s="32" t="s">
        <v>574</v>
      </c>
      <c r="E10191" s="32" t="s">
        <v>534</v>
      </c>
    </row>
    <row r="10192" spans="1:5" ht="12.6" customHeight="1" x14ac:dyDescent="0.2">
      <c r="A10192" s="32">
        <v>26</v>
      </c>
      <c r="B10192" s="32">
        <v>3</v>
      </c>
      <c r="C10192" s="32">
        <v>11</v>
      </c>
      <c r="D10192" s="32" t="s">
        <v>454</v>
      </c>
      <c r="E10192" s="32" t="s">
        <v>474</v>
      </c>
    </row>
    <row r="10193" spans="1:5" ht="12.6" customHeight="1" x14ac:dyDescent="0.2">
      <c r="A10193" s="32">
        <v>26</v>
      </c>
      <c r="B10193" s="32">
        <v>3</v>
      </c>
      <c r="C10193" s="32">
        <v>12</v>
      </c>
      <c r="D10193" s="32" t="s">
        <v>30</v>
      </c>
      <c r="E10193" s="32" t="s">
        <v>32</v>
      </c>
    </row>
    <row r="10194" spans="1:5" ht="12.6" customHeight="1" x14ac:dyDescent="0.2">
      <c r="A10194" s="32">
        <v>26</v>
      </c>
      <c r="B10194" s="32">
        <v>3</v>
      </c>
      <c r="C10194" s="32">
        <v>13</v>
      </c>
      <c r="D10194" s="32" t="s">
        <v>28</v>
      </c>
      <c r="E10194" s="32" t="s">
        <v>27</v>
      </c>
    </row>
    <row r="10195" spans="1:5" ht="12.6" customHeight="1" x14ac:dyDescent="0.2">
      <c r="A10195" s="32">
        <v>26</v>
      </c>
      <c r="B10195" s="32">
        <v>3</v>
      </c>
      <c r="C10195" s="32">
        <v>14</v>
      </c>
      <c r="D10195" s="32" t="s">
        <v>275</v>
      </c>
      <c r="E10195" s="32" t="s">
        <v>34</v>
      </c>
    </row>
    <row r="10196" spans="1:5" ht="12.6" customHeight="1" x14ac:dyDescent="0.2">
      <c r="A10196" s="32">
        <v>26</v>
      </c>
      <c r="B10196" s="32">
        <v>3</v>
      </c>
      <c r="C10196" s="32">
        <v>15</v>
      </c>
      <c r="D10196" s="32" t="s">
        <v>36</v>
      </c>
      <c r="E10196" s="32" t="s">
        <v>33</v>
      </c>
    </row>
    <row r="10197" spans="1:5" ht="12.6" customHeight="1" x14ac:dyDescent="0.2">
      <c r="A10197" s="32">
        <v>26</v>
      </c>
      <c r="B10197" s="32">
        <v>3</v>
      </c>
      <c r="C10197" s="32">
        <v>16</v>
      </c>
      <c r="D10197" s="32" t="s">
        <v>14</v>
      </c>
      <c r="E10197" s="32" t="s">
        <v>386</v>
      </c>
    </row>
    <row r="10198" spans="1:5" ht="12.6" customHeight="1" x14ac:dyDescent="0.2">
      <c r="A10198" s="32">
        <v>26</v>
      </c>
      <c r="B10198" s="32">
        <v>3</v>
      </c>
      <c r="C10198" s="32">
        <v>17</v>
      </c>
      <c r="D10198" s="32" t="s">
        <v>38</v>
      </c>
      <c r="E10198" s="32" t="s">
        <v>315</v>
      </c>
    </row>
    <row r="10199" spans="1:5" ht="12.6" customHeight="1" x14ac:dyDescent="0.2">
      <c r="A10199" s="32">
        <v>26</v>
      </c>
      <c r="B10199" s="32">
        <v>3</v>
      </c>
      <c r="C10199" s="32">
        <v>18</v>
      </c>
      <c r="D10199" s="32" t="s">
        <v>495</v>
      </c>
      <c r="E10199" s="32" t="s">
        <v>455</v>
      </c>
    </row>
    <row r="10200" spans="1:5" ht="12.6" customHeight="1" x14ac:dyDescent="0.2">
      <c r="A10200" s="32">
        <v>26</v>
      </c>
      <c r="B10200" s="32">
        <v>3</v>
      </c>
      <c r="C10200" s="32">
        <v>19</v>
      </c>
      <c r="D10200" s="32" t="s">
        <v>295</v>
      </c>
      <c r="E10200" s="32" t="s">
        <v>575</v>
      </c>
    </row>
    <row r="10201" spans="1:5" ht="12.6" customHeight="1" x14ac:dyDescent="0.2">
      <c r="A10201" s="32">
        <v>26</v>
      </c>
      <c r="B10201" s="32">
        <v>3</v>
      </c>
      <c r="C10201" s="32">
        <v>20</v>
      </c>
      <c r="D10201" s="32" t="s">
        <v>555</v>
      </c>
      <c r="E10201" s="32" t="s">
        <v>385</v>
      </c>
    </row>
    <row r="10202" spans="1:5" ht="12.6" customHeight="1" x14ac:dyDescent="0.2">
      <c r="A10202" s="32">
        <v>26</v>
      </c>
      <c r="B10202" s="32">
        <v>3</v>
      </c>
      <c r="C10202" s="32">
        <v>21</v>
      </c>
      <c r="D10202" s="32" t="s">
        <v>255</v>
      </c>
      <c r="E10202" s="32" t="s">
        <v>335</v>
      </c>
    </row>
    <row r="10203" spans="1:5" ht="12.6" customHeight="1" x14ac:dyDescent="0.2">
      <c r="A10203" s="32">
        <v>26</v>
      </c>
      <c r="B10203" s="32">
        <v>3</v>
      </c>
      <c r="C10203" s="32">
        <v>22</v>
      </c>
      <c r="D10203" s="32" t="s">
        <v>235</v>
      </c>
      <c r="E10203" s="32" t="s">
        <v>39</v>
      </c>
    </row>
    <row r="10204" spans="1:5" ht="12.6" customHeight="1" x14ac:dyDescent="0.2">
      <c r="A10204" s="32">
        <v>26</v>
      </c>
      <c r="B10204" s="32">
        <v>3</v>
      </c>
      <c r="C10204" s="32">
        <v>23</v>
      </c>
      <c r="D10204" s="32" t="s">
        <v>535</v>
      </c>
      <c r="E10204" s="32" t="s">
        <v>215</v>
      </c>
    </row>
    <row r="10205" spans="1:5" ht="12.6" customHeight="1" x14ac:dyDescent="0.2">
      <c r="A10205" s="32">
        <v>26</v>
      </c>
      <c r="B10205" s="32">
        <v>3</v>
      </c>
      <c r="C10205" s="32">
        <v>24</v>
      </c>
      <c r="D10205" s="32" t="s">
        <v>35</v>
      </c>
      <c r="E10205" s="32" t="s">
        <v>515</v>
      </c>
    </row>
    <row r="10206" spans="1:5" ht="12.6" customHeight="1" x14ac:dyDescent="0.2">
      <c r="A10206" s="32">
        <v>26</v>
      </c>
      <c r="B10206" s="32">
        <v>3</v>
      </c>
      <c r="C10206" s="32">
        <v>25</v>
      </c>
      <c r="D10206" s="32" t="s">
        <v>424</v>
      </c>
      <c r="E10206" s="32" t="s">
        <v>355</v>
      </c>
    </row>
    <row r="10207" spans="1:5" ht="12.6" customHeight="1" x14ac:dyDescent="0.2">
      <c r="A10207" s="32">
        <v>26</v>
      </c>
      <c r="B10207" s="32">
        <v>3</v>
      </c>
      <c r="C10207" s="32">
        <v>26</v>
      </c>
      <c r="D10207" s="32" t="s">
        <v>475</v>
      </c>
      <c r="E10207" s="32" t="s">
        <v>37</v>
      </c>
    </row>
    <row r="10208" spans="1:5" ht="12.6" customHeight="1" x14ac:dyDescent="0.2">
      <c r="A10208" s="32">
        <v>26</v>
      </c>
      <c r="B10208" s="32">
        <v>3</v>
      </c>
      <c r="C10208" s="32">
        <v>27</v>
      </c>
      <c r="D10208" s="32" t="s">
        <v>576</v>
      </c>
      <c r="E10208" s="32" t="s">
        <v>40</v>
      </c>
    </row>
    <row r="10209" spans="1:5" ht="12.6" customHeight="1" x14ac:dyDescent="0.2">
      <c r="A10209" s="32">
        <v>26</v>
      </c>
      <c r="B10209" s="32">
        <v>3</v>
      </c>
      <c r="C10209" s="32">
        <v>28</v>
      </c>
      <c r="D10209" s="32" t="s">
        <v>476</v>
      </c>
      <c r="E10209" s="32" t="s">
        <v>388</v>
      </c>
    </row>
    <row r="10210" spans="1:5" ht="12.6" customHeight="1" x14ac:dyDescent="0.2">
      <c r="A10210" s="32">
        <v>26</v>
      </c>
      <c r="B10210" s="32">
        <v>3</v>
      </c>
      <c r="C10210" s="32">
        <v>29</v>
      </c>
      <c r="D10210" s="32" t="s">
        <v>45</v>
      </c>
      <c r="E10210" s="32" t="s">
        <v>216</v>
      </c>
    </row>
    <row r="10211" spans="1:5" ht="12.6" customHeight="1" x14ac:dyDescent="0.2">
      <c r="A10211" s="32">
        <v>26</v>
      </c>
      <c r="B10211" s="32">
        <v>3</v>
      </c>
      <c r="C10211" s="32">
        <v>30</v>
      </c>
      <c r="D10211" s="32" t="s">
        <v>356</v>
      </c>
      <c r="E10211" s="32" t="s">
        <v>15</v>
      </c>
    </row>
    <row r="10212" spans="1:5" ht="12.6" customHeight="1" x14ac:dyDescent="0.2">
      <c r="A10212" s="32">
        <v>26</v>
      </c>
      <c r="B10212" s="32">
        <v>3</v>
      </c>
      <c r="C10212" s="32">
        <v>31</v>
      </c>
      <c r="D10212" s="32" t="s">
        <v>236</v>
      </c>
      <c r="E10212" s="32" t="s">
        <v>387</v>
      </c>
    </row>
    <row r="10213" spans="1:5" ht="12.6" customHeight="1" x14ac:dyDescent="0.2">
      <c r="A10213" s="32">
        <v>26</v>
      </c>
      <c r="B10213" s="32">
        <v>3</v>
      </c>
      <c r="C10213" s="32">
        <v>32</v>
      </c>
      <c r="D10213" s="32" t="s">
        <v>46</v>
      </c>
      <c r="E10213" s="32" t="s">
        <v>556</v>
      </c>
    </row>
    <row r="10214" spans="1:5" ht="12.6" customHeight="1" x14ac:dyDescent="0.2">
      <c r="A10214" s="32">
        <v>26</v>
      </c>
      <c r="B10214" s="32">
        <v>3</v>
      </c>
      <c r="C10214" s="32">
        <v>33</v>
      </c>
      <c r="D10214" s="32" t="s">
        <v>276</v>
      </c>
      <c r="E10214" s="32" t="s">
        <v>44</v>
      </c>
    </row>
    <row r="10215" spans="1:5" ht="12.6" customHeight="1" x14ac:dyDescent="0.2">
      <c r="A10215" s="32">
        <v>26</v>
      </c>
      <c r="B10215" s="32">
        <v>3</v>
      </c>
      <c r="C10215" s="32">
        <v>34</v>
      </c>
      <c r="D10215" s="32" t="s">
        <v>42</v>
      </c>
      <c r="E10215" s="32" t="s">
        <v>336</v>
      </c>
    </row>
    <row r="10216" spans="1:5" ht="12.6" customHeight="1" x14ac:dyDescent="0.2">
      <c r="A10216" s="32">
        <v>26</v>
      </c>
      <c r="B10216" s="32">
        <v>3</v>
      </c>
      <c r="C10216" s="32">
        <v>35</v>
      </c>
      <c r="D10216" s="32" t="s">
        <v>43</v>
      </c>
      <c r="E10216" s="32" t="s">
        <v>496</v>
      </c>
    </row>
    <row r="10217" spans="1:5" ht="12.6" customHeight="1" x14ac:dyDescent="0.2">
      <c r="A10217" s="32">
        <v>26</v>
      </c>
      <c r="B10217" s="32">
        <v>3</v>
      </c>
      <c r="C10217" s="32">
        <v>36</v>
      </c>
      <c r="D10217" s="32" t="s">
        <v>456</v>
      </c>
      <c r="E10217" s="32" t="s">
        <v>516</v>
      </c>
    </row>
    <row r="10218" spans="1:5" ht="12.6" customHeight="1" x14ac:dyDescent="0.2">
      <c r="A10218" s="32">
        <v>26</v>
      </c>
      <c r="B10218" s="32">
        <v>3</v>
      </c>
      <c r="C10218" s="32">
        <v>37</v>
      </c>
      <c r="D10218" s="32" t="s">
        <v>425</v>
      </c>
      <c r="E10218" s="32" t="s">
        <v>41</v>
      </c>
    </row>
    <row r="10219" spans="1:5" ht="12.6" customHeight="1" x14ac:dyDescent="0.2">
      <c r="A10219" s="32">
        <v>26</v>
      </c>
      <c r="B10219" s="32">
        <v>3</v>
      </c>
      <c r="C10219" s="32">
        <v>38</v>
      </c>
      <c r="D10219" s="32" t="s">
        <v>296</v>
      </c>
      <c r="E10219" s="32" t="s">
        <v>316</v>
      </c>
    </row>
    <row r="10220" spans="1:5" ht="12.6" customHeight="1" x14ac:dyDescent="0.2">
      <c r="A10220" s="32">
        <v>26</v>
      </c>
      <c r="B10220" s="32">
        <v>3</v>
      </c>
      <c r="C10220" s="32">
        <v>39</v>
      </c>
      <c r="D10220" s="32" t="s">
        <v>536</v>
      </c>
      <c r="E10220" s="32" t="s">
        <v>256</v>
      </c>
    </row>
    <row r="10221" spans="1:5" ht="12.6" customHeight="1" x14ac:dyDescent="0.2">
      <c r="A10221" s="32">
        <v>26</v>
      </c>
      <c r="B10221" s="32">
        <v>3</v>
      </c>
      <c r="C10221" s="32">
        <v>40</v>
      </c>
      <c r="D10221" s="32" t="s">
        <v>49</v>
      </c>
      <c r="E10221" s="32" t="s">
        <v>537</v>
      </c>
    </row>
    <row r="10222" spans="1:5" ht="12.6" customHeight="1" x14ac:dyDescent="0.2">
      <c r="A10222" s="32">
        <v>26</v>
      </c>
      <c r="B10222" s="32">
        <v>3</v>
      </c>
      <c r="C10222" s="32">
        <v>41</v>
      </c>
      <c r="D10222" s="32" t="s">
        <v>389</v>
      </c>
      <c r="E10222" s="32" t="s">
        <v>48</v>
      </c>
    </row>
    <row r="10223" spans="1:5" ht="12.6" customHeight="1" x14ac:dyDescent="0.2">
      <c r="A10223" s="32">
        <v>26</v>
      </c>
      <c r="B10223" s="32">
        <v>3</v>
      </c>
      <c r="C10223" s="32">
        <v>42</v>
      </c>
      <c r="D10223" s="32" t="s">
        <v>297</v>
      </c>
      <c r="E10223" s="32" t="s">
        <v>277</v>
      </c>
    </row>
    <row r="10224" spans="1:5" ht="12.6" customHeight="1" x14ac:dyDescent="0.2">
      <c r="A10224" s="32">
        <v>26</v>
      </c>
      <c r="B10224" s="32">
        <v>3</v>
      </c>
      <c r="C10224" s="32">
        <v>43</v>
      </c>
      <c r="D10224" s="32" t="s">
        <v>237</v>
      </c>
      <c r="E10224" s="32" t="s">
        <v>337</v>
      </c>
    </row>
    <row r="10225" spans="1:5" ht="12.6" customHeight="1" x14ac:dyDescent="0.2">
      <c r="A10225" s="32">
        <v>26</v>
      </c>
      <c r="B10225" s="32">
        <v>3</v>
      </c>
      <c r="C10225" s="32">
        <v>44</v>
      </c>
      <c r="D10225" s="32" t="s">
        <v>497</v>
      </c>
      <c r="E10225" s="32" t="s">
        <v>457</v>
      </c>
    </row>
    <row r="10226" spans="1:5" ht="12.6" customHeight="1" x14ac:dyDescent="0.2">
      <c r="A10226" s="32">
        <v>26</v>
      </c>
      <c r="B10226" s="32">
        <v>3</v>
      </c>
      <c r="C10226" s="32">
        <v>45</v>
      </c>
      <c r="D10226" s="32" t="s">
        <v>426</v>
      </c>
      <c r="E10226" s="32" t="s">
        <v>257</v>
      </c>
    </row>
    <row r="10227" spans="1:5" ht="12.6" customHeight="1" x14ac:dyDescent="0.2">
      <c r="A10227" s="32">
        <v>26</v>
      </c>
      <c r="B10227" s="32">
        <v>3</v>
      </c>
      <c r="C10227" s="32">
        <v>46</v>
      </c>
      <c r="D10227" s="32" t="s">
        <v>317</v>
      </c>
      <c r="E10227" s="32" t="s">
        <v>577</v>
      </c>
    </row>
    <row r="10228" spans="1:5" ht="12.6" customHeight="1" x14ac:dyDescent="0.2">
      <c r="A10228" s="32">
        <v>26</v>
      </c>
      <c r="B10228" s="32">
        <v>3</v>
      </c>
      <c r="C10228" s="32">
        <v>47</v>
      </c>
      <c r="D10228" s="32" t="s">
        <v>16</v>
      </c>
      <c r="E10228" s="32" t="s">
        <v>53</v>
      </c>
    </row>
    <row r="10229" spans="1:5" ht="12.6" customHeight="1" x14ac:dyDescent="0.2">
      <c r="A10229" s="32">
        <v>26</v>
      </c>
      <c r="B10229" s="32">
        <v>3</v>
      </c>
      <c r="C10229" s="32">
        <v>48</v>
      </c>
      <c r="D10229" s="32" t="s">
        <v>50</v>
      </c>
      <c r="E10229" s="32" t="s">
        <v>557</v>
      </c>
    </row>
    <row r="10230" spans="1:5" ht="12.6" customHeight="1" x14ac:dyDescent="0.2">
      <c r="A10230" s="32">
        <v>26</v>
      </c>
      <c r="B10230" s="32">
        <v>3</v>
      </c>
      <c r="C10230" s="32">
        <v>49</v>
      </c>
      <c r="D10230" s="32" t="s">
        <v>517</v>
      </c>
      <c r="E10230" s="32" t="s">
        <v>390</v>
      </c>
    </row>
    <row r="10231" spans="1:5" ht="12.6" customHeight="1" x14ac:dyDescent="0.2">
      <c r="A10231" s="32">
        <v>26</v>
      </c>
      <c r="B10231" s="32">
        <v>3</v>
      </c>
      <c r="C10231" s="32">
        <v>50</v>
      </c>
      <c r="D10231" s="32" t="s">
        <v>52</v>
      </c>
      <c r="E10231" s="32" t="s">
        <v>217</v>
      </c>
    </row>
    <row r="10232" spans="1:5" ht="12.6" customHeight="1" x14ac:dyDescent="0.2">
      <c r="A10232" s="32">
        <v>26</v>
      </c>
      <c r="B10232" s="32">
        <v>3</v>
      </c>
      <c r="C10232" s="32">
        <v>51</v>
      </c>
      <c r="D10232" s="32" t="s">
        <v>47</v>
      </c>
      <c r="E10232" s="32" t="s">
        <v>51</v>
      </c>
    </row>
    <row r="10233" spans="1:5" ht="12.6" customHeight="1" x14ac:dyDescent="0.2">
      <c r="A10233" s="32">
        <v>26</v>
      </c>
      <c r="B10233" s="32">
        <v>3</v>
      </c>
      <c r="C10233" s="32">
        <v>52</v>
      </c>
      <c r="D10233" s="32" t="s">
        <v>357</v>
      </c>
      <c r="E10233" s="32" t="s">
        <v>477</v>
      </c>
    </row>
    <row r="10234" spans="1:5" ht="12.6" customHeight="1" x14ac:dyDescent="0.2">
      <c r="A10234" s="32">
        <v>26</v>
      </c>
      <c r="B10234" s="32">
        <v>3</v>
      </c>
      <c r="C10234" s="32">
        <v>53</v>
      </c>
      <c r="D10234" s="32" t="s">
        <v>278</v>
      </c>
      <c r="E10234" s="32" t="s">
        <v>458</v>
      </c>
    </row>
    <row r="10235" spans="1:5" ht="12.6" customHeight="1" x14ac:dyDescent="0.2">
      <c r="A10235" s="32">
        <v>26</v>
      </c>
      <c r="B10235" s="32">
        <v>3</v>
      </c>
      <c r="C10235" s="32">
        <v>54</v>
      </c>
      <c r="D10235" s="32" t="s">
        <v>218</v>
      </c>
      <c r="E10235" s="32" t="s">
        <v>338</v>
      </c>
    </row>
    <row r="10236" spans="1:5" ht="12.6" customHeight="1" x14ac:dyDescent="0.2">
      <c r="A10236" s="32">
        <v>26</v>
      </c>
      <c r="B10236" s="32">
        <v>3</v>
      </c>
      <c r="C10236" s="32">
        <v>55</v>
      </c>
      <c r="D10236" s="32" t="s">
        <v>478</v>
      </c>
      <c r="E10236" s="32" t="s">
        <v>498</v>
      </c>
    </row>
    <row r="10237" spans="1:5" ht="12.6" customHeight="1" x14ac:dyDescent="0.2">
      <c r="A10237" s="32">
        <v>26</v>
      </c>
      <c r="B10237" s="32">
        <v>3</v>
      </c>
      <c r="C10237" s="32">
        <v>56</v>
      </c>
      <c r="D10237" s="32" t="s">
        <v>258</v>
      </c>
      <c r="E10237" s="32" t="s">
        <v>55</v>
      </c>
    </row>
    <row r="10238" spans="1:5" ht="12.6" customHeight="1" x14ac:dyDescent="0.2">
      <c r="A10238" s="32">
        <v>26</v>
      </c>
      <c r="B10238" s="32">
        <v>3</v>
      </c>
      <c r="C10238" s="32">
        <v>57</v>
      </c>
      <c r="D10238" s="32" t="s">
        <v>60</v>
      </c>
      <c r="E10238" s="32" t="s">
        <v>391</v>
      </c>
    </row>
    <row r="10239" spans="1:5" ht="12.6" customHeight="1" x14ac:dyDescent="0.2">
      <c r="A10239" s="32">
        <v>26</v>
      </c>
      <c r="B10239" s="32">
        <v>3</v>
      </c>
      <c r="C10239" s="32">
        <v>58</v>
      </c>
      <c r="D10239" s="32" t="s">
        <v>298</v>
      </c>
      <c r="E10239" s="32" t="s">
        <v>54</v>
      </c>
    </row>
    <row r="10240" spans="1:5" ht="12.6" customHeight="1" x14ac:dyDescent="0.2">
      <c r="A10240" s="32">
        <v>26</v>
      </c>
      <c r="B10240" s="32">
        <v>3</v>
      </c>
      <c r="C10240" s="32">
        <v>59</v>
      </c>
      <c r="D10240" s="32" t="s">
        <v>17</v>
      </c>
      <c r="E10240" s="32" t="s">
        <v>427</v>
      </c>
    </row>
    <row r="10241" spans="1:5" ht="12.6" customHeight="1" x14ac:dyDescent="0.2">
      <c r="A10241" s="32">
        <v>26</v>
      </c>
      <c r="B10241" s="32">
        <v>3</v>
      </c>
      <c r="C10241" s="32">
        <v>60</v>
      </c>
      <c r="D10241" s="32" t="s">
        <v>538</v>
      </c>
      <c r="E10241" s="32" t="s">
        <v>59</v>
      </c>
    </row>
    <row r="10242" spans="1:5" ht="12.6" customHeight="1" x14ac:dyDescent="0.2">
      <c r="A10242" s="32">
        <v>26</v>
      </c>
      <c r="B10242" s="32">
        <v>3</v>
      </c>
      <c r="C10242" s="32">
        <v>61</v>
      </c>
      <c r="D10242" s="32" t="s">
        <v>392</v>
      </c>
      <c r="E10242" s="32" t="s">
        <v>318</v>
      </c>
    </row>
    <row r="10243" spans="1:5" ht="12.6" customHeight="1" x14ac:dyDescent="0.2">
      <c r="A10243" s="32">
        <v>26</v>
      </c>
      <c r="B10243" s="32">
        <v>3</v>
      </c>
      <c r="C10243" s="32">
        <v>62</v>
      </c>
      <c r="D10243" s="32" t="s">
        <v>558</v>
      </c>
      <c r="E10243" s="32" t="s">
        <v>358</v>
      </c>
    </row>
    <row r="10244" spans="1:5" ht="12.6" customHeight="1" x14ac:dyDescent="0.2">
      <c r="A10244" s="32">
        <v>26</v>
      </c>
      <c r="B10244" s="32">
        <v>3</v>
      </c>
      <c r="C10244" s="32">
        <v>63</v>
      </c>
      <c r="D10244" s="32" t="s">
        <v>238</v>
      </c>
      <c r="E10244" s="32" t="s">
        <v>56</v>
      </c>
    </row>
    <row r="10245" spans="1:5" ht="12.6" customHeight="1" x14ac:dyDescent="0.2">
      <c r="A10245" s="32">
        <v>26</v>
      </c>
      <c r="B10245" s="32">
        <v>3</v>
      </c>
      <c r="C10245" s="32">
        <v>64</v>
      </c>
      <c r="D10245" s="32" t="s">
        <v>578</v>
      </c>
      <c r="E10245" s="32" t="s">
        <v>518</v>
      </c>
    </row>
    <row r="10246" spans="1:5" ht="12.6" customHeight="1" x14ac:dyDescent="0.2">
      <c r="A10246" s="32">
        <v>26</v>
      </c>
      <c r="B10246" s="32">
        <v>3</v>
      </c>
      <c r="C10246" s="32">
        <v>65</v>
      </c>
      <c r="D10246" s="32" t="s">
        <v>58</v>
      </c>
      <c r="E10246" s="32" t="s">
        <v>57</v>
      </c>
    </row>
    <row r="10247" spans="1:5" ht="12.6" customHeight="1" x14ac:dyDescent="0.2">
      <c r="A10247" s="32">
        <v>26</v>
      </c>
      <c r="B10247" s="32">
        <v>3</v>
      </c>
      <c r="C10247" s="32">
        <v>66</v>
      </c>
      <c r="D10247" s="32" t="s">
        <v>219</v>
      </c>
      <c r="E10247" s="32" t="s">
        <v>393</v>
      </c>
    </row>
    <row r="10248" spans="1:5" ht="12.6" customHeight="1" x14ac:dyDescent="0.2">
      <c r="A10248" s="32">
        <v>26</v>
      </c>
      <c r="B10248" s="32">
        <v>3</v>
      </c>
      <c r="C10248" s="32">
        <v>67</v>
      </c>
      <c r="D10248" s="32" t="s">
        <v>62</v>
      </c>
      <c r="E10248" s="32" t="s">
        <v>63</v>
      </c>
    </row>
    <row r="10249" spans="1:5" ht="12.6" customHeight="1" x14ac:dyDescent="0.2">
      <c r="A10249" s="32">
        <v>26</v>
      </c>
      <c r="B10249" s="32">
        <v>3</v>
      </c>
      <c r="C10249" s="32">
        <v>68</v>
      </c>
      <c r="D10249" s="32" t="s">
        <v>279</v>
      </c>
      <c r="E10249" s="32" t="s">
        <v>359</v>
      </c>
    </row>
    <row r="10250" spans="1:5" ht="12.6" customHeight="1" x14ac:dyDescent="0.2">
      <c r="A10250" s="32">
        <v>26</v>
      </c>
      <c r="B10250" s="32">
        <v>3</v>
      </c>
      <c r="C10250" s="32">
        <v>69</v>
      </c>
      <c r="D10250" s="32" t="s">
        <v>459</v>
      </c>
      <c r="E10250" s="32" t="s">
        <v>579</v>
      </c>
    </row>
    <row r="10251" spans="1:5" ht="12.6" customHeight="1" x14ac:dyDescent="0.2">
      <c r="A10251" s="32">
        <v>26</v>
      </c>
      <c r="B10251" s="32">
        <v>3</v>
      </c>
      <c r="C10251" s="32">
        <v>70</v>
      </c>
      <c r="D10251" s="32" t="s">
        <v>65</v>
      </c>
      <c r="E10251" s="32" t="s">
        <v>428</v>
      </c>
    </row>
    <row r="10252" spans="1:5" ht="12.6" customHeight="1" x14ac:dyDescent="0.2">
      <c r="A10252" s="32">
        <v>26</v>
      </c>
      <c r="B10252" s="32">
        <v>3</v>
      </c>
      <c r="C10252" s="32">
        <v>71</v>
      </c>
      <c r="D10252" s="32" t="s">
        <v>64</v>
      </c>
      <c r="E10252" s="32" t="s">
        <v>18</v>
      </c>
    </row>
    <row r="10253" spans="1:5" ht="12.6" customHeight="1" x14ac:dyDescent="0.2">
      <c r="A10253" s="32">
        <v>26</v>
      </c>
      <c r="B10253" s="32">
        <v>3</v>
      </c>
      <c r="C10253" s="32">
        <v>72</v>
      </c>
      <c r="D10253" s="32" t="s">
        <v>299</v>
      </c>
      <c r="E10253" s="32" t="s">
        <v>394</v>
      </c>
    </row>
    <row r="10254" spans="1:5" ht="12.6" customHeight="1" x14ac:dyDescent="0.2">
      <c r="A10254" s="32">
        <v>26</v>
      </c>
      <c r="B10254" s="32">
        <v>3</v>
      </c>
      <c r="C10254" s="32">
        <v>73</v>
      </c>
      <c r="D10254" s="32" t="s">
        <v>539</v>
      </c>
      <c r="E10254" s="32" t="s">
        <v>499</v>
      </c>
    </row>
    <row r="10255" spans="1:5" ht="12.6" customHeight="1" x14ac:dyDescent="0.2">
      <c r="A10255" s="32">
        <v>26</v>
      </c>
      <c r="B10255" s="32">
        <v>3</v>
      </c>
      <c r="C10255" s="32">
        <v>74</v>
      </c>
      <c r="D10255" s="32" t="s">
        <v>67</v>
      </c>
      <c r="E10255" s="32" t="s">
        <v>61</v>
      </c>
    </row>
    <row r="10256" spans="1:5" ht="12.6" customHeight="1" x14ac:dyDescent="0.2">
      <c r="A10256" s="32">
        <v>26</v>
      </c>
      <c r="B10256" s="32">
        <v>3</v>
      </c>
      <c r="C10256" s="32">
        <v>75</v>
      </c>
      <c r="D10256" s="32" t="s">
        <v>259</v>
      </c>
      <c r="E10256" s="32" t="s">
        <v>239</v>
      </c>
    </row>
    <row r="10257" spans="1:5" ht="12.6" customHeight="1" x14ac:dyDescent="0.2">
      <c r="A10257" s="32">
        <v>26</v>
      </c>
      <c r="B10257" s="32">
        <v>3</v>
      </c>
      <c r="C10257" s="32">
        <v>76</v>
      </c>
      <c r="D10257" s="32" t="s">
        <v>339</v>
      </c>
      <c r="E10257" s="32" t="s">
        <v>319</v>
      </c>
    </row>
    <row r="10258" spans="1:5" ht="12.6" customHeight="1" x14ac:dyDescent="0.2">
      <c r="A10258" s="32">
        <v>26</v>
      </c>
      <c r="B10258" s="32">
        <v>3</v>
      </c>
      <c r="C10258" s="32">
        <v>77</v>
      </c>
      <c r="D10258" s="32" t="s">
        <v>519</v>
      </c>
      <c r="E10258" s="32" t="s">
        <v>479</v>
      </c>
    </row>
    <row r="10259" spans="1:5" ht="12.6" customHeight="1" x14ac:dyDescent="0.2">
      <c r="A10259" s="32">
        <v>26</v>
      </c>
      <c r="B10259" s="32">
        <v>3</v>
      </c>
      <c r="C10259" s="32">
        <v>78</v>
      </c>
      <c r="D10259" s="32" t="s">
        <v>66</v>
      </c>
      <c r="E10259" s="32" t="s">
        <v>559</v>
      </c>
    </row>
    <row r="10260" spans="1:5" ht="12.6" customHeight="1" x14ac:dyDescent="0.2">
      <c r="A10260" s="32">
        <v>26</v>
      </c>
      <c r="B10260" s="32">
        <v>3</v>
      </c>
      <c r="C10260" s="32">
        <v>79</v>
      </c>
      <c r="D10260" s="32" t="s">
        <v>360</v>
      </c>
      <c r="E10260" s="32" t="s">
        <v>540</v>
      </c>
    </row>
    <row r="10261" spans="1:5" ht="12.6" customHeight="1" x14ac:dyDescent="0.2">
      <c r="A10261" s="32">
        <v>26</v>
      </c>
      <c r="B10261" s="32">
        <v>3</v>
      </c>
      <c r="C10261" s="32">
        <v>80</v>
      </c>
      <c r="D10261" s="32" t="s">
        <v>340</v>
      </c>
      <c r="E10261" s="32" t="s">
        <v>396</v>
      </c>
    </row>
    <row r="10262" spans="1:5" ht="12.6" customHeight="1" x14ac:dyDescent="0.2">
      <c r="A10262" s="32">
        <v>26</v>
      </c>
      <c r="B10262" s="32">
        <v>3</v>
      </c>
      <c r="C10262" s="32">
        <v>81</v>
      </c>
      <c r="D10262" s="32" t="s">
        <v>500</v>
      </c>
      <c r="E10262" s="32" t="s">
        <v>72</v>
      </c>
    </row>
    <row r="10263" spans="1:5" ht="12.6" customHeight="1" x14ac:dyDescent="0.2">
      <c r="A10263" s="32">
        <v>26</v>
      </c>
      <c r="B10263" s="32">
        <v>3</v>
      </c>
      <c r="C10263" s="32">
        <v>82</v>
      </c>
      <c r="D10263" s="32" t="s">
        <v>320</v>
      </c>
      <c r="E10263" s="32" t="s">
        <v>429</v>
      </c>
    </row>
    <row r="10264" spans="1:5" ht="12.6" customHeight="1" x14ac:dyDescent="0.2">
      <c r="A10264" s="32">
        <v>26</v>
      </c>
      <c r="B10264" s="32">
        <v>3</v>
      </c>
      <c r="C10264" s="32">
        <v>83</v>
      </c>
      <c r="D10264" s="32" t="s">
        <v>560</v>
      </c>
      <c r="E10264" s="32" t="s">
        <v>460</v>
      </c>
    </row>
    <row r="10265" spans="1:5" ht="12.6" customHeight="1" x14ac:dyDescent="0.2">
      <c r="A10265" s="32">
        <v>26</v>
      </c>
      <c r="B10265" s="32">
        <v>3</v>
      </c>
      <c r="C10265" s="32">
        <v>84</v>
      </c>
      <c r="D10265" s="32" t="s">
        <v>520</v>
      </c>
      <c r="E10265" s="32" t="s">
        <v>300</v>
      </c>
    </row>
    <row r="10266" spans="1:5" ht="12.6" customHeight="1" x14ac:dyDescent="0.2">
      <c r="A10266" s="32">
        <v>26</v>
      </c>
      <c r="B10266" s="32">
        <v>3</v>
      </c>
      <c r="C10266" s="32">
        <v>85</v>
      </c>
      <c r="D10266" s="32" t="s">
        <v>68</v>
      </c>
      <c r="E10266" s="32" t="s">
        <v>220</v>
      </c>
    </row>
    <row r="10267" spans="1:5" ht="12.6" customHeight="1" x14ac:dyDescent="0.2">
      <c r="A10267" s="32">
        <v>26</v>
      </c>
      <c r="B10267" s="32">
        <v>3</v>
      </c>
      <c r="C10267" s="32">
        <v>86</v>
      </c>
      <c r="D10267" s="32" t="s">
        <v>240</v>
      </c>
      <c r="E10267" s="32" t="s">
        <v>580</v>
      </c>
    </row>
    <row r="10268" spans="1:5" ht="12.6" customHeight="1" x14ac:dyDescent="0.2">
      <c r="A10268" s="32">
        <v>26</v>
      </c>
      <c r="B10268" s="32">
        <v>3</v>
      </c>
      <c r="C10268" s="32">
        <v>87</v>
      </c>
      <c r="D10268" s="32" t="s">
        <v>280</v>
      </c>
      <c r="E10268" s="32" t="s">
        <v>69</v>
      </c>
    </row>
    <row r="10269" spans="1:5" ht="12.6" customHeight="1" x14ac:dyDescent="0.2">
      <c r="A10269" s="32">
        <v>26</v>
      </c>
      <c r="B10269" s="32">
        <v>3</v>
      </c>
      <c r="C10269" s="32">
        <v>88</v>
      </c>
      <c r="D10269" s="32" t="s">
        <v>70</v>
      </c>
      <c r="E10269" s="32" t="s">
        <v>395</v>
      </c>
    </row>
    <row r="10270" spans="1:5" ht="12.6" customHeight="1" x14ac:dyDescent="0.2">
      <c r="A10270" s="32">
        <v>26</v>
      </c>
      <c r="B10270" s="32">
        <v>3</v>
      </c>
      <c r="C10270" s="32">
        <v>89</v>
      </c>
      <c r="D10270" s="32" t="s">
        <v>260</v>
      </c>
      <c r="E10270" s="32" t="s">
        <v>73</v>
      </c>
    </row>
    <row r="10271" spans="1:5" ht="12.6" customHeight="1" x14ac:dyDescent="0.2">
      <c r="A10271" s="32">
        <v>26</v>
      </c>
      <c r="B10271" s="32">
        <v>3</v>
      </c>
      <c r="C10271" s="32">
        <v>90</v>
      </c>
      <c r="D10271" s="32" t="s">
        <v>480</v>
      </c>
      <c r="E10271" s="32" t="s">
        <v>74</v>
      </c>
    </row>
    <row r="10272" spans="1:5" ht="12.6" customHeight="1" x14ac:dyDescent="0.2">
      <c r="A10272" s="32">
        <v>26</v>
      </c>
      <c r="B10272" s="32">
        <v>3</v>
      </c>
      <c r="C10272" s="32">
        <v>91</v>
      </c>
      <c r="D10272" s="32" t="s">
        <v>71</v>
      </c>
      <c r="E10272" s="32" t="s">
        <v>19</v>
      </c>
    </row>
    <row r="10273" spans="1:5" ht="12.6" customHeight="1" x14ac:dyDescent="0.2">
      <c r="A10273" s="32">
        <v>26</v>
      </c>
      <c r="B10273" s="32">
        <v>3</v>
      </c>
      <c r="C10273" s="32">
        <v>92</v>
      </c>
      <c r="D10273" s="32" t="s">
        <v>76</v>
      </c>
      <c r="E10273" s="32" t="s">
        <v>77</v>
      </c>
    </row>
    <row r="10274" spans="1:5" ht="12.6" customHeight="1" x14ac:dyDescent="0.2">
      <c r="A10274" s="32">
        <v>26</v>
      </c>
      <c r="B10274" s="32">
        <v>3</v>
      </c>
      <c r="C10274" s="32">
        <v>93</v>
      </c>
      <c r="D10274" s="32" t="s">
        <v>261</v>
      </c>
      <c r="E10274" s="32" t="s">
        <v>398</v>
      </c>
    </row>
    <row r="10275" spans="1:5" ht="12.6" customHeight="1" x14ac:dyDescent="0.2">
      <c r="A10275" s="32">
        <v>26</v>
      </c>
      <c r="B10275" s="32">
        <v>3</v>
      </c>
      <c r="C10275" s="32">
        <v>94</v>
      </c>
      <c r="D10275" s="32" t="s">
        <v>79</v>
      </c>
      <c r="E10275" s="32" t="s">
        <v>75</v>
      </c>
    </row>
    <row r="10276" spans="1:5" ht="12.6" customHeight="1" x14ac:dyDescent="0.2">
      <c r="A10276" s="32">
        <v>26</v>
      </c>
      <c r="B10276" s="32">
        <v>3</v>
      </c>
      <c r="C10276" s="32">
        <v>95</v>
      </c>
      <c r="D10276" s="32" t="s">
        <v>281</v>
      </c>
      <c r="E10276" s="32" t="s">
        <v>241</v>
      </c>
    </row>
    <row r="10277" spans="1:5" ht="12.6" customHeight="1" x14ac:dyDescent="0.2">
      <c r="A10277" s="32">
        <v>26</v>
      </c>
      <c r="B10277" s="32">
        <v>3</v>
      </c>
      <c r="C10277" s="32">
        <v>96</v>
      </c>
      <c r="D10277" s="32" t="s">
        <v>301</v>
      </c>
      <c r="E10277" s="32" t="s">
        <v>321</v>
      </c>
    </row>
    <row r="10278" spans="1:5" ht="12.6" customHeight="1" x14ac:dyDescent="0.2">
      <c r="A10278" s="32">
        <v>26</v>
      </c>
      <c r="B10278" s="32">
        <v>3</v>
      </c>
      <c r="C10278" s="32">
        <v>97</v>
      </c>
      <c r="D10278" s="32" t="s">
        <v>361</v>
      </c>
      <c r="E10278" s="32" t="s">
        <v>481</v>
      </c>
    </row>
    <row r="10279" spans="1:5" ht="12.6" customHeight="1" x14ac:dyDescent="0.2">
      <c r="A10279" s="32">
        <v>26</v>
      </c>
      <c r="B10279" s="32">
        <v>3</v>
      </c>
      <c r="C10279" s="32">
        <v>98</v>
      </c>
      <c r="D10279" s="32" t="s">
        <v>581</v>
      </c>
      <c r="E10279" s="32" t="s">
        <v>501</v>
      </c>
    </row>
    <row r="10280" spans="1:5" ht="12.6" customHeight="1" x14ac:dyDescent="0.2">
      <c r="A10280" s="32">
        <v>26</v>
      </c>
      <c r="B10280" s="32">
        <v>3</v>
      </c>
      <c r="C10280" s="32">
        <v>99</v>
      </c>
      <c r="D10280" s="32" t="s">
        <v>221</v>
      </c>
      <c r="E10280" s="32" t="s">
        <v>397</v>
      </c>
    </row>
    <row r="10281" spans="1:5" ht="12.6" customHeight="1" x14ac:dyDescent="0.2">
      <c r="A10281" s="32">
        <v>26</v>
      </c>
      <c r="B10281" s="32">
        <v>3</v>
      </c>
      <c r="C10281" s="32">
        <v>100</v>
      </c>
      <c r="D10281" s="32" t="s">
        <v>561</v>
      </c>
      <c r="E10281" s="32" t="s">
        <v>341</v>
      </c>
    </row>
    <row r="10282" spans="1:5" ht="12.6" customHeight="1" x14ac:dyDescent="0.2">
      <c r="A10282" s="32">
        <v>26</v>
      </c>
      <c r="B10282" s="32">
        <v>3</v>
      </c>
      <c r="C10282" s="32">
        <v>101</v>
      </c>
      <c r="D10282" s="32" t="s">
        <v>430</v>
      </c>
      <c r="E10282" s="32" t="s">
        <v>461</v>
      </c>
    </row>
    <row r="10283" spans="1:5" ht="12.6" customHeight="1" x14ac:dyDescent="0.2">
      <c r="A10283" s="32">
        <v>26</v>
      </c>
      <c r="B10283" s="32">
        <v>3</v>
      </c>
      <c r="C10283" s="32">
        <v>102</v>
      </c>
      <c r="D10283" s="32" t="s">
        <v>521</v>
      </c>
      <c r="E10283" s="32" t="s">
        <v>20</v>
      </c>
    </row>
    <row r="10284" spans="1:5" ht="12.6" customHeight="1" x14ac:dyDescent="0.2">
      <c r="A10284" s="32">
        <v>26</v>
      </c>
      <c r="B10284" s="32">
        <v>3</v>
      </c>
      <c r="C10284" s="32">
        <v>103</v>
      </c>
      <c r="D10284" s="32" t="s">
        <v>80</v>
      </c>
      <c r="E10284" s="32" t="s">
        <v>78</v>
      </c>
    </row>
    <row r="10285" spans="1:5" ht="12.6" customHeight="1" x14ac:dyDescent="0.2">
      <c r="A10285" s="32">
        <v>26</v>
      </c>
      <c r="B10285" s="32">
        <v>3</v>
      </c>
      <c r="C10285" s="32">
        <v>104</v>
      </c>
      <c r="D10285" s="32" t="s">
        <v>81</v>
      </c>
      <c r="E10285" s="32" t="s">
        <v>541</v>
      </c>
    </row>
    <row r="10286" spans="1:5" ht="12.6" customHeight="1" x14ac:dyDescent="0.2">
      <c r="A10286" s="32">
        <v>26</v>
      </c>
      <c r="B10286" s="32">
        <v>3</v>
      </c>
      <c r="C10286" s="32">
        <v>105</v>
      </c>
      <c r="D10286" s="32" t="s">
        <v>482</v>
      </c>
      <c r="E10286" s="32" t="s">
        <v>542</v>
      </c>
    </row>
    <row r="10287" spans="1:5" ht="12.6" customHeight="1" x14ac:dyDescent="0.2">
      <c r="A10287" s="32">
        <v>26</v>
      </c>
      <c r="B10287" s="32">
        <v>3</v>
      </c>
      <c r="C10287" s="32">
        <v>106</v>
      </c>
      <c r="D10287" s="32" t="s">
        <v>82</v>
      </c>
      <c r="E10287" s="32" t="s">
        <v>582</v>
      </c>
    </row>
    <row r="10288" spans="1:5" ht="12.6" customHeight="1" x14ac:dyDescent="0.2">
      <c r="A10288" s="32">
        <v>26</v>
      </c>
      <c r="B10288" s="32">
        <v>3</v>
      </c>
      <c r="C10288" s="32">
        <v>107</v>
      </c>
      <c r="D10288" s="32" t="s">
        <v>242</v>
      </c>
      <c r="E10288" s="32" t="s">
        <v>562</v>
      </c>
    </row>
    <row r="10289" spans="1:5" ht="12.6" customHeight="1" x14ac:dyDescent="0.2">
      <c r="A10289" s="32">
        <v>26</v>
      </c>
      <c r="B10289" s="32">
        <v>3</v>
      </c>
      <c r="C10289" s="32">
        <v>108</v>
      </c>
      <c r="D10289" s="32" t="s">
        <v>502</v>
      </c>
      <c r="E10289" s="32" t="s">
        <v>21</v>
      </c>
    </row>
    <row r="10290" spans="1:5" ht="12.6" customHeight="1" x14ac:dyDescent="0.2">
      <c r="A10290" s="32">
        <v>26</v>
      </c>
      <c r="B10290" s="32">
        <v>3</v>
      </c>
      <c r="C10290" s="32">
        <v>109</v>
      </c>
      <c r="D10290" s="32" t="s">
        <v>84</v>
      </c>
      <c r="E10290" s="32" t="s">
        <v>282</v>
      </c>
    </row>
    <row r="10291" spans="1:5" ht="12.6" customHeight="1" x14ac:dyDescent="0.2">
      <c r="A10291" s="32">
        <v>26</v>
      </c>
      <c r="B10291" s="32">
        <v>3</v>
      </c>
      <c r="C10291" s="32">
        <v>110</v>
      </c>
      <c r="D10291" s="32" t="s">
        <v>322</v>
      </c>
      <c r="E10291" s="32" t="s">
        <v>222</v>
      </c>
    </row>
    <row r="10292" spans="1:5" ht="12.6" customHeight="1" x14ac:dyDescent="0.2">
      <c r="A10292" s="32">
        <v>26</v>
      </c>
      <c r="B10292" s="32">
        <v>3</v>
      </c>
      <c r="C10292" s="32">
        <v>111</v>
      </c>
      <c r="D10292" s="32" t="s">
        <v>462</v>
      </c>
      <c r="E10292" s="32" t="s">
        <v>87</v>
      </c>
    </row>
    <row r="10293" spans="1:5" ht="12.6" customHeight="1" x14ac:dyDescent="0.2">
      <c r="A10293" s="32">
        <v>26</v>
      </c>
      <c r="B10293" s="32">
        <v>3</v>
      </c>
      <c r="C10293" s="32">
        <v>112</v>
      </c>
      <c r="D10293" s="32" t="s">
        <v>85</v>
      </c>
      <c r="E10293" s="32" t="s">
        <v>262</v>
      </c>
    </row>
    <row r="10294" spans="1:5" ht="12.6" customHeight="1" x14ac:dyDescent="0.2">
      <c r="A10294" s="32">
        <v>26</v>
      </c>
      <c r="B10294" s="32">
        <v>3</v>
      </c>
      <c r="C10294" s="32">
        <v>113</v>
      </c>
      <c r="D10294" s="32" t="s">
        <v>86</v>
      </c>
      <c r="E10294" s="32" t="s">
        <v>399</v>
      </c>
    </row>
    <row r="10295" spans="1:5" ht="12.6" customHeight="1" x14ac:dyDescent="0.2">
      <c r="A10295" s="32">
        <v>26</v>
      </c>
      <c r="B10295" s="32">
        <v>3</v>
      </c>
      <c r="C10295" s="32">
        <v>114</v>
      </c>
      <c r="D10295" s="32" t="s">
        <v>83</v>
      </c>
      <c r="E10295" s="32" t="s">
        <v>342</v>
      </c>
    </row>
    <row r="10296" spans="1:5" ht="12.6" customHeight="1" x14ac:dyDescent="0.2">
      <c r="A10296" s="32">
        <v>26</v>
      </c>
      <c r="B10296" s="32">
        <v>3</v>
      </c>
      <c r="C10296" s="32">
        <v>115</v>
      </c>
      <c r="D10296" s="32" t="s">
        <v>431</v>
      </c>
      <c r="E10296" s="32" t="s">
        <v>88</v>
      </c>
    </row>
    <row r="10297" spans="1:5" ht="12.6" customHeight="1" x14ac:dyDescent="0.2">
      <c r="A10297" s="32">
        <v>26</v>
      </c>
      <c r="B10297" s="32">
        <v>3</v>
      </c>
      <c r="C10297" s="32">
        <v>116</v>
      </c>
      <c r="D10297" s="32" t="s">
        <v>400</v>
      </c>
      <c r="E10297" s="32" t="s">
        <v>362</v>
      </c>
    </row>
    <row r="10298" spans="1:5" ht="12.6" customHeight="1" x14ac:dyDescent="0.2">
      <c r="A10298" s="32">
        <v>26</v>
      </c>
      <c r="B10298" s="32">
        <v>3</v>
      </c>
      <c r="C10298" s="32">
        <v>117</v>
      </c>
      <c r="D10298" s="32" t="s">
        <v>522</v>
      </c>
      <c r="E10298" s="32" t="s">
        <v>302</v>
      </c>
    </row>
    <row r="10299" spans="1:5" ht="12.6" customHeight="1" x14ac:dyDescent="0.2">
      <c r="A10299" s="32">
        <v>26</v>
      </c>
      <c r="B10299" s="32">
        <v>3</v>
      </c>
      <c r="C10299" s="32">
        <v>118</v>
      </c>
      <c r="D10299" s="32" t="s">
        <v>93</v>
      </c>
      <c r="E10299" s="32" t="s">
        <v>89</v>
      </c>
    </row>
    <row r="10300" spans="1:5" ht="12.6" customHeight="1" x14ac:dyDescent="0.2">
      <c r="A10300" s="32">
        <v>26</v>
      </c>
      <c r="B10300" s="32">
        <v>3</v>
      </c>
      <c r="C10300" s="32">
        <v>119</v>
      </c>
      <c r="D10300" s="32" t="s">
        <v>90</v>
      </c>
      <c r="E10300" s="32" t="s">
        <v>402</v>
      </c>
    </row>
    <row r="10301" spans="1:5" ht="12.6" customHeight="1" x14ac:dyDescent="0.2">
      <c r="A10301" s="32">
        <v>26</v>
      </c>
      <c r="B10301" s="32">
        <v>3</v>
      </c>
      <c r="C10301" s="32">
        <v>120</v>
      </c>
      <c r="D10301" s="32" t="s">
        <v>563</v>
      </c>
      <c r="E10301" s="32" t="s">
        <v>583</v>
      </c>
    </row>
    <row r="10302" spans="1:5" ht="12.6" customHeight="1" x14ac:dyDescent="0.2">
      <c r="A10302" s="32">
        <v>26</v>
      </c>
      <c r="B10302" s="32">
        <v>3</v>
      </c>
      <c r="C10302" s="32">
        <v>121</v>
      </c>
      <c r="D10302" s="32" t="s">
        <v>523</v>
      </c>
      <c r="E10302" s="32" t="s">
        <v>223</v>
      </c>
    </row>
    <row r="10303" spans="1:5" ht="12.6" customHeight="1" x14ac:dyDescent="0.2">
      <c r="A10303" s="32">
        <v>26</v>
      </c>
      <c r="B10303" s="32">
        <v>3</v>
      </c>
      <c r="C10303" s="32">
        <v>122</v>
      </c>
      <c r="D10303" s="32" t="s">
        <v>503</v>
      </c>
      <c r="E10303" s="32" t="s">
        <v>283</v>
      </c>
    </row>
    <row r="10304" spans="1:5" ht="12.6" customHeight="1" x14ac:dyDescent="0.2">
      <c r="A10304" s="32">
        <v>26</v>
      </c>
      <c r="B10304" s="32">
        <v>3</v>
      </c>
      <c r="C10304" s="32">
        <v>123</v>
      </c>
      <c r="D10304" s="32" t="s">
        <v>363</v>
      </c>
      <c r="E10304" s="32" t="s">
        <v>343</v>
      </c>
    </row>
    <row r="10305" spans="1:5" ht="12.6" customHeight="1" x14ac:dyDescent="0.2">
      <c r="A10305" s="32">
        <v>26</v>
      </c>
      <c r="B10305" s="32">
        <v>3</v>
      </c>
      <c r="C10305" s="32">
        <v>124</v>
      </c>
      <c r="D10305" s="32" t="s">
        <v>94</v>
      </c>
      <c r="E10305" s="32" t="s">
        <v>543</v>
      </c>
    </row>
    <row r="10306" spans="1:5" ht="12.6" customHeight="1" x14ac:dyDescent="0.2">
      <c r="A10306" s="32">
        <v>26</v>
      </c>
      <c r="B10306" s="32">
        <v>3</v>
      </c>
      <c r="C10306" s="32">
        <v>125</v>
      </c>
      <c r="D10306" s="32" t="s">
        <v>323</v>
      </c>
      <c r="E10306" s="32" t="s">
        <v>95</v>
      </c>
    </row>
    <row r="10307" spans="1:5" ht="12.6" customHeight="1" x14ac:dyDescent="0.2">
      <c r="A10307" s="32">
        <v>26</v>
      </c>
      <c r="B10307" s="32">
        <v>3</v>
      </c>
      <c r="C10307" s="32">
        <v>126</v>
      </c>
      <c r="D10307" s="32" t="s">
        <v>463</v>
      </c>
      <c r="E10307" s="32" t="s">
        <v>263</v>
      </c>
    </row>
    <row r="10308" spans="1:5" ht="12.6" customHeight="1" x14ac:dyDescent="0.2">
      <c r="A10308" s="32">
        <v>26</v>
      </c>
      <c r="B10308" s="32">
        <v>3</v>
      </c>
      <c r="C10308" s="32">
        <v>127</v>
      </c>
      <c r="D10308" s="32" t="s">
        <v>23</v>
      </c>
      <c r="E10308" s="32" t="s">
        <v>92</v>
      </c>
    </row>
    <row r="10309" spans="1:5" ht="12.6" customHeight="1" x14ac:dyDescent="0.2">
      <c r="A10309" s="32">
        <v>26</v>
      </c>
      <c r="B10309" s="32">
        <v>3</v>
      </c>
      <c r="C10309" s="32">
        <v>128</v>
      </c>
      <c r="D10309" s="32" t="s">
        <v>401</v>
      </c>
      <c r="E10309" s="32" t="s">
        <v>91</v>
      </c>
    </row>
    <row r="10310" spans="1:5" ht="12.6" customHeight="1" x14ac:dyDescent="0.2">
      <c r="A10310" s="32">
        <v>26</v>
      </c>
      <c r="B10310" s="32">
        <v>3</v>
      </c>
      <c r="C10310" s="32">
        <v>129</v>
      </c>
      <c r="D10310" s="32" t="s">
        <v>243</v>
      </c>
      <c r="E10310" s="32" t="s">
        <v>303</v>
      </c>
    </row>
    <row r="10311" spans="1:5" ht="12.6" customHeight="1" x14ac:dyDescent="0.2">
      <c r="A10311" s="32">
        <v>26</v>
      </c>
      <c r="B10311" s="32">
        <v>3</v>
      </c>
      <c r="C10311" s="32">
        <v>130</v>
      </c>
      <c r="D10311" s="32" t="s">
        <v>432</v>
      </c>
      <c r="E10311" s="32" t="s">
        <v>483</v>
      </c>
    </row>
    <row r="10312" spans="1:5" ht="12.6" customHeight="1" x14ac:dyDescent="0.2">
      <c r="A10312" s="32">
        <v>26</v>
      </c>
      <c r="B10312" s="32">
        <v>3</v>
      </c>
      <c r="C10312" s="32">
        <v>131</v>
      </c>
      <c r="D10312" s="32" t="s">
        <v>324</v>
      </c>
      <c r="E10312" s="32" t="s">
        <v>404</v>
      </c>
    </row>
    <row r="10313" spans="1:5" ht="12.6" customHeight="1" x14ac:dyDescent="0.2">
      <c r="A10313" s="32">
        <v>26</v>
      </c>
      <c r="B10313" s="32">
        <v>3</v>
      </c>
      <c r="C10313" s="32">
        <v>132</v>
      </c>
      <c r="D10313" s="32" t="s">
        <v>504</v>
      </c>
      <c r="E10313" s="32" t="s">
        <v>433</v>
      </c>
    </row>
    <row r="10314" spans="1:5" ht="12.6" customHeight="1" x14ac:dyDescent="0.2">
      <c r="A10314" s="32">
        <v>26</v>
      </c>
      <c r="B10314" s="32">
        <v>3</v>
      </c>
      <c r="C10314" s="32">
        <v>133</v>
      </c>
      <c r="D10314" s="32" t="s">
        <v>244</v>
      </c>
      <c r="E10314" s="32" t="s">
        <v>403</v>
      </c>
    </row>
    <row r="10315" spans="1:5" ht="12.6" customHeight="1" x14ac:dyDescent="0.2">
      <c r="A10315" s="32">
        <v>26</v>
      </c>
      <c r="B10315" s="32">
        <v>3</v>
      </c>
      <c r="C10315" s="32">
        <v>134</v>
      </c>
      <c r="D10315" s="32" t="s">
        <v>464</v>
      </c>
      <c r="E10315" s="32" t="s">
        <v>344</v>
      </c>
    </row>
    <row r="10316" spans="1:5" ht="12.6" customHeight="1" x14ac:dyDescent="0.2">
      <c r="A10316" s="32">
        <v>26</v>
      </c>
      <c r="B10316" s="32">
        <v>3</v>
      </c>
      <c r="C10316" s="32">
        <v>135</v>
      </c>
      <c r="D10316" s="32" t="s">
        <v>564</v>
      </c>
      <c r="E10316" s="32" t="s">
        <v>98</v>
      </c>
    </row>
    <row r="10317" spans="1:5" ht="12.6" customHeight="1" x14ac:dyDescent="0.2">
      <c r="A10317" s="32">
        <v>26</v>
      </c>
      <c r="B10317" s="32">
        <v>3</v>
      </c>
      <c r="C10317" s="32">
        <v>136</v>
      </c>
      <c r="D10317" s="32" t="s">
        <v>284</v>
      </c>
      <c r="E10317" s="32" t="s">
        <v>100</v>
      </c>
    </row>
    <row r="10318" spans="1:5" ht="12.6" customHeight="1" x14ac:dyDescent="0.2">
      <c r="A10318" s="32">
        <v>26</v>
      </c>
      <c r="B10318" s="32">
        <v>3</v>
      </c>
      <c r="C10318" s="32">
        <v>137</v>
      </c>
      <c r="D10318" s="32" t="s">
        <v>99</v>
      </c>
      <c r="E10318" s="32" t="s">
        <v>584</v>
      </c>
    </row>
    <row r="10319" spans="1:5" ht="12.6" customHeight="1" x14ac:dyDescent="0.2">
      <c r="A10319" s="32">
        <v>26</v>
      </c>
      <c r="B10319" s="32">
        <v>3</v>
      </c>
      <c r="C10319" s="32">
        <v>138</v>
      </c>
      <c r="D10319" s="32" t="s">
        <v>264</v>
      </c>
      <c r="E10319" s="32" t="s">
        <v>544</v>
      </c>
    </row>
    <row r="10320" spans="1:5" ht="12.6" customHeight="1" x14ac:dyDescent="0.2">
      <c r="A10320" s="32">
        <v>26</v>
      </c>
      <c r="B10320" s="32">
        <v>3</v>
      </c>
      <c r="C10320" s="32">
        <v>139</v>
      </c>
      <c r="D10320" s="32" t="s">
        <v>97</v>
      </c>
      <c r="E10320" s="32" t="s">
        <v>102</v>
      </c>
    </row>
    <row r="10321" spans="1:5" ht="12.6" customHeight="1" x14ac:dyDescent="0.2">
      <c r="A10321" s="32">
        <v>26</v>
      </c>
      <c r="B10321" s="32">
        <v>3</v>
      </c>
      <c r="C10321" s="32">
        <v>140</v>
      </c>
      <c r="D10321" s="32" t="s">
        <v>484</v>
      </c>
      <c r="E10321" s="32" t="s">
        <v>96</v>
      </c>
    </row>
    <row r="10322" spans="1:5" ht="12.6" customHeight="1" x14ac:dyDescent="0.2">
      <c r="A10322" s="32">
        <v>26</v>
      </c>
      <c r="B10322" s="32">
        <v>3</v>
      </c>
      <c r="C10322" s="32">
        <v>141</v>
      </c>
      <c r="D10322" s="32" t="s">
        <v>24</v>
      </c>
      <c r="E10322" s="32" t="s">
        <v>101</v>
      </c>
    </row>
    <row r="10323" spans="1:5" ht="12.6" customHeight="1" x14ac:dyDescent="0.2">
      <c r="A10323" s="32">
        <v>26</v>
      </c>
      <c r="B10323" s="32">
        <v>3</v>
      </c>
      <c r="C10323" s="32">
        <v>142</v>
      </c>
      <c r="D10323" s="32" t="s">
        <v>304</v>
      </c>
      <c r="E10323" s="32" t="s">
        <v>364</v>
      </c>
    </row>
    <row r="10324" spans="1:5" ht="12.6" customHeight="1" x14ac:dyDescent="0.2">
      <c r="A10324" s="32">
        <v>26</v>
      </c>
      <c r="B10324" s="32">
        <v>3</v>
      </c>
      <c r="C10324" s="32">
        <v>143</v>
      </c>
      <c r="D10324" s="32" t="s">
        <v>224</v>
      </c>
      <c r="E10324" s="32" t="s">
        <v>524</v>
      </c>
    </row>
    <row r="10325" spans="1:5" ht="12.6" customHeight="1" x14ac:dyDescent="0.2">
      <c r="A10325" s="32">
        <v>26</v>
      </c>
      <c r="B10325" s="32">
        <v>3</v>
      </c>
      <c r="C10325" s="32">
        <v>144</v>
      </c>
      <c r="D10325" s="32" t="s">
        <v>245</v>
      </c>
      <c r="E10325" s="32" t="s">
        <v>365</v>
      </c>
    </row>
    <row r="10326" spans="1:5" ht="12.6" customHeight="1" x14ac:dyDescent="0.2">
      <c r="A10326" s="32">
        <v>26</v>
      </c>
      <c r="B10326" s="32">
        <v>3</v>
      </c>
      <c r="C10326" s="32">
        <v>145</v>
      </c>
      <c r="D10326" s="32" t="s">
        <v>465</v>
      </c>
      <c r="E10326" s="32" t="s">
        <v>345</v>
      </c>
    </row>
    <row r="10327" spans="1:5" ht="12.6" customHeight="1" x14ac:dyDescent="0.2">
      <c r="A10327" s="32">
        <v>26</v>
      </c>
      <c r="B10327" s="32">
        <v>3</v>
      </c>
      <c r="C10327" s="32">
        <v>146</v>
      </c>
      <c r="D10327" s="32" t="s">
        <v>104</v>
      </c>
      <c r="E10327" s="32" t="s">
        <v>585</v>
      </c>
    </row>
    <row r="10328" spans="1:5" ht="12.6" customHeight="1" x14ac:dyDescent="0.2">
      <c r="A10328" s="32">
        <v>26</v>
      </c>
      <c r="B10328" s="32">
        <v>3</v>
      </c>
      <c r="C10328" s="32">
        <v>147</v>
      </c>
      <c r="D10328" s="32" t="s">
        <v>225</v>
      </c>
      <c r="E10328" s="32" t="s">
        <v>434</v>
      </c>
    </row>
    <row r="10329" spans="1:5" ht="12.6" customHeight="1" x14ac:dyDescent="0.2">
      <c r="A10329" s="32">
        <v>26</v>
      </c>
      <c r="B10329" s="32">
        <v>3</v>
      </c>
      <c r="C10329" s="32">
        <v>148</v>
      </c>
      <c r="D10329" s="32" t="s">
        <v>285</v>
      </c>
      <c r="E10329" s="32" t="s">
        <v>405</v>
      </c>
    </row>
    <row r="10330" spans="1:5" ht="12.6" customHeight="1" x14ac:dyDescent="0.2">
      <c r="A10330" s="32">
        <v>26</v>
      </c>
      <c r="B10330" s="32">
        <v>3</v>
      </c>
      <c r="C10330" s="32">
        <v>149</v>
      </c>
      <c r="D10330" s="32" t="s">
        <v>105</v>
      </c>
      <c r="E10330" s="32" t="s">
        <v>406</v>
      </c>
    </row>
    <row r="10331" spans="1:5" ht="12.6" customHeight="1" x14ac:dyDescent="0.2">
      <c r="A10331" s="32">
        <v>26</v>
      </c>
      <c r="B10331" s="32">
        <v>3</v>
      </c>
      <c r="C10331" s="32">
        <v>150</v>
      </c>
      <c r="D10331" s="32" t="s">
        <v>107</v>
      </c>
      <c r="E10331" s="32" t="s">
        <v>545</v>
      </c>
    </row>
    <row r="10332" spans="1:5" ht="12.6" customHeight="1" x14ac:dyDescent="0.2">
      <c r="A10332" s="32">
        <v>26</v>
      </c>
      <c r="B10332" s="32">
        <v>3</v>
      </c>
      <c r="C10332" s="32">
        <v>151</v>
      </c>
      <c r="D10332" s="32" t="s">
        <v>108</v>
      </c>
      <c r="E10332" s="32" t="s">
        <v>565</v>
      </c>
    </row>
    <row r="10333" spans="1:5" ht="12.6" customHeight="1" x14ac:dyDescent="0.2">
      <c r="A10333" s="32">
        <v>26</v>
      </c>
      <c r="B10333" s="32">
        <v>3</v>
      </c>
      <c r="C10333" s="32">
        <v>152</v>
      </c>
      <c r="D10333" s="32" t="s">
        <v>485</v>
      </c>
      <c r="E10333" s="32" t="s">
        <v>525</v>
      </c>
    </row>
    <row r="10334" spans="1:5" ht="12.6" customHeight="1" x14ac:dyDescent="0.2">
      <c r="A10334" s="32">
        <v>26</v>
      </c>
      <c r="B10334" s="32">
        <v>3</v>
      </c>
      <c r="C10334" s="32">
        <v>153</v>
      </c>
      <c r="D10334" s="32" t="s">
        <v>325</v>
      </c>
      <c r="E10334" s="32" t="s">
        <v>505</v>
      </c>
    </row>
    <row r="10335" spans="1:5" ht="12.6" customHeight="1" x14ac:dyDescent="0.2">
      <c r="A10335" s="32">
        <v>26</v>
      </c>
      <c r="B10335" s="32">
        <v>3</v>
      </c>
      <c r="C10335" s="32">
        <v>154</v>
      </c>
      <c r="D10335" s="32" t="s">
        <v>109</v>
      </c>
      <c r="E10335" s="32" t="s">
        <v>265</v>
      </c>
    </row>
    <row r="10336" spans="1:5" ht="12.6" customHeight="1" x14ac:dyDescent="0.2">
      <c r="A10336" s="32">
        <v>26</v>
      </c>
      <c r="B10336" s="32">
        <v>3</v>
      </c>
      <c r="C10336" s="32">
        <v>155</v>
      </c>
      <c r="D10336" s="32" t="s">
        <v>305</v>
      </c>
      <c r="E10336" s="32" t="s">
        <v>25</v>
      </c>
    </row>
    <row r="10337" spans="1:5" ht="12.6" customHeight="1" x14ac:dyDescent="0.2">
      <c r="A10337" s="32">
        <v>26</v>
      </c>
      <c r="B10337" s="32">
        <v>3</v>
      </c>
      <c r="C10337" s="32">
        <v>156</v>
      </c>
      <c r="D10337" s="32" t="s">
        <v>106</v>
      </c>
      <c r="E10337" s="32" t="s">
        <v>103</v>
      </c>
    </row>
    <row r="10338" spans="1:5" ht="12.6" customHeight="1" x14ac:dyDescent="0.2">
      <c r="A10338" s="32">
        <v>26</v>
      </c>
      <c r="B10338" s="32">
        <v>3</v>
      </c>
      <c r="C10338" s="32">
        <v>157</v>
      </c>
      <c r="D10338" s="32" t="s">
        <v>486</v>
      </c>
      <c r="E10338" s="32" t="s">
        <v>266</v>
      </c>
    </row>
    <row r="10339" spans="1:5" ht="12.6" customHeight="1" x14ac:dyDescent="0.2">
      <c r="A10339" s="32">
        <v>26</v>
      </c>
      <c r="B10339" s="32">
        <v>3</v>
      </c>
      <c r="C10339" s="32">
        <v>158</v>
      </c>
      <c r="D10339" s="32" t="s">
        <v>526</v>
      </c>
      <c r="E10339" s="32" t="s">
        <v>246</v>
      </c>
    </row>
    <row r="10340" spans="1:5" ht="12.6" customHeight="1" x14ac:dyDescent="0.2">
      <c r="A10340" s="32">
        <v>26</v>
      </c>
      <c r="B10340" s="32">
        <v>3</v>
      </c>
      <c r="C10340" s="32">
        <v>159</v>
      </c>
      <c r="D10340" s="32" t="s">
        <v>366</v>
      </c>
      <c r="E10340" s="32" t="s">
        <v>466</v>
      </c>
    </row>
    <row r="10341" spans="1:5" ht="12.6" customHeight="1" x14ac:dyDescent="0.2">
      <c r="A10341" s="32">
        <v>26</v>
      </c>
      <c r="B10341" s="32">
        <v>3</v>
      </c>
      <c r="C10341" s="32">
        <v>160</v>
      </c>
      <c r="D10341" s="32" t="s">
        <v>144</v>
      </c>
      <c r="E10341" s="32" t="s">
        <v>138</v>
      </c>
    </row>
    <row r="10342" spans="1:5" ht="12.6" customHeight="1" x14ac:dyDescent="0.2">
      <c r="A10342" s="32">
        <v>26</v>
      </c>
      <c r="B10342" s="32">
        <v>3</v>
      </c>
      <c r="C10342" s="32">
        <v>161</v>
      </c>
      <c r="D10342" s="32" t="s">
        <v>139</v>
      </c>
      <c r="E10342" s="32" t="s">
        <v>141</v>
      </c>
    </row>
    <row r="10343" spans="1:5" ht="12.6" customHeight="1" x14ac:dyDescent="0.2">
      <c r="A10343" s="32">
        <v>26</v>
      </c>
      <c r="B10343" s="32">
        <v>3</v>
      </c>
      <c r="C10343" s="32">
        <v>162</v>
      </c>
      <c r="D10343" s="32" t="s">
        <v>506</v>
      </c>
      <c r="E10343" s="32" t="s">
        <v>566</v>
      </c>
    </row>
    <row r="10344" spans="1:5" ht="12.6" customHeight="1" x14ac:dyDescent="0.2">
      <c r="A10344" s="32">
        <v>26</v>
      </c>
      <c r="B10344" s="32">
        <v>3</v>
      </c>
      <c r="C10344" s="32">
        <v>163</v>
      </c>
      <c r="D10344" s="32" t="s">
        <v>326</v>
      </c>
      <c r="E10344" s="32" t="s">
        <v>435</v>
      </c>
    </row>
    <row r="10345" spans="1:5" ht="12.6" customHeight="1" x14ac:dyDescent="0.2">
      <c r="A10345" s="32">
        <v>26</v>
      </c>
      <c r="B10345" s="32">
        <v>3</v>
      </c>
      <c r="C10345" s="32">
        <v>164</v>
      </c>
      <c r="D10345" s="32" t="s">
        <v>408</v>
      </c>
      <c r="E10345" s="32" t="s">
        <v>306</v>
      </c>
    </row>
    <row r="10346" spans="1:5" ht="12.6" customHeight="1" x14ac:dyDescent="0.2">
      <c r="A10346" s="32">
        <v>26</v>
      </c>
      <c r="B10346" s="32">
        <v>3</v>
      </c>
      <c r="C10346" s="32">
        <v>165</v>
      </c>
      <c r="D10346" s="32" t="s">
        <v>586</v>
      </c>
      <c r="E10346" s="32" t="s">
        <v>226</v>
      </c>
    </row>
    <row r="10347" spans="1:5" ht="12.6" customHeight="1" x14ac:dyDescent="0.2">
      <c r="A10347" s="32">
        <v>26</v>
      </c>
      <c r="B10347" s="32">
        <v>3</v>
      </c>
      <c r="C10347" s="32">
        <v>166</v>
      </c>
      <c r="D10347" s="32" t="s">
        <v>407</v>
      </c>
      <c r="E10347" s="32" t="s">
        <v>546</v>
      </c>
    </row>
    <row r="10348" spans="1:5" ht="12.6" customHeight="1" x14ac:dyDescent="0.2">
      <c r="A10348" s="32">
        <v>26</v>
      </c>
      <c r="B10348" s="32">
        <v>3</v>
      </c>
      <c r="C10348" s="32">
        <v>167</v>
      </c>
      <c r="D10348" s="32" t="s">
        <v>140</v>
      </c>
      <c r="E10348" s="32" t="s">
        <v>146</v>
      </c>
    </row>
    <row r="10349" spans="1:5" ht="12.6" customHeight="1" x14ac:dyDescent="0.2">
      <c r="A10349" s="32">
        <v>26</v>
      </c>
      <c r="B10349" s="32">
        <v>3</v>
      </c>
      <c r="C10349" s="32">
        <v>168</v>
      </c>
      <c r="D10349" s="32" t="s">
        <v>346</v>
      </c>
      <c r="E10349" s="32" t="s">
        <v>286</v>
      </c>
    </row>
    <row r="10350" spans="1:5" ht="12.6" customHeight="1" x14ac:dyDescent="0.2">
      <c r="A10350" s="32">
        <v>26</v>
      </c>
      <c r="B10350" s="32">
        <v>3</v>
      </c>
      <c r="C10350" s="32">
        <v>169</v>
      </c>
      <c r="D10350" s="32" t="s">
        <v>142</v>
      </c>
      <c r="E10350" s="32" t="s">
        <v>143</v>
      </c>
    </row>
    <row r="10351" spans="1:5" ht="12.6" customHeight="1" x14ac:dyDescent="0.2">
      <c r="A10351" s="32">
        <v>26</v>
      </c>
      <c r="B10351" s="32">
        <v>3</v>
      </c>
      <c r="C10351" s="32">
        <v>170</v>
      </c>
      <c r="D10351" s="32" t="s">
        <v>145</v>
      </c>
      <c r="E10351" s="32" t="s">
        <v>567</v>
      </c>
    </row>
    <row r="10352" spans="1:5" ht="12.6" customHeight="1" x14ac:dyDescent="0.2">
      <c r="A10352" s="32">
        <v>26</v>
      </c>
      <c r="B10352" s="32">
        <v>3</v>
      </c>
      <c r="C10352" s="32">
        <v>171</v>
      </c>
      <c r="D10352" s="32" t="s">
        <v>410</v>
      </c>
      <c r="E10352" s="32" t="s">
        <v>150</v>
      </c>
    </row>
    <row r="10353" spans="1:5" ht="12.6" customHeight="1" x14ac:dyDescent="0.2">
      <c r="A10353" s="32">
        <v>26</v>
      </c>
      <c r="B10353" s="32">
        <v>3</v>
      </c>
      <c r="C10353" s="32">
        <v>172</v>
      </c>
      <c r="D10353" s="32" t="s">
        <v>547</v>
      </c>
      <c r="E10353" s="32" t="s">
        <v>409</v>
      </c>
    </row>
    <row r="10354" spans="1:5" ht="12.6" customHeight="1" x14ac:dyDescent="0.2">
      <c r="A10354" s="32">
        <v>26</v>
      </c>
      <c r="B10354" s="32">
        <v>3</v>
      </c>
      <c r="C10354" s="32">
        <v>173</v>
      </c>
      <c r="D10354" s="32" t="s">
        <v>587</v>
      </c>
      <c r="E10354" s="32" t="s">
        <v>267</v>
      </c>
    </row>
    <row r="10355" spans="1:5" ht="12.6" customHeight="1" x14ac:dyDescent="0.2">
      <c r="A10355" s="32">
        <v>26</v>
      </c>
      <c r="B10355" s="32">
        <v>3</v>
      </c>
      <c r="C10355" s="32">
        <v>174</v>
      </c>
      <c r="D10355" s="32" t="s">
        <v>527</v>
      </c>
      <c r="E10355" s="32" t="s">
        <v>507</v>
      </c>
    </row>
    <row r="10356" spans="1:5" ht="12.6" customHeight="1" x14ac:dyDescent="0.2">
      <c r="A10356" s="32">
        <v>26</v>
      </c>
      <c r="B10356" s="32">
        <v>3</v>
      </c>
      <c r="C10356" s="32">
        <v>175</v>
      </c>
      <c r="D10356" s="32" t="s">
        <v>307</v>
      </c>
      <c r="E10356" s="32" t="s">
        <v>151</v>
      </c>
    </row>
    <row r="10357" spans="1:5" ht="12.6" customHeight="1" x14ac:dyDescent="0.2">
      <c r="A10357" s="32">
        <v>26</v>
      </c>
      <c r="B10357" s="32">
        <v>3</v>
      </c>
      <c r="C10357" s="32">
        <v>176</v>
      </c>
      <c r="D10357" s="32" t="s">
        <v>487</v>
      </c>
      <c r="E10357" s="32" t="s">
        <v>147</v>
      </c>
    </row>
    <row r="10358" spans="1:5" ht="12.6" customHeight="1" x14ac:dyDescent="0.2">
      <c r="A10358" s="32">
        <v>26</v>
      </c>
      <c r="B10358" s="32">
        <v>3</v>
      </c>
      <c r="C10358" s="32">
        <v>177</v>
      </c>
      <c r="D10358" s="32" t="s">
        <v>327</v>
      </c>
      <c r="E10358" s="32" t="s">
        <v>247</v>
      </c>
    </row>
    <row r="10359" spans="1:5" ht="12.6" customHeight="1" x14ac:dyDescent="0.2">
      <c r="A10359" s="32">
        <v>26</v>
      </c>
      <c r="B10359" s="32">
        <v>3</v>
      </c>
      <c r="C10359" s="32">
        <v>178</v>
      </c>
      <c r="D10359" s="32" t="s">
        <v>148</v>
      </c>
      <c r="E10359" s="32" t="s">
        <v>367</v>
      </c>
    </row>
    <row r="10360" spans="1:5" ht="12.6" customHeight="1" x14ac:dyDescent="0.2">
      <c r="A10360" s="32">
        <v>26</v>
      </c>
      <c r="B10360" s="32">
        <v>3</v>
      </c>
      <c r="C10360" s="32">
        <v>179</v>
      </c>
      <c r="D10360" s="32" t="s">
        <v>152</v>
      </c>
      <c r="E10360" s="32" t="s">
        <v>467</v>
      </c>
    </row>
    <row r="10361" spans="1:5" ht="12.6" customHeight="1" x14ac:dyDescent="0.2">
      <c r="A10361" s="32">
        <v>26</v>
      </c>
      <c r="B10361" s="32">
        <v>3</v>
      </c>
      <c r="C10361" s="32">
        <v>180</v>
      </c>
      <c r="D10361" s="32" t="s">
        <v>153</v>
      </c>
      <c r="E10361" s="32" t="s">
        <v>436</v>
      </c>
    </row>
    <row r="10362" spans="1:5" ht="12.6" customHeight="1" x14ac:dyDescent="0.2">
      <c r="A10362" s="32">
        <v>26</v>
      </c>
      <c r="B10362" s="32">
        <v>3</v>
      </c>
      <c r="C10362" s="32">
        <v>181</v>
      </c>
      <c r="D10362" s="32" t="s">
        <v>149</v>
      </c>
      <c r="E10362" s="32" t="s">
        <v>287</v>
      </c>
    </row>
    <row r="10363" spans="1:5" ht="12.6" customHeight="1" x14ac:dyDescent="0.2">
      <c r="A10363" s="32">
        <v>26</v>
      </c>
      <c r="B10363" s="32">
        <v>3</v>
      </c>
      <c r="C10363" s="32">
        <v>182</v>
      </c>
      <c r="D10363" s="32" t="s">
        <v>227</v>
      </c>
      <c r="E10363" s="32" t="s">
        <v>347</v>
      </c>
    </row>
    <row r="10364" spans="1:5" ht="12.6" customHeight="1" x14ac:dyDescent="0.2">
      <c r="A10364" s="32">
        <v>26</v>
      </c>
      <c r="B10364" s="32">
        <v>3</v>
      </c>
      <c r="C10364" s="32">
        <v>183</v>
      </c>
      <c r="D10364" s="32" t="s">
        <v>162</v>
      </c>
      <c r="E10364" s="32" t="s">
        <v>159</v>
      </c>
    </row>
    <row r="10365" spans="1:5" ht="12.6" customHeight="1" x14ac:dyDescent="0.2">
      <c r="A10365" s="32">
        <v>26</v>
      </c>
      <c r="B10365" s="32">
        <v>3</v>
      </c>
      <c r="C10365" s="32">
        <v>184</v>
      </c>
      <c r="D10365" s="32" t="s">
        <v>528</v>
      </c>
      <c r="E10365" s="32" t="s">
        <v>368</v>
      </c>
    </row>
    <row r="10366" spans="1:5" ht="12.6" customHeight="1" x14ac:dyDescent="0.2">
      <c r="A10366" s="32">
        <v>26</v>
      </c>
      <c r="B10366" s="32">
        <v>3</v>
      </c>
      <c r="C10366" s="32">
        <v>185</v>
      </c>
      <c r="D10366" s="32" t="s">
        <v>568</v>
      </c>
      <c r="E10366" s="32" t="s">
        <v>468</v>
      </c>
    </row>
    <row r="10367" spans="1:5" ht="12.6" customHeight="1" x14ac:dyDescent="0.2">
      <c r="A10367" s="32">
        <v>26</v>
      </c>
      <c r="B10367" s="32">
        <v>3</v>
      </c>
      <c r="C10367" s="32">
        <v>186</v>
      </c>
      <c r="D10367" s="32" t="s">
        <v>228</v>
      </c>
      <c r="E10367" s="32" t="s">
        <v>160</v>
      </c>
    </row>
    <row r="10368" spans="1:5" ht="12.6" customHeight="1" x14ac:dyDescent="0.2">
      <c r="A10368" s="32">
        <v>26</v>
      </c>
      <c r="B10368" s="32">
        <v>3</v>
      </c>
      <c r="C10368" s="32">
        <v>187</v>
      </c>
      <c r="D10368" s="32" t="s">
        <v>288</v>
      </c>
      <c r="E10368" s="32" t="s">
        <v>155</v>
      </c>
    </row>
    <row r="10369" spans="1:5" ht="12.6" customHeight="1" x14ac:dyDescent="0.2">
      <c r="A10369" s="32">
        <v>26</v>
      </c>
      <c r="B10369" s="32">
        <v>3</v>
      </c>
      <c r="C10369" s="32">
        <v>188</v>
      </c>
      <c r="D10369" s="32" t="s">
        <v>157</v>
      </c>
      <c r="E10369" s="32" t="s">
        <v>308</v>
      </c>
    </row>
    <row r="10370" spans="1:5" ht="12.6" customHeight="1" x14ac:dyDescent="0.2">
      <c r="A10370" s="32">
        <v>26</v>
      </c>
      <c r="B10370" s="32">
        <v>3</v>
      </c>
      <c r="C10370" s="32">
        <v>189</v>
      </c>
      <c r="D10370" s="32" t="s">
        <v>488</v>
      </c>
      <c r="E10370" s="32" t="s">
        <v>158</v>
      </c>
    </row>
    <row r="10371" spans="1:5" ht="12.6" customHeight="1" x14ac:dyDescent="0.2">
      <c r="A10371" s="32">
        <v>26</v>
      </c>
      <c r="B10371" s="32">
        <v>3</v>
      </c>
      <c r="C10371" s="32">
        <v>190</v>
      </c>
      <c r="D10371" s="32" t="s">
        <v>268</v>
      </c>
      <c r="E10371" s="32" t="s">
        <v>248</v>
      </c>
    </row>
    <row r="10372" spans="1:5" ht="12.6" customHeight="1" x14ac:dyDescent="0.2">
      <c r="A10372" s="32">
        <v>26</v>
      </c>
      <c r="B10372" s="32">
        <v>3</v>
      </c>
      <c r="C10372" s="32">
        <v>191</v>
      </c>
      <c r="D10372" s="32" t="s">
        <v>437</v>
      </c>
      <c r="E10372" s="32" t="s">
        <v>348</v>
      </c>
    </row>
    <row r="10373" spans="1:5" ht="12.6" customHeight="1" x14ac:dyDescent="0.2">
      <c r="A10373" s="32">
        <v>26</v>
      </c>
      <c r="B10373" s="32">
        <v>3</v>
      </c>
      <c r="C10373" s="32">
        <v>192</v>
      </c>
      <c r="D10373" s="32" t="s">
        <v>548</v>
      </c>
      <c r="E10373" s="32" t="s">
        <v>411</v>
      </c>
    </row>
    <row r="10374" spans="1:5" ht="12.6" customHeight="1" x14ac:dyDescent="0.2">
      <c r="A10374" s="32">
        <v>26</v>
      </c>
      <c r="B10374" s="32">
        <v>3</v>
      </c>
      <c r="C10374" s="32">
        <v>193</v>
      </c>
      <c r="D10374" s="32" t="s">
        <v>154</v>
      </c>
      <c r="E10374" s="32" t="s">
        <v>328</v>
      </c>
    </row>
    <row r="10375" spans="1:5" ht="12.6" customHeight="1" x14ac:dyDescent="0.2">
      <c r="A10375" s="32">
        <v>26</v>
      </c>
      <c r="B10375" s="32">
        <v>3</v>
      </c>
      <c r="C10375" s="32">
        <v>194</v>
      </c>
      <c r="D10375" s="32" t="s">
        <v>588</v>
      </c>
      <c r="E10375" s="32" t="s">
        <v>156</v>
      </c>
    </row>
    <row r="10376" spans="1:5" ht="12.6" customHeight="1" x14ac:dyDescent="0.2">
      <c r="A10376" s="32">
        <v>26</v>
      </c>
      <c r="B10376" s="32">
        <v>3</v>
      </c>
      <c r="C10376" s="32">
        <v>195</v>
      </c>
      <c r="D10376" s="32" t="s">
        <v>508</v>
      </c>
      <c r="E10376" s="32" t="s">
        <v>412</v>
      </c>
    </row>
    <row r="10377" spans="1:5" ht="12.6" customHeight="1" x14ac:dyDescent="0.2">
      <c r="A10377" s="32">
        <v>26</v>
      </c>
      <c r="B10377" s="32">
        <v>3</v>
      </c>
      <c r="C10377" s="32">
        <v>196</v>
      </c>
      <c r="D10377" s="32" t="s">
        <v>309</v>
      </c>
      <c r="E10377" s="32" t="s">
        <v>509</v>
      </c>
    </row>
    <row r="10378" spans="1:5" ht="12.6" customHeight="1" x14ac:dyDescent="0.2">
      <c r="A10378" s="32">
        <v>26</v>
      </c>
      <c r="B10378" s="32">
        <v>3</v>
      </c>
      <c r="C10378" s="32">
        <v>197</v>
      </c>
      <c r="D10378" s="32" t="s">
        <v>166</v>
      </c>
      <c r="E10378" s="32" t="s">
        <v>589</v>
      </c>
    </row>
    <row r="10379" spans="1:5" ht="12.6" customHeight="1" x14ac:dyDescent="0.2">
      <c r="A10379" s="32">
        <v>26</v>
      </c>
      <c r="B10379" s="32">
        <v>3</v>
      </c>
      <c r="C10379" s="32">
        <v>198</v>
      </c>
      <c r="D10379" s="32" t="s">
        <v>414</v>
      </c>
      <c r="E10379" s="32" t="s">
        <v>229</v>
      </c>
    </row>
    <row r="10380" spans="1:5" ht="12.6" customHeight="1" x14ac:dyDescent="0.2">
      <c r="A10380" s="32">
        <v>26</v>
      </c>
      <c r="B10380" s="32">
        <v>3</v>
      </c>
      <c r="C10380" s="32">
        <v>199</v>
      </c>
      <c r="D10380" s="32" t="s">
        <v>569</v>
      </c>
      <c r="E10380" s="32" t="s">
        <v>289</v>
      </c>
    </row>
    <row r="10381" spans="1:5" ht="12.6" customHeight="1" x14ac:dyDescent="0.2">
      <c r="A10381" s="32">
        <v>26</v>
      </c>
      <c r="B10381" s="32">
        <v>3</v>
      </c>
      <c r="C10381" s="32">
        <v>200</v>
      </c>
      <c r="D10381" s="32" t="s">
        <v>169</v>
      </c>
      <c r="E10381" s="32" t="s">
        <v>489</v>
      </c>
    </row>
    <row r="10382" spans="1:5" ht="12.6" customHeight="1" x14ac:dyDescent="0.2">
      <c r="A10382" s="32">
        <v>26</v>
      </c>
      <c r="B10382" s="32">
        <v>3</v>
      </c>
      <c r="C10382" s="32">
        <v>201</v>
      </c>
      <c r="D10382" s="32" t="s">
        <v>438</v>
      </c>
      <c r="E10382" s="32" t="s">
        <v>413</v>
      </c>
    </row>
    <row r="10383" spans="1:5" ht="12.6" customHeight="1" x14ac:dyDescent="0.2">
      <c r="A10383" s="32">
        <v>26</v>
      </c>
      <c r="B10383" s="32">
        <v>3</v>
      </c>
      <c r="C10383" s="32">
        <v>202</v>
      </c>
      <c r="D10383" s="32" t="s">
        <v>167</v>
      </c>
      <c r="E10383" s="32" t="s">
        <v>529</v>
      </c>
    </row>
    <row r="10384" spans="1:5" ht="12.6" customHeight="1" x14ac:dyDescent="0.2">
      <c r="A10384" s="32">
        <v>26</v>
      </c>
      <c r="B10384" s="32">
        <v>3</v>
      </c>
      <c r="C10384" s="32">
        <v>203</v>
      </c>
      <c r="D10384" s="32" t="s">
        <v>165</v>
      </c>
      <c r="E10384" s="32" t="s">
        <v>269</v>
      </c>
    </row>
    <row r="10385" spans="1:5" ht="12.6" customHeight="1" x14ac:dyDescent="0.2">
      <c r="A10385" s="32">
        <v>26</v>
      </c>
      <c r="B10385" s="32">
        <v>3</v>
      </c>
      <c r="C10385" s="32">
        <v>204</v>
      </c>
      <c r="D10385" s="32" t="s">
        <v>161</v>
      </c>
      <c r="E10385" s="32" t="s">
        <v>329</v>
      </c>
    </row>
    <row r="10386" spans="1:5" ht="12.6" customHeight="1" x14ac:dyDescent="0.2">
      <c r="A10386" s="32">
        <v>26</v>
      </c>
      <c r="B10386" s="32">
        <v>3</v>
      </c>
      <c r="C10386" s="32">
        <v>205</v>
      </c>
      <c r="D10386" s="32" t="s">
        <v>163</v>
      </c>
      <c r="E10386" s="32" t="s">
        <v>469</v>
      </c>
    </row>
    <row r="10387" spans="1:5" ht="12.6" customHeight="1" x14ac:dyDescent="0.2">
      <c r="A10387" s="32">
        <v>26</v>
      </c>
      <c r="B10387" s="32">
        <v>3</v>
      </c>
      <c r="C10387" s="32">
        <v>206</v>
      </c>
      <c r="D10387" s="32" t="s">
        <v>369</v>
      </c>
      <c r="E10387" s="32" t="s">
        <v>164</v>
      </c>
    </row>
    <row r="10388" spans="1:5" ht="12.6" customHeight="1" x14ac:dyDescent="0.2">
      <c r="A10388" s="32">
        <v>26</v>
      </c>
      <c r="B10388" s="32">
        <v>3</v>
      </c>
      <c r="C10388" s="32">
        <v>207</v>
      </c>
      <c r="D10388" s="32" t="s">
        <v>249</v>
      </c>
      <c r="E10388" s="32" t="s">
        <v>549</v>
      </c>
    </row>
    <row r="10389" spans="1:5" ht="12.6" customHeight="1" x14ac:dyDescent="0.2">
      <c r="A10389" s="32">
        <v>26</v>
      </c>
      <c r="B10389" s="32">
        <v>3</v>
      </c>
      <c r="C10389" s="32">
        <v>208</v>
      </c>
      <c r="D10389" s="32" t="s">
        <v>168</v>
      </c>
      <c r="E10389" s="32" t="s">
        <v>349</v>
      </c>
    </row>
    <row r="10390" spans="1:5" ht="12.6" customHeight="1" x14ac:dyDescent="0.2">
      <c r="A10390" s="32">
        <v>26</v>
      </c>
      <c r="B10390" s="32">
        <v>3</v>
      </c>
      <c r="C10390" s="32">
        <v>209</v>
      </c>
      <c r="D10390" s="32" t="s">
        <v>470</v>
      </c>
      <c r="E10390" s="32" t="s">
        <v>170</v>
      </c>
    </row>
    <row r="10391" spans="1:5" ht="12.6" customHeight="1" x14ac:dyDescent="0.2">
      <c r="A10391" s="32">
        <v>26</v>
      </c>
      <c r="B10391" s="32">
        <v>3</v>
      </c>
      <c r="C10391" s="32">
        <v>210</v>
      </c>
      <c r="D10391" s="32" t="s">
        <v>550</v>
      </c>
      <c r="E10391" s="32" t="s">
        <v>178</v>
      </c>
    </row>
    <row r="10392" spans="1:5" ht="12.6" customHeight="1" x14ac:dyDescent="0.2">
      <c r="A10392" s="32">
        <v>26</v>
      </c>
      <c r="B10392" s="32">
        <v>3</v>
      </c>
      <c r="C10392" s="32">
        <v>211</v>
      </c>
      <c r="D10392" s="32" t="s">
        <v>370</v>
      </c>
      <c r="E10392" s="32" t="s">
        <v>270</v>
      </c>
    </row>
    <row r="10393" spans="1:5" ht="12.6" customHeight="1" x14ac:dyDescent="0.2">
      <c r="A10393" s="32">
        <v>26</v>
      </c>
      <c r="B10393" s="32">
        <v>3</v>
      </c>
      <c r="C10393" s="32">
        <v>212</v>
      </c>
      <c r="D10393" s="32" t="s">
        <v>439</v>
      </c>
      <c r="E10393" s="32" t="s">
        <v>310</v>
      </c>
    </row>
    <row r="10394" spans="1:5" ht="12.6" customHeight="1" x14ac:dyDescent="0.2">
      <c r="A10394" s="32">
        <v>26</v>
      </c>
      <c r="B10394" s="32">
        <v>3</v>
      </c>
      <c r="C10394" s="32">
        <v>213</v>
      </c>
      <c r="D10394" s="32" t="s">
        <v>290</v>
      </c>
      <c r="E10394" s="32" t="s">
        <v>230</v>
      </c>
    </row>
    <row r="10395" spans="1:5" ht="12.6" customHeight="1" x14ac:dyDescent="0.2">
      <c r="A10395" s="32">
        <v>26</v>
      </c>
      <c r="B10395" s="32">
        <v>3</v>
      </c>
      <c r="C10395" s="32">
        <v>214</v>
      </c>
      <c r="D10395" s="32" t="s">
        <v>570</v>
      </c>
      <c r="E10395" s="32" t="s">
        <v>490</v>
      </c>
    </row>
    <row r="10396" spans="1:5" ht="12.6" customHeight="1" x14ac:dyDescent="0.2">
      <c r="A10396" s="32">
        <v>26</v>
      </c>
      <c r="B10396" s="32">
        <v>3</v>
      </c>
      <c r="C10396" s="32">
        <v>215</v>
      </c>
      <c r="D10396" s="32" t="s">
        <v>416</v>
      </c>
      <c r="E10396" s="32" t="s">
        <v>330</v>
      </c>
    </row>
    <row r="10397" spans="1:5" ht="12.6" customHeight="1" x14ac:dyDescent="0.2">
      <c r="A10397" s="32">
        <v>26</v>
      </c>
      <c r="B10397" s="32">
        <v>3</v>
      </c>
      <c r="C10397" s="32">
        <v>216</v>
      </c>
      <c r="D10397" s="32" t="s">
        <v>250</v>
      </c>
      <c r="E10397" s="32" t="s">
        <v>590</v>
      </c>
    </row>
    <row r="10398" spans="1:5" ht="12.6" customHeight="1" x14ac:dyDescent="0.2">
      <c r="A10398" s="32">
        <v>26</v>
      </c>
      <c r="B10398" s="32">
        <v>3</v>
      </c>
      <c r="C10398" s="32">
        <v>217</v>
      </c>
      <c r="D10398" s="32" t="s">
        <v>175</v>
      </c>
      <c r="E10398" s="32" t="s">
        <v>172</v>
      </c>
    </row>
    <row r="10399" spans="1:5" ht="12.6" customHeight="1" x14ac:dyDescent="0.2">
      <c r="A10399" s="32">
        <v>26</v>
      </c>
      <c r="B10399" s="32">
        <v>3</v>
      </c>
      <c r="C10399" s="32">
        <v>218</v>
      </c>
      <c r="D10399" s="32" t="s">
        <v>176</v>
      </c>
      <c r="E10399" s="32" t="s">
        <v>350</v>
      </c>
    </row>
    <row r="10400" spans="1:5" ht="12.6" customHeight="1" x14ac:dyDescent="0.2">
      <c r="A10400" s="32">
        <v>26</v>
      </c>
      <c r="B10400" s="32">
        <v>3</v>
      </c>
      <c r="C10400" s="32">
        <v>219</v>
      </c>
      <c r="D10400" s="32" t="s">
        <v>415</v>
      </c>
      <c r="E10400" s="32" t="s">
        <v>510</v>
      </c>
    </row>
    <row r="10401" spans="1:5" ht="12.6" customHeight="1" x14ac:dyDescent="0.2">
      <c r="A10401" s="32">
        <v>26</v>
      </c>
      <c r="B10401" s="32">
        <v>3</v>
      </c>
      <c r="C10401" s="32">
        <v>220</v>
      </c>
      <c r="D10401" s="32" t="s">
        <v>174</v>
      </c>
      <c r="E10401" s="32" t="s">
        <v>173</v>
      </c>
    </row>
    <row r="10402" spans="1:5" ht="12.6" customHeight="1" x14ac:dyDescent="0.2">
      <c r="A10402" s="32">
        <v>26</v>
      </c>
      <c r="B10402" s="32">
        <v>3</v>
      </c>
      <c r="C10402" s="32">
        <v>221</v>
      </c>
      <c r="D10402" s="32" t="s">
        <v>530</v>
      </c>
      <c r="E10402" s="32" t="s">
        <v>171</v>
      </c>
    </row>
    <row r="10403" spans="1:5" ht="12.6" customHeight="1" x14ac:dyDescent="0.2">
      <c r="A10403" s="32">
        <v>26</v>
      </c>
      <c r="B10403" s="32">
        <v>3</v>
      </c>
      <c r="C10403" s="32">
        <v>222</v>
      </c>
      <c r="D10403" s="32" t="s">
        <v>311</v>
      </c>
      <c r="E10403" s="32" t="s">
        <v>351</v>
      </c>
    </row>
    <row r="10404" spans="1:5" ht="12.6" customHeight="1" x14ac:dyDescent="0.2">
      <c r="A10404" s="32">
        <v>26</v>
      </c>
      <c r="B10404" s="32">
        <v>3</v>
      </c>
      <c r="C10404" s="32">
        <v>223</v>
      </c>
      <c r="D10404" s="32" t="s">
        <v>551</v>
      </c>
      <c r="E10404" s="32" t="s">
        <v>180</v>
      </c>
    </row>
    <row r="10405" spans="1:5" ht="12.6" customHeight="1" x14ac:dyDescent="0.2">
      <c r="A10405" s="32">
        <v>26</v>
      </c>
      <c r="B10405" s="32">
        <v>3</v>
      </c>
      <c r="C10405" s="32">
        <v>224</v>
      </c>
      <c r="D10405" s="32" t="s">
        <v>181</v>
      </c>
      <c r="E10405" s="32" t="s">
        <v>491</v>
      </c>
    </row>
    <row r="10406" spans="1:5" ht="12.6" customHeight="1" x14ac:dyDescent="0.2">
      <c r="A10406" s="32">
        <v>26</v>
      </c>
      <c r="B10406" s="32">
        <v>3</v>
      </c>
      <c r="C10406" s="32">
        <v>225</v>
      </c>
      <c r="D10406" s="32" t="s">
        <v>183</v>
      </c>
      <c r="E10406" s="32" t="s">
        <v>591</v>
      </c>
    </row>
    <row r="10407" spans="1:5" ht="12.6" customHeight="1" x14ac:dyDescent="0.2">
      <c r="A10407" s="32">
        <v>26</v>
      </c>
      <c r="B10407" s="32">
        <v>3</v>
      </c>
      <c r="C10407" s="32">
        <v>226</v>
      </c>
      <c r="D10407" s="32" t="s">
        <v>271</v>
      </c>
      <c r="E10407" s="32" t="s">
        <v>185</v>
      </c>
    </row>
    <row r="10408" spans="1:5" ht="12.6" customHeight="1" x14ac:dyDescent="0.2">
      <c r="A10408" s="32">
        <v>26</v>
      </c>
      <c r="B10408" s="32">
        <v>3</v>
      </c>
      <c r="C10408" s="32">
        <v>227</v>
      </c>
      <c r="D10408" s="32" t="s">
        <v>231</v>
      </c>
      <c r="E10408" s="32" t="s">
        <v>471</v>
      </c>
    </row>
    <row r="10409" spans="1:5" ht="12.6" customHeight="1" x14ac:dyDescent="0.2">
      <c r="A10409" s="32">
        <v>26</v>
      </c>
      <c r="B10409" s="32">
        <v>3</v>
      </c>
      <c r="C10409" s="32">
        <v>228</v>
      </c>
      <c r="D10409" s="32" t="s">
        <v>417</v>
      </c>
      <c r="E10409" s="32" t="s">
        <v>251</v>
      </c>
    </row>
    <row r="10410" spans="1:5" ht="12.6" customHeight="1" x14ac:dyDescent="0.2">
      <c r="A10410" s="32">
        <v>26</v>
      </c>
      <c r="B10410" s="32">
        <v>3</v>
      </c>
      <c r="C10410" s="32">
        <v>229</v>
      </c>
      <c r="D10410" s="32" t="s">
        <v>291</v>
      </c>
      <c r="E10410" s="32" t="s">
        <v>177</v>
      </c>
    </row>
    <row r="10411" spans="1:5" ht="12.6" customHeight="1" x14ac:dyDescent="0.2">
      <c r="A10411" s="32">
        <v>26</v>
      </c>
      <c r="B10411" s="32">
        <v>3</v>
      </c>
      <c r="C10411" s="32">
        <v>230</v>
      </c>
      <c r="D10411" s="32" t="s">
        <v>511</v>
      </c>
      <c r="E10411" s="32" t="s">
        <v>182</v>
      </c>
    </row>
    <row r="10412" spans="1:5" ht="12.6" customHeight="1" x14ac:dyDescent="0.2">
      <c r="A10412" s="32">
        <v>26</v>
      </c>
      <c r="B10412" s="32">
        <v>3</v>
      </c>
      <c r="C10412" s="32">
        <v>231</v>
      </c>
      <c r="D10412" s="32" t="s">
        <v>331</v>
      </c>
      <c r="E10412" s="32" t="s">
        <v>371</v>
      </c>
    </row>
    <row r="10413" spans="1:5" ht="12.6" customHeight="1" x14ac:dyDescent="0.2">
      <c r="A10413" s="32">
        <v>26</v>
      </c>
      <c r="B10413" s="32">
        <v>3</v>
      </c>
      <c r="C10413" s="32">
        <v>232</v>
      </c>
      <c r="D10413" s="32" t="s">
        <v>571</v>
      </c>
      <c r="E10413" s="32" t="s">
        <v>531</v>
      </c>
    </row>
    <row r="10414" spans="1:5" ht="12.6" customHeight="1" x14ac:dyDescent="0.2">
      <c r="A10414" s="32">
        <v>26</v>
      </c>
      <c r="B10414" s="32">
        <v>3</v>
      </c>
      <c r="C10414" s="32">
        <v>233</v>
      </c>
      <c r="D10414" s="32" t="s">
        <v>440</v>
      </c>
      <c r="E10414" s="32" t="s">
        <v>418</v>
      </c>
    </row>
    <row r="10415" spans="1:5" ht="12.6" customHeight="1" x14ac:dyDescent="0.2">
      <c r="A10415" s="32">
        <v>26</v>
      </c>
      <c r="B10415" s="32">
        <v>3</v>
      </c>
      <c r="C10415" s="32">
        <v>234</v>
      </c>
      <c r="D10415" s="32" t="s">
        <v>184</v>
      </c>
      <c r="E10415" s="32" t="s">
        <v>179</v>
      </c>
    </row>
    <row r="10416" spans="1:5" ht="12.6" customHeight="1" x14ac:dyDescent="0.2">
      <c r="A10416" s="32">
        <v>26</v>
      </c>
      <c r="B10416" s="32">
        <v>3</v>
      </c>
      <c r="C10416" s="32">
        <v>235</v>
      </c>
      <c r="D10416" s="32" t="s">
        <v>187</v>
      </c>
      <c r="E10416" s="32" t="s">
        <v>552</v>
      </c>
    </row>
    <row r="10417" spans="1:5" ht="12.6" customHeight="1" x14ac:dyDescent="0.2">
      <c r="A10417" s="32">
        <v>26</v>
      </c>
      <c r="B10417" s="32">
        <v>3</v>
      </c>
      <c r="C10417" s="32">
        <v>236</v>
      </c>
      <c r="D10417" s="32" t="s">
        <v>441</v>
      </c>
      <c r="E10417" s="32" t="s">
        <v>592</v>
      </c>
    </row>
    <row r="10418" spans="1:5" ht="12.6" customHeight="1" x14ac:dyDescent="0.2">
      <c r="A10418" s="32">
        <v>26</v>
      </c>
      <c r="B10418" s="32">
        <v>3</v>
      </c>
      <c r="C10418" s="32">
        <v>237</v>
      </c>
      <c r="D10418" s="32" t="s">
        <v>192</v>
      </c>
      <c r="E10418" s="32" t="s">
        <v>492</v>
      </c>
    </row>
    <row r="10419" spans="1:5" ht="12.6" customHeight="1" x14ac:dyDescent="0.2">
      <c r="A10419" s="32">
        <v>26</v>
      </c>
      <c r="B10419" s="32">
        <v>3</v>
      </c>
      <c r="C10419" s="32">
        <v>238</v>
      </c>
      <c r="D10419" s="32" t="s">
        <v>352</v>
      </c>
      <c r="E10419" s="32" t="s">
        <v>419</v>
      </c>
    </row>
    <row r="10420" spans="1:5" ht="12.6" customHeight="1" x14ac:dyDescent="0.2">
      <c r="A10420" s="32">
        <v>26</v>
      </c>
      <c r="B10420" s="32">
        <v>3</v>
      </c>
      <c r="C10420" s="32">
        <v>239</v>
      </c>
      <c r="D10420" s="32" t="s">
        <v>372</v>
      </c>
      <c r="E10420" s="32" t="s">
        <v>512</v>
      </c>
    </row>
    <row r="10421" spans="1:5" ht="12.6" customHeight="1" x14ac:dyDescent="0.2">
      <c r="A10421" s="32">
        <v>26</v>
      </c>
      <c r="B10421" s="32">
        <v>3</v>
      </c>
      <c r="C10421" s="32">
        <v>240</v>
      </c>
      <c r="D10421" s="32" t="s">
        <v>532</v>
      </c>
      <c r="E10421" s="32" t="s">
        <v>232</v>
      </c>
    </row>
    <row r="10422" spans="1:5" ht="12.6" customHeight="1" x14ac:dyDescent="0.2">
      <c r="A10422" s="32">
        <v>26</v>
      </c>
      <c r="B10422" s="32">
        <v>3</v>
      </c>
      <c r="C10422" s="32">
        <v>241</v>
      </c>
      <c r="D10422" s="32" t="s">
        <v>190</v>
      </c>
      <c r="E10422" s="32" t="s">
        <v>420</v>
      </c>
    </row>
    <row r="10423" spans="1:5" ht="12.6" customHeight="1" x14ac:dyDescent="0.2">
      <c r="A10423" s="32">
        <v>26</v>
      </c>
      <c r="B10423" s="32">
        <v>3</v>
      </c>
      <c r="C10423" s="32">
        <v>242</v>
      </c>
      <c r="D10423" s="32" t="s">
        <v>194</v>
      </c>
      <c r="E10423" s="32" t="s">
        <v>312</v>
      </c>
    </row>
    <row r="10424" spans="1:5" ht="12.6" customHeight="1" x14ac:dyDescent="0.2">
      <c r="A10424" s="32">
        <v>26</v>
      </c>
      <c r="B10424" s="32">
        <v>3</v>
      </c>
      <c r="C10424" s="32">
        <v>243</v>
      </c>
      <c r="D10424" s="32" t="s">
        <v>292</v>
      </c>
      <c r="E10424" s="32" t="s">
        <v>272</v>
      </c>
    </row>
    <row r="10425" spans="1:5" ht="12.6" customHeight="1" x14ac:dyDescent="0.2">
      <c r="A10425" s="32">
        <v>26</v>
      </c>
      <c r="B10425" s="32">
        <v>3</v>
      </c>
      <c r="C10425" s="32">
        <v>244</v>
      </c>
      <c r="D10425" s="32" t="s">
        <v>472</v>
      </c>
      <c r="E10425" s="32" t="s">
        <v>189</v>
      </c>
    </row>
    <row r="10426" spans="1:5" ht="12.6" customHeight="1" x14ac:dyDescent="0.2">
      <c r="A10426" s="32">
        <v>26</v>
      </c>
      <c r="B10426" s="32">
        <v>3</v>
      </c>
      <c r="C10426" s="32">
        <v>245</v>
      </c>
      <c r="D10426" s="32" t="s">
        <v>572</v>
      </c>
      <c r="E10426" s="32" t="s">
        <v>188</v>
      </c>
    </row>
    <row r="10427" spans="1:5" ht="12.6" customHeight="1" x14ac:dyDescent="0.2">
      <c r="A10427" s="32">
        <v>26</v>
      </c>
      <c r="B10427" s="32">
        <v>3</v>
      </c>
      <c r="C10427" s="32">
        <v>246</v>
      </c>
      <c r="D10427" s="32" t="s">
        <v>332</v>
      </c>
      <c r="E10427" s="32" t="s">
        <v>191</v>
      </c>
    </row>
    <row r="10428" spans="1:5" ht="12.6" customHeight="1" x14ac:dyDescent="0.2">
      <c r="A10428" s="32">
        <v>26</v>
      </c>
      <c r="B10428" s="32">
        <v>3</v>
      </c>
      <c r="C10428" s="32">
        <v>247</v>
      </c>
      <c r="D10428" s="32" t="s">
        <v>186</v>
      </c>
      <c r="E10428" s="32" t="s">
        <v>252</v>
      </c>
    </row>
    <row r="10429" spans="1:5" ht="12.6" customHeight="1" x14ac:dyDescent="0.2">
      <c r="A10429" s="32">
        <v>26</v>
      </c>
      <c r="B10429" s="32">
        <v>3</v>
      </c>
      <c r="C10429" s="32">
        <v>248</v>
      </c>
      <c r="D10429" s="32" t="s">
        <v>353</v>
      </c>
      <c r="E10429" s="32" t="s">
        <v>200</v>
      </c>
    </row>
    <row r="10430" spans="1:5" ht="12.6" customHeight="1" x14ac:dyDescent="0.2">
      <c r="A10430" s="32">
        <v>26</v>
      </c>
      <c r="B10430" s="32">
        <v>3</v>
      </c>
      <c r="C10430" s="32">
        <v>249</v>
      </c>
      <c r="D10430" s="32" t="s">
        <v>513</v>
      </c>
      <c r="E10430" s="32" t="s">
        <v>193</v>
      </c>
    </row>
    <row r="10431" spans="1:5" ht="12.6" customHeight="1" x14ac:dyDescent="0.2">
      <c r="A10431" s="32">
        <v>26</v>
      </c>
      <c r="B10431" s="32">
        <v>3</v>
      </c>
      <c r="C10431" s="32">
        <v>250</v>
      </c>
      <c r="D10431" s="32" t="s">
        <v>201</v>
      </c>
      <c r="E10431" s="32" t="s">
        <v>313</v>
      </c>
    </row>
    <row r="10432" spans="1:5" ht="12.6" customHeight="1" x14ac:dyDescent="0.2">
      <c r="A10432" s="32">
        <v>26</v>
      </c>
      <c r="B10432" s="32">
        <v>3</v>
      </c>
      <c r="C10432" s="32">
        <v>251</v>
      </c>
      <c r="D10432" s="32" t="s">
        <v>196</v>
      </c>
      <c r="E10432" s="32" t="s">
        <v>473</v>
      </c>
    </row>
    <row r="10433" spans="1:5" ht="12.6" customHeight="1" x14ac:dyDescent="0.2">
      <c r="A10433" s="32">
        <v>26</v>
      </c>
      <c r="B10433" s="32">
        <v>3</v>
      </c>
      <c r="C10433" s="32">
        <v>252</v>
      </c>
      <c r="D10433" s="32" t="s">
        <v>421</v>
      </c>
      <c r="E10433" s="32" t="s">
        <v>198</v>
      </c>
    </row>
    <row r="10434" spans="1:5" ht="12.6" customHeight="1" x14ac:dyDescent="0.2">
      <c r="A10434" s="32">
        <v>26</v>
      </c>
      <c r="B10434" s="32">
        <v>3</v>
      </c>
      <c r="C10434" s="32">
        <v>253</v>
      </c>
      <c r="D10434" s="32" t="s">
        <v>197</v>
      </c>
      <c r="E10434" s="32" t="s">
        <v>533</v>
      </c>
    </row>
    <row r="10435" spans="1:5" ht="12.6" customHeight="1" x14ac:dyDescent="0.2">
      <c r="A10435" s="32">
        <v>26</v>
      </c>
      <c r="B10435" s="32">
        <v>3</v>
      </c>
      <c r="C10435" s="32">
        <v>254</v>
      </c>
      <c r="D10435" s="32" t="s">
        <v>273</v>
      </c>
      <c r="E10435" s="32" t="s">
        <v>573</v>
      </c>
    </row>
    <row r="10436" spans="1:5" ht="12.6" customHeight="1" x14ac:dyDescent="0.2">
      <c r="A10436" s="32">
        <v>26</v>
      </c>
      <c r="B10436" s="32">
        <v>3</v>
      </c>
      <c r="C10436" s="32">
        <v>255</v>
      </c>
      <c r="D10436" s="32" t="s">
        <v>199</v>
      </c>
      <c r="E10436" s="32" t="s">
        <v>442</v>
      </c>
    </row>
    <row r="10437" spans="1:5" ht="12.6" customHeight="1" x14ac:dyDescent="0.2">
      <c r="A10437" s="32">
        <v>26</v>
      </c>
      <c r="B10437" s="32">
        <v>3</v>
      </c>
      <c r="C10437" s="32">
        <v>256</v>
      </c>
      <c r="D10437" s="32" t="s">
        <v>333</v>
      </c>
      <c r="E10437" s="32" t="s">
        <v>195</v>
      </c>
    </row>
    <row r="10438" spans="1:5" ht="12.6" customHeight="1" x14ac:dyDescent="0.2">
      <c r="A10438" s="32">
        <v>26</v>
      </c>
      <c r="B10438" s="32">
        <v>3</v>
      </c>
      <c r="C10438" s="32">
        <v>257</v>
      </c>
      <c r="D10438" s="32" t="s">
        <v>553</v>
      </c>
      <c r="E10438" s="32" t="s">
        <v>253</v>
      </c>
    </row>
    <row r="10439" spans="1:5" ht="12.6" customHeight="1" x14ac:dyDescent="0.2">
      <c r="A10439" s="32">
        <v>26</v>
      </c>
      <c r="B10439" s="32">
        <v>3</v>
      </c>
      <c r="C10439" s="32">
        <v>258</v>
      </c>
      <c r="D10439" s="32" t="s">
        <v>493</v>
      </c>
      <c r="E10439" s="32" t="s">
        <v>593</v>
      </c>
    </row>
    <row r="10440" spans="1:5" ht="12.6" customHeight="1" x14ac:dyDescent="0.2">
      <c r="A10440" s="32">
        <v>26</v>
      </c>
      <c r="B10440" s="32">
        <v>3</v>
      </c>
      <c r="C10440" s="32">
        <v>259</v>
      </c>
      <c r="D10440" s="32" t="s">
        <v>233</v>
      </c>
      <c r="E10440" s="32" t="s">
        <v>293</v>
      </c>
    </row>
    <row r="10441" spans="1:5" ht="12.6" customHeight="1" x14ac:dyDescent="0.2">
      <c r="A10441" s="32">
        <v>26</v>
      </c>
      <c r="B10441" s="32">
        <v>3</v>
      </c>
      <c r="C10441" s="32">
        <v>260</v>
      </c>
      <c r="D10441" s="32" t="s">
        <v>373</v>
      </c>
      <c r="E10441" s="32" t="s">
        <v>422</v>
      </c>
    </row>
  </sheetData>
  <sheetProtection sheet="1" objects="1" scenarios="1" formatCells="0" formatColumns="0" formatRows="0"/>
  <sortState ref="A2:E5611">
    <sortCondition ref="A2:A5611"/>
    <sortCondition ref="B2:B5611"/>
    <sortCondition ref="C2:C5611"/>
  </sortState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>
      <selection activeCell="B25" sqref="B25"/>
    </sheetView>
  </sheetViews>
  <sheetFormatPr defaultRowHeight="12.75" x14ac:dyDescent="0.2"/>
  <cols>
    <col min="1" max="1" width="24.7109375" style="119" customWidth="1"/>
    <col min="2" max="2" width="59.140625" style="120" bestFit="1" customWidth="1"/>
    <col min="3" max="3" width="54.85546875" style="119" customWidth="1"/>
    <col min="4" max="4" width="21.42578125" style="119" customWidth="1"/>
    <col min="5" max="5" width="17.5703125" style="119" customWidth="1"/>
    <col min="6" max="6" width="19.140625" style="119" customWidth="1"/>
    <col min="7" max="7" width="20.5703125" style="119" customWidth="1"/>
    <col min="8" max="8" width="22.7109375" style="119" customWidth="1"/>
    <col min="9" max="9" width="23.42578125" style="119" customWidth="1"/>
    <col min="10" max="10" width="20.42578125" style="119" customWidth="1"/>
    <col min="11" max="11" width="15.5703125" style="119" customWidth="1"/>
    <col min="12" max="12" width="23.42578125" style="119" customWidth="1"/>
    <col min="13" max="13" width="11.28515625" style="119" customWidth="1"/>
    <col min="14" max="14" width="12.85546875" style="119" customWidth="1"/>
    <col min="15" max="15" width="6.28515625" style="119" customWidth="1"/>
    <col min="16" max="16" width="9.85546875" style="119" customWidth="1"/>
    <col min="17" max="17" width="12.5703125" style="119" customWidth="1"/>
    <col min="18" max="18" width="12.7109375" style="119" customWidth="1"/>
    <col min="19" max="256" width="9.140625" style="119"/>
    <col min="257" max="257" width="24.7109375" style="119" customWidth="1"/>
    <col min="258" max="258" width="59.140625" style="119" bestFit="1" customWidth="1"/>
    <col min="259" max="259" width="54.85546875" style="119" customWidth="1"/>
    <col min="260" max="260" width="21.42578125" style="119" customWidth="1"/>
    <col min="261" max="261" width="17.5703125" style="119" customWidth="1"/>
    <col min="262" max="262" width="19.140625" style="119" customWidth="1"/>
    <col min="263" max="263" width="20.5703125" style="119" customWidth="1"/>
    <col min="264" max="264" width="22.7109375" style="119" customWidth="1"/>
    <col min="265" max="265" width="23.42578125" style="119" customWidth="1"/>
    <col min="266" max="266" width="20.42578125" style="119" customWidth="1"/>
    <col min="267" max="267" width="15.5703125" style="119" customWidth="1"/>
    <col min="268" max="268" width="23.42578125" style="119" customWidth="1"/>
    <col min="269" max="269" width="11.28515625" style="119" customWidth="1"/>
    <col min="270" max="270" width="12.85546875" style="119" customWidth="1"/>
    <col min="271" max="271" width="6.28515625" style="119" customWidth="1"/>
    <col min="272" max="272" width="9.85546875" style="119" customWidth="1"/>
    <col min="273" max="273" width="12.5703125" style="119" customWidth="1"/>
    <col min="274" max="274" width="12.7109375" style="119" customWidth="1"/>
    <col min="275" max="512" width="9.140625" style="119"/>
    <col min="513" max="513" width="24.7109375" style="119" customWidth="1"/>
    <col min="514" max="514" width="59.140625" style="119" bestFit="1" customWidth="1"/>
    <col min="515" max="515" width="54.85546875" style="119" customWidth="1"/>
    <col min="516" max="516" width="21.42578125" style="119" customWidth="1"/>
    <col min="517" max="517" width="17.5703125" style="119" customWidth="1"/>
    <col min="518" max="518" width="19.140625" style="119" customWidth="1"/>
    <col min="519" max="519" width="20.5703125" style="119" customWidth="1"/>
    <col min="520" max="520" width="22.7109375" style="119" customWidth="1"/>
    <col min="521" max="521" width="23.42578125" style="119" customWidth="1"/>
    <col min="522" max="522" width="20.42578125" style="119" customWidth="1"/>
    <col min="523" max="523" width="15.5703125" style="119" customWidth="1"/>
    <col min="524" max="524" width="23.42578125" style="119" customWidth="1"/>
    <col min="525" max="525" width="11.28515625" style="119" customWidth="1"/>
    <col min="526" max="526" width="12.85546875" style="119" customWidth="1"/>
    <col min="527" max="527" width="6.28515625" style="119" customWidth="1"/>
    <col min="528" max="528" width="9.85546875" style="119" customWidth="1"/>
    <col min="529" max="529" width="12.5703125" style="119" customWidth="1"/>
    <col min="530" max="530" width="12.7109375" style="119" customWidth="1"/>
    <col min="531" max="768" width="9.140625" style="119"/>
    <col min="769" max="769" width="24.7109375" style="119" customWidth="1"/>
    <col min="770" max="770" width="59.140625" style="119" bestFit="1" customWidth="1"/>
    <col min="771" max="771" width="54.85546875" style="119" customWidth="1"/>
    <col min="772" max="772" width="21.42578125" style="119" customWidth="1"/>
    <col min="773" max="773" width="17.5703125" style="119" customWidth="1"/>
    <col min="774" max="774" width="19.140625" style="119" customWidth="1"/>
    <col min="775" max="775" width="20.5703125" style="119" customWidth="1"/>
    <col min="776" max="776" width="22.7109375" style="119" customWidth="1"/>
    <col min="777" max="777" width="23.42578125" style="119" customWidth="1"/>
    <col min="778" max="778" width="20.42578125" style="119" customWidth="1"/>
    <col min="779" max="779" width="15.5703125" style="119" customWidth="1"/>
    <col min="780" max="780" width="23.42578125" style="119" customWidth="1"/>
    <col min="781" max="781" width="11.28515625" style="119" customWidth="1"/>
    <col min="782" max="782" width="12.85546875" style="119" customWidth="1"/>
    <col min="783" max="783" width="6.28515625" style="119" customWidth="1"/>
    <col min="784" max="784" width="9.85546875" style="119" customWidth="1"/>
    <col min="785" max="785" width="12.5703125" style="119" customWidth="1"/>
    <col min="786" max="786" width="12.7109375" style="119" customWidth="1"/>
    <col min="787" max="1024" width="9.140625" style="119"/>
    <col min="1025" max="1025" width="24.7109375" style="119" customWidth="1"/>
    <col min="1026" max="1026" width="59.140625" style="119" bestFit="1" customWidth="1"/>
    <col min="1027" max="1027" width="54.85546875" style="119" customWidth="1"/>
    <col min="1028" max="1028" width="21.42578125" style="119" customWidth="1"/>
    <col min="1029" max="1029" width="17.5703125" style="119" customWidth="1"/>
    <col min="1030" max="1030" width="19.140625" style="119" customWidth="1"/>
    <col min="1031" max="1031" width="20.5703125" style="119" customWidth="1"/>
    <col min="1032" max="1032" width="22.7109375" style="119" customWidth="1"/>
    <col min="1033" max="1033" width="23.42578125" style="119" customWidth="1"/>
    <col min="1034" max="1034" width="20.42578125" style="119" customWidth="1"/>
    <col min="1035" max="1035" width="15.5703125" style="119" customWidth="1"/>
    <col min="1036" max="1036" width="23.42578125" style="119" customWidth="1"/>
    <col min="1037" max="1037" width="11.28515625" style="119" customWidth="1"/>
    <col min="1038" max="1038" width="12.85546875" style="119" customWidth="1"/>
    <col min="1039" max="1039" width="6.28515625" style="119" customWidth="1"/>
    <col min="1040" max="1040" width="9.85546875" style="119" customWidth="1"/>
    <col min="1041" max="1041" width="12.5703125" style="119" customWidth="1"/>
    <col min="1042" max="1042" width="12.7109375" style="119" customWidth="1"/>
    <col min="1043" max="1280" width="9.140625" style="119"/>
    <col min="1281" max="1281" width="24.7109375" style="119" customWidth="1"/>
    <col min="1282" max="1282" width="59.140625" style="119" bestFit="1" customWidth="1"/>
    <col min="1283" max="1283" width="54.85546875" style="119" customWidth="1"/>
    <col min="1284" max="1284" width="21.42578125" style="119" customWidth="1"/>
    <col min="1285" max="1285" width="17.5703125" style="119" customWidth="1"/>
    <col min="1286" max="1286" width="19.140625" style="119" customWidth="1"/>
    <col min="1287" max="1287" width="20.5703125" style="119" customWidth="1"/>
    <col min="1288" max="1288" width="22.7109375" style="119" customWidth="1"/>
    <col min="1289" max="1289" width="23.42578125" style="119" customWidth="1"/>
    <col min="1290" max="1290" width="20.42578125" style="119" customWidth="1"/>
    <col min="1291" max="1291" width="15.5703125" style="119" customWidth="1"/>
    <col min="1292" max="1292" width="23.42578125" style="119" customWidth="1"/>
    <col min="1293" max="1293" width="11.28515625" style="119" customWidth="1"/>
    <col min="1294" max="1294" width="12.85546875" style="119" customWidth="1"/>
    <col min="1295" max="1295" width="6.28515625" style="119" customWidth="1"/>
    <col min="1296" max="1296" width="9.85546875" style="119" customWidth="1"/>
    <col min="1297" max="1297" width="12.5703125" style="119" customWidth="1"/>
    <col min="1298" max="1298" width="12.7109375" style="119" customWidth="1"/>
    <col min="1299" max="1536" width="9.140625" style="119"/>
    <col min="1537" max="1537" width="24.7109375" style="119" customWidth="1"/>
    <col min="1538" max="1538" width="59.140625" style="119" bestFit="1" customWidth="1"/>
    <col min="1539" max="1539" width="54.85546875" style="119" customWidth="1"/>
    <col min="1540" max="1540" width="21.42578125" style="119" customWidth="1"/>
    <col min="1541" max="1541" width="17.5703125" style="119" customWidth="1"/>
    <col min="1542" max="1542" width="19.140625" style="119" customWidth="1"/>
    <col min="1543" max="1543" width="20.5703125" style="119" customWidth="1"/>
    <col min="1544" max="1544" width="22.7109375" style="119" customWidth="1"/>
    <col min="1545" max="1545" width="23.42578125" style="119" customWidth="1"/>
    <col min="1546" max="1546" width="20.42578125" style="119" customWidth="1"/>
    <col min="1547" max="1547" width="15.5703125" style="119" customWidth="1"/>
    <col min="1548" max="1548" width="23.42578125" style="119" customWidth="1"/>
    <col min="1549" max="1549" width="11.28515625" style="119" customWidth="1"/>
    <col min="1550" max="1550" width="12.85546875" style="119" customWidth="1"/>
    <col min="1551" max="1551" width="6.28515625" style="119" customWidth="1"/>
    <col min="1552" max="1552" width="9.85546875" style="119" customWidth="1"/>
    <col min="1553" max="1553" width="12.5703125" style="119" customWidth="1"/>
    <col min="1554" max="1554" width="12.7109375" style="119" customWidth="1"/>
    <col min="1555" max="1792" width="9.140625" style="119"/>
    <col min="1793" max="1793" width="24.7109375" style="119" customWidth="1"/>
    <col min="1794" max="1794" width="59.140625" style="119" bestFit="1" customWidth="1"/>
    <col min="1795" max="1795" width="54.85546875" style="119" customWidth="1"/>
    <col min="1796" max="1796" width="21.42578125" style="119" customWidth="1"/>
    <col min="1797" max="1797" width="17.5703125" style="119" customWidth="1"/>
    <col min="1798" max="1798" width="19.140625" style="119" customWidth="1"/>
    <col min="1799" max="1799" width="20.5703125" style="119" customWidth="1"/>
    <col min="1800" max="1800" width="22.7109375" style="119" customWidth="1"/>
    <col min="1801" max="1801" width="23.42578125" style="119" customWidth="1"/>
    <col min="1802" max="1802" width="20.42578125" style="119" customWidth="1"/>
    <col min="1803" max="1803" width="15.5703125" style="119" customWidth="1"/>
    <col min="1804" max="1804" width="23.42578125" style="119" customWidth="1"/>
    <col min="1805" max="1805" width="11.28515625" style="119" customWidth="1"/>
    <col min="1806" max="1806" width="12.85546875" style="119" customWidth="1"/>
    <col min="1807" max="1807" width="6.28515625" style="119" customWidth="1"/>
    <col min="1808" max="1808" width="9.85546875" style="119" customWidth="1"/>
    <col min="1809" max="1809" width="12.5703125" style="119" customWidth="1"/>
    <col min="1810" max="1810" width="12.7109375" style="119" customWidth="1"/>
    <col min="1811" max="2048" width="9.140625" style="119"/>
    <col min="2049" max="2049" width="24.7109375" style="119" customWidth="1"/>
    <col min="2050" max="2050" width="59.140625" style="119" bestFit="1" customWidth="1"/>
    <col min="2051" max="2051" width="54.85546875" style="119" customWidth="1"/>
    <col min="2052" max="2052" width="21.42578125" style="119" customWidth="1"/>
    <col min="2053" max="2053" width="17.5703125" style="119" customWidth="1"/>
    <col min="2054" max="2054" width="19.140625" style="119" customWidth="1"/>
    <col min="2055" max="2055" width="20.5703125" style="119" customWidth="1"/>
    <col min="2056" max="2056" width="22.7109375" style="119" customWidth="1"/>
    <col min="2057" max="2057" width="23.42578125" style="119" customWidth="1"/>
    <col min="2058" max="2058" width="20.42578125" style="119" customWidth="1"/>
    <col min="2059" max="2059" width="15.5703125" style="119" customWidth="1"/>
    <col min="2060" max="2060" width="23.42578125" style="119" customWidth="1"/>
    <col min="2061" max="2061" width="11.28515625" style="119" customWidth="1"/>
    <col min="2062" max="2062" width="12.85546875" style="119" customWidth="1"/>
    <col min="2063" max="2063" width="6.28515625" style="119" customWidth="1"/>
    <col min="2064" max="2064" width="9.85546875" style="119" customWidth="1"/>
    <col min="2065" max="2065" width="12.5703125" style="119" customWidth="1"/>
    <col min="2066" max="2066" width="12.7109375" style="119" customWidth="1"/>
    <col min="2067" max="2304" width="9.140625" style="119"/>
    <col min="2305" max="2305" width="24.7109375" style="119" customWidth="1"/>
    <col min="2306" max="2306" width="59.140625" style="119" bestFit="1" customWidth="1"/>
    <col min="2307" max="2307" width="54.85546875" style="119" customWidth="1"/>
    <col min="2308" max="2308" width="21.42578125" style="119" customWidth="1"/>
    <col min="2309" max="2309" width="17.5703125" style="119" customWidth="1"/>
    <col min="2310" max="2310" width="19.140625" style="119" customWidth="1"/>
    <col min="2311" max="2311" width="20.5703125" style="119" customWidth="1"/>
    <col min="2312" max="2312" width="22.7109375" style="119" customWidth="1"/>
    <col min="2313" max="2313" width="23.42578125" style="119" customWidth="1"/>
    <col min="2314" max="2314" width="20.42578125" style="119" customWidth="1"/>
    <col min="2315" max="2315" width="15.5703125" style="119" customWidth="1"/>
    <col min="2316" max="2316" width="23.42578125" style="119" customWidth="1"/>
    <col min="2317" max="2317" width="11.28515625" style="119" customWidth="1"/>
    <col min="2318" max="2318" width="12.85546875" style="119" customWidth="1"/>
    <col min="2319" max="2319" width="6.28515625" style="119" customWidth="1"/>
    <col min="2320" max="2320" width="9.85546875" style="119" customWidth="1"/>
    <col min="2321" max="2321" width="12.5703125" style="119" customWidth="1"/>
    <col min="2322" max="2322" width="12.7109375" style="119" customWidth="1"/>
    <col min="2323" max="2560" width="9.140625" style="119"/>
    <col min="2561" max="2561" width="24.7109375" style="119" customWidth="1"/>
    <col min="2562" max="2562" width="59.140625" style="119" bestFit="1" customWidth="1"/>
    <col min="2563" max="2563" width="54.85546875" style="119" customWidth="1"/>
    <col min="2564" max="2564" width="21.42578125" style="119" customWidth="1"/>
    <col min="2565" max="2565" width="17.5703125" style="119" customWidth="1"/>
    <col min="2566" max="2566" width="19.140625" style="119" customWidth="1"/>
    <col min="2567" max="2567" width="20.5703125" style="119" customWidth="1"/>
    <col min="2568" max="2568" width="22.7109375" style="119" customWidth="1"/>
    <col min="2569" max="2569" width="23.42578125" style="119" customWidth="1"/>
    <col min="2570" max="2570" width="20.42578125" style="119" customWidth="1"/>
    <col min="2571" max="2571" width="15.5703125" style="119" customWidth="1"/>
    <col min="2572" max="2572" width="23.42578125" style="119" customWidth="1"/>
    <col min="2573" max="2573" width="11.28515625" style="119" customWidth="1"/>
    <col min="2574" max="2574" width="12.85546875" style="119" customWidth="1"/>
    <col min="2575" max="2575" width="6.28515625" style="119" customWidth="1"/>
    <col min="2576" max="2576" width="9.85546875" style="119" customWidth="1"/>
    <col min="2577" max="2577" width="12.5703125" style="119" customWidth="1"/>
    <col min="2578" max="2578" width="12.7109375" style="119" customWidth="1"/>
    <col min="2579" max="2816" width="9.140625" style="119"/>
    <col min="2817" max="2817" width="24.7109375" style="119" customWidth="1"/>
    <col min="2818" max="2818" width="59.140625" style="119" bestFit="1" customWidth="1"/>
    <col min="2819" max="2819" width="54.85546875" style="119" customWidth="1"/>
    <col min="2820" max="2820" width="21.42578125" style="119" customWidth="1"/>
    <col min="2821" max="2821" width="17.5703125" style="119" customWidth="1"/>
    <col min="2822" max="2822" width="19.140625" style="119" customWidth="1"/>
    <col min="2823" max="2823" width="20.5703125" style="119" customWidth="1"/>
    <col min="2824" max="2824" width="22.7109375" style="119" customWidth="1"/>
    <col min="2825" max="2825" width="23.42578125" style="119" customWidth="1"/>
    <col min="2826" max="2826" width="20.42578125" style="119" customWidth="1"/>
    <col min="2827" max="2827" width="15.5703125" style="119" customWidth="1"/>
    <col min="2828" max="2828" width="23.42578125" style="119" customWidth="1"/>
    <col min="2829" max="2829" width="11.28515625" style="119" customWidth="1"/>
    <col min="2830" max="2830" width="12.85546875" style="119" customWidth="1"/>
    <col min="2831" max="2831" width="6.28515625" style="119" customWidth="1"/>
    <col min="2832" max="2832" width="9.85546875" style="119" customWidth="1"/>
    <col min="2833" max="2833" width="12.5703125" style="119" customWidth="1"/>
    <col min="2834" max="2834" width="12.7109375" style="119" customWidth="1"/>
    <col min="2835" max="3072" width="9.140625" style="119"/>
    <col min="3073" max="3073" width="24.7109375" style="119" customWidth="1"/>
    <col min="3074" max="3074" width="59.140625" style="119" bestFit="1" customWidth="1"/>
    <col min="3075" max="3075" width="54.85546875" style="119" customWidth="1"/>
    <col min="3076" max="3076" width="21.42578125" style="119" customWidth="1"/>
    <col min="3077" max="3077" width="17.5703125" style="119" customWidth="1"/>
    <col min="3078" max="3078" width="19.140625" style="119" customWidth="1"/>
    <col min="3079" max="3079" width="20.5703125" style="119" customWidth="1"/>
    <col min="3080" max="3080" width="22.7109375" style="119" customWidth="1"/>
    <col min="3081" max="3081" width="23.42578125" style="119" customWidth="1"/>
    <col min="3082" max="3082" width="20.42578125" style="119" customWidth="1"/>
    <col min="3083" max="3083" width="15.5703125" style="119" customWidth="1"/>
    <col min="3084" max="3084" width="23.42578125" style="119" customWidth="1"/>
    <col min="3085" max="3085" width="11.28515625" style="119" customWidth="1"/>
    <col min="3086" max="3086" width="12.85546875" style="119" customWidth="1"/>
    <col min="3087" max="3087" width="6.28515625" style="119" customWidth="1"/>
    <col min="3088" max="3088" width="9.85546875" style="119" customWidth="1"/>
    <col min="3089" max="3089" width="12.5703125" style="119" customWidth="1"/>
    <col min="3090" max="3090" width="12.7109375" style="119" customWidth="1"/>
    <col min="3091" max="3328" width="9.140625" style="119"/>
    <col min="3329" max="3329" width="24.7109375" style="119" customWidth="1"/>
    <col min="3330" max="3330" width="59.140625" style="119" bestFit="1" customWidth="1"/>
    <col min="3331" max="3331" width="54.85546875" style="119" customWidth="1"/>
    <col min="3332" max="3332" width="21.42578125" style="119" customWidth="1"/>
    <col min="3333" max="3333" width="17.5703125" style="119" customWidth="1"/>
    <col min="3334" max="3334" width="19.140625" style="119" customWidth="1"/>
    <col min="3335" max="3335" width="20.5703125" style="119" customWidth="1"/>
    <col min="3336" max="3336" width="22.7109375" style="119" customWidth="1"/>
    <col min="3337" max="3337" width="23.42578125" style="119" customWidth="1"/>
    <col min="3338" max="3338" width="20.42578125" style="119" customWidth="1"/>
    <col min="3339" max="3339" width="15.5703125" style="119" customWidth="1"/>
    <col min="3340" max="3340" width="23.42578125" style="119" customWidth="1"/>
    <col min="3341" max="3341" width="11.28515625" style="119" customWidth="1"/>
    <col min="3342" max="3342" width="12.85546875" style="119" customWidth="1"/>
    <col min="3343" max="3343" width="6.28515625" style="119" customWidth="1"/>
    <col min="3344" max="3344" width="9.85546875" style="119" customWidth="1"/>
    <col min="3345" max="3345" width="12.5703125" style="119" customWidth="1"/>
    <col min="3346" max="3346" width="12.7109375" style="119" customWidth="1"/>
    <col min="3347" max="3584" width="9.140625" style="119"/>
    <col min="3585" max="3585" width="24.7109375" style="119" customWidth="1"/>
    <col min="3586" max="3586" width="59.140625" style="119" bestFit="1" customWidth="1"/>
    <col min="3587" max="3587" width="54.85546875" style="119" customWidth="1"/>
    <col min="3588" max="3588" width="21.42578125" style="119" customWidth="1"/>
    <col min="3589" max="3589" width="17.5703125" style="119" customWidth="1"/>
    <col min="3590" max="3590" width="19.140625" style="119" customWidth="1"/>
    <col min="3591" max="3591" width="20.5703125" style="119" customWidth="1"/>
    <col min="3592" max="3592" width="22.7109375" style="119" customWidth="1"/>
    <col min="3593" max="3593" width="23.42578125" style="119" customWidth="1"/>
    <col min="3594" max="3594" width="20.42578125" style="119" customWidth="1"/>
    <col min="3595" max="3595" width="15.5703125" style="119" customWidth="1"/>
    <col min="3596" max="3596" width="23.42578125" style="119" customWidth="1"/>
    <col min="3597" max="3597" width="11.28515625" style="119" customWidth="1"/>
    <col min="3598" max="3598" width="12.85546875" style="119" customWidth="1"/>
    <col min="3599" max="3599" width="6.28515625" style="119" customWidth="1"/>
    <col min="3600" max="3600" width="9.85546875" style="119" customWidth="1"/>
    <col min="3601" max="3601" width="12.5703125" style="119" customWidth="1"/>
    <col min="3602" max="3602" width="12.7109375" style="119" customWidth="1"/>
    <col min="3603" max="3840" width="9.140625" style="119"/>
    <col min="3841" max="3841" width="24.7109375" style="119" customWidth="1"/>
    <col min="3842" max="3842" width="59.140625" style="119" bestFit="1" customWidth="1"/>
    <col min="3843" max="3843" width="54.85546875" style="119" customWidth="1"/>
    <col min="3844" max="3844" width="21.42578125" style="119" customWidth="1"/>
    <col min="3845" max="3845" width="17.5703125" style="119" customWidth="1"/>
    <col min="3846" max="3846" width="19.140625" style="119" customWidth="1"/>
    <col min="3847" max="3847" width="20.5703125" style="119" customWidth="1"/>
    <col min="3848" max="3848" width="22.7109375" style="119" customWidth="1"/>
    <col min="3849" max="3849" width="23.42578125" style="119" customWidth="1"/>
    <col min="3850" max="3850" width="20.42578125" style="119" customWidth="1"/>
    <col min="3851" max="3851" width="15.5703125" style="119" customWidth="1"/>
    <col min="3852" max="3852" width="23.42578125" style="119" customWidth="1"/>
    <col min="3853" max="3853" width="11.28515625" style="119" customWidth="1"/>
    <col min="3854" max="3854" width="12.85546875" style="119" customWidth="1"/>
    <col min="3855" max="3855" width="6.28515625" style="119" customWidth="1"/>
    <col min="3856" max="3856" width="9.85546875" style="119" customWidth="1"/>
    <col min="3857" max="3857" width="12.5703125" style="119" customWidth="1"/>
    <col min="3858" max="3858" width="12.7109375" style="119" customWidth="1"/>
    <col min="3859" max="4096" width="9.140625" style="119"/>
    <col min="4097" max="4097" width="24.7109375" style="119" customWidth="1"/>
    <col min="4098" max="4098" width="59.140625" style="119" bestFit="1" customWidth="1"/>
    <col min="4099" max="4099" width="54.85546875" style="119" customWidth="1"/>
    <col min="4100" max="4100" width="21.42578125" style="119" customWidth="1"/>
    <col min="4101" max="4101" width="17.5703125" style="119" customWidth="1"/>
    <col min="4102" max="4102" width="19.140625" style="119" customWidth="1"/>
    <col min="4103" max="4103" width="20.5703125" style="119" customWidth="1"/>
    <col min="4104" max="4104" width="22.7109375" style="119" customWidth="1"/>
    <col min="4105" max="4105" width="23.42578125" style="119" customWidth="1"/>
    <col min="4106" max="4106" width="20.42578125" style="119" customWidth="1"/>
    <col min="4107" max="4107" width="15.5703125" style="119" customWidth="1"/>
    <col min="4108" max="4108" width="23.42578125" style="119" customWidth="1"/>
    <col min="4109" max="4109" width="11.28515625" style="119" customWidth="1"/>
    <col min="4110" max="4110" width="12.85546875" style="119" customWidth="1"/>
    <col min="4111" max="4111" width="6.28515625" style="119" customWidth="1"/>
    <col min="4112" max="4112" width="9.85546875" style="119" customWidth="1"/>
    <col min="4113" max="4113" width="12.5703125" style="119" customWidth="1"/>
    <col min="4114" max="4114" width="12.7109375" style="119" customWidth="1"/>
    <col min="4115" max="4352" width="9.140625" style="119"/>
    <col min="4353" max="4353" width="24.7109375" style="119" customWidth="1"/>
    <col min="4354" max="4354" width="59.140625" style="119" bestFit="1" customWidth="1"/>
    <col min="4355" max="4355" width="54.85546875" style="119" customWidth="1"/>
    <col min="4356" max="4356" width="21.42578125" style="119" customWidth="1"/>
    <col min="4357" max="4357" width="17.5703125" style="119" customWidth="1"/>
    <col min="4358" max="4358" width="19.140625" style="119" customWidth="1"/>
    <col min="4359" max="4359" width="20.5703125" style="119" customWidth="1"/>
    <col min="4360" max="4360" width="22.7109375" style="119" customWidth="1"/>
    <col min="4361" max="4361" width="23.42578125" style="119" customWidth="1"/>
    <col min="4362" max="4362" width="20.42578125" style="119" customWidth="1"/>
    <col min="4363" max="4363" width="15.5703125" style="119" customWidth="1"/>
    <col min="4364" max="4364" width="23.42578125" style="119" customWidth="1"/>
    <col min="4365" max="4365" width="11.28515625" style="119" customWidth="1"/>
    <col min="4366" max="4366" width="12.85546875" style="119" customWidth="1"/>
    <col min="4367" max="4367" width="6.28515625" style="119" customWidth="1"/>
    <col min="4368" max="4368" width="9.85546875" style="119" customWidth="1"/>
    <col min="4369" max="4369" width="12.5703125" style="119" customWidth="1"/>
    <col min="4370" max="4370" width="12.7109375" style="119" customWidth="1"/>
    <col min="4371" max="4608" width="9.140625" style="119"/>
    <col min="4609" max="4609" width="24.7109375" style="119" customWidth="1"/>
    <col min="4610" max="4610" width="59.140625" style="119" bestFit="1" customWidth="1"/>
    <col min="4611" max="4611" width="54.85546875" style="119" customWidth="1"/>
    <col min="4612" max="4612" width="21.42578125" style="119" customWidth="1"/>
    <col min="4613" max="4613" width="17.5703125" style="119" customWidth="1"/>
    <col min="4614" max="4614" width="19.140625" style="119" customWidth="1"/>
    <col min="4615" max="4615" width="20.5703125" style="119" customWidth="1"/>
    <col min="4616" max="4616" width="22.7109375" style="119" customWidth="1"/>
    <col min="4617" max="4617" width="23.42578125" style="119" customWidth="1"/>
    <col min="4618" max="4618" width="20.42578125" style="119" customWidth="1"/>
    <col min="4619" max="4619" width="15.5703125" style="119" customWidth="1"/>
    <col min="4620" max="4620" width="23.42578125" style="119" customWidth="1"/>
    <col min="4621" max="4621" width="11.28515625" style="119" customWidth="1"/>
    <col min="4622" max="4622" width="12.85546875" style="119" customWidth="1"/>
    <col min="4623" max="4623" width="6.28515625" style="119" customWidth="1"/>
    <col min="4624" max="4624" width="9.85546875" style="119" customWidth="1"/>
    <col min="4625" max="4625" width="12.5703125" style="119" customWidth="1"/>
    <col min="4626" max="4626" width="12.7109375" style="119" customWidth="1"/>
    <col min="4627" max="4864" width="9.140625" style="119"/>
    <col min="4865" max="4865" width="24.7109375" style="119" customWidth="1"/>
    <col min="4866" max="4866" width="59.140625" style="119" bestFit="1" customWidth="1"/>
    <col min="4867" max="4867" width="54.85546875" style="119" customWidth="1"/>
    <col min="4868" max="4868" width="21.42578125" style="119" customWidth="1"/>
    <col min="4869" max="4869" width="17.5703125" style="119" customWidth="1"/>
    <col min="4870" max="4870" width="19.140625" style="119" customWidth="1"/>
    <col min="4871" max="4871" width="20.5703125" style="119" customWidth="1"/>
    <col min="4872" max="4872" width="22.7109375" style="119" customWidth="1"/>
    <col min="4873" max="4873" width="23.42578125" style="119" customWidth="1"/>
    <col min="4874" max="4874" width="20.42578125" style="119" customWidth="1"/>
    <col min="4875" max="4875" width="15.5703125" style="119" customWidth="1"/>
    <col min="4876" max="4876" width="23.42578125" style="119" customWidth="1"/>
    <col min="4877" max="4877" width="11.28515625" style="119" customWidth="1"/>
    <col min="4878" max="4878" width="12.85546875" style="119" customWidth="1"/>
    <col min="4879" max="4879" width="6.28515625" style="119" customWidth="1"/>
    <col min="4880" max="4880" width="9.85546875" style="119" customWidth="1"/>
    <col min="4881" max="4881" width="12.5703125" style="119" customWidth="1"/>
    <col min="4882" max="4882" width="12.7109375" style="119" customWidth="1"/>
    <col min="4883" max="5120" width="9.140625" style="119"/>
    <col min="5121" max="5121" width="24.7109375" style="119" customWidth="1"/>
    <col min="5122" max="5122" width="59.140625" style="119" bestFit="1" customWidth="1"/>
    <col min="5123" max="5123" width="54.85546875" style="119" customWidth="1"/>
    <col min="5124" max="5124" width="21.42578125" style="119" customWidth="1"/>
    <col min="5125" max="5125" width="17.5703125" style="119" customWidth="1"/>
    <col min="5126" max="5126" width="19.140625" style="119" customWidth="1"/>
    <col min="5127" max="5127" width="20.5703125" style="119" customWidth="1"/>
    <col min="5128" max="5128" width="22.7109375" style="119" customWidth="1"/>
    <col min="5129" max="5129" width="23.42578125" style="119" customWidth="1"/>
    <col min="5130" max="5130" width="20.42578125" style="119" customWidth="1"/>
    <col min="5131" max="5131" width="15.5703125" style="119" customWidth="1"/>
    <col min="5132" max="5132" width="23.42578125" style="119" customWidth="1"/>
    <col min="5133" max="5133" width="11.28515625" style="119" customWidth="1"/>
    <col min="5134" max="5134" width="12.85546875" style="119" customWidth="1"/>
    <col min="5135" max="5135" width="6.28515625" style="119" customWidth="1"/>
    <col min="5136" max="5136" width="9.85546875" style="119" customWidth="1"/>
    <col min="5137" max="5137" width="12.5703125" style="119" customWidth="1"/>
    <col min="5138" max="5138" width="12.7109375" style="119" customWidth="1"/>
    <col min="5139" max="5376" width="9.140625" style="119"/>
    <col min="5377" max="5377" width="24.7109375" style="119" customWidth="1"/>
    <col min="5378" max="5378" width="59.140625" style="119" bestFit="1" customWidth="1"/>
    <col min="5379" max="5379" width="54.85546875" style="119" customWidth="1"/>
    <col min="5380" max="5380" width="21.42578125" style="119" customWidth="1"/>
    <col min="5381" max="5381" width="17.5703125" style="119" customWidth="1"/>
    <col min="5382" max="5382" width="19.140625" style="119" customWidth="1"/>
    <col min="5383" max="5383" width="20.5703125" style="119" customWidth="1"/>
    <col min="5384" max="5384" width="22.7109375" style="119" customWidth="1"/>
    <col min="5385" max="5385" width="23.42578125" style="119" customWidth="1"/>
    <col min="5386" max="5386" width="20.42578125" style="119" customWidth="1"/>
    <col min="5387" max="5387" width="15.5703125" style="119" customWidth="1"/>
    <col min="5388" max="5388" width="23.42578125" style="119" customWidth="1"/>
    <col min="5389" max="5389" width="11.28515625" style="119" customWidth="1"/>
    <col min="5390" max="5390" width="12.85546875" style="119" customWidth="1"/>
    <col min="5391" max="5391" width="6.28515625" style="119" customWidth="1"/>
    <col min="5392" max="5392" width="9.85546875" style="119" customWidth="1"/>
    <col min="5393" max="5393" width="12.5703125" style="119" customWidth="1"/>
    <col min="5394" max="5394" width="12.7109375" style="119" customWidth="1"/>
    <col min="5395" max="5632" width="9.140625" style="119"/>
    <col min="5633" max="5633" width="24.7109375" style="119" customWidth="1"/>
    <col min="5634" max="5634" width="59.140625" style="119" bestFit="1" customWidth="1"/>
    <col min="5635" max="5635" width="54.85546875" style="119" customWidth="1"/>
    <col min="5636" max="5636" width="21.42578125" style="119" customWidth="1"/>
    <col min="5637" max="5637" width="17.5703125" style="119" customWidth="1"/>
    <col min="5638" max="5638" width="19.140625" style="119" customWidth="1"/>
    <col min="5639" max="5639" width="20.5703125" style="119" customWidth="1"/>
    <col min="5640" max="5640" width="22.7109375" style="119" customWidth="1"/>
    <col min="5641" max="5641" width="23.42578125" style="119" customWidth="1"/>
    <col min="5642" max="5642" width="20.42578125" style="119" customWidth="1"/>
    <col min="5643" max="5643" width="15.5703125" style="119" customWidth="1"/>
    <col min="5644" max="5644" width="23.42578125" style="119" customWidth="1"/>
    <col min="5645" max="5645" width="11.28515625" style="119" customWidth="1"/>
    <col min="5646" max="5646" width="12.85546875" style="119" customWidth="1"/>
    <col min="5647" max="5647" width="6.28515625" style="119" customWidth="1"/>
    <col min="5648" max="5648" width="9.85546875" style="119" customWidth="1"/>
    <col min="5649" max="5649" width="12.5703125" style="119" customWidth="1"/>
    <col min="5650" max="5650" width="12.7109375" style="119" customWidth="1"/>
    <col min="5651" max="5888" width="9.140625" style="119"/>
    <col min="5889" max="5889" width="24.7109375" style="119" customWidth="1"/>
    <col min="5890" max="5890" width="59.140625" style="119" bestFit="1" customWidth="1"/>
    <col min="5891" max="5891" width="54.85546875" style="119" customWidth="1"/>
    <col min="5892" max="5892" width="21.42578125" style="119" customWidth="1"/>
    <col min="5893" max="5893" width="17.5703125" style="119" customWidth="1"/>
    <col min="5894" max="5894" width="19.140625" style="119" customWidth="1"/>
    <col min="5895" max="5895" width="20.5703125" style="119" customWidth="1"/>
    <col min="5896" max="5896" width="22.7109375" style="119" customWidth="1"/>
    <col min="5897" max="5897" width="23.42578125" style="119" customWidth="1"/>
    <col min="5898" max="5898" width="20.42578125" style="119" customWidth="1"/>
    <col min="5899" max="5899" width="15.5703125" style="119" customWidth="1"/>
    <col min="5900" max="5900" width="23.42578125" style="119" customWidth="1"/>
    <col min="5901" max="5901" width="11.28515625" style="119" customWidth="1"/>
    <col min="5902" max="5902" width="12.85546875" style="119" customWidth="1"/>
    <col min="5903" max="5903" width="6.28515625" style="119" customWidth="1"/>
    <col min="5904" max="5904" width="9.85546875" style="119" customWidth="1"/>
    <col min="5905" max="5905" width="12.5703125" style="119" customWidth="1"/>
    <col min="5906" max="5906" width="12.7109375" style="119" customWidth="1"/>
    <col min="5907" max="6144" width="9.140625" style="119"/>
    <col min="6145" max="6145" width="24.7109375" style="119" customWidth="1"/>
    <col min="6146" max="6146" width="59.140625" style="119" bestFit="1" customWidth="1"/>
    <col min="6147" max="6147" width="54.85546875" style="119" customWidth="1"/>
    <col min="6148" max="6148" width="21.42578125" style="119" customWidth="1"/>
    <col min="6149" max="6149" width="17.5703125" style="119" customWidth="1"/>
    <col min="6150" max="6150" width="19.140625" style="119" customWidth="1"/>
    <col min="6151" max="6151" width="20.5703125" style="119" customWidth="1"/>
    <col min="6152" max="6152" width="22.7109375" style="119" customWidth="1"/>
    <col min="6153" max="6153" width="23.42578125" style="119" customWidth="1"/>
    <col min="6154" max="6154" width="20.42578125" style="119" customWidth="1"/>
    <col min="6155" max="6155" width="15.5703125" style="119" customWidth="1"/>
    <col min="6156" max="6156" width="23.42578125" style="119" customWidth="1"/>
    <col min="6157" max="6157" width="11.28515625" style="119" customWidth="1"/>
    <col min="6158" max="6158" width="12.85546875" style="119" customWidth="1"/>
    <col min="6159" max="6159" width="6.28515625" style="119" customWidth="1"/>
    <col min="6160" max="6160" width="9.85546875" style="119" customWidth="1"/>
    <col min="6161" max="6161" width="12.5703125" style="119" customWidth="1"/>
    <col min="6162" max="6162" width="12.7109375" style="119" customWidth="1"/>
    <col min="6163" max="6400" width="9.140625" style="119"/>
    <col min="6401" max="6401" width="24.7109375" style="119" customWidth="1"/>
    <col min="6402" max="6402" width="59.140625" style="119" bestFit="1" customWidth="1"/>
    <col min="6403" max="6403" width="54.85546875" style="119" customWidth="1"/>
    <col min="6404" max="6404" width="21.42578125" style="119" customWidth="1"/>
    <col min="6405" max="6405" width="17.5703125" style="119" customWidth="1"/>
    <col min="6406" max="6406" width="19.140625" style="119" customWidth="1"/>
    <col min="6407" max="6407" width="20.5703125" style="119" customWidth="1"/>
    <col min="6408" max="6408" width="22.7109375" style="119" customWidth="1"/>
    <col min="6409" max="6409" width="23.42578125" style="119" customWidth="1"/>
    <col min="6410" max="6410" width="20.42578125" style="119" customWidth="1"/>
    <col min="6411" max="6411" width="15.5703125" style="119" customWidth="1"/>
    <col min="6412" max="6412" width="23.42578125" style="119" customWidth="1"/>
    <col min="6413" max="6413" width="11.28515625" style="119" customWidth="1"/>
    <col min="6414" max="6414" width="12.85546875" style="119" customWidth="1"/>
    <col min="6415" max="6415" width="6.28515625" style="119" customWidth="1"/>
    <col min="6416" max="6416" width="9.85546875" style="119" customWidth="1"/>
    <col min="6417" max="6417" width="12.5703125" style="119" customWidth="1"/>
    <col min="6418" max="6418" width="12.7109375" style="119" customWidth="1"/>
    <col min="6419" max="6656" width="9.140625" style="119"/>
    <col min="6657" max="6657" width="24.7109375" style="119" customWidth="1"/>
    <col min="6658" max="6658" width="59.140625" style="119" bestFit="1" customWidth="1"/>
    <col min="6659" max="6659" width="54.85546875" style="119" customWidth="1"/>
    <col min="6660" max="6660" width="21.42578125" style="119" customWidth="1"/>
    <col min="6661" max="6661" width="17.5703125" style="119" customWidth="1"/>
    <col min="6662" max="6662" width="19.140625" style="119" customWidth="1"/>
    <col min="6663" max="6663" width="20.5703125" style="119" customWidth="1"/>
    <col min="6664" max="6664" width="22.7109375" style="119" customWidth="1"/>
    <col min="6665" max="6665" width="23.42578125" style="119" customWidth="1"/>
    <col min="6666" max="6666" width="20.42578125" style="119" customWidth="1"/>
    <col min="6667" max="6667" width="15.5703125" style="119" customWidth="1"/>
    <col min="6668" max="6668" width="23.42578125" style="119" customWidth="1"/>
    <col min="6669" max="6669" width="11.28515625" style="119" customWidth="1"/>
    <col min="6670" max="6670" width="12.85546875" style="119" customWidth="1"/>
    <col min="6671" max="6671" width="6.28515625" style="119" customWidth="1"/>
    <col min="6672" max="6672" width="9.85546875" style="119" customWidth="1"/>
    <col min="6673" max="6673" width="12.5703125" style="119" customWidth="1"/>
    <col min="6674" max="6674" width="12.7109375" style="119" customWidth="1"/>
    <col min="6675" max="6912" width="9.140625" style="119"/>
    <col min="6913" max="6913" width="24.7109375" style="119" customWidth="1"/>
    <col min="6914" max="6914" width="59.140625" style="119" bestFit="1" customWidth="1"/>
    <col min="6915" max="6915" width="54.85546875" style="119" customWidth="1"/>
    <col min="6916" max="6916" width="21.42578125" style="119" customWidth="1"/>
    <col min="6917" max="6917" width="17.5703125" style="119" customWidth="1"/>
    <col min="6918" max="6918" width="19.140625" style="119" customWidth="1"/>
    <col min="6919" max="6919" width="20.5703125" style="119" customWidth="1"/>
    <col min="6920" max="6920" width="22.7109375" style="119" customWidth="1"/>
    <col min="6921" max="6921" width="23.42578125" style="119" customWidth="1"/>
    <col min="6922" max="6922" width="20.42578125" style="119" customWidth="1"/>
    <col min="6923" max="6923" width="15.5703125" style="119" customWidth="1"/>
    <col min="6924" max="6924" width="23.42578125" style="119" customWidth="1"/>
    <col min="6925" max="6925" width="11.28515625" style="119" customWidth="1"/>
    <col min="6926" max="6926" width="12.85546875" style="119" customWidth="1"/>
    <col min="6927" max="6927" width="6.28515625" style="119" customWidth="1"/>
    <col min="6928" max="6928" width="9.85546875" style="119" customWidth="1"/>
    <col min="6929" max="6929" width="12.5703125" style="119" customWidth="1"/>
    <col min="6930" max="6930" width="12.7109375" style="119" customWidth="1"/>
    <col min="6931" max="7168" width="9.140625" style="119"/>
    <col min="7169" max="7169" width="24.7109375" style="119" customWidth="1"/>
    <col min="7170" max="7170" width="59.140625" style="119" bestFit="1" customWidth="1"/>
    <col min="7171" max="7171" width="54.85546875" style="119" customWidth="1"/>
    <col min="7172" max="7172" width="21.42578125" style="119" customWidth="1"/>
    <col min="7173" max="7173" width="17.5703125" style="119" customWidth="1"/>
    <col min="7174" max="7174" width="19.140625" style="119" customWidth="1"/>
    <col min="7175" max="7175" width="20.5703125" style="119" customWidth="1"/>
    <col min="7176" max="7176" width="22.7109375" style="119" customWidth="1"/>
    <col min="7177" max="7177" width="23.42578125" style="119" customWidth="1"/>
    <col min="7178" max="7178" width="20.42578125" style="119" customWidth="1"/>
    <col min="7179" max="7179" width="15.5703125" style="119" customWidth="1"/>
    <col min="7180" max="7180" width="23.42578125" style="119" customWidth="1"/>
    <col min="7181" max="7181" width="11.28515625" style="119" customWidth="1"/>
    <col min="7182" max="7182" width="12.85546875" style="119" customWidth="1"/>
    <col min="7183" max="7183" width="6.28515625" style="119" customWidth="1"/>
    <col min="7184" max="7184" width="9.85546875" style="119" customWidth="1"/>
    <col min="7185" max="7185" width="12.5703125" style="119" customWidth="1"/>
    <col min="7186" max="7186" width="12.7109375" style="119" customWidth="1"/>
    <col min="7187" max="7424" width="9.140625" style="119"/>
    <col min="7425" max="7425" width="24.7109375" style="119" customWidth="1"/>
    <col min="7426" max="7426" width="59.140625" style="119" bestFit="1" customWidth="1"/>
    <col min="7427" max="7427" width="54.85546875" style="119" customWidth="1"/>
    <col min="7428" max="7428" width="21.42578125" style="119" customWidth="1"/>
    <col min="7429" max="7429" width="17.5703125" style="119" customWidth="1"/>
    <col min="7430" max="7430" width="19.140625" style="119" customWidth="1"/>
    <col min="7431" max="7431" width="20.5703125" style="119" customWidth="1"/>
    <col min="7432" max="7432" width="22.7109375" style="119" customWidth="1"/>
    <col min="7433" max="7433" width="23.42578125" style="119" customWidth="1"/>
    <col min="7434" max="7434" width="20.42578125" style="119" customWidth="1"/>
    <col min="7435" max="7435" width="15.5703125" style="119" customWidth="1"/>
    <col min="7436" max="7436" width="23.42578125" style="119" customWidth="1"/>
    <col min="7437" max="7437" width="11.28515625" style="119" customWidth="1"/>
    <col min="7438" max="7438" width="12.85546875" style="119" customWidth="1"/>
    <col min="7439" max="7439" width="6.28515625" style="119" customWidth="1"/>
    <col min="7440" max="7440" width="9.85546875" style="119" customWidth="1"/>
    <col min="7441" max="7441" width="12.5703125" style="119" customWidth="1"/>
    <col min="7442" max="7442" width="12.7109375" style="119" customWidth="1"/>
    <col min="7443" max="7680" width="9.140625" style="119"/>
    <col min="7681" max="7681" width="24.7109375" style="119" customWidth="1"/>
    <col min="7682" max="7682" width="59.140625" style="119" bestFit="1" customWidth="1"/>
    <col min="7683" max="7683" width="54.85546875" style="119" customWidth="1"/>
    <col min="7684" max="7684" width="21.42578125" style="119" customWidth="1"/>
    <col min="7685" max="7685" width="17.5703125" style="119" customWidth="1"/>
    <col min="7686" max="7686" width="19.140625" style="119" customWidth="1"/>
    <col min="7687" max="7687" width="20.5703125" style="119" customWidth="1"/>
    <col min="7688" max="7688" width="22.7109375" style="119" customWidth="1"/>
    <col min="7689" max="7689" width="23.42578125" style="119" customWidth="1"/>
    <col min="7690" max="7690" width="20.42578125" style="119" customWidth="1"/>
    <col min="7691" max="7691" width="15.5703125" style="119" customWidth="1"/>
    <col min="7692" max="7692" width="23.42578125" style="119" customWidth="1"/>
    <col min="7693" max="7693" width="11.28515625" style="119" customWidth="1"/>
    <col min="7694" max="7694" width="12.85546875" style="119" customWidth="1"/>
    <col min="7695" max="7695" width="6.28515625" style="119" customWidth="1"/>
    <col min="7696" max="7696" width="9.85546875" style="119" customWidth="1"/>
    <col min="7697" max="7697" width="12.5703125" style="119" customWidth="1"/>
    <col min="7698" max="7698" width="12.7109375" style="119" customWidth="1"/>
    <col min="7699" max="7936" width="9.140625" style="119"/>
    <col min="7937" max="7937" width="24.7109375" style="119" customWidth="1"/>
    <col min="7938" max="7938" width="59.140625" style="119" bestFit="1" customWidth="1"/>
    <col min="7939" max="7939" width="54.85546875" style="119" customWidth="1"/>
    <col min="7940" max="7940" width="21.42578125" style="119" customWidth="1"/>
    <col min="7941" max="7941" width="17.5703125" style="119" customWidth="1"/>
    <col min="7942" max="7942" width="19.140625" style="119" customWidth="1"/>
    <col min="7943" max="7943" width="20.5703125" style="119" customWidth="1"/>
    <col min="7944" max="7944" width="22.7109375" style="119" customWidth="1"/>
    <col min="7945" max="7945" width="23.42578125" style="119" customWidth="1"/>
    <col min="7946" max="7946" width="20.42578125" style="119" customWidth="1"/>
    <col min="7947" max="7947" width="15.5703125" style="119" customWidth="1"/>
    <col min="7948" max="7948" width="23.42578125" style="119" customWidth="1"/>
    <col min="7949" max="7949" width="11.28515625" style="119" customWidth="1"/>
    <col min="7950" max="7950" width="12.85546875" style="119" customWidth="1"/>
    <col min="7951" max="7951" width="6.28515625" style="119" customWidth="1"/>
    <col min="7952" max="7952" width="9.85546875" style="119" customWidth="1"/>
    <col min="7953" max="7953" width="12.5703125" style="119" customWidth="1"/>
    <col min="7954" max="7954" width="12.7109375" style="119" customWidth="1"/>
    <col min="7955" max="8192" width="9.140625" style="119"/>
    <col min="8193" max="8193" width="24.7109375" style="119" customWidth="1"/>
    <col min="8194" max="8194" width="59.140625" style="119" bestFit="1" customWidth="1"/>
    <col min="8195" max="8195" width="54.85546875" style="119" customWidth="1"/>
    <col min="8196" max="8196" width="21.42578125" style="119" customWidth="1"/>
    <col min="8197" max="8197" width="17.5703125" style="119" customWidth="1"/>
    <col min="8198" max="8198" width="19.140625" style="119" customWidth="1"/>
    <col min="8199" max="8199" width="20.5703125" style="119" customWidth="1"/>
    <col min="8200" max="8200" width="22.7109375" style="119" customWidth="1"/>
    <col min="8201" max="8201" width="23.42578125" style="119" customWidth="1"/>
    <col min="8202" max="8202" width="20.42578125" style="119" customWidth="1"/>
    <col min="8203" max="8203" width="15.5703125" style="119" customWidth="1"/>
    <col min="8204" max="8204" width="23.42578125" style="119" customWidth="1"/>
    <col min="8205" max="8205" width="11.28515625" style="119" customWidth="1"/>
    <col min="8206" max="8206" width="12.85546875" style="119" customWidth="1"/>
    <col min="8207" max="8207" width="6.28515625" style="119" customWidth="1"/>
    <col min="8208" max="8208" width="9.85546875" style="119" customWidth="1"/>
    <col min="8209" max="8209" width="12.5703125" style="119" customWidth="1"/>
    <col min="8210" max="8210" width="12.7109375" style="119" customWidth="1"/>
    <col min="8211" max="8448" width="9.140625" style="119"/>
    <col min="8449" max="8449" width="24.7109375" style="119" customWidth="1"/>
    <col min="8450" max="8450" width="59.140625" style="119" bestFit="1" customWidth="1"/>
    <col min="8451" max="8451" width="54.85546875" style="119" customWidth="1"/>
    <col min="8452" max="8452" width="21.42578125" style="119" customWidth="1"/>
    <col min="8453" max="8453" width="17.5703125" style="119" customWidth="1"/>
    <col min="8454" max="8454" width="19.140625" style="119" customWidth="1"/>
    <col min="8455" max="8455" width="20.5703125" style="119" customWidth="1"/>
    <col min="8456" max="8456" width="22.7109375" style="119" customWidth="1"/>
    <col min="8457" max="8457" width="23.42578125" style="119" customWidth="1"/>
    <col min="8458" max="8458" width="20.42578125" style="119" customWidth="1"/>
    <col min="8459" max="8459" width="15.5703125" style="119" customWidth="1"/>
    <col min="8460" max="8460" width="23.42578125" style="119" customWidth="1"/>
    <col min="8461" max="8461" width="11.28515625" style="119" customWidth="1"/>
    <col min="8462" max="8462" width="12.85546875" style="119" customWidth="1"/>
    <col min="8463" max="8463" width="6.28515625" style="119" customWidth="1"/>
    <col min="8464" max="8464" width="9.85546875" style="119" customWidth="1"/>
    <col min="8465" max="8465" width="12.5703125" style="119" customWidth="1"/>
    <col min="8466" max="8466" width="12.7109375" style="119" customWidth="1"/>
    <col min="8467" max="8704" width="9.140625" style="119"/>
    <col min="8705" max="8705" width="24.7109375" style="119" customWidth="1"/>
    <col min="8706" max="8706" width="59.140625" style="119" bestFit="1" customWidth="1"/>
    <col min="8707" max="8707" width="54.85546875" style="119" customWidth="1"/>
    <col min="8708" max="8708" width="21.42578125" style="119" customWidth="1"/>
    <col min="8709" max="8709" width="17.5703125" style="119" customWidth="1"/>
    <col min="8710" max="8710" width="19.140625" style="119" customWidth="1"/>
    <col min="8711" max="8711" width="20.5703125" style="119" customWidth="1"/>
    <col min="8712" max="8712" width="22.7109375" style="119" customWidth="1"/>
    <col min="8713" max="8713" width="23.42578125" style="119" customWidth="1"/>
    <col min="8714" max="8714" width="20.42578125" style="119" customWidth="1"/>
    <col min="8715" max="8715" width="15.5703125" style="119" customWidth="1"/>
    <col min="8716" max="8716" width="23.42578125" style="119" customWidth="1"/>
    <col min="8717" max="8717" width="11.28515625" style="119" customWidth="1"/>
    <col min="8718" max="8718" width="12.85546875" style="119" customWidth="1"/>
    <col min="8719" max="8719" width="6.28515625" style="119" customWidth="1"/>
    <col min="8720" max="8720" width="9.85546875" style="119" customWidth="1"/>
    <col min="8721" max="8721" width="12.5703125" style="119" customWidth="1"/>
    <col min="8722" max="8722" width="12.7109375" style="119" customWidth="1"/>
    <col min="8723" max="8960" width="9.140625" style="119"/>
    <col min="8961" max="8961" width="24.7109375" style="119" customWidth="1"/>
    <col min="8962" max="8962" width="59.140625" style="119" bestFit="1" customWidth="1"/>
    <col min="8963" max="8963" width="54.85546875" style="119" customWidth="1"/>
    <col min="8964" max="8964" width="21.42578125" style="119" customWidth="1"/>
    <col min="8965" max="8965" width="17.5703125" style="119" customWidth="1"/>
    <col min="8966" max="8966" width="19.140625" style="119" customWidth="1"/>
    <col min="8967" max="8967" width="20.5703125" style="119" customWidth="1"/>
    <col min="8968" max="8968" width="22.7109375" style="119" customWidth="1"/>
    <col min="8969" max="8969" width="23.42578125" style="119" customWidth="1"/>
    <col min="8970" max="8970" width="20.42578125" style="119" customWidth="1"/>
    <col min="8971" max="8971" width="15.5703125" style="119" customWidth="1"/>
    <col min="8972" max="8972" width="23.42578125" style="119" customWidth="1"/>
    <col min="8973" max="8973" width="11.28515625" style="119" customWidth="1"/>
    <col min="8974" max="8974" width="12.85546875" style="119" customWidth="1"/>
    <col min="8975" max="8975" width="6.28515625" style="119" customWidth="1"/>
    <col min="8976" max="8976" width="9.85546875" style="119" customWidth="1"/>
    <col min="8977" max="8977" width="12.5703125" style="119" customWidth="1"/>
    <col min="8978" max="8978" width="12.7109375" style="119" customWidth="1"/>
    <col min="8979" max="9216" width="9.140625" style="119"/>
    <col min="9217" max="9217" width="24.7109375" style="119" customWidth="1"/>
    <col min="9218" max="9218" width="59.140625" style="119" bestFit="1" customWidth="1"/>
    <col min="9219" max="9219" width="54.85546875" style="119" customWidth="1"/>
    <col min="9220" max="9220" width="21.42578125" style="119" customWidth="1"/>
    <col min="9221" max="9221" width="17.5703125" style="119" customWidth="1"/>
    <col min="9222" max="9222" width="19.140625" style="119" customWidth="1"/>
    <col min="9223" max="9223" width="20.5703125" style="119" customWidth="1"/>
    <col min="9224" max="9224" width="22.7109375" style="119" customWidth="1"/>
    <col min="9225" max="9225" width="23.42578125" style="119" customWidth="1"/>
    <col min="9226" max="9226" width="20.42578125" style="119" customWidth="1"/>
    <col min="9227" max="9227" width="15.5703125" style="119" customWidth="1"/>
    <col min="9228" max="9228" width="23.42578125" style="119" customWidth="1"/>
    <col min="9229" max="9229" width="11.28515625" style="119" customWidth="1"/>
    <col min="9230" max="9230" width="12.85546875" style="119" customWidth="1"/>
    <col min="9231" max="9231" width="6.28515625" style="119" customWidth="1"/>
    <col min="9232" max="9232" width="9.85546875" style="119" customWidth="1"/>
    <col min="9233" max="9233" width="12.5703125" style="119" customWidth="1"/>
    <col min="9234" max="9234" width="12.7109375" style="119" customWidth="1"/>
    <col min="9235" max="9472" width="9.140625" style="119"/>
    <col min="9473" max="9473" width="24.7109375" style="119" customWidth="1"/>
    <col min="9474" max="9474" width="59.140625" style="119" bestFit="1" customWidth="1"/>
    <col min="9475" max="9475" width="54.85546875" style="119" customWidth="1"/>
    <col min="9476" max="9476" width="21.42578125" style="119" customWidth="1"/>
    <col min="9477" max="9477" width="17.5703125" style="119" customWidth="1"/>
    <col min="9478" max="9478" width="19.140625" style="119" customWidth="1"/>
    <col min="9479" max="9479" width="20.5703125" style="119" customWidth="1"/>
    <col min="9480" max="9480" width="22.7109375" style="119" customWidth="1"/>
    <col min="9481" max="9481" width="23.42578125" style="119" customWidth="1"/>
    <col min="9482" max="9482" width="20.42578125" style="119" customWidth="1"/>
    <col min="9483" max="9483" width="15.5703125" style="119" customWidth="1"/>
    <col min="9484" max="9484" width="23.42578125" style="119" customWidth="1"/>
    <col min="9485" max="9485" width="11.28515625" style="119" customWidth="1"/>
    <col min="9486" max="9486" width="12.85546875" style="119" customWidth="1"/>
    <col min="9487" max="9487" width="6.28515625" style="119" customWidth="1"/>
    <col min="9488" max="9488" width="9.85546875" style="119" customWidth="1"/>
    <col min="9489" max="9489" width="12.5703125" style="119" customWidth="1"/>
    <col min="9490" max="9490" width="12.7109375" style="119" customWidth="1"/>
    <col min="9491" max="9728" width="9.140625" style="119"/>
    <col min="9729" max="9729" width="24.7109375" style="119" customWidth="1"/>
    <col min="9730" max="9730" width="59.140625" style="119" bestFit="1" customWidth="1"/>
    <col min="9731" max="9731" width="54.85546875" style="119" customWidth="1"/>
    <col min="9732" max="9732" width="21.42578125" style="119" customWidth="1"/>
    <col min="9733" max="9733" width="17.5703125" style="119" customWidth="1"/>
    <col min="9734" max="9734" width="19.140625" style="119" customWidth="1"/>
    <col min="9735" max="9735" width="20.5703125" style="119" customWidth="1"/>
    <col min="9736" max="9736" width="22.7109375" style="119" customWidth="1"/>
    <col min="9737" max="9737" width="23.42578125" style="119" customWidth="1"/>
    <col min="9738" max="9738" width="20.42578125" style="119" customWidth="1"/>
    <col min="9739" max="9739" width="15.5703125" style="119" customWidth="1"/>
    <col min="9740" max="9740" width="23.42578125" style="119" customWidth="1"/>
    <col min="9741" max="9741" width="11.28515625" style="119" customWidth="1"/>
    <col min="9742" max="9742" width="12.85546875" style="119" customWidth="1"/>
    <col min="9743" max="9743" width="6.28515625" style="119" customWidth="1"/>
    <col min="9744" max="9744" width="9.85546875" style="119" customWidth="1"/>
    <col min="9745" max="9745" width="12.5703125" style="119" customWidth="1"/>
    <col min="9746" max="9746" width="12.7109375" style="119" customWidth="1"/>
    <col min="9747" max="9984" width="9.140625" style="119"/>
    <col min="9985" max="9985" width="24.7109375" style="119" customWidth="1"/>
    <col min="9986" max="9986" width="59.140625" style="119" bestFit="1" customWidth="1"/>
    <col min="9987" max="9987" width="54.85546875" style="119" customWidth="1"/>
    <col min="9988" max="9988" width="21.42578125" style="119" customWidth="1"/>
    <col min="9989" max="9989" width="17.5703125" style="119" customWidth="1"/>
    <col min="9990" max="9990" width="19.140625" style="119" customWidth="1"/>
    <col min="9991" max="9991" width="20.5703125" style="119" customWidth="1"/>
    <col min="9992" max="9992" width="22.7109375" style="119" customWidth="1"/>
    <col min="9993" max="9993" width="23.42578125" style="119" customWidth="1"/>
    <col min="9994" max="9994" width="20.42578125" style="119" customWidth="1"/>
    <col min="9995" max="9995" width="15.5703125" style="119" customWidth="1"/>
    <col min="9996" max="9996" width="23.42578125" style="119" customWidth="1"/>
    <col min="9997" max="9997" width="11.28515625" style="119" customWidth="1"/>
    <col min="9998" max="9998" width="12.85546875" style="119" customWidth="1"/>
    <col min="9999" max="9999" width="6.28515625" style="119" customWidth="1"/>
    <col min="10000" max="10000" width="9.85546875" style="119" customWidth="1"/>
    <col min="10001" max="10001" width="12.5703125" style="119" customWidth="1"/>
    <col min="10002" max="10002" width="12.7109375" style="119" customWidth="1"/>
    <col min="10003" max="10240" width="9.140625" style="119"/>
    <col min="10241" max="10241" width="24.7109375" style="119" customWidth="1"/>
    <col min="10242" max="10242" width="59.140625" style="119" bestFit="1" customWidth="1"/>
    <col min="10243" max="10243" width="54.85546875" style="119" customWidth="1"/>
    <col min="10244" max="10244" width="21.42578125" style="119" customWidth="1"/>
    <col min="10245" max="10245" width="17.5703125" style="119" customWidth="1"/>
    <col min="10246" max="10246" width="19.140625" style="119" customWidth="1"/>
    <col min="10247" max="10247" width="20.5703125" style="119" customWidth="1"/>
    <col min="10248" max="10248" width="22.7109375" style="119" customWidth="1"/>
    <col min="10249" max="10249" width="23.42578125" style="119" customWidth="1"/>
    <col min="10250" max="10250" width="20.42578125" style="119" customWidth="1"/>
    <col min="10251" max="10251" width="15.5703125" style="119" customWidth="1"/>
    <col min="10252" max="10252" width="23.42578125" style="119" customWidth="1"/>
    <col min="10253" max="10253" width="11.28515625" style="119" customWidth="1"/>
    <col min="10254" max="10254" width="12.85546875" style="119" customWidth="1"/>
    <col min="10255" max="10255" width="6.28515625" style="119" customWidth="1"/>
    <col min="10256" max="10256" width="9.85546875" style="119" customWidth="1"/>
    <col min="10257" max="10257" width="12.5703125" style="119" customWidth="1"/>
    <col min="10258" max="10258" width="12.7109375" style="119" customWidth="1"/>
    <col min="10259" max="10496" width="9.140625" style="119"/>
    <col min="10497" max="10497" width="24.7109375" style="119" customWidth="1"/>
    <col min="10498" max="10498" width="59.140625" style="119" bestFit="1" customWidth="1"/>
    <col min="10499" max="10499" width="54.85546875" style="119" customWidth="1"/>
    <col min="10500" max="10500" width="21.42578125" style="119" customWidth="1"/>
    <col min="10501" max="10501" width="17.5703125" style="119" customWidth="1"/>
    <col min="10502" max="10502" width="19.140625" style="119" customWidth="1"/>
    <col min="10503" max="10503" width="20.5703125" style="119" customWidth="1"/>
    <col min="10504" max="10504" width="22.7109375" style="119" customWidth="1"/>
    <col min="10505" max="10505" width="23.42578125" style="119" customWidth="1"/>
    <col min="10506" max="10506" width="20.42578125" style="119" customWidth="1"/>
    <col min="10507" max="10507" width="15.5703125" style="119" customWidth="1"/>
    <col min="10508" max="10508" width="23.42578125" style="119" customWidth="1"/>
    <col min="10509" max="10509" width="11.28515625" style="119" customWidth="1"/>
    <col min="10510" max="10510" width="12.85546875" style="119" customWidth="1"/>
    <col min="10511" max="10511" width="6.28515625" style="119" customWidth="1"/>
    <col min="10512" max="10512" width="9.85546875" style="119" customWidth="1"/>
    <col min="10513" max="10513" width="12.5703125" style="119" customWidth="1"/>
    <col min="10514" max="10514" width="12.7109375" style="119" customWidth="1"/>
    <col min="10515" max="10752" width="9.140625" style="119"/>
    <col min="10753" max="10753" width="24.7109375" style="119" customWidth="1"/>
    <col min="10754" max="10754" width="59.140625" style="119" bestFit="1" customWidth="1"/>
    <col min="10755" max="10755" width="54.85546875" style="119" customWidth="1"/>
    <col min="10756" max="10756" width="21.42578125" style="119" customWidth="1"/>
    <col min="10757" max="10757" width="17.5703125" style="119" customWidth="1"/>
    <col min="10758" max="10758" width="19.140625" style="119" customWidth="1"/>
    <col min="10759" max="10759" width="20.5703125" style="119" customWidth="1"/>
    <col min="10760" max="10760" width="22.7109375" style="119" customWidth="1"/>
    <col min="10761" max="10761" width="23.42578125" style="119" customWidth="1"/>
    <col min="10762" max="10762" width="20.42578125" style="119" customWidth="1"/>
    <col min="10763" max="10763" width="15.5703125" style="119" customWidth="1"/>
    <col min="10764" max="10764" width="23.42578125" style="119" customWidth="1"/>
    <col min="10765" max="10765" width="11.28515625" style="119" customWidth="1"/>
    <col min="10766" max="10766" width="12.85546875" style="119" customWidth="1"/>
    <col min="10767" max="10767" width="6.28515625" style="119" customWidth="1"/>
    <col min="10768" max="10768" width="9.85546875" style="119" customWidth="1"/>
    <col min="10769" max="10769" width="12.5703125" style="119" customWidth="1"/>
    <col min="10770" max="10770" width="12.7109375" style="119" customWidth="1"/>
    <col min="10771" max="11008" width="9.140625" style="119"/>
    <col min="11009" max="11009" width="24.7109375" style="119" customWidth="1"/>
    <col min="11010" max="11010" width="59.140625" style="119" bestFit="1" customWidth="1"/>
    <col min="11011" max="11011" width="54.85546875" style="119" customWidth="1"/>
    <col min="11012" max="11012" width="21.42578125" style="119" customWidth="1"/>
    <col min="11013" max="11013" width="17.5703125" style="119" customWidth="1"/>
    <col min="11014" max="11014" width="19.140625" style="119" customWidth="1"/>
    <col min="11015" max="11015" width="20.5703125" style="119" customWidth="1"/>
    <col min="11016" max="11016" width="22.7109375" style="119" customWidth="1"/>
    <col min="11017" max="11017" width="23.42578125" style="119" customWidth="1"/>
    <col min="11018" max="11018" width="20.42578125" style="119" customWidth="1"/>
    <col min="11019" max="11019" width="15.5703125" style="119" customWidth="1"/>
    <col min="11020" max="11020" width="23.42578125" style="119" customWidth="1"/>
    <col min="11021" max="11021" width="11.28515625" style="119" customWidth="1"/>
    <col min="11022" max="11022" width="12.85546875" style="119" customWidth="1"/>
    <col min="11023" max="11023" width="6.28515625" style="119" customWidth="1"/>
    <col min="11024" max="11024" width="9.85546875" style="119" customWidth="1"/>
    <col min="11025" max="11025" width="12.5703125" style="119" customWidth="1"/>
    <col min="11026" max="11026" width="12.7109375" style="119" customWidth="1"/>
    <col min="11027" max="11264" width="9.140625" style="119"/>
    <col min="11265" max="11265" width="24.7109375" style="119" customWidth="1"/>
    <col min="11266" max="11266" width="59.140625" style="119" bestFit="1" customWidth="1"/>
    <col min="11267" max="11267" width="54.85546875" style="119" customWidth="1"/>
    <col min="11268" max="11268" width="21.42578125" style="119" customWidth="1"/>
    <col min="11269" max="11269" width="17.5703125" style="119" customWidth="1"/>
    <col min="11270" max="11270" width="19.140625" style="119" customWidth="1"/>
    <col min="11271" max="11271" width="20.5703125" style="119" customWidth="1"/>
    <col min="11272" max="11272" width="22.7109375" style="119" customWidth="1"/>
    <col min="11273" max="11273" width="23.42578125" style="119" customWidth="1"/>
    <col min="11274" max="11274" width="20.42578125" style="119" customWidth="1"/>
    <col min="11275" max="11275" width="15.5703125" style="119" customWidth="1"/>
    <col min="11276" max="11276" width="23.42578125" style="119" customWidth="1"/>
    <col min="11277" max="11277" width="11.28515625" style="119" customWidth="1"/>
    <col min="11278" max="11278" width="12.85546875" style="119" customWidth="1"/>
    <col min="11279" max="11279" width="6.28515625" style="119" customWidth="1"/>
    <col min="11280" max="11280" width="9.85546875" style="119" customWidth="1"/>
    <col min="11281" max="11281" width="12.5703125" style="119" customWidth="1"/>
    <col min="11282" max="11282" width="12.7109375" style="119" customWidth="1"/>
    <col min="11283" max="11520" width="9.140625" style="119"/>
    <col min="11521" max="11521" width="24.7109375" style="119" customWidth="1"/>
    <col min="11522" max="11522" width="59.140625" style="119" bestFit="1" customWidth="1"/>
    <col min="11523" max="11523" width="54.85546875" style="119" customWidth="1"/>
    <col min="11524" max="11524" width="21.42578125" style="119" customWidth="1"/>
    <col min="11525" max="11525" width="17.5703125" style="119" customWidth="1"/>
    <col min="11526" max="11526" width="19.140625" style="119" customWidth="1"/>
    <col min="11527" max="11527" width="20.5703125" style="119" customWidth="1"/>
    <col min="11528" max="11528" width="22.7109375" style="119" customWidth="1"/>
    <col min="11529" max="11529" width="23.42578125" style="119" customWidth="1"/>
    <col min="11530" max="11530" width="20.42578125" style="119" customWidth="1"/>
    <col min="11531" max="11531" width="15.5703125" style="119" customWidth="1"/>
    <col min="11532" max="11532" width="23.42578125" style="119" customWidth="1"/>
    <col min="11533" max="11533" width="11.28515625" style="119" customWidth="1"/>
    <col min="11534" max="11534" width="12.85546875" style="119" customWidth="1"/>
    <col min="11535" max="11535" width="6.28515625" style="119" customWidth="1"/>
    <col min="11536" max="11536" width="9.85546875" style="119" customWidth="1"/>
    <col min="11537" max="11537" width="12.5703125" style="119" customWidth="1"/>
    <col min="11538" max="11538" width="12.7109375" style="119" customWidth="1"/>
    <col min="11539" max="11776" width="9.140625" style="119"/>
    <col min="11777" max="11777" width="24.7109375" style="119" customWidth="1"/>
    <col min="11778" max="11778" width="59.140625" style="119" bestFit="1" customWidth="1"/>
    <col min="11779" max="11779" width="54.85546875" style="119" customWidth="1"/>
    <col min="11780" max="11780" width="21.42578125" style="119" customWidth="1"/>
    <col min="11781" max="11781" width="17.5703125" style="119" customWidth="1"/>
    <col min="11782" max="11782" width="19.140625" style="119" customWidth="1"/>
    <col min="11783" max="11783" width="20.5703125" style="119" customWidth="1"/>
    <col min="11784" max="11784" width="22.7109375" style="119" customWidth="1"/>
    <col min="11785" max="11785" width="23.42578125" style="119" customWidth="1"/>
    <col min="11786" max="11786" width="20.42578125" style="119" customWidth="1"/>
    <col min="11787" max="11787" width="15.5703125" style="119" customWidth="1"/>
    <col min="11788" max="11788" width="23.42578125" style="119" customWidth="1"/>
    <col min="11789" max="11789" width="11.28515625" style="119" customWidth="1"/>
    <col min="11790" max="11790" width="12.85546875" style="119" customWidth="1"/>
    <col min="11791" max="11791" width="6.28515625" style="119" customWidth="1"/>
    <col min="11792" max="11792" width="9.85546875" style="119" customWidth="1"/>
    <col min="11793" max="11793" width="12.5703125" style="119" customWidth="1"/>
    <col min="11794" max="11794" width="12.7109375" style="119" customWidth="1"/>
    <col min="11795" max="12032" width="9.140625" style="119"/>
    <col min="12033" max="12033" width="24.7109375" style="119" customWidth="1"/>
    <col min="12034" max="12034" width="59.140625" style="119" bestFit="1" customWidth="1"/>
    <col min="12035" max="12035" width="54.85546875" style="119" customWidth="1"/>
    <col min="12036" max="12036" width="21.42578125" style="119" customWidth="1"/>
    <col min="12037" max="12037" width="17.5703125" style="119" customWidth="1"/>
    <col min="12038" max="12038" width="19.140625" style="119" customWidth="1"/>
    <col min="12039" max="12039" width="20.5703125" style="119" customWidth="1"/>
    <col min="12040" max="12040" width="22.7109375" style="119" customWidth="1"/>
    <col min="12041" max="12041" width="23.42578125" style="119" customWidth="1"/>
    <col min="12042" max="12042" width="20.42578125" style="119" customWidth="1"/>
    <col min="12043" max="12043" width="15.5703125" style="119" customWidth="1"/>
    <col min="12044" max="12044" width="23.42578125" style="119" customWidth="1"/>
    <col min="12045" max="12045" width="11.28515625" style="119" customWidth="1"/>
    <col min="12046" max="12046" width="12.85546875" style="119" customWidth="1"/>
    <col min="12047" max="12047" width="6.28515625" style="119" customWidth="1"/>
    <col min="12048" max="12048" width="9.85546875" style="119" customWidth="1"/>
    <col min="12049" max="12049" width="12.5703125" style="119" customWidth="1"/>
    <col min="12050" max="12050" width="12.7109375" style="119" customWidth="1"/>
    <col min="12051" max="12288" width="9.140625" style="119"/>
    <col min="12289" max="12289" width="24.7109375" style="119" customWidth="1"/>
    <col min="12290" max="12290" width="59.140625" style="119" bestFit="1" customWidth="1"/>
    <col min="12291" max="12291" width="54.85546875" style="119" customWidth="1"/>
    <col min="12292" max="12292" width="21.42578125" style="119" customWidth="1"/>
    <col min="12293" max="12293" width="17.5703125" style="119" customWidth="1"/>
    <col min="12294" max="12294" width="19.140625" style="119" customWidth="1"/>
    <col min="12295" max="12295" width="20.5703125" style="119" customWidth="1"/>
    <col min="12296" max="12296" width="22.7109375" style="119" customWidth="1"/>
    <col min="12297" max="12297" width="23.42578125" style="119" customWidth="1"/>
    <col min="12298" max="12298" width="20.42578125" style="119" customWidth="1"/>
    <col min="12299" max="12299" width="15.5703125" style="119" customWidth="1"/>
    <col min="12300" max="12300" width="23.42578125" style="119" customWidth="1"/>
    <col min="12301" max="12301" width="11.28515625" style="119" customWidth="1"/>
    <col min="12302" max="12302" width="12.85546875" style="119" customWidth="1"/>
    <col min="12303" max="12303" width="6.28515625" style="119" customWidth="1"/>
    <col min="12304" max="12304" width="9.85546875" style="119" customWidth="1"/>
    <col min="12305" max="12305" width="12.5703125" style="119" customWidth="1"/>
    <col min="12306" max="12306" width="12.7109375" style="119" customWidth="1"/>
    <col min="12307" max="12544" width="9.140625" style="119"/>
    <col min="12545" max="12545" width="24.7109375" style="119" customWidth="1"/>
    <col min="12546" max="12546" width="59.140625" style="119" bestFit="1" customWidth="1"/>
    <col min="12547" max="12547" width="54.85546875" style="119" customWidth="1"/>
    <col min="12548" max="12548" width="21.42578125" style="119" customWidth="1"/>
    <col min="12549" max="12549" width="17.5703125" style="119" customWidth="1"/>
    <col min="12550" max="12550" width="19.140625" style="119" customWidth="1"/>
    <col min="12551" max="12551" width="20.5703125" style="119" customWidth="1"/>
    <col min="12552" max="12552" width="22.7109375" style="119" customWidth="1"/>
    <col min="12553" max="12553" width="23.42578125" style="119" customWidth="1"/>
    <col min="12554" max="12554" width="20.42578125" style="119" customWidth="1"/>
    <col min="12555" max="12555" width="15.5703125" style="119" customWidth="1"/>
    <col min="12556" max="12556" width="23.42578125" style="119" customWidth="1"/>
    <col min="12557" max="12557" width="11.28515625" style="119" customWidth="1"/>
    <col min="12558" max="12558" width="12.85546875" style="119" customWidth="1"/>
    <col min="12559" max="12559" width="6.28515625" style="119" customWidth="1"/>
    <col min="12560" max="12560" width="9.85546875" style="119" customWidth="1"/>
    <col min="12561" max="12561" width="12.5703125" style="119" customWidth="1"/>
    <col min="12562" max="12562" width="12.7109375" style="119" customWidth="1"/>
    <col min="12563" max="12800" width="9.140625" style="119"/>
    <col min="12801" max="12801" width="24.7109375" style="119" customWidth="1"/>
    <col min="12802" max="12802" width="59.140625" style="119" bestFit="1" customWidth="1"/>
    <col min="12803" max="12803" width="54.85546875" style="119" customWidth="1"/>
    <col min="12804" max="12804" width="21.42578125" style="119" customWidth="1"/>
    <col min="12805" max="12805" width="17.5703125" style="119" customWidth="1"/>
    <col min="12806" max="12806" width="19.140625" style="119" customWidth="1"/>
    <col min="12807" max="12807" width="20.5703125" style="119" customWidth="1"/>
    <col min="12808" max="12808" width="22.7109375" style="119" customWidth="1"/>
    <col min="12809" max="12809" width="23.42578125" style="119" customWidth="1"/>
    <col min="12810" max="12810" width="20.42578125" style="119" customWidth="1"/>
    <col min="12811" max="12811" width="15.5703125" style="119" customWidth="1"/>
    <col min="12812" max="12812" width="23.42578125" style="119" customWidth="1"/>
    <col min="12813" max="12813" width="11.28515625" style="119" customWidth="1"/>
    <col min="12814" max="12814" width="12.85546875" style="119" customWidth="1"/>
    <col min="12815" max="12815" width="6.28515625" style="119" customWidth="1"/>
    <col min="12816" max="12816" width="9.85546875" style="119" customWidth="1"/>
    <col min="12817" max="12817" width="12.5703125" style="119" customWidth="1"/>
    <col min="12818" max="12818" width="12.7109375" style="119" customWidth="1"/>
    <col min="12819" max="13056" width="9.140625" style="119"/>
    <col min="13057" max="13057" width="24.7109375" style="119" customWidth="1"/>
    <col min="13058" max="13058" width="59.140625" style="119" bestFit="1" customWidth="1"/>
    <col min="13059" max="13059" width="54.85546875" style="119" customWidth="1"/>
    <col min="13060" max="13060" width="21.42578125" style="119" customWidth="1"/>
    <col min="13061" max="13061" width="17.5703125" style="119" customWidth="1"/>
    <col min="13062" max="13062" width="19.140625" style="119" customWidth="1"/>
    <col min="13063" max="13063" width="20.5703125" style="119" customWidth="1"/>
    <col min="13064" max="13064" width="22.7109375" style="119" customWidth="1"/>
    <col min="13065" max="13065" width="23.42578125" style="119" customWidth="1"/>
    <col min="13066" max="13066" width="20.42578125" style="119" customWidth="1"/>
    <col min="13067" max="13067" width="15.5703125" style="119" customWidth="1"/>
    <col min="13068" max="13068" width="23.42578125" style="119" customWidth="1"/>
    <col min="13069" max="13069" width="11.28515625" style="119" customWidth="1"/>
    <col min="13070" max="13070" width="12.85546875" style="119" customWidth="1"/>
    <col min="13071" max="13071" width="6.28515625" style="119" customWidth="1"/>
    <col min="13072" max="13072" width="9.85546875" style="119" customWidth="1"/>
    <col min="13073" max="13073" width="12.5703125" style="119" customWidth="1"/>
    <col min="13074" max="13074" width="12.7109375" style="119" customWidth="1"/>
    <col min="13075" max="13312" width="9.140625" style="119"/>
    <col min="13313" max="13313" width="24.7109375" style="119" customWidth="1"/>
    <col min="13314" max="13314" width="59.140625" style="119" bestFit="1" customWidth="1"/>
    <col min="13315" max="13315" width="54.85546875" style="119" customWidth="1"/>
    <col min="13316" max="13316" width="21.42578125" style="119" customWidth="1"/>
    <col min="13317" max="13317" width="17.5703125" style="119" customWidth="1"/>
    <col min="13318" max="13318" width="19.140625" style="119" customWidth="1"/>
    <col min="13319" max="13319" width="20.5703125" style="119" customWidth="1"/>
    <col min="13320" max="13320" width="22.7109375" style="119" customWidth="1"/>
    <col min="13321" max="13321" width="23.42578125" style="119" customWidth="1"/>
    <col min="13322" max="13322" width="20.42578125" style="119" customWidth="1"/>
    <col min="13323" max="13323" width="15.5703125" style="119" customWidth="1"/>
    <col min="13324" max="13324" width="23.42578125" style="119" customWidth="1"/>
    <col min="13325" max="13325" width="11.28515625" style="119" customWidth="1"/>
    <col min="13326" max="13326" width="12.85546875" style="119" customWidth="1"/>
    <col min="13327" max="13327" width="6.28515625" style="119" customWidth="1"/>
    <col min="13328" max="13328" width="9.85546875" style="119" customWidth="1"/>
    <col min="13329" max="13329" width="12.5703125" style="119" customWidth="1"/>
    <col min="13330" max="13330" width="12.7109375" style="119" customWidth="1"/>
    <col min="13331" max="13568" width="9.140625" style="119"/>
    <col min="13569" max="13569" width="24.7109375" style="119" customWidth="1"/>
    <col min="13570" max="13570" width="59.140625" style="119" bestFit="1" customWidth="1"/>
    <col min="13571" max="13571" width="54.85546875" style="119" customWidth="1"/>
    <col min="13572" max="13572" width="21.42578125" style="119" customWidth="1"/>
    <col min="13573" max="13573" width="17.5703125" style="119" customWidth="1"/>
    <col min="13574" max="13574" width="19.140625" style="119" customWidth="1"/>
    <col min="13575" max="13575" width="20.5703125" style="119" customWidth="1"/>
    <col min="13576" max="13576" width="22.7109375" style="119" customWidth="1"/>
    <col min="13577" max="13577" width="23.42578125" style="119" customWidth="1"/>
    <col min="13578" max="13578" width="20.42578125" style="119" customWidth="1"/>
    <col min="13579" max="13579" width="15.5703125" style="119" customWidth="1"/>
    <col min="13580" max="13580" width="23.42578125" style="119" customWidth="1"/>
    <col min="13581" max="13581" width="11.28515625" style="119" customWidth="1"/>
    <col min="13582" max="13582" width="12.85546875" style="119" customWidth="1"/>
    <col min="13583" max="13583" width="6.28515625" style="119" customWidth="1"/>
    <col min="13584" max="13584" width="9.85546875" style="119" customWidth="1"/>
    <col min="13585" max="13585" width="12.5703125" style="119" customWidth="1"/>
    <col min="13586" max="13586" width="12.7109375" style="119" customWidth="1"/>
    <col min="13587" max="13824" width="9.140625" style="119"/>
    <col min="13825" max="13825" width="24.7109375" style="119" customWidth="1"/>
    <col min="13826" max="13826" width="59.140625" style="119" bestFit="1" customWidth="1"/>
    <col min="13827" max="13827" width="54.85546875" style="119" customWidth="1"/>
    <col min="13828" max="13828" width="21.42578125" style="119" customWidth="1"/>
    <col min="13829" max="13829" width="17.5703125" style="119" customWidth="1"/>
    <col min="13830" max="13830" width="19.140625" style="119" customWidth="1"/>
    <col min="13831" max="13831" width="20.5703125" style="119" customWidth="1"/>
    <col min="13832" max="13832" width="22.7109375" style="119" customWidth="1"/>
    <col min="13833" max="13833" width="23.42578125" style="119" customWidth="1"/>
    <col min="13834" max="13834" width="20.42578125" style="119" customWidth="1"/>
    <col min="13835" max="13835" width="15.5703125" style="119" customWidth="1"/>
    <col min="13836" max="13836" width="23.42578125" style="119" customWidth="1"/>
    <col min="13837" max="13837" width="11.28515625" style="119" customWidth="1"/>
    <col min="13838" max="13838" width="12.85546875" style="119" customWidth="1"/>
    <col min="13839" max="13839" width="6.28515625" style="119" customWidth="1"/>
    <col min="13840" max="13840" width="9.85546875" style="119" customWidth="1"/>
    <col min="13841" max="13841" width="12.5703125" style="119" customWidth="1"/>
    <col min="13842" max="13842" width="12.7109375" style="119" customWidth="1"/>
    <col min="13843" max="14080" width="9.140625" style="119"/>
    <col min="14081" max="14081" width="24.7109375" style="119" customWidth="1"/>
    <col min="14082" max="14082" width="59.140625" style="119" bestFit="1" customWidth="1"/>
    <col min="14083" max="14083" width="54.85546875" style="119" customWidth="1"/>
    <col min="14084" max="14084" width="21.42578125" style="119" customWidth="1"/>
    <col min="14085" max="14085" width="17.5703125" style="119" customWidth="1"/>
    <col min="14086" max="14086" width="19.140625" style="119" customWidth="1"/>
    <col min="14087" max="14087" width="20.5703125" style="119" customWidth="1"/>
    <col min="14088" max="14088" width="22.7109375" style="119" customWidth="1"/>
    <col min="14089" max="14089" width="23.42578125" style="119" customWidth="1"/>
    <col min="14090" max="14090" width="20.42578125" style="119" customWidth="1"/>
    <col min="14091" max="14091" width="15.5703125" style="119" customWidth="1"/>
    <col min="14092" max="14092" width="23.42578125" style="119" customWidth="1"/>
    <col min="14093" max="14093" width="11.28515625" style="119" customWidth="1"/>
    <col min="14094" max="14094" width="12.85546875" style="119" customWidth="1"/>
    <col min="14095" max="14095" width="6.28515625" style="119" customWidth="1"/>
    <col min="14096" max="14096" width="9.85546875" style="119" customWidth="1"/>
    <col min="14097" max="14097" width="12.5703125" style="119" customWidth="1"/>
    <col min="14098" max="14098" width="12.7109375" style="119" customWidth="1"/>
    <col min="14099" max="14336" width="9.140625" style="119"/>
    <col min="14337" max="14337" width="24.7109375" style="119" customWidth="1"/>
    <col min="14338" max="14338" width="59.140625" style="119" bestFit="1" customWidth="1"/>
    <col min="14339" max="14339" width="54.85546875" style="119" customWidth="1"/>
    <col min="14340" max="14340" width="21.42578125" style="119" customWidth="1"/>
    <col min="14341" max="14341" width="17.5703125" style="119" customWidth="1"/>
    <col min="14342" max="14342" width="19.140625" style="119" customWidth="1"/>
    <col min="14343" max="14343" width="20.5703125" style="119" customWidth="1"/>
    <col min="14344" max="14344" width="22.7109375" style="119" customWidth="1"/>
    <col min="14345" max="14345" width="23.42578125" style="119" customWidth="1"/>
    <col min="14346" max="14346" width="20.42578125" style="119" customWidth="1"/>
    <col min="14347" max="14347" width="15.5703125" style="119" customWidth="1"/>
    <col min="14348" max="14348" width="23.42578125" style="119" customWidth="1"/>
    <col min="14349" max="14349" width="11.28515625" style="119" customWidth="1"/>
    <col min="14350" max="14350" width="12.85546875" style="119" customWidth="1"/>
    <col min="14351" max="14351" width="6.28515625" style="119" customWidth="1"/>
    <col min="14352" max="14352" width="9.85546875" style="119" customWidth="1"/>
    <col min="14353" max="14353" width="12.5703125" style="119" customWidth="1"/>
    <col min="14354" max="14354" width="12.7109375" style="119" customWidth="1"/>
    <col min="14355" max="14592" width="9.140625" style="119"/>
    <col min="14593" max="14593" width="24.7109375" style="119" customWidth="1"/>
    <col min="14594" max="14594" width="59.140625" style="119" bestFit="1" customWidth="1"/>
    <col min="14595" max="14595" width="54.85546875" style="119" customWidth="1"/>
    <col min="14596" max="14596" width="21.42578125" style="119" customWidth="1"/>
    <col min="14597" max="14597" width="17.5703125" style="119" customWidth="1"/>
    <col min="14598" max="14598" width="19.140625" style="119" customWidth="1"/>
    <col min="14599" max="14599" width="20.5703125" style="119" customWidth="1"/>
    <col min="14600" max="14600" width="22.7109375" style="119" customWidth="1"/>
    <col min="14601" max="14601" width="23.42578125" style="119" customWidth="1"/>
    <col min="14602" max="14602" width="20.42578125" style="119" customWidth="1"/>
    <col min="14603" max="14603" width="15.5703125" style="119" customWidth="1"/>
    <col min="14604" max="14604" width="23.42578125" style="119" customWidth="1"/>
    <col min="14605" max="14605" width="11.28515625" style="119" customWidth="1"/>
    <col min="14606" max="14606" width="12.85546875" style="119" customWidth="1"/>
    <col min="14607" max="14607" width="6.28515625" style="119" customWidth="1"/>
    <col min="14608" max="14608" width="9.85546875" style="119" customWidth="1"/>
    <col min="14609" max="14609" width="12.5703125" style="119" customWidth="1"/>
    <col min="14610" max="14610" width="12.7109375" style="119" customWidth="1"/>
    <col min="14611" max="14848" width="9.140625" style="119"/>
    <col min="14849" max="14849" width="24.7109375" style="119" customWidth="1"/>
    <col min="14850" max="14850" width="59.140625" style="119" bestFit="1" customWidth="1"/>
    <col min="14851" max="14851" width="54.85546875" style="119" customWidth="1"/>
    <col min="14852" max="14852" width="21.42578125" style="119" customWidth="1"/>
    <col min="14853" max="14853" width="17.5703125" style="119" customWidth="1"/>
    <col min="14854" max="14854" width="19.140625" style="119" customWidth="1"/>
    <col min="14855" max="14855" width="20.5703125" style="119" customWidth="1"/>
    <col min="14856" max="14856" width="22.7109375" style="119" customWidth="1"/>
    <col min="14857" max="14857" width="23.42578125" style="119" customWidth="1"/>
    <col min="14858" max="14858" width="20.42578125" style="119" customWidth="1"/>
    <col min="14859" max="14859" width="15.5703125" style="119" customWidth="1"/>
    <col min="14860" max="14860" width="23.42578125" style="119" customWidth="1"/>
    <col min="14861" max="14861" width="11.28515625" style="119" customWidth="1"/>
    <col min="14862" max="14862" width="12.85546875" style="119" customWidth="1"/>
    <col min="14863" max="14863" width="6.28515625" style="119" customWidth="1"/>
    <col min="14864" max="14864" width="9.85546875" style="119" customWidth="1"/>
    <col min="14865" max="14865" width="12.5703125" style="119" customWidth="1"/>
    <col min="14866" max="14866" width="12.7109375" style="119" customWidth="1"/>
    <col min="14867" max="15104" width="9.140625" style="119"/>
    <col min="15105" max="15105" width="24.7109375" style="119" customWidth="1"/>
    <col min="15106" max="15106" width="59.140625" style="119" bestFit="1" customWidth="1"/>
    <col min="15107" max="15107" width="54.85546875" style="119" customWidth="1"/>
    <col min="15108" max="15108" width="21.42578125" style="119" customWidth="1"/>
    <col min="15109" max="15109" width="17.5703125" style="119" customWidth="1"/>
    <col min="15110" max="15110" width="19.140625" style="119" customWidth="1"/>
    <col min="15111" max="15111" width="20.5703125" style="119" customWidth="1"/>
    <col min="15112" max="15112" width="22.7109375" style="119" customWidth="1"/>
    <col min="15113" max="15113" width="23.42578125" style="119" customWidth="1"/>
    <col min="15114" max="15114" width="20.42578125" style="119" customWidth="1"/>
    <col min="15115" max="15115" width="15.5703125" style="119" customWidth="1"/>
    <col min="15116" max="15116" width="23.42578125" style="119" customWidth="1"/>
    <col min="15117" max="15117" width="11.28515625" style="119" customWidth="1"/>
    <col min="15118" max="15118" width="12.85546875" style="119" customWidth="1"/>
    <col min="15119" max="15119" width="6.28515625" style="119" customWidth="1"/>
    <col min="15120" max="15120" width="9.85546875" style="119" customWidth="1"/>
    <col min="15121" max="15121" width="12.5703125" style="119" customWidth="1"/>
    <col min="15122" max="15122" width="12.7109375" style="119" customWidth="1"/>
    <col min="15123" max="15360" width="9.140625" style="119"/>
    <col min="15361" max="15361" width="24.7109375" style="119" customWidth="1"/>
    <col min="15362" max="15362" width="59.140625" style="119" bestFit="1" customWidth="1"/>
    <col min="15363" max="15363" width="54.85546875" style="119" customWidth="1"/>
    <col min="15364" max="15364" width="21.42578125" style="119" customWidth="1"/>
    <col min="15365" max="15365" width="17.5703125" style="119" customWidth="1"/>
    <col min="15366" max="15366" width="19.140625" style="119" customWidth="1"/>
    <col min="15367" max="15367" width="20.5703125" style="119" customWidth="1"/>
    <col min="15368" max="15368" width="22.7109375" style="119" customWidth="1"/>
    <col min="15369" max="15369" width="23.42578125" style="119" customWidth="1"/>
    <col min="15370" max="15370" width="20.42578125" style="119" customWidth="1"/>
    <col min="15371" max="15371" width="15.5703125" style="119" customWidth="1"/>
    <col min="15372" max="15372" width="23.42578125" style="119" customWidth="1"/>
    <col min="15373" max="15373" width="11.28515625" style="119" customWidth="1"/>
    <col min="15374" max="15374" width="12.85546875" style="119" customWidth="1"/>
    <col min="15375" max="15375" width="6.28515625" style="119" customWidth="1"/>
    <col min="15376" max="15376" width="9.85546875" style="119" customWidth="1"/>
    <col min="15377" max="15377" width="12.5703125" style="119" customWidth="1"/>
    <col min="15378" max="15378" width="12.7109375" style="119" customWidth="1"/>
    <col min="15379" max="15616" width="9.140625" style="119"/>
    <col min="15617" max="15617" width="24.7109375" style="119" customWidth="1"/>
    <col min="15618" max="15618" width="59.140625" style="119" bestFit="1" customWidth="1"/>
    <col min="15619" max="15619" width="54.85546875" style="119" customWidth="1"/>
    <col min="15620" max="15620" width="21.42578125" style="119" customWidth="1"/>
    <col min="15621" max="15621" width="17.5703125" style="119" customWidth="1"/>
    <col min="15622" max="15622" width="19.140625" style="119" customWidth="1"/>
    <col min="15623" max="15623" width="20.5703125" style="119" customWidth="1"/>
    <col min="15624" max="15624" width="22.7109375" style="119" customWidth="1"/>
    <col min="15625" max="15625" width="23.42578125" style="119" customWidth="1"/>
    <col min="15626" max="15626" width="20.42578125" style="119" customWidth="1"/>
    <col min="15627" max="15627" width="15.5703125" style="119" customWidth="1"/>
    <col min="15628" max="15628" width="23.42578125" style="119" customWidth="1"/>
    <col min="15629" max="15629" width="11.28515625" style="119" customWidth="1"/>
    <col min="15630" max="15630" width="12.85546875" style="119" customWidth="1"/>
    <col min="15631" max="15631" width="6.28515625" style="119" customWidth="1"/>
    <col min="15632" max="15632" width="9.85546875" style="119" customWidth="1"/>
    <col min="15633" max="15633" width="12.5703125" style="119" customWidth="1"/>
    <col min="15634" max="15634" width="12.7109375" style="119" customWidth="1"/>
    <col min="15635" max="15872" width="9.140625" style="119"/>
    <col min="15873" max="15873" width="24.7109375" style="119" customWidth="1"/>
    <col min="15874" max="15874" width="59.140625" style="119" bestFit="1" customWidth="1"/>
    <col min="15875" max="15875" width="54.85546875" style="119" customWidth="1"/>
    <col min="15876" max="15876" width="21.42578125" style="119" customWidth="1"/>
    <col min="15877" max="15877" width="17.5703125" style="119" customWidth="1"/>
    <col min="15878" max="15878" width="19.140625" style="119" customWidth="1"/>
    <col min="15879" max="15879" width="20.5703125" style="119" customWidth="1"/>
    <col min="15880" max="15880" width="22.7109375" style="119" customWidth="1"/>
    <col min="15881" max="15881" width="23.42578125" style="119" customWidth="1"/>
    <col min="15882" max="15882" width="20.42578125" style="119" customWidth="1"/>
    <col min="15883" max="15883" width="15.5703125" style="119" customWidth="1"/>
    <col min="15884" max="15884" width="23.42578125" style="119" customWidth="1"/>
    <col min="15885" max="15885" width="11.28515625" style="119" customWidth="1"/>
    <col min="15886" max="15886" width="12.85546875" style="119" customWidth="1"/>
    <col min="15887" max="15887" width="6.28515625" style="119" customWidth="1"/>
    <col min="15888" max="15888" width="9.85546875" style="119" customWidth="1"/>
    <col min="15889" max="15889" width="12.5703125" style="119" customWidth="1"/>
    <col min="15890" max="15890" width="12.7109375" style="119" customWidth="1"/>
    <col min="15891" max="16128" width="9.140625" style="119"/>
    <col min="16129" max="16129" width="24.7109375" style="119" customWidth="1"/>
    <col min="16130" max="16130" width="59.140625" style="119" bestFit="1" customWidth="1"/>
    <col min="16131" max="16131" width="54.85546875" style="119" customWidth="1"/>
    <col min="16132" max="16132" width="21.42578125" style="119" customWidth="1"/>
    <col min="16133" max="16133" width="17.5703125" style="119" customWidth="1"/>
    <col min="16134" max="16134" width="19.140625" style="119" customWidth="1"/>
    <col min="16135" max="16135" width="20.5703125" style="119" customWidth="1"/>
    <col min="16136" max="16136" width="22.7109375" style="119" customWidth="1"/>
    <col min="16137" max="16137" width="23.42578125" style="119" customWidth="1"/>
    <col min="16138" max="16138" width="20.42578125" style="119" customWidth="1"/>
    <col min="16139" max="16139" width="15.5703125" style="119" customWidth="1"/>
    <col min="16140" max="16140" width="23.42578125" style="119" customWidth="1"/>
    <col min="16141" max="16141" width="11.28515625" style="119" customWidth="1"/>
    <col min="16142" max="16142" width="12.85546875" style="119" customWidth="1"/>
    <col min="16143" max="16143" width="6.28515625" style="119" customWidth="1"/>
    <col min="16144" max="16144" width="9.85546875" style="119" customWidth="1"/>
    <col min="16145" max="16145" width="12.5703125" style="119" customWidth="1"/>
    <col min="16146" max="16146" width="12.7109375" style="119" customWidth="1"/>
    <col min="16147" max="16384" width="9.140625" style="119"/>
  </cols>
  <sheetData>
    <row r="1" spans="1:3" x14ac:dyDescent="0.2">
      <c r="A1" s="119" t="s">
        <v>797</v>
      </c>
      <c r="C1" s="119" t="s">
        <v>798</v>
      </c>
    </row>
    <row r="2" spans="1:3" x14ac:dyDescent="0.2">
      <c r="A2" s="119" t="s">
        <v>799</v>
      </c>
      <c r="C2" s="119" t="s">
        <v>800</v>
      </c>
    </row>
    <row r="3" spans="1:3" x14ac:dyDescent="0.2">
      <c r="A3" s="119" t="s">
        <v>801</v>
      </c>
      <c r="C3" s="119" t="s">
        <v>802</v>
      </c>
    </row>
    <row r="4" spans="1:3" x14ac:dyDescent="0.2">
      <c r="A4" s="119" t="s">
        <v>803</v>
      </c>
      <c r="C4" s="119" t="s">
        <v>804</v>
      </c>
    </row>
    <row r="5" spans="1:3" x14ac:dyDescent="0.2">
      <c r="A5" s="119" t="s">
        <v>805</v>
      </c>
      <c r="C5" s="119" t="s">
        <v>806</v>
      </c>
    </row>
    <row r="6" spans="1:3" x14ac:dyDescent="0.2">
      <c r="A6" s="119" t="s">
        <v>807</v>
      </c>
      <c r="C6" s="119" t="s">
        <v>808</v>
      </c>
    </row>
    <row r="7" spans="1:3" x14ac:dyDescent="0.2">
      <c r="A7" s="119" t="s">
        <v>809</v>
      </c>
      <c r="B7" s="121"/>
      <c r="C7" s="119" t="s">
        <v>810</v>
      </c>
    </row>
    <row r="8" spans="1:3" x14ac:dyDescent="0.2">
      <c r="A8" s="119" t="s">
        <v>811</v>
      </c>
      <c r="C8" s="119" t="s">
        <v>812</v>
      </c>
    </row>
    <row r="9" spans="1:3" x14ac:dyDescent="0.2">
      <c r="A9" s="119" t="s">
        <v>813</v>
      </c>
      <c r="B9" s="121"/>
      <c r="C9" s="119" t="s">
        <v>810</v>
      </c>
    </row>
    <row r="10" spans="1:3" x14ac:dyDescent="0.2">
      <c r="A10" s="119" t="s">
        <v>814</v>
      </c>
      <c r="C10" s="119" t="s">
        <v>815</v>
      </c>
    </row>
    <row r="11" spans="1:3" x14ac:dyDescent="0.2">
      <c r="A11" s="119" t="s">
        <v>816</v>
      </c>
      <c r="C11" s="119" t="s">
        <v>817</v>
      </c>
    </row>
    <row r="12" spans="1:3" x14ac:dyDescent="0.2">
      <c r="A12" s="119" t="s">
        <v>818</v>
      </c>
      <c r="C12" s="119" t="s">
        <v>819</v>
      </c>
    </row>
    <row r="13" spans="1:3" x14ac:dyDescent="0.2">
      <c r="A13" s="119" t="s">
        <v>820</v>
      </c>
      <c r="C13" s="119" t="s">
        <v>821</v>
      </c>
    </row>
    <row r="14" spans="1:3" x14ac:dyDescent="0.2">
      <c r="A14" s="119" t="s">
        <v>822</v>
      </c>
      <c r="C14" s="119" t="s">
        <v>823</v>
      </c>
    </row>
    <row r="15" spans="1:3" x14ac:dyDescent="0.2">
      <c r="A15" s="119" t="s">
        <v>824</v>
      </c>
      <c r="C15" s="119" t="s">
        <v>825</v>
      </c>
    </row>
    <row r="16" spans="1:3" x14ac:dyDescent="0.2">
      <c r="A16" s="119" t="s">
        <v>826</v>
      </c>
      <c r="C16" s="119" t="s">
        <v>827</v>
      </c>
    </row>
    <row r="17" spans="1:3" x14ac:dyDescent="0.2">
      <c r="A17" s="119" t="s">
        <v>828</v>
      </c>
      <c r="B17" s="120" t="s">
        <v>210</v>
      </c>
      <c r="C17" s="119" t="s">
        <v>829</v>
      </c>
    </row>
    <row r="18" spans="1:3" x14ac:dyDescent="0.2">
      <c r="A18" s="119" t="s">
        <v>830</v>
      </c>
      <c r="C18" s="119" t="s">
        <v>831</v>
      </c>
    </row>
    <row r="19" spans="1:3" x14ac:dyDescent="0.2">
      <c r="A19" s="119" t="s">
        <v>832</v>
      </c>
      <c r="B19" s="120" t="s">
        <v>210</v>
      </c>
      <c r="C19" s="119" t="s">
        <v>833</v>
      </c>
    </row>
    <row r="20" spans="1:3" x14ac:dyDescent="0.2">
      <c r="A20" s="119" t="s">
        <v>834</v>
      </c>
      <c r="B20" s="120" t="s">
        <v>210</v>
      </c>
      <c r="C20" s="119" t="s">
        <v>835</v>
      </c>
    </row>
    <row r="21" spans="1:3" x14ac:dyDescent="0.2">
      <c r="A21" s="119" t="s">
        <v>836</v>
      </c>
      <c r="B21" s="120" t="s">
        <v>210</v>
      </c>
      <c r="C21" s="119" t="s">
        <v>837</v>
      </c>
    </row>
    <row r="22" spans="1:3" x14ac:dyDescent="0.2">
      <c r="A22" s="119" t="s">
        <v>838</v>
      </c>
      <c r="B22" s="120" t="s">
        <v>210</v>
      </c>
      <c r="C22" s="119" t="s">
        <v>839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25"/>
  <sheetViews>
    <sheetView workbookViewId="0">
      <selection activeCell="E2" sqref="E2"/>
    </sheetView>
  </sheetViews>
  <sheetFormatPr defaultRowHeight="12.75" x14ac:dyDescent="0.2"/>
  <cols>
    <col min="1" max="1" width="9.140625" style="122"/>
    <col min="2" max="2" width="12.28515625" style="122" customWidth="1"/>
    <col min="3" max="3" width="21" style="122" customWidth="1"/>
    <col min="4" max="4" width="9.140625" style="122"/>
    <col min="5" max="5" width="12.42578125" style="122" customWidth="1"/>
    <col min="6" max="6" width="9.5703125" style="122" bestFit="1" customWidth="1"/>
    <col min="7" max="7" width="10.140625" style="122" bestFit="1" customWidth="1"/>
    <col min="8" max="8" width="10.7109375" style="122" bestFit="1" customWidth="1"/>
    <col min="9" max="9" width="11.5703125" style="122" bestFit="1" customWidth="1"/>
    <col min="10" max="16384" width="9.140625" style="122"/>
  </cols>
  <sheetData>
    <row r="1" spans="1:9" x14ac:dyDescent="0.2">
      <c r="A1" s="122" t="s">
        <v>840</v>
      </c>
      <c r="B1" s="122" t="s">
        <v>841</v>
      </c>
      <c r="C1" s="122" t="s">
        <v>842</v>
      </c>
      <c r="D1" s="122" t="s">
        <v>843</v>
      </c>
      <c r="E1" s="122" t="s">
        <v>844</v>
      </c>
      <c r="F1" s="122" t="s">
        <v>845</v>
      </c>
      <c r="G1" s="122" t="s">
        <v>846</v>
      </c>
      <c r="H1" s="122" t="s">
        <v>847</v>
      </c>
      <c r="I1" s="122" t="s">
        <v>848</v>
      </c>
    </row>
    <row r="2" spans="1:9" x14ac:dyDescent="0.2">
      <c r="A2" s="132" t="s">
        <v>628</v>
      </c>
      <c r="B2" s="132" t="str">
        <f t="shared" ref="B2:B65" si="0">IF(LEN(VLOOKUP($A2,playerDetails,7,FALSE))=0,"",VLOOKUP($A2,playerDetails,7,FALSE))</f>
        <v/>
      </c>
      <c r="C2" s="132" t="str">
        <f t="shared" ref="C2:C65" si="1">IF(LEN(VLOOKUP($A2,playerDetails,9,FALSE))=0,"",VLOOKUP($A2,playerDetails,9,FALSE))</f>
        <v xml:space="preserve">, </v>
      </c>
      <c r="D2" s="132" t="str">
        <f t="shared" ref="D2:D65" si="2">IF(LEN(VLOOKUP($A2,playerDetails,6,FALSE))=0,"",VLOOKUP($A2,playerDetails,6,FALSE))</f>
        <v/>
      </c>
      <c r="E2" s="154" t="str">
        <f t="shared" ref="E2:E65" si="3">IF(LEN(VLOOKUP($A2,playerDetails,5,FALSE))=0,"",VLOOKUP($A2,playerDetails,5,FALSE))</f>
        <v/>
      </c>
      <c r="F2" s="132"/>
      <c r="G2" s="132"/>
      <c r="H2" s="132">
        <f t="shared" ref="H2:H65" si="4">VLOOKUP(LEFT($A2,1),TeamLookup,2,FALSE)</f>
        <v>0</v>
      </c>
    </row>
    <row r="3" spans="1:9" x14ac:dyDescent="0.2">
      <c r="A3" s="132" t="s">
        <v>629</v>
      </c>
      <c r="B3" s="132" t="str">
        <f t="shared" si="0"/>
        <v/>
      </c>
      <c r="C3" s="132" t="str">
        <f t="shared" si="1"/>
        <v xml:space="preserve">, </v>
      </c>
      <c r="D3" s="132" t="str">
        <f t="shared" si="2"/>
        <v/>
      </c>
      <c r="E3" s="154" t="str">
        <f t="shared" si="3"/>
        <v/>
      </c>
      <c r="F3" s="132"/>
      <c r="G3" s="132"/>
      <c r="H3" s="132">
        <f t="shared" si="4"/>
        <v>0</v>
      </c>
    </row>
    <row r="4" spans="1:9" x14ac:dyDescent="0.2">
      <c r="A4" s="132" t="s">
        <v>630</v>
      </c>
      <c r="B4" s="132" t="str">
        <f t="shared" si="0"/>
        <v/>
      </c>
      <c r="C4" s="132" t="str">
        <f t="shared" si="1"/>
        <v xml:space="preserve">, </v>
      </c>
      <c r="D4" s="132" t="str">
        <f t="shared" si="2"/>
        <v/>
      </c>
      <c r="E4" s="154" t="str">
        <f t="shared" si="3"/>
        <v/>
      </c>
      <c r="F4" s="132"/>
      <c r="G4" s="132"/>
      <c r="H4" s="132">
        <f t="shared" si="4"/>
        <v>0</v>
      </c>
    </row>
    <row r="5" spans="1:9" x14ac:dyDescent="0.2">
      <c r="A5" s="132" t="s">
        <v>631</v>
      </c>
      <c r="B5" s="132" t="str">
        <f t="shared" si="0"/>
        <v/>
      </c>
      <c r="C5" s="132" t="str">
        <f t="shared" si="1"/>
        <v xml:space="preserve">, </v>
      </c>
      <c r="D5" s="132" t="str">
        <f t="shared" si="2"/>
        <v/>
      </c>
      <c r="E5" s="154" t="str">
        <f t="shared" si="3"/>
        <v/>
      </c>
      <c r="F5" s="132"/>
      <c r="G5" s="132"/>
      <c r="H5" s="132">
        <f t="shared" si="4"/>
        <v>0</v>
      </c>
    </row>
    <row r="6" spans="1:9" x14ac:dyDescent="0.2">
      <c r="A6" s="132" t="s">
        <v>632</v>
      </c>
      <c r="B6" s="132" t="str">
        <f t="shared" si="0"/>
        <v/>
      </c>
      <c r="C6" s="132" t="str">
        <f t="shared" si="1"/>
        <v xml:space="preserve">, </v>
      </c>
      <c r="D6" s="132" t="str">
        <f t="shared" si="2"/>
        <v/>
      </c>
      <c r="E6" s="154" t="str">
        <f t="shared" si="3"/>
        <v/>
      </c>
      <c r="F6" s="132"/>
      <c r="G6" s="132"/>
      <c r="H6" s="132">
        <f t="shared" si="4"/>
        <v>0</v>
      </c>
    </row>
    <row r="7" spans="1:9" x14ac:dyDescent="0.2">
      <c r="A7" s="132" t="s">
        <v>633</v>
      </c>
      <c r="B7" s="132" t="str">
        <f t="shared" si="0"/>
        <v/>
      </c>
      <c r="C7" s="132" t="str">
        <f t="shared" si="1"/>
        <v xml:space="preserve">, </v>
      </c>
      <c r="D7" s="132" t="str">
        <f t="shared" si="2"/>
        <v/>
      </c>
      <c r="E7" s="154" t="str">
        <f t="shared" si="3"/>
        <v/>
      </c>
      <c r="F7" s="132"/>
      <c r="G7" s="132"/>
      <c r="H7" s="132">
        <f t="shared" si="4"/>
        <v>0</v>
      </c>
    </row>
    <row r="8" spans="1:9" x14ac:dyDescent="0.2">
      <c r="A8" s="132" t="s">
        <v>634</v>
      </c>
      <c r="B8" s="132" t="str">
        <f t="shared" si="0"/>
        <v/>
      </c>
      <c r="C8" s="132" t="str">
        <f t="shared" si="1"/>
        <v xml:space="preserve">, </v>
      </c>
      <c r="D8" s="132" t="str">
        <f t="shared" si="2"/>
        <v/>
      </c>
      <c r="E8" s="154" t="str">
        <f t="shared" si="3"/>
        <v/>
      </c>
      <c r="F8" s="132"/>
      <c r="G8" s="132"/>
      <c r="H8" s="132">
        <f t="shared" si="4"/>
        <v>0</v>
      </c>
    </row>
    <row r="9" spans="1:9" x14ac:dyDescent="0.2">
      <c r="A9" s="132" t="s">
        <v>635</v>
      </c>
      <c r="B9" s="132" t="str">
        <f t="shared" si="0"/>
        <v/>
      </c>
      <c r="C9" s="132" t="str">
        <f t="shared" si="1"/>
        <v xml:space="preserve">, </v>
      </c>
      <c r="D9" s="132" t="str">
        <f t="shared" si="2"/>
        <v/>
      </c>
      <c r="E9" s="154" t="str">
        <f t="shared" si="3"/>
        <v/>
      </c>
      <c r="F9" s="132"/>
      <c r="G9" s="132"/>
      <c r="H9" s="132">
        <f t="shared" si="4"/>
        <v>0</v>
      </c>
    </row>
    <row r="10" spans="1:9" x14ac:dyDescent="0.2">
      <c r="A10" s="132" t="s">
        <v>636</v>
      </c>
      <c r="B10" s="132" t="str">
        <f t="shared" si="0"/>
        <v/>
      </c>
      <c r="C10" s="132" t="str">
        <f t="shared" si="1"/>
        <v xml:space="preserve">, </v>
      </c>
      <c r="D10" s="132" t="str">
        <f t="shared" si="2"/>
        <v/>
      </c>
      <c r="E10" s="154" t="str">
        <f t="shared" si="3"/>
        <v/>
      </c>
      <c r="F10" s="132"/>
      <c r="G10" s="132"/>
      <c r="H10" s="132">
        <f t="shared" si="4"/>
        <v>0</v>
      </c>
    </row>
    <row r="11" spans="1:9" x14ac:dyDescent="0.2">
      <c r="A11" s="132" t="s">
        <v>637</v>
      </c>
      <c r="B11" s="132" t="str">
        <f t="shared" si="0"/>
        <v/>
      </c>
      <c r="C11" s="132" t="str">
        <f t="shared" si="1"/>
        <v xml:space="preserve">, </v>
      </c>
      <c r="D11" s="132" t="str">
        <f t="shared" si="2"/>
        <v/>
      </c>
      <c r="E11" s="154" t="str">
        <f t="shared" si="3"/>
        <v/>
      </c>
      <c r="F11" s="132"/>
      <c r="G11" s="132"/>
      <c r="H11" s="132">
        <f t="shared" si="4"/>
        <v>0</v>
      </c>
    </row>
    <row r="12" spans="1:9" x14ac:dyDescent="0.2">
      <c r="A12" s="132" t="s">
        <v>638</v>
      </c>
      <c r="B12" s="132" t="str">
        <f t="shared" si="0"/>
        <v/>
      </c>
      <c r="C12" s="132" t="str">
        <f t="shared" si="1"/>
        <v xml:space="preserve">, </v>
      </c>
      <c r="D12" s="132" t="str">
        <f t="shared" si="2"/>
        <v/>
      </c>
      <c r="E12" s="154" t="str">
        <f t="shared" si="3"/>
        <v/>
      </c>
      <c r="F12" s="132"/>
      <c r="G12" s="132"/>
      <c r="H12" s="132">
        <f t="shared" si="4"/>
        <v>0</v>
      </c>
    </row>
    <row r="13" spans="1:9" x14ac:dyDescent="0.2">
      <c r="A13" s="132" t="s">
        <v>639</v>
      </c>
      <c r="B13" s="132" t="str">
        <f t="shared" si="0"/>
        <v/>
      </c>
      <c r="C13" s="132" t="str">
        <f t="shared" si="1"/>
        <v xml:space="preserve">, </v>
      </c>
      <c r="D13" s="132" t="str">
        <f t="shared" si="2"/>
        <v/>
      </c>
      <c r="E13" s="154" t="str">
        <f t="shared" si="3"/>
        <v/>
      </c>
      <c r="F13" s="132"/>
      <c r="G13" s="132"/>
      <c r="H13" s="132">
        <f t="shared" si="4"/>
        <v>0</v>
      </c>
    </row>
    <row r="14" spans="1:9" x14ac:dyDescent="0.2">
      <c r="A14" s="132" t="s">
        <v>849</v>
      </c>
      <c r="B14" s="132" t="str">
        <f t="shared" si="0"/>
        <v/>
      </c>
      <c r="C14" s="132" t="str">
        <f t="shared" si="1"/>
        <v xml:space="preserve">, </v>
      </c>
      <c r="D14" s="132" t="str">
        <f t="shared" si="2"/>
        <v/>
      </c>
      <c r="E14" s="154" t="str">
        <f t="shared" si="3"/>
        <v/>
      </c>
      <c r="F14" s="132"/>
      <c r="G14" s="132"/>
      <c r="H14" s="132">
        <f t="shared" si="4"/>
        <v>0</v>
      </c>
    </row>
    <row r="15" spans="1:9" x14ac:dyDescent="0.2">
      <c r="A15" s="132" t="s">
        <v>850</v>
      </c>
      <c r="B15" s="132" t="str">
        <f t="shared" si="0"/>
        <v/>
      </c>
      <c r="C15" s="132" t="str">
        <f t="shared" si="1"/>
        <v xml:space="preserve">, </v>
      </c>
      <c r="D15" s="132" t="str">
        <f t="shared" si="2"/>
        <v/>
      </c>
      <c r="E15" s="154" t="str">
        <f t="shared" si="3"/>
        <v/>
      </c>
      <c r="F15" s="132"/>
      <c r="G15" s="132"/>
      <c r="H15" s="132">
        <f t="shared" si="4"/>
        <v>0</v>
      </c>
    </row>
    <row r="16" spans="1:9" x14ac:dyDescent="0.2">
      <c r="A16" s="132" t="s">
        <v>851</v>
      </c>
      <c r="B16" s="132" t="str">
        <f t="shared" si="0"/>
        <v/>
      </c>
      <c r="C16" s="132" t="str">
        <f t="shared" si="1"/>
        <v xml:space="preserve">, </v>
      </c>
      <c r="D16" s="132" t="str">
        <f t="shared" si="2"/>
        <v/>
      </c>
      <c r="E16" s="154" t="str">
        <f t="shared" si="3"/>
        <v/>
      </c>
      <c r="F16" s="132"/>
      <c r="G16" s="132"/>
      <c r="H16" s="132">
        <f t="shared" si="4"/>
        <v>0</v>
      </c>
    </row>
    <row r="17" spans="1:8" x14ac:dyDescent="0.2">
      <c r="A17" s="132" t="s">
        <v>852</v>
      </c>
      <c r="B17" s="132" t="str">
        <f t="shared" si="0"/>
        <v/>
      </c>
      <c r="C17" s="132" t="str">
        <f t="shared" si="1"/>
        <v xml:space="preserve">, </v>
      </c>
      <c r="D17" s="132" t="str">
        <f t="shared" si="2"/>
        <v/>
      </c>
      <c r="E17" s="154" t="str">
        <f t="shared" si="3"/>
        <v/>
      </c>
      <c r="F17" s="132"/>
      <c r="G17" s="132"/>
      <c r="H17" s="132">
        <f t="shared" si="4"/>
        <v>0</v>
      </c>
    </row>
    <row r="18" spans="1:8" x14ac:dyDescent="0.2">
      <c r="A18" s="132" t="s">
        <v>1009</v>
      </c>
      <c r="B18" s="132" t="str">
        <f t="shared" si="0"/>
        <v/>
      </c>
      <c r="C18" s="132" t="str">
        <f t="shared" si="1"/>
        <v xml:space="preserve">, </v>
      </c>
      <c r="D18" s="132" t="str">
        <f t="shared" si="2"/>
        <v/>
      </c>
      <c r="E18" s="154" t="str">
        <f t="shared" si="3"/>
        <v/>
      </c>
      <c r="F18" s="132"/>
      <c r="G18" s="132"/>
      <c r="H18" s="132">
        <f t="shared" si="4"/>
        <v>0</v>
      </c>
    </row>
    <row r="19" spans="1:8" x14ac:dyDescent="0.2">
      <c r="A19" s="132" t="s">
        <v>1010</v>
      </c>
      <c r="B19" s="132" t="str">
        <f t="shared" si="0"/>
        <v/>
      </c>
      <c r="C19" s="132" t="str">
        <f t="shared" si="1"/>
        <v xml:space="preserve">, </v>
      </c>
      <c r="D19" s="132" t="str">
        <f t="shared" si="2"/>
        <v/>
      </c>
      <c r="E19" s="154" t="str">
        <f t="shared" si="3"/>
        <v/>
      </c>
      <c r="F19" s="132"/>
      <c r="G19" s="132"/>
      <c r="H19" s="132">
        <f t="shared" si="4"/>
        <v>0</v>
      </c>
    </row>
    <row r="20" spans="1:8" x14ac:dyDescent="0.2">
      <c r="A20" s="132" t="s">
        <v>1011</v>
      </c>
      <c r="B20" s="132" t="str">
        <f t="shared" si="0"/>
        <v/>
      </c>
      <c r="C20" s="132" t="str">
        <f t="shared" si="1"/>
        <v xml:space="preserve">, </v>
      </c>
      <c r="D20" s="132" t="str">
        <f t="shared" si="2"/>
        <v/>
      </c>
      <c r="E20" s="154" t="str">
        <f t="shared" si="3"/>
        <v/>
      </c>
      <c r="F20" s="132"/>
      <c r="G20" s="132"/>
      <c r="H20" s="132">
        <f t="shared" si="4"/>
        <v>0</v>
      </c>
    </row>
    <row r="21" spans="1:8" x14ac:dyDescent="0.2">
      <c r="A21" s="132" t="s">
        <v>1012</v>
      </c>
      <c r="B21" s="132" t="str">
        <f t="shared" si="0"/>
        <v/>
      </c>
      <c r="C21" s="132" t="str">
        <f t="shared" si="1"/>
        <v xml:space="preserve">, </v>
      </c>
      <c r="D21" s="132" t="str">
        <f t="shared" si="2"/>
        <v/>
      </c>
      <c r="E21" s="154" t="str">
        <f t="shared" si="3"/>
        <v/>
      </c>
      <c r="F21" s="132"/>
      <c r="G21" s="132"/>
      <c r="H21" s="132">
        <f t="shared" si="4"/>
        <v>0</v>
      </c>
    </row>
    <row r="22" spans="1:8" x14ac:dyDescent="0.2">
      <c r="A22" s="132" t="s">
        <v>1013</v>
      </c>
      <c r="B22" s="132" t="str">
        <f t="shared" si="0"/>
        <v/>
      </c>
      <c r="C22" s="132" t="str">
        <f t="shared" si="1"/>
        <v xml:space="preserve">, </v>
      </c>
      <c r="D22" s="132" t="str">
        <f t="shared" si="2"/>
        <v/>
      </c>
      <c r="E22" s="154" t="str">
        <f t="shared" si="3"/>
        <v/>
      </c>
      <c r="F22" s="132"/>
      <c r="G22" s="132"/>
      <c r="H22" s="132">
        <f t="shared" si="4"/>
        <v>0</v>
      </c>
    </row>
    <row r="23" spans="1:8" x14ac:dyDescent="0.2">
      <c r="A23" s="132" t="s">
        <v>1014</v>
      </c>
      <c r="B23" s="132" t="str">
        <f t="shared" si="0"/>
        <v/>
      </c>
      <c r="C23" s="132" t="str">
        <f t="shared" si="1"/>
        <v xml:space="preserve">, </v>
      </c>
      <c r="D23" s="132" t="str">
        <f t="shared" si="2"/>
        <v/>
      </c>
      <c r="E23" s="154" t="str">
        <f t="shared" si="3"/>
        <v/>
      </c>
      <c r="F23" s="132"/>
      <c r="G23" s="132"/>
      <c r="H23" s="132">
        <f t="shared" si="4"/>
        <v>0</v>
      </c>
    </row>
    <row r="24" spans="1:8" x14ac:dyDescent="0.2">
      <c r="A24" s="132" t="s">
        <v>1015</v>
      </c>
      <c r="B24" s="132" t="str">
        <f t="shared" si="0"/>
        <v/>
      </c>
      <c r="C24" s="132" t="str">
        <f t="shared" si="1"/>
        <v xml:space="preserve">, </v>
      </c>
      <c r="D24" s="132" t="str">
        <f t="shared" si="2"/>
        <v/>
      </c>
      <c r="E24" s="154" t="str">
        <f t="shared" si="3"/>
        <v/>
      </c>
      <c r="F24" s="132"/>
      <c r="G24" s="132"/>
      <c r="H24" s="132">
        <f t="shared" si="4"/>
        <v>0</v>
      </c>
    </row>
    <row r="25" spans="1:8" x14ac:dyDescent="0.2">
      <c r="A25" s="132" t="s">
        <v>1016</v>
      </c>
      <c r="B25" s="132" t="str">
        <f t="shared" si="0"/>
        <v/>
      </c>
      <c r="C25" s="132" t="str">
        <f t="shared" si="1"/>
        <v xml:space="preserve">, </v>
      </c>
      <c r="D25" s="132" t="str">
        <f t="shared" si="2"/>
        <v/>
      </c>
      <c r="E25" s="154" t="str">
        <f t="shared" si="3"/>
        <v/>
      </c>
      <c r="F25" s="132"/>
      <c r="G25" s="132"/>
      <c r="H25" s="132">
        <f t="shared" si="4"/>
        <v>0</v>
      </c>
    </row>
    <row r="26" spans="1:8" x14ac:dyDescent="0.2">
      <c r="A26" s="132" t="s">
        <v>641</v>
      </c>
      <c r="B26" s="132" t="str">
        <f t="shared" si="0"/>
        <v/>
      </c>
      <c r="C26" s="132" t="str">
        <f t="shared" si="1"/>
        <v xml:space="preserve">, </v>
      </c>
      <c r="D26" s="132" t="str">
        <f t="shared" si="2"/>
        <v/>
      </c>
      <c r="E26" s="154" t="str">
        <f t="shared" si="3"/>
        <v/>
      </c>
      <c r="F26" s="132"/>
      <c r="G26" s="132"/>
      <c r="H26" s="132">
        <f t="shared" si="4"/>
        <v>0</v>
      </c>
    </row>
    <row r="27" spans="1:8" x14ac:dyDescent="0.2">
      <c r="A27" s="132" t="s">
        <v>642</v>
      </c>
      <c r="B27" s="132" t="str">
        <f t="shared" si="0"/>
        <v/>
      </c>
      <c r="C27" s="132" t="str">
        <f t="shared" si="1"/>
        <v xml:space="preserve">, </v>
      </c>
      <c r="D27" s="132" t="str">
        <f t="shared" si="2"/>
        <v/>
      </c>
      <c r="E27" s="154" t="str">
        <f t="shared" si="3"/>
        <v/>
      </c>
      <c r="F27" s="132"/>
      <c r="G27" s="132"/>
      <c r="H27" s="132">
        <f t="shared" si="4"/>
        <v>0</v>
      </c>
    </row>
    <row r="28" spans="1:8" x14ac:dyDescent="0.2">
      <c r="A28" s="132" t="s">
        <v>643</v>
      </c>
      <c r="B28" s="132" t="str">
        <f t="shared" si="0"/>
        <v/>
      </c>
      <c r="C28" s="132" t="str">
        <f t="shared" si="1"/>
        <v xml:space="preserve">, </v>
      </c>
      <c r="D28" s="132" t="str">
        <f t="shared" si="2"/>
        <v/>
      </c>
      <c r="E28" s="154" t="str">
        <f t="shared" si="3"/>
        <v/>
      </c>
      <c r="F28" s="132"/>
      <c r="G28" s="132"/>
      <c r="H28" s="132">
        <f t="shared" si="4"/>
        <v>0</v>
      </c>
    </row>
    <row r="29" spans="1:8" x14ac:dyDescent="0.2">
      <c r="A29" s="132" t="s">
        <v>644</v>
      </c>
      <c r="B29" s="132" t="str">
        <f t="shared" si="0"/>
        <v/>
      </c>
      <c r="C29" s="132" t="str">
        <f t="shared" si="1"/>
        <v xml:space="preserve">, </v>
      </c>
      <c r="D29" s="132" t="str">
        <f t="shared" si="2"/>
        <v/>
      </c>
      <c r="E29" s="154" t="str">
        <f t="shared" si="3"/>
        <v/>
      </c>
      <c r="F29" s="132"/>
      <c r="G29" s="132"/>
      <c r="H29" s="132">
        <f t="shared" si="4"/>
        <v>0</v>
      </c>
    </row>
    <row r="30" spans="1:8" x14ac:dyDescent="0.2">
      <c r="A30" s="132" t="s">
        <v>645</v>
      </c>
      <c r="B30" s="132" t="str">
        <f t="shared" si="0"/>
        <v/>
      </c>
      <c r="C30" s="132" t="str">
        <f t="shared" si="1"/>
        <v xml:space="preserve">, </v>
      </c>
      <c r="D30" s="132" t="str">
        <f t="shared" si="2"/>
        <v/>
      </c>
      <c r="E30" s="154" t="str">
        <f t="shared" si="3"/>
        <v/>
      </c>
      <c r="F30" s="132"/>
      <c r="G30" s="132"/>
      <c r="H30" s="132">
        <f t="shared" si="4"/>
        <v>0</v>
      </c>
    </row>
    <row r="31" spans="1:8" x14ac:dyDescent="0.2">
      <c r="A31" s="132" t="s">
        <v>646</v>
      </c>
      <c r="B31" s="132" t="str">
        <f t="shared" si="0"/>
        <v/>
      </c>
      <c r="C31" s="132" t="str">
        <f t="shared" si="1"/>
        <v xml:space="preserve">, </v>
      </c>
      <c r="D31" s="132" t="str">
        <f t="shared" si="2"/>
        <v/>
      </c>
      <c r="E31" s="154" t="str">
        <f t="shared" si="3"/>
        <v/>
      </c>
      <c r="F31" s="132"/>
      <c r="G31" s="132"/>
      <c r="H31" s="132">
        <f t="shared" si="4"/>
        <v>0</v>
      </c>
    </row>
    <row r="32" spans="1:8" x14ac:dyDescent="0.2">
      <c r="A32" s="132" t="s">
        <v>647</v>
      </c>
      <c r="B32" s="132" t="str">
        <f t="shared" si="0"/>
        <v/>
      </c>
      <c r="C32" s="132" t="str">
        <f t="shared" si="1"/>
        <v xml:space="preserve">, </v>
      </c>
      <c r="D32" s="132" t="str">
        <f t="shared" si="2"/>
        <v/>
      </c>
      <c r="E32" s="154" t="str">
        <f t="shared" si="3"/>
        <v/>
      </c>
      <c r="F32" s="132"/>
      <c r="G32" s="132"/>
      <c r="H32" s="132">
        <f t="shared" si="4"/>
        <v>0</v>
      </c>
    </row>
    <row r="33" spans="1:8" x14ac:dyDescent="0.2">
      <c r="A33" s="132" t="s">
        <v>648</v>
      </c>
      <c r="B33" s="132" t="str">
        <f t="shared" si="0"/>
        <v/>
      </c>
      <c r="C33" s="132" t="str">
        <f t="shared" si="1"/>
        <v xml:space="preserve">, </v>
      </c>
      <c r="D33" s="132" t="str">
        <f t="shared" si="2"/>
        <v/>
      </c>
      <c r="E33" s="154" t="str">
        <f t="shared" si="3"/>
        <v/>
      </c>
      <c r="F33" s="132"/>
      <c r="G33" s="132"/>
      <c r="H33" s="132">
        <f t="shared" si="4"/>
        <v>0</v>
      </c>
    </row>
    <row r="34" spans="1:8" x14ac:dyDescent="0.2">
      <c r="A34" s="132" t="s">
        <v>649</v>
      </c>
      <c r="B34" s="132" t="str">
        <f t="shared" si="0"/>
        <v/>
      </c>
      <c r="C34" s="132" t="str">
        <f t="shared" si="1"/>
        <v xml:space="preserve">, </v>
      </c>
      <c r="D34" s="132" t="str">
        <f t="shared" si="2"/>
        <v/>
      </c>
      <c r="E34" s="154" t="str">
        <f t="shared" si="3"/>
        <v/>
      </c>
      <c r="F34" s="132"/>
      <c r="G34" s="132"/>
      <c r="H34" s="132">
        <f t="shared" si="4"/>
        <v>0</v>
      </c>
    </row>
    <row r="35" spans="1:8" x14ac:dyDescent="0.2">
      <c r="A35" s="132" t="s">
        <v>650</v>
      </c>
      <c r="B35" s="132" t="str">
        <f t="shared" si="0"/>
        <v/>
      </c>
      <c r="C35" s="132" t="str">
        <f t="shared" si="1"/>
        <v xml:space="preserve">, </v>
      </c>
      <c r="D35" s="132" t="str">
        <f t="shared" si="2"/>
        <v/>
      </c>
      <c r="E35" s="154" t="str">
        <f t="shared" si="3"/>
        <v/>
      </c>
      <c r="F35" s="132"/>
      <c r="G35" s="132"/>
      <c r="H35" s="132">
        <f t="shared" si="4"/>
        <v>0</v>
      </c>
    </row>
    <row r="36" spans="1:8" x14ac:dyDescent="0.2">
      <c r="A36" s="132" t="s">
        <v>651</v>
      </c>
      <c r="B36" s="132" t="str">
        <f t="shared" si="0"/>
        <v/>
      </c>
      <c r="C36" s="132" t="str">
        <f t="shared" si="1"/>
        <v xml:space="preserve">, </v>
      </c>
      <c r="D36" s="132" t="str">
        <f t="shared" si="2"/>
        <v/>
      </c>
      <c r="E36" s="154" t="str">
        <f t="shared" si="3"/>
        <v/>
      </c>
      <c r="F36" s="132"/>
      <c r="G36" s="132"/>
      <c r="H36" s="132">
        <f t="shared" si="4"/>
        <v>0</v>
      </c>
    </row>
    <row r="37" spans="1:8" x14ac:dyDescent="0.2">
      <c r="A37" s="132" t="s">
        <v>652</v>
      </c>
      <c r="B37" s="132" t="str">
        <f t="shared" si="0"/>
        <v/>
      </c>
      <c r="C37" s="132" t="str">
        <f t="shared" si="1"/>
        <v xml:space="preserve">, </v>
      </c>
      <c r="D37" s="132" t="str">
        <f t="shared" si="2"/>
        <v/>
      </c>
      <c r="E37" s="154" t="str">
        <f t="shared" si="3"/>
        <v/>
      </c>
      <c r="F37" s="132"/>
      <c r="G37" s="132"/>
      <c r="H37" s="132">
        <f t="shared" si="4"/>
        <v>0</v>
      </c>
    </row>
    <row r="38" spans="1:8" x14ac:dyDescent="0.2">
      <c r="A38" s="132" t="s">
        <v>853</v>
      </c>
      <c r="B38" s="132" t="str">
        <f t="shared" si="0"/>
        <v/>
      </c>
      <c r="C38" s="132" t="str">
        <f t="shared" si="1"/>
        <v xml:space="preserve">, </v>
      </c>
      <c r="D38" s="132" t="str">
        <f t="shared" si="2"/>
        <v/>
      </c>
      <c r="E38" s="154" t="str">
        <f t="shared" si="3"/>
        <v/>
      </c>
      <c r="F38" s="132"/>
      <c r="G38" s="132"/>
      <c r="H38" s="132">
        <f t="shared" si="4"/>
        <v>0</v>
      </c>
    </row>
    <row r="39" spans="1:8" x14ac:dyDescent="0.2">
      <c r="A39" s="132" t="s">
        <v>854</v>
      </c>
      <c r="B39" s="132" t="str">
        <f t="shared" si="0"/>
        <v/>
      </c>
      <c r="C39" s="132" t="str">
        <f t="shared" si="1"/>
        <v xml:space="preserve">, </v>
      </c>
      <c r="D39" s="132" t="str">
        <f t="shared" si="2"/>
        <v/>
      </c>
      <c r="E39" s="154" t="str">
        <f t="shared" si="3"/>
        <v/>
      </c>
      <c r="F39" s="132"/>
      <c r="G39" s="132"/>
      <c r="H39" s="132">
        <f t="shared" si="4"/>
        <v>0</v>
      </c>
    </row>
    <row r="40" spans="1:8" x14ac:dyDescent="0.2">
      <c r="A40" s="132" t="s">
        <v>855</v>
      </c>
      <c r="B40" s="132" t="str">
        <f t="shared" si="0"/>
        <v/>
      </c>
      <c r="C40" s="132" t="str">
        <f t="shared" si="1"/>
        <v xml:space="preserve">, </v>
      </c>
      <c r="D40" s="132" t="str">
        <f t="shared" si="2"/>
        <v/>
      </c>
      <c r="E40" s="154" t="str">
        <f t="shared" si="3"/>
        <v/>
      </c>
      <c r="F40" s="132"/>
      <c r="G40" s="132"/>
      <c r="H40" s="132">
        <f t="shared" si="4"/>
        <v>0</v>
      </c>
    </row>
    <row r="41" spans="1:8" x14ac:dyDescent="0.2">
      <c r="A41" s="132" t="s">
        <v>856</v>
      </c>
      <c r="B41" s="132" t="str">
        <f t="shared" si="0"/>
        <v/>
      </c>
      <c r="C41" s="132" t="str">
        <f t="shared" si="1"/>
        <v xml:space="preserve">, </v>
      </c>
      <c r="D41" s="132" t="str">
        <f t="shared" si="2"/>
        <v/>
      </c>
      <c r="E41" s="154" t="str">
        <f t="shared" si="3"/>
        <v/>
      </c>
      <c r="F41" s="132"/>
      <c r="G41" s="132"/>
      <c r="H41" s="132">
        <f t="shared" si="4"/>
        <v>0</v>
      </c>
    </row>
    <row r="42" spans="1:8" x14ac:dyDescent="0.2">
      <c r="A42" s="132" t="s">
        <v>1017</v>
      </c>
      <c r="B42" s="132" t="str">
        <f t="shared" si="0"/>
        <v/>
      </c>
      <c r="C42" s="132" t="str">
        <f t="shared" si="1"/>
        <v xml:space="preserve">, </v>
      </c>
      <c r="D42" s="132" t="str">
        <f t="shared" si="2"/>
        <v/>
      </c>
      <c r="E42" s="154" t="str">
        <f t="shared" si="3"/>
        <v/>
      </c>
      <c r="F42" s="132"/>
      <c r="G42" s="132"/>
      <c r="H42" s="132">
        <f t="shared" si="4"/>
        <v>0</v>
      </c>
    </row>
    <row r="43" spans="1:8" x14ac:dyDescent="0.2">
      <c r="A43" s="132" t="s">
        <v>1018</v>
      </c>
      <c r="B43" s="132" t="str">
        <f t="shared" si="0"/>
        <v/>
      </c>
      <c r="C43" s="132" t="str">
        <f t="shared" si="1"/>
        <v xml:space="preserve">, </v>
      </c>
      <c r="D43" s="132" t="str">
        <f t="shared" si="2"/>
        <v/>
      </c>
      <c r="E43" s="154" t="str">
        <f t="shared" si="3"/>
        <v/>
      </c>
      <c r="F43" s="132"/>
      <c r="G43" s="132"/>
      <c r="H43" s="132">
        <f t="shared" si="4"/>
        <v>0</v>
      </c>
    </row>
    <row r="44" spans="1:8" x14ac:dyDescent="0.2">
      <c r="A44" s="132" t="s">
        <v>1019</v>
      </c>
      <c r="B44" s="132" t="str">
        <f t="shared" si="0"/>
        <v/>
      </c>
      <c r="C44" s="132" t="str">
        <f t="shared" si="1"/>
        <v xml:space="preserve">, </v>
      </c>
      <c r="D44" s="132" t="str">
        <f t="shared" si="2"/>
        <v/>
      </c>
      <c r="E44" s="154" t="str">
        <f t="shared" si="3"/>
        <v/>
      </c>
      <c r="F44" s="132"/>
      <c r="G44" s="132"/>
      <c r="H44" s="132">
        <f t="shared" si="4"/>
        <v>0</v>
      </c>
    </row>
    <row r="45" spans="1:8" x14ac:dyDescent="0.2">
      <c r="A45" s="132" t="s">
        <v>1020</v>
      </c>
      <c r="B45" s="132" t="str">
        <f t="shared" si="0"/>
        <v/>
      </c>
      <c r="C45" s="132" t="str">
        <f t="shared" si="1"/>
        <v xml:space="preserve">, </v>
      </c>
      <c r="D45" s="132" t="str">
        <f t="shared" si="2"/>
        <v/>
      </c>
      <c r="E45" s="154" t="str">
        <f t="shared" si="3"/>
        <v/>
      </c>
      <c r="F45" s="132"/>
      <c r="G45" s="132"/>
      <c r="H45" s="132">
        <f t="shared" si="4"/>
        <v>0</v>
      </c>
    </row>
    <row r="46" spans="1:8" x14ac:dyDescent="0.2">
      <c r="A46" s="132" t="s">
        <v>1021</v>
      </c>
      <c r="B46" s="132" t="str">
        <f t="shared" si="0"/>
        <v/>
      </c>
      <c r="C46" s="132" t="str">
        <f t="shared" si="1"/>
        <v xml:space="preserve">, </v>
      </c>
      <c r="D46" s="132" t="str">
        <f t="shared" si="2"/>
        <v/>
      </c>
      <c r="E46" s="154" t="str">
        <f t="shared" si="3"/>
        <v/>
      </c>
      <c r="F46" s="132"/>
      <c r="G46" s="132"/>
      <c r="H46" s="132">
        <f t="shared" si="4"/>
        <v>0</v>
      </c>
    </row>
    <row r="47" spans="1:8" x14ac:dyDescent="0.2">
      <c r="A47" s="132" t="s">
        <v>1022</v>
      </c>
      <c r="B47" s="132" t="str">
        <f t="shared" si="0"/>
        <v/>
      </c>
      <c r="C47" s="132" t="str">
        <f t="shared" si="1"/>
        <v xml:space="preserve">, </v>
      </c>
      <c r="D47" s="132" t="str">
        <f t="shared" si="2"/>
        <v/>
      </c>
      <c r="E47" s="154" t="str">
        <f t="shared" si="3"/>
        <v/>
      </c>
      <c r="F47" s="132"/>
      <c r="G47" s="132"/>
      <c r="H47" s="132">
        <f t="shared" si="4"/>
        <v>0</v>
      </c>
    </row>
    <row r="48" spans="1:8" x14ac:dyDescent="0.2">
      <c r="A48" s="132" t="s">
        <v>1023</v>
      </c>
      <c r="B48" s="132" t="str">
        <f t="shared" si="0"/>
        <v/>
      </c>
      <c r="C48" s="132" t="str">
        <f t="shared" si="1"/>
        <v xml:space="preserve">, </v>
      </c>
      <c r="D48" s="132" t="str">
        <f t="shared" si="2"/>
        <v/>
      </c>
      <c r="E48" s="154" t="str">
        <f t="shared" si="3"/>
        <v/>
      </c>
      <c r="F48" s="132"/>
      <c r="G48" s="132"/>
      <c r="H48" s="132">
        <f t="shared" si="4"/>
        <v>0</v>
      </c>
    </row>
    <row r="49" spans="1:8" x14ac:dyDescent="0.2">
      <c r="A49" s="132" t="s">
        <v>1024</v>
      </c>
      <c r="B49" s="132" t="str">
        <f t="shared" si="0"/>
        <v/>
      </c>
      <c r="C49" s="132" t="str">
        <f t="shared" si="1"/>
        <v xml:space="preserve">, </v>
      </c>
      <c r="D49" s="132" t="str">
        <f t="shared" si="2"/>
        <v/>
      </c>
      <c r="E49" s="154" t="str">
        <f t="shared" si="3"/>
        <v/>
      </c>
      <c r="F49" s="132"/>
      <c r="G49" s="132"/>
      <c r="H49" s="132">
        <f t="shared" si="4"/>
        <v>0</v>
      </c>
    </row>
    <row r="50" spans="1:8" x14ac:dyDescent="0.2">
      <c r="A50" s="132" t="s">
        <v>653</v>
      </c>
      <c r="B50" s="132" t="str">
        <f t="shared" si="0"/>
        <v/>
      </c>
      <c r="C50" s="132" t="str">
        <f t="shared" si="1"/>
        <v xml:space="preserve">, </v>
      </c>
      <c r="D50" s="132" t="str">
        <f t="shared" si="2"/>
        <v/>
      </c>
      <c r="E50" s="154" t="str">
        <f t="shared" si="3"/>
        <v/>
      </c>
      <c r="F50" s="132"/>
      <c r="G50" s="132"/>
      <c r="H50" s="132">
        <f t="shared" si="4"/>
        <v>0</v>
      </c>
    </row>
    <row r="51" spans="1:8" x14ac:dyDescent="0.2">
      <c r="A51" s="132" t="s">
        <v>654</v>
      </c>
      <c r="B51" s="132" t="str">
        <f t="shared" si="0"/>
        <v/>
      </c>
      <c r="C51" s="132" t="str">
        <f t="shared" si="1"/>
        <v xml:space="preserve">, </v>
      </c>
      <c r="D51" s="132" t="str">
        <f t="shared" si="2"/>
        <v/>
      </c>
      <c r="E51" s="154" t="str">
        <f t="shared" si="3"/>
        <v/>
      </c>
      <c r="F51" s="132"/>
      <c r="G51" s="132"/>
      <c r="H51" s="132">
        <f t="shared" si="4"/>
        <v>0</v>
      </c>
    </row>
    <row r="52" spans="1:8" x14ac:dyDescent="0.2">
      <c r="A52" s="132" t="s">
        <v>655</v>
      </c>
      <c r="B52" s="132" t="str">
        <f t="shared" si="0"/>
        <v/>
      </c>
      <c r="C52" s="132" t="str">
        <f t="shared" si="1"/>
        <v xml:space="preserve">, </v>
      </c>
      <c r="D52" s="132" t="str">
        <f t="shared" si="2"/>
        <v/>
      </c>
      <c r="E52" s="154" t="str">
        <f t="shared" si="3"/>
        <v/>
      </c>
      <c r="F52" s="132"/>
      <c r="G52" s="132"/>
      <c r="H52" s="132">
        <f t="shared" si="4"/>
        <v>0</v>
      </c>
    </row>
    <row r="53" spans="1:8" x14ac:dyDescent="0.2">
      <c r="A53" s="132" t="s">
        <v>656</v>
      </c>
      <c r="B53" s="132" t="str">
        <f t="shared" si="0"/>
        <v/>
      </c>
      <c r="C53" s="132" t="str">
        <f t="shared" si="1"/>
        <v xml:space="preserve">, </v>
      </c>
      <c r="D53" s="132" t="str">
        <f t="shared" si="2"/>
        <v/>
      </c>
      <c r="E53" s="154" t="str">
        <f t="shared" si="3"/>
        <v/>
      </c>
      <c r="F53" s="132"/>
      <c r="G53" s="132"/>
      <c r="H53" s="132">
        <f t="shared" si="4"/>
        <v>0</v>
      </c>
    </row>
    <row r="54" spans="1:8" x14ac:dyDescent="0.2">
      <c r="A54" s="132" t="s">
        <v>657</v>
      </c>
      <c r="B54" s="132" t="str">
        <f t="shared" si="0"/>
        <v/>
      </c>
      <c r="C54" s="132" t="str">
        <f t="shared" si="1"/>
        <v xml:space="preserve">, </v>
      </c>
      <c r="D54" s="132" t="str">
        <f t="shared" si="2"/>
        <v/>
      </c>
      <c r="E54" s="154" t="str">
        <f t="shared" si="3"/>
        <v/>
      </c>
      <c r="F54" s="132"/>
      <c r="G54" s="132"/>
      <c r="H54" s="132">
        <f t="shared" si="4"/>
        <v>0</v>
      </c>
    </row>
    <row r="55" spans="1:8" x14ac:dyDescent="0.2">
      <c r="A55" s="132" t="s">
        <v>658</v>
      </c>
      <c r="B55" s="132" t="str">
        <f t="shared" si="0"/>
        <v/>
      </c>
      <c r="C55" s="132" t="str">
        <f t="shared" si="1"/>
        <v xml:space="preserve">, </v>
      </c>
      <c r="D55" s="132" t="str">
        <f t="shared" si="2"/>
        <v/>
      </c>
      <c r="E55" s="154" t="str">
        <f t="shared" si="3"/>
        <v/>
      </c>
      <c r="F55" s="132"/>
      <c r="G55" s="132"/>
      <c r="H55" s="132">
        <f t="shared" si="4"/>
        <v>0</v>
      </c>
    </row>
    <row r="56" spans="1:8" x14ac:dyDescent="0.2">
      <c r="A56" s="132" t="s">
        <v>659</v>
      </c>
      <c r="B56" s="132" t="str">
        <f t="shared" si="0"/>
        <v/>
      </c>
      <c r="C56" s="132" t="str">
        <f t="shared" si="1"/>
        <v xml:space="preserve">, </v>
      </c>
      <c r="D56" s="132" t="str">
        <f t="shared" si="2"/>
        <v/>
      </c>
      <c r="E56" s="154" t="str">
        <f t="shared" si="3"/>
        <v/>
      </c>
      <c r="F56" s="132"/>
      <c r="G56" s="132"/>
      <c r="H56" s="132">
        <f t="shared" si="4"/>
        <v>0</v>
      </c>
    </row>
    <row r="57" spans="1:8" x14ac:dyDescent="0.2">
      <c r="A57" s="132" t="s">
        <v>660</v>
      </c>
      <c r="B57" s="132" t="str">
        <f t="shared" si="0"/>
        <v/>
      </c>
      <c r="C57" s="132" t="str">
        <f t="shared" si="1"/>
        <v xml:space="preserve">, </v>
      </c>
      <c r="D57" s="132" t="str">
        <f t="shared" si="2"/>
        <v/>
      </c>
      <c r="E57" s="154" t="str">
        <f t="shared" si="3"/>
        <v/>
      </c>
      <c r="F57" s="132"/>
      <c r="G57" s="132"/>
      <c r="H57" s="132">
        <f t="shared" si="4"/>
        <v>0</v>
      </c>
    </row>
    <row r="58" spans="1:8" x14ac:dyDescent="0.2">
      <c r="A58" s="132" t="s">
        <v>661</v>
      </c>
      <c r="B58" s="132" t="str">
        <f t="shared" si="0"/>
        <v/>
      </c>
      <c r="C58" s="132" t="str">
        <f t="shared" si="1"/>
        <v xml:space="preserve">, </v>
      </c>
      <c r="D58" s="132" t="str">
        <f t="shared" si="2"/>
        <v/>
      </c>
      <c r="E58" s="154" t="str">
        <f t="shared" si="3"/>
        <v/>
      </c>
      <c r="F58" s="132"/>
      <c r="G58" s="132"/>
      <c r="H58" s="132">
        <f t="shared" si="4"/>
        <v>0</v>
      </c>
    </row>
    <row r="59" spans="1:8" x14ac:dyDescent="0.2">
      <c r="A59" s="132" t="s">
        <v>662</v>
      </c>
      <c r="B59" s="132" t="str">
        <f t="shared" si="0"/>
        <v/>
      </c>
      <c r="C59" s="132" t="str">
        <f t="shared" si="1"/>
        <v xml:space="preserve">, </v>
      </c>
      <c r="D59" s="132" t="str">
        <f t="shared" si="2"/>
        <v/>
      </c>
      <c r="E59" s="154" t="str">
        <f t="shared" si="3"/>
        <v/>
      </c>
      <c r="F59" s="132"/>
      <c r="G59" s="132"/>
      <c r="H59" s="132">
        <f t="shared" si="4"/>
        <v>0</v>
      </c>
    </row>
    <row r="60" spans="1:8" x14ac:dyDescent="0.2">
      <c r="A60" s="132" t="s">
        <v>663</v>
      </c>
      <c r="B60" s="132" t="str">
        <f t="shared" si="0"/>
        <v/>
      </c>
      <c r="C60" s="132" t="str">
        <f t="shared" si="1"/>
        <v xml:space="preserve">, </v>
      </c>
      <c r="D60" s="132" t="str">
        <f t="shared" si="2"/>
        <v/>
      </c>
      <c r="E60" s="154" t="str">
        <f t="shared" si="3"/>
        <v/>
      </c>
      <c r="F60" s="132"/>
      <c r="G60" s="132"/>
      <c r="H60" s="132">
        <f t="shared" si="4"/>
        <v>0</v>
      </c>
    </row>
    <row r="61" spans="1:8" x14ac:dyDescent="0.2">
      <c r="A61" s="132" t="s">
        <v>664</v>
      </c>
      <c r="B61" s="132" t="str">
        <f t="shared" si="0"/>
        <v/>
      </c>
      <c r="C61" s="132" t="str">
        <f t="shared" si="1"/>
        <v xml:space="preserve">, </v>
      </c>
      <c r="D61" s="132" t="str">
        <f t="shared" si="2"/>
        <v/>
      </c>
      <c r="E61" s="154" t="str">
        <f t="shared" si="3"/>
        <v/>
      </c>
      <c r="F61" s="132"/>
      <c r="G61" s="132"/>
      <c r="H61" s="132">
        <f t="shared" si="4"/>
        <v>0</v>
      </c>
    </row>
    <row r="62" spans="1:8" x14ac:dyDescent="0.2">
      <c r="A62" s="132" t="s">
        <v>857</v>
      </c>
      <c r="B62" s="132" t="str">
        <f t="shared" si="0"/>
        <v/>
      </c>
      <c r="C62" s="132" t="str">
        <f t="shared" si="1"/>
        <v xml:space="preserve">, </v>
      </c>
      <c r="D62" s="132" t="str">
        <f t="shared" si="2"/>
        <v/>
      </c>
      <c r="E62" s="154" t="str">
        <f t="shared" si="3"/>
        <v/>
      </c>
      <c r="F62" s="132"/>
      <c r="G62" s="132"/>
      <c r="H62" s="132">
        <f t="shared" si="4"/>
        <v>0</v>
      </c>
    </row>
    <row r="63" spans="1:8" x14ac:dyDescent="0.2">
      <c r="A63" s="132" t="s">
        <v>858</v>
      </c>
      <c r="B63" s="132" t="str">
        <f t="shared" si="0"/>
        <v/>
      </c>
      <c r="C63" s="132" t="str">
        <f t="shared" si="1"/>
        <v xml:space="preserve">, </v>
      </c>
      <c r="D63" s="132" t="str">
        <f t="shared" si="2"/>
        <v/>
      </c>
      <c r="E63" s="154" t="str">
        <f t="shared" si="3"/>
        <v/>
      </c>
      <c r="F63" s="132"/>
      <c r="G63" s="132"/>
      <c r="H63" s="132">
        <f t="shared" si="4"/>
        <v>0</v>
      </c>
    </row>
    <row r="64" spans="1:8" x14ac:dyDescent="0.2">
      <c r="A64" s="132" t="s">
        <v>859</v>
      </c>
      <c r="B64" s="132" t="str">
        <f t="shared" si="0"/>
        <v/>
      </c>
      <c r="C64" s="132" t="str">
        <f t="shared" si="1"/>
        <v xml:space="preserve">, </v>
      </c>
      <c r="D64" s="132" t="str">
        <f t="shared" si="2"/>
        <v/>
      </c>
      <c r="E64" s="154" t="str">
        <f t="shared" si="3"/>
        <v/>
      </c>
      <c r="F64" s="132"/>
      <c r="G64" s="132"/>
      <c r="H64" s="132">
        <f t="shared" si="4"/>
        <v>0</v>
      </c>
    </row>
    <row r="65" spans="1:8" x14ac:dyDescent="0.2">
      <c r="A65" s="132" t="s">
        <v>860</v>
      </c>
      <c r="B65" s="132" t="str">
        <f t="shared" si="0"/>
        <v/>
      </c>
      <c r="C65" s="132" t="str">
        <f t="shared" si="1"/>
        <v xml:space="preserve">, </v>
      </c>
      <c r="D65" s="132" t="str">
        <f t="shared" si="2"/>
        <v/>
      </c>
      <c r="E65" s="154" t="str">
        <f t="shared" si="3"/>
        <v/>
      </c>
      <c r="F65" s="132"/>
      <c r="G65" s="132"/>
      <c r="H65" s="132">
        <f t="shared" si="4"/>
        <v>0</v>
      </c>
    </row>
    <row r="66" spans="1:8" x14ac:dyDescent="0.2">
      <c r="A66" s="132" t="s">
        <v>1025</v>
      </c>
      <c r="B66" s="132" t="str">
        <f t="shared" ref="B66:B129" si="5">IF(LEN(VLOOKUP($A66,playerDetails,7,FALSE))=0,"",VLOOKUP($A66,playerDetails,7,FALSE))</f>
        <v/>
      </c>
      <c r="C66" s="132" t="str">
        <f t="shared" ref="C66:C129" si="6">IF(LEN(VLOOKUP($A66,playerDetails,9,FALSE))=0,"",VLOOKUP($A66,playerDetails,9,FALSE))</f>
        <v xml:space="preserve">, </v>
      </c>
      <c r="D66" s="132" t="str">
        <f t="shared" ref="D66:D129" si="7">IF(LEN(VLOOKUP($A66,playerDetails,6,FALSE))=0,"",VLOOKUP($A66,playerDetails,6,FALSE))</f>
        <v/>
      </c>
      <c r="E66" s="154" t="str">
        <f t="shared" ref="E66:E129" si="8">IF(LEN(VLOOKUP($A66,playerDetails,5,FALSE))=0,"",VLOOKUP($A66,playerDetails,5,FALSE))</f>
        <v/>
      </c>
      <c r="F66" s="132"/>
      <c r="G66" s="132"/>
      <c r="H66" s="132">
        <f t="shared" ref="H66:H129" si="9">VLOOKUP(LEFT($A66,1),TeamLookup,2,FALSE)</f>
        <v>0</v>
      </c>
    </row>
    <row r="67" spans="1:8" x14ac:dyDescent="0.2">
      <c r="A67" s="132" t="s">
        <v>1026</v>
      </c>
      <c r="B67" s="132" t="str">
        <f t="shared" si="5"/>
        <v/>
      </c>
      <c r="C67" s="132" t="str">
        <f t="shared" si="6"/>
        <v xml:space="preserve">, </v>
      </c>
      <c r="D67" s="132" t="str">
        <f t="shared" si="7"/>
        <v/>
      </c>
      <c r="E67" s="154" t="str">
        <f t="shared" si="8"/>
        <v/>
      </c>
      <c r="F67" s="132"/>
      <c r="G67" s="132"/>
      <c r="H67" s="132">
        <f t="shared" si="9"/>
        <v>0</v>
      </c>
    </row>
    <row r="68" spans="1:8" x14ac:dyDescent="0.2">
      <c r="A68" s="132" t="s">
        <v>1027</v>
      </c>
      <c r="B68" s="132" t="str">
        <f t="shared" si="5"/>
        <v/>
      </c>
      <c r="C68" s="132" t="str">
        <f t="shared" si="6"/>
        <v xml:space="preserve">, </v>
      </c>
      <c r="D68" s="132" t="str">
        <f t="shared" si="7"/>
        <v/>
      </c>
      <c r="E68" s="154" t="str">
        <f t="shared" si="8"/>
        <v/>
      </c>
      <c r="F68" s="132"/>
      <c r="G68" s="132"/>
      <c r="H68" s="132">
        <f t="shared" si="9"/>
        <v>0</v>
      </c>
    </row>
    <row r="69" spans="1:8" x14ac:dyDescent="0.2">
      <c r="A69" s="132" t="s">
        <v>1028</v>
      </c>
      <c r="B69" s="132" t="str">
        <f t="shared" si="5"/>
        <v/>
      </c>
      <c r="C69" s="132" t="str">
        <f t="shared" si="6"/>
        <v xml:space="preserve">, </v>
      </c>
      <c r="D69" s="132" t="str">
        <f t="shared" si="7"/>
        <v/>
      </c>
      <c r="E69" s="154" t="str">
        <f t="shared" si="8"/>
        <v/>
      </c>
      <c r="F69" s="132"/>
      <c r="G69" s="132"/>
      <c r="H69" s="132">
        <f t="shared" si="9"/>
        <v>0</v>
      </c>
    </row>
    <row r="70" spans="1:8" x14ac:dyDescent="0.2">
      <c r="A70" s="132" t="s">
        <v>1029</v>
      </c>
      <c r="B70" s="132" t="str">
        <f t="shared" si="5"/>
        <v/>
      </c>
      <c r="C70" s="132" t="str">
        <f t="shared" si="6"/>
        <v xml:space="preserve">, </v>
      </c>
      <c r="D70" s="132" t="str">
        <f t="shared" si="7"/>
        <v/>
      </c>
      <c r="E70" s="154" t="str">
        <f t="shared" si="8"/>
        <v/>
      </c>
      <c r="F70" s="132"/>
      <c r="G70" s="132"/>
      <c r="H70" s="132">
        <f t="shared" si="9"/>
        <v>0</v>
      </c>
    </row>
    <row r="71" spans="1:8" x14ac:dyDescent="0.2">
      <c r="A71" s="132" t="s">
        <v>1030</v>
      </c>
      <c r="B71" s="132" t="str">
        <f t="shared" si="5"/>
        <v/>
      </c>
      <c r="C71" s="132" t="str">
        <f t="shared" si="6"/>
        <v xml:space="preserve">, </v>
      </c>
      <c r="D71" s="132" t="str">
        <f t="shared" si="7"/>
        <v/>
      </c>
      <c r="E71" s="154" t="str">
        <f t="shared" si="8"/>
        <v/>
      </c>
      <c r="F71" s="132"/>
      <c r="G71" s="132"/>
      <c r="H71" s="132">
        <f t="shared" si="9"/>
        <v>0</v>
      </c>
    </row>
    <row r="72" spans="1:8" x14ac:dyDescent="0.2">
      <c r="A72" s="132" t="s">
        <v>1031</v>
      </c>
      <c r="B72" s="132" t="str">
        <f t="shared" si="5"/>
        <v/>
      </c>
      <c r="C72" s="132" t="str">
        <f t="shared" si="6"/>
        <v xml:space="preserve">, </v>
      </c>
      <c r="D72" s="132" t="str">
        <f t="shared" si="7"/>
        <v/>
      </c>
      <c r="E72" s="154" t="str">
        <f t="shared" si="8"/>
        <v/>
      </c>
      <c r="F72" s="132"/>
      <c r="G72" s="132"/>
      <c r="H72" s="132">
        <f t="shared" si="9"/>
        <v>0</v>
      </c>
    </row>
    <row r="73" spans="1:8" x14ac:dyDescent="0.2">
      <c r="A73" s="132" t="s">
        <v>1032</v>
      </c>
      <c r="B73" s="132" t="str">
        <f t="shared" si="5"/>
        <v/>
      </c>
      <c r="C73" s="132" t="str">
        <f t="shared" si="6"/>
        <v xml:space="preserve">, </v>
      </c>
      <c r="D73" s="132" t="str">
        <f t="shared" si="7"/>
        <v/>
      </c>
      <c r="E73" s="154" t="str">
        <f t="shared" si="8"/>
        <v/>
      </c>
      <c r="F73" s="132"/>
      <c r="G73" s="132"/>
      <c r="H73" s="132">
        <f t="shared" si="9"/>
        <v>0</v>
      </c>
    </row>
    <row r="74" spans="1:8" x14ac:dyDescent="0.2">
      <c r="A74" s="132" t="s">
        <v>665</v>
      </c>
      <c r="B74" s="132" t="str">
        <f t="shared" si="5"/>
        <v/>
      </c>
      <c r="C74" s="132" t="str">
        <f t="shared" si="6"/>
        <v xml:space="preserve">, </v>
      </c>
      <c r="D74" s="132" t="str">
        <f t="shared" si="7"/>
        <v/>
      </c>
      <c r="E74" s="154" t="str">
        <f t="shared" si="8"/>
        <v/>
      </c>
      <c r="F74" s="132"/>
      <c r="G74" s="132"/>
      <c r="H74" s="132">
        <f t="shared" si="9"/>
        <v>0</v>
      </c>
    </row>
    <row r="75" spans="1:8" x14ac:dyDescent="0.2">
      <c r="A75" s="132" t="s">
        <v>666</v>
      </c>
      <c r="B75" s="132" t="str">
        <f t="shared" si="5"/>
        <v/>
      </c>
      <c r="C75" s="132" t="str">
        <f t="shared" si="6"/>
        <v xml:space="preserve">, </v>
      </c>
      <c r="D75" s="132" t="str">
        <f t="shared" si="7"/>
        <v/>
      </c>
      <c r="E75" s="154" t="str">
        <f t="shared" si="8"/>
        <v/>
      </c>
      <c r="F75" s="132"/>
      <c r="G75" s="132"/>
      <c r="H75" s="132">
        <f t="shared" si="9"/>
        <v>0</v>
      </c>
    </row>
    <row r="76" spans="1:8" x14ac:dyDescent="0.2">
      <c r="A76" s="132" t="s">
        <v>667</v>
      </c>
      <c r="B76" s="132" t="str">
        <f t="shared" si="5"/>
        <v/>
      </c>
      <c r="C76" s="132" t="str">
        <f t="shared" si="6"/>
        <v xml:space="preserve">, </v>
      </c>
      <c r="D76" s="132" t="str">
        <f t="shared" si="7"/>
        <v/>
      </c>
      <c r="E76" s="154" t="str">
        <f t="shared" si="8"/>
        <v/>
      </c>
      <c r="F76" s="132"/>
      <c r="G76" s="132"/>
      <c r="H76" s="132">
        <f t="shared" si="9"/>
        <v>0</v>
      </c>
    </row>
    <row r="77" spans="1:8" x14ac:dyDescent="0.2">
      <c r="A77" s="132" t="s">
        <v>668</v>
      </c>
      <c r="B77" s="132" t="str">
        <f t="shared" si="5"/>
        <v/>
      </c>
      <c r="C77" s="132" t="str">
        <f t="shared" si="6"/>
        <v xml:space="preserve">, </v>
      </c>
      <c r="D77" s="132" t="str">
        <f t="shared" si="7"/>
        <v/>
      </c>
      <c r="E77" s="154" t="str">
        <f t="shared" si="8"/>
        <v/>
      </c>
      <c r="F77" s="132"/>
      <c r="G77" s="132"/>
      <c r="H77" s="132">
        <f t="shared" si="9"/>
        <v>0</v>
      </c>
    </row>
    <row r="78" spans="1:8" x14ac:dyDescent="0.2">
      <c r="A78" s="132" t="s">
        <v>669</v>
      </c>
      <c r="B78" s="132" t="str">
        <f t="shared" si="5"/>
        <v/>
      </c>
      <c r="C78" s="132" t="str">
        <f t="shared" si="6"/>
        <v xml:space="preserve">, </v>
      </c>
      <c r="D78" s="132" t="str">
        <f t="shared" si="7"/>
        <v/>
      </c>
      <c r="E78" s="154" t="str">
        <f t="shared" si="8"/>
        <v/>
      </c>
      <c r="F78" s="132"/>
      <c r="G78" s="132"/>
      <c r="H78" s="132">
        <f t="shared" si="9"/>
        <v>0</v>
      </c>
    </row>
    <row r="79" spans="1:8" x14ac:dyDescent="0.2">
      <c r="A79" s="132" t="s">
        <v>670</v>
      </c>
      <c r="B79" s="132" t="str">
        <f t="shared" si="5"/>
        <v/>
      </c>
      <c r="C79" s="132" t="str">
        <f t="shared" si="6"/>
        <v xml:space="preserve">, </v>
      </c>
      <c r="D79" s="132" t="str">
        <f t="shared" si="7"/>
        <v/>
      </c>
      <c r="E79" s="154" t="str">
        <f t="shared" si="8"/>
        <v/>
      </c>
      <c r="F79" s="132"/>
      <c r="G79" s="132"/>
      <c r="H79" s="132">
        <f t="shared" si="9"/>
        <v>0</v>
      </c>
    </row>
    <row r="80" spans="1:8" x14ac:dyDescent="0.2">
      <c r="A80" s="132" t="s">
        <v>671</v>
      </c>
      <c r="B80" s="132" t="str">
        <f t="shared" si="5"/>
        <v/>
      </c>
      <c r="C80" s="132" t="str">
        <f t="shared" si="6"/>
        <v xml:space="preserve">, </v>
      </c>
      <c r="D80" s="132" t="str">
        <f t="shared" si="7"/>
        <v/>
      </c>
      <c r="E80" s="154" t="str">
        <f t="shared" si="8"/>
        <v/>
      </c>
      <c r="F80" s="132"/>
      <c r="G80" s="132"/>
      <c r="H80" s="132">
        <f t="shared" si="9"/>
        <v>0</v>
      </c>
    </row>
    <row r="81" spans="1:8" x14ac:dyDescent="0.2">
      <c r="A81" s="132" t="s">
        <v>672</v>
      </c>
      <c r="B81" s="132" t="str">
        <f t="shared" si="5"/>
        <v/>
      </c>
      <c r="C81" s="132" t="str">
        <f t="shared" si="6"/>
        <v xml:space="preserve">, </v>
      </c>
      <c r="D81" s="132" t="str">
        <f t="shared" si="7"/>
        <v/>
      </c>
      <c r="E81" s="154" t="str">
        <f t="shared" si="8"/>
        <v/>
      </c>
      <c r="F81" s="132"/>
      <c r="G81" s="132"/>
      <c r="H81" s="132">
        <f t="shared" si="9"/>
        <v>0</v>
      </c>
    </row>
    <row r="82" spans="1:8" x14ac:dyDescent="0.2">
      <c r="A82" s="132" t="s">
        <v>673</v>
      </c>
      <c r="B82" s="132" t="str">
        <f t="shared" si="5"/>
        <v/>
      </c>
      <c r="C82" s="132" t="str">
        <f t="shared" si="6"/>
        <v xml:space="preserve">, </v>
      </c>
      <c r="D82" s="132" t="str">
        <f t="shared" si="7"/>
        <v/>
      </c>
      <c r="E82" s="154" t="str">
        <f t="shared" si="8"/>
        <v/>
      </c>
      <c r="F82" s="132"/>
      <c r="G82" s="132"/>
      <c r="H82" s="132">
        <f t="shared" si="9"/>
        <v>0</v>
      </c>
    </row>
    <row r="83" spans="1:8" x14ac:dyDescent="0.2">
      <c r="A83" s="132" t="s">
        <v>674</v>
      </c>
      <c r="B83" s="132" t="str">
        <f t="shared" si="5"/>
        <v/>
      </c>
      <c r="C83" s="132" t="str">
        <f t="shared" si="6"/>
        <v xml:space="preserve">, </v>
      </c>
      <c r="D83" s="132" t="str">
        <f t="shared" si="7"/>
        <v/>
      </c>
      <c r="E83" s="154" t="str">
        <f t="shared" si="8"/>
        <v/>
      </c>
      <c r="F83" s="132"/>
      <c r="G83" s="132"/>
      <c r="H83" s="132">
        <f t="shared" si="9"/>
        <v>0</v>
      </c>
    </row>
    <row r="84" spans="1:8" x14ac:dyDescent="0.2">
      <c r="A84" s="132" t="s">
        <v>675</v>
      </c>
      <c r="B84" s="132" t="str">
        <f t="shared" si="5"/>
        <v/>
      </c>
      <c r="C84" s="132" t="str">
        <f t="shared" si="6"/>
        <v xml:space="preserve">, </v>
      </c>
      <c r="D84" s="132" t="str">
        <f t="shared" si="7"/>
        <v/>
      </c>
      <c r="E84" s="154" t="str">
        <f t="shared" si="8"/>
        <v/>
      </c>
      <c r="F84" s="132"/>
      <c r="G84" s="132"/>
      <c r="H84" s="132">
        <f t="shared" si="9"/>
        <v>0</v>
      </c>
    </row>
    <row r="85" spans="1:8" x14ac:dyDescent="0.2">
      <c r="A85" s="132" t="s">
        <v>676</v>
      </c>
      <c r="B85" s="132" t="str">
        <f t="shared" si="5"/>
        <v/>
      </c>
      <c r="C85" s="132" t="str">
        <f t="shared" si="6"/>
        <v xml:space="preserve">, </v>
      </c>
      <c r="D85" s="132" t="str">
        <f t="shared" si="7"/>
        <v/>
      </c>
      <c r="E85" s="154" t="str">
        <f t="shared" si="8"/>
        <v/>
      </c>
      <c r="F85" s="132"/>
      <c r="G85" s="132"/>
      <c r="H85" s="132">
        <f t="shared" si="9"/>
        <v>0</v>
      </c>
    </row>
    <row r="86" spans="1:8" x14ac:dyDescent="0.2">
      <c r="A86" s="132" t="s">
        <v>861</v>
      </c>
      <c r="B86" s="132" t="str">
        <f t="shared" si="5"/>
        <v/>
      </c>
      <c r="C86" s="132" t="str">
        <f t="shared" si="6"/>
        <v xml:space="preserve">, </v>
      </c>
      <c r="D86" s="132" t="str">
        <f t="shared" si="7"/>
        <v/>
      </c>
      <c r="E86" s="154" t="str">
        <f t="shared" si="8"/>
        <v/>
      </c>
      <c r="F86" s="132"/>
      <c r="G86" s="132"/>
      <c r="H86" s="132">
        <f t="shared" si="9"/>
        <v>0</v>
      </c>
    </row>
    <row r="87" spans="1:8" x14ac:dyDescent="0.2">
      <c r="A87" s="132" t="s">
        <v>862</v>
      </c>
      <c r="B87" s="132" t="str">
        <f t="shared" si="5"/>
        <v/>
      </c>
      <c r="C87" s="132" t="str">
        <f t="shared" si="6"/>
        <v xml:space="preserve">, </v>
      </c>
      <c r="D87" s="132" t="str">
        <f t="shared" si="7"/>
        <v/>
      </c>
      <c r="E87" s="154" t="str">
        <f t="shared" si="8"/>
        <v/>
      </c>
      <c r="F87" s="132"/>
      <c r="G87" s="132"/>
      <c r="H87" s="132">
        <f t="shared" si="9"/>
        <v>0</v>
      </c>
    </row>
    <row r="88" spans="1:8" x14ac:dyDescent="0.2">
      <c r="A88" s="132" t="s">
        <v>863</v>
      </c>
      <c r="B88" s="132" t="str">
        <f t="shared" si="5"/>
        <v/>
      </c>
      <c r="C88" s="132" t="str">
        <f t="shared" si="6"/>
        <v xml:space="preserve">, </v>
      </c>
      <c r="D88" s="132" t="str">
        <f t="shared" si="7"/>
        <v/>
      </c>
      <c r="E88" s="154" t="str">
        <f t="shared" si="8"/>
        <v/>
      </c>
      <c r="F88" s="132"/>
      <c r="G88" s="132"/>
      <c r="H88" s="132">
        <f t="shared" si="9"/>
        <v>0</v>
      </c>
    </row>
    <row r="89" spans="1:8" x14ac:dyDescent="0.2">
      <c r="A89" s="132" t="s">
        <v>864</v>
      </c>
      <c r="B89" s="132" t="str">
        <f t="shared" si="5"/>
        <v/>
      </c>
      <c r="C89" s="132" t="str">
        <f t="shared" si="6"/>
        <v xml:space="preserve">, </v>
      </c>
      <c r="D89" s="132" t="str">
        <f t="shared" si="7"/>
        <v/>
      </c>
      <c r="E89" s="154" t="str">
        <f t="shared" si="8"/>
        <v/>
      </c>
      <c r="F89" s="132"/>
      <c r="G89" s="132"/>
      <c r="H89" s="132">
        <f t="shared" si="9"/>
        <v>0</v>
      </c>
    </row>
    <row r="90" spans="1:8" x14ac:dyDescent="0.2">
      <c r="A90" s="132" t="s">
        <v>1033</v>
      </c>
      <c r="B90" s="132" t="str">
        <f t="shared" si="5"/>
        <v/>
      </c>
      <c r="C90" s="132" t="str">
        <f t="shared" si="6"/>
        <v xml:space="preserve">, </v>
      </c>
      <c r="D90" s="132" t="str">
        <f t="shared" si="7"/>
        <v/>
      </c>
      <c r="E90" s="154" t="str">
        <f t="shared" si="8"/>
        <v/>
      </c>
      <c r="F90" s="132"/>
      <c r="G90" s="132"/>
      <c r="H90" s="132">
        <f t="shared" si="9"/>
        <v>0</v>
      </c>
    </row>
    <row r="91" spans="1:8" x14ac:dyDescent="0.2">
      <c r="A91" s="132" t="s">
        <v>1034</v>
      </c>
      <c r="B91" s="132" t="str">
        <f t="shared" si="5"/>
        <v/>
      </c>
      <c r="C91" s="132" t="str">
        <f t="shared" si="6"/>
        <v xml:space="preserve">, </v>
      </c>
      <c r="D91" s="132" t="str">
        <f t="shared" si="7"/>
        <v/>
      </c>
      <c r="E91" s="154" t="str">
        <f t="shared" si="8"/>
        <v/>
      </c>
      <c r="F91" s="132"/>
      <c r="G91" s="132"/>
      <c r="H91" s="132">
        <f t="shared" si="9"/>
        <v>0</v>
      </c>
    </row>
    <row r="92" spans="1:8" x14ac:dyDescent="0.2">
      <c r="A92" s="132" t="s">
        <v>1035</v>
      </c>
      <c r="B92" s="132" t="str">
        <f t="shared" si="5"/>
        <v/>
      </c>
      <c r="C92" s="132" t="str">
        <f t="shared" si="6"/>
        <v xml:space="preserve">, </v>
      </c>
      <c r="D92" s="132" t="str">
        <f t="shared" si="7"/>
        <v/>
      </c>
      <c r="E92" s="154" t="str">
        <f t="shared" si="8"/>
        <v/>
      </c>
      <c r="F92" s="132"/>
      <c r="G92" s="132"/>
      <c r="H92" s="132">
        <f t="shared" si="9"/>
        <v>0</v>
      </c>
    </row>
    <row r="93" spans="1:8" x14ac:dyDescent="0.2">
      <c r="A93" s="132" t="s">
        <v>1036</v>
      </c>
      <c r="B93" s="132" t="str">
        <f t="shared" si="5"/>
        <v/>
      </c>
      <c r="C93" s="132" t="str">
        <f t="shared" si="6"/>
        <v xml:space="preserve">, </v>
      </c>
      <c r="D93" s="132" t="str">
        <f t="shared" si="7"/>
        <v/>
      </c>
      <c r="E93" s="154" t="str">
        <f t="shared" si="8"/>
        <v/>
      </c>
      <c r="F93" s="132"/>
      <c r="G93" s="132"/>
      <c r="H93" s="132">
        <f t="shared" si="9"/>
        <v>0</v>
      </c>
    </row>
    <row r="94" spans="1:8" x14ac:dyDescent="0.2">
      <c r="A94" s="132" t="s">
        <v>1037</v>
      </c>
      <c r="B94" s="132" t="str">
        <f t="shared" si="5"/>
        <v/>
      </c>
      <c r="C94" s="132" t="str">
        <f t="shared" si="6"/>
        <v xml:space="preserve">, </v>
      </c>
      <c r="D94" s="132" t="str">
        <f t="shared" si="7"/>
        <v/>
      </c>
      <c r="E94" s="154" t="str">
        <f t="shared" si="8"/>
        <v/>
      </c>
      <c r="F94" s="132"/>
      <c r="G94" s="132"/>
      <c r="H94" s="132">
        <f t="shared" si="9"/>
        <v>0</v>
      </c>
    </row>
    <row r="95" spans="1:8" x14ac:dyDescent="0.2">
      <c r="A95" s="132" t="s">
        <v>1038</v>
      </c>
      <c r="B95" s="132" t="str">
        <f t="shared" si="5"/>
        <v/>
      </c>
      <c r="C95" s="132" t="str">
        <f t="shared" si="6"/>
        <v xml:space="preserve">, </v>
      </c>
      <c r="D95" s="132" t="str">
        <f t="shared" si="7"/>
        <v/>
      </c>
      <c r="E95" s="154" t="str">
        <f t="shared" si="8"/>
        <v/>
      </c>
      <c r="F95" s="132"/>
      <c r="G95" s="132"/>
      <c r="H95" s="132">
        <f t="shared" si="9"/>
        <v>0</v>
      </c>
    </row>
    <row r="96" spans="1:8" x14ac:dyDescent="0.2">
      <c r="A96" s="132" t="s">
        <v>1039</v>
      </c>
      <c r="B96" s="132" t="str">
        <f t="shared" si="5"/>
        <v/>
      </c>
      <c r="C96" s="132" t="str">
        <f t="shared" si="6"/>
        <v xml:space="preserve">, </v>
      </c>
      <c r="D96" s="132" t="str">
        <f t="shared" si="7"/>
        <v/>
      </c>
      <c r="E96" s="154" t="str">
        <f t="shared" si="8"/>
        <v/>
      </c>
      <c r="F96" s="132"/>
      <c r="G96" s="132"/>
      <c r="H96" s="132">
        <f t="shared" si="9"/>
        <v>0</v>
      </c>
    </row>
    <row r="97" spans="1:8" x14ac:dyDescent="0.2">
      <c r="A97" s="132" t="s">
        <v>1040</v>
      </c>
      <c r="B97" s="132" t="str">
        <f t="shared" si="5"/>
        <v/>
      </c>
      <c r="C97" s="132" t="str">
        <f t="shared" si="6"/>
        <v xml:space="preserve">, </v>
      </c>
      <c r="D97" s="132" t="str">
        <f t="shared" si="7"/>
        <v/>
      </c>
      <c r="E97" s="154" t="str">
        <f t="shared" si="8"/>
        <v/>
      </c>
      <c r="F97" s="132"/>
      <c r="G97" s="132"/>
      <c r="H97" s="132">
        <f t="shared" si="9"/>
        <v>0</v>
      </c>
    </row>
    <row r="98" spans="1:8" x14ac:dyDescent="0.2">
      <c r="A98" s="132" t="s">
        <v>677</v>
      </c>
      <c r="B98" s="132" t="str">
        <f t="shared" si="5"/>
        <v/>
      </c>
      <c r="C98" s="132" t="str">
        <f t="shared" si="6"/>
        <v xml:space="preserve">, </v>
      </c>
      <c r="D98" s="132" t="str">
        <f t="shared" si="7"/>
        <v/>
      </c>
      <c r="E98" s="154" t="str">
        <f t="shared" si="8"/>
        <v/>
      </c>
      <c r="F98" s="132"/>
      <c r="G98" s="132"/>
      <c r="H98" s="132">
        <f t="shared" si="9"/>
        <v>0</v>
      </c>
    </row>
    <row r="99" spans="1:8" x14ac:dyDescent="0.2">
      <c r="A99" s="132" t="s">
        <v>678</v>
      </c>
      <c r="B99" s="132" t="str">
        <f t="shared" si="5"/>
        <v/>
      </c>
      <c r="C99" s="132" t="str">
        <f t="shared" si="6"/>
        <v xml:space="preserve">, </v>
      </c>
      <c r="D99" s="132" t="str">
        <f t="shared" si="7"/>
        <v/>
      </c>
      <c r="E99" s="154" t="str">
        <f t="shared" si="8"/>
        <v/>
      </c>
      <c r="F99" s="132"/>
      <c r="G99" s="132"/>
      <c r="H99" s="132">
        <f t="shared" si="9"/>
        <v>0</v>
      </c>
    </row>
    <row r="100" spans="1:8" x14ac:dyDescent="0.2">
      <c r="A100" s="132" t="s">
        <v>679</v>
      </c>
      <c r="B100" s="132" t="str">
        <f t="shared" si="5"/>
        <v/>
      </c>
      <c r="C100" s="132" t="str">
        <f t="shared" si="6"/>
        <v xml:space="preserve">, </v>
      </c>
      <c r="D100" s="132" t="str">
        <f t="shared" si="7"/>
        <v/>
      </c>
      <c r="E100" s="154" t="str">
        <f t="shared" si="8"/>
        <v/>
      </c>
      <c r="F100" s="132"/>
      <c r="G100" s="132"/>
      <c r="H100" s="132">
        <f t="shared" si="9"/>
        <v>0</v>
      </c>
    </row>
    <row r="101" spans="1:8" x14ac:dyDescent="0.2">
      <c r="A101" s="132" t="s">
        <v>680</v>
      </c>
      <c r="B101" s="132" t="str">
        <f t="shared" si="5"/>
        <v/>
      </c>
      <c r="C101" s="132" t="str">
        <f t="shared" si="6"/>
        <v xml:space="preserve">, </v>
      </c>
      <c r="D101" s="132" t="str">
        <f t="shared" si="7"/>
        <v/>
      </c>
      <c r="E101" s="154" t="str">
        <f t="shared" si="8"/>
        <v/>
      </c>
      <c r="F101" s="132"/>
      <c r="G101" s="132"/>
      <c r="H101" s="132">
        <f t="shared" si="9"/>
        <v>0</v>
      </c>
    </row>
    <row r="102" spans="1:8" x14ac:dyDescent="0.2">
      <c r="A102" s="132" t="s">
        <v>681</v>
      </c>
      <c r="B102" s="132" t="str">
        <f t="shared" si="5"/>
        <v/>
      </c>
      <c r="C102" s="132" t="str">
        <f t="shared" si="6"/>
        <v xml:space="preserve">, </v>
      </c>
      <c r="D102" s="132" t="str">
        <f t="shared" si="7"/>
        <v/>
      </c>
      <c r="E102" s="154" t="str">
        <f t="shared" si="8"/>
        <v/>
      </c>
      <c r="F102" s="132"/>
      <c r="G102" s="132"/>
      <c r="H102" s="132">
        <f t="shared" si="9"/>
        <v>0</v>
      </c>
    </row>
    <row r="103" spans="1:8" x14ac:dyDescent="0.2">
      <c r="A103" s="132" t="s">
        <v>682</v>
      </c>
      <c r="B103" s="132" t="str">
        <f t="shared" si="5"/>
        <v/>
      </c>
      <c r="C103" s="132" t="str">
        <f t="shared" si="6"/>
        <v xml:space="preserve">, </v>
      </c>
      <c r="D103" s="132" t="str">
        <f t="shared" si="7"/>
        <v/>
      </c>
      <c r="E103" s="154" t="str">
        <f t="shared" si="8"/>
        <v/>
      </c>
      <c r="F103" s="132"/>
      <c r="G103" s="132"/>
      <c r="H103" s="132">
        <f t="shared" si="9"/>
        <v>0</v>
      </c>
    </row>
    <row r="104" spans="1:8" x14ac:dyDescent="0.2">
      <c r="A104" s="132" t="s">
        <v>683</v>
      </c>
      <c r="B104" s="132" t="str">
        <f t="shared" si="5"/>
        <v/>
      </c>
      <c r="C104" s="132" t="str">
        <f t="shared" si="6"/>
        <v xml:space="preserve">, </v>
      </c>
      <c r="D104" s="132" t="str">
        <f t="shared" si="7"/>
        <v/>
      </c>
      <c r="E104" s="154" t="str">
        <f t="shared" si="8"/>
        <v/>
      </c>
      <c r="F104" s="132"/>
      <c r="G104" s="132"/>
      <c r="H104" s="132">
        <f t="shared" si="9"/>
        <v>0</v>
      </c>
    </row>
    <row r="105" spans="1:8" x14ac:dyDescent="0.2">
      <c r="A105" s="132" t="s">
        <v>684</v>
      </c>
      <c r="B105" s="132" t="str">
        <f t="shared" si="5"/>
        <v/>
      </c>
      <c r="C105" s="132" t="str">
        <f t="shared" si="6"/>
        <v xml:space="preserve">, </v>
      </c>
      <c r="D105" s="132" t="str">
        <f t="shared" si="7"/>
        <v/>
      </c>
      <c r="E105" s="154" t="str">
        <f t="shared" si="8"/>
        <v/>
      </c>
      <c r="F105" s="132"/>
      <c r="G105" s="132"/>
      <c r="H105" s="132">
        <f t="shared" si="9"/>
        <v>0</v>
      </c>
    </row>
    <row r="106" spans="1:8" x14ac:dyDescent="0.2">
      <c r="A106" s="132" t="s">
        <v>685</v>
      </c>
      <c r="B106" s="132" t="str">
        <f t="shared" si="5"/>
        <v/>
      </c>
      <c r="C106" s="132" t="str">
        <f t="shared" si="6"/>
        <v xml:space="preserve">, </v>
      </c>
      <c r="D106" s="132" t="str">
        <f t="shared" si="7"/>
        <v/>
      </c>
      <c r="E106" s="154" t="str">
        <f t="shared" si="8"/>
        <v/>
      </c>
      <c r="F106" s="132"/>
      <c r="G106" s="132"/>
      <c r="H106" s="132">
        <f t="shared" si="9"/>
        <v>0</v>
      </c>
    </row>
    <row r="107" spans="1:8" x14ac:dyDescent="0.2">
      <c r="A107" s="132" t="s">
        <v>686</v>
      </c>
      <c r="B107" s="132" t="str">
        <f t="shared" si="5"/>
        <v/>
      </c>
      <c r="C107" s="132" t="str">
        <f t="shared" si="6"/>
        <v xml:space="preserve">, </v>
      </c>
      <c r="D107" s="132" t="str">
        <f t="shared" si="7"/>
        <v/>
      </c>
      <c r="E107" s="154" t="str">
        <f t="shared" si="8"/>
        <v/>
      </c>
      <c r="F107" s="132"/>
      <c r="G107" s="132"/>
      <c r="H107" s="132">
        <f t="shared" si="9"/>
        <v>0</v>
      </c>
    </row>
    <row r="108" spans="1:8" x14ac:dyDescent="0.2">
      <c r="A108" s="132" t="s">
        <v>687</v>
      </c>
      <c r="B108" s="132" t="str">
        <f t="shared" si="5"/>
        <v/>
      </c>
      <c r="C108" s="132" t="str">
        <f t="shared" si="6"/>
        <v xml:space="preserve">, </v>
      </c>
      <c r="D108" s="132" t="str">
        <f t="shared" si="7"/>
        <v/>
      </c>
      <c r="E108" s="154" t="str">
        <f t="shared" si="8"/>
        <v/>
      </c>
      <c r="F108" s="132"/>
      <c r="G108" s="132"/>
      <c r="H108" s="132">
        <f t="shared" si="9"/>
        <v>0</v>
      </c>
    </row>
    <row r="109" spans="1:8" x14ac:dyDescent="0.2">
      <c r="A109" s="132" t="s">
        <v>688</v>
      </c>
      <c r="B109" s="132" t="str">
        <f t="shared" si="5"/>
        <v/>
      </c>
      <c r="C109" s="132" t="str">
        <f t="shared" si="6"/>
        <v xml:space="preserve">, </v>
      </c>
      <c r="D109" s="132" t="str">
        <f t="shared" si="7"/>
        <v/>
      </c>
      <c r="E109" s="154" t="str">
        <f t="shared" si="8"/>
        <v/>
      </c>
      <c r="F109" s="132"/>
      <c r="G109" s="132"/>
      <c r="H109" s="132">
        <f t="shared" si="9"/>
        <v>0</v>
      </c>
    </row>
    <row r="110" spans="1:8" x14ac:dyDescent="0.2">
      <c r="A110" s="132" t="s">
        <v>865</v>
      </c>
      <c r="B110" s="132" t="str">
        <f t="shared" si="5"/>
        <v/>
      </c>
      <c r="C110" s="132" t="str">
        <f t="shared" si="6"/>
        <v xml:space="preserve">, </v>
      </c>
      <c r="D110" s="132" t="str">
        <f t="shared" si="7"/>
        <v/>
      </c>
      <c r="E110" s="154" t="str">
        <f t="shared" si="8"/>
        <v/>
      </c>
      <c r="F110" s="132"/>
      <c r="G110" s="132"/>
      <c r="H110" s="132">
        <f t="shared" si="9"/>
        <v>0</v>
      </c>
    </row>
    <row r="111" spans="1:8" x14ac:dyDescent="0.2">
      <c r="A111" s="132" t="s">
        <v>866</v>
      </c>
      <c r="B111" s="132" t="str">
        <f t="shared" si="5"/>
        <v/>
      </c>
      <c r="C111" s="132" t="str">
        <f t="shared" si="6"/>
        <v xml:space="preserve">, </v>
      </c>
      <c r="D111" s="132" t="str">
        <f t="shared" si="7"/>
        <v/>
      </c>
      <c r="E111" s="154" t="str">
        <f t="shared" si="8"/>
        <v/>
      </c>
      <c r="F111" s="132"/>
      <c r="G111" s="132"/>
      <c r="H111" s="132">
        <f t="shared" si="9"/>
        <v>0</v>
      </c>
    </row>
    <row r="112" spans="1:8" x14ac:dyDescent="0.2">
      <c r="A112" s="132" t="s">
        <v>867</v>
      </c>
      <c r="B112" s="132" t="str">
        <f t="shared" si="5"/>
        <v/>
      </c>
      <c r="C112" s="132" t="str">
        <f t="shared" si="6"/>
        <v xml:space="preserve">, </v>
      </c>
      <c r="D112" s="132" t="str">
        <f t="shared" si="7"/>
        <v/>
      </c>
      <c r="E112" s="154" t="str">
        <f t="shared" si="8"/>
        <v/>
      </c>
      <c r="F112" s="132"/>
      <c r="G112" s="132"/>
      <c r="H112" s="132">
        <f t="shared" si="9"/>
        <v>0</v>
      </c>
    </row>
    <row r="113" spans="1:8" x14ac:dyDescent="0.2">
      <c r="A113" s="132" t="s">
        <v>868</v>
      </c>
      <c r="B113" s="132" t="str">
        <f t="shared" si="5"/>
        <v/>
      </c>
      <c r="C113" s="132" t="str">
        <f t="shared" si="6"/>
        <v xml:space="preserve">, </v>
      </c>
      <c r="D113" s="132" t="str">
        <f t="shared" si="7"/>
        <v/>
      </c>
      <c r="E113" s="154" t="str">
        <f t="shared" si="8"/>
        <v/>
      </c>
      <c r="F113" s="132"/>
      <c r="G113" s="132"/>
      <c r="H113" s="132">
        <f t="shared" si="9"/>
        <v>0</v>
      </c>
    </row>
    <row r="114" spans="1:8" x14ac:dyDescent="0.2">
      <c r="A114" s="132" t="s">
        <v>1041</v>
      </c>
      <c r="B114" s="132" t="str">
        <f t="shared" si="5"/>
        <v/>
      </c>
      <c r="C114" s="132" t="str">
        <f t="shared" si="6"/>
        <v xml:space="preserve">, </v>
      </c>
      <c r="D114" s="132" t="str">
        <f t="shared" si="7"/>
        <v/>
      </c>
      <c r="E114" s="154" t="str">
        <f t="shared" si="8"/>
        <v/>
      </c>
      <c r="F114" s="132"/>
      <c r="G114" s="132"/>
      <c r="H114" s="132">
        <f t="shared" si="9"/>
        <v>0</v>
      </c>
    </row>
    <row r="115" spans="1:8" x14ac:dyDescent="0.2">
      <c r="A115" s="132" t="s">
        <v>1042</v>
      </c>
      <c r="B115" s="132" t="str">
        <f t="shared" si="5"/>
        <v/>
      </c>
      <c r="C115" s="132" t="str">
        <f t="shared" si="6"/>
        <v xml:space="preserve">, </v>
      </c>
      <c r="D115" s="132" t="str">
        <f t="shared" si="7"/>
        <v/>
      </c>
      <c r="E115" s="154" t="str">
        <f t="shared" si="8"/>
        <v/>
      </c>
      <c r="F115" s="132"/>
      <c r="G115" s="132"/>
      <c r="H115" s="132">
        <f t="shared" si="9"/>
        <v>0</v>
      </c>
    </row>
    <row r="116" spans="1:8" x14ac:dyDescent="0.2">
      <c r="A116" s="132" t="s">
        <v>1043</v>
      </c>
      <c r="B116" s="132" t="str">
        <f t="shared" si="5"/>
        <v/>
      </c>
      <c r="C116" s="132" t="str">
        <f t="shared" si="6"/>
        <v xml:space="preserve">, </v>
      </c>
      <c r="D116" s="132" t="str">
        <f t="shared" si="7"/>
        <v/>
      </c>
      <c r="E116" s="154" t="str">
        <f t="shared" si="8"/>
        <v/>
      </c>
      <c r="F116" s="132"/>
      <c r="G116" s="132"/>
      <c r="H116" s="132">
        <f t="shared" si="9"/>
        <v>0</v>
      </c>
    </row>
    <row r="117" spans="1:8" x14ac:dyDescent="0.2">
      <c r="A117" s="132" t="s">
        <v>1044</v>
      </c>
      <c r="B117" s="132" t="str">
        <f t="shared" si="5"/>
        <v/>
      </c>
      <c r="C117" s="132" t="str">
        <f t="shared" si="6"/>
        <v xml:space="preserve">, </v>
      </c>
      <c r="D117" s="132" t="str">
        <f t="shared" si="7"/>
        <v/>
      </c>
      <c r="E117" s="154" t="str">
        <f t="shared" si="8"/>
        <v/>
      </c>
      <c r="F117" s="132"/>
      <c r="G117" s="132"/>
      <c r="H117" s="132">
        <f t="shared" si="9"/>
        <v>0</v>
      </c>
    </row>
    <row r="118" spans="1:8" x14ac:dyDescent="0.2">
      <c r="A118" s="132" t="s">
        <v>1045</v>
      </c>
      <c r="B118" s="132" t="str">
        <f t="shared" si="5"/>
        <v/>
      </c>
      <c r="C118" s="132" t="str">
        <f t="shared" si="6"/>
        <v xml:space="preserve">, </v>
      </c>
      <c r="D118" s="132" t="str">
        <f t="shared" si="7"/>
        <v/>
      </c>
      <c r="E118" s="154" t="str">
        <f t="shared" si="8"/>
        <v/>
      </c>
      <c r="F118" s="132"/>
      <c r="G118" s="132"/>
      <c r="H118" s="132">
        <f t="shared" si="9"/>
        <v>0</v>
      </c>
    </row>
    <row r="119" spans="1:8" x14ac:dyDescent="0.2">
      <c r="A119" s="132" t="s">
        <v>1046</v>
      </c>
      <c r="B119" s="132" t="str">
        <f t="shared" si="5"/>
        <v/>
      </c>
      <c r="C119" s="132" t="str">
        <f t="shared" si="6"/>
        <v xml:space="preserve">, </v>
      </c>
      <c r="D119" s="132" t="str">
        <f t="shared" si="7"/>
        <v/>
      </c>
      <c r="E119" s="154" t="str">
        <f t="shared" si="8"/>
        <v/>
      </c>
      <c r="F119" s="132"/>
      <c r="G119" s="132"/>
      <c r="H119" s="132">
        <f t="shared" si="9"/>
        <v>0</v>
      </c>
    </row>
    <row r="120" spans="1:8" x14ac:dyDescent="0.2">
      <c r="A120" s="132" t="s">
        <v>1047</v>
      </c>
      <c r="B120" s="132" t="str">
        <f t="shared" si="5"/>
        <v/>
      </c>
      <c r="C120" s="132" t="str">
        <f t="shared" si="6"/>
        <v xml:space="preserve">, </v>
      </c>
      <c r="D120" s="132" t="str">
        <f t="shared" si="7"/>
        <v/>
      </c>
      <c r="E120" s="154" t="str">
        <f t="shared" si="8"/>
        <v/>
      </c>
      <c r="F120" s="132"/>
      <c r="G120" s="132"/>
      <c r="H120" s="132">
        <f t="shared" si="9"/>
        <v>0</v>
      </c>
    </row>
    <row r="121" spans="1:8" x14ac:dyDescent="0.2">
      <c r="A121" s="132" t="s">
        <v>1048</v>
      </c>
      <c r="B121" s="132" t="str">
        <f t="shared" si="5"/>
        <v/>
      </c>
      <c r="C121" s="132" t="str">
        <f t="shared" si="6"/>
        <v xml:space="preserve">, </v>
      </c>
      <c r="D121" s="132" t="str">
        <f t="shared" si="7"/>
        <v/>
      </c>
      <c r="E121" s="154" t="str">
        <f t="shared" si="8"/>
        <v/>
      </c>
      <c r="F121" s="132"/>
      <c r="G121" s="132"/>
      <c r="H121" s="132">
        <f t="shared" si="9"/>
        <v>0</v>
      </c>
    </row>
    <row r="122" spans="1:8" x14ac:dyDescent="0.2">
      <c r="A122" s="132" t="s">
        <v>689</v>
      </c>
      <c r="B122" s="132" t="str">
        <f t="shared" si="5"/>
        <v/>
      </c>
      <c r="C122" s="132" t="str">
        <f t="shared" si="6"/>
        <v xml:space="preserve">, </v>
      </c>
      <c r="D122" s="132" t="str">
        <f t="shared" si="7"/>
        <v/>
      </c>
      <c r="E122" s="154" t="str">
        <f t="shared" si="8"/>
        <v/>
      </c>
      <c r="F122" s="132"/>
      <c r="G122" s="132"/>
      <c r="H122" s="132">
        <f t="shared" si="9"/>
        <v>0</v>
      </c>
    </row>
    <row r="123" spans="1:8" x14ac:dyDescent="0.2">
      <c r="A123" s="132" t="s">
        <v>690</v>
      </c>
      <c r="B123" s="132" t="str">
        <f t="shared" si="5"/>
        <v/>
      </c>
      <c r="C123" s="132" t="str">
        <f t="shared" si="6"/>
        <v xml:space="preserve">, </v>
      </c>
      <c r="D123" s="132" t="str">
        <f t="shared" si="7"/>
        <v/>
      </c>
      <c r="E123" s="154" t="str">
        <f t="shared" si="8"/>
        <v/>
      </c>
      <c r="F123" s="132"/>
      <c r="G123" s="132"/>
      <c r="H123" s="132">
        <f t="shared" si="9"/>
        <v>0</v>
      </c>
    </row>
    <row r="124" spans="1:8" x14ac:dyDescent="0.2">
      <c r="A124" s="132" t="s">
        <v>691</v>
      </c>
      <c r="B124" s="132" t="str">
        <f t="shared" si="5"/>
        <v/>
      </c>
      <c r="C124" s="132" t="str">
        <f t="shared" si="6"/>
        <v xml:space="preserve">, </v>
      </c>
      <c r="D124" s="132" t="str">
        <f t="shared" si="7"/>
        <v/>
      </c>
      <c r="E124" s="154" t="str">
        <f t="shared" si="8"/>
        <v/>
      </c>
      <c r="F124" s="132"/>
      <c r="G124" s="132"/>
      <c r="H124" s="132">
        <f t="shared" si="9"/>
        <v>0</v>
      </c>
    </row>
    <row r="125" spans="1:8" x14ac:dyDescent="0.2">
      <c r="A125" s="132" t="s">
        <v>692</v>
      </c>
      <c r="B125" s="132" t="str">
        <f t="shared" si="5"/>
        <v/>
      </c>
      <c r="C125" s="132" t="str">
        <f t="shared" si="6"/>
        <v xml:space="preserve">, </v>
      </c>
      <c r="D125" s="132" t="str">
        <f t="shared" si="7"/>
        <v/>
      </c>
      <c r="E125" s="154" t="str">
        <f t="shared" si="8"/>
        <v/>
      </c>
      <c r="F125" s="132"/>
      <c r="G125" s="132"/>
      <c r="H125" s="132">
        <f t="shared" si="9"/>
        <v>0</v>
      </c>
    </row>
    <row r="126" spans="1:8" x14ac:dyDescent="0.2">
      <c r="A126" s="132" t="s">
        <v>693</v>
      </c>
      <c r="B126" s="132" t="str">
        <f t="shared" si="5"/>
        <v/>
      </c>
      <c r="C126" s="132" t="str">
        <f t="shared" si="6"/>
        <v xml:space="preserve">, </v>
      </c>
      <c r="D126" s="132" t="str">
        <f t="shared" si="7"/>
        <v/>
      </c>
      <c r="E126" s="154" t="str">
        <f t="shared" si="8"/>
        <v/>
      </c>
      <c r="F126" s="132"/>
      <c r="G126" s="132"/>
      <c r="H126" s="132">
        <f t="shared" si="9"/>
        <v>0</v>
      </c>
    </row>
    <row r="127" spans="1:8" x14ac:dyDescent="0.2">
      <c r="A127" s="132" t="s">
        <v>694</v>
      </c>
      <c r="B127" s="132" t="str">
        <f t="shared" si="5"/>
        <v/>
      </c>
      <c r="C127" s="132" t="str">
        <f t="shared" si="6"/>
        <v xml:space="preserve">, </v>
      </c>
      <c r="D127" s="132" t="str">
        <f t="shared" si="7"/>
        <v/>
      </c>
      <c r="E127" s="154" t="str">
        <f t="shared" si="8"/>
        <v/>
      </c>
      <c r="F127" s="132"/>
      <c r="G127" s="132"/>
      <c r="H127" s="132">
        <f t="shared" si="9"/>
        <v>0</v>
      </c>
    </row>
    <row r="128" spans="1:8" x14ac:dyDescent="0.2">
      <c r="A128" s="132" t="s">
        <v>695</v>
      </c>
      <c r="B128" s="132" t="str">
        <f t="shared" si="5"/>
        <v/>
      </c>
      <c r="C128" s="132" t="str">
        <f t="shared" si="6"/>
        <v xml:space="preserve">, </v>
      </c>
      <c r="D128" s="132" t="str">
        <f t="shared" si="7"/>
        <v/>
      </c>
      <c r="E128" s="154" t="str">
        <f t="shared" si="8"/>
        <v/>
      </c>
      <c r="F128" s="132"/>
      <c r="G128" s="132"/>
      <c r="H128" s="132">
        <f t="shared" si="9"/>
        <v>0</v>
      </c>
    </row>
    <row r="129" spans="1:8" x14ac:dyDescent="0.2">
      <c r="A129" s="132" t="s">
        <v>696</v>
      </c>
      <c r="B129" s="132" t="str">
        <f t="shared" si="5"/>
        <v/>
      </c>
      <c r="C129" s="132" t="str">
        <f t="shared" si="6"/>
        <v xml:space="preserve">, </v>
      </c>
      <c r="D129" s="132" t="str">
        <f t="shared" si="7"/>
        <v/>
      </c>
      <c r="E129" s="154" t="str">
        <f t="shared" si="8"/>
        <v/>
      </c>
      <c r="F129" s="132"/>
      <c r="G129" s="132"/>
      <c r="H129" s="132">
        <f t="shared" si="9"/>
        <v>0</v>
      </c>
    </row>
    <row r="130" spans="1:8" x14ac:dyDescent="0.2">
      <c r="A130" s="132" t="s">
        <v>697</v>
      </c>
      <c r="B130" s="132" t="str">
        <f t="shared" ref="B130:B193" si="10">IF(LEN(VLOOKUP($A130,playerDetails,7,FALSE))=0,"",VLOOKUP($A130,playerDetails,7,FALSE))</f>
        <v/>
      </c>
      <c r="C130" s="132" t="str">
        <f t="shared" ref="C130:C193" si="11">IF(LEN(VLOOKUP($A130,playerDetails,9,FALSE))=0,"",VLOOKUP($A130,playerDetails,9,FALSE))</f>
        <v xml:space="preserve">, </v>
      </c>
      <c r="D130" s="132" t="str">
        <f t="shared" ref="D130:D193" si="12">IF(LEN(VLOOKUP($A130,playerDetails,6,FALSE))=0,"",VLOOKUP($A130,playerDetails,6,FALSE))</f>
        <v/>
      </c>
      <c r="E130" s="154" t="str">
        <f t="shared" ref="E130:E193" si="13">IF(LEN(VLOOKUP($A130,playerDetails,5,FALSE))=0,"",VLOOKUP($A130,playerDetails,5,FALSE))</f>
        <v/>
      </c>
      <c r="F130" s="132"/>
      <c r="G130" s="132"/>
      <c r="H130" s="132">
        <f t="shared" ref="H130:H193" si="14">VLOOKUP(LEFT($A130,1),TeamLookup,2,FALSE)</f>
        <v>0</v>
      </c>
    </row>
    <row r="131" spans="1:8" x14ac:dyDescent="0.2">
      <c r="A131" s="132" t="s">
        <v>698</v>
      </c>
      <c r="B131" s="132" t="str">
        <f t="shared" si="10"/>
        <v/>
      </c>
      <c r="C131" s="132" t="str">
        <f t="shared" si="11"/>
        <v xml:space="preserve">, </v>
      </c>
      <c r="D131" s="132" t="str">
        <f t="shared" si="12"/>
        <v/>
      </c>
      <c r="E131" s="154" t="str">
        <f t="shared" si="13"/>
        <v/>
      </c>
      <c r="F131" s="132"/>
      <c r="G131" s="132"/>
      <c r="H131" s="132">
        <f t="shared" si="14"/>
        <v>0</v>
      </c>
    </row>
    <row r="132" spans="1:8" x14ac:dyDescent="0.2">
      <c r="A132" s="132" t="s">
        <v>699</v>
      </c>
      <c r="B132" s="132" t="str">
        <f t="shared" si="10"/>
        <v/>
      </c>
      <c r="C132" s="132" t="str">
        <f t="shared" si="11"/>
        <v xml:space="preserve">, </v>
      </c>
      <c r="D132" s="132" t="str">
        <f t="shared" si="12"/>
        <v/>
      </c>
      <c r="E132" s="154" t="str">
        <f t="shared" si="13"/>
        <v/>
      </c>
      <c r="F132" s="132"/>
      <c r="G132" s="132"/>
      <c r="H132" s="132">
        <f t="shared" si="14"/>
        <v>0</v>
      </c>
    </row>
    <row r="133" spans="1:8" x14ac:dyDescent="0.2">
      <c r="A133" s="132" t="s">
        <v>700</v>
      </c>
      <c r="B133" s="132" t="str">
        <f t="shared" si="10"/>
        <v/>
      </c>
      <c r="C133" s="132" t="str">
        <f t="shared" si="11"/>
        <v xml:space="preserve">, </v>
      </c>
      <c r="D133" s="132" t="str">
        <f t="shared" si="12"/>
        <v/>
      </c>
      <c r="E133" s="154" t="str">
        <f t="shared" si="13"/>
        <v/>
      </c>
      <c r="F133" s="132"/>
      <c r="G133" s="132"/>
      <c r="H133" s="132">
        <f t="shared" si="14"/>
        <v>0</v>
      </c>
    </row>
    <row r="134" spans="1:8" x14ac:dyDescent="0.2">
      <c r="A134" s="132" t="s">
        <v>869</v>
      </c>
      <c r="B134" s="132" t="str">
        <f t="shared" si="10"/>
        <v/>
      </c>
      <c r="C134" s="132" t="str">
        <f t="shared" si="11"/>
        <v xml:space="preserve">, </v>
      </c>
      <c r="D134" s="132" t="str">
        <f t="shared" si="12"/>
        <v/>
      </c>
      <c r="E134" s="154" t="str">
        <f t="shared" si="13"/>
        <v/>
      </c>
      <c r="F134" s="132"/>
      <c r="G134" s="132"/>
      <c r="H134" s="132">
        <f t="shared" si="14"/>
        <v>0</v>
      </c>
    </row>
    <row r="135" spans="1:8" x14ac:dyDescent="0.2">
      <c r="A135" s="132" t="s">
        <v>870</v>
      </c>
      <c r="B135" s="132" t="str">
        <f t="shared" si="10"/>
        <v/>
      </c>
      <c r="C135" s="132" t="str">
        <f t="shared" si="11"/>
        <v xml:space="preserve">, </v>
      </c>
      <c r="D135" s="132" t="str">
        <f t="shared" si="12"/>
        <v/>
      </c>
      <c r="E135" s="154" t="str">
        <f t="shared" si="13"/>
        <v/>
      </c>
      <c r="F135" s="132"/>
      <c r="G135" s="132"/>
      <c r="H135" s="132">
        <f t="shared" si="14"/>
        <v>0</v>
      </c>
    </row>
    <row r="136" spans="1:8" x14ac:dyDescent="0.2">
      <c r="A136" s="132" t="s">
        <v>871</v>
      </c>
      <c r="B136" s="132" t="str">
        <f t="shared" si="10"/>
        <v/>
      </c>
      <c r="C136" s="132" t="str">
        <f t="shared" si="11"/>
        <v xml:space="preserve">, </v>
      </c>
      <c r="D136" s="132" t="str">
        <f t="shared" si="12"/>
        <v/>
      </c>
      <c r="E136" s="154" t="str">
        <f t="shared" si="13"/>
        <v/>
      </c>
      <c r="F136" s="132"/>
      <c r="G136" s="132"/>
      <c r="H136" s="132">
        <f t="shared" si="14"/>
        <v>0</v>
      </c>
    </row>
    <row r="137" spans="1:8" x14ac:dyDescent="0.2">
      <c r="A137" s="132" t="s">
        <v>872</v>
      </c>
      <c r="B137" s="132" t="str">
        <f t="shared" si="10"/>
        <v/>
      </c>
      <c r="C137" s="132" t="str">
        <f t="shared" si="11"/>
        <v xml:space="preserve">, </v>
      </c>
      <c r="D137" s="132" t="str">
        <f t="shared" si="12"/>
        <v/>
      </c>
      <c r="E137" s="154" t="str">
        <f t="shared" si="13"/>
        <v/>
      </c>
      <c r="F137" s="132"/>
      <c r="G137" s="132"/>
      <c r="H137" s="132">
        <f t="shared" si="14"/>
        <v>0</v>
      </c>
    </row>
    <row r="138" spans="1:8" x14ac:dyDescent="0.2">
      <c r="A138" s="132" t="s">
        <v>1049</v>
      </c>
      <c r="B138" s="132" t="str">
        <f t="shared" si="10"/>
        <v/>
      </c>
      <c r="C138" s="132" t="str">
        <f t="shared" si="11"/>
        <v xml:space="preserve">, </v>
      </c>
      <c r="D138" s="132" t="str">
        <f t="shared" si="12"/>
        <v/>
      </c>
      <c r="E138" s="154" t="str">
        <f t="shared" si="13"/>
        <v/>
      </c>
      <c r="F138" s="132"/>
      <c r="G138" s="132"/>
      <c r="H138" s="132">
        <f t="shared" si="14"/>
        <v>0</v>
      </c>
    </row>
    <row r="139" spans="1:8" x14ac:dyDescent="0.2">
      <c r="A139" s="132" t="s">
        <v>1050</v>
      </c>
      <c r="B139" s="132" t="str">
        <f t="shared" si="10"/>
        <v/>
      </c>
      <c r="C139" s="132" t="str">
        <f t="shared" si="11"/>
        <v xml:space="preserve">, </v>
      </c>
      <c r="D139" s="132" t="str">
        <f t="shared" si="12"/>
        <v/>
      </c>
      <c r="E139" s="154" t="str">
        <f t="shared" si="13"/>
        <v/>
      </c>
      <c r="F139" s="132"/>
      <c r="G139" s="132"/>
      <c r="H139" s="132">
        <f t="shared" si="14"/>
        <v>0</v>
      </c>
    </row>
    <row r="140" spans="1:8" x14ac:dyDescent="0.2">
      <c r="A140" s="132" t="s">
        <v>1051</v>
      </c>
      <c r="B140" s="132" t="str">
        <f t="shared" si="10"/>
        <v/>
      </c>
      <c r="C140" s="132" t="str">
        <f t="shared" si="11"/>
        <v xml:space="preserve">, </v>
      </c>
      <c r="D140" s="132" t="str">
        <f t="shared" si="12"/>
        <v/>
      </c>
      <c r="E140" s="154" t="str">
        <f t="shared" si="13"/>
        <v/>
      </c>
      <c r="F140" s="132"/>
      <c r="G140" s="132"/>
      <c r="H140" s="132">
        <f t="shared" si="14"/>
        <v>0</v>
      </c>
    </row>
    <row r="141" spans="1:8" x14ac:dyDescent="0.2">
      <c r="A141" s="132" t="s">
        <v>1052</v>
      </c>
      <c r="B141" s="132" t="str">
        <f t="shared" si="10"/>
        <v/>
      </c>
      <c r="C141" s="132" t="str">
        <f t="shared" si="11"/>
        <v xml:space="preserve">, </v>
      </c>
      <c r="D141" s="132" t="str">
        <f t="shared" si="12"/>
        <v/>
      </c>
      <c r="E141" s="154" t="str">
        <f t="shared" si="13"/>
        <v/>
      </c>
      <c r="F141" s="132"/>
      <c r="G141" s="132"/>
      <c r="H141" s="132">
        <f t="shared" si="14"/>
        <v>0</v>
      </c>
    </row>
    <row r="142" spans="1:8" x14ac:dyDescent="0.2">
      <c r="A142" s="132" t="s">
        <v>1053</v>
      </c>
      <c r="B142" s="132" t="str">
        <f t="shared" si="10"/>
        <v/>
      </c>
      <c r="C142" s="132" t="str">
        <f t="shared" si="11"/>
        <v xml:space="preserve">, </v>
      </c>
      <c r="D142" s="132" t="str">
        <f t="shared" si="12"/>
        <v/>
      </c>
      <c r="E142" s="154" t="str">
        <f t="shared" si="13"/>
        <v/>
      </c>
      <c r="F142" s="132"/>
      <c r="G142" s="132"/>
      <c r="H142" s="132">
        <f t="shared" si="14"/>
        <v>0</v>
      </c>
    </row>
    <row r="143" spans="1:8" x14ac:dyDescent="0.2">
      <c r="A143" s="132" t="s">
        <v>1054</v>
      </c>
      <c r="B143" s="132" t="str">
        <f t="shared" si="10"/>
        <v/>
      </c>
      <c r="C143" s="132" t="str">
        <f t="shared" si="11"/>
        <v xml:space="preserve">, </v>
      </c>
      <c r="D143" s="132" t="str">
        <f t="shared" si="12"/>
        <v/>
      </c>
      <c r="E143" s="154" t="str">
        <f t="shared" si="13"/>
        <v/>
      </c>
      <c r="F143" s="132"/>
      <c r="G143" s="132"/>
      <c r="H143" s="132">
        <f t="shared" si="14"/>
        <v>0</v>
      </c>
    </row>
    <row r="144" spans="1:8" x14ac:dyDescent="0.2">
      <c r="A144" s="132" t="s">
        <v>1055</v>
      </c>
      <c r="B144" s="132" t="str">
        <f t="shared" si="10"/>
        <v/>
      </c>
      <c r="C144" s="132" t="str">
        <f t="shared" si="11"/>
        <v xml:space="preserve">, </v>
      </c>
      <c r="D144" s="132" t="str">
        <f t="shared" si="12"/>
        <v/>
      </c>
      <c r="E144" s="154" t="str">
        <f t="shared" si="13"/>
        <v/>
      </c>
      <c r="F144" s="132"/>
      <c r="G144" s="132"/>
      <c r="H144" s="132">
        <f t="shared" si="14"/>
        <v>0</v>
      </c>
    </row>
    <row r="145" spans="1:8" x14ac:dyDescent="0.2">
      <c r="A145" s="132" t="s">
        <v>1056</v>
      </c>
      <c r="B145" s="132" t="str">
        <f t="shared" si="10"/>
        <v/>
      </c>
      <c r="C145" s="132" t="str">
        <f t="shared" si="11"/>
        <v xml:space="preserve">, </v>
      </c>
      <c r="D145" s="132" t="str">
        <f t="shared" si="12"/>
        <v/>
      </c>
      <c r="E145" s="154" t="str">
        <f t="shared" si="13"/>
        <v/>
      </c>
      <c r="F145" s="132"/>
      <c r="G145" s="132"/>
      <c r="H145" s="132">
        <f t="shared" si="14"/>
        <v>0</v>
      </c>
    </row>
    <row r="146" spans="1:8" x14ac:dyDescent="0.2">
      <c r="A146" s="132" t="s">
        <v>701</v>
      </c>
      <c r="B146" s="132" t="str">
        <f t="shared" si="10"/>
        <v/>
      </c>
      <c r="C146" s="132" t="str">
        <f t="shared" si="11"/>
        <v xml:space="preserve">, </v>
      </c>
      <c r="D146" s="132" t="str">
        <f t="shared" si="12"/>
        <v/>
      </c>
      <c r="E146" s="154" t="str">
        <f t="shared" si="13"/>
        <v/>
      </c>
      <c r="F146" s="132"/>
      <c r="G146" s="132"/>
      <c r="H146" s="132">
        <f t="shared" si="14"/>
        <v>0</v>
      </c>
    </row>
    <row r="147" spans="1:8" x14ac:dyDescent="0.2">
      <c r="A147" s="132" t="s">
        <v>702</v>
      </c>
      <c r="B147" s="132" t="str">
        <f t="shared" si="10"/>
        <v/>
      </c>
      <c r="C147" s="132" t="str">
        <f t="shared" si="11"/>
        <v xml:space="preserve">, </v>
      </c>
      <c r="D147" s="132" t="str">
        <f t="shared" si="12"/>
        <v/>
      </c>
      <c r="E147" s="154" t="str">
        <f t="shared" si="13"/>
        <v/>
      </c>
      <c r="F147" s="132"/>
      <c r="G147" s="132"/>
      <c r="H147" s="132">
        <f t="shared" si="14"/>
        <v>0</v>
      </c>
    </row>
    <row r="148" spans="1:8" x14ac:dyDescent="0.2">
      <c r="A148" s="132" t="s">
        <v>703</v>
      </c>
      <c r="B148" s="132" t="str">
        <f t="shared" si="10"/>
        <v/>
      </c>
      <c r="C148" s="132" t="str">
        <f t="shared" si="11"/>
        <v xml:space="preserve">, </v>
      </c>
      <c r="D148" s="132" t="str">
        <f t="shared" si="12"/>
        <v/>
      </c>
      <c r="E148" s="154" t="str">
        <f t="shared" si="13"/>
        <v/>
      </c>
      <c r="F148" s="132"/>
      <c r="G148" s="132"/>
      <c r="H148" s="132">
        <f t="shared" si="14"/>
        <v>0</v>
      </c>
    </row>
    <row r="149" spans="1:8" x14ac:dyDescent="0.2">
      <c r="A149" s="132" t="s">
        <v>704</v>
      </c>
      <c r="B149" s="132" t="str">
        <f t="shared" si="10"/>
        <v/>
      </c>
      <c r="C149" s="132" t="str">
        <f t="shared" si="11"/>
        <v xml:space="preserve">, </v>
      </c>
      <c r="D149" s="132" t="str">
        <f t="shared" si="12"/>
        <v/>
      </c>
      <c r="E149" s="154" t="str">
        <f t="shared" si="13"/>
        <v/>
      </c>
      <c r="F149" s="132"/>
      <c r="G149" s="132"/>
      <c r="H149" s="132">
        <f t="shared" si="14"/>
        <v>0</v>
      </c>
    </row>
    <row r="150" spans="1:8" x14ac:dyDescent="0.2">
      <c r="A150" s="132" t="s">
        <v>705</v>
      </c>
      <c r="B150" s="132" t="str">
        <f t="shared" si="10"/>
        <v/>
      </c>
      <c r="C150" s="132" t="str">
        <f t="shared" si="11"/>
        <v xml:space="preserve">, </v>
      </c>
      <c r="D150" s="132" t="str">
        <f t="shared" si="12"/>
        <v/>
      </c>
      <c r="E150" s="154" t="str">
        <f t="shared" si="13"/>
        <v/>
      </c>
      <c r="F150" s="132"/>
      <c r="G150" s="132"/>
      <c r="H150" s="132">
        <f t="shared" si="14"/>
        <v>0</v>
      </c>
    </row>
    <row r="151" spans="1:8" x14ac:dyDescent="0.2">
      <c r="A151" s="132" t="s">
        <v>706</v>
      </c>
      <c r="B151" s="132" t="str">
        <f t="shared" si="10"/>
        <v/>
      </c>
      <c r="C151" s="132" t="str">
        <f t="shared" si="11"/>
        <v xml:space="preserve">, </v>
      </c>
      <c r="D151" s="132" t="str">
        <f t="shared" si="12"/>
        <v/>
      </c>
      <c r="E151" s="154" t="str">
        <f t="shared" si="13"/>
        <v/>
      </c>
      <c r="F151" s="132"/>
      <c r="G151" s="132"/>
      <c r="H151" s="132">
        <f t="shared" si="14"/>
        <v>0</v>
      </c>
    </row>
    <row r="152" spans="1:8" x14ac:dyDescent="0.2">
      <c r="A152" s="132" t="s">
        <v>707</v>
      </c>
      <c r="B152" s="132" t="str">
        <f t="shared" si="10"/>
        <v/>
      </c>
      <c r="C152" s="132" t="str">
        <f t="shared" si="11"/>
        <v xml:space="preserve">, </v>
      </c>
      <c r="D152" s="132" t="str">
        <f t="shared" si="12"/>
        <v/>
      </c>
      <c r="E152" s="154" t="str">
        <f t="shared" si="13"/>
        <v/>
      </c>
      <c r="F152" s="132"/>
      <c r="G152" s="132"/>
      <c r="H152" s="132">
        <f t="shared" si="14"/>
        <v>0</v>
      </c>
    </row>
    <row r="153" spans="1:8" x14ac:dyDescent="0.2">
      <c r="A153" s="132" t="s">
        <v>708</v>
      </c>
      <c r="B153" s="132" t="str">
        <f t="shared" si="10"/>
        <v/>
      </c>
      <c r="C153" s="132" t="str">
        <f t="shared" si="11"/>
        <v xml:space="preserve">, </v>
      </c>
      <c r="D153" s="132" t="str">
        <f t="shared" si="12"/>
        <v/>
      </c>
      <c r="E153" s="154" t="str">
        <f t="shared" si="13"/>
        <v/>
      </c>
      <c r="F153" s="132"/>
      <c r="G153" s="132"/>
      <c r="H153" s="132">
        <f t="shared" si="14"/>
        <v>0</v>
      </c>
    </row>
    <row r="154" spans="1:8" x14ac:dyDescent="0.2">
      <c r="A154" s="132" t="s">
        <v>709</v>
      </c>
      <c r="B154" s="132" t="str">
        <f t="shared" si="10"/>
        <v/>
      </c>
      <c r="C154" s="132" t="str">
        <f t="shared" si="11"/>
        <v xml:space="preserve">, </v>
      </c>
      <c r="D154" s="132" t="str">
        <f t="shared" si="12"/>
        <v/>
      </c>
      <c r="E154" s="154" t="str">
        <f t="shared" si="13"/>
        <v/>
      </c>
      <c r="F154" s="132"/>
      <c r="G154" s="132"/>
      <c r="H154" s="132">
        <f t="shared" si="14"/>
        <v>0</v>
      </c>
    </row>
    <row r="155" spans="1:8" x14ac:dyDescent="0.2">
      <c r="A155" s="132" t="s">
        <v>710</v>
      </c>
      <c r="B155" s="132" t="str">
        <f t="shared" si="10"/>
        <v/>
      </c>
      <c r="C155" s="132" t="str">
        <f t="shared" si="11"/>
        <v xml:space="preserve">, </v>
      </c>
      <c r="D155" s="132" t="str">
        <f t="shared" si="12"/>
        <v/>
      </c>
      <c r="E155" s="154" t="str">
        <f t="shared" si="13"/>
        <v/>
      </c>
      <c r="F155" s="132"/>
      <c r="G155" s="132"/>
      <c r="H155" s="132">
        <f t="shared" si="14"/>
        <v>0</v>
      </c>
    </row>
    <row r="156" spans="1:8" x14ac:dyDescent="0.2">
      <c r="A156" s="132" t="s">
        <v>711</v>
      </c>
      <c r="B156" s="132" t="str">
        <f t="shared" si="10"/>
        <v/>
      </c>
      <c r="C156" s="132" t="str">
        <f t="shared" si="11"/>
        <v xml:space="preserve">, </v>
      </c>
      <c r="D156" s="132" t="str">
        <f t="shared" si="12"/>
        <v/>
      </c>
      <c r="E156" s="154" t="str">
        <f t="shared" si="13"/>
        <v/>
      </c>
      <c r="F156" s="132"/>
      <c r="G156" s="132"/>
      <c r="H156" s="132">
        <f t="shared" si="14"/>
        <v>0</v>
      </c>
    </row>
    <row r="157" spans="1:8" x14ac:dyDescent="0.2">
      <c r="A157" s="132" t="s">
        <v>712</v>
      </c>
      <c r="B157" s="132" t="str">
        <f t="shared" si="10"/>
        <v/>
      </c>
      <c r="C157" s="132" t="str">
        <f t="shared" si="11"/>
        <v xml:space="preserve">, </v>
      </c>
      <c r="D157" s="132" t="str">
        <f t="shared" si="12"/>
        <v/>
      </c>
      <c r="E157" s="154" t="str">
        <f t="shared" si="13"/>
        <v/>
      </c>
      <c r="F157" s="132"/>
      <c r="G157" s="132"/>
      <c r="H157" s="132">
        <f t="shared" si="14"/>
        <v>0</v>
      </c>
    </row>
    <row r="158" spans="1:8" x14ac:dyDescent="0.2">
      <c r="A158" s="132" t="s">
        <v>873</v>
      </c>
      <c r="B158" s="132" t="str">
        <f t="shared" si="10"/>
        <v/>
      </c>
      <c r="C158" s="132" t="str">
        <f t="shared" si="11"/>
        <v xml:space="preserve">, </v>
      </c>
      <c r="D158" s="132" t="str">
        <f t="shared" si="12"/>
        <v/>
      </c>
      <c r="E158" s="154" t="str">
        <f t="shared" si="13"/>
        <v/>
      </c>
      <c r="F158" s="132"/>
      <c r="G158" s="132"/>
      <c r="H158" s="132">
        <f t="shared" si="14"/>
        <v>0</v>
      </c>
    </row>
    <row r="159" spans="1:8" x14ac:dyDescent="0.2">
      <c r="A159" s="132" t="s">
        <v>874</v>
      </c>
      <c r="B159" s="132" t="str">
        <f t="shared" si="10"/>
        <v/>
      </c>
      <c r="C159" s="132" t="str">
        <f t="shared" si="11"/>
        <v xml:space="preserve">, </v>
      </c>
      <c r="D159" s="132" t="str">
        <f t="shared" si="12"/>
        <v/>
      </c>
      <c r="E159" s="154" t="str">
        <f t="shared" si="13"/>
        <v/>
      </c>
      <c r="F159" s="132"/>
      <c r="G159" s="132"/>
      <c r="H159" s="132">
        <f t="shared" si="14"/>
        <v>0</v>
      </c>
    </row>
    <row r="160" spans="1:8" x14ac:dyDescent="0.2">
      <c r="A160" s="132" t="s">
        <v>875</v>
      </c>
      <c r="B160" s="132" t="str">
        <f t="shared" si="10"/>
        <v/>
      </c>
      <c r="C160" s="132" t="str">
        <f t="shared" si="11"/>
        <v xml:space="preserve">, </v>
      </c>
      <c r="D160" s="132" t="str">
        <f t="shared" si="12"/>
        <v/>
      </c>
      <c r="E160" s="154" t="str">
        <f t="shared" si="13"/>
        <v/>
      </c>
      <c r="F160" s="132"/>
      <c r="G160" s="132"/>
      <c r="H160" s="132">
        <f t="shared" si="14"/>
        <v>0</v>
      </c>
    </row>
    <row r="161" spans="1:8" x14ac:dyDescent="0.2">
      <c r="A161" s="132" t="s">
        <v>876</v>
      </c>
      <c r="B161" s="132" t="str">
        <f t="shared" si="10"/>
        <v/>
      </c>
      <c r="C161" s="132" t="str">
        <f t="shared" si="11"/>
        <v xml:space="preserve">, </v>
      </c>
      <c r="D161" s="132" t="str">
        <f t="shared" si="12"/>
        <v/>
      </c>
      <c r="E161" s="154" t="str">
        <f t="shared" si="13"/>
        <v/>
      </c>
      <c r="F161" s="132"/>
      <c r="G161" s="132"/>
      <c r="H161" s="132">
        <f t="shared" si="14"/>
        <v>0</v>
      </c>
    </row>
    <row r="162" spans="1:8" x14ac:dyDescent="0.2">
      <c r="A162" s="132" t="s">
        <v>1057</v>
      </c>
      <c r="B162" s="132" t="str">
        <f t="shared" si="10"/>
        <v/>
      </c>
      <c r="C162" s="132" t="str">
        <f t="shared" si="11"/>
        <v xml:space="preserve">, </v>
      </c>
      <c r="D162" s="132" t="str">
        <f t="shared" si="12"/>
        <v/>
      </c>
      <c r="E162" s="154" t="str">
        <f t="shared" si="13"/>
        <v/>
      </c>
      <c r="F162" s="132"/>
      <c r="G162" s="132"/>
      <c r="H162" s="132">
        <f t="shared" si="14"/>
        <v>0</v>
      </c>
    </row>
    <row r="163" spans="1:8" x14ac:dyDescent="0.2">
      <c r="A163" s="132" t="s">
        <v>1058</v>
      </c>
      <c r="B163" s="132" t="str">
        <f t="shared" si="10"/>
        <v/>
      </c>
      <c r="C163" s="132" t="str">
        <f t="shared" si="11"/>
        <v xml:space="preserve">, </v>
      </c>
      <c r="D163" s="132" t="str">
        <f t="shared" si="12"/>
        <v/>
      </c>
      <c r="E163" s="154" t="str">
        <f t="shared" si="13"/>
        <v/>
      </c>
      <c r="F163" s="132"/>
      <c r="G163" s="132"/>
      <c r="H163" s="132">
        <f t="shared" si="14"/>
        <v>0</v>
      </c>
    </row>
    <row r="164" spans="1:8" x14ac:dyDescent="0.2">
      <c r="A164" s="132" t="s">
        <v>1059</v>
      </c>
      <c r="B164" s="132" t="str">
        <f t="shared" si="10"/>
        <v/>
      </c>
      <c r="C164" s="132" t="str">
        <f t="shared" si="11"/>
        <v xml:space="preserve">, </v>
      </c>
      <c r="D164" s="132" t="str">
        <f t="shared" si="12"/>
        <v/>
      </c>
      <c r="E164" s="154" t="str">
        <f t="shared" si="13"/>
        <v/>
      </c>
      <c r="F164" s="132"/>
      <c r="G164" s="132"/>
      <c r="H164" s="132">
        <f t="shared" si="14"/>
        <v>0</v>
      </c>
    </row>
    <row r="165" spans="1:8" x14ac:dyDescent="0.2">
      <c r="A165" s="132" t="s">
        <v>1060</v>
      </c>
      <c r="B165" s="132" t="str">
        <f t="shared" si="10"/>
        <v/>
      </c>
      <c r="C165" s="132" t="str">
        <f t="shared" si="11"/>
        <v xml:space="preserve">, </v>
      </c>
      <c r="D165" s="132" t="str">
        <f t="shared" si="12"/>
        <v/>
      </c>
      <c r="E165" s="154" t="str">
        <f t="shared" si="13"/>
        <v/>
      </c>
      <c r="F165" s="132"/>
      <c r="G165" s="132"/>
      <c r="H165" s="132">
        <f t="shared" si="14"/>
        <v>0</v>
      </c>
    </row>
    <row r="166" spans="1:8" x14ac:dyDescent="0.2">
      <c r="A166" s="132" t="s">
        <v>1061</v>
      </c>
      <c r="B166" s="132" t="str">
        <f t="shared" si="10"/>
        <v/>
      </c>
      <c r="C166" s="132" t="str">
        <f t="shared" si="11"/>
        <v xml:space="preserve">, </v>
      </c>
      <c r="D166" s="132" t="str">
        <f t="shared" si="12"/>
        <v/>
      </c>
      <c r="E166" s="154" t="str">
        <f t="shared" si="13"/>
        <v/>
      </c>
      <c r="F166" s="132"/>
      <c r="G166" s="132"/>
      <c r="H166" s="132">
        <f t="shared" si="14"/>
        <v>0</v>
      </c>
    </row>
    <row r="167" spans="1:8" x14ac:dyDescent="0.2">
      <c r="A167" s="132" t="s">
        <v>1062</v>
      </c>
      <c r="B167" s="132" t="str">
        <f t="shared" si="10"/>
        <v/>
      </c>
      <c r="C167" s="132" t="str">
        <f t="shared" si="11"/>
        <v xml:space="preserve">, </v>
      </c>
      <c r="D167" s="132" t="str">
        <f t="shared" si="12"/>
        <v/>
      </c>
      <c r="E167" s="154" t="str">
        <f t="shared" si="13"/>
        <v/>
      </c>
      <c r="F167" s="132"/>
      <c r="G167" s="132"/>
      <c r="H167" s="132">
        <f t="shared" si="14"/>
        <v>0</v>
      </c>
    </row>
    <row r="168" spans="1:8" x14ac:dyDescent="0.2">
      <c r="A168" s="132" t="s">
        <v>1063</v>
      </c>
      <c r="B168" s="132" t="str">
        <f t="shared" si="10"/>
        <v/>
      </c>
      <c r="C168" s="132" t="str">
        <f t="shared" si="11"/>
        <v xml:space="preserve">, </v>
      </c>
      <c r="D168" s="132" t="str">
        <f t="shared" si="12"/>
        <v/>
      </c>
      <c r="E168" s="154" t="str">
        <f t="shared" si="13"/>
        <v/>
      </c>
      <c r="F168" s="132"/>
      <c r="G168" s="132"/>
      <c r="H168" s="132">
        <f t="shared" si="14"/>
        <v>0</v>
      </c>
    </row>
    <row r="169" spans="1:8" x14ac:dyDescent="0.2">
      <c r="A169" s="132" t="s">
        <v>1064</v>
      </c>
      <c r="B169" s="132" t="str">
        <f t="shared" si="10"/>
        <v/>
      </c>
      <c r="C169" s="132" t="str">
        <f t="shared" si="11"/>
        <v xml:space="preserve">, </v>
      </c>
      <c r="D169" s="132" t="str">
        <f t="shared" si="12"/>
        <v/>
      </c>
      <c r="E169" s="154" t="str">
        <f t="shared" si="13"/>
        <v/>
      </c>
      <c r="F169" s="132"/>
      <c r="G169" s="132"/>
      <c r="H169" s="132">
        <f t="shared" si="14"/>
        <v>0</v>
      </c>
    </row>
    <row r="170" spans="1:8" x14ac:dyDescent="0.2">
      <c r="A170" s="132" t="s">
        <v>713</v>
      </c>
      <c r="B170" s="132" t="str">
        <f t="shared" si="10"/>
        <v/>
      </c>
      <c r="C170" s="132" t="str">
        <f t="shared" si="11"/>
        <v xml:space="preserve">, </v>
      </c>
      <c r="D170" s="132" t="str">
        <f t="shared" si="12"/>
        <v/>
      </c>
      <c r="E170" s="154" t="str">
        <f t="shared" si="13"/>
        <v/>
      </c>
      <c r="F170" s="132"/>
      <c r="G170" s="132"/>
      <c r="H170" s="132">
        <f t="shared" si="14"/>
        <v>0</v>
      </c>
    </row>
    <row r="171" spans="1:8" x14ac:dyDescent="0.2">
      <c r="A171" s="132" t="s">
        <v>714</v>
      </c>
      <c r="B171" s="132" t="str">
        <f t="shared" si="10"/>
        <v/>
      </c>
      <c r="C171" s="132" t="str">
        <f t="shared" si="11"/>
        <v xml:space="preserve">, </v>
      </c>
      <c r="D171" s="132" t="str">
        <f t="shared" si="12"/>
        <v/>
      </c>
      <c r="E171" s="154" t="str">
        <f t="shared" si="13"/>
        <v/>
      </c>
      <c r="F171" s="132"/>
      <c r="G171" s="132"/>
      <c r="H171" s="132">
        <f t="shared" si="14"/>
        <v>0</v>
      </c>
    </row>
    <row r="172" spans="1:8" x14ac:dyDescent="0.2">
      <c r="A172" s="132" t="s">
        <v>715</v>
      </c>
      <c r="B172" s="132" t="str">
        <f t="shared" si="10"/>
        <v/>
      </c>
      <c r="C172" s="132" t="str">
        <f t="shared" si="11"/>
        <v xml:space="preserve">, </v>
      </c>
      <c r="D172" s="132" t="str">
        <f t="shared" si="12"/>
        <v/>
      </c>
      <c r="E172" s="154" t="str">
        <f t="shared" si="13"/>
        <v/>
      </c>
      <c r="F172" s="132"/>
      <c r="G172" s="132"/>
      <c r="H172" s="132">
        <f t="shared" si="14"/>
        <v>0</v>
      </c>
    </row>
    <row r="173" spans="1:8" x14ac:dyDescent="0.2">
      <c r="A173" s="132" t="s">
        <v>716</v>
      </c>
      <c r="B173" s="132" t="str">
        <f t="shared" si="10"/>
        <v/>
      </c>
      <c r="C173" s="132" t="str">
        <f t="shared" si="11"/>
        <v xml:space="preserve">, </v>
      </c>
      <c r="D173" s="132" t="str">
        <f t="shared" si="12"/>
        <v/>
      </c>
      <c r="E173" s="154" t="str">
        <f t="shared" si="13"/>
        <v/>
      </c>
      <c r="F173" s="132"/>
      <c r="G173" s="132"/>
      <c r="H173" s="132">
        <f t="shared" si="14"/>
        <v>0</v>
      </c>
    </row>
    <row r="174" spans="1:8" x14ac:dyDescent="0.2">
      <c r="A174" s="132" t="s">
        <v>717</v>
      </c>
      <c r="B174" s="132" t="str">
        <f t="shared" si="10"/>
        <v/>
      </c>
      <c r="C174" s="132" t="str">
        <f t="shared" si="11"/>
        <v xml:space="preserve">, </v>
      </c>
      <c r="D174" s="132" t="str">
        <f t="shared" si="12"/>
        <v/>
      </c>
      <c r="E174" s="154" t="str">
        <f t="shared" si="13"/>
        <v/>
      </c>
      <c r="F174" s="132"/>
      <c r="G174" s="132"/>
      <c r="H174" s="132">
        <f t="shared" si="14"/>
        <v>0</v>
      </c>
    </row>
    <row r="175" spans="1:8" x14ac:dyDescent="0.2">
      <c r="A175" s="132" t="s">
        <v>718</v>
      </c>
      <c r="B175" s="132" t="str">
        <f t="shared" si="10"/>
        <v/>
      </c>
      <c r="C175" s="132" t="str">
        <f t="shared" si="11"/>
        <v xml:space="preserve">, </v>
      </c>
      <c r="D175" s="132" t="str">
        <f t="shared" si="12"/>
        <v/>
      </c>
      <c r="E175" s="154" t="str">
        <f t="shared" si="13"/>
        <v/>
      </c>
      <c r="F175" s="132"/>
      <c r="G175" s="132"/>
      <c r="H175" s="132">
        <f t="shared" si="14"/>
        <v>0</v>
      </c>
    </row>
    <row r="176" spans="1:8" x14ac:dyDescent="0.2">
      <c r="A176" s="132" t="s">
        <v>719</v>
      </c>
      <c r="B176" s="132" t="str">
        <f t="shared" si="10"/>
        <v/>
      </c>
      <c r="C176" s="132" t="str">
        <f t="shared" si="11"/>
        <v xml:space="preserve">, </v>
      </c>
      <c r="D176" s="132" t="str">
        <f t="shared" si="12"/>
        <v/>
      </c>
      <c r="E176" s="154" t="str">
        <f t="shared" si="13"/>
        <v/>
      </c>
      <c r="F176" s="132"/>
      <c r="G176" s="132"/>
      <c r="H176" s="132">
        <f t="shared" si="14"/>
        <v>0</v>
      </c>
    </row>
    <row r="177" spans="1:8" x14ac:dyDescent="0.2">
      <c r="A177" s="132" t="s">
        <v>720</v>
      </c>
      <c r="B177" s="132" t="str">
        <f t="shared" si="10"/>
        <v/>
      </c>
      <c r="C177" s="132" t="str">
        <f t="shared" si="11"/>
        <v xml:space="preserve">, </v>
      </c>
      <c r="D177" s="132" t="str">
        <f t="shared" si="12"/>
        <v/>
      </c>
      <c r="E177" s="154" t="str">
        <f t="shared" si="13"/>
        <v/>
      </c>
      <c r="F177" s="132"/>
      <c r="G177" s="132"/>
      <c r="H177" s="132">
        <f t="shared" si="14"/>
        <v>0</v>
      </c>
    </row>
    <row r="178" spans="1:8" x14ac:dyDescent="0.2">
      <c r="A178" s="132" t="s">
        <v>721</v>
      </c>
      <c r="B178" s="132" t="str">
        <f t="shared" si="10"/>
        <v/>
      </c>
      <c r="C178" s="132" t="str">
        <f t="shared" si="11"/>
        <v xml:space="preserve">, </v>
      </c>
      <c r="D178" s="132" t="str">
        <f t="shared" si="12"/>
        <v/>
      </c>
      <c r="E178" s="154" t="str">
        <f t="shared" si="13"/>
        <v/>
      </c>
      <c r="F178" s="132"/>
      <c r="G178" s="132"/>
      <c r="H178" s="132">
        <f t="shared" si="14"/>
        <v>0</v>
      </c>
    </row>
    <row r="179" spans="1:8" x14ac:dyDescent="0.2">
      <c r="A179" s="132" t="s">
        <v>722</v>
      </c>
      <c r="B179" s="132" t="str">
        <f t="shared" si="10"/>
        <v/>
      </c>
      <c r="C179" s="132" t="str">
        <f t="shared" si="11"/>
        <v xml:space="preserve">, </v>
      </c>
      <c r="D179" s="132" t="str">
        <f t="shared" si="12"/>
        <v/>
      </c>
      <c r="E179" s="154" t="str">
        <f t="shared" si="13"/>
        <v/>
      </c>
      <c r="F179" s="132"/>
      <c r="G179" s="132"/>
      <c r="H179" s="132">
        <f t="shared" si="14"/>
        <v>0</v>
      </c>
    </row>
    <row r="180" spans="1:8" x14ac:dyDescent="0.2">
      <c r="A180" s="132" t="s">
        <v>723</v>
      </c>
      <c r="B180" s="132" t="str">
        <f t="shared" si="10"/>
        <v/>
      </c>
      <c r="C180" s="132" t="str">
        <f t="shared" si="11"/>
        <v xml:space="preserve">, </v>
      </c>
      <c r="D180" s="132" t="str">
        <f t="shared" si="12"/>
        <v/>
      </c>
      <c r="E180" s="154" t="str">
        <f t="shared" si="13"/>
        <v/>
      </c>
      <c r="F180" s="132"/>
      <c r="G180" s="132"/>
      <c r="H180" s="132">
        <f t="shared" si="14"/>
        <v>0</v>
      </c>
    </row>
    <row r="181" spans="1:8" x14ac:dyDescent="0.2">
      <c r="A181" s="132" t="s">
        <v>724</v>
      </c>
      <c r="B181" s="132" t="str">
        <f t="shared" si="10"/>
        <v/>
      </c>
      <c r="C181" s="132" t="str">
        <f t="shared" si="11"/>
        <v xml:space="preserve">, </v>
      </c>
      <c r="D181" s="132" t="str">
        <f t="shared" si="12"/>
        <v/>
      </c>
      <c r="E181" s="154" t="str">
        <f t="shared" si="13"/>
        <v/>
      </c>
      <c r="F181" s="132"/>
      <c r="G181" s="132"/>
      <c r="H181" s="132">
        <f t="shared" si="14"/>
        <v>0</v>
      </c>
    </row>
    <row r="182" spans="1:8" x14ac:dyDescent="0.2">
      <c r="A182" s="132" t="s">
        <v>877</v>
      </c>
      <c r="B182" s="132" t="str">
        <f t="shared" si="10"/>
        <v/>
      </c>
      <c r="C182" s="132" t="str">
        <f t="shared" si="11"/>
        <v xml:space="preserve">, </v>
      </c>
      <c r="D182" s="132" t="str">
        <f t="shared" si="12"/>
        <v/>
      </c>
      <c r="E182" s="154" t="str">
        <f t="shared" si="13"/>
        <v/>
      </c>
      <c r="F182" s="132"/>
      <c r="G182" s="132"/>
      <c r="H182" s="132">
        <f t="shared" si="14"/>
        <v>0</v>
      </c>
    </row>
    <row r="183" spans="1:8" x14ac:dyDescent="0.2">
      <c r="A183" s="132" t="s">
        <v>878</v>
      </c>
      <c r="B183" s="132" t="str">
        <f t="shared" si="10"/>
        <v/>
      </c>
      <c r="C183" s="132" t="str">
        <f t="shared" si="11"/>
        <v xml:space="preserve">, </v>
      </c>
      <c r="D183" s="132" t="str">
        <f t="shared" si="12"/>
        <v/>
      </c>
      <c r="E183" s="154" t="str">
        <f t="shared" si="13"/>
        <v/>
      </c>
      <c r="F183" s="132"/>
      <c r="G183" s="132"/>
      <c r="H183" s="132">
        <f t="shared" si="14"/>
        <v>0</v>
      </c>
    </row>
    <row r="184" spans="1:8" x14ac:dyDescent="0.2">
      <c r="A184" s="132" t="s">
        <v>879</v>
      </c>
      <c r="B184" s="132" t="str">
        <f t="shared" si="10"/>
        <v/>
      </c>
      <c r="C184" s="132" t="str">
        <f t="shared" si="11"/>
        <v xml:space="preserve">, </v>
      </c>
      <c r="D184" s="132" t="str">
        <f t="shared" si="12"/>
        <v/>
      </c>
      <c r="E184" s="154" t="str">
        <f t="shared" si="13"/>
        <v/>
      </c>
      <c r="F184" s="132"/>
      <c r="G184" s="132"/>
      <c r="H184" s="132">
        <f t="shared" si="14"/>
        <v>0</v>
      </c>
    </row>
    <row r="185" spans="1:8" x14ac:dyDescent="0.2">
      <c r="A185" s="132" t="s">
        <v>880</v>
      </c>
      <c r="B185" s="132" t="str">
        <f t="shared" si="10"/>
        <v/>
      </c>
      <c r="C185" s="132" t="str">
        <f t="shared" si="11"/>
        <v xml:space="preserve">, </v>
      </c>
      <c r="D185" s="132" t="str">
        <f t="shared" si="12"/>
        <v/>
      </c>
      <c r="E185" s="154" t="str">
        <f t="shared" si="13"/>
        <v/>
      </c>
      <c r="F185" s="132"/>
      <c r="G185" s="132"/>
      <c r="H185" s="132">
        <f t="shared" si="14"/>
        <v>0</v>
      </c>
    </row>
    <row r="186" spans="1:8" x14ac:dyDescent="0.2">
      <c r="A186" s="132" t="s">
        <v>1065</v>
      </c>
      <c r="B186" s="132" t="str">
        <f t="shared" si="10"/>
        <v/>
      </c>
      <c r="C186" s="132" t="str">
        <f t="shared" si="11"/>
        <v xml:space="preserve">, </v>
      </c>
      <c r="D186" s="132" t="str">
        <f t="shared" si="12"/>
        <v/>
      </c>
      <c r="E186" s="154" t="str">
        <f t="shared" si="13"/>
        <v/>
      </c>
      <c r="F186" s="132"/>
      <c r="G186" s="132"/>
      <c r="H186" s="132">
        <f t="shared" si="14"/>
        <v>0</v>
      </c>
    </row>
    <row r="187" spans="1:8" x14ac:dyDescent="0.2">
      <c r="A187" s="132" t="s">
        <v>1066</v>
      </c>
      <c r="B187" s="132" t="str">
        <f t="shared" si="10"/>
        <v/>
      </c>
      <c r="C187" s="132" t="str">
        <f t="shared" si="11"/>
        <v xml:space="preserve">, </v>
      </c>
      <c r="D187" s="132" t="str">
        <f t="shared" si="12"/>
        <v/>
      </c>
      <c r="E187" s="154" t="str">
        <f t="shared" si="13"/>
        <v/>
      </c>
      <c r="F187" s="132"/>
      <c r="G187" s="132"/>
      <c r="H187" s="132">
        <f t="shared" si="14"/>
        <v>0</v>
      </c>
    </row>
    <row r="188" spans="1:8" x14ac:dyDescent="0.2">
      <c r="A188" s="132" t="s">
        <v>1067</v>
      </c>
      <c r="B188" s="132" t="str">
        <f t="shared" si="10"/>
        <v/>
      </c>
      <c r="C188" s="132" t="str">
        <f t="shared" si="11"/>
        <v xml:space="preserve">, </v>
      </c>
      <c r="D188" s="132" t="str">
        <f t="shared" si="12"/>
        <v/>
      </c>
      <c r="E188" s="154" t="str">
        <f t="shared" si="13"/>
        <v/>
      </c>
      <c r="F188" s="132"/>
      <c r="G188" s="132"/>
      <c r="H188" s="132">
        <f t="shared" si="14"/>
        <v>0</v>
      </c>
    </row>
    <row r="189" spans="1:8" x14ac:dyDescent="0.2">
      <c r="A189" s="132" t="s">
        <v>1068</v>
      </c>
      <c r="B189" s="132" t="str">
        <f t="shared" si="10"/>
        <v/>
      </c>
      <c r="C189" s="132" t="str">
        <f t="shared" si="11"/>
        <v xml:space="preserve">, </v>
      </c>
      <c r="D189" s="132" t="str">
        <f t="shared" si="12"/>
        <v/>
      </c>
      <c r="E189" s="154" t="str">
        <f t="shared" si="13"/>
        <v/>
      </c>
      <c r="F189" s="132"/>
      <c r="G189" s="132"/>
      <c r="H189" s="132">
        <f t="shared" si="14"/>
        <v>0</v>
      </c>
    </row>
    <row r="190" spans="1:8" x14ac:dyDescent="0.2">
      <c r="A190" s="132" t="s">
        <v>1069</v>
      </c>
      <c r="B190" s="132" t="str">
        <f t="shared" si="10"/>
        <v/>
      </c>
      <c r="C190" s="132" t="str">
        <f t="shared" si="11"/>
        <v xml:space="preserve">, </v>
      </c>
      <c r="D190" s="132" t="str">
        <f t="shared" si="12"/>
        <v/>
      </c>
      <c r="E190" s="154" t="str">
        <f t="shared" si="13"/>
        <v/>
      </c>
      <c r="F190" s="132"/>
      <c r="G190" s="132"/>
      <c r="H190" s="132">
        <f t="shared" si="14"/>
        <v>0</v>
      </c>
    </row>
    <row r="191" spans="1:8" x14ac:dyDescent="0.2">
      <c r="A191" s="132" t="s">
        <v>1070</v>
      </c>
      <c r="B191" s="132" t="str">
        <f t="shared" si="10"/>
        <v/>
      </c>
      <c r="C191" s="132" t="str">
        <f t="shared" si="11"/>
        <v xml:space="preserve">, </v>
      </c>
      <c r="D191" s="132" t="str">
        <f t="shared" si="12"/>
        <v/>
      </c>
      <c r="E191" s="154" t="str">
        <f t="shared" si="13"/>
        <v/>
      </c>
      <c r="F191" s="132"/>
      <c r="G191" s="132"/>
      <c r="H191" s="132">
        <f t="shared" si="14"/>
        <v>0</v>
      </c>
    </row>
    <row r="192" spans="1:8" x14ac:dyDescent="0.2">
      <c r="A192" s="132" t="s">
        <v>1071</v>
      </c>
      <c r="B192" s="132" t="str">
        <f t="shared" si="10"/>
        <v/>
      </c>
      <c r="C192" s="132" t="str">
        <f t="shared" si="11"/>
        <v xml:space="preserve">, </v>
      </c>
      <c r="D192" s="132" t="str">
        <f t="shared" si="12"/>
        <v/>
      </c>
      <c r="E192" s="154" t="str">
        <f t="shared" si="13"/>
        <v/>
      </c>
      <c r="F192" s="132"/>
      <c r="G192" s="132"/>
      <c r="H192" s="132">
        <f t="shared" si="14"/>
        <v>0</v>
      </c>
    </row>
    <row r="193" spans="1:8" x14ac:dyDescent="0.2">
      <c r="A193" s="132" t="s">
        <v>1072</v>
      </c>
      <c r="B193" s="132" t="str">
        <f t="shared" si="10"/>
        <v/>
      </c>
      <c r="C193" s="132" t="str">
        <f t="shared" si="11"/>
        <v xml:space="preserve">, </v>
      </c>
      <c r="D193" s="132" t="str">
        <f t="shared" si="12"/>
        <v/>
      </c>
      <c r="E193" s="154" t="str">
        <f t="shared" si="13"/>
        <v/>
      </c>
      <c r="F193" s="132"/>
      <c r="G193" s="132"/>
      <c r="H193" s="132">
        <f t="shared" si="14"/>
        <v>0</v>
      </c>
    </row>
    <row r="194" spans="1:8" x14ac:dyDescent="0.2">
      <c r="A194" s="132" t="s">
        <v>725</v>
      </c>
      <c r="B194" s="132" t="str">
        <f t="shared" ref="B194:B257" si="15">IF(LEN(VLOOKUP($A194,playerDetails,7,FALSE))=0,"",VLOOKUP($A194,playerDetails,7,FALSE))</f>
        <v/>
      </c>
      <c r="C194" s="132" t="str">
        <f t="shared" ref="C194:C257" si="16">IF(LEN(VLOOKUP($A194,playerDetails,9,FALSE))=0,"",VLOOKUP($A194,playerDetails,9,FALSE))</f>
        <v xml:space="preserve">, </v>
      </c>
      <c r="D194" s="132" t="str">
        <f t="shared" ref="D194:D257" si="17">IF(LEN(VLOOKUP($A194,playerDetails,6,FALSE))=0,"",VLOOKUP($A194,playerDetails,6,FALSE))</f>
        <v/>
      </c>
      <c r="E194" s="154" t="str">
        <f t="shared" ref="E194:E257" si="18">IF(LEN(VLOOKUP($A194,playerDetails,5,FALSE))=0,"",VLOOKUP($A194,playerDetails,5,FALSE))</f>
        <v/>
      </c>
      <c r="F194" s="132"/>
      <c r="G194" s="132"/>
      <c r="H194" s="132">
        <f t="shared" ref="H194:H257" si="19">VLOOKUP(LEFT($A194,1),TeamLookup,2,FALSE)</f>
        <v>0</v>
      </c>
    </row>
    <row r="195" spans="1:8" x14ac:dyDescent="0.2">
      <c r="A195" s="132" t="s">
        <v>726</v>
      </c>
      <c r="B195" s="132" t="str">
        <f t="shared" si="15"/>
        <v/>
      </c>
      <c r="C195" s="132" t="str">
        <f t="shared" si="16"/>
        <v xml:space="preserve">, </v>
      </c>
      <c r="D195" s="132" t="str">
        <f t="shared" si="17"/>
        <v/>
      </c>
      <c r="E195" s="154" t="str">
        <f t="shared" si="18"/>
        <v/>
      </c>
      <c r="F195" s="132"/>
      <c r="G195" s="132"/>
      <c r="H195" s="132">
        <f t="shared" si="19"/>
        <v>0</v>
      </c>
    </row>
    <row r="196" spans="1:8" x14ac:dyDescent="0.2">
      <c r="A196" s="132" t="s">
        <v>727</v>
      </c>
      <c r="B196" s="132" t="str">
        <f t="shared" si="15"/>
        <v/>
      </c>
      <c r="C196" s="132" t="str">
        <f t="shared" si="16"/>
        <v xml:space="preserve">, </v>
      </c>
      <c r="D196" s="132" t="str">
        <f t="shared" si="17"/>
        <v/>
      </c>
      <c r="E196" s="154" t="str">
        <f t="shared" si="18"/>
        <v/>
      </c>
      <c r="F196" s="132"/>
      <c r="G196" s="132"/>
      <c r="H196" s="132">
        <f t="shared" si="19"/>
        <v>0</v>
      </c>
    </row>
    <row r="197" spans="1:8" x14ac:dyDescent="0.2">
      <c r="A197" s="132" t="s">
        <v>728</v>
      </c>
      <c r="B197" s="132" t="str">
        <f t="shared" si="15"/>
        <v/>
      </c>
      <c r="C197" s="132" t="str">
        <f t="shared" si="16"/>
        <v xml:space="preserve">, </v>
      </c>
      <c r="D197" s="132" t="str">
        <f t="shared" si="17"/>
        <v/>
      </c>
      <c r="E197" s="154" t="str">
        <f t="shared" si="18"/>
        <v/>
      </c>
      <c r="F197" s="132"/>
      <c r="G197" s="132"/>
      <c r="H197" s="132">
        <f t="shared" si="19"/>
        <v>0</v>
      </c>
    </row>
    <row r="198" spans="1:8" x14ac:dyDescent="0.2">
      <c r="A198" s="132" t="s">
        <v>729</v>
      </c>
      <c r="B198" s="132" t="str">
        <f t="shared" si="15"/>
        <v/>
      </c>
      <c r="C198" s="132" t="str">
        <f t="shared" si="16"/>
        <v xml:space="preserve">, </v>
      </c>
      <c r="D198" s="132" t="str">
        <f t="shared" si="17"/>
        <v/>
      </c>
      <c r="E198" s="154" t="str">
        <f t="shared" si="18"/>
        <v/>
      </c>
      <c r="F198" s="132"/>
      <c r="G198" s="132"/>
      <c r="H198" s="132">
        <f t="shared" si="19"/>
        <v>0</v>
      </c>
    </row>
    <row r="199" spans="1:8" x14ac:dyDescent="0.2">
      <c r="A199" s="132" t="s">
        <v>730</v>
      </c>
      <c r="B199" s="132" t="str">
        <f t="shared" si="15"/>
        <v/>
      </c>
      <c r="C199" s="132" t="str">
        <f t="shared" si="16"/>
        <v xml:space="preserve">, </v>
      </c>
      <c r="D199" s="132" t="str">
        <f t="shared" si="17"/>
        <v/>
      </c>
      <c r="E199" s="154" t="str">
        <f t="shared" si="18"/>
        <v/>
      </c>
      <c r="F199" s="132"/>
      <c r="G199" s="132"/>
      <c r="H199" s="132">
        <f t="shared" si="19"/>
        <v>0</v>
      </c>
    </row>
    <row r="200" spans="1:8" x14ac:dyDescent="0.2">
      <c r="A200" s="132" t="s">
        <v>731</v>
      </c>
      <c r="B200" s="132" t="str">
        <f t="shared" si="15"/>
        <v/>
      </c>
      <c r="C200" s="132" t="str">
        <f t="shared" si="16"/>
        <v xml:space="preserve">, </v>
      </c>
      <c r="D200" s="132" t="str">
        <f t="shared" si="17"/>
        <v/>
      </c>
      <c r="E200" s="154" t="str">
        <f t="shared" si="18"/>
        <v/>
      </c>
      <c r="F200" s="132"/>
      <c r="G200" s="132"/>
      <c r="H200" s="132">
        <f t="shared" si="19"/>
        <v>0</v>
      </c>
    </row>
    <row r="201" spans="1:8" x14ac:dyDescent="0.2">
      <c r="A201" s="132" t="s">
        <v>732</v>
      </c>
      <c r="B201" s="132" t="str">
        <f t="shared" si="15"/>
        <v/>
      </c>
      <c r="C201" s="132" t="str">
        <f t="shared" si="16"/>
        <v xml:space="preserve">, </v>
      </c>
      <c r="D201" s="132" t="str">
        <f t="shared" si="17"/>
        <v/>
      </c>
      <c r="E201" s="154" t="str">
        <f t="shared" si="18"/>
        <v/>
      </c>
      <c r="F201" s="132"/>
      <c r="G201" s="132"/>
      <c r="H201" s="132">
        <f t="shared" si="19"/>
        <v>0</v>
      </c>
    </row>
    <row r="202" spans="1:8" x14ac:dyDescent="0.2">
      <c r="A202" s="132" t="s">
        <v>733</v>
      </c>
      <c r="B202" s="132" t="str">
        <f t="shared" si="15"/>
        <v/>
      </c>
      <c r="C202" s="132" t="str">
        <f t="shared" si="16"/>
        <v xml:space="preserve">, </v>
      </c>
      <c r="D202" s="132" t="str">
        <f t="shared" si="17"/>
        <v/>
      </c>
      <c r="E202" s="154" t="str">
        <f t="shared" si="18"/>
        <v/>
      </c>
      <c r="F202" s="132"/>
      <c r="G202" s="132"/>
      <c r="H202" s="132">
        <f t="shared" si="19"/>
        <v>0</v>
      </c>
    </row>
    <row r="203" spans="1:8" x14ac:dyDescent="0.2">
      <c r="A203" s="132" t="s">
        <v>734</v>
      </c>
      <c r="B203" s="132" t="str">
        <f t="shared" si="15"/>
        <v/>
      </c>
      <c r="C203" s="132" t="str">
        <f t="shared" si="16"/>
        <v xml:space="preserve">, </v>
      </c>
      <c r="D203" s="132" t="str">
        <f t="shared" si="17"/>
        <v/>
      </c>
      <c r="E203" s="154" t="str">
        <f t="shared" si="18"/>
        <v/>
      </c>
      <c r="F203" s="132"/>
      <c r="G203" s="132"/>
      <c r="H203" s="132">
        <f t="shared" si="19"/>
        <v>0</v>
      </c>
    </row>
    <row r="204" spans="1:8" x14ac:dyDescent="0.2">
      <c r="A204" s="132" t="s">
        <v>735</v>
      </c>
      <c r="B204" s="132" t="str">
        <f t="shared" si="15"/>
        <v/>
      </c>
      <c r="C204" s="132" t="str">
        <f t="shared" si="16"/>
        <v xml:space="preserve">, </v>
      </c>
      <c r="D204" s="132" t="str">
        <f t="shared" si="17"/>
        <v/>
      </c>
      <c r="E204" s="154" t="str">
        <f t="shared" si="18"/>
        <v/>
      </c>
      <c r="F204" s="132"/>
      <c r="G204" s="132"/>
      <c r="H204" s="132">
        <f t="shared" si="19"/>
        <v>0</v>
      </c>
    </row>
    <row r="205" spans="1:8" x14ac:dyDescent="0.2">
      <c r="A205" s="132" t="s">
        <v>736</v>
      </c>
      <c r="B205" s="132" t="str">
        <f t="shared" si="15"/>
        <v/>
      </c>
      <c r="C205" s="132" t="str">
        <f t="shared" si="16"/>
        <v xml:space="preserve">, </v>
      </c>
      <c r="D205" s="132" t="str">
        <f t="shared" si="17"/>
        <v/>
      </c>
      <c r="E205" s="154" t="str">
        <f t="shared" si="18"/>
        <v/>
      </c>
      <c r="F205" s="132"/>
      <c r="G205" s="132"/>
      <c r="H205" s="132">
        <f t="shared" si="19"/>
        <v>0</v>
      </c>
    </row>
    <row r="206" spans="1:8" x14ac:dyDescent="0.2">
      <c r="A206" s="132" t="s">
        <v>881</v>
      </c>
      <c r="B206" s="132" t="str">
        <f t="shared" si="15"/>
        <v/>
      </c>
      <c r="C206" s="132" t="str">
        <f t="shared" si="16"/>
        <v xml:space="preserve">, </v>
      </c>
      <c r="D206" s="132" t="str">
        <f t="shared" si="17"/>
        <v/>
      </c>
      <c r="E206" s="154" t="str">
        <f t="shared" si="18"/>
        <v/>
      </c>
      <c r="F206" s="132"/>
      <c r="G206" s="132"/>
      <c r="H206" s="132">
        <f t="shared" si="19"/>
        <v>0</v>
      </c>
    </row>
    <row r="207" spans="1:8" x14ac:dyDescent="0.2">
      <c r="A207" s="132" t="s">
        <v>882</v>
      </c>
      <c r="B207" s="132" t="str">
        <f t="shared" si="15"/>
        <v/>
      </c>
      <c r="C207" s="132" t="str">
        <f t="shared" si="16"/>
        <v xml:space="preserve">, </v>
      </c>
      <c r="D207" s="132" t="str">
        <f t="shared" si="17"/>
        <v/>
      </c>
      <c r="E207" s="154" t="str">
        <f t="shared" si="18"/>
        <v/>
      </c>
      <c r="F207" s="132"/>
      <c r="G207" s="132"/>
      <c r="H207" s="132">
        <f t="shared" si="19"/>
        <v>0</v>
      </c>
    </row>
    <row r="208" spans="1:8" x14ac:dyDescent="0.2">
      <c r="A208" s="132" t="s">
        <v>883</v>
      </c>
      <c r="B208" s="132" t="str">
        <f t="shared" si="15"/>
        <v/>
      </c>
      <c r="C208" s="132" t="str">
        <f t="shared" si="16"/>
        <v xml:space="preserve">, </v>
      </c>
      <c r="D208" s="132" t="str">
        <f t="shared" si="17"/>
        <v/>
      </c>
      <c r="E208" s="154" t="str">
        <f t="shared" si="18"/>
        <v/>
      </c>
      <c r="F208" s="132"/>
      <c r="G208" s="132"/>
      <c r="H208" s="132">
        <f t="shared" si="19"/>
        <v>0</v>
      </c>
    </row>
    <row r="209" spans="1:8" x14ac:dyDescent="0.2">
      <c r="A209" s="132" t="s">
        <v>884</v>
      </c>
      <c r="B209" s="132" t="str">
        <f t="shared" si="15"/>
        <v/>
      </c>
      <c r="C209" s="132" t="str">
        <f t="shared" si="16"/>
        <v xml:space="preserve">, </v>
      </c>
      <c r="D209" s="132" t="str">
        <f t="shared" si="17"/>
        <v/>
      </c>
      <c r="E209" s="154" t="str">
        <f t="shared" si="18"/>
        <v/>
      </c>
      <c r="F209" s="132"/>
      <c r="G209" s="132"/>
      <c r="H209" s="132">
        <f t="shared" si="19"/>
        <v>0</v>
      </c>
    </row>
    <row r="210" spans="1:8" x14ac:dyDescent="0.2">
      <c r="A210" s="132" t="s">
        <v>1073</v>
      </c>
      <c r="B210" s="132" t="str">
        <f t="shared" si="15"/>
        <v/>
      </c>
      <c r="C210" s="132" t="str">
        <f t="shared" si="16"/>
        <v xml:space="preserve">, </v>
      </c>
      <c r="D210" s="132" t="str">
        <f t="shared" si="17"/>
        <v/>
      </c>
      <c r="E210" s="154" t="str">
        <f t="shared" si="18"/>
        <v/>
      </c>
      <c r="F210" s="132"/>
      <c r="G210" s="132"/>
      <c r="H210" s="132">
        <f t="shared" si="19"/>
        <v>0</v>
      </c>
    </row>
    <row r="211" spans="1:8" x14ac:dyDescent="0.2">
      <c r="A211" s="132" t="s">
        <v>1074</v>
      </c>
      <c r="B211" s="132" t="str">
        <f t="shared" si="15"/>
        <v/>
      </c>
      <c r="C211" s="132" t="str">
        <f t="shared" si="16"/>
        <v xml:space="preserve">, </v>
      </c>
      <c r="D211" s="132" t="str">
        <f t="shared" si="17"/>
        <v/>
      </c>
      <c r="E211" s="154" t="str">
        <f t="shared" si="18"/>
        <v/>
      </c>
      <c r="F211" s="132"/>
      <c r="G211" s="132"/>
      <c r="H211" s="132">
        <f t="shared" si="19"/>
        <v>0</v>
      </c>
    </row>
    <row r="212" spans="1:8" x14ac:dyDescent="0.2">
      <c r="A212" s="132" t="s">
        <v>1075</v>
      </c>
      <c r="B212" s="132" t="str">
        <f t="shared" si="15"/>
        <v/>
      </c>
      <c r="C212" s="132" t="str">
        <f t="shared" si="16"/>
        <v xml:space="preserve">, </v>
      </c>
      <c r="D212" s="132" t="str">
        <f t="shared" si="17"/>
        <v/>
      </c>
      <c r="E212" s="154" t="str">
        <f t="shared" si="18"/>
        <v/>
      </c>
      <c r="F212" s="132"/>
      <c r="G212" s="132"/>
      <c r="H212" s="132">
        <f t="shared" si="19"/>
        <v>0</v>
      </c>
    </row>
    <row r="213" spans="1:8" x14ac:dyDescent="0.2">
      <c r="A213" s="132" t="s">
        <v>1076</v>
      </c>
      <c r="B213" s="132" t="str">
        <f t="shared" si="15"/>
        <v/>
      </c>
      <c r="C213" s="132" t="str">
        <f t="shared" si="16"/>
        <v xml:space="preserve">, </v>
      </c>
      <c r="D213" s="132" t="str">
        <f t="shared" si="17"/>
        <v/>
      </c>
      <c r="E213" s="154" t="str">
        <f t="shared" si="18"/>
        <v/>
      </c>
      <c r="F213" s="132"/>
      <c r="G213" s="132"/>
      <c r="H213" s="132">
        <f t="shared" si="19"/>
        <v>0</v>
      </c>
    </row>
    <row r="214" spans="1:8" x14ac:dyDescent="0.2">
      <c r="A214" s="132" t="s">
        <v>1077</v>
      </c>
      <c r="B214" s="132" t="str">
        <f t="shared" si="15"/>
        <v/>
      </c>
      <c r="C214" s="132" t="str">
        <f t="shared" si="16"/>
        <v xml:space="preserve">, </v>
      </c>
      <c r="D214" s="132" t="str">
        <f t="shared" si="17"/>
        <v/>
      </c>
      <c r="E214" s="154" t="str">
        <f t="shared" si="18"/>
        <v/>
      </c>
      <c r="F214" s="132"/>
      <c r="G214" s="132"/>
      <c r="H214" s="132">
        <f t="shared" si="19"/>
        <v>0</v>
      </c>
    </row>
    <row r="215" spans="1:8" x14ac:dyDescent="0.2">
      <c r="A215" s="132" t="s">
        <v>1078</v>
      </c>
      <c r="B215" s="132" t="str">
        <f t="shared" si="15"/>
        <v/>
      </c>
      <c r="C215" s="132" t="str">
        <f t="shared" si="16"/>
        <v xml:space="preserve">, </v>
      </c>
      <c r="D215" s="132" t="str">
        <f t="shared" si="17"/>
        <v/>
      </c>
      <c r="E215" s="154" t="str">
        <f t="shared" si="18"/>
        <v/>
      </c>
      <c r="F215" s="132"/>
      <c r="G215" s="132"/>
      <c r="H215" s="132">
        <f t="shared" si="19"/>
        <v>0</v>
      </c>
    </row>
    <row r="216" spans="1:8" x14ac:dyDescent="0.2">
      <c r="A216" s="132" t="s">
        <v>1079</v>
      </c>
      <c r="B216" s="132" t="str">
        <f t="shared" si="15"/>
        <v/>
      </c>
      <c r="C216" s="132" t="str">
        <f t="shared" si="16"/>
        <v xml:space="preserve">, </v>
      </c>
      <c r="D216" s="132" t="str">
        <f t="shared" si="17"/>
        <v/>
      </c>
      <c r="E216" s="154" t="str">
        <f t="shared" si="18"/>
        <v/>
      </c>
      <c r="F216" s="132"/>
      <c r="G216" s="132"/>
      <c r="H216" s="132">
        <f t="shared" si="19"/>
        <v>0</v>
      </c>
    </row>
    <row r="217" spans="1:8" x14ac:dyDescent="0.2">
      <c r="A217" s="132" t="s">
        <v>1080</v>
      </c>
      <c r="B217" s="132" t="str">
        <f t="shared" si="15"/>
        <v/>
      </c>
      <c r="C217" s="132" t="str">
        <f t="shared" si="16"/>
        <v xml:space="preserve">, </v>
      </c>
      <c r="D217" s="132" t="str">
        <f t="shared" si="17"/>
        <v/>
      </c>
      <c r="E217" s="154" t="str">
        <f t="shared" si="18"/>
        <v/>
      </c>
      <c r="F217" s="132"/>
      <c r="G217" s="132"/>
      <c r="H217" s="132">
        <f t="shared" si="19"/>
        <v>0</v>
      </c>
    </row>
    <row r="218" spans="1:8" x14ac:dyDescent="0.2">
      <c r="A218" s="132" t="s">
        <v>737</v>
      </c>
      <c r="B218" s="132" t="str">
        <f t="shared" si="15"/>
        <v/>
      </c>
      <c r="C218" s="132" t="str">
        <f t="shared" si="16"/>
        <v xml:space="preserve">, </v>
      </c>
      <c r="D218" s="132" t="str">
        <f t="shared" si="17"/>
        <v/>
      </c>
      <c r="E218" s="154" t="str">
        <f t="shared" si="18"/>
        <v/>
      </c>
      <c r="F218" s="132"/>
      <c r="G218" s="132"/>
      <c r="H218" s="132">
        <f t="shared" si="19"/>
        <v>0</v>
      </c>
    </row>
    <row r="219" spans="1:8" x14ac:dyDescent="0.2">
      <c r="A219" s="132" t="s">
        <v>738</v>
      </c>
      <c r="B219" s="132" t="str">
        <f t="shared" si="15"/>
        <v/>
      </c>
      <c r="C219" s="132" t="str">
        <f t="shared" si="16"/>
        <v xml:space="preserve">, </v>
      </c>
      <c r="D219" s="132" t="str">
        <f t="shared" si="17"/>
        <v/>
      </c>
      <c r="E219" s="154" t="str">
        <f t="shared" si="18"/>
        <v/>
      </c>
      <c r="F219" s="132"/>
      <c r="G219" s="132"/>
      <c r="H219" s="132">
        <f t="shared" si="19"/>
        <v>0</v>
      </c>
    </row>
    <row r="220" spans="1:8" x14ac:dyDescent="0.2">
      <c r="A220" s="132" t="s">
        <v>739</v>
      </c>
      <c r="B220" s="132" t="str">
        <f t="shared" si="15"/>
        <v/>
      </c>
      <c r="C220" s="132" t="str">
        <f t="shared" si="16"/>
        <v xml:space="preserve">, </v>
      </c>
      <c r="D220" s="132" t="str">
        <f t="shared" si="17"/>
        <v/>
      </c>
      <c r="E220" s="154" t="str">
        <f t="shared" si="18"/>
        <v/>
      </c>
      <c r="F220" s="132"/>
      <c r="G220" s="132"/>
      <c r="H220" s="132">
        <f t="shared" si="19"/>
        <v>0</v>
      </c>
    </row>
    <row r="221" spans="1:8" x14ac:dyDescent="0.2">
      <c r="A221" s="132" t="s">
        <v>740</v>
      </c>
      <c r="B221" s="132" t="str">
        <f t="shared" si="15"/>
        <v/>
      </c>
      <c r="C221" s="132" t="str">
        <f t="shared" si="16"/>
        <v xml:space="preserve">, </v>
      </c>
      <c r="D221" s="132" t="str">
        <f t="shared" si="17"/>
        <v/>
      </c>
      <c r="E221" s="154" t="str">
        <f t="shared" si="18"/>
        <v/>
      </c>
      <c r="F221" s="132"/>
      <c r="G221" s="132"/>
      <c r="H221" s="132">
        <f t="shared" si="19"/>
        <v>0</v>
      </c>
    </row>
    <row r="222" spans="1:8" x14ac:dyDescent="0.2">
      <c r="A222" s="132" t="s">
        <v>741</v>
      </c>
      <c r="B222" s="132" t="str">
        <f t="shared" si="15"/>
        <v/>
      </c>
      <c r="C222" s="132" t="str">
        <f t="shared" si="16"/>
        <v xml:space="preserve">, </v>
      </c>
      <c r="D222" s="132" t="str">
        <f t="shared" si="17"/>
        <v/>
      </c>
      <c r="E222" s="154" t="str">
        <f t="shared" si="18"/>
        <v/>
      </c>
      <c r="F222" s="132"/>
      <c r="G222" s="132"/>
      <c r="H222" s="132">
        <f t="shared" si="19"/>
        <v>0</v>
      </c>
    </row>
    <row r="223" spans="1:8" x14ac:dyDescent="0.2">
      <c r="A223" s="132" t="s">
        <v>742</v>
      </c>
      <c r="B223" s="132" t="str">
        <f t="shared" si="15"/>
        <v/>
      </c>
      <c r="C223" s="132" t="str">
        <f t="shared" si="16"/>
        <v xml:space="preserve">, </v>
      </c>
      <c r="D223" s="132" t="str">
        <f t="shared" si="17"/>
        <v/>
      </c>
      <c r="E223" s="154" t="str">
        <f t="shared" si="18"/>
        <v/>
      </c>
      <c r="F223" s="132"/>
      <c r="G223" s="132"/>
      <c r="H223" s="132">
        <f t="shared" si="19"/>
        <v>0</v>
      </c>
    </row>
    <row r="224" spans="1:8" x14ac:dyDescent="0.2">
      <c r="A224" s="132" t="s">
        <v>743</v>
      </c>
      <c r="B224" s="132" t="str">
        <f t="shared" si="15"/>
        <v/>
      </c>
      <c r="C224" s="132" t="str">
        <f t="shared" si="16"/>
        <v xml:space="preserve">, </v>
      </c>
      <c r="D224" s="132" t="str">
        <f t="shared" si="17"/>
        <v/>
      </c>
      <c r="E224" s="154" t="str">
        <f t="shared" si="18"/>
        <v/>
      </c>
      <c r="F224" s="132"/>
      <c r="G224" s="132"/>
      <c r="H224" s="132">
        <f t="shared" si="19"/>
        <v>0</v>
      </c>
    </row>
    <row r="225" spans="1:8" x14ac:dyDescent="0.2">
      <c r="A225" s="132" t="s">
        <v>744</v>
      </c>
      <c r="B225" s="132" t="str">
        <f t="shared" si="15"/>
        <v/>
      </c>
      <c r="C225" s="132" t="str">
        <f t="shared" si="16"/>
        <v xml:space="preserve">, </v>
      </c>
      <c r="D225" s="132" t="str">
        <f t="shared" si="17"/>
        <v/>
      </c>
      <c r="E225" s="154" t="str">
        <f t="shared" si="18"/>
        <v/>
      </c>
      <c r="F225" s="132"/>
      <c r="G225" s="132"/>
      <c r="H225" s="132">
        <f t="shared" si="19"/>
        <v>0</v>
      </c>
    </row>
    <row r="226" spans="1:8" x14ac:dyDescent="0.2">
      <c r="A226" s="132" t="s">
        <v>745</v>
      </c>
      <c r="B226" s="132" t="str">
        <f t="shared" si="15"/>
        <v/>
      </c>
      <c r="C226" s="132" t="str">
        <f t="shared" si="16"/>
        <v xml:space="preserve">, </v>
      </c>
      <c r="D226" s="132" t="str">
        <f t="shared" si="17"/>
        <v/>
      </c>
      <c r="E226" s="154" t="str">
        <f t="shared" si="18"/>
        <v/>
      </c>
      <c r="F226" s="132"/>
      <c r="G226" s="132"/>
      <c r="H226" s="132">
        <f t="shared" si="19"/>
        <v>0</v>
      </c>
    </row>
    <row r="227" spans="1:8" x14ac:dyDescent="0.2">
      <c r="A227" s="132" t="s">
        <v>746</v>
      </c>
      <c r="B227" s="132" t="str">
        <f t="shared" si="15"/>
        <v/>
      </c>
      <c r="C227" s="132" t="str">
        <f t="shared" si="16"/>
        <v xml:space="preserve">, </v>
      </c>
      <c r="D227" s="132" t="str">
        <f t="shared" si="17"/>
        <v/>
      </c>
      <c r="E227" s="154" t="str">
        <f t="shared" si="18"/>
        <v/>
      </c>
      <c r="F227" s="132"/>
      <c r="G227" s="132"/>
      <c r="H227" s="132">
        <f t="shared" si="19"/>
        <v>0</v>
      </c>
    </row>
    <row r="228" spans="1:8" x14ac:dyDescent="0.2">
      <c r="A228" s="132" t="s">
        <v>747</v>
      </c>
      <c r="B228" s="132" t="str">
        <f t="shared" si="15"/>
        <v/>
      </c>
      <c r="C228" s="132" t="str">
        <f t="shared" si="16"/>
        <v xml:space="preserve">, </v>
      </c>
      <c r="D228" s="132" t="str">
        <f t="shared" si="17"/>
        <v/>
      </c>
      <c r="E228" s="154" t="str">
        <f t="shared" si="18"/>
        <v/>
      </c>
      <c r="F228" s="132"/>
      <c r="G228" s="132"/>
      <c r="H228" s="132">
        <f t="shared" si="19"/>
        <v>0</v>
      </c>
    </row>
    <row r="229" spans="1:8" x14ac:dyDescent="0.2">
      <c r="A229" s="132" t="s">
        <v>748</v>
      </c>
      <c r="B229" s="132" t="str">
        <f t="shared" si="15"/>
        <v/>
      </c>
      <c r="C229" s="132" t="str">
        <f t="shared" si="16"/>
        <v xml:space="preserve">, </v>
      </c>
      <c r="D229" s="132" t="str">
        <f t="shared" si="17"/>
        <v/>
      </c>
      <c r="E229" s="154" t="str">
        <f t="shared" si="18"/>
        <v/>
      </c>
      <c r="F229" s="132"/>
      <c r="G229" s="132"/>
      <c r="H229" s="132">
        <f t="shared" si="19"/>
        <v>0</v>
      </c>
    </row>
    <row r="230" spans="1:8" x14ac:dyDescent="0.2">
      <c r="A230" s="132" t="s">
        <v>885</v>
      </c>
      <c r="B230" s="132" t="str">
        <f t="shared" si="15"/>
        <v/>
      </c>
      <c r="C230" s="132" t="str">
        <f t="shared" si="16"/>
        <v xml:space="preserve">, </v>
      </c>
      <c r="D230" s="132" t="str">
        <f t="shared" si="17"/>
        <v/>
      </c>
      <c r="E230" s="154" t="str">
        <f t="shared" si="18"/>
        <v/>
      </c>
      <c r="F230" s="132"/>
      <c r="G230" s="132"/>
      <c r="H230" s="132">
        <f t="shared" si="19"/>
        <v>0</v>
      </c>
    </row>
    <row r="231" spans="1:8" x14ac:dyDescent="0.2">
      <c r="A231" s="132" t="s">
        <v>886</v>
      </c>
      <c r="B231" s="132" t="str">
        <f t="shared" si="15"/>
        <v/>
      </c>
      <c r="C231" s="132" t="str">
        <f t="shared" si="16"/>
        <v xml:space="preserve">, </v>
      </c>
      <c r="D231" s="132" t="str">
        <f t="shared" si="17"/>
        <v/>
      </c>
      <c r="E231" s="154" t="str">
        <f t="shared" si="18"/>
        <v/>
      </c>
      <c r="F231" s="132"/>
      <c r="G231" s="132"/>
      <c r="H231" s="132">
        <f t="shared" si="19"/>
        <v>0</v>
      </c>
    </row>
    <row r="232" spans="1:8" x14ac:dyDescent="0.2">
      <c r="A232" s="132" t="s">
        <v>887</v>
      </c>
      <c r="B232" s="132" t="str">
        <f t="shared" si="15"/>
        <v/>
      </c>
      <c r="C232" s="132" t="str">
        <f t="shared" si="16"/>
        <v xml:space="preserve">, </v>
      </c>
      <c r="D232" s="132" t="str">
        <f t="shared" si="17"/>
        <v/>
      </c>
      <c r="E232" s="154" t="str">
        <f t="shared" si="18"/>
        <v/>
      </c>
      <c r="F232" s="132"/>
      <c r="G232" s="132"/>
      <c r="H232" s="132">
        <f t="shared" si="19"/>
        <v>0</v>
      </c>
    </row>
    <row r="233" spans="1:8" x14ac:dyDescent="0.2">
      <c r="A233" s="132" t="s">
        <v>888</v>
      </c>
      <c r="B233" s="132" t="str">
        <f t="shared" si="15"/>
        <v/>
      </c>
      <c r="C233" s="132" t="str">
        <f t="shared" si="16"/>
        <v xml:space="preserve">, </v>
      </c>
      <c r="D233" s="132" t="str">
        <f t="shared" si="17"/>
        <v/>
      </c>
      <c r="E233" s="154" t="str">
        <f t="shared" si="18"/>
        <v/>
      </c>
      <c r="F233" s="132"/>
      <c r="G233" s="132"/>
      <c r="H233" s="132">
        <f t="shared" si="19"/>
        <v>0</v>
      </c>
    </row>
    <row r="234" spans="1:8" x14ac:dyDescent="0.2">
      <c r="A234" s="132" t="s">
        <v>1081</v>
      </c>
      <c r="B234" s="132" t="str">
        <f t="shared" si="15"/>
        <v/>
      </c>
      <c r="C234" s="132" t="str">
        <f t="shared" si="16"/>
        <v xml:space="preserve">, </v>
      </c>
      <c r="D234" s="132" t="str">
        <f t="shared" si="17"/>
        <v/>
      </c>
      <c r="E234" s="154" t="str">
        <f t="shared" si="18"/>
        <v/>
      </c>
      <c r="F234" s="132"/>
      <c r="G234" s="132"/>
      <c r="H234" s="132">
        <f t="shared" si="19"/>
        <v>0</v>
      </c>
    </row>
    <row r="235" spans="1:8" x14ac:dyDescent="0.2">
      <c r="A235" s="132" t="s">
        <v>1082</v>
      </c>
      <c r="B235" s="132" t="str">
        <f t="shared" si="15"/>
        <v/>
      </c>
      <c r="C235" s="132" t="str">
        <f t="shared" si="16"/>
        <v xml:space="preserve">, </v>
      </c>
      <c r="D235" s="132" t="str">
        <f t="shared" si="17"/>
        <v/>
      </c>
      <c r="E235" s="154" t="str">
        <f t="shared" si="18"/>
        <v/>
      </c>
      <c r="F235" s="132"/>
      <c r="G235" s="132"/>
      <c r="H235" s="132">
        <f t="shared" si="19"/>
        <v>0</v>
      </c>
    </row>
    <row r="236" spans="1:8" x14ac:dyDescent="0.2">
      <c r="A236" s="132" t="s">
        <v>1083</v>
      </c>
      <c r="B236" s="132" t="str">
        <f t="shared" si="15"/>
        <v/>
      </c>
      <c r="C236" s="132" t="str">
        <f t="shared" si="16"/>
        <v xml:space="preserve">, </v>
      </c>
      <c r="D236" s="132" t="str">
        <f t="shared" si="17"/>
        <v/>
      </c>
      <c r="E236" s="154" t="str">
        <f t="shared" si="18"/>
        <v/>
      </c>
      <c r="F236" s="132"/>
      <c r="G236" s="132"/>
      <c r="H236" s="132">
        <f t="shared" si="19"/>
        <v>0</v>
      </c>
    </row>
    <row r="237" spans="1:8" x14ac:dyDescent="0.2">
      <c r="A237" s="132" t="s">
        <v>1084</v>
      </c>
      <c r="B237" s="132" t="str">
        <f t="shared" si="15"/>
        <v/>
      </c>
      <c r="C237" s="132" t="str">
        <f t="shared" si="16"/>
        <v xml:space="preserve">, </v>
      </c>
      <c r="D237" s="132" t="str">
        <f t="shared" si="17"/>
        <v/>
      </c>
      <c r="E237" s="154" t="str">
        <f t="shared" si="18"/>
        <v/>
      </c>
      <c r="F237" s="132"/>
      <c r="G237" s="132"/>
      <c r="H237" s="132">
        <f t="shared" si="19"/>
        <v>0</v>
      </c>
    </row>
    <row r="238" spans="1:8" x14ac:dyDescent="0.2">
      <c r="A238" s="132" t="s">
        <v>1085</v>
      </c>
      <c r="B238" s="132" t="str">
        <f t="shared" si="15"/>
        <v/>
      </c>
      <c r="C238" s="132" t="str">
        <f t="shared" si="16"/>
        <v xml:space="preserve">, </v>
      </c>
      <c r="D238" s="132" t="str">
        <f t="shared" si="17"/>
        <v/>
      </c>
      <c r="E238" s="154" t="str">
        <f t="shared" si="18"/>
        <v/>
      </c>
      <c r="F238" s="132"/>
      <c r="G238" s="132"/>
      <c r="H238" s="132">
        <f t="shared" si="19"/>
        <v>0</v>
      </c>
    </row>
    <row r="239" spans="1:8" x14ac:dyDescent="0.2">
      <c r="A239" s="132" t="s">
        <v>1086</v>
      </c>
      <c r="B239" s="132" t="str">
        <f t="shared" si="15"/>
        <v/>
      </c>
      <c r="C239" s="132" t="str">
        <f t="shared" si="16"/>
        <v xml:space="preserve">, </v>
      </c>
      <c r="D239" s="132" t="str">
        <f t="shared" si="17"/>
        <v/>
      </c>
      <c r="E239" s="154" t="str">
        <f t="shared" si="18"/>
        <v/>
      </c>
      <c r="F239" s="132"/>
      <c r="G239" s="132"/>
      <c r="H239" s="132">
        <f t="shared" si="19"/>
        <v>0</v>
      </c>
    </row>
    <row r="240" spans="1:8" x14ac:dyDescent="0.2">
      <c r="A240" s="132" t="s">
        <v>1087</v>
      </c>
      <c r="B240" s="132" t="str">
        <f t="shared" si="15"/>
        <v/>
      </c>
      <c r="C240" s="132" t="str">
        <f t="shared" si="16"/>
        <v xml:space="preserve">, </v>
      </c>
      <c r="D240" s="132" t="str">
        <f t="shared" si="17"/>
        <v/>
      </c>
      <c r="E240" s="154" t="str">
        <f t="shared" si="18"/>
        <v/>
      </c>
      <c r="F240" s="132"/>
      <c r="G240" s="132"/>
      <c r="H240" s="132">
        <f t="shared" si="19"/>
        <v>0</v>
      </c>
    </row>
    <row r="241" spans="1:8" x14ac:dyDescent="0.2">
      <c r="A241" s="132" t="s">
        <v>1088</v>
      </c>
      <c r="B241" s="132" t="str">
        <f t="shared" si="15"/>
        <v/>
      </c>
      <c r="C241" s="132" t="str">
        <f t="shared" si="16"/>
        <v xml:space="preserve">, </v>
      </c>
      <c r="D241" s="132" t="str">
        <f t="shared" si="17"/>
        <v/>
      </c>
      <c r="E241" s="154" t="str">
        <f t="shared" si="18"/>
        <v/>
      </c>
      <c r="F241" s="132"/>
      <c r="G241" s="132"/>
      <c r="H241" s="132">
        <f t="shared" si="19"/>
        <v>0</v>
      </c>
    </row>
    <row r="242" spans="1:8" x14ac:dyDescent="0.2">
      <c r="A242" s="132" t="s">
        <v>749</v>
      </c>
      <c r="B242" s="132" t="str">
        <f t="shared" si="15"/>
        <v/>
      </c>
      <c r="C242" s="132" t="str">
        <f t="shared" si="16"/>
        <v xml:space="preserve">, </v>
      </c>
      <c r="D242" s="132" t="str">
        <f t="shared" si="17"/>
        <v/>
      </c>
      <c r="E242" s="154" t="str">
        <f t="shared" si="18"/>
        <v/>
      </c>
      <c r="F242" s="132"/>
      <c r="G242" s="132"/>
      <c r="H242" s="132">
        <f t="shared" si="19"/>
        <v>0</v>
      </c>
    </row>
    <row r="243" spans="1:8" x14ac:dyDescent="0.2">
      <c r="A243" s="132" t="s">
        <v>750</v>
      </c>
      <c r="B243" s="132" t="str">
        <f t="shared" si="15"/>
        <v/>
      </c>
      <c r="C243" s="132" t="str">
        <f t="shared" si="16"/>
        <v xml:space="preserve">, </v>
      </c>
      <c r="D243" s="132" t="str">
        <f t="shared" si="17"/>
        <v/>
      </c>
      <c r="E243" s="154" t="str">
        <f t="shared" si="18"/>
        <v/>
      </c>
      <c r="F243" s="132"/>
      <c r="G243" s="132"/>
      <c r="H243" s="132">
        <f t="shared" si="19"/>
        <v>0</v>
      </c>
    </row>
    <row r="244" spans="1:8" x14ac:dyDescent="0.2">
      <c r="A244" s="132" t="s">
        <v>751</v>
      </c>
      <c r="B244" s="132" t="str">
        <f t="shared" si="15"/>
        <v/>
      </c>
      <c r="C244" s="132" t="str">
        <f t="shared" si="16"/>
        <v xml:space="preserve">, </v>
      </c>
      <c r="D244" s="132" t="str">
        <f t="shared" si="17"/>
        <v/>
      </c>
      <c r="E244" s="154" t="str">
        <f t="shared" si="18"/>
        <v/>
      </c>
      <c r="F244" s="132"/>
      <c r="G244" s="132"/>
      <c r="H244" s="132">
        <f t="shared" si="19"/>
        <v>0</v>
      </c>
    </row>
    <row r="245" spans="1:8" x14ac:dyDescent="0.2">
      <c r="A245" s="132" t="s">
        <v>752</v>
      </c>
      <c r="B245" s="132" t="str">
        <f t="shared" si="15"/>
        <v/>
      </c>
      <c r="C245" s="132" t="str">
        <f t="shared" si="16"/>
        <v xml:space="preserve">, </v>
      </c>
      <c r="D245" s="132" t="str">
        <f t="shared" si="17"/>
        <v/>
      </c>
      <c r="E245" s="154" t="str">
        <f t="shared" si="18"/>
        <v/>
      </c>
      <c r="F245" s="132"/>
      <c r="G245" s="132"/>
      <c r="H245" s="132">
        <f t="shared" si="19"/>
        <v>0</v>
      </c>
    </row>
    <row r="246" spans="1:8" x14ac:dyDescent="0.2">
      <c r="A246" s="132" t="s">
        <v>753</v>
      </c>
      <c r="B246" s="132" t="str">
        <f t="shared" si="15"/>
        <v/>
      </c>
      <c r="C246" s="132" t="str">
        <f t="shared" si="16"/>
        <v xml:space="preserve">, </v>
      </c>
      <c r="D246" s="132" t="str">
        <f t="shared" si="17"/>
        <v/>
      </c>
      <c r="E246" s="154" t="str">
        <f t="shared" si="18"/>
        <v/>
      </c>
      <c r="F246" s="132"/>
      <c r="G246" s="132"/>
      <c r="H246" s="132">
        <f t="shared" si="19"/>
        <v>0</v>
      </c>
    </row>
    <row r="247" spans="1:8" x14ac:dyDescent="0.2">
      <c r="A247" s="132" t="s">
        <v>754</v>
      </c>
      <c r="B247" s="132" t="str">
        <f t="shared" si="15"/>
        <v/>
      </c>
      <c r="C247" s="132" t="str">
        <f t="shared" si="16"/>
        <v xml:space="preserve">, </v>
      </c>
      <c r="D247" s="132" t="str">
        <f t="shared" si="17"/>
        <v/>
      </c>
      <c r="E247" s="154" t="str">
        <f t="shared" si="18"/>
        <v/>
      </c>
      <c r="F247" s="132"/>
      <c r="G247" s="132"/>
      <c r="H247" s="132">
        <f t="shared" si="19"/>
        <v>0</v>
      </c>
    </row>
    <row r="248" spans="1:8" x14ac:dyDescent="0.2">
      <c r="A248" s="132" t="s">
        <v>755</v>
      </c>
      <c r="B248" s="132" t="str">
        <f t="shared" si="15"/>
        <v/>
      </c>
      <c r="C248" s="132" t="str">
        <f t="shared" si="16"/>
        <v xml:space="preserve">, </v>
      </c>
      <c r="D248" s="132" t="str">
        <f t="shared" si="17"/>
        <v/>
      </c>
      <c r="E248" s="154" t="str">
        <f t="shared" si="18"/>
        <v/>
      </c>
      <c r="F248" s="132"/>
      <c r="G248" s="132"/>
      <c r="H248" s="132">
        <f t="shared" si="19"/>
        <v>0</v>
      </c>
    </row>
    <row r="249" spans="1:8" x14ac:dyDescent="0.2">
      <c r="A249" s="132" t="s">
        <v>756</v>
      </c>
      <c r="B249" s="132" t="str">
        <f t="shared" si="15"/>
        <v/>
      </c>
      <c r="C249" s="132" t="str">
        <f t="shared" si="16"/>
        <v xml:space="preserve">, </v>
      </c>
      <c r="D249" s="132" t="str">
        <f t="shared" si="17"/>
        <v/>
      </c>
      <c r="E249" s="154" t="str">
        <f t="shared" si="18"/>
        <v/>
      </c>
      <c r="F249" s="132"/>
      <c r="G249" s="132"/>
      <c r="H249" s="132">
        <f t="shared" si="19"/>
        <v>0</v>
      </c>
    </row>
    <row r="250" spans="1:8" x14ac:dyDescent="0.2">
      <c r="A250" s="132" t="s">
        <v>757</v>
      </c>
      <c r="B250" s="132" t="str">
        <f t="shared" si="15"/>
        <v/>
      </c>
      <c r="C250" s="132" t="str">
        <f t="shared" si="16"/>
        <v xml:space="preserve">, </v>
      </c>
      <c r="D250" s="132" t="str">
        <f t="shared" si="17"/>
        <v/>
      </c>
      <c r="E250" s="154" t="str">
        <f t="shared" si="18"/>
        <v/>
      </c>
      <c r="F250" s="132"/>
      <c r="G250" s="132"/>
      <c r="H250" s="132">
        <f t="shared" si="19"/>
        <v>0</v>
      </c>
    </row>
    <row r="251" spans="1:8" x14ac:dyDescent="0.2">
      <c r="A251" s="132" t="s">
        <v>758</v>
      </c>
      <c r="B251" s="132" t="str">
        <f t="shared" si="15"/>
        <v/>
      </c>
      <c r="C251" s="132" t="str">
        <f t="shared" si="16"/>
        <v xml:space="preserve">, </v>
      </c>
      <c r="D251" s="132" t="str">
        <f t="shared" si="17"/>
        <v/>
      </c>
      <c r="E251" s="154" t="str">
        <f t="shared" si="18"/>
        <v/>
      </c>
      <c r="F251" s="132"/>
      <c r="G251" s="132"/>
      <c r="H251" s="132">
        <f t="shared" si="19"/>
        <v>0</v>
      </c>
    </row>
    <row r="252" spans="1:8" x14ac:dyDescent="0.2">
      <c r="A252" s="132" t="s">
        <v>759</v>
      </c>
      <c r="B252" s="132" t="str">
        <f t="shared" si="15"/>
        <v/>
      </c>
      <c r="C252" s="132" t="str">
        <f t="shared" si="16"/>
        <v xml:space="preserve">, </v>
      </c>
      <c r="D252" s="132" t="str">
        <f t="shared" si="17"/>
        <v/>
      </c>
      <c r="E252" s="154" t="str">
        <f t="shared" si="18"/>
        <v/>
      </c>
      <c r="F252" s="132"/>
      <c r="G252" s="132"/>
      <c r="H252" s="132">
        <f t="shared" si="19"/>
        <v>0</v>
      </c>
    </row>
    <row r="253" spans="1:8" x14ac:dyDescent="0.2">
      <c r="A253" s="132" t="s">
        <v>760</v>
      </c>
      <c r="B253" s="132" t="str">
        <f t="shared" si="15"/>
        <v/>
      </c>
      <c r="C253" s="132" t="str">
        <f t="shared" si="16"/>
        <v xml:space="preserve">, </v>
      </c>
      <c r="D253" s="132" t="str">
        <f t="shared" si="17"/>
        <v/>
      </c>
      <c r="E253" s="154" t="str">
        <f t="shared" si="18"/>
        <v/>
      </c>
      <c r="F253" s="132"/>
      <c r="G253" s="132"/>
      <c r="H253" s="132">
        <f t="shared" si="19"/>
        <v>0</v>
      </c>
    </row>
    <row r="254" spans="1:8" x14ac:dyDescent="0.2">
      <c r="A254" s="132" t="s">
        <v>889</v>
      </c>
      <c r="B254" s="132" t="str">
        <f t="shared" si="15"/>
        <v/>
      </c>
      <c r="C254" s="132" t="str">
        <f t="shared" si="16"/>
        <v xml:space="preserve">, </v>
      </c>
      <c r="D254" s="132" t="str">
        <f t="shared" si="17"/>
        <v/>
      </c>
      <c r="E254" s="154" t="str">
        <f t="shared" si="18"/>
        <v/>
      </c>
      <c r="F254" s="132"/>
      <c r="G254" s="132"/>
      <c r="H254" s="132">
        <f t="shared" si="19"/>
        <v>0</v>
      </c>
    </row>
    <row r="255" spans="1:8" x14ac:dyDescent="0.2">
      <c r="A255" s="132" t="s">
        <v>890</v>
      </c>
      <c r="B255" s="132" t="str">
        <f t="shared" si="15"/>
        <v/>
      </c>
      <c r="C255" s="132" t="str">
        <f t="shared" si="16"/>
        <v xml:space="preserve">, </v>
      </c>
      <c r="D255" s="132" t="str">
        <f t="shared" si="17"/>
        <v/>
      </c>
      <c r="E255" s="154" t="str">
        <f t="shared" si="18"/>
        <v/>
      </c>
      <c r="F255" s="132"/>
      <c r="G255" s="132"/>
      <c r="H255" s="132">
        <f t="shared" si="19"/>
        <v>0</v>
      </c>
    </row>
    <row r="256" spans="1:8" x14ac:dyDescent="0.2">
      <c r="A256" s="132" t="s">
        <v>891</v>
      </c>
      <c r="B256" s="132" t="str">
        <f t="shared" si="15"/>
        <v/>
      </c>
      <c r="C256" s="132" t="str">
        <f t="shared" si="16"/>
        <v xml:space="preserve">, </v>
      </c>
      <c r="D256" s="132" t="str">
        <f t="shared" si="17"/>
        <v/>
      </c>
      <c r="E256" s="154" t="str">
        <f t="shared" si="18"/>
        <v/>
      </c>
      <c r="F256" s="132"/>
      <c r="G256" s="132"/>
      <c r="H256" s="132">
        <f t="shared" si="19"/>
        <v>0</v>
      </c>
    </row>
    <row r="257" spans="1:8" x14ac:dyDescent="0.2">
      <c r="A257" s="132" t="s">
        <v>892</v>
      </c>
      <c r="B257" s="132" t="str">
        <f t="shared" si="15"/>
        <v/>
      </c>
      <c r="C257" s="132" t="str">
        <f t="shared" si="16"/>
        <v xml:space="preserve">, </v>
      </c>
      <c r="D257" s="132" t="str">
        <f t="shared" si="17"/>
        <v/>
      </c>
      <c r="E257" s="154" t="str">
        <f t="shared" si="18"/>
        <v/>
      </c>
      <c r="F257" s="132"/>
      <c r="G257" s="132"/>
      <c r="H257" s="132">
        <f t="shared" si="19"/>
        <v>0</v>
      </c>
    </row>
    <row r="258" spans="1:8" x14ac:dyDescent="0.2">
      <c r="A258" s="132" t="s">
        <v>1089</v>
      </c>
      <c r="B258" s="132" t="str">
        <f t="shared" ref="B258:B322" si="20">IF(LEN(VLOOKUP($A258,playerDetails,7,FALSE))=0,"",VLOOKUP($A258,playerDetails,7,FALSE))</f>
        <v/>
      </c>
      <c r="C258" s="132" t="str">
        <f t="shared" ref="C258:C322" si="21">IF(LEN(VLOOKUP($A258,playerDetails,9,FALSE))=0,"",VLOOKUP($A258,playerDetails,9,FALSE))</f>
        <v xml:space="preserve">, </v>
      </c>
      <c r="D258" s="132" t="str">
        <f t="shared" ref="D258:D321" si="22">IF(LEN(VLOOKUP($A258,playerDetails,6,FALSE))=0,"",VLOOKUP($A258,playerDetails,6,FALSE))</f>
        <v/>
      </c>
      <c r="E258" s="154" t="str">
        <f t="shared" ref="E258:E321" si="23">IF(LEN(VLOOKUP($A258,playerDetails,5,FALSE))=0,"",VLOOKUP($A258,playerDetails,5,FALSE))</f>
        <v/>
      </c>
      <c r="F258" s="132"/>
      <c r="G258" s="132"/>
      <c r="H258" s="132">
        <f t="shared" ref="H258:H321" si="24">VLOOKUP(LEFT($A258,1),TeamLookup,2,FALSE)</f>
        <v>0</v>
      </c>
    </row>
    <row r="259" spans="1:8" x14ac:dyDescent="0.2">
      <c r="A259" s="132" t="s">
        <v>1090</v>
      </c>
      <c r="B259" s="132" t="str">
        <f t="shared" si="20"/>
        <v/>
      </c>
      <c r="C259" s="132" t="str">
        <f t="shared" si="21"/>
        <v xml:space="preserve">, </v>
      </c>
      <c r="D259" s="132" t="str">
        <f t="shared" si="22"/>
        <v/>
      </c>
      <c r="E259" s="154" t="str">
        <f t="shared" si="23"/>
        <v/>
      </c>
      <c r="F259" s="132"/>
      <c r="G259" s="132"/>
      <c r="H259" s="132">
        <f t="shared" si="24"/>
        <v>0</v>
      </c>
    </row>
    <row r="260" spans="1:8" x14ac:dyDescent="0.2">
      <c r="A260" s="132" t="s">
        <v>1091</v>
      </c>
      <c r="B260" s="132" t="str">
        <f t="shared" si="20"/>
        <v/>
      </c>
      <c r="C260" s="132" t="str">
        <f t="shared" si="21"/>
        <v xml:space="preserve">, </v>
      </c>
      <c r="D260" s="132" t="str">
        <f t="shared" si="22"/>
        <v/>
      </c>
      <c r="E260" s="154" t="str">
        <f t="shared" si="23"/>
        <v/>
      </c>
      <c r="F260" s="132"/>
      <c r="G260" s="132"/>
      <c r="H260" s="132">
        <f t="shared" si="24"/>
        <v>0</v>
      </c>
    </row>
    <row r="261" spans="1:8" x14ac:dyDescent="0.2">
      <c r="A261" s="132" t="s">
        <v>1092</v>
      </c>
      <c r="B261" s="132" t="str">
        <f t="shared" si="20"/>
        <v/>
      </c>
      <c r="C261" s="132" t="str">
        <f t="shared" si="21"/>
        <v xml:space="preserve">, </v>
      </c>
      <c r="D261" s="132" t="str">
        <f t="shared" si="22"/>
        <v/>
      </c>
      <c r="E261" s="154" t="str">
        <f t="shared" si="23"/>
        <v/>
      </c>
      <c r="F261" s="132"/>
      <c r="G261" s="132"/>
      <c r="H261" s="132">
        <f t="shared" si="24"/>
        <v>0</v>
      </c>
    </row>
    <row r="262" spans="1:8" x14ac:dyDescent="0.2">
      <c r="A262" s="132" t="s">
        <v>1093</v>
      </c>
      <c r="B262" s="132" t="str">
        <f t="shared" si="20"/>
        <v/>
      </c>
      <c r="C262" s="132" t="str">
        <f t="shared" si="21"/>
        <v xml:space="preserve">, </v>
      </c>
      <c r="D262" s="132" t="str">
        <f t="shared" si="22"/>
        <v/>
      </c>
      <c r="E262" s="154" t="str">
        <f t="shared" si="23"/>
        <v/>
      </c>
      <c r="F262" s="132"/>
      <c r="G262" s="132"/>
      <c r="H262" s="132">
        <f t="shared" si="24"/>
        <v>0</v>
      </c>
    </row>
    <row r="263" spans="1:8" x14ac:dyDescent="0.2">
      <c r="A263" s="132" t="s">
        <v>1094</v>
      </c>
      <c r="B263" s="132" t="str">
        <f t="shared" si="20"/>
        <v/>
      </c>
      <c r="C263" s="132" t="str">
        <f t="shared" si="21"/>
        <v xml:space="preserve">, </v>
      </c>
      <c r="D263" s="132" t="str">
        <f t="shared" si="22"/>
        <v/>
      </c>
      <c r="E263" s="154" t="str">
        <f t="shared" si="23"/>
        <v/>
      </c>
      <c r="F263" s="132"/>
      <c r="G263" s="132"/>
      <c r="H263" s="132">
        <f t="shared" si="24"/>
        <v>0</v>
      </c>
    </row>
    <row r="264" spans="1:8" x14ac:dyDescent="0.2">
      <c r="A264" s="132" t="s">
        <v>1095</v>
      </c>
      <c r="B264" s="132" t="str">
        <f t="shared" si="20"/>
        <v/>
      </c>
      <c r="C264" s="132" t="str">
        <f t="shared" si="21"/>
        <v xml:space="preserve">, </v>
      </c>
      <c r="D264" s="132" t="str">
        <f t="shared" si="22"/>
        <v/>
      </c>
      <c r="E264" s="154" t="str">
        <f t="shared" si="23"/>
        <v/>
      </c>
      <c r="F264" s="132"/>
      <c r="G264" s="132"/>
      <c r="H264" s="132">
        <f t="shared" si="24"/>
        <v>0</v>
      </c>
    </row>
    <row r="265" spans="1:8" x14ac:dyDescent="0.2">
      <c r="A265" s="132" t="s">
        <v>1096</v>
      </c>
      <c r="B265" s="132" t="str">
        <f t="shared" si="20"/>
        <v/>
      </c>
      <c r="C265" s="132" t="str">
        <f t="shared" si="21"/>
        <v xml:space="preserve">, </v>
      </c>
      <c r="D265" s="132" t="str">
        <f t="shared" si="22"/>
        <v/>
      </c>
      <c r="E265" s="154" t="str">
        <f t="shared" si="23"/>
        <v/>
      </c>
      <c r="F265" s="132"/>
      <c r="G265" s="132"/>
      <c r="H265" s="132">
        <f t="shared" si="24"/>
        <v>0</v>
      </c>
    </row>
    <row r="266" spans="1:8" x14ac:dyDescent="0.2">
      <c r="A266" s="132" t="s">
        <v>761</v>
      </c>
      <c r="B266" s="132" t="str">
        <f t="shared" si="20"/>
        <v/>
      </c>
      <c r="C266" s="132" t="str">
        <f t="shared" si="21"/>
        <v xml:space="preserve">, </v>
      </c>
      <c r="D266" s="132" t="str">
        <f t="shared" si="22"/>
        <v/>
      </c>
      <c r="E266" s="154" t="str">
        <f t="shared" si="23"/>
        <v/>
      </c>
      <c r="F266" s="132"/>
      <c r="G266" s="132"/>
      <c r="H266" s="132">
        <f t="shared" si="24"/>
        <v>0</v>
      </c>
    </row>
    <row r="267" spans="1:8" x14ac:dyDescent="0.2">
      <c r="A267" s="132" t="s">
        <v>762</v>
      </c>
      <c r="B267" s="132" t="str">
        <f t="shared" si="20"/>
        <v/>
      </c>
      <c r="C267" s="132" t="str">
        <f t="shared" si="21"/>
        <v xml:space="preserve">, </v>
      </c>
      <c r="D267" s="132" t="str">
        <f t="shared" si="22"/>
        <v/>
      </c>
      <c r="E267" s="154" t="str">
        <f t="shared" si="23"/>
        <v/>
      </c>
      <c r="F267" s="132"/>
      <c r="G267" s="132"/>
      <c r="H267" s="132">
        <f t="shared" si="24"/>
        <v>0</v>
      </c>
    </row>
    <row r="268" spans="1:8" x14ac:dyDescent="0.2">
      <c r="A268" s="132" t="s">
        <v>763</v>
      </c>
      <c r="B268" s="132" t="str">
        <f t="shared" si="20"/>
        <v/>
      </c>
      <c r="C268" s="132" t="str">
        <f t="shared" si="21"/>
        <v xml:space="preserve">, </v>
      </c>
      <c r="D268" s="132" t="str">
        <f t="shared" si="22"/>
        <v/>
      </c>
      <c r="E268" s="154" t="str">
        <f t="shared" si="23"/>
        <v/>
      </c>
      <c r="F268" s="132"/>
      <c r="G268" s="132"/>
      <c r="H268" s="132">
        <f t="shared" si="24"/>
        <v>0</v>
      </c>
    </row>
    <row r="269" spans="1:8" x14ac:dyDescent="0.2">
      <c r="A269" s="132" t="s">
        <v>764</v>
      </c>
      <c r="B269" s="132" t="str">
        <f t="shared" si="20"/>
        <v/>
      </c>
      <c r="C269" s="132" t="str">
        <f t="shared" si="21"/>
        <v xml:space="preserve">, </v>
      </c>
      <c r="D269" s="132" t="str">
        <f t="shared" si="22"/>
        <v/>
      </c>
      <c r="E269" s="154" t="str">
        <f t="shared" si="23"/>
        <v/>
      </c>
      <c r="F269" s="132"/>
      <c r="G269" s="132"/>
      <c r="H269" s="132">
        <f t="shared" si="24"/>
        <v>0</v>
      </c>
    </row>
    <row r="270" spans="1:8" x14ac:dyDescent="0.2">
      <c r="A270" s="132" t="s">
        <v>765</v>
      </c>
      <c r="B270" s="132" t="str">
        <f t="shared" si="20"/>
        <v/>
      </c>
      <c r="C270" s="132" t="str">
        <f t="shared" si="21"/>
        <v xml:space="preserve">, </v>
      </c>
      <c r="D270" s="132" t="str">
        <f t="shared" si="22"/>
        <v/>
      </c>
      <c r="E270" s="154" t="str">
        <f t="shared" si="23"/>
        <v/>
      </c>
      <c r="F270" s="132"/>
      <c r="G270" s="132"/>
      <c r="H270" s="132">
        <f t="shared" si="24"/>
        <v>0</v>
      </c>
    </row>
    <row r="271" spans="1:8" x14ac:dyDescent="0.2">
      <c r="A271" s="132" t="s">
        <v>766</v>
      </c>
      <c r="B271" s="132" t="str">
        <f t="shared" si="20"/>
        <v/>
      </c>
      <c r="C271" s="132" t="str">
        <f t="shared" si="21"/>
        <v xml:space="preserve">, </v>
      </c>
      <c r="D271" s="132" t="str">
        <f t="shared" si="22"/>
        <v/>
      </c>
      <c r="E271" s="154" t="str">
        <f t="shared" si="23"/>
        <v/>
      </c>
      <c r="F271" s="132"/>
      <c r="G271" s="132"/>
      <c r="H271" s="132">
        <f t="shared" si="24"/>
        <v>0</v>
      </c>
    </row>
    <row r="272" spans="1:8" x14ac:dyDescent="0.2">
      <c r="A272" s="132" t="s">
        <v>767</v>
      </c>
      <c r="B272" s="132" t="str">
        <f t="shared" si="20"/>
        <v/>
      </c>
      <c r="C272" s="132" t="str">
        <f t="shared" si="21"/>
        <v xml:space="preserve">, </v>
      </c>
      <c r="D272" s="132" t="str">
        <f t="shared" si="22"/>
        <v/>
      </c>
      <c r="E272" s="154" t="str">
        <f t="shared" si="23"/>
        <v/>
      </c>
      <c r="F272" s="132"/>
      <c r="G272" s="132"/>
      <c r="H272" s="132">
        <f t="shared" si="24"/>
        <v>0</v>
      </c>
    </row>
    <row r="273" spans="1:8" x14ac:dyDescent="0.2">
      <c r="A273" s="132" t="s">
        <v>768</v>
      </c>
      <c r="B273" s="132" t="str">
        <f t="shared" si="20"/>
        <v/>
      </c>
      <c r="C273" s="132" t="str">
        <f t="shared" si="21"/>
        <v xml:space="preserve">, </v>
      </c>
      <c r="D273" s="132" t="str">
        <f t="shared" si="22"/>
        <v/>
      </c>
      <c r="E273" s="154" t="str">
        <f t="shared" si="23"/>
        <v/>
      </c>
      <c r="F273" s="132"/>
      <c r="G273" s="132"/>
      <c r="H273" s="132">
        <f t="shared" si="24"/>
        <v>0</v>
      </c>
    </row>
    <row r="274" spans="1:8" x14ac:dyDescent="0.2">
      <c r="A274" s="132" t="s">
        <v>769</v>
      </c>
      <c r="B274" s="132" t="str">
        <f t="shared" si="20"/>
        <v/>
      </c>
      <c r="C274" s="132" t="str">
        <f t="shared" si="21"/>
        <v xml:space="preserve">, </v>
      </c>
      <c r="D274" s="132" t="str">
        <f t="shared" si="22"/>
        <v/>
      </c>
      <c r="E274" s="154" t="str">
        <f t="shared" si="23"/>
        <v/>
      </c>
      <c r="F274" s="132"/>
      <c r="G274" s="132"/>
      <c r="H274" s="132">
        <f t="shared" si="24"/>
        <v>0</v>
      </c>
    </row>
    <row r="275" spans="1:8" x14ac:dyDescent="0.2">
      <c r="A275" s="132" t="s">
        <v>770</v>
      </c>
      <c r="B275" s="132" t="str">
        <f t="shared" si="20"/>
        <v/>
      </c>
      <c r="C275" s="132" t="str">
        <f t="shared" si="21"/>
        <v xml:space="preserve">, </v>
      </c>
      <c r="D275" s="132" t="str">
        <f t="shared" si="22"/>
        <v/>
      </c>
      <c r="E275" s="154" t="str">
        <f t="shared" si="23"/>
        <v/>
      </c>
      <c r="F275" s="132"/>
      <c r="G275" s="132"/>
      <c r="H275" s="132">
        <f t="shared" si="24"/>
        <v>0</v>
      </c>
    </row>
    <row r="276" spans="1:8" x14ac:dyDescent="0.2">
      <c r="A276" s="132" t="s">
        <v>771</v>
      </c>
      <c r="B276" s="132" t="str">
        <f t="shared" si="20"/>
        <v/>
      </c>
      <c r="C276" s="132" t="str">
        <f t="shared" si="21"/>
        <v xml:space="preserve">, </v>
      </c>
      <c r="D276" s="132" t="str">
        <f t="shared" si="22"/>
        <v/>
      </c>
      <c r="E276" s="154" t="str">
        <f t="shared" si="23"/>
        <v/>
      </c>
      <c r="F276" s="132"/>
      <c r="G276" s="132"/>
      <c r="H276" s="132">
        <f t="shared" si="24"/>
        <v>0</v>
      </c>
    </row>
    <row r="277" spans="1:8" x14ac:dyDescent="0.2">
      <c r="A277" s="132" t="s">
        <v>772</v>
      </c>
      <c r="B277" s="132" t="str">
        <f t="shared" si="20"/>
        <v/>
      </c>
      <c r="C277" s="132" t="str">
        <f t="shared" si="21"/>
        <v xml:space="preserve">, </v>
      </c>
      <c r="D277" s="132" t="str">
        <f t="shared" si="22"/>
        <v/>
      </c>
      <c r="E277" s="154" t="str">
        <f t="shared" si="23"/>
        <v/>
      </c>
      <c r="F277" s="132"/>
      <c r="G277" s="132"/>
      <c r="H277" s="132">
        <f t="shared" si="24"/>
        <v>0</v>
      </c>
    </row>
    <row r="278" spans="1:8" x14ac:dyDescent="0.2">
      <c r="A278" s="132" t="s">
        <v>893</v>
      </c>
      <c r="B278" s="132" t="str">
        <f t="shared" si="20"/>
        <v/>
      </c>
      <c r="C278" s="132" t="str">
        <f t="shared" si="21"/>
        <v xml:space="preserve">, </v>
      </c>
      <c r="D278" s="132" t="str">
        <f t="shared" si="22"/>
        <v/>
      </c>
      <c r="E278" s="154" t="str">
        <f t="shared" si="23"/>
        <v/>
      </c>
      <c r="F278" s="132"/>
      <c r="G278" s="132"/>
      <c r="H278" s="132">
        <f t="shared" si="24"/>
        <v>0</v>
      </c>
    </row>
    <row r="279" spans="1:8" x14ac:dyDescent="0.2">
      <c r="A279" s="132" t="s">
        <v>894</v>
      </c>
      <c r="B279" s="132" t="str">
        <f t="shared" si="20"/>
        <v/>
      </c>
      <c r="C279" s="132" t="str">
        <f t="shared" si="21"/>
        <v xml:space="preserve">, </v>
      </c>
      <c r="D279" s="132" t="str">
        <f t="shared" si="22"/>
        <v/>
      </c>
      <c r="E279" s="154" t="str">
        <f t="shared" si="23"/>
        <v/>
      </c>
      <c r="F279" s="132"/>
      <c r="G279" s="132"/>
      <c r="H279" s="132">
        <f t="shared" si="24"/>
        <v>0</v>
      </c>
    </row>
    <row r="280" spans="1:8" x14ac:dyDescent="0.2">
      <c r="A280" s="132" t="s">
        <v>895</v>
      </c>
      <c r="B280" s="132" t="str">
        <f t="shared" si="20"/>
        <v/>
      </c>
      <c r="C280" s="132" t="str">
        <f t="shared" si="21"/>
        <v xml:space="preserve">, </v>
      </c>
      <c r="D280" s="132" t="str">
        <f t="shared" si="22"/>
        <v/>
      </c>
      <c r="E280" s="154" t="str">
        <f t="shared" si="23"/>
        <v/>
      </c>
      <c r="F280" s="132"/>
      <c r="G280" s="132"/>
      <c r="H280" s="132">
        <f t="shared" si="24"/>
        <v>0</v>
      </c>
    </row>
    <row r="281" spans="1:8" x14ac:dyDescent="0.2">
      <c r="A281" s="132" t="s">
        <v>896</v>
      </c>
      <c r="B281" s="132" t="str">
        <f t="shared" si="20"/>
        <v/>
      </c>
      <c r="C281" s="132" t="str">
        <f t="shared" si="21"/>
        <v xml:space="preserve">, </v>
      </c>
      <c r="D281" s="132" t="str">
        <f t="shared" si="22"/>
        <v/>
      </c>
      <c r="E281" s="154" t="str">
        <f t="shared" si="23"/>
        <v/>
      </c>
      <c r="F281" s="132"/>
      <c r="G281" s="132"/>
      <c r="H281" s="132">
        <f t="shared" si="24"/>
        <v>0</v>
      </c>
    </row>
    <row r="282" spans="1:8" x14ac:dyDescent="0.2">
      <c r="A282" s="132" t="s">
        <v>1097</v>
      </c>
      <c r="B282" s="132" t="str">
        <f t="shared" si="20"/>
        <v/>
      </c>
      <c r="C282" s="132" t="str">
        <f t="shared" si="21"/>
        <v xml:space="preserve">, </v>
      </c>
      <c r="D282" s="132" t="str">
        <f t="shared" si="22"/>
        <v/>
      </c>
      <c r="E282" s="154" t="str">
        <f t="shared" si="23"/>
        <v/>
      </c>
      <c r="F282" s="132"/>
      <c r="G282" s="132"/>
      <c r="H282" s="132">
        <f t="shared" si="24"/>
        <v>0</v>
      </c>
    </row>
    <row r="283" spans="1:8" x14ac:dyDescent="0.2">
      <c r="A283" s="132" t="s">
        <v>1098</v>
      </c>
      <c r="B283" s="132" t="str">
        <f t="shared" si="20"/>
        <v/>
      </c>
      <c r="C283" s="132" t="str">
        <f t="shared" si="21"/>
        <v xml:space="preserve">, </v>
      </c>
      <c r="D283" s="132" t="str">
        <f t="shared" si="22"/>
        <v/>
      </c>
      <c r="E283" s="154" t="str">
        <f t="shared" si="23"/>
        <v/>
      </c>
      <c r="F283" s="132"/>
      <c r="G283" s="132"/>
      <c r="H283" s="132">
        <f t="shared" si="24"/>
        <v>0</v>
      </c>
    </row>
    <row r="284" spans="1:8" x14ac:dyDescent="0.2">
      <c r="A284" s="132" t="s">
        <v>1099</v>
      </c>
      <c r="B284" s="132" t="str">
        <f t="shared" si="20"/>
        <v/>
      </c>
      <c r="C284" s="132" t="str">
        <f t="shared" si="21"/>
        <v xml:space="preserve">, </v>
      </c>
      <c r="D284" s="132" t="str">
        <f t="shared" si="22"/>
        <v/>
      </c>
      <c r="E284" s="154" t="str">
        <f t="shared" si="23"/>
        <v/>
      </c>
      <c r="F284" s="132"/>
      <c r="G284" s="132"/>
      <c r="H284" s="132">
        <f t="shared" si="24"/>
        <v>0</v>
      </c>
    </row>
    <row r="285" spans="1:8" x14ac:dyDescent="0.2">
      <c r="A285" s="132" t="s">
        <v>1100</v>
      </c>
      <c r="B285" s="132" t="str">
        <f t="shared" si="20"/>
        <v/>
      </c>
      <c r="C285" s="132" t="str">
        <f t="shared" si="21"/>
        <v xml:space="preserve">, </v>
      </c>
      <c r="D285" s="132" t="str">
        <f t="shared" si="22"/>
        <v/>
      </c>
      <c r="E285" s="154" t="str">
        <f t="shared" si="23"/>
        <v/>
      </c>
      <c r="F285" s="132"/>
      <c r="G285" s="132"/>
      <c r="H285" s="132">
        <f t="shared" si="24"/>
        <v>0</v>
      </c>
    </row>
    <row r="286" spans="1:8" x14ac:dyDescent="0.2">
      <c r="A286" s="132" t="s">
        <v>1101</v>
      </c>
      <c r="B286" s="132" t="str">
        <f t="shared" si="20"/>
        <v/>
      </c>
      <c r="C286" s="132" t="str">
        <f t="shared" si="21"/>
        <v xml:space="preserve">, </v>
      </c>
      <c r="D286" s="132" t="str">
        <f t="shared" si="22"/>
        <v/>
      </c>
      <c r="E286" s="154" t="str">
        <f t="shared" si="23"/>
        <v/>
      </c>
      <c r="F286" s="132"/>
      <c r="G286" s="132"/>
      <c r="H286" s="132">
        <f t="shared" si="24"/>
        <v>0</v>
      </c>
    </row>
    <row r="287" spans="1:8" x14ac:dyDescent="0.2">
      <c r="A287" s="132" t="s">
        <v>1102</v>
      </c>
      <c r="B287" s="132" t="str">
        <f t="shared" si="20"/>
        <v/>
      </c>
      <c r="C287" s="132" t="str">
        <f t="shared" si="21"/>
        <v xml:space="preserve">, </v>
      </c>
      <c r="D287" s="132" t="str">
        <f t="shared" si="22"/>
        <v/>
      </c>
      <c r="E287" s="154" t="str">
        <f t="shared" si="23"/>
        <v/>
      </c>
      <c r="F287" s="132"/>
      <c r="G287" s="132"/>
      <c r="H287" s="132">
        <f t="shared" si="24"/>
        <v>0</v>
      </c>
    </row>
    <row r="288" spans="1:8" x14ac:dyDescent="0.2">
      <c r="A288" s="132" t="s">
        <v>1103</v>
      </c>
      <c r="B288" s="132" t="str">
        <f t="shared" si="20"/>
        <v/>
      </c>
      <c r="C288" s="132" t="str">
        <f t="shared" si="21"/>
        <v xml:space="preserve">, </v>
      </c>
      <c r="D288" s="132" t="str">
        <f t="shared" si="22"/>
        <v/>
      </c>
      <c r="E288" s="154" t="str">
        <f t="shared" si="23"/>
        <v/>
      </c>
      <c r="F288" s="132"/>
      <c r="G288" s="132"/>
      <c r="H288" s="132">
        <f t="shared" si="24"/>
        <v>0</v>
      </c>
    </row>
    <row r="289" spans="1:8" x14ac:dyDescent="0.2">
      <c r="A289" s="132" t="s">
        <v>1104</v>
      </c>
      <c r="B289" s="132" t="str">
        <f t="shared" si="20"/>
        <v/>
      </c>
      <c r="C289" s="132" t="str">
        <f t="shared" si="21"/>
        <v xml:space="preserve">, </v>
      </c>
      <c r="D289" s="132" t="str">
        <f t="shared" si="22"/>
        <v/>
      </c>
      <c r="E289" s="154" t="str">
        <f t="shared" si="23"/>
        <v/>
      </c>
      <c r="F289" s="132"/>
      <c r="G289" s="132"/>
      <c r="H289" s="132">
        <f t="shared" si="24"/>
        <v>0</v>
      </c>
    </row>
    <row r="290" spans="1:8" x14ac:dyDescent="0.2">
      <c r="A290" s="132" t="s">
        <v>773</v>
      </c>
      <c r="B290" s="132" t="str">
        <f t="shared" si="20"/>
        <v/>
      </c>
      <c r="C290" s="132" t="str">
        <f t="shared" si="21"/>
        <v xml:space="preserve">, </v>
      </c>
      <c r="D290" s="132" t="str">
        <f t="shared" si="22"/>
        <v/>
      </c>
      <c r="E290" s="154" t="str">
        <f t="shared" si="23"/>
        <v/>
      </c>
      <c r="F290" s="132"/>
      <c r="G290" s="132"/>
      <c r="H290" s="132">
        <f t="shared" si="24"/>
        <v>0</v>
      </c>
    </row>
    <row r="291" spans="1:8" x14ac:dyDescent="0.2">
      <c r="A291" s="132" t="s">
        <v>774</v>
      </c>
      <c r="B291" s="132" t="str">
        <f t="shared" si="20"/>
        <v/>
      </c>
      <c r="C291" s="132" t="str">
        <f t="shared" si="21"/>
        <v xml:space="preserve">, </v>
      </c>
      <c r="D291" s="132" t="str">
        <f t="shared" si="22"/>
        <v/>
      </c>
      <c r="E291" s="154" t="str">
        <f t="shared" si="23"/>
        <v/>
      </c>
      <c r="F291" s="132"/>
      <c r="G291" s="132"/>
      <c r="H291" s="132">
        <f t="shared" si="24"/>
        <v>0</v>
      </c>
    </row>
    <row r="292" spans="1:8" x14ac:dyDescent="0.2">
      <c r="A292" s="132" t="s">
        <v>775</v>
      </c>
      <c r="B292" s="132" t="str">
        <f t="shared" si="20"/>
        <v/>
      </c>
      <c r="C292" s="132" t="str">
        <f t="shared" si="21"/>
        <v xml:space="preserve">, </v>
      </c>
      <c r="D292" s="132" t="str">
        <f t="shared" si="22"/>
        <v/>
      </c>
      <c r="E292" s="154" t="str">
        <f t="shared" si="23"/>
        <v/>
      </c>
      <c r="F292" s="132"/>
      <c r="G292" s="132"/>
      <c r="H292" s="132">
        <f t="shared" si="24"/>
        <v>0</v>
      </c>
    </row>
    <row r="293" spans="1:8" x14ac:dyDescent="0.2">
      <c r="A293" s="132" t="s">
        <v>776</v>
      </c>
      <c r="B293" s="132" t="str">
        <f t="shared" si="20"/>
        <v/>
      </c>
      <c r="C293" s="132" t="str">
        <f t="shared" si="21"/>
        <v xml:space="preserve">, </v>
      </c>
      <c r="D293" s="132" t="str">
        <f t="shared" si="22"/>
        <v/>
      </c>
      <c r="E293" s="154" t="str">
        <f t="shared" si="23"/>
        <v/>
      </c>
      <c r="F293" s="132"/>
      <c r="G293" s="132"/>
      <c r="H293" s="132">
        <f t="shared" si="24"/>
        <v>0</v>
      </c>
    </row>
    <row r="294" spans="1:8" x14ac:dyDescent="0.2">
      <c r="A294" s="132" t="s">
        <v>777</v>
      </c>
      <c r="B294" s="132" t="str">
        <f t="shared" si="20"/>
        <v/>
      </c>
      <c r="C294" s="132" t="str">
        <f t="shared" si="21"/>
        <v xml:space="preserve">, </v>
      </c>
      <c r="D294" s="132" t="str">
        <f t="shared" si="22"/>
        <v/>
      </c>
      <c r="E294" s="154" t="str">
        <f t="shared" si="23"/>
        <v/>
      </c>
      <c r="F294" s="132"/>
      <c r="G294" s="132"/>
      <c r="H294" s="132">
        <f t="shared" si="24"/>
        <v>0</v>
      </c>
    </row>
    <row r="295" spans="1:8" x14ac:dyDescent="0.2">
      <c r="A295" s="132" t="s">
        <v>778</v>
      </c>
      <c r="B295" s="132" t="str">
        <f t="shared" si="20"/>
        <v/>
      </c>
      <c r="C295" s="132" t="str">
        <f t="shared" si="21"/>
        <v xml:space="preserve">, </v>
      </c>
      <c r="D295" s="132" t="str">
        <f t="shared" si="22"/>
        <v/>
      </c>
      <c r="E295" s="154" t="str">
        <f t="shared" si="23"/>
        <v/>
      </c>
      <c r="F295" s="132"/>
      <c r="G295" s="132"/>
      <c r="H295" s="132">
        <f t="shared" si="24"/>
        <v>0</v>
      </c>
    </row>
    <row r="296" spans="1:8" x14ac:dyDescent="0.2">
      <c r="A296" s="132" t="s">
        <v>779</v>
      </c>
      <c r="B296" s="132" t="str">
        <f t="shared" si="20"/>
        <v/>
      </c>
      <c r="C296" s="132" t="str">
        <f t="shared" si="21"/>
        <v xml:space="preserve">, </v>
      </c>
      <c r="D296" s="132" t="str">
        <f t="shared" si="22"/>
        <v/>
      </c>
      <c r="E296" s="154" t="str">
        <f t="shared" si="23"/>
        <v/>
      </c>
      <c r="F296" s="132"/>
      <c r="G296" s="132"/>
      <c r="H296" s="132">
        <f t="shared" si="24"/>
        <v>0</v>
      </c>
    </row>
    <row r="297" spans="1:8" x14ac:dyDescent="0.2">
      <c r="A297" s="132" t="s">
        <v>780</v>
      </c>
      <c r="B297" s="132" t="str">
        <f t="shared" si="20"/>
        <v/>
      </c>
      <c r="C297" s="132" t="str">
        <f t="shared" si="21"/>
        <v xml:space="preserve">, </v>
      </c>
      <c r="D297" s="132" t="str">
        <f t="shared" si="22"/>
        <v/>
      </c>
      <c r="E297" s="154" t="str">
        <f t="shared" si="23"/>
        <v/>
      </c>
      <c r="F297" s="132"/>
      <c r="G297" s="132"/>
      <c r="H297" s="132">
        <f t="shared" si="24"/>
        <v>0</v>
      </c>
    </row>
    <row r="298" spans="1:8" x14ac:dyDescent="0.2">
      <c r="A298" s="132" t="s">
        <v>781</v>
      </c>
      <c r="B298" s="132" t="str">
        <f t="shared" si="20"/>
        <v/>
      </c>
      <c r="C298" s="132" t="str">
        <f t="shared" si="21"/>
        <v xml:space="preserve">, </v>
      </c>
      <c r="D298" s="132" t="str">
        <f t="shared" si="22"/>
        <v/>
      </c>
      <c r="E298" s="154" t="str">
        <f t="shared" si="23"/>
        <v/>
      </c>
      <c r="F298" s="132"/>
      <c r="G298" s="132"/>
      <c r="H298" s="132">
        <f t="shared" si="24"/>
        <v>0</v>
      </c>
    </row>
    <row r="299" spans="1:8" x14ac:dyDescent="0.2">
      <c r="A299" s="132" t="s">
        <v>782</v>
      </c>
      <c r="B299" s="132" t="str">
        <f t="shared" si="20"/>
        <v/>
      </c>
      <c r="C299" s="132" t="str">
        <f t="shared" si="21"/>
        <v xml:space="preserve">, </v>
      </c>
      <c r="D299" s="132" t="str">
        <f t="shared" si="22"/>
        <v/>
      </c>
      <c r="E299" s="154" t="str">
        <f t="shared" si="23"/>
        <v/>
      </c>
      <c r="F299" s="132"/>
      <c r="G299" s="132"/>
      <c r="H299" s="132">
        <f t="shared" si="24"/>
        <v>0</v>
      </c>
    </row>
    <row r="300" spans="1:8" x14ac:dyDescent="0.2">
      <c r="A300" s="132" t="s">
        <v>783</v>
      </c>
      <c r="B300" s="132" t="str">
        <f t="shared" si="20"/>
        <v/>
      </c>
      <c r="C300" s="132" t="str">
        <f t="shared" si="21"/>
        <v xml:space="preserve">, </v>
      </c>
      <c r="D300" s="132" t="str">
        <f t="shared" si="22"/>
        <v/>
      </c>
      <c r="E300" s="154" t="str">
        <f t="shared" si="23"/>
        <v/>
      </c>
      <c r="F300" s="132"/>
      <c r="G300" s="132"/>
      <c r="H300" s="132">
        <f t="shared" si="24"/>
        <v>0</v>
      </c>
    </row>
    <row r="301" spans="1:8" x14ac:dyDescent="0.2">
      <c r="A301" s="132" t="s">
        <v>784</v>
      </c>
      <c r="B301" s="132" t="str">
        <f t="shared" si="20"/>
        <v/>
      </c>
      <c r="C301" s="132" t="str">
        <f t="shared" si="21"/>
        <v xml:space="preserve">, </v>
      </c>
      <c r="D301" s="132" t="str">
        <f t="shared" si="22"/>
        <v/>
      </c>
      <c r="E301" s="154" t="str">
        <f t="shared" si="23"/>
        <v/>
      </c>
      <c r="F301" s="132"/>
      <c r="G301" s="132"/>
      <c r="H301" s="132">
        <f t="shared" si="24"/>
        <v>0</v>
      </c>
    </row>
    <row r="302" spans="1:8" x14ac:dyDescent="0.2">
      <c r="A302" s="132" t="s">
        <v>897</v>
      </c>
      <c r="B302" s="132" t="str">
        <f t="shared" si="20"/>
        <v/>
      </c>
      <c r="C302" s="132" t="str">
        <f t="shared" si="21"/>
        <v xml:space="preserve">, </v>
      </c>
      <c r="D302" s="132" t="str">
        <f t="shared" si="22"/>
        <v/>
      </c>
      <c r="E302" s="154" t="str">
        <f t="shared" si="23"/>
        <v/>
      </c>
      <c r="F302" s="132"/>
      <c r="G302" s="132"/>
      <c r="H302" s="132">
        <f t="shared" si="24"/>
        <v>0</v>
      </c>
    </row>
    <row r="303" spans="1:8" x14ac:dyDescent="0.2">
      <c r="A303" s="132" t="s">
        <v>898</v>
      </c>
      <c r="B303" s="132" t="str">
        <f t="shared" si="20"/>
        <v/>
      </c>
      <c r="C303" s="132" t="str">
        <f t="shared" si="21"/>
        <v xml:space="preserve">, </v>
      </c>
      <c r="D303" s="132" t="str">
        <f t="shared" si="22"/>
        <v/>
      </c>
      <c r="E303" s="154" t="str">
        <f t="shared" si="23"/>
        <v/>
      </c>
      <c r="F303" s="132"/>
      <c r="G303" s="132"/>
      <c r="H303" s="132">
        <f t="shared" si="24"/>
        <v>0</v>
      </c>
    </row>
    <row r="304" spans="1:8" x14ac:dyDescent="0.2">
      <c r="A304" s="132" t="s">
        <v>899</v>
      </c>
      <c r="B304" s="132" t="str">
        <f t="shared" si="20"/>
        <v/>
      </c>
      <c r="C304" s="132" t="str">
        <f t="shared" si="21"/>
        <v xml:space="preserve">, </v>
      </c>
      <c r="D304" s="132" t="str">
        <f t="shared" si="22"/>
        <v/>
      </c>
      <c r="E304" s="154" t="str">
        <f t="shared" si="23"/>
        <v/>
      </c>
      <c r="F304" s="132"/>
      <c r="G304" s="132"/>
      <c r="H304" s="132">
        <f t="shared" si="24"/>
        <v>0</v>
      </c>
    </row>
    <row r="305" spans="1:8" x14ac:dyDescent="0.2">
      <c r="A305" s="132" t="s">
        <v>900</v>
      </c>
      <c r="B305" s="132" t="str">
        <f t="shared" si="20"/>
        <v/>
      </c>
      <c r="C305" s="132" t="str">
        <f t="shared" si="21"/>
        <v xml:space="preserve">, </v>
      </c>
      <c r="D305" s="132" t="str">
        <f t="shared" si="22"/>
        <v/>
      </c>
      <c r="E305" s="154" t="str">
        <f t="shared" si="23"/>
        <v/>
      </c>
      <c r="F305" s="132"/>
      <c r="G305" s="132"/>
      <c r="H305" s="132">
        <f t="shared" si="24"/>
        <v>0</v>
      </c>
    </row>
    <row r="306" spans="1:8" x14ac:dyDescent="0.2">
      <c r="A306" s="132" t="s">
        <v>1105</v>
      </c>
      <c r="B306" s="132" t="str">
        <f t="shared" si="20"/>
        <v/>
      </c>
      <c r="C306" s="132" t="str">
        <f t="shared" si="21"/>
        <v xml:space="preserve">, </v>
      </c>
      <c r="D306" s="132" t="str">
        <f t="shared" si="22"/>
        <v/>
      </c>
      <c r="E306" s="154" t="str">
        <f t="shared" si="23"/>
        <v/>
      </c>
      <c r="F306" s="132"/>
      <c r="G306" s="132"/>
      <c r="H306" s="132">
        <f t="shared" si="24"/>
        <v>0</v>
      </c>
    </row>
    <row r="307" spans="1:8" x14ac:dyDescent="0.2">
      <c r="A307" s="132" t="s">
        <v>1106</v>
      </c>
      <c r="B307" s="132" t="str">
        <f t="shared" si="20"/>
        <v/>
      </c>
      <c r="C307" s="132" t="str">
        <f t="shared" si="21"/>
        <v xml:space="preserve">, </v>
      </c>
      <c r="D307" s="132" t="str">
        <f t="shared" si="22"/>
        <v/>
      </c>
      <c r="E307" s="154" t="str">
        <f t="shared" si="23"/>
        <v/>
      </c>
      <c r="F307" s="132"/>
      <c r="G307" s="132"/>
      <c r="H307" s="132">
        <f t="shared" si="24"/>
        <v>0</v>
      </c>
    </row>
    <row r="308" spans="1:8" x14ac:dyDescent="0.2">
      <c r="A308" s="132" t="s">
        <v>1107</v>
      </c>
      <c r="B308" s="132" t="str">
        <f t="shared" si="20"/>
        <v/>
      </c>
      <c r="C308" s="132" t="str">
        <f t="shared" si="21"/>
        <v xml:space="preserve">, </v>
      </c>
      <c r="D308" s="132" t="str">
        <f t="shared" si="22"/>
        <v/>
      </c>
      <c r="E308" s="154" t="str">
        <f t="shared" si="23"/>
        <v/>
      </c>
      <c r="F308" s="132"/>
      <c r="G308" s="132"/>
      <c r="H308" s="132">
        <f t="shared" si="24"/>
        <v>0</v>
      </c>
    </row>
    <row r="309" spans="1:8" x14ac:dyDescent="0.2">
      <c r="A309" s="132" t="s">
        <v>1108</v>
      </c>
      <c r="B309" s="132" t="str">
        <f t="shared" si="20"/>
        <v/>
      </c>
      <c r="C309" s="132" t="str">
        <f t="shared" si="21"/>
        <v xml:space="preserve">, </v>
      </c>
      <c r="D309" s="132" t="str">
        <f t="shared" si="22"/>
        <v/>
      </c>
      <c r="E309" s="154" t="str">
        <f t="shared" si="23"/>
        <v/>
      </c>
      <c r="F309" s="132"/>
      <c r="G309" s="132"/>
      <c r="H309" s="132">
        <f t="shared" si="24"/>
        <v>0</v>
      </c>
    </row>
    <row r="310" spans="1:8" x14ac:dyDescent="0.2">
      <c r="A310" s="132" t="s">
        <v>1109</v>
      </c>
      <c r="B310" s="132" t="str">
        <f t="shared" si="20"/>
        <v/>
      </c>
      <c r="C310" s="132" t="str">
        <f t="shared" si="21"/>
        <v xml:space="preserve">, </v>
      </c>
      <c r="D310" s="132" t="str">
        <f t="shared" si="22"/>
        <v/>
      </c>
      <c r="E310" s="154" t="str">
        <f t="shared" si="23"/>
        <v/>
      </c>
      <c r="F310" s="132"/>
      <c r="G310" s="132"/>
      <c r="H310" s="132">
        <f t="shared" si="24"/>
        <v>0</v>
      </c>
    </row>
    <row r="311" spans="1:8" x14ac:dyDescent="0.2">
      <c r="A311" s="132" t="s">
        <v>1110</v>
      </c>
      <c r="B311" s="132" t="str">
        <f t="shared" si="20"/>
        <v/>
      </c>
      <c r="C311" s="132" t="str">
        <f t="shared" si="21"/>
        <v xml:space="preserve">, </v>
      </c>
      <c r="D311" s="132" t="str">
        <f t="shared" si="22"/>
        <v/>
      </c>
      <c r="E311" s="154" t="str">
        <f t="shared" si="23"/>
        <v/>
      </c>
      <c r="F311" s="132"/>
      <c r="G311" s="132"/>
      <c r="H311" s="132">
        <f t="shared" si="24"/>
        <v>0</v>
      </c>
    </row>
    <row r="312" spans="1:8" x14ac:dyDescent="0.2">
      <c r="A312" s="132" t="s">
        <v>1111</v>
      </c>
      <c r="B312" s="132" t="str">
        <f t="shared" si="20"/>
        <v/>
      </c>
      <c r="C312" s="132" t="str">
        <f t="shared" si="21"/>
        <v xml:space="preserve">, </v>
      </c>
      <c r="D312" s="132" t="str">
        <f t="shared" si="22"/>
        <v/>
      </c>
      <c r="E312" s="154" t="str">
        <f t="shared" si="23"/>
        <v/>
      </c>
      <c r="F312" s="132"/>
      <c r="G312" s="132"/>
      <c r="H312" s="132">
        <f t="shared" si="24"/>
        <v>0</v>
      </c>
    </row>
    <row r="313" spans="1:8" x14ac:dyDescent="0.2">
      <c r="A313" s="132" t="s">
        <v>1112</v>
      </c>
      <c r="B313" s="132" t="str">
        <f t="shared" si="20"/>
        <v/>
      </c>
      <c r="C313" s="132" t="str">
        <f t="shared" si="21"/>
        <v xml:space="preserve">, </v>
      </c>
      <c r="D313" s="132" t="str">
        <f t="shared" si="22"/>
        <v/>
      </c>
      <c r="E313" s="154" t="str">
        <f t="shared" si="23"/>
        <v/>
      </c>
      <c r="F313" s="132"/>
      <c r="G313" s="132"/>
      <c r="H313" s="132">
        <f t="shared" si="24"/>
        <v>0</v>
      </c>
    </row>
    <row r="314" spans="1:8" x14ac:dyDescent="0.2">
      <c r="A314" s="132" t="s">
        <v>785</v>
      </c>
      <c r="B314" s="132" t="str">
        <f t="shared" si="20"/>
        <v/>
      </c>
      <c r="C314" s="132" t="str">
        <f t="shared" si="21"/>
        <v xml:space="preserve">, </v>
      </c>
      <c r="D314" s="132" t="str">
        <f t="shared" si="22"/>
        <v/>
      </c>
      <c r="E314" s="154" t="str">
        <f t="shared" si="23"/>
        <v/>
      </c>
      <c r="F314" s="132"/>
      <c r="G314" s="132"/>
      <c r="H314" s="132">
        <f t="shared" si="24"/>
        <v>0</v>
      </c>
    </row>
    <row r="315" spans="1:8" x14ac:dyDescent="0.2">
      <c r="A315" s="132" t="s">
        <v>786</v>
      </c>
      <c r="B315" s="132" t="str">
        <f t="shared" si="20"/>
        <v/>
      </c>
      <c r="C315" s="132" t="str">
        <f t="shared" si="21"/>
        <v xml:space="preserve">, </v>
      </c>
      <c r="D315" s="132" t="str">
        <f t="shared" si="22"/>
        <v/>
      </c>
      <c r="E315" s="154" t="str">
        <f t="shared" si="23"/>
        <v/>
      </c>
      <c r="F315" s="132"/>
      <c r="G315" s="132"/>
      <c r="H315" s="132">
        <f t="shared" si="24"/>
        <v>0</v>
      </c>
    </row>
    <row r="316" spans="1:8" x14ac:dyDescent="0.2">
      <c r="A316" s="132" t="s">
        <v>787</v>
      </c>
      <c r="B316" s="132" t="str">
        <f t="shared" si="20"/>
        <v/>
      </c>
      <c r="C316" s="132" t="str">
        <f t="shared" si="21"/>
        <v xml:space="preserve">, </v>
      </c>
      <c r="D316" s="132" t="str">
        <f t="shared" si="22"/>
        <v/>
      </c>
      <c r="E316" s="154" t="str">
        <f t="shared" si="23"/>
        <v/>
      </c>
      <c r="F316" s="132"/>
      <c r="G316" s="132"/>
      <c r="H316" s="132">
        <f t="shared" si="24"/>
        <v>0</v>
      </c>
    </row>
    <row r="317" spans="1:8" x14ac:dyDescent="0.2">
      <c r="A317" s="132" t="s">
        <v>788</v>
      </c>
      <c r="B317" s="132" t="str">
        <f t="shared" si="20"/>
        <v/>
      </c>
      <c r="C317" s="132" t="str">
        <f t="shared" si="21"/>
        <v xml:space="preserve">, </v>
      </c>
      <c r="D317" s="132" t="str">
        <f t="shared" si="22"/>
        <v/>
      </c>
      <c r="E317" s="154" t="str">
        <f t="shared" si="23"/>
        <v/>
      </c>
      <c r="F317" s="132"/>
      <c r="G317" s="132"/>
      <c r="H317" s="132">
        <f t="shared" si="24"/>
        <v>0</v>
      </c>
    </row>
    <row r="318" spans="1:8" x14ac:dyDescent="0.2">
      <c r="A318" s="132" t="s">
        <v>789</v>
      </c>
      <c r="B318" s="132" t="str">
        <f t="shared" si="20"/>
        <v/>
      </c>
      <c r="C318" s="132" t="str">
        <f t="shared" si="21"/>
        <v xml:space="preserve">, </v>
      </c>
      <c r="D318" s="132" t="str">
        <f t="shared" si="22"/>
        <v/>
      </c>
      <c r="E318" s="154" t="str">
        <f t="shared" si="23"/>
        <v/>
      </c>
      <c r="F318" s="132"/>
      <c r="G318" s="132"/>
      <c r="H318" s="132">
        <f t="shared" si="24"/>
        <v>0</v>
      </c>
    </row>
    <row r="319" spans="1:8" x14ac:dyDescent="0.2">
      <c r="A319" s="132" t="s">
        <v>790</v>
      </c>
      <c r="B319" s="132" t="str">
        <f t="shared" si="20"/>
        <v/>
      </c>
      <c r="C319" s="132" t="str">
        <f t="shared" si="21"/>
        <v xml:space="preserve">, </v>
      </c>
      <c r="D319" s="132" t="str">
        <f t="shared" si="22"/>
        <v/>
      </c>
      <c r="E319" s="154" t="str">
        <f t="shared" si="23"/>
        <v/>
      </c>
      <c r="F319" s="132"/>
      <c r="G319" s="132"/>
      <c r="H319" s="132">
        <f t="shared" si="24"/>
        <v>0</v>
      </c>
    </row>
    <row r="320" spans="1:8" x14ac:dyDescent="0.2">
      <c r="A320" s="132" t="s">
        <v>791</v>
      </c>
      <c r="B320" s="132" t="str">
        <f t="shared" si="20"/>
        <v/>
      </c>
      <c r="C320" s="132" t="str">
        <f t="shared" si="21"/>
        <v xml:space="preserve">, </v>
      </c>
      <c r="D320" s="132" t="str">
        <f t="shared" si="22"/>
        <v/>
      </c>
      <c r="E320" s="154" t="str">
        <f t="shared" si="23"/>
        <v/>
      </c>
      <c r="F320" s="132"/>
      <c r="G320" s="132"/>
      <c r="H320" s="132">
        <f t="shared" si="24"/>
        <v>0</v>
      </c>
    </row>
    <row r="321" spans="1:8" x14ac:dyDescent="0.2">
      <c r="A321" s="132" t="s">
        <v>792</v>
      </c>
      <c r="B321" s="132" t="str">
        <f t="shared" si="20"/>
        <v/>
      </c>
      <c r="C321" s="132" t="str">
        <f t="shared" si="21"/>
        <v xml:space="preserve">, </v>
      </c>
      <c r="D321" s="132" t="str">
        <f t="shared" si="22"/>
        <v/>
      </c>
      <c r="E321" s="154" t="str">
        <f t="shared" si="23"/>
        <v/>
      </c>
      <c r="F321" s="132"/>
      <c r="G321" s="132"/>
      <c r="H321" s="132">
        <f t="shared" si="24"/>
        <v>0</v>
      </c>
    </row>
    <row r="322" spans="1:8" x14ac:dyDescent="0.2">
      <c r="A322" s="132" t="s">
        <v>793</v>
      </c>
      <c r="B322" s="132" t="str">
        <f t="shared" si="20"/>
        <v/>
      </c>
      <c r="C322" s="132" t="str">
        <f t="shared" si="21"/>
        <v xml:space="preserve">, </v>
      </c>
      <c r="D322" s="132" t="str">
        <f t="shared" ref="D322:D385" si="25">IF(LEN(VLOOKUP($A322,playerDetails,6,FALSE))=0,"",VLOOKUP($A322,playerDetails,6,FALSE))</f>
        <v/>
      </c>
      <c r="E322" s="154" t="str">
        <f t="shared" ref="E322:E385" si="26">IF(LEN(VLOOKUP($A322,playerDetails,5,FALSE))=0,"",VLOOKUP($A322,playerDetails,5,FALSE))</f>
        <v/>
      </c>
      <c r="F322" s="132"/>
      <c r="G322" s="132"/>
      <c r="H322" s="132">
        <f t="shared" ref="H322:H385" si="27">VLOOKUP(LEFT($A322,1),TeamLookup,2,FALSE)</f>
        <v>0</v>
      </c>
    </row>
    <row r="323" spans="1:8" x14ac:dyDescent="0.2">
      <c r="A323" s="132" t="s">
        <v>794</v>
      </c>
      <c r="B323" s="132" t="str">
        <f t="shared" ref="B323:B386" si="28">IF(LEN(VLOOKUP($A323,playerDetails,7,FALSE))=0,"",VLOOKUP($A323,playerDetails,7,FALSE))</f>
        <v/>
      </c>
      <c r="C323" s="132" t="str">
        <f t="shared" ref="C323:C386" si="29">IF(LEN(VLOOKUP($A323,playerDetails,9,FALSE))=0,"",VLOOKUP($A323,playerDetails,9,FALSE))</f>
        <v xml:space="preserve">, </v>
      </c>
      <c r="D323" s="132" t="str">
        <f t="shared" si="25"/>
        <v/>
      </c>
      <c r="E323" s="154" t="str">
        <f t="shared" si="26"/>
        <v/>
      </c>
      <c r="F323" s="132"/>
      <c r="G323" s="132"/>
      <c r="H323" s="132">
        <f t="shared" si="27"/>
        <v>0</v>
      </c>
    </row>
    <row r="324" spans="1:8" x14ac:dyDescent="0.2">
      <c r="A324" s="132" t="s">
        <v>795</v>
      </c>
      <c r="B324" s="132" t="str">
        <f t="shared" si="28"/>
        <v/>
      </c>
      <c r="C324" s="132" t="str">
        <f t="shared" si="29"/>
        <v xml:space="preserve">, </v>
      </c>
      <c r="D324" s="132" t="str">
        <f t="shared" si="25"/>
        <v/>
      </c>
      <c r="E324" s="154" t="str">
        <f t="shared" si="26"/>
        <v/>
      </c>
      <c r="F324" s="132"/>
      <c r="G324" s="132"/>
      <c r="H324" s="132">
        <f t="shared" si="27"/>
        <v>0</v>
      </c>
    </row>
    <row r="325" spans="1:8" x14ac:dyDescent="0.2">
      <c r="A325" s="132" t="s">
        <v>796</v>
      </c>
      <c r="B325" s="132" t="str">
        <f t="shared" si="28"/>
        <v/>
      </c>
      <c r="C325" s="132" t="str">
        <f t="shared" si="29"/>
        <v xml:space="preserve">, </v>
      </c>
      <c r="D325" s="132" t="str">
        <f t="shared" si="25"/>
        <v/>
      </c>
      <c r="E325" s="154" t="str">
        <f t="shared" si="26"/>
        <v/>
      </c>
      <c r="F325" s="132"/>
      <c r="G325" s="132"/>
      <c r="H325" s="132">
        <f t="shared" si="27"/>
        <v>0</v>
      </c>
    </row>
    <row r="326" spans="1:8" x14ac:dyDescent="0.2">
      <c r="A326" s="132" t="s">
        <v>901</v>
      </c>
      <c r="B326" s="132" t="str">
        <f t="shared" si="28"/>
        <v/>
      </c>
      <c r="C326" s="132" t="str">
        <f t="shared" si="29"/>
        <v xml:space="preserve">, </v>
      </c>
      <c r="D326" s="132" t="str">
        <f t="shared" si="25"/>
        <v/>
      </c>
      <c r="E326" s="154" t="str">
        <f t="shared" si="26"/>
        <v/>
      </c>
      <c r="F326" s="132"/>
      <c r="G326" s="132"/>
      <c r="H326" s="132">
        <f t="shared" si="27"/>
        <v>0</v>
      </c>
    </row>
    <row r="327" spans="1:8" x14ac:dyDescent="0.2">
      <c r="A327" s="132" t="s">
        <v>902</v>
      </c>
      <c r="B327" s="132" t="str">
        <f t="shared" si="28"/>
        <v/>
      </c>
      <c r="C327" s="132" t="str">
        <f t="shared" si="29"/>
        <v xml:space="preserve">, </v>
      </c>
      <c r="D327" s="132" t="str">
        <f t="shared" si="25"/>
        <v/>
      </c>
      <c r="E327" s="154" t="str">
        <f t="shared" si="26"/>
        <v/>
      </c>
      <c r="F327" s="132"/>
      <c r="G327" s="132"/>
      <c r="H327" s="132">
        <f t="shared" si="27"/>
        <v>0</v>
      </c>
    </row>
    <row r="328" spans="1:8" x14ac:dyDescent="0.2">
      <c r="A328" s="132" t="s">
        <v>903</v>
      </c>
      <c r="B328" s="132" t="str">
        <f t="shared" si="28"/>
        <v/>
      </c>
      <c r="C328" s="132" t="str">
        <f t="shared" si="29"/>
        <v xml:space="preserve">, </v>
      </c>
      <c r="D328" s="132" t="str">
        <f t="shared" si="25"/>
        <v/>
      </c>
      <c r="E328" s="154" t="str">
        <f t="shared" si="26"/>
        <v/>
      </c>
      <c r="F328" s="132"/>
      <c r="G328" s="132"/>
      <c r="H328" s="132">
        <f t="shared" si="27"/>
        <v>0</v>
      </c>
    </row>
    <row r="329" spans="1:8" x14ac:dyDescent="0.2">
      <c r="A329" s="132" t="s">
        <v>904</v>
      </c>
      <c r="B329" s="132" t="str">
        <f t="shared" si="28"/>
        <v/>
      </c>
      <c r="C329" s="132" t="str">
        <f t="shared" si="29"/>
        <v xml:space="preserve">, </v>
      </c>
      <c r="D329" s="132" t="str">
        <f t="shared" si="25"/>
        <v/>
      </c>
      <c r="E329" s="154" t="str">
        <f t="shared" si="26"/>
        <v/>
      </c>
      <c r="F329" s="132"/>
      <c r="G329" s="132"/>
      <c r="H329" s="132">
        <f t="shared" si="27"/>
        <v>0</v>
      </c>
    </row>
    <row r="330" spans="1:8" x14ac:dyDescent="0.2">
      <c r="A330" s="132" t="s">
        <v>1113</v>
      </c>
      <c r="B330" s="132" t="str">
        <f t="shared" si="28"/>
        <v/>
      </c>
      <c r="C330" s="132" t="str">
        <f t="shared" si="29"/>
        <v xml:space="preserve">, </v>
      </c>
      <c r="D330" s="132" t="str">
        <f t="shared" si="25"/>
        <v/>
      </c>
      <c r="E330" s="154" t="str">
        <f t="shared" si="26"/>
        <v/>
      </c>
      <c r="F330" s="132"/>
      <c r="G330" s="132"/>
      <c r="H330" s="132">
        <f t="shared" si="27"/>
        <v>0</v>
      </c>
    </row>
    <row r="331" spans="1:8" x14ac:dyDescent="0.2">
      <c r="A331" s="132" t="s">
        <v>1114</v>
      </c>
      <c r="B331" s="132" t="str">
        <f t="shared" si="28"/>
        <v/>
      </c>
      <c r="C331" s="132" t="str">
        <f t="shared" si="29"/>
        <v xml:space="preserve">, </v>
      </c>
      <c r="D331" s="132" t="str">
        <f t="shared" si="25"/>
        <v/>
      </c>
      <c r="E331" s="154" t="str">
        <f t="shared" si="26"/>
        <v/>
      </c>
      <c r="F331" s="132"/>
      <c r="G331" s="132"/>
      <c r="H331" s="132">
        <f t="shared" si="27"/>
        <v>0</v>
      </c>
    </row>
    <row r="332" spans="1:8" x14ac:dyDescent="0.2">
      <c r="A332" s="132" t="s">
        <v>1115</v>
      </c>
      <c r="B332" s="132" t="str">
        <f t="shared" si="28"/>
        <v/>
      </c>
      <c r="C332" s="132" t="str">
        <f t="shared" si="29"/>
        <v xml:space="preserve">, </v>
      </c>
      <c r="D332" s="132" t="str">
        <f t="shared" si="25"/>
        <v/>
      </c>
      <c r="E332" s="154" t="str">
        <f t="shared" si="26"/>
        <v/>
      </c>
      <c r="F332" s="132"/>
      <c r="G332" s="132"/>
      <c r="H332" s="132">
        <f t="shared" si="27"/>
        <v>0</v>
      </c>
    </row>
    <row r="333" spans="1:8" x14ac:dyDescent="0.2">
      <c r="A333" s="132" t="s">
        <v>1116</v>
      </c>
      <c r="B333" s="132" t="str">
        <f t="shared" si="28"/>
        <v/>
      </c>
      <c r="C333" s="132" t="str">
        <f t="shared" si="29"/>
        <v xml:space="preserve">, </v>
      </c>
      <c r="D333" s="132" t="str">
        <f t="shared" si="25"/>
        <v/>
      </c>
      <c r="E333" s="154" t="str">
        <f t="shared" si="26"/>
        <v/>
      </c>
      <c r="F333" s="132"/>
      <c r="G333" s="132"/>
      <c r="H333" s="132">
        <f t="shared" si="27"/>
        <v>0</v>
      </c>
    </row>
    <row r="334" spans="1:8" x14ac:dyDescent="0.2">
      <c r="A334" s="132" t="s">
        <v>1117</v>
      </c>
      <c r="B334" s="132" t="str">
        <f t="shared" si="28"/>
        <v/>
      </c>
      <c r="C334" s="132" t="str">
        <f t="shared" si="29"/>
        <v xml:space="preserve">, </v>
      </c>
      <c r="D334" s="132" t="str">
        <f t="shared" si="25"/>
        <v/>
      </c>
      <c r="E334" s="154" t="str">
        <f t="shared" si="26"/>
        <v/>
      </c>
      <c r="F334" s="132"/>
      <c r="G334" s="132"/>
      <c r="H334" s="132">
        <f t="shared" si="27"/>
        <v>0</v>
      </c>
    </row>
    <row r="335" spans="1:8" x14ac:dyDescent="0.2">
      <c r="A335" s="132" t="s">
        <v>1118</v>
      </c>
      <c r="B335" s="132" t="str">
        <f t="shared" si="28"/>
        <v/>
      </c>
      <c r="C335" s="132" t="str">
        <f t="shared" si="29"/>
        <v xml:space="preserve">, </v>
      </c>
      <c r="D335" s="132" t="str">
        <f t="shared" si="25"/>
        <v/>
      </c>
      <c r="E335" s="154" t="str">
        <f t="shared" si="26"/>
        <v/>
      </c>
      <c r="F335" s="132"/>
      <c r="G335" s="132"/>
      <c r="H335" s="132">
        <f t="shared" si="27"/>
        <v>0</v>
      </c>
    </row>
    <row r="336" spans="1:8" x14ac:dyDescent="0.2">
      <c r="A336" s="132" t="s">
        <v>1119</v>
      </c>
      <c r="B336" s="132" t="str">
        <f t="shared" si="28"/>
        <v/>
      </c>
      <c r="C336" s="132" t="str">
        <f t="shared" si="29"/>
        <v xml:space="preserve">, </v>
      </c>
      <c r="D336" s="132" t="str">
        <f t="shared" si="25"/>
        <v/>
      </c>
      <c r="E336" s="154" t="str">
        <f t="shared" si="26"/>
        <v/>
      </c>
      <c r="F336" s="132"/>
      <c r="G336" s="132"/>
      <c r="H336" s="132">
        <f t="shared" si="27"/>
        <v>0</v>
      </c>
    </row>
    <row r="337" spans="1:8" x14ac:dyDescent="0.2">
      <c r="A337" s="132" t="s">
        <v>1120</v>
      </c>
      <c r="B337" s="132" t="str">
        <f t="shared" si="28"/>
        <v/>
      </c>
      <c r="C337" s="132" t="str">
        <f t="shared" si="29"/>
        <v xml:space="preserve">, </v>
      </c>
      <c r="D337" s="132" t="str">
        <f t="shared" si="25"/>
        <v/>
      </c>
      <c r="E337" s="154" t="str">
        <f t="shared" si="26"/>
        <v/>
      </c>
      <c r="F337" s="132"/>
      <c r="G337" s="132"/>
      <c r="H337" s="132">
        <f t="shared" si="27"/>
        <v>0</v>
      </c>
    </row>
    <row r="338" spans="1:8" x14ac:dyDescent="0.2">
      <c r="A338" s="132" t="s">
        <v>905</v>
      </c>
      <c r="B338" s="132" t="str">
        <f t="shared" si="28"/>
        <v/>
      </c>
      <c r="C338" s="132" t="str">
        <f t="shared" si="29"/>
        <v xml:space="preserve">, </v>
      </c>
      <c r="D338" s="132" t="str">
        <f t="shared" si="25"/>
        <v/>
      </c>
      <c r="E338" s="154" t="str">
        <f t="shared" si="26"/>
        <v/>
      </c>
      <c r="F338" s="132"/>
      <c r="G338" s="132"/>
      <c r="H338" s="132">
        <f t="shared" si="27"/>
        <v>0</v>
      </c>
    </row>
    <row r="339" spans="1:8" x14ac:dyDescent="0.2">
      <c r="A339" s="132" t="s">
        <v>906</v>
      </c>
      <c r="B339" s="132" t="str">
        <f t="shared" si="28"/>
        <v/>
      </c>
      <c r="C339" s="132" t="str">
        <f t="shared" si="29"/>
        <v xml:space="preserve">, </v>
      </c>
      <c r="D339" s="132" t="str">
        <f t="shared" si="25"/>
        <v/>
      </c>
      <c r="E339" s="154" t="str">
        <f t="shared" si="26"/>
        <v/>
      </c>
      <c r="F339" s="132"/>
      <c r="G339" s="132"/>
      <c r="H339" s="132">
        <f t="shared" si="27"/>
        <v>0</v>
      </c>
    </row>
    <row r="340" spans="1:8" x14ac:dyDescent="0.2">
      <c r="A340" s="132" t="s">
        <v>907</v>
      </c>
      <c r="B340" s="132" t="str">
        <f t="shared" si="28"/>
        <v/>
      </c>
      <c r="C340" s="132" t="str">
        <f t="shared" si="29"/>
        <v xml:space="preserve">, </v>
      </c>
      <c r="D340" s="132" t="str">
        <f t="shared" si="25"/>
        <v/>
      </c>
      <c r="E340" s="154" t="str">
        <f t="shared" si="26"/>
        <v/>
      </c>
      <c r="F340" s="132"/>
      <c r="G340" s="132"/>
      <c r="H340" s="132">
        <f t="shared" si="27"/>
        <v>0</v>
      </c>
    </row>
    <row r="341" spans="1:8" x14ac:dyDescent="0.2">
      <c r="A341" s="132" t="s">
        <v>908</v>
      </c>
      <c r="B341" s="132" t="str">
        <f t="shared" si="28"/>
        <v/>
      </c>
      <c r="C341" s="132" t="str">
        <f t="shared" si="29"/>
        <v xml:space="preserve">, </v>
      </c>
      <c r="D341" s="132" t="str">
        <f t="shared" si="25"/>
        <v/>
      </c>
      <c r="E341" s="154" t="str">
        <f t="shared" si="26"/>
        <v/>
      </c>
      <c r="F341" s="132"/>
      <c r="G341" s="132"/>
      <c r="H341" s="132">
        <f t="shared" si="27"/>
        <v>0</v>
      </c>
    </row>
    <row r="342" spans="1:8" x14ac:dyDescent="0.2">
      <c r="A342" s="132" t="s">
        <v>909</v>
      </c>
      <c r="B342" s="132" t="str">
        <f t="shared" si="28"/>
        <v/>
      </c>
      <c r="C342" s="132" t="str">
        <f t="shared" si="29"/>
        <v xml:space="preserve">, </v>
      </c>
      <c r="D342" s="132" t="str">
        <f t="shared" si="25"/>
        <v/>
      </c>
      <c r="E342" s="154" t="str">
        <f t="shared" si="26"/>
        <v/>
      </c>
      <c r="F342" s="132"/>
      <c r="G342" s="132"/>
      <c r="H342" s="132">
        <f t="shared" si="27"/>
        <v>0</v>
      </c>
    </row>
    <row r="343" spans="1:8" x14ac:dyDescent="0.2">
      <c r="A343" s="132" t="s">
        <v>910</v>
      </c>
      <c r="B343" s="132" t="str">
        <f t="shared" si="28"/>
        <v/>
      </c>
      <c r="C343" s="132" t="str">
        <f t="shared" si="29"/>
        <v xml:space="preserve">, </v>
      </c>
      <c r="D343" s="132" t="str">
        <f t="shared" si="25"/>
        <v/>
      </c>
      <c r="E343" s="154" t="str">
        <f t="shared" si="26"/>
        <v/>
      </c>
      <c r="F343" s="132"/>
      <c r="G343" s="132"/>
      <c r="H343" s="132">
        <f t="shared" si="27"/>
        <v>0</v>
      </c>
    </row>
    <row r="344" spans="1:8" x14ac:dyDescent="0.2">
      <c r="A344" s="132" t="s">
        <v>911</v>
      </c>
      <c r="B344" s="132" t="str">
        <f t="shared" si="28"/>
        <v/>
      </c>
      <c r="C344" s="132" t="str">
        <f t="shared" si="29"/>
        <v xml:space="preserve">, </v>
      </c>
      <c r="D344" s="132" t="str">
        <f t="shared" si="25"/>
        <v/>
      </c>
      <c r="E344" s="154" t="str">
        <f t="shared" si="26"/>
        <v/>
      </c>
      <c r="F344" s="132"/>
      <c r="G344" s="132"/>
      <c r="H344" s="132">
        <f t="shared" si="27"/>
        <v>0</v>
      </c>
    </row>
    <row r="345" spans="1:8" x14ac:dyDescent="0.2">
      <c r="A345" s="132" t="s">
        <v>912</v>
      </c>
      <c r="B345" s="132" t="str">
        <f t="shared" si="28"/>
        <v/>
      </c>
      <c r="C345" s="132" t="str">
        <f t="shared" si="29"/>
        <v xml:space="preserve">, </v>
      </c>
      <c r="D345" s="132" t="str">
        <f t="shared" si="25"/>
        <v/>
      </c>
      <c r="E345" s="154" t="str">
        <f t="shared" si="26"/>
        <v/>
      </c>
      <c r="F345" s="132"/>
      <c r="G345" s="132"/>
      <c r="H345" s="132">
        <f t="shared" si="27"/>
        <v>0</v>
      </c>
    </row>
    <row r="346" spans="1:8" x14ac:dyDescent="0.2">
      <c r="A346" s="132" t="s">
        <v>913</v>
      </c>
      <c r="B346" s="132" t="str">
        <f t="shared" si="28"/>
        <v/>
      </c>
      <c r="C346" s="132" t="str">
        <f t="shared" si="29"/>
        <v xml:space="preserve">, </v>
      </c>
      <c r="D346" s="132" t="str">
        <f t="shared" si="25"/>
        <v/>
      </c>
      <c r="E346" s="154" t="str">
        <f t="shared" si="26"/>
        <v/>
      </c>
      <c r="F346" s="132"/>
      <c r="G346" s="132"/>
      <c r="H346" s="132">
        <f t="shared" si="27"/>
        <v>0</v>
      </c>
    </row>
    <row r="347" spans="1:8" x14ac:dyDescent="0.2">
      <c r="A347" s="132" t="s">
        <v>914</v>
      </c>
      <c r="B347" s="132" t="str">
        <f t="shared" si="28"/>
        <v/>
      </c>
      <c r="C347" s="132" t="str">
        <f t="shared" si="29"/>
        <v xml:space="preserve">, </v>
      </c>
      <c r="D347" s="132" t="str">
        <f t="shared" si="25"/>
        <v/>
      </c>
      <c r="E347" s="154" t="str">
        <f t="shared" si="26"/>
        <v/>
      </c>
      <c r="F347" s="132"/>
      <c r="G347" s="132"/>
      <c r="H347" s="132">
        <f t="shared" si="27"/>
        <v>0</v>
      </c>
    </row>
    <row r="348" spans="1:8" x14ac:dyDescent="0.2">
      <c r="A348" s="132" t="s">
        <v>915</v>
      </c>
      <c r="B348" s="132" t="str">
        <f t="shared" si="28"/>
        <v/>
      </c>
      <c r="C348" s="132" t="str">
        <f t="shared" si="29"/>
        <v xml:space="preserve">, </v>
      </c>
      <c r="D348" s="132" t="str">
        <f t="shared" si="25"/>
        <v/>
      </c>
      <c r="E348" s="154" t="str">
        <f t="shared" si="26"/>
        <v/>
      </c>
      <c r="F348" s="132"/>
      <c r="G348" s="132"/>
      <c r="H348" s="132">
        <f t="shared" si="27"/>
        <v>0</v>
      </c>
    </row>
    <row r="349" spans="1:8" x14ac:dyDescent="0.2">
      <c r="A349" s="132" t="s">
        <v>916</v>
      </c>
      <c r="B349" s="132" t="str">
        <f t="shared" si="28"/>
        <v/>
      </c>
      <c r="C349" s="132" t="str">
        <f t="shared" si="29"/>
        <v xml:space="preserve">, </v>
      </c>
      <c r="D349" s="132" t="str">
        <f t="shared" si="25"/>
        <v/>
      </c>
      <c r="E349" s="154" t="str">
        <f t="shared" si="26"/>
        <v/>
      </c>
      <c r="F349" s="132"/>
      <c r="G349" s="132"/>
      <c r="H349" s="132">
        <f t="shared" si="27"/>
        <v>0</v>
      </c>
    </row>
    <row r="350" spans="1:8" x14ac:dyDescent="0.2">
      <c r="A350" s="132" t="s">
        <v>917</v>
      </c>
      <c r="B350" s="132" t="str">
        <f t="shared" si="28"/>
        <v/>
      </c>
      <c r="C350" s="132" t="str">
        <f t="shared" si="29"/>
        <v xml:space="preserve">, </v>
      </c>
      <c r="D350" s="132" t="str">
        <f t="shared" si="25"/>
        <v/>
      </c>
      <c r="E350" s="154" t="str">
        <f t="shared" si="26"/>
        <v/>
      </c>
      <c r="F350" s="132"/>
      <c r="G350" s="132"/>
      <c r="H350" s="132">
        <f t="shared" si="27"/>
        <v>0</v>
      </c>
    </row>
    <row r="351" spans="1:8" x14ac:dyDescent="0.2">
      <c r="A351" s="132" t="s">
        <v>918</v>
      </c>
      <c r="B351" s="132" t="str">
        <f t="shared" si="28"/>
        <v/>
      </c>
      <c r="C351" s="132" t="str">
        <f t="shared" si="29"/>
        <v xml:space="preserve">, </v>
      </c>
      <c r="D351" s="132" t="str">
        <f t="shared" si="25"/>
        <v/>
      </c>
      <c r="E351" s="154" t="str">
        <f t="shared" si="26"/>
        <v/>
      </c>
      <c r="F351" s="132"/>
      <c r="G351" s="132"/>
      <c r="H351" s="132">
        <f t="shared" si="27"/>
        <v>0</v>
      </c>
    </row>
    <row r="352" spans="1:8" x14ac:dyDescent="0.2">
      <c r="A352" s="132" t="s">
        <v>919</v>
      </c>
      <c r="B352" s="132" t="str">
        <f t="shared" si="28"/>
        <v/>
      </c>
      <c r="C352" s="132" t="str">
        <f t="shared" si="29"/>
        <v xml:space="preserve">, </v>
      </c>
      <c r="D352" s="132" t="str">
        <f t="shared" si="25"/>
        <v/>
      </c>
      <c r="E352" s="154" t="str">
        <f t="shared" si="26"/>
        <v/>
      </c>
      <c r="F352" s="132"/>
      <c r="G352" s="132"/>
      <c r="H352" s="132">
        <f t="shared" si="27"/>
        <v>0</v>
      </c>
    </row>
    <row r="353" spans="1:8" x14ac:dyDescent="0.2">
      <c r="A353" s="132" t="s">
        <v>920</v>
      </c>
      <c r="B353" s="132" t="str">
        <f t="shared" si="28"/>
        <v/>
      </c>
      <c r="C353" s="132" t="str">
        <f t="shared" si="29"/>
        <v xml:space="preserve">, </v>
      </c>
      <c r="D353" s="132" t="str">
        <f t="shared" si="25"/>
        <v/>
      </c>
      <c r="E353" s="154" t="str">
        <f t="shared" si="26"/>
        <v/>
      </c>
      <c r="F353" s="132"/>
      <c r="G353" s="132"/>
      <c r="H353" s="132">
        <f t="shared" si="27"/>
        <v>0</v>
      </c>
    </row>
    <row r="354" spans="1:8" x14ac:dyDescent="0.2">
      <c r="A354" s="132" t="s">
        <v>1121</v>
      </c>
      <c r="B354" s="132" t="str">
        <f t="shared" si="28"/>
        <v/>
      </c>
      <c r="C354" s="132" t="str">
        <f t="shared" si="29"/>
        <v xml:space="preserve">, </v>
      </c>
      <c r="D354" s="132" t="str">
        <f t="shared" si="25"/>
        <v/>
      </c>
      <c r="E354" s="154" t="str">
        <f t="shared" si="26"/>
        <v/>
      </c>
      <c r="F354" s="132"/>
      <c r="G354" s="132"/>
      <c r="H354" s="132">
        <f t="shared" si="27"/>
        <v>0</v>
      </c>
    </row>
    <row r="355" spans="1:8" x14ac:dyDescent="0.2">
      <c r="A355" s="132" t="s">
        <v>1122</v>
      </c>
      <c r="B355" s="132" t="str">
        <f t="shared" si="28"/>
        <v/>
      </c>
      <c r="C355" s="132" t="str">
        <f t="shared" si="29"/>
        <v xml:space="preserve">, </v>
      </c>
      <c r="D355" s="132" t="str">
        <f t="shared" si="25"/>
        <v/>
      </c>
      <c r="E355" s="154" t="str">
        <f t="shared" si="26"/>
        <v/>
      </c>
      <c r="F355" s="132"/>
      <c r="G355" s="132"/>
      <c r="H355" s="132">
        <f t="shared" si="27"/>
        <v>0</v>
      </c>
    </row>
    <row r="356" spans="1:8" x14ac:dyDescent="0.2">
      <c r="A356" s="132" t="s">
        <v>1123</v>
      </c>
      <c r="B356" s="132" t="str">
        <f t="shared" si="28"/>
        <v/>
      </c>
      <c r="C356" s="132" t="str">
        <f t="shared" si="29"/>
        <v xml:space="preserve">, </v>
      </c>
      <c r="D356" s="132" t="str">
        <f t="shared" si="25"/>
        <v/>
      </c>
      <c r="E356" s="154" t="str">
        <f t="shared" si="26"/>
        <v/>
      </c>
      <c r="F356" s="132"/>
      <c r="G356" s="132"/>
      <c r="H356" s="132">
        <f t="shared" si="27"/>
        <v>0</v>
      </c>
    </row>
    <row r="357" spans="1:8" x14ac:dyDescent="0.2">
      <c r="A357" s="132" t="s">
        <v>1124</v>
      </c>
      <c r="B357" s="132" t="str">
        <f t="shared" si="28"/>
        <v/>
      </c>
      <c r="C357" s="132" t="str">
        <f t="shared" si="29"/>
        <v xml:space="preserve">, </v>
      </c>
      <c r="D357" s="132" t="str">
        <f t="shared" si="25"/>
        <v/>
      </c>
      <c r="E357" s="154" t="str">
        <f t="shared" si="26"/>
        <v/>
      </c>
      <c r="F357" s="132"/>
      <c r="G357" s="132"/>
      <c r="H357" s="132">
        <f t="shared" si="27"/>
        <v>0</v>
      </c>
    </row>
    <row r="358" spans="1:8" x14ac:dyDescent="0.2">
      <c r="A358" s="132" t="s">
        <v>1125</v>
      </c>
      <c r="B358" s="132" t="str">
        <f t="shared" si="28"/>
        <v/>
      </c>
      <c r="C358" s="132" t="str">
        <f t="shared" si="29"/>
        <v xml:space="preserve">, </v>
      </c>
      <c r="D358" s="132" t="str">
        <f t="shared" si="25"/>
        <v/>
      </c>
      <c r="E358" s="154" t="str">
        <f t="shared" si="26"/>
        <v/>
      </c>
      <c r="F358" s="132"/>
      <c r="G358" s="132"/>
      <c r="H358" s="132">
        <f t="shared" si="27"/>
        <v>0</v>
      </c>
    </row>
    <row r="359" spans="1:8" x14ac:dyDescent="0.2">
      <c r="A359" s="132" t="s">
        <v>1126</v>
      </c>
      <c r="B359" s="132" t="str">
        <f t="shared" si="28"/>
        <v/>
      </c>
      <c r="C359" s="132" t="str">
        <f t="shared" si="29"/>
        <v xml:space="preserve">, </v>
      </c>
      <c r="D359" s="132" t="str">
        <f t="shared" si="25"/>
        <v/>
      </c>
      <c r="E359" s="154" t="str">
        <f t="shared" si="26"/>
        <v/>
      </c>
      <c r="F359" s="132"/>
      <c r="G359" s="132"/>
      <c r="H359" s="132">
        <f t="shared" si="27"/>
        <v>0</v>
      </c>
    </row>
    <row r="360" spans="1:8" x14ac:dyDescent="0.2">
      <c r="A360" s="132" t="s">
        <v>1127</v>
      </c>
      <c r="B360" s="132" t="str">
        <f t="shared" si="28"/>
        <v/>
      </c>
      <c r="C360" s="132" t="str">
        <f t="shared" si="29"/>
        <v xml:space="preserve">, </v>
      </c>
      <c r="D360" s="132" t="str">
        <f t="shared" si="25"/>
        <v/>
      </c>
      <c r="E360" s="154" t="str">
        <f t="shared" si="26"/>
        <v/>
      </c>
      <c r="F360" s="132"/>
      <c r="G360" s="132"/>
      <c r="H360" s="132">
        <f t="shared" si="27"/>
        <v>0</v>
      </c>
    </row>
    <row r="361" spans="1:8" x14ac:dyDescent="0.2">
      <c r="A361" s="132" t="s">
        <v>1128</v>
      </c>
      <c r="B361" s="132" t="str">
        <f t="shared" si="28"/>
        <v/>
      </c>
      <c r="C361" s="132" t="str">
        <f t="shared" si="29"/>
        <v xml:space="preserve">, </v>
      </c>
      <c r="D361" s="132" t="str">
        <f t="shared" si="25"/>
        <v/>
      </c>
      <c r="E361" s="154" t="str">
        <f t="shared" si="26"/>
        <v/>
      </c>
      <c r="F361" s="132"/>
      <c r="G361" s="132"/>
      <c r="H361" s="132">
        <f t="shared" si="27"/>
        <v>0</v>
      </c>
    </row>
    <row r="362" spans="1:8" x14ac:dyDescent="0.2">
      <c r="A362" s="132" t="s">
        <v>921</v>
      </c>
      <c r="B362" s="132" t="str">
        <f t="shared" si="28"/>
        <v/>
      </c>
      <c r="C362" s="132" t="str">
        <f t="shared" si="29"/>
        <v xml:space="preserve">, </v>
      </c>
      <c r="D362" s="132" t="str">
        <f t="shared" si="25"/>
        <v/>
      </c>
      <c r="E362" s="154" t="str">
        <f t="shared" si="26"/>
        <v/>
      </c>
      <c r="F362" s="132"/>
      <c r="G362" s="132"/>
      <c r="H362" s="132">
        <f t="shared" si="27"/>
        <v>0</v>
      </c>
    </row>
    <row r="363" spans="1:8" x14ac:dyDescent="0.2">
      <c r="A363" s="132" t="s">
        <v>922</v>
      </c>
      <c r="B363" s="132" t="str">
        <f t="shared" si="28"/>
        <v/>
      </c>
      <c r="C363" s="132" t="str">
        <f t="shared" si="29"/>
        <v xml:space="preserve">, </v>
      </c>
      <c r="D363" s="132" t="str">
        <f t="shared" si="25"/>
        <v/>
      </c>
      <c r="E363" s="154" t="str">
        <f t="shared" si="26"/>
        <v/>
      </c>
      <c r="F363" s="132"/>
      <c r="G363" s="132"/>
      <c r="H363" s="132">
        <f t="shared" si="27"/>
        <v>0</v>
      </c>
    </row>
    <row r="364" spans="1:8" x14ac:dyDescent="0.2">
      <c r="A364" s="132" t="s">
        <v>923</v>
      </c>
      <c r="B364" s="132" t="str">
        <f t="shared" si="28"/>
        <v/>
      </c>
      <c r="C364" s="132" t="str">
        <f t="shared" si="29"/>
        <v xml:space="preserve">, </v>
      </c>
      <c r="D364" s="132" t="str">
        <f t="shared" si="25"/>
        <v/>
      </c>
      <c r="E364" s="154" t="str">
        <f t="shared" si="26"/>
        <v/>
      </c>
      <c r="F364" s="132"/>
      <c r="G364" s="132"/>
      <c r="H364" s="132">
        <f t="shared" si="27"/>
        <v>0</v>
      </c>
    </row>
    <row r="365" spans="1:8" x14ac:dyDescent="0.2">
      <c r="A365" s="132" t="s">
        <v>924</v>
      </c>
      <c r="B365" s="132" t="str">
        <f t="shared" si="28"/>
        <v/>
      </c>
      <c r="C365" s="132" t="str">
        <f t="shared" si="29"/>
        <v xml:space="preserve">, </v>
      </c>
      <c r="D365" s="132" t="str">
        <f t="shared" si="25"/>
        <v/>
      </c>
      <c r="E365" s="154" t="str">
        <f t="shared" si="26"/>
        <v/>
      </c>
      <c r="F365" s="132"/>
      <c r="G365" s="132"/>
      <c r="H365" s="132">
        <f t="shared" si="27"/>
        <v>0</v>
      </c>
    </row>
    <row r="366" spans="1:8" x14ac:dyDescent="0.2">
      <c r="A366" s="132" t="s">
        <v>925</v>
      </c>
      <c r="B366" s="132" t="str">
        <f t="shared" si="28"/>
        <v/>
      </c>
      <c r="C366" s="132" t="str">
        <f t="shared" si="29"/>
        <v xml:space="preserve">, </v>
      </c>
      <c r="D366" s="132" t="str">
        <f t="shared" si="25"/>
        <v/>
      </c>
      <c r="E366" s="154" t="str">
        <f t="shared" si="26"/>
        <v/>
      </c>
      <c r="F366" s="132"/>
      <c r="G366" s="132"/>
      <c r="H366" s="132">
        <f t="shared" si="27"/>
        <v>0</v>
      </c>
    </row>
    <row r="367" spans="1:8" x14ac:dyDescent="0.2">
      <c r="A367" s="132" t="s">
        <v>926</v>
      </c>
      <c r="B367" s="132" t="str">
        <f t="shared" si="28"/>
        <v/>
      </c>
      <c r="C367" s="132" t="str">
        <f t="shared" si="29"/>
        <v xml:space="preserve">, </v>
      </c>
      <c r="D367" s="132" t="str">
        <f t="shared" si="25"/>
        <v/>
      </c>
      <c r="E367" s="154" t="str">
        <f t="shared" si="26"/>
        <v/>
      </c>
      <c r="F367" s="132"/>
      <c r="G367" s="132"/>
      <c r="H367" s="132">
        <f t="shared" si="27"/>
        <v>0</v>
      </c>
    </row>
    <row r="368" spans="1:8" x14ac:dyDescent="0.2">
      <c r="A368" s="132" t="s">
        <v>927</v>
      </c>
      <c r="B368" s="132" t="str">
        <f t="shared" si="28"/>
        <v/>
      </c>
      <c r="C368" s="132" t="str">
        <f t="shared" si="29"/>
        <v xml:space="preserve">, </v>
      </c>
      <c r="D368" s="132" t="str">
        <f t="shared" si="25"/>
        <v/>
      </c>
      <c r="E368" s="154" t="str">
        <f t="shared" si="26"/>
        <v/>
      </c>
      <c r="F368" s="132"/>
      <c r="G368" s="132"/>
      <c r="H368" s="132">
        <f t="shared" si="27"/>
        <v>0</v>
      </c>
    </row>
    <row r="369" spans="1:8" x14ac:dyDescent="0.2">
      <c r="A369" s="132" t="s">
        <v>928</v>
      </c>
      <c r="B369" s="132" t="str">
        <f t="shared" si="28"/>
        <v/>
      </c>
      <c r="C369" s="132" t="str">
        <f t="shared" si="29"/>
        <v xml:space="preserve">, </v>
      </c>
      <c r="D369" s="132" t="str">
        <f t="shared" si="25"/>
        <v/>
      </c>
      <c r="E369" s="154" t="str">
        <f t="shared" si="26"/>
        <v/>
      </c>
      <c r="F369" s="132"/>
      <c r="G369" s="132"/>
      <c r="H369" s="132">
        <f t="shared" si="27"/>
        <v>0</v>
      </c>
    </row>
    <row r="370" spans="1:8" x14ac:dyDescent="0.2">
      <c r="A370" s="132" t="s">
        <v>929</v>
      </c>
      <c r="B370" s="132" t="str">
        <f t="shared" si="28"/>
        <v/>
      </c>
      <c r="C370" s="132" t="str">
        <f t="shared" si="29"/>
        <v xml:space="preserve">, </v>
      </c>
      <c r="D370" s="132" t="str">
        <f t="shared" si="25"/>
        <v/>
      </c>
      <c r="E370" s="154" t="str">
        <f t="shared" si="26"/>
        <v/>
      </c>
      <c r="F370" s="132"/>
      <c r="G370" s="132"/>
      <c r="H370" s="132">
        <f t="shared" si="27"/>
        <v>0</v>
      </c>
    </row>
    <row r="371" spans="1:8" x14ac:dyDescent="0.2">
      <c r="A371" s="132" t="s">
        <v>930</v>
      </c>
      <c r="B371" s="132" t="str">
        <f t="shared" si="28"/>
        <v/>
      </c>
      <c r="C371" s="132" t="str">
        <f t="shared" si="29"/>
        <v xml:space="preserve">, </v>
      </c>
      <c r="D371" s="132" t="str">
        <f t="shared" si="25"/>
        <v/>
      </c>
      <c r="E371" s="154" t="str">
        <f t="shared" si="26"/>
        <v/>
      </c>
      <c r="F371" s="132"/>
      <c r="G371" s="132"/>
      <c r="H371" s="132">
        <f t="shared" si="27"/>
        <v>0</v>
      </c>
    </row>
    <row r="372" spans="1:8" x14ac:dyDescent="0.2">
      <c r="A372" s="132" t="s">
        <v>931</v>
      </c>
      <c r="B372" s="132" t="str">
        <f t="shared" si="28"/>
        <v/>
      </c>
      <c r="C372" s="132" t="str">
        <f t="shared" si="29"/>
        <v xml:space="preserve">, </v>
      </c>
      <c r="D372" s="132" t="str">
        <f t="shared" si="25"/>
        <v/>
      </c>
      <c r="E372" s="154" t="str">
        <f t="shared" si="26"/>
        <v/>
      </c>
      <c r="F372" s="132"/>
      <c r="G372" s="132"/>
      <c r="H372" s="132">
        <f t="shared" si="27"/>
        <v>0</v>
      </c>
    </row>
    <row r="373" spans="1:8" x14ac:dyDescent="0.2">
      <c r="A373" s="132" t="s">
        <v>932</v>
      </c>
      <c r="B373" s="132" t="str">
        <f t="shared" si="28"/>
        <v/>
      </c>
      <c r="C373" s="132" t="str">
        <f t="shared" si="29"/>
        <v xml:space="preserve">, </v>
      </c>
      <c r="D373" s="132" t="str">
        <f t="shared" si="25"/>
        <v/>
      </c>
      <c r="E373" s="154" t="str">
        <f t="shared" si="26"/>
        <v/>
      </c>
      <c r="F373" s="132"/>
      <c r="G373" s="132"/>
      <c r="H373" s="132">
        <f t="shared" si="27"/>
        <v>0</v>
      </c>
    </row>
    <row r="374" spans="1:8" x14ac:dyDescent="0.2">
      <c r="A374" s="132" t="s">
        <v>933</v>
      </c>
      <c r="B374" s="132" t="str">
        <f t="shared" si="28"/>
        <v/>
      </c>
      <c r="C374" s="132" t="str">
        <f t="shared" si="29"/>
        <v xml:space="preserve">, </v>
      </c>
      <c r="D374" s="132" t="str">
        <f t="shared" si="25"/>
        <v/>
      </c>
      <c r="E374" s="154" t="str">
        <f t="shared" si="26"/>
        <v/>
      </c>
      <c r="F374" s="132"/>
      <c r="G374" s="132"/>
      <c r="H374" s="132">
        <f t="shared" si="27"/>
        <v>0</v>
      </c>
    </row>
    <row r="375" spans="1:8" x14ac:dyDescent="0.2">
      <c r="A375" s="132" t="s">
        <v>934</v>
      </c>
      <c r="B375" s="132" t="str">
        <f t="shared" si="28"/>
        <v/>
      </c>
      <c r="C375" s="132" t="str">
        <f t="shared" si="29"/>
        <v xml:space="preserve">, </v>
      </c>
      <c r="D375" s="132" t="str">
        <f t="shared" si="25"/>
        <v/>
      </c>
      <c r="E375" s="154" t="str">
        <f t="shared" si="26"/>
        <v/>
      </c>
      <c r="F375" s="132"/>
      <c r="G375" s="132"/>
      <c r="H375" s="132">
        <f t="shared" si="27"/>
        <v>0</v>
      </c>
    </row>
    <row r="376" spans="1:8" x14ac:dyDescent="0.2">
      <c r="A376" s="132" t="s">
        <v>935</v>
      </c>
      <c r="B376" s="132" t="str">
        <f t="shared" si="28"/>
        <v/>
      </c>
      <c r="C376" s="132" t="str">
        <f t="shared" si="29"/>
        <v xml:space="preserve">, </v>
      </c>
      <c r="D376" s="132" t="str">
        <f t="shared" si="25"/>
        <v/>
      </c>
      <c r="E376" s="154" t="str">
        <f t="shared" si="26"/>
        <v/>
      </c>
      <c r="F376" s="132"/>
      <c r="G376" s="132"/>
      <c r="H376" s="132">
        <f t="shared" si="27"/>
        <v>0</v>
      </c>
    </row>
    <row r="377" spans="1:8" x14ac:dyDescent="0.2">
      <c r="A377" s="132" t="s">
        <v>936</v>
      </c>
      <c r="B377" s="132" t="str">
        <f t="shared" si="28"/>
        <v/>
      </c>
      <c r="C377" s="132" t="str">
        <f t="shared" si="29"/>
        <v xml:space="preserve">, </v>
      </c>
      <c r="D377" s="132" t="str">
        <f t="shared" si="25"/>
        <v/>
      </c>
      <c r="E377" s="154" t="str">
        <f t="shared" si="26"/>
        <v/>
      </c>
      <c r="F377" s="132"/>
      <c r="G377" s="132"/>
      <c r="H377" s="132">
        <f t="shared" si="27"/>
        <v>0</v>
      </c>
    </row>
    <row r="378" spans="1:8" x14ac:dyDescent="0.2">
      <c r="A378" s="132" t="s">
        <v>1129</v>
      </c>
      <c r="B378" s="132" t="str">
        <f t="shared" si="28"/>
        <v/>
      </c>
      <c r="C378" s="132" t="str">
        <f t="shared" si="29"/>
        <v xml:space="preserve">, </v>
      </c>
      <c r="D378" s="132" t="str">
        <f t="shared" si="25"/>
        <v/>
      </c>
      <c r="E378" s="154" t="str">
        <f t="shared" si="26"/>
        <v/>
      </c>
      <c r="F378" s="132"/>
      <c r="G378" s="132"/>
      <c r="H378" s="132">
        <f t="shared" si="27"/>
        <v>0</v>
      </c>
    </row>
    <row r="379" spans="1:8" x14ac:dyDescent="0.2">
      <c r="A379" s="132" t="s">
        <v>1130</v>
      </c>
      <c r="B379" s="132" t="str">
        <f t="shared" si="28"/>
        <v/>
      </c>
      <c r="C379" s="132" t="str">
        <f t="shared" si="29"/>
        <v xml:space="preserve">, </v>
      </c>
      <c r="D379" s="132" t="str">
        <f t="shared" si="25"/>
        <v/>
      </c>
      <c r="E379" s="154" t="str">
        <f t="shared" si="26"/>
        <v/>
      </c>
      <c r="F379" s="132"/>
      <c r="G379" s="132"/>
      <c r="H379" s="132">
        <f t="shared" si="27"/>
        <v>0</v>
      </c>
    </row>
    <row r="380" spans="1:8" x14ac:dyDescent="0.2">
      <c r="A380" s="132" t="s">
        <v>1131</v>
      </c>
      <c r="B380" s="132" t="str">
        <f t="shared" si="28"/>
        <v/>
      </c>
      <c r="C380" s="132" t="str">
        <f t="shared" si="29"/>
        <v xml:space="preserve">, </v>
      </c>
      <c r="D380" s="132" t="str">
        <f t="shared" si="25"/>
        <v/>
      </c>
      <c r="E380" s="154" t="str">
        <f t="shared" si="26"/>
        <v/>
      </c>
      <c r="F380" s="132"/>
      <c r="G380" s="132"/>
      <c r="H380" s="132">
        <f t="shared" si="27"/>
        <v>0</v>
      </c>
    </row>
    <row r="381" spans="1:8" x14ac:dyDescent="0.2">
      <c r="A381" s="132" t="s">
        <v>1132</v>
      </c>
      <c r="B381" s="132" t="str">
        <f t="shared" si="28"/>
        <v/>
      </c>
      <c r="C381" s="132" t="str">
        <f t="shared" si="29"/>
        <v xml:space="preserve">, </v>
      </c>
      <c r="D381" s="132" t="str">
        <f t="shared" si="25"/>
        <v/>
      </c>
      <c r="E381" s="154" t="str">
        <f t="shared" si="26"/>
        <v/>
      </c>
      <c r="F381" s="132"/>
      <c r="G381" s="132"/>
      <c r="H381" s="132">
        <f t="shared" si="27"/>
        <v>0</v>
      </c>
    </row>
    <row r="382" spans="1:8" x14ac:dyDescent="0.2">
      <c r="A382" s="132" t="s">
        <v>1133</v>
      </c>
      <c r="B382" s="132" t="str">
        <f t="shared" si="28"/>
        <v/>
      </c>
      <c r="C382" s="132" t="str">
        <f t="shared" si="29"/>
        <v xml:space="preserve">, </v>
      </c>
      <c r="D382" s="132" t="str">
        <f t="shared" si="25"/>
        <v/>
      </c>
      <c r="E382" s="154" t="str">
        <f t="shared" si="26"/>
        <v/>
      </c>
      <c r="F382" s="132"/>
      <c r="G382" s="132"/>
      <c r="H382" s="132">
        <f t="shared" si="27"/>
        <v>0</v>
      </c>
    </row>
    <row r="383" spans="1:8" x14ac:dyDescent="0.2">
      <c r="A383" s="132" t="s">
        <v>1134</v>
      </c>
      <c r="B383" s="132" t="str">
        <f t="shared" si="28"/>
        <v/>
      </c>
      <c r="C383" s="132" t="str">
        <f t="shared" si="29"/>
        <v xml:space="preserve">, </v>
      </c>
      <c r="D383" s="132" t="str">
        <f t="shared" si="25"/>
        <v/>
      </c>
      <c r="E383" s="154" t="str">
        <f t="shared" si="26"/>
        <v/>
      </c>
      <c r="F383" s="132"/>
      <c r="G383" s="132"/>
      <c r="H383" s="132">
        <f t="shared" si="27"/>
        <v>0</v>
      </c>
    </row>
    <row r="384" spans="1:8" x14ac:dyDescent="0.2">
      <c r="A384" s="132" t="s">
        <v>1135</v>
      </c>
      <c r="B384" s="132" t="str">
        <f t="shared" si="28"/>
        <v/>
      </c>
      <c r="C384" s="132" t="str">
        <f t="shared" si="29"/>
        <v xml:space="preserve">, </v>
      </c>
      <c r="D384" s="132" t="str">
        <f t="shared" si="25"/>
        <v/>
      </c>
      <c r="E384" s="154" t="str">
        <f t="shared" si="26"/>
        <v/>
      </c>
      <c r="F384" s="132"/>
      <c r="G384" s="132"/>
      <c r="H384" s="132">
        <f t="shared" si="27"/>
        <v>0</v>
      </c>
    </row>
    <row r="385" spans="1:8" x14ac:dyDescent="0.2">
      <c r="A385" s="132" t="s">
        <v>1136</v>
      </c>
      <c r="B385" s="132" t="str">
        <f t="shared" si="28"/>
        <v/>
      </c>
      <c r="C385" s="132" t="str">
        <f t="shared" si="29"/>
        <v xml:space="preserve">, </v>
      </c>
      <c r="D385" s="132" t="str">
        <f t="shared" si="25"/>
        <v/>
      </c>
      <c r="E385" s="154" t="str">
        <f t="shared" si="26"/>
        <v/>
      </c>
      <c r="F385" s="132"/>
      <c r="G385" s="132"/>
      <c r="H385" s="132">
        <f t="shared" si="27"/>
        <v>0</v>
      </c>
    </row>
    <row r="386" spans="1:8" x14ac:dyDescent="0.2">
      <c r="A386" s="132" t="s">
        <v>937</v>
      </c>
      <c r="B386" s="132" t="str">
        <f t="shared" si="28"/>
        <v/>
      </c>
      <c r="C386" s="132" t="str">
        <f t="shared" si="29"/>
        <v xml:space="preserve">, </v>
      </c>
      <c r="D386" s="132" t="str">
        <f t="shared" ref="D386:D449" si="30">IF(LEN(VLOOKUP($A386,playerDetails,6,FALSE))=0,"",VLOOKUP($A386,playerDetails,6,FALSE))</f>
        <v/>
      </c>
      <c r="E386" s="154" t="str">
        <f t="shared" ref="E386:E449" si="31">IF(LEN(VLOOKUP($A386,playerDetails,5,FALSE))=0,"",VLOOKUP($A386,playerDetails,5,FALSE))</f>
        <v/>
      </c>
      <c r="F386" s="132"/>
      <c r="G386" s="132"/>
      <c r="H386" s="132">
        <f t="shared" ref="H386:H449" si="32">VLOOKUP(LEFT($A386,1),TeamLookup,2,FALSE)</f>
        <v>0</v>
      </c>
    </row>
    <row r="387" spans="1:8" x14ac:dyDescent="0.2">
      <c r="A387" s="132" t="s">
        <v>938</v>
      </c>
      <c r="B387" s="132" t="str">
        <f t="shared" ref="B387:B450" si="33">IF(LEN(VLOOKUP($A387,playerDetails,7,FALSE))=0,"",VLOOKUP($A387,playerDetails,7,FALSE))</f>
        <v/>
      </c>
      <c r="C387" s="132" t="str">
        <f t="shared" ref="C387:C450" si="34">IF(LEN(VLOOKUP($A387,playerDetails,9,FALSE))=0,"",VLOOKUP($A387,playerDetails,9,FALSE))</f>
        <v xml:space="preserve">, </v>
      </c>
      <c r="D387" s="132" t="str">
        <f t="shared" si="30"/>
        <v/>
      </c>
      <c r="E387" s="154" t="str">
        <f t="shared" si="31"/>
        <v/>
      </c>
      <c r="F387" s="132"/>
      <c r="G387" s="132"/>
      <c r="H387" s="132">
        <f t="shared" si="32"/>
        <v>0</v>
      </c>
    </row>
    <row r="388" spans="1:8" x14ac:dyDescent="0.2">
      <c r="A388" s="132" t="s">
        <v>939</v>
      </c>
      <c r="B388" s="132" t="str">
        <f t="shared" si="33"/>
        <v/>
      </c>
      <c r="C388" s="132" t="str">
        <f t="shared" si="34"/>
        <v xml:space="preserve">, </v>
      </c>
      <c r="D388" s="132" t="str">
        <f t="shared" si="30"/>
        <v/>
      </c>
      <c r="E388" s="154" t="str">
        <f t="shared" si="31"/>
        <v/>
      </c>
      <c r="F388" s="132"/>
      <c r="G388" s="132"/>
      <c r="H388" s="132">
        <f t="shared" si="32"/>
        <v>0</v>
      </c>
    </row>
    <row r="389" spans="1:8" x14ac:dyDescent="0.2">
      <c r="A389" s="132" t="s">
        <v>940</v>
      </c>
      <c r="B389" s="132" t="str">
        <f t="shared" si="33"/>
        <v/>
      </c>
      <c r="C389" s="132" t="str">
        <f t="shared" si="34"/>
        <v xml:space="preserve">, </v>
      </c>
      <c r="D389" s="132" t="str">
        <f t="shared" si="30"/>
        <v/>
      </c>
      <c r="E389" s="154" t="str">
        <f t="shared" si="31"/>
        <v/>
      </c>
      <c r="F389" s="132"/>
      <c r="G389" s="132"/>
      <c r="H389" s="132">
        <f t="shared" si="32"/>
        <v>0</v>
      </c>
    </row>
    <row r="390" spans="1:8" x14ac:dyDescent="0.2">
      <c r="A390" s="132" t="s">
        <v>941</v>
      </c>
      <c r="B390" s="132" t="str">
        <f t="shared" si="33"/>
        <v/>
      </c>
      <c r="C390" s="132" t="str">
        <f t="shared" si="34"/>
        <v xml:space="preserve">, </v>
      </c>
      <c r="D390" s="132" t="str">
        <f t="shared" si="30"/>
        <v/>
      </c>
      <c r="E390" s="154" t="str">
        <f t="shared" si="31"/>
        <v/>
      </c>
      <c r="F390" s="132"/>
      <c r="G390" s="132"/>
      <c r="H390" s="132">
        <f t="shared" si="32"/>
        <v>0</v>
      </c>
    </row>
    <row r="391" spans="1:8" x14ac:dyDescent="0.2">
      <c r="A391" s="132" t="s">
        <v>942</v>
      </c>
      <c r="B391" s="132" t="str">
        <f t="shared" si="33"/>
        <v/>
      </c>
      <c r="C391" s="132" t="str">
        <f t="shared" si="34"/>
        <v xml:space="preserve">, </v>
      </c>
      <c r="D391" s="132" t="str">
        <f t="shared" si="30"/>
        <v/>
      </c>
      <c r="E391" s="154" t="str">
        <f t="shared" si="31"/>
        <v/>
      </c>
      <c r="F391" s="132"/>
      <c r="G391" s="132"/>
      <c r="H391" s="132">
        <f t="shared" si="32"/>
        <v>0</v>
      </c>
    </row>
    <row r="392" spans="1:8" x14ac:dyDescent="0.2">
      <c r="A392" s="132" t="s">
        <v>943</v>
      </c>
      <c r="B392" s="132" t="str">
        <f t="shared" si="33"/>
        <v/>
      </c>
      <c r="C392" s="132" t="str">
        <f t="shared" si="34"/>
        <v xml:space="preserve">, </v>
      </c>
      <c r="D392" s="132" t="str">
        <f t="shared" si="30"/>
        <v/>
      </c>
      <c r="E392" s="154" t="str">
        <f t="shared" si="31"/>
        <v/>
      </c>
      <c r="F392" s="132"/>
      <c r="G392" s="132"/>
      <c r="H392" s="132">
        <f t="shared" si="32"/>
        <v>0</v>
      </c>
    </row>
    <row r="393" spans="1:8" x14ac:dyDescent="0.2">
      <c r="A393" s="132" t="s">
        <v>944</v>
      </c>
      <c r="B393" s="132" t="str">
        <f t="shared" si="33"/>
        <v/>
      </c>
      <c r="C393" s="132" t="str">
        <f t="shared" si="34"/>
        <v xml:space="preserve">, </v>
      </c>
      <c r="D393" s="132" t="str">
        <f t="shared" si="30"/>
        <v/>
      </c>
      <c r="E393" s="154" t="str">
        <f t="shared" si="31"/>
        <v/>
      </c>
      <c r="F393" s="132"/>
      <c r="G393" s="132"/>
      <c r="H393" s="132">
        <f t="shared" si="32"/>
        <v>0</v>
      </c>
    </row>
    <row r="394" spans="1:8" x14ac:dyDescent="0.2">
      <c r="A394" s="132" t="s">
        <v>945</v>
      </c>
      <c r="B394" s="132" t="str">
        <f t="shared" si="33"/>
        <v/>
      </c>
      <c r="C394" s="132" t="str">
        <f t="shared" si="34"/>
        <v xml:space="preserve">, </v>
      </c>
      <c r="D394" s="132" t="str">
        <f t="shared" si="30"/>
        <v/>
      </c>
      <c r="E394" s="154" t="str">
        <f t="shared" si="31"/>
        <v/>
      </c>
      <c r="F394" s="132"/>
      <c r="G394" s="132"/>
      <c r="H394" s="132">
        <f t="shared" si="32"/>
        <v>0</v>
      </c>
    </row>
    <row r="395" spans="1:8" x14ac:dyDescent="0.2">
      <c r="A395" s="132" t="s">
        <v>946</v>
      </c>
      <c r="B395" s="132" t="str">
        <f t="shared" si="33"/>
        <v/>
      </c>
      <c r="C395" s="132" t="str">
        <f t="shared" si="34"/>
        <v xml:space="preserve">, </v>
      </c>
      <c r="D395" s="132" t="str">
        <f t="shared" si="30"/>
        <v/>
      </c>
      <c r="E395" s="154" t="str">
        <f t="shared" si="31"/>
        <v/>
      </c>
      <c r="F395" s="132"/>
      <c r="G395" s="132"/>
      <c r="H395" s="132">
        <f t="shared" si="32"/>
        <v>0</v>
      </c>
    </row>
    <row r="396" spans="1:8" x14ac:dyDescent="0.2">
      <c r="A396" s="132" t="s">
        <v>947</v>
      </c>
      <c r="B396" s="132" t="str">
        <f t="shared" si="33"/>
        <v/>
      </c>
      <c r="C396" s="132" t="str">
        <f t="shared" si="34"/>
        <v xml:space="preserve">, </v>
      </c>
      <c r="D396" s="132" t="str">
        <f t="shared" si="30"/>
        <v/>
      </c>
      <c r="E396" s="154" t="str">
        <f t="shared" si="31"/>
        <v/>
      </c>
      <c r="F396" s="132"/>
      <c r="G396" s="132"/>
      <c r="H396" s="132">
        <f t="shared" si="32"/>
        <v>0</v>
      </c>
    </row>
    <row r="397" spans="1:8" x14ac:dyDescent="0.2">
      <c r="A397" s="132" t="s">
        <v>948</v>
      </c>
      <c r="B397" s="132" t="str">
        <f t="shared" si="33"/>
        <v/>
      </c>
      <c r="C397" s="132" t="str">
        <f t="shared" si="34"/>
        <v xml:space="preserve">, </v>
      </c>
      <c r="D397" s="132" t="str">
        <f t="shared" si="30"/>
        <v/>
      </c>
      <c r="E397" s="154" t="str">
        <f t="shared" si="31"/>
        <v/>
      </c>
      <c r="F397" s="132"/>
      <c r="G397" s="132"/>
      <c r="H397" s="132">
        <f t="shared" si="32"/>
        <v>0</v>
      </c>
    </row>
    <row r="398" spans="1:8" x14ac:dyDescent="0.2">
      <c r="A398" s="132" t="s">
        <v>949</v>
      </c>
      <c r="B398" s="132" t="str">
        <f t="shared" si="33"/>
        <v/>
      </c>
      <c r="C398" s="132" t="str">
        <f t="shared" si="34"/>
        <v xml:space="preserve">, </v>
      </c>
      <c r="D398" s="132" t="str">
        <f t="shared" si="30"/>
        <v/>
      </c>
      <c r="E398" s="154" t="str">
        <f t="shared" si="31"/>
        <v/>
      </c>
      <c r="F398" s="132"/>
      <c r="G398" s="132"/>
      <c r="H398" s="132">
        <f t="shared" si="32"/>
        <v>0</v>
      </c>
    </row>
    <row r="399" spans="1:8" x14ac:dyDescent="0.2">
      <c r="A399" s="132" t="s">
        <v>950</v>
      </c>
      <c r="B399" s="132" t="str">
        <f t="shared" si="33"/>
        <v/>
      </c>
      <c r="C399" s="132" t="str">
        <f t="shared" si="34"/>
        <v xml:space="preserve">, </v>
      </c>
      <c r="D399" s="132" t="str">
        <f t="shared" si="30"/>
        <v/>
      </c>
      <c r="E399" s="154" t="str">
        <f t="shared" si="31"/>
        <v/>
      </c>
      <c r="F399" s="132"/>
      <c r="G399" s="132"/>
      <c r="H399" s="132">
        <f t="shared" si="32"/>
        <v>0</v>
      </c>
    </row>
    <row r="400" spans="1:8" x14ac:dyDescent="0.2">
      <c r="A400" s="132" t="s">
        <v>951</v>
      </c>
      <c r="B400" s="132" t="str">
        <f t="shared" si="33"/>
        <v/>
      </c>
      <c r="C400" s="132" t="str">
        <f t="shared" si="34"/>
        <v xml:space="preserve">, </v>
      </c>
      <c r="D400" s="132" t="str">
        <f t="shared" si="30"/>
        <v/>
      </c>
      <c r="E400" s="154" t="str">
        <f t="shared" si="31"/>
        <v/>
      </c>
      <c r="F400" s="132"/>
      <c r="G400" s="132"/>
      <c r="H400" s="132">
        <f t="shared" si="32"/>
        <v>0</v>
      </c>
    </row>
    <row r="401" spans="1:8" x14ac:dyDescent="0.2">
      <c r="A401" s="132" t="s">
        <v>952</v>
      </c>
      <c r="B401" s="132" t="str">
        <f t="shared" si="33"/>
        <v/>
      </c>
      <c r="C401" s="132" t="str">
        <f t="shared" si="34"/>
        <v xml:space="preserve">, </v>
      </c>
      <c r="D401" s="132" t="str">
        <f t="shared" si="30"/>
        <v/>
      </c>
      <c r="E401" s="154" t="str">
        <f t="shared" si="31"/>
        <v/>
      </c>
      <c r="F401" s="132"/>
      <c r="G401" s="132"/>
      <c r="H401" s="132">
        <f t="shared" si="32"/>
        <v>0</v>
      </c>
    </row>
    <row r="402" spans="1:8" x14ac:dyDescent="0.2">
      <c r="A402" s="132" t="s">
        <v>1137</v>
      </c>
      <c r="B402" s="132" t="str">
        <f t="shared" si="33"/>
        <v/>
      </c>
      <c r="C402" s="132" t="str">
        <f t="shared" si="34"/>
        <v xml:space="preserve">, </v>
      </c>
      <c r="D402" s="132" t="str">
        <f t="shared" si="30"/>
        <v/>
      </c>
      <c r="E402" s="154" t="str">
        <f t="shared" si="31"/>
        <v/>
      </c>
      <c r="F402" s="132"/>
      <c r="G402" s="132"/>
      <c r="H402" s="132">
        <f t="shared" si="32"/>
        <v>0</v>
      </c>
    </row>
    <row r="403" spans="1:8" x14ac:dyDescent="0.2">
      <c r="A403" s="132" t="s">
        <v>1138</v>
      </c>
      <c r="B403" s="132" t="str">
        <f t="shared" si="33"/>
        <v/>
      </c>
      <c r="C403" s="132" t="str">
        <f t="shared" si="34"/>
        <v xml:space="preserve">, </v>
      </c>
      <c r="D403" s="132" t="str">
        <f t="shared" si="30"/>
        <v/>
      </c>
      <c r="E403" s="154" t="str">
        <f t="shared" si="31"/>
        <v/>
      </c>
      <c r="F403" s="132"/>
      <c r="G403" s="132"/>
      <c r="H403" s="132">
        <f t="shared" si="32"/>
        <v>0</v>
      </c>
    </row>
    <row r="404" spans="1:8" x14ac:dyDescent="0.2">
      <c r="A404" s="132" t="s">
        <v>1139</v>
      </c>
      <c r="B404" s="132" t="str">
        <f t="shared" si="33"/>
        <v/>
      </c>
      <c r="C404" s="132" t="str">
        <f t="shared" si="34"/>
        <v xml:space="preserve">, </v>
      </c>
      <c r="D404" s="132" t="str">
        <f t="shared" si="30"/>
        <v/>
      </c>
      <c r="E404" s="154" t="str">
        <f t="shared" si="31"/>
        <v/>
      </c>
      <c r="F404" s="132"/>
      <c r="G404" s="132"/>
      <c r="H404" s="132">
        <f t="shared" si="32"/>
        <v>0</v>
      </c>
    </row>
    <row r="405" spans="1:8" x14ac:dyDescent="0.2">
      <c r="A405" s="132" t="s">
        <v>1140</v>
      </c>
      <c r="B405" s="132" t="str">
        <f t="shared" si="33"/>
        <v/>
      </c>
      <c r="C405" s="132" t="str">
        <f t="shared" si="34"/>
        <v xml:space="preserve">, </v>
      </c>
      <c r="D405" s="132" t="str">
        <f t="shared" si="30"/>
        <v/>
      </c>
      <c r="E405" s="154" t="str">
        <f t="shared" si="31"/>
        <v/>
      </c>
      <c r="F405" s="132"/>
      <c r="G405" s="132"/>
      <c r="H405" s="132">
        <f t="shared" si="32"/>
        <v>0</v>
      </c>
    </row>
    <row r="406" spans="1:8" x14ac:dyDescent="0.2">
      <c r="A406" s="132" t="s">
        <v>1141</v>
      </c>
      <c r="B406" s="132" t="str">
        <f t="shared" si="33"/>
        <v/>
      </c>
      <c r="C406" s="132" t="str">
        <f t="shared" si="34"/>
        <v xml:space="preserve">, </v>
      </c>
      <c r="D406" s="132" t="str">
        <f t="shared" si="30"/>
        <v/>
      </c>
      <c r="E406" s="154" t="str">
        <f t="shared" si="31"/>
        <v/>
      </c>
      <c r="F406" s="132"/>
      <c r="G406" s="132"/>
      <c r="H406" s="132">
        <f t="shared" si="32"/>
        <v>0</v>
      </c>
    </row>
    <row r="407" spans="1:8" x14ac:dyDescent="0.2">
      <c r="A407" s="132" t="s">
        <v>1142</v>
      </c>
      <c r="B407" s="132" t="str">
        <f t="shared" si="33"/>
        <v/>
      </c>
      <c r="C407" s="132" t="str">
        <f t="shared" si="34"/>
        <v xml:space="preserve">, </v>
      </c>
      <c r="D407" s="132" t="str">
        <f t="shared" si="30"/>
        <v/>
      </c>
      <c r="E407" s="154" t="str">
        <f t="shared" si="31"/>
        <v/>
      </c>
      <c r="F407" s="132"/>
      <c r="G407" s="132"/>
      <c r="H407" s="132">
        <f t="shared" si="32"/>
        <v>0</v>
      </c>
    </row>
    <row r="408" spans="1:8" x14ac:dyDescent="0.2">
      <c r="A408" s="132" t="s">
        <v>1143</v>
      </c>
      <c r="B408" s="132" t="str">
        <f t="shared" si="33"/>
        <v/>
      </c>
      <c r="C408" s="132" t="str">
        <f t="shared" si="34"/>
        <v xml:space="preserve">, </v>
      </c>
      <c r="D408" s="132" t="str">
        <f t="shared" si="30"/>
        <v/>
      </c>
      <c r="E408" s="154" t="str">
        <f t="shared" si="31"/>
        <v/>
      </c>
      <c r="F408" s="132"/>
      <c r="G408" s="132"/>
      <c r="H408" s="132">
        <f t="shared" si="32"/>
        <v>0</v>
      </c>
    </row>
    <row r="409" spans="1:8" x14ac:dyDescent="0.2">
      <c r="A409" s="132" t="s">
        <v>1144</v>
      </c>
      <c r="B409" s="132" t="str">
        <f t="shared" si="33"/>
        <v/>
      </c>
      <c r="C409" s="132" t="str">
        <f t="shared" si="34"/>
        <v xml:space="preserve">, </v>
      </c>
      <c r="D409" s="132" t="str">
        <f t="shared" si="30"/>
        <v/>
      </c>
      <c r="E409" s="154" t="str">
        <f t="shared" si="31"/>
        <v/>
      </c>
      <c r="F409" s="132"/>
      <c r="G409" s="132"/>
      <c r="H409" s="132">
        <f t="shared" si="32"/>
        <v>0</v>
      </c>
    </row>
    <row r="410" spans="1:8" x14ac:dyDescent="0.2">
      <c r="A410" s="132" t="s">
        <v>953</v>
      </c>
      <c r="B410" s="132" t="str">
        <f t="shared" si="33"/>
        <v/>
      </c>
      <c r="C410" s="132" t="str">
        <f t="shared" si="34"/>
        <v xml:space="preserve">, </v>
      </c>
      <c r="D410" s="132" t="str">
        <f t="shared" si="30"/>
        <v/>
      </c>
      <c r="E410" s="154" t="str">
        <f t="shared" si="31"/>
        <v/>
      </c>
      <c r="F410" s="132"/>
      <c r="G410" s="132"/>
      <c r="H410" s="132">
        <f t="shared" si="32"/>
        <v>0</v>
      </c>
    </row>
    <row r="411" spans="1:8" x14ac:dyDescent="0.2">
      <c r="A411" s="132" t="s">
        <v>954</v>
      </c>
      <c r="B411" s="132" t="str">
        <f t="shared" si="33"/>
        <v/>
      </c>
      <c r="C411" s="132" t="str">
        <f t="shared" si="34"/>
        <v xml:space="preserve">, </v>
      </c>
      <c r="D411" s="132" t="str">
        <f t="shared" si="30"/>
        <v/>
      </c>
      <c r="E411" s="154" t="str">
        <f t="shared" si="31"/>
        <v/>
      </c>
      <c r="F411" s="132"/>
      <c r="G411" s="132"/>
      <c r="H411" s="132">
        <f t="shared" si="32"/>
        <v>0</v>
      </c>
    </row>
    <row r="412" spans="1:8" x14ac:dyDescent="0.2">
      <c r="A412" s="132" t="s">
        <v>955</v>
      </c>
      <c r="B412" s="132" t="str">
        <f t="shared" si="33"/>
        <v/>
      </c>
      <c r="C412" s="132" t="str">
        <f t="shared" si="34"/>
        <v xml:space="preserve">, </v>
      </c>
      <c r="D412" s="132" t="str">
        <f t="shared" si="30"/>
        <v/>
      </c>
      <c r="E412" s="154" t="str">
        <f t="shared" si="31"/>
        <v/>
      </c>
      <c r="F412" s="132"/>
      <c r="G412" s="132"/>
      <c r="H412" s="132">
        <f t="shared" si="32"/>
        <v>0</v>
      </c>
    </row>
    <row r="413" spans="1:8" x14ac:dyDescent="0.2">
      <c r="A413" s="132" t="s">
        <v>956</v>
      </c>
      <c r="B413" s="132" t="str">
        <f t="shared" si="33"/>
        <v/>
      </c>
      <c r="C413" s="132" t="str">
        <f t="shared" si="34"/>
        <v xml:space="preserve">, </v>
      </c>
      <c r="D413" s="132" t="str">
        <f t="shared" si="30"/>
        <v/>
      </c>
      <c r="E413" s="154" t="str">
        <f t="shared" si="31"/>
        <v/>
      </c>
      <c r="F413" s="132"/>
      <c r="G413" s="132"/>
      <c r="H413" s="132">
        <f t="shared" si="32"/>
        <v>0</v>
      </c>
    </row>
    <row r="414" spans="1:8" x14ac:dyDescent="0.2">
      <c r="A414" s="132" t="s">
        <v>957</v>
      </c>
      <c r="B414" s="132" t="str">
        <f t="shared" si="33"/>
        <v/>
      </c>
      <c r="C414" s="132" t="str">
        <f t="shared" si="34"/>
        <v xml:space="preserve">, </v>
      </c>
      <c r="D414" s="132" t="str">
        <f t="shared" si="30"/>
        <v/>
      </c>
      <c r="E414" s="154" t="str">
        <f t="shared" si="31"/>
        <v/>
      </c>
      <c r="F414" s="132"/>
      <c r="G414" s="132"/>
      <c r="H414" s="132">
        <f t="shared" si="32"/>
        <v>0</v>
      </c>
    </row>
    <row r="415" spans="1:8" x14ac:dyDescent="0.2">
      <c r="A415" s="132" t="s">
        <v>958</v>
      </c>
      <c r="B415" s="132" t="str">
        <f t="shared" si="33"/>
        <v/>
      </c>
      <c r="C415" s="132" t="str">
        <f t="shared" si="34"/>
        <v xml:space="preserve">, </v>
      </c>
      <c r="D415" s="132" t="str">
        <f t="shared" si="30"/>
        <v/>
      </c>
      <c r="E415" s="154" t="str">
        <f t="shared" si="31"/>
        <v/>
      </c>
      <c r="F415" s="132"/>
      <c r="G415" s="132"/>
      <c r="H415" s="132">
        <f t="shared" si="32"/>
        <v>0</v>
      </c>
    </row>
    <row r="416" spans="1:8" x14ac:dyDescent="0.2">
      <c r="A416" s="132" t="s">
        <v>959</v>
      </c>
      <c r="B416" s="132" t="str">
        <f t="shared" si="33"/>
        <v/>
      </c>
      <c r="C416" s="132" t="str">
        <f t="shared" si="34"/>
        <v xml:space="preserve">, </v>
      </c>
      <c r="D416" s="132" t="str">
        <f t="shared" si="30"/>
        <v/>
      </c>
      <c r="E416" s="154" t="str">
        <f t="shared" si="31"/>
        <v/>
      </c>
      <c r="F416" s="132"/>
      <c r="G416" s="132"/>
      <c r="H416" s="132">
        <f t="shared" si="32"/>
        <v>0</v>
      </c>
    </row>
    <row r="417" spans="1:8" x14ac:dyDescent="0.2">
      <c r="A417" s="132" t="s">
        <v>960</v>
      </c>
      <c r="B417" s="132" t="str">
        <f t="shared" si="33"/>
        <v/>
      </c>
      <c r="C417" s="132" t="str">
        <f t="shared" si="34"/>
        <v xml:space="preserve">, </v>
      </c>
      <c r="D417" s="132" t="str">
        <f t="shared" si="30"/>
        <v/>
      </c>
      <c r="E417" s="154" t="str">
        <f t="shared" si="31"/>
        <v/>
      </c>
      <c r="F417" s="132"/>
      <c r="G417" s="132"/>
      <c r="H417" s="132">
        <f t="shared" si="32"/>
        <v>0</v>
      </c>
    </row>
    <row r="418" spans="1:8" x14ac:dyDescent="0.2">
      <c r="A418" s="132" t="s">
        <v>961</v>
      </c>
      <c r="B418" s="132" t="str">
        <f t="shared" si="33"/>
        <v/>
      </c>
      <c r="C418" s="132" t="str">
        <f t="shared" si="34"/>
        <v xml:space="preserve">, </v>
      </c>
      <c r="D418" s="132" t="str">
        <f t="shared" si="30"/>
        <v/>
      </c>
      <c r="E418" s="154" t="str">
        <f t="shared" si="31"/>
        <v/>
      </c>
      <c r="F418" s="132"/>
      <c r="G418" s="132"/>
      <c r="H418" s="132">
        <f t="shared" si="32"/>
        <v>0</v>
      </c>
    </row>
    <row r="419" spans="1:8" x14ac:dyDescent="0.2">
      <c r="A419" s="132" t="s">
        <v>962</v>
      </c>
      <c r="B419" s="132" t="str">
        <f t="shared" si="33"/>
        <v/>
      </c>
      <c r="C419" s="132" t="str">
        <f t="shared" si="34"/>
        <v xml:space="preserve">, </v>
      </c>
      <c r="D419" s="132" t="str">
        <f t="shared" si="30"/>
        <v/>
      </c>
      <c r="E419" s="154" t="str">
        <f t="shared" si="31"/>
        <v/>
      </c>
      <c r="F419" s="132"/>
      <c r="G419" s="132"/>
      <c r="H419" s="132">
        <f t="shared" si="32"/>
        <v>0</v>
      </c>
    </row>
    <row r="420" spans="1:8" x14ac:dyDescent="0.2">
      <c r="A420" s="132" t="s">
        <v>963</v>
      </c>
      <c r="B420" s="132" t="str">
        <f t="shared" si="33"/>
        <v/>
      </c>
      <c r="C420" s="132" t="str">
        <f t="shared" si="34"/>
        <v xml:space="preserve">, </v>
      </c>
      <c r="D420" s="132" t="str">
        <f t="shared" si="30"/>
        <v/>
      </c>
      <c r="E420" s="154" t="str">
        <f t="shared" si="31"/>
        <v/>
      </c>
      <c r="F420" s="132"/>
      <c r="G420" s="132"/>
      <c r="H420" s="132">
        <f t="shared" si="32"/>
        <v>0</v>
      </c>
    </row>
    <row r="421" spans="1:8" x14ac:dyDescent="0.2">
      <c r="A421" s="132" t="s">
        <v>964</v>
      </c>
      <c r="B421" s="132" t="str">
        <f t="shared" si="33"/>
        <v/>
      </c>
      <c r="C421" s="132" t="str">
        <f t="shared" si="34"/>
        <v xml:space="preserve">, </v>
      </c>
      <c r="D421" s="132" t="str">
        <f t="shared" si="30"/>
        <v/>
      </c>
      <c r="E421" s="154" t="str">
        <f t="shared" si="31"/>
        <v/>
      </c>
      <c r="F421" s="132"/>
      <c r="G421" s="132"/>
      <c r="H421" s="132">
        <f t="shared" si="32"/>
        <v>0</v>
      </c>
    </row>
    <row r="422" spans="1:8" x14ac:dyDescent="0.2">
      <c r="A422" s="132" t="s">
        <v>965</v>
      </c>
      <c r="B422" s="132" t="str">
        <f t="shared" si="33"/>
        <v/>
      </c>
      <c r="C422" s="132" t="str">
        <f t="shared" si="34"/>
        <v xml:space="preserve">, </v>
      </c>
      <c r="D422" s="132" t="str">
        <f t="shared" si="30"/>
        <v/>
      </c>
      <c r="E422" s="154" t="str">
        <f t="shared" si="31"/>
        <v/>
      </c>
      <c r="F422" s="132"/>
      <c r="G422" s="132"/>
      <c r="H422" s="132">
        <f t="shared" si="32"/>
        <v>0</v>
      </c>
    </row>
    <row r="423" spans="1:8" x14ac:dyDescent="0.2">
      <c r="A423" s="132" t="s">
        <v>966</v>
      </c>
      <c r="B423" s="132" t="str">
        <f t="shared" si="33"/>
        <v/>
      </c>
      <c r="C423" s="132" t="str">
        <f t="shared" si="34"/>
        <v xml:space="preserve">, </v>
      </c>
      <c r="D423" s="132" t="str">
        <f t="shared" si="30"/>
        <v/>
      </c>
      <c r="E423" s="154" t="str">
        <f t="shared" si="31"/>
        <v/>
      </c>
      <c r="F423" s="132"/>
      <c r="G423" s="132"/>
      <c r="H423" s="132">
        <f t="shared" si="32"/>
        <v>0</v>
      </c>
    </row>
    <row r="424" spans="1:8" x14ac:dyDescent="0.2">
      <c r="A424" s="132" t="s">
        <v>967</v>
      </c>
      <c r="B424" s="132" t="str">
        <f t="shared" si="33"/>
        <v/>
      </c>
      <c r="C424" s="132" t="str">
        <f t="shared" si="34"/>
        <v xml:space="preserve">, </v>
      </c>
      <c r="D424" s="132" t="str">
        <f t="shared" si="30"/>
        <v/>
      </c>
      <c r="E424" s="154" t="str">
        <f t="shared" si="31"/>
        <v/>
      </c>
      <c r="F424" s="132"/>
      <c r="G424" s="132"/>
      <c r="H424" s="132">
        <f t="shared" si="32"/>
        <v>0</v>
      </c>
    </row>
    <row r="425" spans="1:8" x14ac:dyDescent="0.2">
      <c r="A425" s="132" t="s">
        <v>968</v>
      </c>
      <c r="B425" s="132" t="str">
        <f t="shared" si="33"/>
        <v/>
      </c>
      <c r="C425" s="132" t="str">
        <f t="shared" si="34"/>
        <v xml:space="preserve">, </v>
      </c>
      <c r="D425" s="132" t="str">
        <f t="shared" si="30"/>
        <v/>
      </c>
      <c r="E425" s="154" t="str">
        <f t="shared" si="31"/>
        <v/>
      </c>
      <c r="F425" s="132"/>
      <c r="G425" s="132"/>
      <c r="H425" s="132">
        <f t="shared" si="32"/>
        <v>0</v>
      </c>
    </row>
    <row r="426" spans="1:8" x14ac:dyDescent="0.2">
      <c r="A426" s="132" t="s">
        <v>1145</v>
      </c>
      <c r="B426" s="132" t="str">
        <f t="shared" si="33"/>
        <v/>
      </c>
      <c r="C426" s="132" t="str">
        <f t="shared" si="34"/>
        <v xml:space="preserve">, </v>
      </c>
      <c r="D426" s="132" t="str">
        <f t="shared" si="30"/>
        <v/>
      </c>
      <c r="E426" s="154" t="str">
        <f t="shared" si="31"/>
        <v/>
      </c>
      <c r="F426" s="132"/>
      <c r="G426" s="132"/>
      <c r="H426" s="132">
        <f t="shared" si="32"/>
        <v>0</v>
      </c>
    </row>
    <row r="427" spans="1:8" x14ac:dyDescent="0.2">
      <c r="A427" s="132" t="s">
        <v>1146</v>
      </c>
      <c r="B427" s="132" t="str">
        <f t="shared" si="33"/>
        <v/>
      </c>
      <c r="C427" s="132" t="str">
        <f t="shared" si="34"/>
        <v xml:space="preserve">, </v>
      </c>
      <c r="D427" s="132" t="str">
        <f t="shared" si="30"/>
        <v/>
      </c>
      <c r="E427" s="154" t="str">
        <f t="shared" si="31"/>
        <v/>
      </c>
      <c r="F427" s="132"/>
      <c r="G427" s="132"/>
      <c r="H427" s="132">
        <f t="shared" si="32"/>
        <v>0</v>
      </c>
    </row>
    <row r="428" spans="1:8" x14ac:dyDescent="0.2">
      <c r="A428" s="132" t="s">
        <v>1147</v>
      </c>
      <c r="B428" s="132" t="str">
        <f t="shared" si="33"/>
        <v/>
      </c>
      <c r="C428" s="132" t="str">
        <f t="shared" si="34"/>
        <v xml:space="preserve">, </v>
      </c>
      <c r="D428" s="132" t="str">
        <f t="shared" si="30"/>
        <v/>
      </c>
      <c r="E428" s="154" t="str">
        <f t="shared" si="31"/>
        <v/>
      </c>
      <c r="F428" s="132"/>
      <c r="G428" s="132"/>
      <c r="H428" s="132">
        <f t="shared" si="32"/>
        <v>0</v>
      </c>
    </row>
    <row r="429" spans="1:8" x14ac:dyDescent="0.2">
      <c r="A429" s="132" t="s">
        <v>1148</v>
      </c>
      <c r="B429" s="132" t="str">
        <f t="shared" si="33"/>
        <v/>
      </c>
      <c r="C429" s="132" t="str">
        <f t="shared" si="34"/>
        <v xml:space="preserve">, </v>
      </c>
      <c r="D429" s="132" t="str">
        <f t="shared" si="30"/>
        <v/>
      </c>
      <c r="E429" s="154" t="str">
        <f t="shared" si="31"/>
        <v/>
      </c>
      <c r="F429" s="132"/>
      <c r="G429" s="132"/>
      <c r="H429" s="132">
        <f t="shared" si="32"/>
        <v>0</v>
      </c>
    </row>
    <row r="430" spans="1:8" x14ac:dyDescent="0.2">
      <c r="A430" s="132" t="s">
        <v>1149</v>
      </c>
      <c r="B430" s="132" t="str">
        <f t="shared" si="33"/>
        <v/>
      </c>
      <c r="C430" s="132" t="str">
        <f t="shared" si="34"/>
        <v xml:space="preserve">, </v>
      </c>
      <c r="D430" s="132" t="str">
        <f t="shared" si="30"/>
        <v/>
      </c>
      <c r="E430" s="154" t="str">
        <f t="shared" si="31"/>
        <v/>
      </c>
      <c r="F430" s="132"/>
      <c r="G430" s="132"/>
      <c r="H430" s="132">
        <f t="shared" si="32"/>
        <v>0</v>
      </c>
    </row>
    <row r="431" spans="1:8" x14ac:dyDescent="0.2">
      <c r="A431" s="132" t="s">
        <v>1150</v>
      </c>
      <c r="B431" s="132" t="str">
        <f t="shared" si="33"/>
        <v/>
      </c>
      <c r="C431" s="132" t="str">
        <f t="shared" si="34"/>
        <v xml:space="preserve">, </v>
      </c>
      <c r="D431" s="132" t="str">
        <f t="shared" si="30"/>
        <v/>
      </c>
      <c r="E431" s="154" t="str">
        <f t="shared" si="31"/>
        <v/>
      </c>
      <c r="F431" s="132"/>
      <c r="G431" s="132"/>
      <c r="H431" s="132">
        <f t="shared" si="32"/>
        <v>0</v>
      </c>
    </row>
    <row r="432" spans="1:8" x14ac:dyDescent="0.2">
      <c r="A432" s="132" t="s">
        <v>1151</v>
      </c>
      <c r="B432" s="132" t="str">
        <f t="shared" si="33"/>
        <v/>
      </c>
      <c r="C432" s="132" t="str">
        <f t="shared" si="34"/>
        <v xml:space="preserve">, </v>
      </c>
      <c r="D432" s="132" t="str">
        <f t="shared" si="30"/>
        <v/>
      </c>
      <c r="E432" s="154" t="str">
        <f t="shared" si="31"/>
        <v/>
      </c>
      <c r="F432" s="132"/>
      <c r="G432" s="132"/>
      <c r="H432" s="132">
        <f t="shared" si="32"/>
        <v>0</v>
      </c>
    </row>
    <row r="433" spans="1:8" x14ac:dyDescent="0.2">
      <c r="A433" s="132" t="s">
        <v>1152</v>
      </c>
      <c r="B433" s="132" t="str">
        <f t="shared" si="33"/>
        <v/>
      </c>
      <c r="C433" s="132" t="str">
        <f t="shared" si="34"/>
        <v xml:space="preserve">, </v>
      </c>
      <c r="D433" s="132" t="str">
        <f t="shared" si="30"/>
        <v/>
      </c>
      <c r="E433" s="154" t="str">
        <f t="shared" si="31"/>
        <v/>
      </c>
      <c r="F433" s="132"/>
      <c r="G433" s="132"/>
      <c r="H433" s="132">
        <f t="shared" si="32"/>
        <v>0</v>
      </c>
    </row>
    <row r="434" spans="1:8" x14ac:dyDescent="0.2">
      <c r="A434" s="132" t="s">
        <v>969</v>
      </c>
      <c r="B434" s="132" t="str">
        <f t="shared" si="33"/>
        <v/>
      </c>
      <c r="C434" s="132" t="str">
        <f t="shared" si="34"/>
        <v xml:space="preserve">, </v>
      </c>
      <c r="D434" s="132" t="str">
        <f t="shared" si="30"/>
        <v/>
      </c>
      <c r="E434" s="154" t="str">
        <f t="shared" si="31"/>
        <v/>
      </c>
      <c r="F434" s="132"/>
      <c r="G434" s="132"/>
      <c r="H434" s="132">
        <f t="shared" si="32"/>
        <v>0</v>
      </c>
    </row>
    <row r="435" spans="1:8" x14ac:dyDescent="0.2">
      <c r="A435" s="132" t="s">
        <v>970</v>
      </c>
      <c r="B435" s="132" t="str">
        <f t="shared" si="33"/>
        <v/>
      </c>
      <c r="C435" s="132" t="str">
        <f t="shared" si="34"/>
        <v xml:space="preserve">, </v>
      </c>
      <c r="D435" s="132" t="str">
        <f t="shared" si="30"/>
        <v/>
      </c>
      <c r="E435" s="154" t="str">
        <f t="shared" si="31"/>
        <v/>
      </c>
      <c r="F435" s="132"/>
      <c r="G435" s="132"/>
      <c r="H435" s="132">
        <f t="shared" si="32"/>
        <v>0</v>
      </c>
    </row>
    <row r="436" spans="1:8" x14ac:dyDescent="0.2">
      <c r="A436" s="132" t="s">
        <v>971</v>
      </c>
      <c r="B436" s="132" t="str">
        <f t="shared" si="33"/>
        <v/>
      </c>
      <c r="C436" s="132" t="str">
        <f t="shared" si="34"/>
        <v xml:space="preserve">, </v>
      </c>
      <c r="D436" s="132" t="str">
        <f t="shared" si="30"/>
        <v/>
      </c>
      <c r="E436" s="154" t="str">
        <f t="shared" si="31"/>
        <v/>
      </c>
      <c r="F436" s="132"/>
      <c r="G436" s="132"/>
      <c r="H436" s="132">
        <f t="shared" si="32"/>
        <v>0</v>
      </c>
    </row>
    <row r="437" spans="1:8" x14ac:dyDescent="0.2">
      <c r="A437" s="132" t="s">
        <v>972</v>
      </c>
      <c r="B437" s="132" t="str">
        <f t="shared" si="33"/>
        <v/>
      </c>
      <c r="C437" s="132" t="str">
        <f t="shared" si="34"/>
        <v xml:space="preserve">, </v>
      </c>
      <c r="D437" s="132" t="str">
        <f t="shared" si="30"/>
        <v/>
      </c>
      <c r="E437" s="154" t="str">
        <f t="shared" si="31"/>
        <v/>
      </c>
      <c r="F437" s="132"/>
      <c r="G437" s="132"/>
      <c r="H437" s="132">
        <f t="shared" si="32"/>
        <v>0</v>
      </c>
    </row>
    <row r="438" spans="1:8" x14ac:dyDescent="0.2">
      <c r="A438" s="132" t="s">
        <v>973</v>
      </c>
      <c r="B438" s="132" t="str">
        <f t="shared" si="33"/>
        <v/>
      </c>
      <c r="C438" s="132" t="str">
        <f t="shared" si="34"/>
        <v xml:space="preserve">, </v>
      </c>
      <c r="D438" s="132" t="str">
        <f t="shared" si="30"/>
        <v/>
      </c>
      <c r="E438" s="154" t="str">
        <f t="shared" si="31"/>
        <v/>
      </c>
      <c r="F438" s="132"/>
      <c r="G438" s="132"/>
      <c r="H438" s="132">
        <f t="shared" si="32"/>
        <v>0</v>
      </c>
    </row>
    <row r="439" spans="1:8" x14ac:dyDescent="0.2">
      <c r="A439" s="132" t="s">
        <v>974</v>
      </c>
      <c r="B439" s="132" t="str">
        <f t="shared" si="33"/>
        <v/>
      </c>
      <c r="C439" s="132" t="str">
        <f t="shared" si="34"/>
        <v xml:space="preserve">, </v>
      </c>
      <c r="D439" s="132" t="str">
        <f t="shared" si="30"/>
        <v/>
      </c>
      <c r="E439" s="154" t="str">
        <f t="shared" si="31"/>
        <v/>
      </c>
      <c r="F439" s="132"/>
      <c r="G439" s="132"/>
      <c r="H439" s="132">
        <f t="shared" si="32"/>
        <v>0</v>
      </c>
    </row>
    <row r="440" spans="1:8" x14ac:dyDescent="0.2">
      <c r="A440" s="132" t="s">
        <v>975</v>
      </c>
      <c r="B440" s="132" t="str">
        <f t="shared" si="33"/>
        <v/>
      </c>
      <c r="C440" s="132" t="str">
        <f t="shared" si="34"/>
        <v xml:space="preserve">, </v>
      </c>
      <c r="D440" s="132" t="str">
        <f t="shared" si="30"/>
        <v/>
      </c>
      <c r="E440" s="154" t="str">
        <f t="shared" si="31"/>
        <v/>
      </c>
      <c r="F440" s="132"/>
      <c r="G440" s="132"/>
      <c r="H440" s="132">
        <f t="shared" si="32"/>
        <v>0</v>
      </c>
    </row>
    <row r="441" spans="1:8" x14ac:dyDescent="0.2">
      <c r="A441" s="132" t="s">
        <v>976</v>
      </c>
      <c r="B441" s="132" t="str">
        <f t="shared" si="33"/>
        <v/>
      </c>
      <c r="C441" s="132" t="str">
        <f t="shared" si="34"/>
        <v xml:space="preserve">, </v>
      </c>
      <c r="D441" s="132" t="str">
        <f t="shared" si="30"/>
        <v/>
      </c>
      <c r="E441" s="154" t="str">
        <f t="shared" si="31"/>
        <v/>
      </c>
      <c r="F441" s="132"/>
      <c r="G441" s="132"/>
      <c r="H441" s="132">
        <f t="shared" si="32"/>
        <v>0</v>
      </c>
    </row>
    <row r="442" spans="1:8" x14ac:dyDescent="0.2">
      <c r="A442" s="132" t="s">
        <v>977</v>
      </c>
      <c r="B442" s="132" t="str">
        <f t="shared" si="33"/>
        <v/>
      </c>
      <c r="C442" s="132" t="str">
        <f t="shared" si="34"/>
        <v xml:space="preserve">, </v>
      </c>
      <c r="D442" s="132" t="str">
        <f t="shared" si="30"/>
        <v/>
      </c>
      <c r="E442" s="154" t="str">
        <f t="shared" si="31"/>
        <v/>
      </c>
      <c r="F442" s="132"/>
      <c r="G442" s="132"/>
      <c r="H442" s="132">
        <f t="shared" si="32"/>
        <v>0</v>
      </c>
    </row>
    <row r="443" spans="1:8" x14ac:dyDescent="0.2">
      <c r="A443" s="132" t="s">
        <v>978</v>
      </c>
      <c r="B443" s="132" t="str">
        <f t="shared" si="33"/>
        <v/>
      </c>
      <c r="C443" s="132" t="str">
        <f t="shared" si="34"/>
        <v xml:space="preserve">, </v>
      </c>
      <c r="D443" s="132" t="str">
        <f t="shared" si="30"/>
        <v/>
      </c>
      <c r="E443" s="154" t="str">
        <f t="shared" si="31"/>
        <v/>
      </c>
      <c r="F443" s="132"/>
      <c r="G443" s="132"/>
      <c r="H443" s="132">
        <f t="shared" si="32"/>
        <v>0</v>
      </c>
    </row>
    <row r="444" spans="1:8" x14ac:dyDescent="0.2">
      <c r="A444" s="132" t="s">
        <v>979</v>
      </c>
      <c r="B444" s="132" t="str">
        <f t="shared" si="33"/>
        <v/>
      </c>
      <c r="C444" s="132" t="str">
        <f t="shared" si="34"/>
        <v xml:space="preserve">, </v>
      </c>
      <c r="D444" s="132" t="str">
        <f t="shared" si="30"/>
        <v/>
      </c>
      <c r="E444" s="154" t="str">
        <f t="shared" si="31"/>
        <v/>
      </c>
      <c r="F444" s="132"/>
      <c r="G444" s="132"/>
      <c r="H444" s="132">
        <f t="shared" si="32"/>
        <v>0</v>
      </c>
    </row>
    <row r="445" spans="1:8" x14ac:dyDescent="0.2">
      <c r="A445" s="132" t="s">
        <v>980</v>
      </c>
      <c r="B445" s="132" t="str">
        <f t="shared" si="33"/>
        <v/>
      </c>
      <c r="C445" s="132" t="str">
        <f t="shared" si="34"/>
        <v xml:space="preserve">, </v>
      </c>
      <c r="D445" s="132" t="str">
        <f t="shared" si="30"/>
        <v/>
      </c>
      <c r="E445" s="154" t="str">
        <f t="shared" si="31"/>
        <v/>
      </c>
      <c r="F445" s="132"/>
      <c r="G445" s="132"/>
      <c r="H445" s="132">
        <f t="shared" si="32"/>
        <v>0</v>
      </c>
    </row>
    <row r="446" spans="1:8" x14ac:dyDescent="0.2">
      <c r="A446" s="132" t="s">
        <v>981</v>
      </c>
      <c r="B446" s="132" t="str">
        <f t="shared" si="33"/>
        <v/>
      </c>
      <c r="C446" s="132" t="str">
        <f t="shared" si="34"/>
        <v xml:space="preserve">, </v>
      </c>
      <c r="D446" s="132" t="str">
        <f t="shared" si="30"/>
        <v/>
      </c>
      <c r="E446" s="154" t="str">
        <f t="shared" si="31"/>
        <v/>
      </c>
      <c r="F446" s="132"/>
      <c r="G446" s="132"/>
      <c r="H446" s="132">
        <f t="shared" si="32"/>
        <v>0</v>
      </c>
    </row>
    <row r="447" spans="1:8" x14ac:dyDescent="0.2">
      <c r="A447" s="132" t="s">
        <v>982</v>
      </c>
      <c r="B447" s="132" t="str">
        <f t="shared" si="33"/>
        <v/>
      </c>
      <c r="C447" s="132" t="str">
        <f t="shared" si="34"/>
        <v xml:space="preserve">, </v>
      </c>
      <c r="D447" s="132" t="str">
        <f t="shared" si="30"/>
        <v/>
      </c>
      <c r="E447" s="154" t="str">
        <f t="shared" si="31"/>
        <v/>
      </c>
      <c r="F447" s="132"/>
      <c r="G447" s="132"/>
      <c r="H447" s="132">
        <f t="shared" si="32"/>
        <v>0</v>
      </c>
    </row>
    <row r="448" spans="1:8" x14ac:dyDescent="0.2">
      <c r="A448" s="132" t="s">
        <v>983</v>
      </c>
      <c r="B448" s="132" t="str">
        <f t="shared" si="33"/>
        <v/>
      </c>
      <c r="C448" s="132" t="str">
        <f t="shared" si="34"/>
        <v xml:space="preserve">, </v>
      </c>
      <c r="D448" s="132" t="str">
        <f t="shared" si="30"/>
        <v/>
      </c>
      <c r="E448" s="154" t="str">
        <f t="shared" si="31"/>
        <v/>
      </c>
      <c r="F448" s="132"/>
      <c r="G448" s="132"/>
      <c r="H448" s="132">
        <f t="shared" si="32"/>
        <v>0</v>
      </c>
    </row>
    <row r="449" spans="1:8" x14ac:dyDescent="0.2">
      <c r="A449" s="132" t="s">
        <v>984</v>
      </c>
      <c r="B449" s="132" t="str">
        <f t="shared" si="33"/>
        <v/>
      </c>
      <c r="C449" s="132" t="str">
        <f t="shared" si="34"/>
        <v xml:space="preserve">, </v>
      </c>
      <c r="D449" s="132" t="str">
        <f t="shared" si="30"/>
        <v/>
      </c>
      <c r="E449" s="154" t="str">
        <f t="shared" si="31"/>
        <v/>
      </c>
      <c r="F449" s="132"/>
      <c r="G449" s="132"/>
      <c r="H449" s="132">
        <f t="shared" si="32"/>
        <v>0</v>
      </c>
    </row>
    <row r="450" spans="1:8" x14ac:dyDescent="0.2">
      <c r="A450" s="132" t="s">
        <v>1153</v>
      </c>
      <c r="B450" s="132" t="str">
        <f t="shared" si="33"/>
        <v/>
      </c>
      <c r="C450" s="132" t="str">
        <f t="shared" si="34"/>
        <v xml:space="preserve">, </v>
      </c>
      <c r="D450" s="132" t="str">
        <f t="shared" ref="D450:D513" si="35">IF(LEN(VLOOKUP($A450,playerDetails,6,FALSE))=0,"",VLOOKUP($A450,playerDetails,6,FALSE))</f>
        <v/>
      </c>
      <c r="E450" s="154" t="str">
        <f t="shared" ref="E450:E513" si="36">IF(LEN(VLOOKUP($A450,playerDetails,5,FALSE))=0,"",VLOOKUP($A450,playerDetails,5,FALSE))</f>
        <v/>
      </c>
      <c r="F450" s="132"/>
      <c r="G450" s="132"/>
      <c r="H450" s="132">
        <f t="shared" ref="H450:H513" si="37">VLOOKUP(LEFT($A450,1),TeamLookup,2,FALSE)</f>
        <v>0</v>
      </c>
    </row>
    <row r="451" spans="1:8" x14ac:dyDescent="0.2">
      <c r="A451" s="132" t="s">
        <v>1154</v>
      </c>
      <c r="B451" s="132" t="str">
        <f t="shared" ref="B451:B514" si="38">IF(LEN(VLOOKUP($A451,playerDetails,7,FALSE))=0,"",VLOOKUP($A451,playerDetails,7,FALSE))</f>
        <v/>
      </c>
      <c r="C451" s="132" t="str">
        <f t="shared" ref="C451:C514" si="39">IF(LEN(VLOOKUP($A451,playerDetails,9,FALSE))=0,"",VLOOKUP($A451,playerDetails,9,FALSE))</f>
        <v xml:space="preserve">, </v>
      </c>
      <c r="D451" s="132" t="str">
        <f t="shared" si="35"/>
        <v/>
      </c>
      <c r="E451" s="154" t="str">
        <f t="shared" si="36"/>
        <v/>
      </c>
      <c r="F451" s="132"/>
      <c r="G451" s="132"/>
      <c r="H451" s="132">
        <f t="shared" si="37"/>
        <v>0</v>
      </c>
    </row>
    <row r="452" spans="1:8" x14ac:dyDescent="0.2">
      <c r="A452" s="132" t="s">
        <v>1155</v>
      </c>
      <c r="B452" s="132" t="str">
        <f t="shared" si="38"/>
        <v/>
      </c>
      <c r="C452" s="132" t="str">
        <f t="shared" si="39"/>
        <v xml:space="preserve">, </v>
      </c>
      <c r="D452" s="132" t="str">
        <f t="shared" si="35"/>
        <v/>
      </c>
      <c r="E452" s="154" t="str">
        <f t="shared" si="36"/>
        <v/>
      </c>
      <c r="F452" s="132"/>
      <c r="G452" s="132"/>
      <c r="H452" s="132">
        <f t="shared" si="37"/>
        <v>0</v>
      </c>
    </row>
    <row r="453" spans="1:8" x14ac:dyDescent="0.2">
      <c r="A453" s="132" t="s">
        <v>1156</v>
      </c>
      <c r="B453" s="132" t="str">
        <f t="shared" si="38"/>
        <v/>
      </c>
      <c r="C453" s="132" t="str">
        <f t="shared" si="39"/>
        <v xml:space="preserve">, </v>
      </c>
      <c r="D453" s="132" t="str">
        <f t="shared" si="35"/>
        <v/>
      </c>
      <c r="E453" s="154" t="str">
        <f t="shared" si="36"/>
        <v/>
      </c>
      <c r="F453" s="132"/>
      <c r="G453" s="132"/>
      <c r="H453" s="132">
        <f t="shared" si="37"/>
        <v>0</v>
      </c>
    </row>
    <row r="454" spans="1:8" x14ac:dyDescent="0.2">
      <c r="A454" s="132" t="s">
        <v>1157</v>
      </c>
      <c r="B454" s="132" t="str">
        <f t="shared" si="38"/>
        <v/>
      </c>
      <c r="C454" s="132" t="str">
        <f t="shared" si="39"/>
        <v xml:space="preserve">, </v>
      </c>
      <c r="D454" s="132" t="str">
        <f t="shared" si="35"/>
        <v/>
      </c>
      <c r="E454" s="154" t="str">
        <f t="shared" si="36"/>
        <v/>
      </c>
      <c r="F454" s="132"/>
      <c r="G454" s="132"/>
      <c r="H454" s="132">
        <f t="shared" si="37"/>
        <v>0</v>
      </c>
    </row>
    <row r="455" spans="1:8" x14ac:dyDescent="0.2">
      <c r="A455" s="132" t="s">
        <v>1158</v>
      </c>
      <c r="B455" s="132" t="str">
        <f t="shared" si="38"/>
        <v/>
      </c>
      <c r="C455" s="132" t="str">
        <f t="shared" si="39"/>
        <v xml:space="preserve">, </v>
      </c>
      <c r="D455" s="132" t="str">
        <f t="shared" si="35"/>
        <v/>
      </c>
      <c r="E455" s="154" t="str">
        <f t="shared" si="36"/>
        <v/>
      </c>
      <c r="F455" s="132"/>
      <c r="G455" s="132"/>
      <c r="H455" s="132">
        <f t="shared" si="37"/>
        <v>0</v>
      </c>
    </row>
    <row r="456" spans="1:8" x14ac:dyDescent="0.2">
      <c r="A456" s="132" t="s">
        <v>1159</v>
      </c>
      <c r="B456" s="132" t="str">
        <f t="shared" si="38"/>
        <v/>
      </c>
      <c r="C456" s="132" t="str">
        <f t="shared" si="39"/>
        <v xml:space="preserve">, </v>
      </c>
      <c r="D456" s="132" t="str">
        <f t="shared" si="35"/>
        <v/>
      </c>
      <c r="E456" s="154" t="str">
        <f t="shared" si="36"/>
        <v/>
      </c>
      <c r="F456" s="132"/>
      <c r="G456" s="132"/>
      <c r="H456" s="132">
        <f t="shared" si="37"/>
        <v>0</v>
      </c>
    </row>
    <row r="457" spans="1:8" x14ac:dyDescent="0.2">
      <c r="A457" s="132" t="s">
        <v>1160</v>
      </c>
      <c r="B457" s="132" t="str">
        <f t="shared" si="38"/>
        <v/>
      </c>
      <c r="C457" s="132" t="str">
        <f t="shared" si="39"/>
        <v xml:space="preserve">, </v>
      </c>
      <c r="D457" s="132" t="str">
        <f t="shared" si="35"/>
        <v/>
      </c>
      <c r="E457" s="154" t="str">
        <f t="shared" si="36"/>
        <v/>
      </c>
      <c r="F457" s="132"/>
      <c r="G457" s="132"/>
      <c r="H457" s="132">
        <f t="shared" si="37"/>
        <v>0</v>
      </c>
    </row>
    <row r="458" spans="1:8" x14ac:dyDescent="0.2">
      <c r="A458" s="132" t="s">
        <v>985</v>
      </c>
      <c r="B458" s="132" t="str">
        <f t="shared" si="38"/>
        <v/>
      </c>
      <c r="C458" s="132" t="str">
        <f t="shared" si="39"/>
        <v xml:space="preserve">, </v>
      </c>
      <c r="D458" s="132" t="str">
        <f t="shared" si="35"/>
        <v/>
      </c>
      <c r="E458" s="154" t="str">
        <f t="shared" si="36"/>
        <v/>
      </c>
      <c r="F458" s="132"/>
      <c r="G458" s="132"/>
      <c r="H458" s="132">
        <f t="shared" si="37"/>
        <v>0</v>
      </c>
    </row>
    <row r="459" spans="1:8" x14ac:dyDescent="0.2">
      <c r="A459" s="132" t="s">
        <v>986</v>
      </c>
      <c r="B459" s="132" t="str">
        <f t="shared" si="38"/>
        <v/>
      </c>
      <c r="C459" s="132" t="str">
        <f t="shared" si="39"/>
        <v xml:space="preserve">, </v>
      </c>
      <c r="D459" s="132" t="str">
        <f t="shared" si="35"/>
        <v/>
      </c>
      <c r="E459" s="154" t="str">
        <f t="shared" si="36"/>
        <v/>
      </c>
      <c r="F459" s="132"/>
      <c r="G459" s="132"/>
      <c r="H459" s="132">
        <f t="shared" si="37"/>
        <v>0</v>
      </c>
    </row>
    <row r="460" spans="1:8" x14ac:dyDescent="0.2">
      <c r="A460" s="132" t="s">
        <v>987</v>
      </c>
      <c r="B460" s="132" t="str">
        <f t="shared" si="38"/>
        <v/>
      </c>
      <c r="C460" s="132" t="str">
        <f t="shared" si="39"/>
        <v xml:space="preserve">, </v>
      </c>
      <c r="D460" s="132" t="str">
        <f t="shared" si="35"/>
        <v/>
      </c>
      <c r="E460" s="154" t="str">
        <f t="shared" si="36"/>
        <v/>
      </c>
      <c r="F460" s="132"/>
      <c r="G460" s="132"/>
      <c r="H460" s="132">
        <f t="shared" si="37"/>
        <v>0</v>
      </c>
    </row>
    <row r="461" spans="1:8" x14ac:dyDescent="0.2">
      <c r="A461" s="132" t="s">
        <v>988</v>
      </c>
      <c r="B461" s="132" t="str">
        <f t="shared" si="38"/>
        <v/>
      </c>
      <c r="C461" s="132" t="str">
        <f t="shared" si="39"/>
        <v xml:space="preserve">, </v>
      </c>
      <c r="D461" s="132" t="str">
        <f t="shared" si="35"/>
        <v/>
      </c>
      <c r="E461" s="154" t="str">
        <f t="shared" si="36"/>
        <v/>
      </c>
      <c r="F461" s="132"/>
      <c r="G461" s="132"/>
      <c r="H461" s="132">
        <f t="shared" si="37"/>
        <v>0</v>
      </c>
    </row>
    <row r="462" spans="1:8" x14ac:dyDescent="0.2">
      <c r="A462" s="132" t="s">
        <v>989</v>
      </c>
      <c r="B462" s="132" t="str">
        <f t="shared" si="38"/>
        <v/>
      </c>
      <c r="C462" s="132" t="str">
        <f t="shared" si="39"/>
        <v xml:space="preserve">, </v>
      </c>
      <c r="D462" s="132" t="str">
        <f t="shared" si="35"/>
        <v/>
      </c>
      <c r="E462" s="154" t="str">
        <f t="shared" si="36"/>
        <v/>
      </c>
      <c r="F462" s="132"/>
      <c r="G462" s="132"/>
      <c r="H462" s="132">
        <f t="shared" si="37"/>
        <v>0</v>
      </c>
    </row>
    <row r="463" spans="1:8" x14ac:dyDescent="0.2">
      <c r="A463" s="132" t="s">
        <v>990</v>
      </c>
      <c r="B463" s="132" t="str">
        <f t="shared" si="38"/>
        <v/>
      </c>
      <c r="C463" s="132" t="str">
        <f t="shared" si="39"/>
        <v xml:space="preserve">, </v>
      </c>
      <c r="D463" s="132" t="str">
        <f t="shared" si="35"/>
        <v/>
      </c>
      <c r="E463" s="154" t="str">
        <f t="shared" si="36"/>
        <v/>
      </c>
      <c r="F463" s="132"/>
      <c r="G463" s="132"/>
      <c r="H463" s="132">
        <f t="shared" si="37"/>
        <v>0</v>
      </c>
    </row>
    <row r="464" spans="1:8" x14ac:dyDescent="0.2">
      <c r="A464" s="132" t="s">
        <v>991</v>
      </c>
      <c r="B464" s="132" t="str">
        <f t="shared" si="38"/>
        <v/>
      </c>
      <c r="C464" s="132" t="str">
        <f t="shared" si="39"/>
        <v xml:space="preserve">, </v>
      </c>
      <c r="D464" s="132" t="str">
        <f t="shared" si="35"/>
        <v/>
      </c>
      <c r="E464" s="154" t="str">
        <f t="shared" si="36"/>
        <v/>
      </c>
      <c r="F464" s="132"/>
      <c r="G464" s="132"/>
      <c r="H464" s="132">
        <f t="shared" si="37"/>
        <v>0</v>
      </c>
    </row>
    <row r="465" spans="1:8" x14ac:dyDescent="0.2">
      <c r="A465" s="132" t="s">
        <v>992</v>
      </c>
      <c r="B465" s="132" t="str">
        <f t="shared" si="38"/>
        <v/>
      </c>
      <c r="C465" s="132" t="str">
        <f t="shared" si="39"/>
        <v xml:space="preserve">, </v>
      </c>
      <c r="D465" s="132" t="str">
        <f t="shared" si="35"/>
        <v/>
      </c>
      <c r="E465" s="154" t="str">
        <f t="shared" si="36"/>
        <v/>
      </c>
      <c r="F465" s="132"/>
      <c r="G465" s="132"/>
      <c r="H465" s="132">
        <f t="shared" si="37"/>
        <v>0</v>
      </c>
    </row>
    <row r="466" spans="1:8" x14ac:dyDescent="0.2">
      <c r="A466" s="132" t="s">
        <v>993</v>
      </c>
      <c r="B466" s="132" t="str">
        <f t="shared" si="38"/>
        <v/>
      </c>
      <c r="C466" s="132" t="str">
        <f t="shared" si="39"/>
        <v xml:space="preserve">, </v>
      </c>
      <c r="D466" s="132" t="str">
        <f t="shared" si="35"/>
        <v/>
      </c>
      <c r="E466" s="154" t="str">
        <f t="shared" si="36"/>
        <v/>
      </c>
      <c r="F466" s="132"/>
      <c r="G466" s="132"/>
      <c r="H466" s="132">
        <f t="shared" si="37"/>
        <v>0</v>
      </c>
    </row>
    <row r="467" spans="1:8" x14ac:dyDescent="0.2">
      <c r="A467" s="132" t="s">
        <v>994</v>
      </c>
      <c r="B467" s="132" t="str">
        <f t="shared" si="38"/>
        <v/>
      </c>
      <c r="C467" s="132" t="str">
        <f t="shared" si="39"/>
        <v xml:space="preserve">, </v>
      </c>
      <c r="D467" s="132" t="str">
        <f t="shared" si="35"/>
        <v/>
      </c>
      <c r="E467" s="154" t="str">
        <f t="shared" si="36"/>
        <v/>
      </c>
      <c r="F467" s="132"/>
      <c r="G467" s="132"/>
      <c r="H467" s="132">
        <f t="shared" si="37"/>
        <v>0</v>
      </c>
    </row>
    <row r="468" spans="1:8" x14ac:dyDescent="0.2">
      <c r="A468" s="132" t="s">
        <v>995</v>
      </c>
      <c r="B468" s="132" t="str">
        <f t="shared" si="38"/>
        <v/>
      </c>
      <c r="C468" s="132" t="str">
        <f t="shared" si="39"/>
        <v xml:space="preserve">, </v>
      </c>
      <c r="D468" s="132" t="str">
        <f t="shared" si="35"/>
        <v/>
      </c>
      <c r="E468" s="154" t="str">
        <f t="shared" si="36"/>
        <v/>
      </c>
      <c r="F468" s="132"/>
      <c r="G468" s="132"/>
      <c r="H468" s="132">
        <f t="shared" si="37"/>
        <v>0</v>
      </c>
    </row>
    <row r="469" spans="1:8" x14ac:dyDescent="0.2">
      <c r="A469" s="132" t="s">
        <v>996</v>
      </c>
      <c r="B469" s="132" t="str">
        <f t="shared" si="38"/>
        <v/>
      </c>
      <c r="C469" s="132" t="str">
        <f t="shared" si="39"/>
        <v xml:space="preserve">, </v>
      </c>
      <c r="D469" s="132" t="str">
        <f t="shared" si="35"/>
        <v/>
      </c>
      <c r="E469" s="154" t="str">
        <f t="shared" si="36"/>
        <v/>
      </c>
      <c r="F469" s="132"/>
      <c r="G469" s="132"/>
      <c r="H469" s="132">
        <f t="shared" si="37"/>
        <v>0</v>
      </c>
    </row>
    <row r="470" spans="1:8" x14ac:dyDescent="0.2">
      <c r="A470" s="132" t="s">
        <v>997</v>
      </c>
      <c r="B470" s="132" t="str">
        <f t="shared" si="38"/>
        <v/>
      </c>
      <c r="C470" s="132" t="str">
        <f t="shared" si="39"/>
        <v xml:space="preserve">, </v>
      </c>
      <c r="D470" s="132" t="str">
        <f t="shared" si="35"/>
        <v/>
      </c>
      <c r="E470" s="154" t="str">
        <f t="shared" si="36"/>
        <v/>
      </c>
      <c r="F470" s="132"/>
      <c r="G470" s="132"/>
      <c r="H470" s="132">
        <f t="shared" si="37"/>
        <v>0</v>
      </c>
    </row>
    <row r="471" spans="1:8" x14ac:dyDescent="0.2">
      <c r="A471" s="132" t="s">
        <v>998</v>
      </c>
      <c r="B471" s="132" t="str">
        <f t="shared" si="38"/>
        <v/>
      </c>
      <c r="C471" s="132" t="str">
        <f t="shared" si="39"/>
        <v xml:space="preserve">, </v>
      </c>
      <c r="D471" s="132" t="str">
        <f t="shared" si="35"/>
        <v/>
      </c>
      <c r="E471" s="154" t="str">
        <f t="shared" si="36"/>
        <v/>
      </c>
      <c r="F471" s="132"/>
      <c r="G471" s="132"/>
      <c r="H471" s="132">
        <f t="shared" si="37"/>
        <v>0</v>
      </c>
    </row>
    <row r="472" spans="1:8" x14ac:dyDescent="0.2">
      <c r="A472" s="132" t="s">
        <v>999</v>
      </c>
      <c r="B472" s="132" t="str">
        <f t="shared" si="38"/>
        <v/>
      </c>
      <c r="C472" s="132" t="str">
        <f t="shared" si="39"/>
        <v xml:space="preserve">, </v>
      </c>
      <c r="D472" s="132" t="str">
        <f t="shared" si="35"/>
        <v/>
      </c>
      <c r="E472" s="154" t="str">
        <f t="shared" si="36"/>
        <v/>
      </c>
      <c r="F472" s="132"/>
      <c r="G472" s="132"/>
      <c r="H472" s="132">
        <f t="shared" si="37"/>
        <v>0</v>
      </c>
    </row>
    <row r="473" spans="1:8" x14ac:dyDescent="0.2">
      <c r="A473" s="132" t="s">
        <v>1000</v>
      </c>
      <c r="B473" s="132" t="str">
        <f t="shared" si="38"/>
        <v/>
      </c>
      <c r="C473" s="132" t="str">
        <f t="shared" si="39"/>
        <v xml:space="preserve">, </v>
      </c>
      <c r="D473" s="132" t="str">
        <f t="shared" si="35"/>
        <v/>
      </c>
      <c r="E473" s="154" t="str">
        <f t="shared" si="36"/>
        <v/>
      </c>
      <c r="F473" s="132"/>
      <c r="G473" s="132"/>
      <c r="H473" s="132">
        <f t="shared" si="37"/>
        <v>0</v>
      </c>
    </row>
    <row r="474" spans="1:8" x14ac:dyDescent="0.2">
      <c r="A474" s="132" t="s">
        <v>1161</v>
      </c>
      <c r="B474" s="132" t="str">
        <f t="shared" si="38"/>
        <v/>
      </c>
      <c r="C474" s="132" t="str">
        <f t="shared" si="39"/>
        <v xml:space="preserve">, </v>
      </c>
      <c r="D474" s="132" t="str">
        <f t="shared" si="35"/>
        <v/>
      </c>
      <c r="E474" s="154" t="str">
        <f t="shared" si="36"/>
        <v/>
      </c>
      <c r="F474" s="132"/>
      <c r="G474" s="132"/>
      <c r="H474" s="132">
        <f t="shared" si="37"/>
        <v>0</v>
      </c>
    </row>
    <row r="475" spans="1:8" x14ac:dyDescent="0.2">
      <c r="A475" s="132" t="s">
        <v>1162</v>
      </c>
      <c r="B475" s="132" t="str">
        <f t="shared" si="38"/>
        <v/>
      </c>
      <c r="C475" s="132" t="str">
        <f t="shared" si="39"/>
        <v xml:space="preserve">, </v>
      </c>
      <c r="D475" s="132" t="str">
        <f t="shared" si="35"/>
        <v/>
      </c>
      <c r="E475" s="154" t="str">
        <f t="shared" si="36"/>
        <v/>
      </c>
      <c r="F475" s="132"/>
      <c r="G475" s="132"/>
      <c r="H475" s="132">
        <f t="shared" si="37"/>
        <v>0</v>
      </c>
    </row>
    <row r="476" spans="1:8" x14ac:dyDescent="0.2">
      <c r="A476" s="132" t="s">
        <v>1163</v>
      </c>
      <c r="B476" s="132" t="str">
        <f t="shared" si="38"/>
        <v/>
      </c>
      <c r="C476" s="132" t="str">
        <f t="shared" si="39"/>
        <v xml:space="preserve">, </v>
      </c>
      <c r="D476" s="132" t="str">
        <f t="shared" si="35"/>
        <v/>
      </c>
      <c r="E476" s="154" t="str">
        <f t="shared" si="36"/>
        <v/>
      </c>
      <c r="F476" s="132"/>
      <c r="G476" s="132"/>
      <c r="H476" s="132">
        <f t="shared" si="37"/>
        <v>0</v>
      </c>
    </row>
    <row r="477" spans="1:8" x14ac:dyDescent="0.2">
      <c r="A477" s="132" t="s">
        <v>1164</v>
      </c>
      <c r="B477" s="132" t="str">
        <f t="shared" si="38"/>
        <v/>
      </c>
      <c r="C477" s="132" t="str">
        <f t="shared" si="39"/>
        <v xml:space="preserve">, </v>
      </c>
      <c r="D477" s="132" t="str">
        <f t="shared" si="35"/>
        <v/>
      </c>
      <c r="E477" s="154" t="str">
        <f t="shared" si="36"/>
        <v/>
      </c>
      <c r="F477" s="132"/>
      <c r="G477" s="132"/>
      <c r="H477" s="132">
        <f t="shared" si="37"/>
        <v>0</v>
      </c>
    </row>
    <row r="478" spans="1:8" x14ac:dyDescent="0.2">
      <c r="A478" s="132" t="s">
        <v>1165</v>
      </c>
      <c r="B478" s="132" t="str">
        <f t="shared" si="38"/>
        <v/>
      </c>
      <c r="C478" s="132" t="str">
        <f t="shared" si="39"/>
        <v xml:space="preserve">, </v>
      </c>
      <c r="D478" s="132" t="str">
        <f t="shared" si="35"/>
        <v/>
      </c>
      <c r="E478" s="154" t="str">
        <f t="shared" si="36"/>
        <v/>
      </c>
      <c r="F478" s="132"/>
      <c r="G478" s="132"/>
      <c r="H478" s="132">
        <f t="shared" si="37"/>
        <v>0</v>
      </c>
    </row>
    <row r="479" spans="1:8" x14ac:dyDescent="0.2">
      <c r="A479" s="132" t="s">
        <v>1166</v>
      </c>
      <c r="B479" s="132" t="str">
        <f t="shared" si="38"/>
        <v/>
      </c>
      <c r="C479" s="132" t="str">
        <f t="shared" si="39"/>
        <v xml:space="preserve">, </v>
      </c>
      <c r="D479" s="132" t="str">
        <f t="shared" si="35"/>
        <v/>
      </c>
      <c r="E479" s="154" t="str">
        <f t="shared" si="36"/>
        <v/>
      </c>
      <c r="F479" s="132"/>
      <c r="G479" s="132"/>
      <c r="H479" s="132">
        <f t="shared" si="37"/>
        <v>0</v>
      </c>
    </row>
    <row r="480" spans="1:8" x14ac:dyDescent="0.2">
      <c r="A480" s="132" t="s">
        <v>1167</v>
      </c>
      <c r="B480" s="132" t="str">
        <f t="shared" si="38"/>
        <v/>
      </c>
      <c r="C480" s="132" t="str">
        <f t="shared" si="39"/>
        <v xml:space="preserve">, </v>
      </c>
      <c r="D480" s="132" t="str">
        <f t="shared" si="35"/>
        <v/>
      </c>
      <c r="E480" s="154" t="str">
        <f t="shared" si="36"/>
        <v/>
      </c>
      <c r="F480" s="132"/>
      <c r="G480" s="132"/>
      <c r="H480" s="132">
        <f t="shared" si="37"/>
        <v>0</v>
      </c>
    </row>
    <row r="481" spans="1:8" x14ac:dyDescent="0.2">
      <c r="A481" s="132" t="s">
        <v>1168</v>
      </c>
      <c r="B481" s="132" t="str">
        <f t="shared" si="38"/>
        <v/>
      </c>
      <c r="C481" s="132" t="str">
        <f t="shared" si="39"/>
        <v xml:space="preserve">, </v>
      </c>
      <c r="D481" s="132" t="str">
        <f t="shared" si="35"/>
        <v/>
      </c>
      <c r="E481" s="154" t="str">
        <f t="shared" si="36"/>
        <v/>
      </c>
      <c r="F481" s="132"/>
      <c r="G481" s="132"/>
      <c r="H481" s="132">
        <f t="shared" si="37"/>
        <v>0</v>
      </c>
    </row>
    <row r="482" spans="1:8" x14ac:dyDescent="0.2">
      <c r="A482" s="132" t="s">
        <v>1169</v>
      </c>
      <c r="B482" s="132" t="str">
        <f t="shared" si="38"/>
        <v/>
      </c>
      <c r="C482" s="132" t="str">
        <f t="shared" si="39"/>
        <v xml:space="preserve">, </v>
      </c>
      <c r="D482" s="132" t="str">
        <f t="shared" si="35"/>
        <v/>
      </c>
      <c r="E482" s="154" t="str">
        <f t="shared" si="36"/>
        <v/>
      </c>
      <c r="F482" s="132"/>
      <c r="G482" s="132"/>
      <c r="H482" s="132">
        <f t="shared" si="37"/>
        <v>0</v>
      </c>
    </row>
    <row r="483" spans="1:8" x14ac:dyDescent="0.2">
      <c r="A483" s="132" t="s">
        <v>1170</v>
      </c>
      <c r="B483" s="132" t="str">
        <f t="shared" si="38"/>
        <v/>
      </c>
      <c r="C483" s="132" t="str">
        <f t="shared" si="39"/>
        <v xml:space="preserve">, </v>
      </c>
      <c r="D483" s="132" t="str">
        <f t="shared" si="35"/>
        <v/>
      </c>
      <c r="E483" s="154" t="str">
        <f t="shared" si="36"/>
        <v/>
      </c>
      <c r="F483" s="132"/>
      <c r="G483" s="132"/>
      <c r="H483" s="132">
        <f t="shared" si="37"/>
        <v>0</v>
      </c>
    </row>
    <row r="484" spans="1:8" x14ac:dyDescent="0.2">
      <c r="A484" s="132" t="s">
        <v>1171</v>
      </c>
      <c r="B484" s="132" t="str">
        <f t="shared" si="38"/>
        <v/>
      </c>
      <c r="C484" s="132" t="str">
        <f t="shared" si="39"/>
        <v xml:space="preserve">, </v>
      </c>
      <c r="D484" s="132" t="str">
        <f t="shared" si="35"/>
        <v/>
      </c>
      <c r="E484" s="154" t="str">
        <f t="shared" si="36"/>
        <v/>
      </c>
      <c r="F484" s="132"/>
      <c r="G484" s="132"/>
      <c r="H484" s="132">
        <f t="shared" si="37"/>
        <v>0</v>
      </c>
    </row>
    <row r="485" spans="1:8" x14ac:dyDescent="0.2">
      <c r="A485" s="132" t="s">
        <v>1172</v>
      </c>
      <c r="B485" s="132" t="str">
        <f t="shared" si="38"/>
        <v/>
      </c>
      <c r="C485" s="132" t="str">
        <f t="shared" si="39"/>
        <v xml:space="preserve">, </v>
      </c>
      <c r="D485" s="132" t="str">
        <f t="shared" si="35"/>
        <v/>
      </c>
      <c r="E485" s="154" t="str">
        <f t="shared" si="36"/>
        <v/>
      </c>
      <c r="F485" s="132"/>
      <c r="G485" s="132"/>
      <c r="H485" s="132">
        <f t="shared" si="37"/>
        <v>0</v>
      </c>
    </row>
    <row r="486" spans="1:8" x14ac:dyDescent="0.2">
      <c r="A486" s="132" t="s">
        <v>1173</v>
      </c>
      <c r="B486" s="132" t="str">
        <f t="shared" si="38"/>
        <v/>
      </c>
      <c r="C486" s="132" t="str">
        <f t="shared" si="39"/>
        <v xml:space="preserve">, </v>
      </c>
      <c r="D486" s="132" t="str">
        <f t="shared" si="35"/>
        <v/>
      </c>
      <c r="E486" s="154" t="str">
        <f t="shared" si="36"/>
        <v/>
      </c>
      <c r="F486" s="132"/>
      <c r="G486" s="132"/>
      <c r="H486" s="132">
        <f t="shared" si="37"/>
        <v>0</v>
      </c>
    </row>
    <row r="487" spans="1:8" x14ac:dyDescent="0.2">
      <c r="A487" s="132" t="s">
        <v>1174</v>
      </c>
      <c r="B487" s="132" t="str">
        <f t="shared" si="38"/>
        <v/>
      </c>
      <c r="C487" s="132" t="str">
        <f t="shared" si="39"/>
        <v xml:space="preserve">, </v>
      </c>
      <c r="D487" s="132" t="str">
        <f t="shared" si="35"/>
        <v/>
      </c>
      <c r="E487" s="154" t="str">
        <f t="shared" si="36"/>
        <v/>
      </c>
      <c r="F487" s="132"/>
      <c r="G487" s="132"/>
      <c r="H487" s="132">
        <f t="shared" si="37"/>
        <v>0</v>
      </c>
    </row>
    <row r="488" spans="1:8" x14ac:dyDescent="0.2">
      <c r="A488" s="132" t="s">
        <v>1175</v>
      </c>
      <c r="B488" s="132" t="str">
        <f t="shared" si="38"/>
        <v/>
      </c>
      <c r="C488" s="132" t="str">
        <f t="shared" si="39"/>
        <v xml:space="preserve">, </v>
      </c>
      <c r="D488" s="132" t="str">
        <f t="shared" si="35"/>
        <v/>
      </c>
      <c r="E488" s="154" t="str">
        <f t="shared" si="36"/>
        <v/>
      </c>
      <c r="F488" s="132"/>
      <c r="G488" s="132"/>
      <c r="H488" s="132">
        <f t="shared" si="37"/>
        <v>0</v>
      </c>
    </row>
    <row r="489" spans="1:8" x14ac:dyDescent="0.2">
      <c r="A489" s="132" t="s">
        <v>1176</v>
      </c>
      <c r="B489" s="132" t="str">
        <f t="shared" si="38"/>
        <v/>
      </c>
      <c r="C489" s="132" t="str">
        <f t="shared" si="39"/>
        <v xml:space="preserve">, </v>
      </c>
      <c r="D489" s="132" t="str">
        <f t="shared" si="35"/>
        <v/>
      </c>
      <c r="E489" s="154" t="str">
        <f t="shared" si="36"/>
        <v/>
      </c>
      <c r="F489" s="132"/>
      <c r="G489" s="132"/>
      <c r="H489" s="132">
        <f t="shared" si="37"/>
        <v>0</v>
      </c>
    </row>
    <row r="490" spans="1:8" x14ac:dyDescent="0.2">
      <c r="A490" s="132" t="s">
        <v>1177</v>
      </c>
      <c r="B490" s="132" t="str">
        <f t="shared" si="38"/>
        <v/>
      </c>
      <c r="C490" s="132" t="str">
        <f t="shared" si="39"/>
        <v xml:space="preserve">, </v>
      </c>
      <c r="D490" s="132" t="str">
        <f t="shared" si="35"/>
        <v/>
      </c>
      <c r="E490" s="154" t="str">
        <f t="shared" si="36"/>
        <v/>
      </c>
      <c r="F490" s="132"/>
      <c r="G490" s="132"/>
      <c r="H490" s="132">
        <f t="shared" si="37"/>
        <v>0</v>
      </c>
    </row>
    <row r="491" spans="1:8" x14ac:dyDescent="0.2">
      <c r="A491" s="132" t="s">
        <v>1178</v>
      </c>
      <c r="B491" s="132" t="str">
        <f t="shared" si="38"/>
        <v/>
      </c>
      <c r="C491" s="132" t="str">
        <f t="shared" si="39"/>
        <v xml:space="preserve">, </v>
      </c>
      <c r="D491" s="132" t="str">
        <f t="shared" si="35"/>
        <v/>
      </c>
      <c r="E491" s="154" t="str">
        <f t="shared" si="36"/>
        <v/>
      </c>
      <c r="F491" s="132"/>
      <c r="G491" s="132"/>
      <c r="H491" s="132">
        <f t="shared" si="37"/>
        <v>0</v>
      </c>
    </row>
    <row r="492" spans="1:8" x14ac:dyDescent="0.2">
      <c r="A492" s="132" t="s">
        <v>1179</v>
      </c>
      <c r="B492" s="132" t="str">
        <f t="shared" si="38"/>
        <v/>
      </c>
      <c r="C492" s="132" t="str">
        <f t="shared" si="39"/>
        <v xml:space="preserve">, </v>
      </c>
      <c r="D492" s="132" t="str">
        <f t="shared" si="35"/>
        <v/>
      </c>
      <c r="E492" s="154" t="str">
        <f t="shared" si="36"/>
        <v/>
      </c>
      <c r="F492" s="132"/>
      <c r="G492" s="132"/>
      <c r="H492" s="132">
        <f t="shared" si="37"/>
        <v>0</v>
      </c>
    </row>
    <row r="493" spans="1:8" x14ac:dyDescent="0.2">
      <c r="A493" s="132" t="s">
        <v>1180</v>
      </c>
      <c r="B493" s="132" t="str">
        <f t="shared" si="38"/>
        <v/>
      </c>
      <c r="C493" s="132" t="str">
        <f t="shared" si="39"/>
        <v xml:space="preserve">, </v>
      </c>
      <c r="D493" s="132" t="str">
        <f t="shared" si="35"/>
        <v/>
      </c>
      <c r="E493" s="154" t="str">
        <f t="shared" si="36"/>
        <v/>
      </c>
      <c r="F493" s="132"/>
      <c r="G493" s="132"/>
      <c r="H493" s="132">
        <f t="shared" si="37"/>
        <v>0</v>
      </c>
    </row>
    <row r="494" spans="1:8" x14ac:dyDescent="0.2">
      <c r="A494" s="132" t="s">
        <v>1181</v>
      </c>
      <c r="B494" s="132" t="str">
        <f t="shared" si="38"/>
        <v/>
      </c>
      <c r="C494" s="132" t="str">
        <f t="shared" si="39"/>
        <v xml:space="preserve">, </v>
      </c>
      <c r="D494" s="132" t="str">
        <f t="shared" si="35"/>
        <v/>
      </c>
      <c r="E494" s="154" t="str">
        <f t="shared" si="36"/>
        <v/>
      </c>
      <c r="F494" s="132"/>
      <c r="G494" s="132"/>
      <c r="H494" s="132">
        <f t="shared" si="37"/>
        <v>0</v>
      </c>
    </row>
    <row r="495" spans="1:8" x14ac:dyDescent="0.2">
      <c r="A495" s="132" t="s">
        <v>1182</v>
      </c>
      <c r="B495" s="132" t="str">
        <f t="shared" si="38"/>
        <v/>
      </c>
      <c r="C495" s="132" t="str">
        <f t="shared" si="39"/>
        <v xml:space="preserve">, </v>
      </c>
      <c r="D495" s="132" t="str">
        <f t="shared" si="35"/>
        <v/>
      </c>
      <c r="E495" s="154" t="str">
        <f t="shared" si="36"/>
        <v/>
      </c>
      <c r="F495" s="132"/>
      <c r="G495" s="132"/>
      <c r="H495" s="132">
        <f t="shared" si="37"/>
        <v>0</v>
      </c>
    </row>
    <row r="496" spans="1:8" x14ac:dyDescent="0.2">
      <c r="A496" s="132" t="s">
        <v>1183</v>
      </c>
      <c r="B496" s="132" t="str">
        <f t="shared" si="38"/>
        <v/>
      </c>
      <c r="C496" s="132" t="str">
        <f t="shared" si="39"/>
        <v xml:space="preserve">, </v>
      </c>
      <c r="D496" s="132" t="str">
        <f t="shared" si="35"/>
        <v/>
      </c>
      <c r="E496" s="154" t="str">
        <f t="shared" si="36"/>
        <v/>
      </c>
      <c r="F496" s="132"/>
      <c r="G496" s="132"/>
      <c r="H496" s="132">
        <f t="shared" si="37"/>
        <v>0</v>
      </c>
    </row>
    <row r="497" spans="1:8" x14ac:dyDescent="0.2">
      <c r="A497" s="132" t="s">
        <v>1184</v>
      </c>
      <c r="B497" s="132" t="str">
        <f t="shared" si="38"/>
        <v/>
      </c>
      <c r="C497" s="132" t="str">
        <f t="shared" si="39"/>
        <v xml:space="preserve">, </v>
      </c>
      <c r="D497" s="132" t="str">
        <f t="shared" si="35"/>
        <v/>
      </c>
      <c r="E497" s="154" t="str">
        <f t="shared" si="36"/>
        <v/>
      </c>
      <c r="F497" s="132"/>
      <c r="G497" s="132"/>
      <c r="H497" s="132">
        <f t="shared" si="37"/>
        <v>0</v>
      </c>
    </row>
    <row r="498" spans="1:8" x14ac:dyDescent="0.2">
      <c r="A498" s="132" t="s">
        <v>1185</v>
      </c>
      <c r="B498" s="132" t="str">
        <f t="shared" si="38"/>
        <v/>
      </c>
      <c r="C498" s="132" t="str">
        <f t="shared" si="39"/>
        <v xml:space="preserve">, </v>
      </c>
      <c r="D498" s="132" t="str">
        <f t="shared" si="35"/>
        <v/>
      </c>
      <c r="E498" s="154" t="str">
        <f t="shared" si="36"/>
        <v/>
      </c>
      <c r="F498" s="132"/>
      <c r="G498" s="132"/>
      <c r="H498" s="132">
        <f t="shared" si="37"/>
        <v>0</v>
      </c>
    </row>
    <row r="499" spans="1:8" x14ac:dyDescent="0.2">
      <c r="A499" s="132" t="s">
        <v>1186</v>
      </c>
      <c r="B499" s="132" t="str">
        <f t="shared" si="38"/>
        <v/>
      </c>
      <c r="C499" s="132" t="str">
        <f t="shared" si="39"/>
        <v xml:space="preserve">, </v>
      </c>
      <c r="D499" s="132" t="str">
        <f t="shared" si="35"/>
        <v/>
      </c>
      <c r="E499" s="154" t="str">
        <f t="shared" si="36"/>
        <v/>
      </c>
      <c r="F499" s="132"/>
      <c r="G499" s="132"/>
      <c r="H499" s="132">
        <f t="shared" si="37"/>
        <v>0</v>
      </c>
    </row>
    <row r="500" spans="1:8" x14ac:dyDescent="0.2">
      <c r="A500" s="132" t="s">
        <v>1187</v>
      </c>
      <c r="B500" s="132" t="str">
        <f t="shared" si="38"/>
        <v/>
      </c>
      <c r="C500" s="132" t="str">
        <f t="shared" si="39"/>
        <v xml:space="preserve">, </v>
      </c>
      <c r="D500" s="132" t="str">
        <f t="shared" si="35"/>
        <v/>
      </c>
      <c r="E500" s="154" t="str">
        <f t="shared" si="36"/>
        <v/>
      </c>
      <c r="F500" s="132"/>
      <c r="G500" s="132"/>
      <c r="H500" s="132">
        <f t="shared" si="37"/>
        <v>0</v>
      </c>
    </row>
    <row r="501" spans="1:8" x14ac:dyDescent="0.2">
      <c r="A501" s="132" t="s">
        <v>1188</v>
      </c>
      <c r="B501" s="132" t="str">
        <f t="shared" si="38"/>
        <v/>
      </c>
      <c r="C501" s="132" t="str">
        <f t="shared" si="39"/>
        <v xml:space="preserve">, </v>
      </c>
      <c r="D501" s="132" t="str">
        <f t="shared" si="35"/>
        <v/>
      </c>
      <c r="E501" s="154" t="str">
        <f t="shared" si="36"/>
        <v/>
      </c>
      <c r="F501" s="132"/>
      <c r="G501" s="132"/>
      <c r="H501" s="132">
        <f t="shared" si="37"/>
        <v>0</v>
      </c>
    </row>
    <row r="502" spans="1:8" x14ac:dyDescent="0.2">
      <c r="A502" s="132" t="s">
        <v>1189</v>
      </c>
      <c r="B502" s="132" t="str">
        <f t="shared" si="38"/>
        <v/>
      </c>
      <c r="C502" s="132" t="str">
        <f t="shared" si="39"/>
        <v xml:space="preserve">, </v>
      </c>
      <c r="D502" s="132" t="str">
        <f t="shared" si="35"/>
        <v/>
      </c>
      <c r="E502" s="154" t="str">
        <f t="shared" si="36"/>
        <v/>
      </c>
      <c r="F502" s="132"/>
      <c r="G502" s="132"/>
      <c r="H502" s="132">
        <f t="shared" si="37"/>
        <v>0</v>
      </c>
    </row>
    <row r="503" spans="1:8" x14ac:dyDescent="0.2">
      <c r="A503" s="132" t="s">
        <v>1190</v>
      </c>
      <c r="B503" s="132" t="str">
        <f t="shared" si="38"/>
        <v/>
      </c>
      <c r="C503" s="132" t="str">
        <f t="shared" si="39"/>
        <v xml:space="preserve">, </v>
      </c>
      <c r="D503" s="132" t="str">
        <f t="shared" si="35"/>
        <v/>
      </c>
      <c r="E503" s="154" t="str">
        <f t="shared" si="36"/>
        <v/>
      </c>
      <c r="F503" s="132"/>
      <c r="G503" s="132"/>
      <c r="H503" s="132">
        <f t="shared" si="37"/>
        <v>0</v>
      </c>
    </row>
    <row r="504" spans="1:8" x14ac:dyDescent="0.2">
      <c r="A504" s="132" t="s">
        <v>1191</v>
      </c>
      <c r="B504" s="132" t="str">
        <f t="shared" si="38"/>
        <v/>
      </c>
      <c r="C504" s="132" t="str">
        <f t="shared" si="39"/>
        <v xml:space="preserve">, </v>
      </c>
      <c r="D504" s="132" t="str">
        <f t="shared" si="35"/>
        <v/>
      </c>
      <c r="E504" s="154" t="str">
        <f t="shared" si="36"/>
        <v/>
      </c>
      <c r="F504" s="132"/>
      <c r="G504" s="132"/>
      <c r="H504" s="132">
        <f t="shared" si="37"/>
        <v>0</v>
      </c>
    </row>
    <row r="505" spans="1:8" x14ac:dyDescent="0.2">
      <c r="A505" s="132" t="s">
        <v>1192</v>
      </c>
      <c r="B505" s="132" t="str">
        <f t="shared" si="38"/>
        <v/>
      </c>
      <c r="C505" s="132" t="str">
        <f t="shared" si="39"/>
        <v xml:space="preserve">, </v>
      </c>
      <c r="D505" s="132" t="str">
        <f t="shared" si="35"/>
        <v/>
      </c>
      <c r="E505" s="154" t="str">
        <f t="shared" si="36"/>
        <v/>
      </c>
      <c r="F505" s="132"/>
      <c r="G505" s="132"/>
      <c r="H505" s="132">
        <f t="shared" si="37"/>
        <v>0</v>
      </c>
    </row>
    <row r="506" spans="1:8" x14ac:dyDescent="0.2">
      <c r="A506" s="132" t="s">
        <v>1193</v>
      </c>
      <c r="B506" s="132" t="str">
        <f t="shared" si="38"/>
        <v/>
      </c>
      <c r="C506" s="132" t="str">
        <f t="shared" si="39"/>
        <v xml:space="preserve">, </v>
      </c>
      <c r="D506" s="132" t="str">
        <f t="shared" si="35"/>
        <v/>
      </c>
      <c r="E506" s="154" t="str">
        <f t="shared" si="36"/>
        <v/>
      </c>
      <c r="F506" s="132"/>
      <c r="G506" s="132"/>
      <c r="H506" s="132">
        <f t="shared" si="37"/>
        <v>0</v>
      </c>
    </row>
    <row r="507" spans="1:8" x14ac:dyDescent="0.2">
      <c r="A507" s="132" t="s">
        <v>1194</v>
      </c>
      <c r="B507" s="132" t="str">
        <f t="shared" si="38"/>
        <v/>
      </c>
      <c r="C507" s="132" t="str">
        <f t="shared" si="39"/>
        <v xml:space="preserve">, </v>
      </c>
      <c r="D507" s="132" t="str">
        <f t="shared" si="35"/>
        <v/>
      </c>
      <c r="E507" s="154" t="str">
        <f t="shared" si="36"/>
        <v/>
      </c>
      <c r="F507" s="132"/>
      <c r="G507" s="132"/>
      <c r="H507" s="132">
        <f t="shared" si="37"/>
        <v>0</v>
      </c>
    </row>
    <row r="508" spans="1:8" x14ac:dyDescent="0.2">
      <c r="A508" s="132" t="s">
        <v>1195</v>
      </c>
      <c r="B508" s="132" t="str">
        <f t="shared" si="38"/>
        <v/>
      </c>
      <c r="C508" s="132" t="str">
        <f t="shared" si="39"/>
        <v xml:space="preserve">, </v>
      </c>
      <c r="D508" s="132" t="str">
        <f t="shared" si="35"/>
        <v/>
      </c>
      <c r="E508" s="154" t="str">
        <f t="shared" si="36"/>
        <v/>
      </c>
      <c r="F508" s="132"/>
      <c r="G508" s="132"/>
      <c r="H508" s="132">
        <f t="shared" si="37"/>
        <v>0</v>
      </c>
    </row>
    <row r="509" spans="1:8" x14ac:dyDescent="0.2">
      <c r="A509" s="132" t="s">
        <v>1196</v>
      </c>
      <c r="B509" s="132" t="str">
        <f t="shared" si="38"/>
        <v/>
      </c>
      <c r="C509" s="132" t="str">
        <f t="shared" si="39"/>
        <v xml:space="preserve">, </v>
      </c>
      <c r="D509" s="132" t="str">
        <f t="shared" si="35"/>
        <v/>
      </c>
      <c r="E509" s="154" t="str">
        <f t="shared" si="36"/>
        <v/>
      </c>
      <c r="F509" s="132"/>
      <c r="G509" s="132"/>
      <c r="H509" s="132">
        <f t="shared" si="37"/>
        <v>0</v>
      </c>
    </row>
    <row r="510" spans="1:8" x14ac:dyDescent="0.2">
      <c r="A510" s="132" t="s">
        <v>1197</v>
      </c>
      <c r="B510" s="132" t="str">
        <f t="shared" si="38"/>
        <v/>
      </c>
      <c r="C510" s="132" t="str">
        <f t="shared" si="39"/>
        <v xml:space="preserve">, </v>
      </c>
      <c r="D510" s="132" t="str">
        <f t="shared" si="35"/>
        <v/>
      </c>
      <c r="E510" s="154" t="str">
        <f t="shared" si="36"/>
        <v/>
      </c>
      <c r="F510" s="132"/>
      <c r="G510" s="132"/>
      <c r="H510" s="132">
        <f t="shared" si="37"/>
        <v>0</v>
      </c>
    </row>
    <row r="511" spans="1:8" x14ac:dyDescent="0.2">
      <c r="A511" s="132" t="s">
        <v>1198</v>
      </c>
      <c r="B511" s="132" t="str">
        <f t="shared" si="38"/>
        <v/>
      </c>
      <c r="C511" s="132" t="str">
        <f t="shared" si="39"/>
        <v xml:space="preserve">, </v>
      </c>
      <c r="D511" s="132" t="str">
        <f t="shared" si="35"/>
        <v/>
      </c>
      <c r="E511" s="154" t="str">
        <f t="shared" si="36"/>
        <v/>
      </c>
      <c r="F511" s="132"/>
      <c r="G511" s="132"/>
      <c r="H511" s="132">
        <f t="shared" si="37"/>
        <v>0</v>
      </c>
    </row>
    <row r="512" spans="1:8" x14ac:dyDescent="0.2">
      <c r="A512" s="132" t="s">
        <v>1199</v>
      </c>
      <c r="B512" s="132" t="str">
        <f t="shared" si="38"/>
        <v/>
      </c>
      <c r="C512" s="132" t="str">
        <f t="shared" si="39"/>
        <v xml:space="preserve">, </v>
      </c>
      <c r="D512" s="132" t="str">
        <f t="shared" si="35"/>
        <v/>
      </c>
      <c r="E512" s="154" t="str">
        <f t="shared" si="36"/>
        <v/>
      </c>
      <c r="F512" s="132"/>
      <c r="G512" s="132"/>
      <c r="H512" s="132">
        <f t="shared" si="37"/>
        <v>0</v>
      </c>
    </row>
    <row r="513" spans="1:8" x14ac:dyDescent="0.2">
      <c r="A513" s="132" t="s">
        <v>1200</v>
      </c>
      <c r="B513" s="132" t="str">
        <f t="shared" si="38"/>
        <v/>
      </c>
      <c r="C513" s="132" t="str">
        <f t="shared" si="39"/>
        <v xml:space="preserve">, </v>
      </c>
      <c r="D513" s="132" t="str">
        <f t="shared" si="35"/>
        <v/>
      </c>
      <c r="E513" s="154" t="str">
        <f t="shared" si="36"/>
        <v/>
      </c>
      <c r="F513" s="132"/>
      <c r="G513" s="132"/>
      <c r="H513" s="132">
        <f t="shared" si="37"/>
        <v>0</v>
      </c>
    </row>
    <row r="514" spans="1:8" x14ac:dyDescent="0.2">
      <c r="A514" s="132" t="s">
        <v>1201</v>
      </c>
      <c r="B514" s="132" t="str">
        <f t="shared" si="38"/>
        <v/>
      </c>
      <c r="C514" s="132" t="str">
        <f t="shared" si="39"/>
        <v xml:space="preserve">, </v>
      </c>
      <c r="D514" s="132" t="str">
        <f t="shared" ref="D514:D577" si="40">IF(LEN(VLOOKUP($A514,playerDetails,6,FALSE))=0,"",VLOOKUP($A514,playerDetails,6,FALSE))</f>
        <v/>
      </c>
      <c r="E514" s="154" t="str">
        <f t="shared" ref="E514:E577" si="41">IF(LEN(VLOOKUP($A514,playerDetails,5,FALSE))=0,"",VLOOKUP($A514,playerDetails,5,FALSE))</f>
        <v/>
      </c>
      <c r="F514" s="132"/>
      <c r="G514" s="132"/>
      <c r="H514" s="132">
        <f t="shared" ref="H514:H577" si="42">VLOOKUP(LEFT($A514,1),TeamLookup,2,FALSE)</f>
        <v>0</v>
      </c>
    </row>
    <row r="515" spans="1:8" x14ac:dyDescent="0.2">
      <c r="A515" s="132" t="s">
        <v>1202</v>
      </c>
      <c r="B515" s="132" t="str">
        <f t="shared" ref="B515:B578" si="43">IF(LEN(VLOOKUP($A515,playerDetails,7,FALSE))=0,"",VLOOKUP($A515,playerDetails,7,FALSE))</f>
        <v/>
      </c>
      <c r="C515" s="132" t="str">
        <f t="shared" ref="C515:C578" si="44">IF(LEN(VLOOKUP($A515,playerDetails,9,FALSE))=0,"",VLOOKUP($A515,playerDetails,9,FALSE))</f>
        <v xml:space="preserve">, </v>
      </c>
      <c r="D515" s="132" t="str">
        <f t="shared" si="40"/>
        <v/>
      </c>
      <c r="E515" s="154" t="str">
        <f t="shared" si="41"/>
        <v/>
      </c>
      <c r="F515" s="132"/>
      <c r="G515" s="132"/>
      <c r="H515" s="132">
        <f t="shared" si="42"/>
        <v>0</v>
      </c>
    </row>
    <row r="516" spans="1:8" x14ac:dyDescent="0.2">
      <c r="A516" s="132" t="s">
        <v>1203</v>
      </c>
      <c r="B516" s="132" t="str">
        <f t="shared" si="43"/>
        <v/>
      </c>
      <c r="C516" s="132" t="str">
        <f t="shared" si="44"/>
        <v xml:space="preserve">, </v>
      </c>
      <c r="D516" s="132" t="str">
        <f t="shared" si="40"/>
        <v/>
      </c>
      <c r="E516" s="154" t="str">
        <f t="shared" si="41"/>
        <v/>
      </c>
      <c r="F516" s="132"/>
      <c r="G516" s="132"/>
      <c r="H516" s="132">
        <f t="shared" si="42"/>
        <v>0</v>
      </c>
    </row>
    <row r="517" spans="1:8" x14ac:dyDescent="0.2">
      <c r="A517" s="132" t="s">
        <v>1204</v>
      </c>
      <c r="B517" s="132" t="str">
        <f t="shared" si="43"/>
        <v/>
      </c>
      <c r="C517" s="132" t="str">
        <f t="shared" si="44"/>
        <v xml:space="preserve">, </v>
      </c>
      <c r="D517" s="132" t="str">
        <f t="shared" si="40"/>
        <v/>
      </c>
      <c r="E517" s="154" t="str">
        <f t="shared" si="41"/>
        <v/>
      </c>
      <c r="F517" s="132"/>
      <c r="G517" s="132"/>
      <c r="H517" s="132">
        <f t="shared" si="42"/>
        <v>0</v>
      </c>
    </row>
    <row r="518" spans="1:8" x14ac:dyDescent="0.2">
      <c r="A518" s="132" t="s">
        <v>1205</v>
      </c>
      <c r="B518" s="132" t="str">
        <f t="shared" si="43"/>
        <v/>
      </c>
      <c r="C518" s="132" t="str">
        <f t="shared" si="44"/>
        <v xml:space="preserve">, </v>
      </c>
      <c r="D518" s="132" t="str">
        <f t="shared" si="40"/>
        <v/>
      </c>
      <c r="E518" s="154" t="str">
        <f t="shared" si="41"/>
        <v/>
      </c>
      <c r="F518" s="132"/>
      <c r="G518" s="132"/>
      <c r="H518" s="132">
        <f t="shared" si="42"/>
        <v>0</v>
      </c>
    </row>
    <row r="519" spans="1:8" x14ac:dyDescent="0.2">
      <c r="A519" s="132" t="s">
        <v>1206</v>
      </c>
      <c r="B519" s="132" t="str">
        <f t="shared" si="43"/>
        <v/>
      </c>
      <c r="C519" s="132" t="str">
        <f t="shared" si="44"/>
        <v xml:space="preserve">, </v>
      </c>
      <c r="D519" s="132" t="str">
        <f t="shared" si="40"/>
        <v/>
      </c>
      <c r="E519" s="154" t="str">
        <f t="shared" si="41"/>
        <v/>
      </c>
      <c r="F519" s="132"/>
      <c r="G519" s="132"/>
      <c r="H519" s="132">
        <f t="shared" si="42"/>
        <v>0</v>
      </c>
    </row>
    <row r="520" spans="1:8" x14ac:dyDescent="0.2">
      <c r="A520" s="132" t="s">
        <v>1207</v>
      </c>
      <c r="B520" s="132" t="str">
        <f t="shared" si="43"/>
        <v/>
      </c>
      <c r="C520" s="132" t="str">
        <f t="shared" si="44"/>
        <v xml:space="preserve">, </v>
      </c>
      <c r="D520" s="132" t="str">
        <f t="shared" si="40"/>
        <v/>
      </c>
      <c r="E520" s="154" t="str">
        <f t="shared" si="41"/>
        <v/>
      </c>
      <c r="F520" s="132"/>
      <c r="G520" s="132"/>
      <c r="H520" s="132">
        <f t="shared" si="42"/>
        <v>0</v>
      </c>
    </row>
    <row r="521" spans="1:8" x14ac:dyDescent="0.2">
      <c r="A521" s="132" t="s">
        <v>1208</v>
      </c>
      <c r="B521" s="132" t="str">
        <f t="shared" si="43"/>
        <v/>
      </c>
      <c r="C521" s="132" t="str">
        <f t="shared" si="44"/>
        <v xml:space="preserve">, </v>
      </c>
      <c r="D521" s="132" t="str">
        <f t="shared" si="40"/>
        <v/>
      </c>
      <c r="E521" s="154" t="str">
        <f t="shared" si="41"/>
        <v/>
      </c>
      <c r="F521" s="132"/>
      <c r="G521" s="132"/>
      <c r="H521" s="132">
        <f t="shared" si="42"/>
        <v>0</v>
      </c>
    </row>
    <row r="522" spans="1:8" x14ac:dyDescent="0.2">
      <c r="A522" s="132" t="s">
        <v>1209</v>
      </c>
      <c r="B522" s="132" t="str">
        <f t="shared" si="43"/>
        <v/>
      </c>
      <c r="C522" s="132" t="str">
        <f t="shared" si="44"/>
        <v xml:space="preserve">, </v>
      </c>
      <c r="D522" s="132" t="str">
        <f t="shared" si="40"/>
        <v/>
      </c>
      <c r="E522" s="154" t="str">
        <f t="shared" si="41"/>
        <v/>
      </c>
      <c r="F522" s="132"/>
      <c r="G522" s="132"/>
      <c r="H522" s="132">
        <f t="shared" si="42"/>
        <v>0</v>
      </c>
    </row>
    <row r="523" spans="1:8" x14ac:dyDescent="0.2">
      <c r="A523" s="132" t="s">
        <v>1210</v>
      </c>
      <c r="B523" s="132" t="str">
        <f t="shared" si="43"/>
        <v/>
      </c>
      <c r="C523" s="132" t="str">
        <f t="shared" si="44"/>
        <v xml:space="preserve">, </v>
      </c>
      <c r="D523" s="132" t="str">
        <f t="shared" si="40"/>
        <v/>
      </c>
      <c r="E523" s="154" t="str">
        <f t="shared" si="41"/>
        <v/>
      </c>
      <c r="F523" s="132"/>
      <c r="G523" s="132"/>
      <c r="H523" s="132">
        <f t="shared" si="42"/>
        <v>0</v>
      </c>
    </row>
    <row r="524" spans="1:8" x14ac:dyDescent="0.2">
      <c r="A524" s="132" t="s">
        <v>1211</v>
      </c>
      <c r="B524" s="132" t="str">
        <f t="shared" si="43"/>
        <v/>
      </c>
      <c r="C524" s="132" t="str">
        <f t="shared" si="44"/>
        <v xml:space="preserve">, </v>
      </c>
      <c r="D524" s="132" t="str">
        <f t="shared" si="40"/>
        <v/>
      </c>
      <c r="E524" s="154" t="str">
        <f t="shared" si="41"/>
        <v/>
      </c>
      <c r="F524" s="132"/>
      <c r="G524" s="132"/>
      <c r="H524" s="132">
        <f t="shared" si="42"/>
        <v>0</v>
      </c>
    </row>
    <row r="525" spans="1:8" x14ac:dyDescent="0.2">
      <c r="A525" s="132" t="s">
        <v>1212</v>
      </c>
      <c r="B525" s="132" t="str">
        <f t="shared" si="43"/>
        <v/>
      </c>
      <c r="C525" s="132" t="str">
        <f t="shared" si="44"/>
        <v xml:space="preserve">, </v>
      </c>
      <c r="D525" s="132" t="str">
        <f t="shared" si="40"/>
        <v/>
      </c>
      <c r="E525" s="154" t="str">
        <f t="shared" si="41"/>
        <v/>
      </c>
      <c r="F525" s="132"/>
      <c r="G525" s="132"/>
      <c r="H525" s="132">
        <f t="shared" si="42"/>
        <v>0</v>
      </c>
    </row>
    <row r="526" spans="1:8" x14ac:dyDescent="0.2">
      <c r="A526" s="132" t="s">
        <v>1213</v>
      </c>
      <c r="B526" s="132" t="str">
        <f t="shared" si="43"/>
        <v/>
      </c>
      <c r="C526" s="132" t="str">
        <f t="shared" si="44"/>
        <v xml:space="preserve">, </v>
      </c>
      <c r="D526" s="132" t="str">
        <f t="shared" si="40"/>
        <v/>
      </c>
      <c r="E526" s="154" t="str">
        <f t="shared" si="41"/>
        <v/>
      </c>
      <c r="F526" s="132"/>
      <c r="G526" s="132"/>
      <c r="H526" s="132">
        <f t="shared" si="42"/>
        <v>0</v>
      </c>
    </row>
    <row r="527" spans="1:8" x14ac:dyDescent="0.2">
      <c r="A527" s="132" t="s">
        <v>1214</v>
      </c>
      <c r="B527" s="132" t="str">
        <f t="shared" si="43"/>
        <v/>
      </c>
      <c r="C527" s="132" t="str">
        <f t="shared" si="44"/>
        <v xml:space="preserve">, </v>
      </c>
      <c r="D527" s="132" t="str">
        <f t="shared" si="40"/>
        <v/>
      </c>
      <c r="E527" s="154" t="str">
        <f t="shared" si="41"/>
        <v/>
      </c>
      <c r="F527" s="132"/>
      <c r="G527" s="132"/>
      <c r="H527" s="132">
        <f t="shared" si="42"/>
        <v>0</v>
      </c>
    </row>
    <row r="528" spans="1:8" x14ac:dyDescent="0.2">
      <c r="A528" s="132" t="s">
        <v>1215</v>
      </c>
      <c r="B528" s="132" t="str">
        <f t="shared" si="43"/>
        <v/>
      </c>
      <c r="C528" s="132" t="str">
        <f t="shared" si="44"/>
        <v xml:space="preserve">, </v>
      </c>
      <c r="D528" s="132" t="str">
        <f t="shared" si="40"/>
        <v/>
      </c>
      <c r="E528" s="154" t="str">
        <f t="shared" si="41"/>
        <v/>
      </c>
      <c r="F528" s="132"/>
      <c r="G528" s="132"/>
      <c r="H528" s="132">
        <f t="shared" si="42"/>
        <v>0</v>
      </c>
    </row>
    <row r="529" spans="1:8" x14ac:dyDescent="0.2">
      <c r="A529" s="132" t="s">
        <v>1216</v>
      </c>
      <c r="B529" s="132" t="str">
        <f t="shared" si="43"/>
        <v/>
      </c>
      <c r="C529" s="132" t="str">
        <f t="shared" si="44"/>
        <v xml:space="preserve">, </v>
      </c>
      <c r="D529" s="132" t="str">
        <f t="shared" si="40"/>
        <v/>
      </c>
      <c r="E529" s="154" t="str">
        <f t="shared" si="41"/>
        <v/>
      </c>
      <c r="F529" s="132"/>
      <c r="G529" s="132"/>
      <c r="H529" s="132">
        <f t="shared" si="42"/>
        <v>0</v>
      </c>
    </row>
    <row r="530" spans="1:8" x14ac:dyDescent="0.2">
      <c r="A530" s="132" t="s">
        <v>1217</v>
      </c>
      <c r="B530" s="132" t="str">
        <f t="shared" si="43"/>
        <v/>
      </c>
      <c r="C530" s="132" t="str">
        <f t="shared" si="44"/>
        <v xml:space="preserve">, </v>
      </c>
      <c r="D530" s="132" t="str">
        <f t="shared" si="40"/>
        <v/>
      </c>
      <c r="E530" s="154" t="str">
        <f t="shared" si="41"/>
        <v/>
      </c>
      <c r="F530" s="132"/>
      <c r="G530" s="132"/>
      <c r="H530" s="132">
        <f t="shared" si="42"/>
        <v>0</v>
      </c>
    </row>
    <row r="531" spans="1:8" x14ac:dyDescent="0.2">
      <c r="A531" s="132" t="s">
        <v>1218</v>
      </c>
      <c r="B531" s="132" t="str">
        <f t="shared" si="43"/>
        <v/>
      </c>
      <c r="C531" s="132" t="str">
        <f t="shared" si="44"/>
        <v xml:space="preserve">, </v>
      </c>
      <c r="D531" s="132" t="str">
        <f t="shared" si="40"/>
        <v/>
      </c>
      <c r="E531" s="154" t="str">
        <f t="shared" si="41"/>
        <v/>
      </c>
      <c r="F531" s="132"/>
      <c r="G531" s="132"/>
      <c r="H531" s="132">
        <f t="shared" si="42"/>
        <v>0</v>
      </c>
    </row>
    <row r="532" spans="1:8" x14ac:dyDescent="0.2">
      <c r="A532" s="132" t="s">
        <v>1219</v>
      </c>
      <c r="B532" s="132" t="str">
        <f t="shared" si="43"/>
        <v/>
      </c>
      <c r="C532" s="132" t="str">
        <f t="shared" si="44"/>
        <v xml:space="preserve">, </v>
      </c>
      <c r="D532" s="132" t="str">
        <f t="shared" si="40"/>
        <v/>
      </c>
      <c r="E532" s="154" t="str">
        <f t="shared" si="41"/>
        <v/>
      </c>
      <c r="F532" s="132"/>
      <c r="G532" s="132"/>
      <c r="H532" s="132">
        <f t="shared" si="42"/>
        <v>0</v>
      </c>
    </row>
    <row r="533" spans="1:8" x14ac:dyDescent="0.2">
      <c r="A533" s="132" t="s">
        <v>1220</v>
      </c>
      <c r="B533" s="132" t="str">
        <f t="shared" si="43"/>
        <v/>
      </c>
      <c r="C533" s="132" t="str">
        <f t="shared" si="44"/>
        <v xml:space="preserve">, </v>
      </c>
      <c r="D533" s="132" t="str">
        <f t="shared" si="40"/>
        <v/>
      </c>
      <c r="E533" s="154" t="str">
        <f t="shared" si="41"/>
        <v/>
      </c>
      <c r="F533" s="132"/>
      <c r="G533" s="132"/>
      <c r="H533" s="132">
        <f t="shared" si="42"/>
        <v>0</v>
      </c>
    </row>
    <row r="534" spans="1:8" x14ac:dyDescent="0.2">
      <c r="A534" s="132" t="s">
        <v>1221</v>
      </c>
      <c r="B534" s="132" t="str">
        <f t="shared" si="43"/>
        <v/>
      </c>
      <c r="C534" s="132" t="str">
        <f t="shared" si="44"/>
        <v xml:space="preserve">, </v>
      </c>
      <c r="D534" s="132" t="str">
        <f t="shared" si="40"/>
        <v/>
      </c>
      <c r="E534" s="154" t="str">
        <f t="shared" si="41"/>
        <v/>
      </c>
      <c r="F534" s="132"/>
      <c r="G534" s="132"/>
      <c r="H534" s="132">
        <f t="shared" si="42"/>
        <v>0</v>
      </c>
    </row>
    <row r="535" spans="1:8" x14ac:dyDescent="0.2">
      <c r="A535" s="132" t="s">
        <v>1222</v>
      </c>
      <c r="B535" s="132" t="str">
        <f t="shared" si="43"/>
        <v/>
      </c>
      <c r="C535" s="132" t="str">
        <f t="shared" si="44"/>
        <v xml:space="preserve">, </v>
      </c>
      <c r="D535" s="132" t="str">
        <f t="shared" si="40"/>
        <v/>
      </c>
      <c r="E535" s="154" t="str">
        <f t="shared" si="41"/>
        <v/>
      </c>
      <c r="F535" s="132"/>
      <c r="G535" s="132"/>
      <c r="H535" s="132">
        <f t="shared" si="42"/>
        <v>0</v>
      </c>
    </row>
    <row r="536" spans="1:8" x14ac:dyDescent="0.2">
      <c r="A536" s="132" t="s">
        <v>1223</v>
      </c>
      <c r="B536" s="132" t="str">
        <f t="shared" si="43"/>
        <v/>
      </c>
      <c r="C536" s="132" t="str">
        <f t="shared" si="44"/>
        <v xml:space="preserve">, </v>
      </c>
      <c r="D536" s="132" t="str">
        <f t="shared" si="40"/>
        <v/>
      </c>
      <c r="E536" s="154" t="str">
        <f t="shared" si="41"/>
        <v/>
      </c>
      <c r="F536" s="132"/>
      <c r="G536" s="132"/>
      <c r="H536" s="132">
        <f t="shared" si="42"/>
        <v>0</v>
      </c>
    </row>
    <row r="537" spans="1:8" x14ac:dyDescent="0.2">
      <c r="A537" s="132" t="s">
        <v>1224</v>
      </c>
      <c r="B537" s="132" t="str">
        <f t="shared" si="43"/>
        <v/>
      </c>
      <c r="C537" s="132" t="str">
        <f t="shared" si="44"/>
        <v xml:space="preserve">, </v>
      </c>
      <c r="D537" s="132" t="str">
        <f t="shared" si="40"/>
        <v/>
      </c>
      <c r="E537" s="154" t="str">
        <f t="shared" si="41"/>
        <v/>
      </c>
      <c r="F537" s="132"/>
      <c r="G537" s="132"/>
      <c r="H537" s="132">
        <f t="shared" si="42"/>
        <v>0</v>
      </c>
    </row>
    <row r="538" spans="1:8" x14ac:dyDescent="0.2">
      <c r="A538" s="132" t="s">
        <v>1225</v>
      </c>
      <c r="B538" s="132" t="str">
        <f t="shared" si="43"/>
        <v/>
      </c>
      <c r="C538" s="132" t="str">
        <f t="shared" si="44"/>
        <v xml:space="preserve">, </v>
      </c>
      <c r="D538" s="132" t="str">
        <f t="shared" si="40"/>
        <v/>
      </c>
      <c r="E538" s="154" t="str">
        <f t="shared" si="41"/>
        <v/>
      </c>
      <c r="F538" s="132"/>
      <c r="G538" s="132"/>
      <c r="H538" s="132">
        <f t="shared" si="42"/>
        <v>0</v>
      </c>
    </row>
    <row r="539" spans="1:8" x14ac:dyDescent="0.2">
      <c r="A539" s="132" t="s">
        <v>1226</v>
      </c>
      <c r="B539" s="132" t="str">
        <f t="shared" si="43"/>
        <v/>
      </c>
      <c r="C539" s="132" t="str">
        <f t="shared" si="44"/>
        <v xml:space="preserve">, </v>
      </c>
      <c r="D539" s="132" t="str">
        <f t="shared" si="40"/>
        <v/>
      </c>
      <c r="E539" s="154" t="str">
        <f t="shared" si="41"/>
        <v/>
      </c>
      <c r="F539" s="132"/>
      <c r="G539" s="132"/>
      <c r="H539" s="132">
        <f t="shared" si="42"/>
        <v>0</v>
      </c>
    </row>
    <row r="540" spans="1:8" x14ac:dyDescent="0.2">
      <c r="A540" s="132" t="s">
        <v>1227</v>
      </c>
      <c r="B540" s="132" t="str">
        <f t="shared" si="43"/>
        <v/>
      </c>
      <c r="C540" s="132" t="str">
        <f t="shared" si="44"/>
        <v xml:space="preserve">, </v>
      </c>
      <c r="D540" s="132" t="str">
        <f t="shared" si="40"/>
        <v/>
      </c>
      <c r="E540" s="154" t="str">
        <f t="shared" si="41"/>
        <v/>
      </c>
      <c r="F540" s="132"/>
      <c r="G540" s="132"/>
      <c r="H540" s="132">
        <f t="shared" si="42"/>
        <v>0</v>
      </c>
    </row>
    <row r="541" spans="1:8" x14ac:dyDescent="0.2">
      <c r="A541" s="132" t="s">
        <v>1228</v>
      </c>
      <c r="B541" s="132" t="str">
        <f t="shared" si="43"/>
        <v/>
      </c>
      <c r="C541" s="132" t="str">
        <f t="shared" si="44"/>
        <v xml:space="preserve">, </v>
      </c>
      <c r="D541" s="132" t="str">
        <f t="shared" si="40"/>
        <v/>
      </c>
      <c r="E541" s="154" t="str">
        <f t="shared" si="41"/>
        <v/>
      </c>
      <c r="F541" s="132"/>
      <c r="G541" s="132"/>
      <c r="H541" s="132">
        <f t="shared" si="42"/>
        <v>0</v>
      </c>
    </row>
    <row r="542" spans="1:8" x14ac:dyDescent="0.2">
      <c r="A542" s="132" t="s">
        <v>1229</v>
      </c>
      <c r="B542" s="132" t="str">
        <f t="shared" si="43"/>
        <v/>
      </c>
      <c r="C542" s="132" t="str">
        <f t="shared" si="44"/>
        <v xml:space="preserve">, </v>
      </c>
      <c r="D542" s="132" t="str">
        <f t="shared" si="40"/>
        <v/>
      </c>
      <c r="E542" s="154" t="str">
        <f t="shared" si="41"/>
        <v/>
      </c>
      <c r="F542" s="132"/>
      <c r="G542" s="132"/>
      <c r="H542" s="132">
        <f t="shared" si="42"/>
        <v>0</v>
      </c>
    </row>
    <row r="543" spans="1:8" x14ac:dyDescent="0.2">
      <c r="A543" s="132" t="s">
        <v>1230</v>
      </c>
      <c r="B543" s="132" t="str">
        <f t="shared" si="43"/>
        <v/>
      </c>
      <c r="C543" s="132" t="str">
        <f t="shared" si="44"/>
        <v xml:space="preserve">, </v>
      </c>
      <c r="D543" s="132" t="str">
        <f t="shared" si="40"/>
        <v/>
      </c>
      <c r="E543" s="154" t="str">
        <f t="shared" si="41"/>
        <v/>
      </c>
      <c r="F543" s="132"/>
      <c r="G543" s="132"/>
      <c r="H543" s="132">
        <f t="shared" si="42"/>
        <v>0</v>
      </c>
    </row>
    <row r="544" spans="1:8" x14ac:dyDescent="0.2">
      <c r="A544" s="132" t="s">
        <v>1231</v>
      </c>
      <c r="B544" s="132" t="str">
        <f t="shared" si="43"/>
        <v/>
      </c>
      <c r="C544" s="132" t="str">
        <f t="shared" si="44"/>
        <v xml:space="preserve">, </v>
      </c>
      <c r="D544" s="132" t="str">
        <f t="shared" si="40"/>
        <v/>
      </c>
      <c r="E544" s="154" t="str">
        <f t="shared" si="41"/>
        <v/>
      </c>
      <c r="F544" s="132"/>
      <c r="G544" s="132"/>
      <c r="H544" s="132">
        <f t="shared" si="42"/>
        <v>0</v>
      </c>
    </row>
    <row r="545" spans="1:8" x14ac:dyDescent="0.2">
      <c r="A545" s="132" t="s">
        <v>1232</v>
      </c>
      <c r="B545" s="132" t="str">
        <f t="shared" si="43"/>
        <v/>
      </c>
      <c r="C545" s="132" t="str">
        <f t="shared" si="44"/>
        <v xml:space="preserve">, </v>
      </c>
      <c r="D545" s="132" t="str">
        <f t="shared" si="40"/>
        <v/>
      </c>
      <c r="E545" s="154" t="str">
        <f t="shared" si="41"/>
        <v/>
      </c>
      <c r="F545" s="132"/>
      <c r="G545" s="132"/>
      <c r="H545" s="132">
        <f t="shared" si="42"/>
        <v>0</v>
      </c>
    </row>
    <row r="546" spans="1:8" x14ac:dyDescent="0.2">
      <c r="A546" s="132" t="s">
        <v>1233</v>
      </c>
      <c r="B546" s="132" t="str">
        <f t="shared" si="43"/>
        <v/>
      </c>
      <c r="C546" s="132" t="str">
        <f t="shared" si="44"/>
        <v xml:space="preserve">, </v>
      </c>
      <c r="D546" s="132" t="str">
        <f t="shared" si="40"/>
        <v/>
      </c>
      <c r="E546" s="154" t="str">
        <f t="shared" si="41"/>
        <v/>
      </c>
      <c r="F546" s="132"/>
      <c r="G546" s="132"/>
      <c r="H546" s="132">
        <f t="shared" si="42"/>
        <v>0</v>
      </c>
    </row>
    <row r="547" spans="1:8" x14ac:dyDescent="0.2">
      <c r="A547" s="132" t="s">
        <v>1234</v>
      </c>
      <c r="B547" s="132" t="str">
        <f t="shared" si="43"/>
        <v/>
      </c>
      <c r="C547" s="132" t="str">
        <f t="shared" si="44"/>
        <v xml:space="preserve">, </v>
      </c>
      <c r="D547" s="132" t="str">
        <f t="shared" si="40"/>
        <v/>
      </c>
      <c r="E547" s="154" t="str">
        <f t="shared" si="41"/>
        <v/>
      </c>
      <c r="F547" s="132"/>
      <c r="G547" s="132"/>
      <c r="H547" s="132">
        <f t="shared" si="42"/>
        <v>0</v>
      </c>
    </row>
    <row r="548" spans="1:8" x14ac:dyDescent="0.2">
      <c r="A548" s="132" t="s">
        <v>1235</v>
      </c>
      <c r="B548" s="132" t="str">
        <f t="shared" si="43"/>
        <v/>
      </c>
      <c r="C548" s="132" t="str">
        <f t="shared" si="44"/>
        <v xml:space="preserve">, </v>
      </c>
      <c r="D548" s="132" t="str">
        <f t="shared" si="40"/>
        <v/>
      </c>
      <c r="E548" s="154" t="str">
        <f t="shared" si="41"/>
        <v/>
      </c>
      <c r="F548" s="132"/>
      <c r="G548" s="132"/>
      <c r="H548" s="132">
        <f t="shared" si="42"/>
        <v>0</v>
      </c>
    </row>
    <row r="549" spans="1:8" x14ac:dyDescent="0.2">
      <c r="A549" s="132" t="s">
        <v>1236</v>
      </c>
      <c r="B549" s="132" t="str">
        <f t="shared" si="43"/>
        <v/>
      </c>
      <c r="C549" s="132" t="str">
        <f t="shared" si="44"/>
        <v xml:space="preserve">, </v>
      </c>
      <c r="D549" s="132" t="str">
        <f t="shared" si="40"/>
        <v/>
      </c>
      <c r="E549" s="154" t="str">
        <f t="shared" si="41"/>
        <v/>
      </c>
      <c r="F549" s="132"/>
      <c r="G549" s="132"/>
      <c r="H549" s="132">
        <f t="shared" si="42"/>
        <v>0</v>
      </c>
    </row>
    <row r="550" spans="1:8" x14ac:dyDescent="0.2">
      <c r="A550" s="132" t="s">
        <v>1237</v>
      </c>
      <c r="B550" s="132" t="str">
        <f t="shared" si="43"/>
        <v/>
      </c>
      <c r="C550" s="132" t="str">
        <f t="shared" si="44"/>
        <v xml:space="preserve">, </v>
      </c>
      <c r="D550" s="132" t="str">
        <f t="shared" si="40"/>
        <v/>
      </c>
      <c r="E550" s="154" t="str">
        <f t="shared" si="41"/>
        <v/>
      </c>
      <c r="F550" s="132"/>
      <c r="G550" s="132"/>
      <c r="H550" s="132">
        <f t="shared" si="42"/>
        <v>0</v>
      </c>
    </row>
    <row r="551" spans="1:8" x14ac:dyDescent="0.2">
      <c r="A551" s="132" t="s">
        <v>1238</v>
      </c>
      <c r="B551" s="132" t="str">
        <f t="shared" si="43"/>
        <v/>
      </c>
      <c r="C551" s="132" t="str">
        <f t="shared" si="44"/>
        <v xml:space="preserve">, </v>
      </c>
      <c r="D551" s="132" t="str">
        <f t="shared" si="40"/>
        <v/>
      </c>
      <c r="E551" s="154" t="str">
        <f t="shared" si="41"/>
        <v/>
      </c>
      <c r="F551" s="132"/>
      <c r="G551" s="132"/>
      <c r="H551" s="132">
        <f t="shared" si="42"/>
        <v>0</v>
      </c>
    </row>
    <row r="552" spans="1:8" x14ac:dyDescent="0.2">
      <c r="A552" s="132" t="s">
        <v>1239</v>
      </c>
      <c r="B552" s="132" t="str">
        <f t="shared" si="43"/>
        <v/>
      </c>
      <c r="C552" s="132" t="str">
        <f t="shared" si="44"/>
        <v xml:space="preserve">, </v>
      </c>
      <c r="D552" s="132" t="str">
        <f t="shared" si="40"/>
        <v/>
      </c>
      <c r="E552" s="154" t="str">
        <f t="shared" si="41"/>
        <v/>
      </c>
      <c r="F552" s="132"/>
      <c r="G552" s="132"/>
      <c r="H552" s="132">
        <f t="shared" si="42"/>
        <v>0</v>
      </c>
    </row>
    <row r="553" spans="1:8" x14ac:dyDescent="0.2">
      <c r="A553" s="132" t="s">
        <v>1240</v>
      </c>
      <c r="B553" s="132" t="str">
        <f t="shared" si="43"/>
        <v/>
      </c>
      <c r="C553" s="132" t="str">
        <f t="shared" si="44"/>
        <v xml:space="preserve">, </v>
      </c>
      <c r="D553" s="132" t="str">
        <f t="shared" si="40"/>
        <v/>
      </c>
      <c r="E553" s="154" t="str">
        <f t="shared" si="41"/>
        <v/>
      </c>
      <c r="F553" s="132"/>
      <c r="G553" s="132"/>
      <c r="H553" s="132">
        <f t="shared" si="42"/>
        <v>0</v>
      </c>
    </row>
    <row r="554" spans="1:8" x14ac:dyDescent="0.2">
      <c r="A554" s="132" t="s">
        <v>1241</v>
      </c>
      <c r="B554" s="132" t="str">
        <f t="shared" si="43"/>
        <v/>
      </c>
      <c r="C554" s="132" t="str">
        <f t="shared" si="44"/>
        <v xml:space="preserve">, </v>
      </c>
      <c r="D554" s="132" t="str">
        <f t="shared" si="40"/>
        <v/>
      </c>
      <c r="E554" s="154" t="str">
        <f t="shared" si="41"/>
        <v/>
      </c>
      <c r="F554" s="132"/>
      <c r="G554" s="132"/>
      <c r="H554" s="132">
        <f t="shared" si="42"/>
        <v>0</v>
      </c>
    </row>
    <row r="555" spans="1:8" x14ac:dyDescent="0.2">
      <c r="A555" s="132" t="s">
        <v>1242</v>
      </c>
      <c r="B555" s="132" t="str">
        <f t="shared" si="43"/>
        <v/>
      </c>
      <c r="C555" s="132" t="str">
        <f t="shared" si="44"/>
        <v xml:space="preserve">, </v>
      </c>
      <c r="D555" s="132" t="str">
        <f t="shared" si="40"/>
        <v/>
      </c>
      <c r="E555" s="154" t="str">
        <f t="shared" si="41"/>
        <v/>
      </c>
      <c r="F555" s="132"/>
      <c r="G555" s="132"/>
      <c r="H555" s="132">
        <f t="shared" si="42"/>
        <v>0</v>
      </c>
    </row>
    <row r="556" spans="1:8" x14ac:dyDescent="0.2">
      <c r="A556" s="132" t="s">
        <v>1243</v>
      </c>
      <c r="B556" s="132" t="str">
        <f t="shared" si="43"/>
        <v/>
      </c>
      <c r="C556" s="132" t="str">
        <f t="shared" si="44"/>
        <v xml:space="preserve">, </v>
      </c>
      <c r="D556" s="132" t="str">
        <f t="shared" si="40"/>
        <v/>
      </c>
      <c r="E556" s="154" t="str">
        <f t="shared" si="41"/>
        <v/>
      </c>
      <c r="F556" s="132"/>
      <c r="G556" s="132"/>
      <c r="H556" s="132">
        <f t="shared" si="42"/>
        <v>0</v>
      </c>
    </row>
    <row r="557" spans="1:8" x14ac:dyDescent="0.2">
      <c r="A557" s="132" t="s">
        <v>1244</v>
      </c>
      <c r="B557" s="132" t="str">
        <f t="shared" si="43"/>
        <v/>
      </c>
      <c r="C557" s="132" t="str">
        <f t="shared" si="44"/>
        <v xml:space="preserve">, </v>
      </c>
      <c r="D557" s="132" t="str">
        <f t="shared" si="40"/>
        <v/>
      </c>
      <c r="E557" s="154" t="str">
        <f t="shared" si="41"/>
        <v/>
      </c>
      <c r="F557" s="132"/>
      <c r="G557" s="132"/>
      <c r="H557" s="132">
        <f t="shared" si="42"/>
        <v>0</v>
      </c>
    </row>
    <row r="558" spans="1:8" x14ac:dyDescent="0.2">
      <c r="A558" s="132" t="s">
        <v>1245</v>
      </c>
      <c r="B558" s="132" t="str">
        <f t="shared" si="43"/>
        <v/>
      </c>
      <c r="C558" s="132" t="str">
        <f t="shared" si="44"/>
        <v xml:space="preserve">, </v>
      </c>
      <c r="D558" s="132" t="str">
        <f t="shared" si="40"/>
        <v/>
      </c>
      <c r="E558" s="154" t="str">
        <f t="shared" si="41"/>
        <v/>
      </c>
      <c r="F558" s="132"/>
      <c r="G558" s="132"/>
      <c r="H558" s="132">
        <f t="shared" si="42"/>
        <v>0</v>
      </c>
    </row>
    <row r="559" spans="1:8" x14ac:dyDescent="0.2">
      <c r="A559" s="132" t="s">
        <v>1246</v>
      </c>
      <c r="B559" s="132" t="str">
        <f t="shared" si="43"/>
        <v/>
      </c>
      <c r="C559" s="132" t="str">
        <f t="shared" si="44"/>
        <v xml:space="preserve">, </v>
      </c>
      <c r="D559" s="132" t="str">
        <f t="shared" si="40"/>
        <v/>
      </c>
      <c r="E559" s="154" t="str">
        <f t="shared" si="41"/>
        <v/>
      </c>
      <c r="F559" s="132"/>
      <c r="G559" s="132"/>
      <c r="H559" s="132">
        <f t="shared" si="42"/>
        <v>0</v>
      </c>
    </row>
    <row r="560" spans="1:8" x14ac:dyDescent="0.2">
      <c r="A560" s="132" t="s">
        <v>1247</v>
      </c>
      <c r="B560" s="132" t="str">
        <f t="shared" si="43"/>
        <v/>
      </c>
      <c r="C560" s="132" t="str">
        <f t="shared" si="44"/>
        <v xml:space="preserve">, </v>
      </c>
      <c r="D560" s="132" t="str">
        <f t="shared" si="40"/>
        <v/>
      </c>
      <c r="E560" s="154" t="str">
        <f t="shared" si="41"/>
        <v/>
      </c>
      <c r="F560" s="132"/>
      <c r="G560" s="132"/>
      <c r="H560" s="132">
        <f t="shared" si="42"/>
        <v>0</v>
      </c>
    </row>
    <row r="561" spans="1:8" x14ac:dyDescent="0.2">
      <c r="A561" s="132" t="s">
        <v>1248</v>
      </c>
      <c r="B561" s="132" t="str">
        <f t="shared" si="43"/>
        <v/>
      </c>
      <c r="C561" s="132" t="str">
        <f t="shared" si="44"/>
        <v xml:space="preserve">, </v>
      </c>
      <c r="D561" s="132" t="str">
        <f t="shared" si="40"/>
        <v/>
      </c>
      <c r="E561" s="154" t="str">
        <f t="shared" si="41"/>
        <v/>
      </c>
      <c r="F561" s="132"/>
      <c r="G561" s="132"/>
      <c r="H561" s="132">
        <f t="shared" si="42"/>
        <v>0</v>
      </c>
    </row>
    <row r="562" spans="1:8" x14ac:dyDescent="0.2">
      <c r="A562" s="132" t="s">
        <v>1249</v>
      </c>
      <c r="B562" s="132" t="str">
        <f t="shared" si="43"/>
        <v/>
      </c>
      <c r="C562" s="132" t="str">
        <f t="shared" si="44"/>
        <v xml:space="preserve">, </v>
      </c>
      <c r="D562" s="132" t="str">
        <f t="shared" si="40"/>
        <v/>
      </c>
      <c r="E562" s="154" t="str">
        <f t="shared" si="41"/>
        <v/>
      </c>
      <c r="F562" s="132"/>
      <c r="G562" s="132"/>
      <c r="H562" s="132">
        <f t="shared" si="42"/>
        <v>0</v>
      </c>
    </row>
    <row r="563" spans="1:8" x14ac:dyDescent="0.2">
      <c r="A563" s="132" t="s">
        <v>1250</v>
      </c>
      <c r="B563" s="132" t="str">
        <f t="shared" si="43"/>
        <v/>
      </c>
      <c r="C563" s="132" t="str">
        <f t="shared" si="44"/>
        <v xml:space="preserve">, </v>
      </c>
      <c r="D563" s="132" t="str">
        <f t="shared" si="40"/>
        <v/>
      </c>
      <c r="E563" s="154" t="str">
        <f t="shared" si="41"/>
        <v/>
      </c>
      <c r="F563" s="132"/>
      <c r="G563" s="132"/>
      <c r="H563" s="132">
        <f t="shared" si="42"/>
        <v>0</v>
      </c>
    </row>
    <row r="564" spans="1:8" x14ac:dyDescent="0.2">
      <c r="A564" s="132" t="s">
        <v>1251</v>
      </c>
      <c r="B564" s="132" t="str">
        <f t="shared" si="43"/>
        <v/>
      </c>
      <c r="C564" s="132" t="str">
        <f t="shared" si="44"/>
        <v xml:space="preserve">, </v>
      </c>
      <c r="D564" s="132" t="str">
        <f t="shared" si="40"/>
        <v/>
      </c>
      <c r="E564" s="154" t="str">
        <f t="shared" si="41"/>
        <v/>
      </c>
      <c r="F564" s="132"/>
      <c r="G564" s="132"/>
      <c r="H564" s="132">
        <f t="shared" si="42"/>
        <v>0</v>
      </c>
    </row>
    <row r="565" spans="1:8" x14ac:dyDescent="0.2">
      <c r="A565" s="132" t="s">
        <v>1252</v>
      </c>
      <c r="B565" s="132" t="str">
        <f t="shared" si="43"/>
        <v/>
      </c>
      <c r="C565" s="132" t="str">
        <f t="shared" si="44"/>
        <v xml:space="preserve">, </v>
      </c>
      <c r="D565" s="132" t="str">
        <f t="shared" si="40"/>
        <v/>
      </c>
      <c r="E565" s="154" t="str">
        <f t="shared" si="41"/>
        <v/>
      </c>
      <c r="F565" s="132"/>
      <c r="G565" s="132"/>
      <c r="H565" s="132">
        <f t="shared" si="42"/>
        <v>0</v>
      </c>
    </row>
    <row r="566" spans="1:8" x14ac:dyDescent="0.2">
      <c r="A566" s="132" t="s">
        <v>1253</v>
      </c>
      <c r="B566" s="132" t="str">
        <f t="shared" si="43"/>
        <v/>
      </c>
      <c r="C566" s="132" t="str">
        <f t="shared" si="44"/>
        <v xml:space="preserve">, </v>
      </c>
      <c r="D566" s="132" t="str">
        <f t="shared" si="40"/>
        <v/>
      </c>
      <c r="E566" s="154" t="str">
        <f t="shared" si="41"/>
        <v/>
      </c>
      <c r="F566" s="132"/>
      <c r="G566" s="132"/>
      <c r="H566" s="132">
        <f t="shared" si="42"/>
        <v>0</v>
      </c>
    </row>
    <row r="567" spans="1:8" x14ac:dyDescent="0.2">
      <c r="A567" s="132" t="s">
        <v>1254</v>
      </c>
      <c r="B567" s="132" t="str">
        <f t="shared" si="43"/>
        <v/>
      </c>
      <c r="C567" s="132" t="str">
        <f t="shared" si="44"/>
        <v xml:space="preserve">, </v>
      </c>
      <c r="D567" s="132" t="str">
        <f t="shared" si="40"/>
        <v/>
      </c>
      <c r="E567" s="154" t="str">
        <f t="shared" si="41"/>
        <v/>
      </c>
      <c r="F567" s="132"/>
      <c r="G567" s="132"/>
      <c r="H567" s="132">
        <f t="shared" si="42"/>
        <v>0</v>
      </c>
    </row>
    <row r="568" spans="1:8" x14ac:dyDescent="0.2">
      <c r="A568" s="132" t="s">
        <v>1255</v>
      </c>
      <c r="B568" s="132" t="str">
        <f t="shared" si="43"/>
        <v/>
      </c>
      <c r="C568" s="132" t="str">
        <f t="shared" si="44"/>
        <v xml:space="preserve">, </v>
      </c>
      <c r="D568" s="132" t="str">
        <f t="shared" si="40"/>
        <v/>
      </c>
      <c r="E568" s="154" t="str">
        <f t="shared" si="41"/>
        <v/>
      </c>
      <c r="F568" s="132"/>
      <c r="G568" s="132"/>
      <c r="H568" s="132">
        <f t="shared" si="42"/>
        <v>0</v>
      </c>
    </row>
    <row r="569" spans="1:8" x14ac:dyDescent="0.2">
      <c r="A569" s="132" t="s">
        <v>1256</v>
      </c>
      <c r="B569" s="132" t="str">
        <f t="shared" si="43"/>
        <v/>
      </c>
      <c r="C569" s="132" t="str">
        <f t="shared" si="44"/>
        <v xml:space="preserve">, </v>
      </c>
      <c r="D569" s="132" t="str">
        <f t="shared" si="40"/>
        <v/>
      </c>
      <c r="E569" s="154" t="str">
        <f t="shared" si="41"/>
        <v/>
      </c>
      <c r="F569" s="132"/>
      <c r="G569" s="132"/>
      <c r="H569" s="132">
        <f t="shared" si="42"/>
        <v>0</v>
      </c>
    </row>
    <row r="570" spans="1:8" x14ac:dyDescent="0.2">
      <c r="A570" s="132" t="s">
        <v>1257</v>
      </c>
      <c r="B570" s="132" t="str">
        <f t="shared" si="43"/>
        <v/>
      </c>
      <c r="C570" s="132" t="str">
        <f t="shared" si="44"/>
        <v xml:space="preserve">, </v>
      </c>
      <c r="D570" s="132" t="str">
        <f t="shared" si="40"/>
        <v/>
      </c>
      <c r="E570" s="154" t="str">
        <f t="shared" si="41"/>
        <v/>
      </c>
      <c r="F570" s="132"/>
      <c r="G570" s="132"/>
      <c r="H570" s="132">
        <f t="shared" si="42"/>
        <v>0</v>
      </c>
    </row>
    <row r="571" spans="1:8" x14ac:dyDescent="0.2">
      <c r="A571" s="132" t="s">
        <v>1258</v>
      </c>
      <c r="B571" s="132" t="str">
        <f t="shared" si="43"/>
        <v/>
      </c>
      <c r="C571" s="132" t="str">
        <f t="shared" si="44"/>
        <v xml:space="preserve">, </v>
      </c>
      <c r="D571" s="132" t="str">
        <f t="shared" si="40"/>
        <v/>
      </c>
      <c r="E571" s="154" t="str">
        <f t="shared" si="41"/>
        <v/>
      </c>
      <c r="F571" s="132"/>
      <c r="G571" s="132"/>
      <c r="H571" s="132">
        <f t="shared" si="42"/>
        <v>0</v>
      </c>
    </row>
    <row r="572" spans="1:8" x14ac:dyDescent="0.2">
      <c r="A572" s="132" t="s">
        <v>1259</v>
      </c>
      <c r="B572" s="132" t="str">
        <f t="shared" si="43"/>
        <v/>
      </c>
      <c r="C572" s="132" t="str">
        <f t="shared" si="44"/>
        <v xml:space="preserve">, </v>
      </c>
      <c r="D572" s="132" t="str">
        <f t="shared" si="40"/>
        <v/>
      </c>
      <c r="E572" s="154" t="str">
        <f t="shared" si="41"/>
        <v/>
      </c>
      <c r="F572" s="132"/>
      <c r="G572" s="132"/>
      <c r="H572" s="132">
        <f t="shared" si="42"/>
        <v>0</v>
      </c>
    </row>
    <row r="573" spans="1:8" x14ac:dyDescent="0.2">
      <c r="A573" s="132" t="s">
        <v>1260</v>
      </c>
      <c r="B573" s="132" t="str">
        <f t="shared" si="43"/>
        <v/>
      </c>
      <c r="C573" s="132" t="str">
        <f t="shared" si="44"/>
        <v xml:space="preserve">, </v>
      </c>
      <c r="D573" s="132" t="str">
        <f t="shared" si="40"/>
        <v/>
      </c>
      <c r="E573" s="154" t="str">
        <f t="shared" si="41"/>
        <v/>
      </c>
      <c r="F573" s="132"/>
      <c r="G573" s="132"/>
      <c r="H573" s="132">
        <f t="shared" si="42"/>
        <v>0</v>
      </c>
    </row>
    <row r="574" spans="1:8" x14ac:dyDescent="0.2">
      <c r="A574" s="132" t="s">
        <v>1261</v>
      </c>
      <c r="B574" s="132" t="str">
        <f t="shared" si="43"/>
        <v/>
      </c>
      <c r="C574" s="132" t="str">
        <f t="shared" si="44"/>
        <v xml:space="preserve">, </v>
      </c>
      <c r="D574" s="132" t="str">
        <f t="shared" si="40"/>
        <v/>
      </c>
      <c r="E574" s="154" t="str">
        <f t="shared" si="41"/>
        <v/>
      </c>
      <c r="F574" s="132"/>
      <c r="G574" s="132"/>
      <c r="H574" s="132">
        <f t="shared" si="42"/>
        <v>0</v>
      </c>
    </row>
    <row r="575" spans="1:8" x14ac:dyDescent="0.2">
      <c r="A575" s="132" t="s">
        <v>1262</v>
      </c>
      <c r="B575" s="132" t="str">
        <f t="shared" si="43"/>
        <v/>
      </c>
      <c r="C575" s="132" t="str">
        <f t="shared" si="44"/>
        <v xml:space="preserve">, </v>
      </c>
      <c r="D575" s="132" t="str">
        <f t="shared" si="40"/>
        <v/>
      </c>
      <c r="E575" s="154" t="str">
        <f t="shared" si="41"/>
        <v/>
      </c>
      <c r="F575" s="132"/>
      <c r="G575" s="132"/>
      <c r="H575" s="132">
        <f t="shared" si="42"/>
        <v>0</v>
      </c>
    </row>
    <row r="576" spans="1:8" x14ac:dyDescent="0.2">
      <c r="A576" s="132" t="s">
        <v>1263</v>
      </c>
      <c r="B576" s="132" t="str">
        <f t="shared" si="43"/>
        <v/>
      </c>
      <c r="C576" s="132" t="str">
        <f t="shared" si="44"/>
        <v xml:space="preserve">, </v>
      </c>
      <c r="D576" s="132" t="str">
        <f t="shared" si="40"/>
        <v/>
      </c>
      <c r="E576" s="154" t="str">
        <f t="shared" si="41"/>
        <v/>
      </c>
      <c r="F576" s="132"/>
      <c r="G576" s="132"/>
      <c r="H576" s="132">
        <f t="shared" si="42"/>
        <v>0</v>
      </c>
    </row>
    <row r="577" spans="1:8" x14ac:dyDescent="0.2">
      <c r="A577" s="132" t="s">
        <v>1264</v>
      </c>
      <c r="B577" s="132" t="str">
        <f t="shared" si="43"/>
        <v/>
      </c>
      <c r="C577" s="132" t="str">
        <f t="shared" si="44"/>
        <v xml:space="preserve">, </v>
      </c>
      <c r="D577" s="132" t="str">
        <f t="shared" si="40"/>
        <v/>
      </c>
      <c r="E577" s="154" t="str">
        <f t="shared" si="41"/>
        <v/>
      </c>
      <c r="F577" s="132"/>
      <c r="G577" s="132"/>
      <c r="H577" s="132">
        <f t="shared" si="42"/>
        <v>0</v>
      </c>
    </row>
    <row r="578" spans="1:8" x14ac:dyDescent="0.2">
      <c r="A578" s="132" t="s">
        <v>1265</v>
      </c>
      <c r="B578" s="132" t="str">
        <f t="shared" si="43"/>
        <v/>
      </c>
      <c r="C578" s="132" t="str">
        <f t="shared" si="44"/>
        <v xml:space="preserve">, </v>
      </c>
      <c r="D578" s="132" t="str">
        <f t="shared" ref="D578:D625" si="45">IF(LEN(VLOOKUP($A578,playerDetails,6,FALSE))=0,"",VLOOKUP($A578,playerDetails,6,FALSE))</f>
        <v/>
      </c>
      <c r="E578" s="154" t="str">
        <f t="shared" ref="E578:E625" si="46">IF(LEN(VLOOKUP($A578,playerDetails,5,FALSE))=0,"",VLOOKUP($A578,playerDetails,5,FALSE))</f>
        <v/>
      </c>
      <c r="F578" s="132"/>
      <c r="G578" s="132"/>
      <c r="H578" s="132">
        <f t="shared" ref="H578:H625" si="47">VLOOKUP(LEFT($A578,1),TeamLookup,2,FALSE)</f>
        <v>0</v>
      </c>
    </row>
    <row r="579" spans="1:8" x14ac:dyDescent="0.2">
      <c r="A579" s="132" t="s">
        <v>1266</v>
      </c>
      <c r="B579" s="132" t="str">
        <f t="shared" ref="B579:B625" si="48">IF(LEN(VLOOKUP($A579,playerDetails,7,FALSE))=0,"",VLOOKUP($A579,playerDetails,7,FALSE))</f>
        <v/>
      </c>
      <c r="C579" s="132" t="str">
        <f t="shared" ref="C579:C625" si="49">IF(LEN(VLOOKUP($A579,playerDetails,9,FALSE))=0,"",VLOOKUP($A579,playerDetails,9,FALSE))</f>
        <v xml:space="preserve">, </v>
      </c>
      <c r="D579" s="132" t="str">
        <f t="shared" si="45"/>
        <v/>
      </c>
      <c r="E579" s="154" t="str">
        <f t="shared" si="46"/>
        <v/>
      </c>
      <c r="F579" s="132"/>
      <c r="G579" s="132"/>
      <c r="H579" s="132">
        <f t="shared" si="47"/>
        <v>0</v>
      </c>
    </row>
    <row r="580" spans="1:8" x14ac:dyDescent="0.2">
      <c r="A580" s="132" t="s">
        <v>1267</v>
      </c>
      <c r="B580" s="132" t="str">
        <f t="shared" si="48"/>
        <v/>
      </c>
      <c r="C580" s="132" t="str">
        <f t="shared" si="49"/>
        <v xml:space="preserve">, </v>
      </c>
      <c r="D580" s="132" t="str">
        <f t="shared" si="45"/>
        <v/>
      </c>
      <c r="E580" s="154" t="str">
        <f t="shared" si="46"/>
        <v/>
      </c>
      <c r="F580" s="132"/>
      <c r="G580" s="132"/>
      <c r="H580" s="132">
        <f t="shared" si="47"/>
        <v>0</v>
      </c>
    </row>
    <row r="581" spans="1:8" x14ac:dyDescent="0.2">
      <c r="A581" s="132" t="s">
        <v>1268</v>
      </c>
      <c r="B581" s="132" t="str">
        <f t="shared" si="48"/>
        <v/>
      </c>
      <c r="C581" s="132" t="str">
        <f t="shared" si="49"/>
        <v xml:space="preserve">, </v>
      </c>
      <c r="D581" s="132" t="str">
        <f t="shared" si="45"/>
        <v/>
      </c>
      <c r="E581" s="154" t="str">
        <f t="shared" si="46"/>
        <v/>
      </c>
      <c r="F581" s="132"/>
      <c r="G581" s="132"/>
      <c r="H581" s="132">
        <f t="shared" si="47"/>
        <v>0</v>
      </c>
    </row>
    <row r="582" spans="1:8" x14ac:dyDescent="0.2">
      <c r="A582" s="132" t="s">
        <v>1269</v>
      </c>
      <c r="B582" s="132" t="str">
        <f t="shared" si="48"/>
        <v/>
      </c>
      <c r="C582" s="132" t="str">
        <f t="shared" si="49"/>
        <v xml:space="preserve">, </v>
      </c>
      <c r="D582" s="132" t="str">
        <f t="shared" si="45"/>
        <v/>
      </c>
      <c r="E582" s="154" t="str">
        <f t="shared" si="46"/>
        <v/>
      </c>
      <c r="F582" s="132"/>
      <c r="G582" s="132"/>
      <c r="H582" s="132">
        <f t="shared" si="47"/>
        <v>0</v>
      </c>
    </row>
    <row r="583" spans="1:8" x14ac:dyDescent="0.2">
      <c r="A583" s="132" t="s">
        <v>1270</v>
      </c>
      <c r="B583" s="132" t="str">
        <f t="shared" si="48"/>
        <v/>
      </c>
      <c r="C583" s="132" t="str">
        <f t="shared" si="49"/>
        <v xml:space="preserve">, </v>
      </c>
      <c r="D583" s="132" t="str">
        <f t="shared" si="45"/>
        <v/>
      </c>
      <c r="E583" s="154" t="str">
        <f t="shared" si="46"/>
        <v/>
      </c>
      <c r="F583" s="132"/>
      <c r="G583" s="132"/>
      <c r="H583" s="132">
        <f t="shared" si="47"/>
        <v>0</v>
      </c>
    </row>
    <row r="584" spans="1:8" x14ac:dyDescent="0.2">
      <c r="A584" s="132" t="s">
        <v>1271</v>
      </c>
      <c r="B584" s="132" t="str">
        <f t="shared" si="48"/>
        <v/>
      </c>
      <c r="C584" s="132" t="str">
        <f t="shared" si="49"/>
        <v xml:space="preserve">, </v>
      </c>
      <c r="D584" s="132" t="str">
        <f t="shared" si="45"/>
        <v/>
      </c>
      <c r="E584" s="154" t="str">
        <f t="shared" si="46"/>
        <v/>
      </c>
      <c r="F584" s="132"/>
      <c r="G584" s="132"/>
      <c r="H584" s="132">
        <f t="shared" si="47"/>
        <v>0</v>
      </c>
    </row>
    <row r="585" spans="1:8" x14ac:dyDescent="0.2">
      <c r="A585" s="132" t="s">
        <v>1272</v>
      </c>
      <c r="B585" s="132" t="str">
        <f t="shared" si="48"/>
        <v/>
      </c>
      <c r="C585" s="132" t="str">
        <f t="shared" si="49"/>
        <v xml:space="preserve">, </v>
      </c>
      <c r="D585" s="132" t="str">
        <f t="shared" si="45"/>
        <v/>
      </c>
      <c r="E585" s="154" t="str">
        <f t="shared" si="46"/>
        <v/>
      </c>
      <c r="F585" s="132"/>
      <c r="G585" s="132"/>
      <c r="H585" s="132">
        <f t="shared" si="47"/>
        <v>0</v>
      </c>
    </row>
    <row r="586" spans="1:8" x14ac:dyDescent="0.2">
      <c r="A586" s="132" t="s">
        <v>1273</v>
      </c>
      <c r="B586" s="132" t="str">
        <f t="shared" si="48"/>
        <v/>
      </c>
      <c r="C586" s="132" t="str">
        <f t="shared" si="49"/>
        <v xml:space="preserve">, </v>
      </c>
      <c r="D586" s="132" t="str">
        <f t="shared" si="45"/>
        <v/>
      </c>
      <c r="E586" s="154" t="str">
        <f t="shared" si="46"/>
        <v/>
      </c>
      <c r="F586" s="132"/>
      <c r="G586" s="132"/>
      <c r="H586" s="132">
        <f t="shared" si="47"/>
        <v>0</v>
      </c>
    </row>
    <row r="587" spans="1:8" x14ac:dyDescent="0.2">
      <c r="A587" s="132" t="s">
        <v>1274</v>
      </c>
      <c r="B587" s="132" t="str">
        <f t="shared" si="48"/>
        <v/>
      </c>
      <c r="C587" s="132" t="str">
        <f t="shared" si="49"/>
        <v xml:space="preserve">, </v>
      </c>
      <c r="D587" s="132" t="str">
        <f t="shared" si="45"/>
        <v/>
      </c>
      <c r="E587" s="154" t="str">
        <f t="shared" si="46"/>
        <v/>
      </c>
      <c r="F587" s="132"/>
      <c r="G587" s="132"/>
      <c r="H587" s="132">
        <f t="shared" si="47"/>
        <v>0</v>
      </c>
    </row>
    <row r="588" spans="1:8" x14ac:dyDescent="0.2">
      <c r="A588" s="132" t="s">
        <v>1275</v>
      </c>
      <c r="B588" s="132" t="str">
        <f t="shared" si="48"/>
        <v/>
      </c>
      <c r="C588" s="132" t="str">
        <f t="shared" si="49"/>
        <v xml:space="preserve">, </v>
      </c>
      <c r="D588" s="132" t="str">
        <f t="shared" si="45"/>
        <v/>
      </c>
      <c r="E588" s="154" t="str">
        <f t="shared" si="46"/>
        <v/>
      </c>
      <c r="F588" s="132"/>
      <c r="G588" s="132"/>
      <c r="H588" s="132">
        <f t="shared" si="47"/>
        <v>0</v>
      </c>
    </row>
    <row r="589" spans="1:8" x14ac:dyDescent="0.2">
      <c r="A589" s="132" t="s">
        <v>1276</v>
      </c>
      <c r="B589" s="132" t="str">
        <f t="shared" si="48"/>
        <v/>
      </c>
      <c r="C589" s="132" t="str">
        <f t="shared" si="49"/>
        <v xml:space="preserve">, </v>
      </c>
      <c r="D589" s="132" t="str">
        <f t="shared" si="45"/>
        <v/>
      </c>
      <c r="E589" s="154" t="str">
        <f t="shared" si="46"/>
        <v/>
      </c>
      <c r="F589" s="132"/>
      <c r="G589" s="132"/>
      <c r="H589" s="132">
        <f t="shared" si="47"/>
        <v>0</v>
      </c>
    </row>
    <row r="590" spans="1:8" x14ac:dyDescent="0.2">
      <c r="A590" s="132" t="s">
        <v>1277</v>
      </c>
      <c r="B590" s="132" t="str">
        <f t="shared" si="48"/>
        <v/>
      </c>
      <c r="C590" s="132" t="str">
        <f t="shared" si="49"/>
        <v xml:space="preserve">, </v>
      </c>
      <c r="D590" s="132" t="str">
        <f t="shared" si="45"/>
        <v/>
      </c>
      <c r="E590" s="154" t="str">
        <f t="shared" si="46"/>
        <v/>
      </c>
      <c r="F590" s="132"/>
      <c r="G590" s="132"/>
      <c r="H590" s="132">
        <f t="shared" si="47"/>
        <v>0</v>
      </c>
    </row>
    <row r="591" spans="1:8" x14ac:dyDescent="0.2">
      <c r="A591" s="132" t="s">
        <v>1278</v>
      </c>
      <c r="B591" s="132" t="str">
        <f t="shared" si="48"/>
        <v/>
      </c>
      <c r="C591" s="132" t="str">
        <f t="shared" si="49"/>
        <v xml:space="preserve">, </v>
      </c>
      <c r="D591" s="132" t="str">
        <f t="shared" si="45"/>
        <v/>
      </c>
      <c r="E591" s="154" t="str">
        <f t="shared" si="46"/>
        <v/>
      </c>
      <c r="F591" s="132"/>
      <c r="G591" s="132"/>
      <c r="H591" s="132">
        <f t="shared" si="47"/>
        <v>0</v>
      </c>
    </row>
    <row r="592" spans="1:8" x14ac:dyDescent="0.2">
      <c r="A592" s="132" t="s">
        <v>1279</v>
      </c>
      <c r="B592" s="132" t="str">
        <f t="shared" si="48"/>
        <v/>
      </c>
      <c r="C592" s="132" t="str">
        <f t="shared" si="49"/>
        <v xml:space="preserve">, </v>
      </c>
      <c r="D592" s="132" t="str">
        <f t="shared" si="45"/>
        <v/>
      </c>
      <c r="E592" s="154" t="str">
        <f t="shared" si="46"/>
        <v/>
      </c>
      <c r="F592" s="132"/>
      <c r="G592" s="132"/>
      <c r="H592" s="132">
        <f t="shared" si="47"/>
        <v>0</v>
      </c>
    </row>
    <row r="593" spans="1:8" x14ac:dyDescent="0.2">
      <c r="A593" s="132" t="s">
        <v>1280</v>
      </c>
      <c r="B593" s="132" t="str">
        <f t="shared" si="48"/>
        <v/>
      </c>
      <c r="C593" s="132" t="str">
        <f t="shared" si="49"/>
        <v xml:space="preserve">, </v>
      </c>
      <c r="D593" s="132" t="str">
        <f t="shared" si="45"/>
        <v/>
      </c>
      <c r="E593" s="154" t="str">
        <f t="shared" si="46"/>
        <v/>
      </c>
      <c r="F593" s="132"/>
      <c r="G593" s="132"/>
      <c r="H593" s="132">
        <f t="shared" si="47"/>
        <v>0</v>
      </c>
    </row>
    <row r="594" spans="1:8" x14ac:dyDescent="0.2">
      <c r="A594" s="132" t="s">
        <v>1281</v>
      </c>
      <c r="B594" s="132" t="str">
        <f t="shared" si="48"/>
        <v/>
      </c>
      <c r="C594" s="132" t="str">
        <f t="shared" si="49"/>
        <v xml:space="preserve">, </v>
      </c>
      <c r="D594" s="132" t="str">
        <f t="shared" si="45"/>
        <v/>
      </c>
      <c r="E594" s="154" t="str">
        <f t="shared" si="46"/>
        <v/>
      </c>
      <c r="F594" s="132"/>
      <c r="G594" s="132"/>
      <c r="H594" s="132">
        <f t="shared" si="47"/>
        <v>0</v>
      </c>
    </row>
    <row r="595" spans="1:8" x14ac:dyDescent="0.2">
      <c r="A595" s="132" t="s">
        <v>1282</v>
      </c>
      <c r="B595" s="132" t="str">
        <f t="shared" si="48"/>
        <v/>
      </c>
      <c r="C595" s="132" t="str">
        <f t="shared" si="49"/>
        <v xml:space="preserve">, </v>
      </c>
      <c r="D595" s="132" t="str">
        <f t="shared" si="45"/>
        <v/>
      </c>
      <c r="E595" s="154" t="str">
        <f t="shared" si="46"/>
        <v/>
      </c>
      <c r="F595" s="132"/>
      <c r="G595" s="132"/>
      <c r="H595" s="132">
        <f t="shared" si="47"/>
        <v>0</v>
      </c>
    </row>
    <row r="596" spans="1:8" x14ac:dyDescent="0.2">
      <c r="A596" s="132" t="s">
        <v>1283</v>
      </c>
      <c r="B596" s="132" t="str">
        <f t="shared" si="48"/>
        <v/>
      </c>
      <c r="C596" s="132" t="str">
        <f t="shared" si="49"/>
        <v xml:space="preserve">, </v>
      </c>
      <c r="D596" s="132" t="str">
        <f t="shared" si="45"/>
        <v/>
      </c>
      <c r="E596" s="154" t="str">
        <f t="shared" si="46"/>
        <v/>
      </c>
      <c r="F596" s="132"/>
      <c r="G596" s="132"/>
      <c r="H596" s="132">
        <f t="shared" si="47"/>
        <v>0</v>
      </c>
    </row>
    <row r="597" spans="1:8" x14ac:dyDescent="0.2">
      <c r="A597" s="132" t="s">
        <v>1284</v>
      </c>
      <c r="B597" s="132" t="str">
        <f t="shared" si="48"/>
        <v/>
      </c>
      <c r="C597" s="132" t="str">
        <f t="shared" si="49"/>
        <v xml:space="preserve">, </v>
      </c>
      <c r="D597" s="132" t="str">
        <f t="shared" si="45"/>
        <v/>
      </c>
      <c r="E597" s="154" t="str">
        <f t="shared" si="46"/>
        <v/>
      </c>
      <c r="F597" s="132"/>
      <c r="G597" s="132"/>
      <c r="H597" s="132">
        <f t="shared" si="47"/>
        <v>0</v>
      </c>
    </row>
    <row r="598" spans="1:8" x14ac:dyDescent="0.2">
      <c r="A598" s="132" t="s">
        <v>1285</v>
      </c>
      <c r="B598" s="132" t="str">
        <f t="shared" si="48"/>
        <v/>
      </c>
      <c r="C598" s="132" t="str">
        <f t="shared" si="49"/>
        <v xml:space="preserve">, </v>
      </c>
      <c r="D598" s="132" t="str">
        <f t="shared" si="45"/>
        <v/>
      </c>
      <c r="E598" s="154" t="str">
        <f t="shared" si="46"/>
        <v/>
      </c>
      <c r="F598" s="132"/>
      <c r="G598" s="132"/>
      <c r="H598" s="132">
        <f t="shared" si="47"/>
        <v>0</v>
      </c>
    </row>
    <row r="599" spans="1:8" x14ac:dyDescent="0.2">
      <c r="A599" s="132" t="s">
        <v>1286</v>
      </c>
      <c r="B599" s="132" t="str">
        <f t="shared" si="48"/>
        <v/>
      </c>
      <c r="C599" s="132" t="str">
        <f t="shared" si="49"/>
        <v xml:space="preserve">, </v>
      </c>
      <c r="D599" s="132" t="str">
        <f t="shared" si="45"/>
        <v/>
      </c>
      <c r="E599" s="154" t="str">
        <f t="shared" si="46"/>
        <v/>
      </c>
      <c r="F599" s="132"/>
      <c r="G599" s="132"/>
      <c r="H599" s="132">
        <f t="shared" si="47"/>
        <v>0</v>
      </c>
    </row>
    <row r="600" spans="1:8" x14ac:dyDescent="0.2">
      <c r="A600" s="132" t="s">
        <v>1287</v>
      </c>
      <c r="B600" s="132" t="str">
        <f t="shared" si="48"/>
        <v/>
      </c>
      <c r="C600" s="132" t="str">
        <f t="shared" si="49"/>
        <v xml:space="preserve">, </v>
      </c>
      <c r="D600" s="132" t="str">
        <f t="shared" si="45"/>
        <v/>
      </c>
      <c r="E600" s="154" t="str">
        <f t="shared" si="46"/>
        <v/>
      </c>
      <c r="F600" s="132"/>
      <c r="G600" s="132"/>
      <c r="H600" s="132">
        <f t="shared" si="47"/>
        <v>0</v>
      </c>
    </row>
    <row r="601" spans="1:8" x14ac:dyDescent="0.2">
      <c r="A601" s="132" t="s">
        <v>1288</v>
      </c>
      <c r="B601" s="132" t="str">
        <f t="shared" si="48"/>
        <v/>
      </c>
      <c r="C601" s="132" t="str">
        <f t="shared" si="49"/>
        <v xml:space="preserve">, </v>
      </c>
      <c r="D601" s="132" t="str">
        <f t="shared" si="45"/>
        <v/>
      </c>
      <c r="E601" s="154" t="str">
        <f t="shared" si="46"/>
        <v/>
      </c>
      <c r="F601" s="132"/>
      <c r="G601" s="132"/>
      <c r="H601" s="132">
        <f t="shared" si="47"/>
        <v>0</v>
      </c>
    </row>
    <row r="602" spans="1:8" x14ac:dyDescent="0.2">
      <c r="A602" s="132" t="s">
        <v>1289</v>
      </c>
      <c r="B602" s="132" t="str">
        <f t="shared" si="48"/>
        <v/>
      </c>
      <c r="C602" s="132" t="str">
        <f t="shared" si="49"/>
        <v xml:space="preserve">, </v>
      </c>
      <c r="D602" s="132" t="str">
        <f t="shared" si="45"/>
        <v/>
      </c>
      <c r="E602" s="154" t="str">
        <f t="shared" si="46"/>
        <v/>
      </c>
      <c r="F602" s="132"/>
      <c r="G602" s="132"/>
      <c r="H602" s="132">
        <f t="shared" si="47"/>
        <v>0</v>
      </c>
    </row>
    <row r="603" spans="1:8" x14ac:dyDescent="0.2">
      <c r="A603" s="132" t="s">
        <v>1290</v>
      </c>
      <c r="B603" s="132" t="str">
        <f t="shared" si="48"/>
        <v/>
      </c>
      <c r="C603" s="132" t="str">
        <f t="shared" si="49"/>
        <v xml:space="preserve">, </v>
      </c>
      <c r="D603" s="132" t="str">
        <f t="shared" si="45"/>
        <v/>
      </c>
      <c r="E603" s="154" t="str">
        <f t="shared" si="46"/>
        <v/>
      </c>
      <c r="F603" s="132"/>
      <c r="G603" s="132"/>
      <c r="H603" s="132">
        <f t="shared" si="47"/>
        <v>0</v>
      </c>
    </row>
    <row r="604" spans="1:8" x14ac:dyDescent="0.2">
      <c r="A604" s="132" t="s">
        <v>1291</v>
      </c>
      <c r="B604" s="132" t="str">
        <f t="shared" si="48"/>
        <v/>
      </c>
      <c r="C604" s="132" t="str">
        <f t="shared" si="49"/>
        <v xml:space="preserve">, </v>
      </c>
      <c r="D604" s="132" t="str">
        <f t="shared" si="45"/>
        <v/>
      </c>
      <c r="E604" s="154" t="str">
        <f t="shared" si="46"/>
        <v/>
      </c>
      <c r="F604" s="132"/>
      <c r="G604" s="132"/>
      <c r="H604" s="132">
        <f t="shared" si="47"/>
        <v>0</v>
      </c>
    </row>
    <row r="605" spans="1:8" x14ac:dyDescent="0.2">
      <c r="A605" s="132" t="s">
        <v>1292</v>
      </c>
      <c r="B605" s="132" t="str">
        <f t="shared" si="48"/>
        <v/>
      </c>
      <c r="C605" s="132" t="str">
        <f t="shared" si="49"/>
        <v xml:space="preserve">, </v>
      </c>
      <c r="D605" s="132" t="str">
        <f t="shared" si="45"/>
        <v/>
      </c>
      <c r="E605" s="154" t="str">
        <f t="shared" si="46"/>
        <v/>
      </c>
      <c r="F605" s="132"/>
      <c r="G605" s="132"/>
      <c r="H605" s="132">
        <f t="shared" si="47"/>
        <v>0</v>
      </c>
    </row>
    <row r="606" spans="1:8" x14ac:dyDescent="0.2">
      <c r="A606" s="132" t="s">
        <v>1293</v>
      </c>
      <c r="B606" s="132" t="str">
        <f t="shared" si="48"/>
        <v/>
      </c>
      <c r="C606" s="132" t="str">
        <f t="shared" si="49"/>
        <v xml:space="preserve">, </v>
      </c>
      <c r="D606" s="132" t="str">
        <f t="shared" si="45"/>
        <v/>
      </c>
      <c r="E606" s="154" t="str">
        <f t="shared" si="46"/>
        <v/>
      </c>
      <c r="F606" s="132"/>
      <c r="G606" s="132"/>
      <c r="H606" s="132">
        <f t="shared" si="47"/>
        <v>0</v>
      </c>
    </row>
    <row r="607" spans="1:8" x14ac:dyDescent="0.2">
      <c r="A607" s="132" t="s">
        <v>1294</v>
      </c>
      <c r="B607" s="132" t="str">
        <f t="shared" si="48"/>
        <v/>
      </c>
      <c r="C607" s="132" t="str">
        <f t="shared" si="49"/>
        <v xml:space="preserve">, </v>
      </c>
      <c r="D607" s="132" t="str">
        <f t="shared" si="45"/>
        <v/>
      </c>
      <c r="E607" s="154" t="str">
        <f t="shared" si="46"/>
        <v/>
      </c>
      <c r="F607" s="132"/>
      <c r="G607" s="132"/>
      <c r="H607" s="132">
        <f t="shared" si="47"/>
        <v>0</v>
      </c>
    </row>
    <row r="608" spans="1:8" x14ac:dyDescent="0.2">
      <c r="A608" s="132" t="s">
        <v>1295</v>
      </c>
      <c r="B608" s="132" t="str">
        <f t="shared" si="48"/>
        <v/>
      </c>
      <c r="C608" s="132" t="str">
        <f t="shared" si="49"/>
        <v xml:space="preserve">, </v>
      </c>
      <c r="D608" s="132" t="str">
        <f t="shared" si="45"/>
        <v/>
      </c>
      <c r="E608" s="154" t="str">
        <f t="shared" si="46"/>
        <v/>
      </c>
      <c r="F608" s="132"/>
      <c r="G608" s="132"/>
      <c r="H608" s="132">
        <f t="shared" si="47"/>
        <v>0</v>
      </c>
    </row>
    <row r="609" spans="1:8" x14ac:dyDescent="0.2">
      <c r="A609" s="132" t="s">
        <v>1296</v>
      </c>
      <c r="B609" s="132" t="str">
        <f t="shared" si="48"/>
        <v/>
      </c>
      <c r="C609" s="132" t="str">
        <f t="shared" si="49"/>
        <v xml:space="preserve">, </v>
      </c>
      <c r="D609" s="132" t="str">
        <f t="shared" si="45"/>
        <v/>
      </c>
      <c r="E609" s="154" t="str">
        <f t="shared" si="46"/>
        <v/>
      </c>
      <c r="F609" s="132"/>
      <c r="G609" s="132"/>
      <c r="H609" s="132">
        <f t="shared" si="47"/>
        <v>0</v>
      </c>
    </row>
    <row r="610" spans="1:8" x14ac:dyDescent="0.2">
      <c r="A610" s="132" t="s">
        <v>1297</v>
      </c>
      <c r="B610" s="132" t="str">
        <f t="shared" si="48"/>
        <v/>
      </c>
      <c r="C610" s="132" t="str">
        <f t="shared" si="49"/>
        <v xml:space="preserve">, </v>
      </c>
      <c r="D610" s="132" t="str">
        <f t="shared" si="45"/>
        <v/>
      </c>
      <c r="E610" s="154" t="str">
        <f t="shared" si="46"/>
        <v/>
      </c>
      <c r="F610" s="132"/>
      <c r="G610" s="132"/>
      <c r="H610" s="132">
        <f t="shared" si="47"/>
        <v>0</v>
      </c>
    </row>
    <row r="611" spans="1:8" x14ac:dyDescent="0.2">
      <c r="A611" s="132" t="s">
        <v>1298</v>
      </c>
      <c r="B611" s="132" t="str">
        <f t="shared" si="48"/>
        <v/>
      </c>
      <c r="C611" s="132" t="str">
        <f t="shared" si="49"/>
        <v xml:space="preserve">, </v>
      </c>
      <c r="D611" s="132" t="str">
        <f t="shared" si="45"/>
        <v/>
      </c>
      <c r="E611" s="154" t="str">
        <f t="shared" si="46"/>
        <v/>
      </c>
      <c r="F611" s="132"/>
      <c r="G611" s="132"/>
      <c r="H611" s="132">
        <f t="shared" si="47"/>
        <v>0</v>
      </c>
    </row>
    <row r="612" spans="1:8" x14ac:dyDescent="0.2">
      <c r="A612" s="132" t="s">
        <v>1299</v>
      </c>
      <c r="B612" s="132" t="str">
        <f t="shared" si="48"/>
        <v/>
      </c>
      <c r="C612" s="132" t="str">
        <f t="shared" si="49"/>
        <v xml:space="preserve">, </v>
      </c>
      <c r="D612" s="132" t="str">
        <f t="shared" si="45"/>
        <v/>
      </c>
      <c r="E612" s="154" t="str">
        <f t="shared" si="46"/>
        <v/>
      </c>
      <c r="F612" s="132"/>
      <c r="G612" s="132"/>
      <c r="H612" s="132">
        <f t="shared" si="47"/>
        <v>0</v>
      </c>
    </row>
    <row r="613" spans="1:8" x14ac:dyDescent="0.2">
      <c r="A613" s="132" t="s">
        <v>1300</v>
      </c>
      <c r="B613" s="132" t="str">
        <f t="shared" si="48"/>
        <v/>
      </c>
      <c r="C613" s="132" t="str">
        <f t="shared" si="49"/>
        <v xml:space="preserve">, </v>
      </c>
      <c r="D613" s="132" t="str">
        <f t="shared" si="45"/>
        <v/>
      </c>
      <c r="E613" s="154" t="str">
        <f t="shared" si="46"/>
        <v/>
      </c>
      <c r="F613" s="132"/>
      <c r="G613" s="132"/>
      <c r="H613" s="132">
        <f t="shared" si="47"/>
        <v>0</v>
      </c>
    </row>
    <row r="614" spans="1:8" x14ac:dyDescent="0.2">
      <c r="A614" s="132" t="s">
        <v>1301</v>
      </c>
      <c r="B614" s="132" t="str">
        <f t="shared" si="48"/>
        <v/>
      </c>
      <c r="C614" s="132" t="str">
        <f t="shared" si="49"/>
        <v xml:space="preserve">, </v>
      </c>
      <c r="D614" s="132" t="str">
        <f t="shared" si="45"/>
        <v/>
      </c>
      <c r="E614" s="154" t="str">
        <f t="shared" si="46"/>
        <v/>
      </c>
      <c r="F614" s="132"/>
      <c r="G614" s="132"/>
      <c r="H614" s="132">
        <f t="shared" si="47"/>
        <v>0</v>
      </c>
    </row>
    <row r="615" spans="1:8" x14ac:dyDescent="0.2">
      <c r="A615" s="132" t="s">
        <v>1302</v>
      </c>
      <c r="B615" s="132" t="str">
        <f t="shared" si="48"/>
        <v/>
      </c>
      <c r="C615" s="132" t="str">
        <f t="shared" si="49"/>
        <v xml:space="preserve">, </v>
      </c>
      <c r="D615" s="132" t="str">
        <f t="shared" si="45"/>
        <v/>
      </c>
      <c r="E615" s="154" t="str">
        <f t="shared" si="46"/>
        <v/>
      </c>
      <c r="F615" s="132"/>
      <c r="G615" s="132"/>
      <c r="H615" s="132">
        <f t="shared" si="47"/>
        <v>0</v>
      </c>
    </row>
    <row r="616" spans="1:8" x14ac:dyDescent="0.2">
      <c r="A616" s="132" t="s">
        <v>1303</v>
      </c>
      <c r="B616" s="132" t="str">
        <f t="shared" si="48"/>
        <v/>
      </c>
      <c r="C616" s="132" t="str">
        <f t="shared" si="49"/>
        <v xml:space="preserve">, </v>
      </c>
      <c r="D616" s="132" t="str">
        <f t="shared" si="45"/>
        <v/>
      </c>
      <c r="E616" s="154" t="str">
        <f t="shared" si="46"/>
        <v/>
      </c>
      <c r="F616" s="132"/>
      <c r="G616" s="132"/>
      <c r="H616" s="132">
        <f t="shared" si="47"/>
        <v>0</v>
      </c>
    </row>
    <row r="617" spans="1:8" x14ac:dyDescent="0.2">
      <c r="A617" s="132" t="s">
        <v>1304</v>
      </c>
      <c r="B617" s="132" t="str">
        <f t="shared" si="48"/>
        <v/>
      </c>
      <c r="C617" s="132" t="str">
        <f t="shared" si="49"/>
        <v xml:space="preserve">, </v>
      </c>
      <c r="D617" s="132" t="str">
        <f t="shared" si="45"/>
        <v/>
      </c>
      <c r="E617" s="154" t="str">
        <f t="shared" si="46"/>
        <v/>
      </c>
      <c r="F617" s="132"/>
      <c r="G617" s="132"/>
      <c r="H617" s="132">
        <f t="shared" si="47"/>
        <v>0</v>
      </c>
    </row>
    <row r="618" spans="1:8" x14ac:dyDescent="0.2">
      <c r="A618" s="132" t="s">
        <v>1305</v>
      </c>
      <c r="B618" s="132" t="str">
        <f t="shared" si="48"/>
        <v/>
      </c>
      <c r="C618" s="132" t="str">
        <f t="shared" si="49"/>
        <v xml:space="preserve">, </v>
      </c>
      <c r="D618" s="132" t="str">
        <f t="shared" si="45"/>
        <v/>
      </c>
      <c r="E618" s="154" t="str">
        <f t="shared" si="46"/>
        <v/>
      </c>
      <c r="F618" s="132"/>
      <c r="G618" s="132"/>
      <c r="H618" s="132">
        <f t="shared" si="47"/>
        <v>0</v>
      </c>
    </row>
    <row r="619" spans="1:8" x14ac:dyDescent="0.2">
      <c r="A619" s="132" t="s">
        <v>1306</v>
      </c>
      <c r="B619" s="132" t="str">
        <f t="shared" si="48"/>
        <v/>
      </c>
      <c r="C619" s="132" t="str">
        <f t="shared" si="49"/>
        <v xml:space="preserve">, </v>
      </c>
      <c r="D619" s="132" t="str">
        <f t="shared" si="45"/>
        <v/>
      </c>
      <c r="E619" s="154" t="str">
        <f t="shared" si="46"/>
        <v/>
      </c>
      <c r="F619" s="132"/>
      <c r="G619" s="132"/>
      <c r="H619" s="132">
        <f t="shared" si="47"/>
        <v>0</v>
      </c>
    </row>
    <row r="620" spans="1:8" x14ac:dyDescent="0.2">
      <c r="A620" s="132" t="s">
        <v>1307</v>
      </c>
      <c r="B620" s="132" t="str">
        <f t="shared" si="48"/>
        <v/>
      </c>
      <c r="C620" s="132" t="str">
        <f t="shared" si="49"/>
        <v xml:space="preserve">, </v>
      </c>
      <c r="D620" s="132" t="str">
        <f t="shared" si="45"/>
        <v/>
      </c>
      <c r="E620" s="154" t="str">
        <f t="shared" si="46"/>
        <v/>
      </c>
      <c r="F620" s="132"/>
      <c r="G620" s="132"/>
      <c r="H620" s="132">
        <f t="shared" si="47"/>
        <v>0</v>
      </c>
    </row>
    <row r="621" spans="1:8" x14ac:dyDescent="0.2">
      <c r="A621" s="132" t="s">
        <v>1308</v>
      </c>
      <c r="B621" s="132" t="str">
        <f t="shared" si="48"/>
        <v/>
      </c>
      <c r="C621" s="132" t="str">
        <f t="shared" si="49"/>
        <v xml:space="preserve">, </v>
      </c>
      <c r="D621" s="132" t="str">
        <f t="shared" si="45"/>
        <v/>
      </c>
      <c r="E621" s="154" t="str">
        <f t="shared" si="46"/>
        <v/>
      </c>
      <c r="F621" s="132"/>
      <c r="G621" s="132"/>
      <c r="H621" s="132">
        <f t="shared" si="47"/>
        <v>0</v>
      </c>
    </row>
    <row r="622" spans="1:8" x14ac:dyDescent="0.2">
      <c r="A622" s="132" t="s">
        <v>1309</v>
      </c>
      <c r="B622" s="132" t="str">
        <f t="shared" si="48"/>
        <v/>
      </c>
      <c r="C622" s="132" t="str">
        <f t="shared" si="49"/>
        <v xml:space="preserve">, </v>
      </c>
      <c r="D622" s="132" t="str">
        <f t="shared" si="45"/>
        <v/>
      </c>
      <c r="E622" s="154" t="str">
        <f t="shared" si="46"/>
        <v/>
      </c>
      <c r="F622" s="132"/>
      <c r="G622" s="132"/>
      <c r="H622" s="132">
        <f t="shared" si="47"/>
        <v>0</v>
      </c>
    </row>
    <row r="623" spans="1:8" x14ac:dyDescent="0.2">
      <c r="A623" s="132" t="s">
        <v>1310</v>
      </c>
      <c r="B623" s="132" t="str">
        <f t="shared" si="48"/>
        <v/>
      </c>
      <c r="C623" s="132" t="str">
        <f t="shared" si="49"/>
        <v xml:space="preserve">, </v>
      </c>
      <c r="D623" s="132" t="str">
        <f t="shared" si="45"/>
        <v/>
      </c>
      <c r="E623" s="154" t="str">
        <f t="shared" si="46"/>
        <v/>
      </c>
      <c r="F623" s="132"/>
      <c r="G623" s="132"/>
      <c r="H623" s="132">
        <f t="shared" si="47"/>
        <v>0</v>
      </c>
    </row>
    <row r="624" spans="1:8" x14ac:dyDescent="0.2">
      <c r="A624" s="132" t="s">
        <v>1311</v>
      </c>
      <c r="B624" s="132" t="str">
        <f t="shared" si="48"/>
        <v/>
      </c>
      <c r="C624" s="132" t="str">
        <f t="shared" si="49"/>
        <v xml:space="preserve">, </v>
      </c>
      <c r="D624" s="132" t="str">
        <f t="shared" si="45"/>
        <v/>
      </c>
      <c r="E624" s="154" t="str">
        <f t="shared" si="46"/>
        <v/>
      </c>
      <c r="F624" s="132"/>
      <c r="G624" s="132"/>
      <c r="H624" s="132">
        <f t="shared" si="47"/>
        <v>0</v>
      </c>
    </row>
    <row r="625" spans="1:8" x14ac:dyDescent="0.2">
      <c r="A625" s="132" t="s">
        <v>1312</v>
      </c>
      <c r="B625" s="132" t="str">
        <f t="shared" si="48"/>
        <v/>
      </c>
      <c r="C625" s="132" t="str">
        <f t="shared" si="49"/>
        <v xml:space="preserve">, </v>
      </c>
      <c r="D625" s="132" t="str">
        <f t="shared" si="45"/>
        <v/>
      </c>
      <c r="E625" s="154" t="str">
        <f t="shared" si="46"/>
        <v/>
      </c>
      <c r="F625" s="132"/>
      <c r="G625" s="132"/>
      <c r="H625" s="132">
        <f t="shared" si="47"/>
        <v>0</v>
      </c>
    </row>
  </sheetData>
  <sheetProtection sheet="1" objects="1" scenarios="1" formatCells="0" formatColumns="0" forma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81"/>
  <sheetViews>
    <sheetView topLeftCell="A763" workbookViewId="0">
      <selection activeCell="A303" sqref="A303"/>
    </sheetView>
  </sheetViews>
  <sheetFormatPr defaultRowHeight="12.75" x14ac:dyDescent="0.2"/>
  <cols>
    <col min="1" max="6" width="9.140625" style="122"/>
    <col min="7" max="7" width="9.140625" style="125"/>
    <col min="8" max="16384" width="9.140625" style="122"/>
  </cols>
  <sheetData>
    <row r="1" spans="1:8" x14ac:dyDescent="0.2">
      <c r="A1" s="123" t="s">
        <v>1001</v>
      </c>
      <c r="B1" s="123" t="s">
        <v>1002</v>
      </c>
      <c r="C1" s="123" t="s">
        <v>3</v>
      </c>
      <c r="D1" s="123" t="s">
        <v>1003</v>
      </c>
      <c r="E1" s="124" t="s">
        <v>1004</v>
      </c>
      <c r="F1" s="123" t="s">
        <v>123</v>
      </c>
      <c r="G1" s="125" t="str">
        <f>Pairings!B1</f>
        <v>Round</v>
      </c>
      <c r="H1" s="123" t="s">
        <v>1005</v>
      </c>
    </row>
    <row r="2" spans="1:8" x14ac:dyDescent="0.2">
      <c r="A2" s="132" t="e">
        <f ca="1">IF(ISNUMBER($G2),INDEX(PlayerDetails!$B:$B,VLOOKUP(ResultsInput!D2,TeamDeclarations!$B$3:$J$522,6+$G2)),"")</f>
        <v>#N/A</v>
      </c>
      <c r="B2" s="132" t="e">
        <f ca="1">IF(ISNUMBER($G2),INDEX(PlayerDetails!$B:$B,VLOOKUP(ResultsInput!E2,TeamDeclarations!$B$3:$J$522,6+$G2)),"")</f>
        <v>#N/A</v>
      </c>
      <c r="C2" s="132" t="str">
        <f>IF(ISNUMBER($G2),VLOOKUP(ResultsInput!C2,ResultsInput!$I$3:$L$6,4,FALSE),"")</f>
        <v>01</v>
      </c>
      <c r="D2" s="132" t="str">
        <f t="shared" ref="D2:D65" si="0">IF(ISNUMBER($G2),"W","")</f>
        <v>W</v>
      </c>
      <c r="E2" s="132"/>
      <c r="F2" s="132"/>
      <c r="G2" s="133">
        <f>Pairings!B2</f>
        <v>1</v>
      </c>
    </row>
    <row r="3" spans="1:8" x14ac:dyDescent="0.2">
      <c r="A3" s="132" t="e">
        <f ca="1">IF(ISNUMBER($G3),INDEX(PlayerDetails!$B:$B,VLOOKUP(ResultsInput!D3,TeamDeclarations!$B$3:$J$522,6+$G3)),"")</f>
        <v>#N/A</v>
      </c>
      <c r="B3" s="132" t="e">
        <f ca="1">IF(ISNUMBER($G3),INDEX(PlayerDetails!$B:$B,VLOOKUP(ResultsInput!E3,TeamDeclarations!$B$3:$J$522,6+$G3)),"")</f>
        <v>#N/A</v>
      </c>
      <c r="C3" s="132" t="str">
        <f>IF(ISNUMBER($G3),VLOOKUP(ResultsInput!C3,ResultsInput!$I$3:$L$6,4,FALSE),"")</f>
        <v>01</v>
      </c>
      <c r="D3" s="132" t="str">
        <f t="shared" si="0"/>
        <v>W</v>
      </c>
      <c r="E3" s="132"/>
      <c r="F3" s="132"/>
      <c r="G3" s="133">
        <f>Pairings!B3</f>
        <v>1</v>
      </c>
    </row>
    <row r="4" spans="1:8" x14ac:dyDescent="0.2">
      <c r="A4" s="132" t="e">
        <f ca="1">IF(ISNUMBER($G4),INDEX(PlayerDetails!$B:$B,VLOOKUP(ResultsInput!D4,TeamDeclarations!$B$3:$J$522,6+$G4)),"")</f>
        <v>#N/A</v>
      </c>
      <c r="B4" s="132" t="e">
        <f ca="1">IF(ISNUMBER($G4),INDEX(PlayerDetails!$B:$B,VLOOKUP(ResultsInput!E4,TeamDeclarations!$B$3:$J$522,6+$G4)),"")</f>
        <v>#N/A</v>
      </c>
      <c r="C4" s="132" t="str">
        <f>IF(ISNUMBER($G4),VLOOKUP(ResultsInput!C4,ResultsInput!$I$3:$L$6,4,FALSE),"")</f>
        <v>01</v>
      </c>
      <c r="D4" s="132" t="str">
        <f t="shared" si="0"/>
        <v>W</v>
      </c>
      <c r="E4" s="132"/>
      <c r="F4" s="132"/>
      <c r="G4" s="133">
        <f>Pairings!B4</f>
        <v>1</v>
      </c>
    </row>
    <row r="5" spans="1:8" x14ac:dyDescent="0.2">
      <c r="A5" s="132" t="e">
        <f ca="1">IF(ISNUMBER($G5),INDEX(PlayerDetails!$B:$B,VLOOKUP(ResultsInput!D5,TeamDeclarations!$B$3:$J$522,6+$G5)),"")</f>
        <v>#N/A</v>
      </c>
      <c r="B5" s="132" t="e">
        <f ca="1">IF(ISNUMBER($G5),INDEX(PlayerDetails!$B:$B,VLOOKUP(ResultsInput!E5,TeamDeclarations!$B$3:$J$522,6+$G5)),"")</f>
        <v>#N/A</v>
      </c>
      <c r="C5" s="132" t="str">
        <f>IF(ISNUMBER($G5),VLOOKUP(ResultsInput!C5,ResultsInput!$I$3:$L$6,4,FALSE),"")</f>
        <v>01</v>
      </c>
      <c r="D5" s="132" t="str">
        <f t="shared" si="0"/>
        <v>W</v>
      </c>
      <c r="E5" s="132"/>
      <c r="F5" s="132"/>
      <c r="G5" s="133">
        <f>Pairings!B5</f>
        <v>1</v>
      </c>
    </row>
    <row r="6" spans="1:8" x14ac:dyDescent="0.2">
      <c r="A6" s="132" t="e">
        <f ca="1">IF(ISNUMBER($G6),INDEX(PlayerDetails!$B:$B,VLOOKUP(ResultsInput!D6,TeamDeclarations!$B$3:$J$522,6+$G6)),"")</f>
        <v>#N/A</v>
      </c>
      <c r="B6" s="132" t="e">
        <f ca="1">IF(ISNUMBER($G6),INDEX(PlayerDetails!$B:$B,VLOOKUP(ResultsInput!E6,TeamDeclarations!$B$3:$J$522,6+$G6)),"")</f>
        <v>#N/A</v>
      </c>
      <c r="C6" s="132" t="str">
        <f>IF(ISNUMBER($G6),VLOOKUP(ResultsInput!C6,ResultsInput!$I$3:$L$6,4,FALSE),"")</f>
        <v>01</v>
      </c>
      <c r="D6" s="132" t="str">
        <f t="shared" si="0"/>
        <v>W</v>
      </c>
      <c r="E6" s="132"/>
      <c r="F6" s="132"/>
      <c r="G6" s="133">
        <f>Pairings!B6</f>
        <v>1</v>
      </c>
    </row>
    <row r="7" spans="1:8" x14ac:dyDescent="0.2">
      <c r="A7" s="132" t="e">
        <f ca="1">IF(ISNUMBER($G7),INDEX(PlayerDetails!$B:$B,VLOOKUP(ResultsInput!D7,TeamDeclarations!$B$3:$J$522,6+$G7)),"")</f>
        <v>#N/A</v>
      </c>
      <c r="B7" s="132" t="e">
        <f ca="1">IF(ISNUMBER($G7),INDEX(PlayerDetails!$B:$B,VLOOKUP(ResultsInput!E7,TeamDeclarations!$B$3:$J$522,6+$G7)),"")</f>
        <v>#N/A</v>
      </c>
      <c r="C7" s="132" t="str">
        <f>IF(ISNUMBER($G7),VLOOKUP(ResultsInput!C7,ResultsInput!$I$3:$L$6,4,FALSE),"")</f>
        <v>01</v>
      </c>
      <c r="D7" s="132" t="str">
        <f t="shared" si="0"/>
        <v>W</v>
      </c>
      <c r="E7" s="132"/>
      <c r="F7" s="132"/>
      <c r="G7" s="133">
        <f>Pairings!B7</f>
        <v>1</v>
      </c>
    </row>
    <row r="8" spans="1:8" x14ac:dyDescent="0.2">
      <c r="A8" s="132" t="e">
        <f ca="1">IF(ISNUMBER($G8),INDEX(PlayerDetails!$B:$B,VLOOKUP(ResultsInput!D8,TeamDeclarations!$B$3:$J$522,6+$G8)),"")</f>
        <v>#N/A</v>
      </c>
      <c r="B8" s="132" t="e">
        <f ca="1">IF(ISNUMBER($G8),INDEX(PlayerDetails!$B:$B,VLOOKUP(ResultsInput!E8,TeamDeclarations!$B$3:$J$522,6+$G8)),"")</f>
        <v>#N/A</v>
      </c>
      <c r="C8" s="132" t="str">
        <f>IF(ISNUMBER($G8),VLOOKUP(ResultsInput!C8,ResultsInput!$I$3:$L$6,4,FALSE),"")</f>
        <v>01</v>
      </c>
      <c r="D8" s="132" t="str">
        <f t="shared" si="0"/>
        <v>W</v>
      </c>
      <c r="E8" s="132"/>
      <c r="F8" s="132"/>
      <c r="G8" s="133">
        <f>Pairings!B8</f>
        <v>1</v>
      </c>
    </row>
    <row r="9" spans="1:8" x14ac:dyDescent="0.2">
      <c r="A9" s="132" t="e">
        <f ca="1">IF(ISNUMBER($G9),INDEX(PlayerDetails!$B:$B,VLOOKUP(ResultsInput!D9,TeamDeclarations!$B$3:$J$522,6+$G9)),"")</f>
        <v>#N/A</v>
      </c>
      <c r="B9" s="132" t="e">
        <f ca="1">IF(ISNUMBER($G9),INDEX(PlayerDetails!$B:$B,VLOOKUP(ResultsInput!E9,TeamDeclarations!$B$3:$J$522,6+$G9)),"")</f>
        <v>#N/A</v>
      </c>
      <c r="C9" s="132" t="str">
        <f>IF(ISNUMBER($G9),VLOOKUP(ResultsInput!C9,ResultsInput!$I$3:$L$6,4,FALSE),"")</f>
        <v>01</v>
      </c>
      <c r="D9" s="132" t="str">
        <f t="shared" si="0"/>
        <v>W</v>
      </c>
      <c r="E9" s="132"/>
      <c r="F9" s="132"/>
      <c r="G9" s="133">
        <f>Pairings!B9</f>
        <v>1</v>
      </c>
    </row>
    <row r="10" spans="1:8" x14ac:dyDescent="0.2">
      <c r="A10" s="132" t="e">
        <f ca="1">IF(ISNUMBER($G10),INDEX(PlayerDetails!$B:$B,VLOOKUP(ResultsInput!D10,TeamDeclarations!$B$3:$J$522,6+$G10)),"")</f>
        <v>#N/A</v>
      </c>
      <c r="B10" s="132" t="e">
        <f ca="1">IF(ISNUMBER($G10),INDEX(PlayerDetails!$B:$B,VLOOKUP(ResultsInput!E10,TeamDeclarations!$B$3:$J$522,6+$G10)),"")</f>
        <v>#N/A</v>
      </c>
      <c r="C10" s="132" t="str">
        <f>IF(ISNUMBER($G10),VLOOKUP(ResultsInput!C10,ResultsInput!$I$3:$L$6,4,FALSE),"")</f>
        <v>01</v>
      </c>
      <c r="D10" s="132" t="str">
        <f t="shared" si="0"/>
        <v>W</v>
      </c>
      <c r="E10" s="132"/>
      <c r="F10" s="132"/>
      <c r="G10" s="133">
        <f>Pairings!B10</f>
        <v>1</v>
      </c>
    </row>
    <row r="11" spans="1:8" x14ac:dyDescent="0.2">
      <c r="A11" s="132" t="e">
        <f ca="1">IF(ISNUMBER($G11),INDEX(PlayerDetails!$B:$B,VLOOKUP(ResultsInput!D11,TeamDeclarations!$B$3:$J$522,6+$G11)),"")</f>
        <v>#N/A</v>
      </c>
      <c r="B11" s="132" t="e">
        <f ca="1">IF(ISNUMBER($G11),INDEX(PlayerDetails!$B:$B,VLOOKUP(ResultsInput!E11,TeamDeclarations!$B$3:$J$522,6+$G11)),"")</f>
        <v>#N/A</v>
      </c>
      <c r="C11" s="132" t="str">
        <f>IF(ISNUMBER($G11),VLOOKUP(ResultsInput!C11,ResultsInput!$I$3:$L$6,4,FALSE),"")</f>
        <v>01</v>
      </c>
      <c r="D11" s="132" t="str">
        <f t="shared" si="0"/>
        <v>W</v>
      </c>
      <c r="E11" s="132"/>
      <c r="F11" s="132"/>
      <c r="G11" s="133">
        <f>Pairings!B11</f>
        <v>1</v>
      </c>
    </row>
    <row r="12" spans="1:8" x14ac:dyDescent="0.2">
      <c r="A12" s="132" t="e">
        <f ca="1">IF(ISNUMBER($G12),INDEX(PlayerDetails!$B:$B,VLOOKUP(ResultsInput!D12,TeamDeclarations!$B$3:$J$522,6+$G12)),"")</f>
        <v>#N/A</v>
      </c>
      <c r="B12" s="132" t="e">
        <f ca="1">IF(ISNUMBER($G12),INDEX(PlayerDetails!$B:$B,VLOOKUP(ResultsInput!E12,TeamDeclarations!$B$3:$J$522,6+$G12)),"")</f>
        <v>#N/A</v>
      </c>
      <c r="C12" s="132" t="str">
        <f>IF(ISNUMBER($G12),VLOOKUP(ResultsInput!C12,ResultsInput!$I$3:$L$6,4,FALSE),"")</f>
        <v>01</v>
      </c>
      <c r="D12" s="132" t="str">
        <f t="shared" si="0"/>
        <v>W</v>
      </c>
      <c r="E12" s="132"/>
      <c r="F12" s="132"/>
      <c r="G12" s="133">
        <f>Pairings!B12</f>
        <v>1</v>
      </c>
    </row>
    <row r="13" spans="1:8" x14ac:dyDescent="0.2">
      <c r="A13" s="132" t="e">
        <f ca="1">IF(ISNUMBER($G13),INDEX(PlayerDetails!$B:$B,VLOOKUP(ResultsInput!D13,TeamDeclarations!$B$3:$J$522,6+$G13)),"")</f>
        <v>#N/A</v>
      </c>
      <c r="B13" s="132" t="e">
        <f ca="1">IF(ISNUMBER($G13),INDEX(PlayerDetails!$B:$B,VLOOKUP(ResultsInput!E13,TeamDeclarations!$B$3:$J$522,6+$G13)),"")</f>
        <v>#N/A</v>
      </c>
      <c r="C13" s="132" t="str">
        <f>IF(ISNUMBER($G13),VLOOKUP(ResultsInput!C13,ResultsInput!$I$3:$L$6,4,FALSE),"")</f>
        <v>01</v>
      </c>
      <c r="D13" s="132" t="str">
        <f t="shared" si="0"/>
        <v>W</v>
      </c>
      <c r="E13" s="132"/>
      <c r="F13" s="132"/>
      <c r="G13" s="133">
        <f>Pairings!B13</f>
        <v>1</v>
      </c>
    </row>
    <row r="14" spans="1:8" x14ac:dyDescent="0.2">
      <c r="A14" s="132" t="e">
        <f ca="1">IF(ISNUMBER($G14),INDEX(PlayerDetails!$B:$B,VLOOKUP(ResultsInput!D14,TeamDeclarations!$B$3:$J$522,6+$G14)),"")</f>
        <v>#N/A</v>
      </c>
      <c r="B14" s="132" t="e">
        <f ca="1">IF(ISNUMBER($G14),INDEX(PlayerDetails!$B:$B,VLOOKUP(ResultsInput!E14,TeamDeclarations!$B$3:$J$522,6+$G14)),"")</f>
        <v>#N/A</v>
      </c>
      <c r="C14" s="132" t="str">
        <f>IF(ISNUMBER($G14),VLOOKUP(ResultsInput!C14,ResultsInput!$I$3:$L$6,4,FALSE),"")</f>
        <v>01</v>
      </c>
      <c r="D14" s="132" t="str">
        <f t="shared" si="0"/>
        <v>W</v>
      </c>
      <c r="E14" s="132"/>
      <c r="F14" s="132"/>
      <c r="G14" s="133">
        <f>Pairings!B14</f>
        <v>1</v>
      </c>
    </row>
    <row r="15" spans="1:8" x14ac:dyDescent="0.2">
      <c r="A15" s="132" t="e">
        <f ca="1">IF(ISNUMBER($G15),INDEX(PlayerDetails!$B:$B,VLOOKUP(ResultsInput!D15,TeamDeclarations!$B$3:$J$522,6+$G15)),"")</f>
        <v>#N/A</v>
      </c>
      <c r="B15" s="132" t="e">
        <f ca="1">IF(ISNUMBER($G15),INDEX(PlayerDetails!$B:$B,VLOOKUP(ResultsInput!E15,TeamDeclarations!$B$3:$J$522,6+$G15)),"")</f>
        <v>#N/A</v>
      </c>
      <c r="C15" s="132" t="str">
        <f>IF(ISNUMBER($G15),VLOOKUP(ResultsInput!C15,ResultsInput!$I$3:$L$6,4,FALSE),"")</f>
        <v>01</v>
      </c>
      <c r="D15" s="132" t="str">
        <f t="shared" si="0"/>
        <v>W</v>
      </c>
      <c r="E15" s="132"/>
      <c r="F15" s="132"/>
      <c r="G15" s="133">
        <f>Pairings!B15</f>
        <v>1</v>
      </c>
    </row>
    <row r="16" spans="1:8" x14ac:dyDescent="0.2">
      <c r="A16" s="132" t="e">
        <f ca="1">IF(ISNUMBER($G16),INDEX(PlayerDetails!$B:$B,VLOOKUP(ResultsInput!D16,TeamDeclarations!$B$3:$J$522,6+$G16)),"")</f>
        <v>#N/A</v>
      </c>
      <c r="B16" s="132" t="e">
        <f ca="1">IF(ISNUMBER($G16),INDEX(PlayerDetails!$B:$B,VLOOKUP(ResultsInput!E16,TeamDeclarations!$B$3:$J$522,6+$G16)),"")</f>
        <v>#N/A</v>
      </c>
      <c r="C16" s="132" t="str">
        <f>IF(ISNUMBER($G16),VLOOKUP(ResultsInput!C16,ResultsInput!$I$3:$L$6,4,FALSE),"")</f>
        <v>01</v>
      </c>
      <c r="D16" s="132" t="str">
        <f t="shared" si="0"/>
        <v>W</v>
      </c>
      <c r="E16" s="132"/>
      <c r="F16" s="132"/>
      <c r="G16" s="133">
        <f>Pairings!B16</f>
        <v>1</v>
      </c>
    </row>
    <row r="17" spans="1:7" x14ac:dyDescent="0.2">
      <c r="A17" s="132" t="e">
        <f ca="1">IF(ISNUMBER($G17),INDEX(PlayerDetails!$B:$B,VLOOKUP(ResultsInput!D17,TeamDeclarations!$B$3:$J$522,6+$G17)),"")</f>
        <v>#N/A</v>
      </c>
      <c r="B17" s="132" t="e">
        <f ca="1">IF(ISNUMBER($G17),INDEX(PlayerDetails!$B:$B,VLOOKUP(ResultsInput!E17,TeamDeclarations!$B$3:$J$522,6+$G17)),"")</f>
        <v>#N/A</v>
      </c>
      <c r="C17" s="132" t="str">
        <f>IF(ISNUMBER($G17),VLOOKUP(ResultsInput!C17,ResultsInput!$I$3:$L$6,4,FALSE),"")</f>
        <v>01</v>
      </c>
      <c r="D17" s="132" t="str">
        <f t="shared" si="0"/>
        <v>W</v>
      </c>
      <c r="E17" s="132"/>
      <c r="F17" s="132"/>
      <c r="G17" s="133">
        <f>Pairings!B17</f>
        <v>1</v>
      </c>
    </row>
    <row r="18" spans="1:7" x14ac:dyDescent="0.2">
      <c r="A18" s="132" t="e">
        <f ca="1">IF(ISNUMBER($G18),INDEX(PlayerDetails!$B:$B,VLOOKUP(ResultsInput!D18,TeamDeclarations!$B$3:$J$522,6+$G18)),"")</f>
        <v>#N/A</v>
      </c>
      <c r="B18" s="132" t="e">
        <f ca="1">IF(ISNUMBER($G18),INDEX(PlayerDetails!$B:$B,VLOOKUP(ResultsInput!E18,TeamDeclarations!$B$3:$J$522,6+$G18)),"")</f>
        <v>#N/A</v>
      </c>
      <c r="C18" s="132" t="str">
        <f>IF(ISNUMBER($G18),VLOOKUP(ResultsInput!C18,ResultsInput!$I$3:$L$6,4,FALSE),"")</f>
        <v>01</v>
      </c>
      <c r="D18" s="132" t="str">
        <f t="shared" si="0"/>
        <v>W</v>
      </c>
      <c r="E18" s="132"/>
      <c r="F18" s="132"/>
      <c r="G18" s="133">
        <f>Pairings!B18</f>
        <v>1</v>
      </c>
    </row>
    <row r="19" spans="1:7" x14ac:dyDescent="0.2">
      <c r="A19" s="132" t="e">
        <f ca="1">IF(ISNUMBER($G19),INDEX(PlayerDetails!$B:$B,VLOOKUP(ResultsInput!D19,TeamDeclarations!$B$3:$J$522,6+$G19)),"")</f>
        <v>#N/A</v>
      </c>
      <c r="B19" s="132" t="e">
        <f ca="1">IF(ISNUMBER($G19),INDEX(PlayerDetails!$B:$B,VLOOKUP(ResultsInput!E19,TeamDeclarations!$B$3:$J$522,6+$G19)),"")</f>
        <v>#N/A</v>
      </c>
      <c r="C19" s="132" t="str">
        <f>IF(ISNUMBER($G19),VLOOKUP(ResultsInput!C19,ResultsInput!$I$3:$L$6,4,FALSE),"")</f>
        <v>01</v>
      </c>
      <c r="D19" s="132" t="str">
        <f t="shared" si="0"/>
        <v>W</v>
      </c>
      <c r="E19" s="132"/>
      <c r="F19" s="132"/>
      <c r="G19" s="133">
        <f>Pairings!B19</f>
        <v>1</v>
      </c>
    </row>
    <row r="20" spans="1:7" x14ac:dyDescent="0.2">
      <c r="A20" s="132" t="e">
        <f ca="1">IF(ISNUMBER($G20),INDEX(PlayerDetails!$B:$B,VLOOKUP(ResultsInput!D20,TeamDeclarations!$B$3:$J$522,6+$G20)),"")</f>
        <v>#N/A</v>
      </c>
      <c r="B20" s="132" t="e">
        <f ca="1">IF(ISNUMBER($G20),INDEX(PlayerDetails!$B:$B,VLOOKUP(ResultsInput!E20,TeamDeclarations!$B$3:$J$522,6+$G20)),"")</f>
        <v>#N/A</v>
      </c>
      <c r="C20" s="132" t="str">
        <f>IF(ISNUMBER($G20),VLOOKUP(ResultsInput!C20,ResultsInput!$I$3:$L$6,4,FALSE),"")</f>
        <v>01</v>
      </c>
      <c r="D20" s="132" t="str">
        <f t="shared" si="0"/>
        <v>W</v>
      </c>
      <c r="E20" s="132"/>
      <c r="F20" s="132"/>
      <c r="G20" s="133">
        <f>Pairings!B20</f>
        <v>1</v>
      </c>
    </row>
    <row r="21" spans="1:7" x14ac:dyDescent="0.2">
      <c r="A21" s="132" t="e">
        <f ca="1">IF(ISNUMBER($G21),INDEX(PlayerDetails!$B:$B,VLOOKUP(ResultsInput!D21,TeamDeclarations!$B$3:$J$522,6+$G21)),"")</f>
        <v>#N/A</v>
      </c>
      <c r="B21" s="132" t="e">
        <f ca="1">IF(ISNUMBER($G21),INDEX(PlayerDetails!$B:$B,VLOOKUP(ResultsInput!E21,TeamDeclarations!$B$3:$J$522,6+$G21)),"")</f>
        <v>#N/A</v>
      </c>
      <c r="C21" s="132" t="str">
        <f>IF(ISNUMBER($G21),VLOOKUP(ResultsInput!C21,ResultsInput!$I$3:$L$6,4,FALSE),"")</f>
        <v>01</v>
      </c>
      <c r="D21" s="132" t="str">
        <f t="shared" si="0"/>
        <v>W</v>
      </c>
      <c r="E21" s="132"/>
      <c r="F21" s="132"/>
      <c r="G21" s="133">
        <f>Pairings!B21</f>
        <v>1</v>
      </c>
    </row>
    <row r="22" spans="1:7" x14ac:dyDescent="0.2">
      <c r="A22" s="132" t="e">
        <f ca="1">IF(ISNUMBER($G22),INDEX(PlayerDetails!$B:$B,VLOOKUP(ResultsInput!D22,TeamDeclarations!$B$3:$J$522,6+$G22)),"")</f>
        <v>#N/A</v>
      </c>
      <c r="B22" s="132" t="e">
        <f ca="1">IF(ISNUMBER($G22),INDEX(PlayerDetails!$B:$B,VLOOKUP(ResultsInput!E22,TeamDeclarations!$B$3:$J$522,6+$G22)),"")</f>
        <v>#N/A</v>
      </c>
      <c r="C22" s="132" t="str">
        <f>IF(ISNUMBER($G22),VLOOKUP(ResultsInput!C22,ResultsInput!$I$3:$L$6,4,FALSE),"")</f>
        <v>01</v>
      </c>
      <c r="D22" s="132" t="str">
        <f t="shared" si="0"/>
        <v>W</v>
      </c>
      <c r="E22" s="132"/>
      <c r="F22" s="132"/>
      <c r="G22" s="133">
        <f>Pairings!B22</f>
        <v>1</v>
      </c>
    </row>
    <row r="23" spans="1:7" x14ac:dyDescent="0.2">
      <c r="A23" s="132" t="e">
        <f ca="1">IF(ISNUMBER($G23),INDEX(PlayerDetails!$B:$B,VLOOKUP(ResultsInput!D23,TeamDeclarations!$B$3:$J$522,6+$G23)),"")</f>
        <v>#N/A</v>
      </c>
      <c r="B23" s="132" t="e">
        <f ca="1">IF(ISNUMBER($G23),INDEX(PlayerDetails!$B:$B,VLOOKUP(ResultsInput!E23,TeamDeclarations!$B$3:$J$522,6+$G23)),"")</f>
        <v>#N/A</v>
      </c>
      <c r="C23" s="132" t="str">
        <f>IF(ISNUMBER($G23),VLOOKUP(ResultsInput!C23,ResultsInput!$I$3:$L$6,4,FALSE),"")</f>
        <v>01</v>
      </c>
      <c r="D23" s="132" t="str">
        <f t="shared" si="0"/>
        <v>W</v>
      </c>
      <c r="E23" s="132"/>
      <c r="F23" s="132"/>
      <c r="G23" s="133">
        <f>Pairings!B23</f>
        <v>1</v>
      </c>
    </row>
    <row r="24" spans="1:7" x14ac:dyDescent="0.2">
      <c r="A24" s="132" t="e">
        <f ca="1">IF(ISNUMBER($G24),INDEX(PlayerDetails!$B:$B,VLOOKUP(ResultsInput!D24,TeamDeclarations!$B$3:$J$522,6+$G24)),"")</f>
        <v>#N/A</v>
      </c>
      <c r="B24" s="132" t="e">
        <f ca="1">IF(ISNUMBER($G24),INDEX(PlayerDetails!$B:$B,VLOOKUP(ResultsInput!E24,TeamDeclarations!$B$3:$J$522,6+$G24)),"")</f>
        <v>#N/A</v>
      </c>
      <c r="C24" s="132" t="str">
        <f>IF(ISNUMBER($G24),VLOOKUP(ResultsInput!C24,ResultsInput!$I$3:$L$6,4,FALSE),"")</f>
        <v>01</v>
      </c>
      <c r="D24" s="132" t="str">
        <f t="shared" si="0"/>
        <v>W</v>
      </c>
      <c r="E24" s="132"/>
      <c r="F24" s="132"/>
      <c r="G24" s="133">
        <f>Pairings!B24</f>
        <v>1</v>
      </c>
    </row>
    <row r="25" spans="1:7" x14ac:dyDescent="0.2">
      <c r="A25" s="132" t="e">
        <f ca="1">IF(ISNUMBER($G25),INDEX(PlayerDetails!$B:$B,VLOOKUP(ResultsInput!D25,TeamDeclarations!$B$3:$J$522,6+$G25)),"")</f>
        <v>#N/A</v>
      </c>
      <c r="B25" s="132" t="e">
        <f ca="1">IF(ISNUMBER($G25),INDEX(PlayerDetails!$B:$B,VLOOKUP(ResultsInput!E25,TeamDeclarations!$B$3:$J$522,6+$G25)),"")</f>
        <v>#N/A</v>
      </c>
      <c r="C25" s="132" t="str">
        <f>IF(ISNUMBER($G25),VLOOKUP(ResultsInput!C25,ResultsInput!$I$3:$L$6,4,FALSE),"")</f>
        <v>01</v>
      </c>
      <c r="D25" s="132" t="str">
        <f t="shared" si="0"/>
        <v>W</v>
      </c>
      <c r="E25" s="132"/>
      <c r="F25" s="132"/>
      <c r="G25" s="133">
        <f>Pairings!B25</f>
        <v>1</v>
      </c>
    </row>
    <row r="26" spans="1:7" x14ac:dyDescent="0.2">
      <c r="A26" s="132" t="e">
        <f ca="1">IF(ISNUMBER($G26),INDEX(PlayerDetails!$B:$B,VLOOKUP(ResultsInput!D26,TeamDeclarations!$B$3:$J$522,6+$G26)),"")</f>
        <v>#N/A</v>
      </c>
      <c r="B26" s="132" t="e">
        <f ca="1">IF(ISNUMBER($G26),INDEX(PlayerDetails!$B:$B,VLOOKUP(ResultsInput!E26,TeamDeclarations!$B$3:$J$522,6+$G26)),"")</f>
        <v>#N/A</v>
      </c>
      <c r="C26" s="132" t="str">
        <f>IF(ISNUMBER($G26),VLOOKUP(ResultsInput!C26,ResultsInput!$I$3:$L$6,4,FALSE),"")</f>
        <v>01</v>
      </c>
      <c r="D26" s="132" t="str">
        <f t="shared" si="0"/>
        <v>W</v>
      </c>
      <c r="E26" s="132"/>
      <c r="F26" s="132"/>
      <c r="G26" s="133">
        <f>Pairings!B26</f>
        <v>1</v>
      </c>
    </row>
    <row r="27" spans="1:7" x14ac:dyDescent="0.2">
      <c r="A27" s="132" t="e">
        <f ca="1">IF(ISNUMBER($G27),INDEX(PlayerDetails!$B:$B,VLOOKUP(ResultsInput!D27,TeamDeclarations!$B$3:$J$522,6+$G27)),"")</f>
        <v>#N/A</v>
      </c>
      <c r="B27" s="132" t="e">
        <f ca="1">IF(ISNUMBER($G27),INDEX(PlayerDetails!$B:$B,VLOOKUP(ResultsInput!E27,TeamDeclarations!$B$3:$J$522,6+$G27)),"")</f>
        <v>#N/A</v>
      </c>
      <c r="C27" s="132" t="str">
        <f>IF(ISNUMBER($G27),VLOOKUP(ResultsInput!C27,ResultsInput!$I$3:$L$6,4,FALSE),"")</f>
        <v>01</v>
      </c>
      <c r="D27" s="132" t="str">
        <f t="shared" si="0"/>
        <v>W</v>
      </c>
      <c r="E27" s="132"/>
      <c r="F27" s="132"/>
      <c r="G27" s="133">
        <f>Pairings!B27</f>
        <v>1</v>
      </c>
    </row>
    <row r="28" spans="1:7" x14ac:dyDescent="0.2">
      <c r="A28" s="132" t="e">
        <f ca="1">IF(ISNUMBER($G28),INDEX(PlayerDetails!$B:$B,VLOOKUP(ResultsInput!D28,TeamDeclarations!$B$3:$J$522,6+$G28)),"")</f>
        <v>#N/A</v>
      </c>
      <c r="B28" s="132" t="e">
        <f ca="1">IF(ISNUMBER($G28),INDEX(PlayerDetails!$B:$B,VLOOKUP(ResultsInput!E28,TeamDeclarations!$B$3:$J$522,6+$G28)),"")</f>
        <v>#N/A</v>
      </c>
      <c r="C28" s="132" t="str">
        <f>IF(ISNUMBER($G28),VLOOKUP(ResultsInput!C28,ResultsInput!$I$3:$L$6,4,FALSE),"")</f>
        <v>01</v>
      </c>
      <c r="D28" s="132" t="str">
        <f t="shared" si="0"/>
        <v>W</v>
      </c>
      <c r="E28" s="132"/>
      <c r="F28" s="132"/>
      <c r="G28" s="133">
        <f>Pairings!B28</f>
        <v>1</v>
      </c>
    </row>
    <row r="29" spans="1:7" x14ac:dyDescent="0.2">
      <c r="A29" s="132" t="e">
        <f ca="1">IF(ISNUMBER($G29),INDEX(PlayerDetails!$B:$B,VLOOKUP(ResultsInput!D29,TeamDeclarations!$B$3:$J$522,6+$G29)),"")</f>
        <v>#N/A</v>
      </c>
      <c r="B29" s="132" t="e">
        <f ca="1">IF(ISNUMBER($G29),INDEX(PlayerDetails!$B:$B,VLOOKUP(ResultsInput!E29,TeamDeclarations!$B$3:$J$522,6+$G29)),"")</f>
        <v>#N/A</v>
      </c>
      <c r="C29" s="132" t="str">
        <f>IF(ISNUMBER($G29),VLOOKUP(ResultsInput!C29,ResultsInput!$I$3:$L$6,4,FALSE),"")</f>
        <v>01</v>
      </c>
      <c r="D29" s="132" t="str">
        <f t="shared" si="0"/>
        <v>W</v>
      </c>
      <c r="E29" s="132"/>
      <c r="F29" s="132"/>
      <c r="G29" s="133">
        <f>Pairings!B29</f>
        <v>1</v>
      </c>
    </row>
    <row r="30" spans="1:7" x14ac:dyDescent="0.2">
      <c r="A30" s="132" t="e">
        <f ca="1">IF(ISNUMBER($G30),INDEX(PlayerDetails!$B:$B,VLOOKUP(ResultsInput!D30,TeamDeclarations!$B$3:$J$522,6+$G30)),"")</f>
        <v>#N/A</v>
      </c>
      <c r="B30" s="132" t="e">
        <f ca="1">IF(ISNUMBER($G30),INDEX(PlayerDetails!$B:$B,VLOOKUP(ResultsInput!E30,TeamDeclarations!$B$3:$J$522,6+$G30)),"")</f>
        <v>#N/A</v>
      </c>
      <c r="C30" s="132" t="str">
        <f>IF(ISNUMBER($G30),VLOOKUP(ResultsInput!C30,ResultsInput!$I$3:$L$6,4,FALSE),"")</f>
        <v>01</v>
      </c>
      <c r="D30" s="132" t="str">
        <f t="shared" si="0"/>
        <v>W</v>
      </c>
      <c r="E30" s="132"/>
      <c r="F30" s="132"/>
      <c r="G30" s="133">
        <f>Pairings!B30</f>
        <v>1</v>
      </c>
    </row>
    <row r="31" spans="1:7" x14ac:dyDescent="0.2">
      <c r="A31" s="132" t="e">
        <f ca="1">IF(ISNUMBER($G31),INDEX(PlayerDetails!$B:$B,VLOOKUP(ResultsInput!D31,TeamDeclarations!$B$3:$J$522,6+$G31)),"")</f>
        <v>#N/A</v>
      </c>
      <c r="B31" s="132" t="e">
        <f ca="1">IF(ISNUMBER($G31),INDEX(PlayerDetails!$B:$B,VLOOKUP(ResultsInput!E31,TeamDeclarations!$B$3:$J$522,6+$G31)),"")</f>
        <v>#N/A</v>
      </c>
      <c r="C31" s="132" t="str">
        <f>IF(ISNUMBER($G31),VLOOKUP(ResultsInput!C31,ResultsInput!$I$3:$L$6,4,FALSE),"")</f>
        <v>01</v>
      </c>
      <c r="D31" s="132" t="str">
        <f t="shared" si="0"/>
        <v>W</v>
      </c>
      <c r="E31" s="132"/>
      <c r="F31" s="132"/>
      <c r="G31" s="133">
        <f>Pairings!B31</f>
        <v>1</v>
      </c>
    </row>
    <row r="32" spans="1:7" x14ac:dyDescent="0.2">
      <c r="A32" s="132" t="e">
        <f ca="1">IF(ISNUMBER($G32),INDEX(PlayerDetails!$B:$B,VLOOKUP(ResultsInput!D32,TeamDeclarations!$B$3:$J$522,6+$G32)),"")</f>
        <v>#N/A</v>
      </c>
      <c r="B32" s="132" t="e">
        <f ca="1">IF(ISNUMBER($G32),INDEX(PlayerDetails!$B:$B,VLOOKUP(ResultsInput!E32,TeamDeclarations!$B$3:$J$522,6+$G32)),"")</f>
        <v>#N/A</v>
      </c>
      <c r="C32" s="132" t="str">
        <f>IF(ISNUMBER($G32),VLOOKUP(ResultsInput!C32,ResultsInput!$I$3:$L$6,4,FALSE),"")</f>
        <v>01</v>
      </c>
      <c r="D32" s="132" t="str">
        <f t="shared" si="0"/>
        <v>W</v>
      </c>
      <c r="E32" s="132"/>
      <c r="F32" s="132"/>
      <c r="G32" s="133">
        <f>Pairings!B32</f>
        <v>1</v>
      </c>
    </row>
    <row r="33" spans="1:7" x14ac:dyDescent="0.2">
      <c r="A33" s="132" t="e">
        <f ca="1">IF(ISNUMBER($G33),INDEX(PlayerDetails!$B:$B,VLOOKUP(ResultsInput!D33,TeamDeclarations!$B$3:$J$522,6+$G33)),"")</f>
        <v>#N/A</v>
      </c>
      <c r="B33" s="132" t="e">
        <f ca="1">IF(ISNUMBER($G33),INDEX(PlayerDetails!$B:$B,VLOOKUP(ResultsInput!E33,TeamDeclarations!$B$3:$J$522,6+$G33)),"")</f>
        <v>#N/A</v>
      </c>
      <c r="C33" s="132" t="str">
        <f>IF(ISNUMBER($G33),VLOOKUP(ResultsInput!C33,ResultsInput!$I$3:$L$6,4,FALSE),"")</f>
        <v>01</v>
      </c>
      <c r="D33" s="132" t="str">
        <f t="shared" si="0"/>
        <v>W</v>
      </c>
      <c r="E33" s="132"/>
      <c r="F33" s="132"/>
      <c r="G33" s="133">
        <f>Pairings!B33</f>
        <v>1</v>
      </c>
    </row>
    <row r="34" spans="1:7" x14ac:dyDescent="0.2">
      <c r="A34" s="132" t="e">
        <f ca="1">IF(ISNUMBER($G34),INDEX(PlayerDetails!$B:$B,VLOOKUP(ResultsInput!D34,TeamDeclarations!$B$3:$J$522,6+$G34)),"")</f>
        <v>#N/A</v>
      </c>
      <c r="B34" s="132" t="e">
        <f ca="1">IF(ISNUMBER($G34),INDEX(PlayerDetails!$B:$B,VLOOKUP(ResultsInput!E34,TeamDeclarations!$B$3:$J$522,6+$G34)),"")</f>
        <v>#N/A</v>
      </c>
      <c r="C34" s="132" t="str">
        <f>IF(ISNUMBER($G34),VLOOKUP(ResultsInput!C34,ResultsInput!$I$3:$L$6,4,FALSE),"")</f>
        <v>01</v>
      </c>
      <c r="D34" s="132" t="str">
        <f t="shared" si="0"/>
        <v>W</v>
      </c>
      <c r="E34" s="132"/>
      <c r="F34" s="132"/>
      <c r="G34" s="133">
        <f>Pairings!B34</f>
        <v>1</v>
      </c>
    </row>
    <row r="35" spans="1:7" x14ac:dyDescent="0.2">
      <c r="A35" s="132" t="e">
        <f ca="1">IF(ISNUMBER($G35),INDEX(PlayerDetails!$B:$B,VLOOKUP(ResultsInput!D35,TeamDeclarations!$B$3:$J$522,6+$G35)),"")</f>
        <v>#N/A</v>
      </c>
      <c r="B35" s="132" t="e">
        <f ca="1">IF(ISNUMBER($G35),INDEX(PlayerDetails!$B:$B,VLOOKUP(ResultsInput!E35,TeamDeclarations!$B$3:$J$522,6+$G35)),"")</f>
        <v>#N/A</v>
      </c>
      <c r="C35" s="132" t="str">
        <f>IF(ISNUMBER($G35),VLOOKUP(ResultsInput!C35,ResultsInput!$I$3:$L$6,4,FALSE),"")</f>
        <v>01</v>
      </c>
      <c r="D35" s="132" t="str">
        <f t="shared" si="0"/>
        <v>W</v>
      </c>
      <c r="E35" s="132"/>
      <c r="F35" s="132"/>
      <c r="G35" s="133">
        <f>Pairings!B35</f>
        <v>1</v>
      </c>
    </row>
    <row r="36" spans="1:7" x14ac:dyDescent="0.2">
      <c r="A36" s="132" t="e">
        <f ca="1">IF(ISNUMBER($G36),INDEX(PlayerDetails!$B:$B,VLOOKUP(ResultsInput!D36,TeamDeclarations!$B$3:$J$522,6+$G36)),"")</f>
        <v>#N/A</v>
      </c>
      <c r="B36" s="132" t="e">
        <f ca="1">IF(ISNUMBER($G36),INDEX(PlayerDetails!$B:$B,VLOOKUP(ResultsInput!E36,TeamDeclarations!$B$3:$J$522,6+$G36)),"")</f>
        <v>#N/A</v>
      </c>
      <c r="C36" s="132" t="str">
        <f>IF(ISNUMBER($G36),VLOOKUP(ResultsInput!C36,ResultsInput!$I$3:$L$6,4,FALSE),"")</f>
        <v>01</v>
      </c>
      <c r="D36" s="132" t="str">
        <f t="shared" si="0"/>
        <v>W</v>
      </c>
      <c r="E36" s="132"/>
      <c r="F36" s="132"/>
      <c r="G36" s="133">
        <f>Pairings!B36</f>
        <v>1</v>
      </c>
    </row>
    <row r="37" spans="1:7" x14ac:dyDescent="0.2">
      <c r="A37" s="132" t="e">
        <f ca="1">IF(ISNUMBER($G37),INDEX(PlayerDetails!$B:$B,VLOOKUP(ResultsInput!D37,TeamDeclarations!$B$3:$J$522,6+$G37)),"")</f>
        <v>#N/A</v>
      </c>
      <c r="B37" s="132" t="e">
        <f ca="1">IF(ISNUMBER($G37),INDEX(PlayerDetails!$B:$B,VLOOKUP(ResultsInput!E37,TeamDeclarations!$B$3:$J$522,6+$G37)),"")</f>
        <v>#N/A</v>
      </c>
      <c r="C37" s="132" t="str">
        <f>IF(ISNUMBER($G37),VLOOKUP(ResultsInput!C37,ResultsInput!$I$3:$L$6,4,FALSE),"")</f>
        <v>01</v>
      </c>
      <c r="D37" s="132" t="str">
        <f t="shared" si="0"/>
        <v>W</v>
      </c>
      <c r="E37" s="132"/>
      <c r="F37" s="132"/>
      <c r="G37" s="133">
        <f>Pairings!B37</f>
        <v>1</v>
      </c>
    </row>
    <row r="38" spans="1:7" x14ac:dyDescent="0.2">
      <c r="A38" s="132" t="e">
        <f ca="1">IF(ISNUMBER($G38),INDEX(PlayerDetails!$B:$B,VLOOKUP(ResultsInput!D38,TeamDeclarations!$B$3:$J$522,6+$G38)),"")</f>
        <v>#N/A</v>
      </c>
      <c r="B38" s="132" t="e">
        <f ca="1">IF(ISNUMBER($G38),INDEX(PlayerDetails!$B:$B,VLOOKUP(ResultsInput!E38,TeamDeclarations!$B$3:$J$522,6+$G38)),"")</f>
        <v>#N/A</v>
      </c>
      <c r="C38" s="132" t="str">
        <f>IF(ISNUMBER($G38),VLOOKUP(ResultsInput!C38,ResultsInput!$I$3:$L$6,4,FALSE),"")</f>
        <v>01</v>
      </c>
      <c r="D38" s="132" t="str">
        <f t="shared" si="0"/>
        <v>W</v>
      </c>
      <c r="E38" s="132"/>
      <c r="F38" s="132"/>
      <c r="G38" s="133">
        <f>Pairings!B38</f>
        <v>1</v>
      </c>
    </row>
    <row r="39" spans="1:7" x14ac:dyDescent="0.2">
      <c r="A39" s="132" t="e">
        <f ca="1">IF(ISNUMBER($G39),INDEX(PlayerDetails!$B:$B,VLOOKUP(ResultsInput!D39,TeamDeclarations!$B$3:$J$522,6+$G39)),"")</f>
        <v>#N/A</v>
      </c>
      <c r="B39" s="132" t="e">
        <f ca="1">IF(ISNUMBER($G39),INDEX(PlayerDetails!$B:$B,VLOOKUP(ResultsInput!E39,TeamDeclarations!$B$3:$J$522,6+$G39)),"")</f>
        <v>#N/A</v>
      </c>
      <c r="C39" s="132" t="str">
        <f>IF(ISNUMBER($G39),VLOOKUP(ResultsInput!C39,ResultsInput!$I$3:$L$6,4,FALSE),"")</f>
        <v>01</v>
      </c>
      <c r="D39" s="132" t="str">
        <f t="shared" si="0"/>
        <v>W</v>
      </c>
      <c r="E39" s="132"/>
      <c r="F39" s="132"/>
      <c r="G39" s="133">
        <f>Pairings!B39</f>
        <v>1</v>
      </c>
    </row>
    <row r="40" spans="1:7" x14ac:dyDescent="0.2">
      <c r="A40" s="132" t="e">
        <f ca="1">IF(ISNUMBER($G40),INDEX(PlayerDetails!$B:$B,VLOOKUP(ResultsInput!D40,TeamDeclarations!$B$3:$J$522,6+$G40)),"")</f>
        <v>#N/A</v>
      </c>
      <c r="B40" s="132" t="e">
        <f ca="1">IF(ISNUMBER($G40),INDEX(PlayerDetails!$B:$B,VLOOKUP(ResultsInput!E40,TeamDeclarations!$B$3:$J$522,6+$G40)),"")</f>
        <v>#N/A</v>
      </c>
      <c r="C40" s="132" t="str">
        <f>IF(ISNUMBER($G40),VLOOKUP(ResultsInput!C40,ResultsInput!$I$3:$L$6,4,FALSE),"")</f>
        <v>01</v>
      </c>
      <c r="D40" s="132" t="str">
        <f t="shared" si="0"/>
        <v>W</v>
      </c>
      <c r="E40" s="132"/>
      <c r="F40" s="132"/>
      <c r="G40" s="133">
        <f>Pairings!B40</f>
        <v>1</v>
      </c>
    </row>
    <row r="41" spans="1:7" x14ac:dyDescent="0.2">
      <c r="A41" s="132" t="e">
        <f ca="1">IF(ISNUMBER($G41),INDEX(PlayerDetails!$B:$B,VLOOKUP(ResultsInput!D41,TeamDeclarations!$B$3:$J$522,6+$G41)),"")</f>
        <v>#N/A</v>
      </c>
      <c r="B41" s="132" t="e">
        <f ca="1">IF(ISNUMBER($G41),INDEX(PlayerDetails!$B:$B,VLOOKUP(ResultsInput!E41,TeamDeclarations!$B$3:$J$522,6+$G41)),"")</f>
        <v>#N/A</v>
      </c>
      <c r="C41" s="132" t="str">
        <f>IF(ISNUMBER($G41),VLOOKUP(ResultsInput!C41,ResultsInput!$I$3:$L$6,4,FALSE),"")</f>
        <v>01</v>
      </c>
      <c r="D41" s="132" t="str">
        <f t="shared" si="0"/>
        <v>W</v>
      </c>
      <c r="E41" s="132"/>
      <c r="F41" s="132"/>
      <c r="G41" s="133">
        <f>Pairings!B41</f>
        <v>1</v>
      </c>
    </row>
    <row r="42" spans="1:7" x14ac:dyDescent="0.2">
      <c r="A42" s="132" t="e">
        <f ca="1">IF(ISNUMBER($G42),INDEX(PlayerDetails!$B:$B,VLOOKUP(ResultsInput!D42,TeamDeclarations!$B$3:$J$522,6+$G42)),"")</f>
        <v>#N/A</v>
      </c>
      <c r="B42" s="132" t="e">
        <f ca="1">IF(ISNUMBER($G42),INDEX(PlayerDetails!$B:$B,VLOOKUP(ResultsInput!E42,TeamDeclarations!$B$3:$J$522,6+$G42)),"")</f>
        <v>#N/A</v>
      </c>
      <c r="C42" s="132" t="str">
        <f>IF(ISNUMBER($G42),VLOOKUP(ResultsInput!C42,ResultsInput!$I$3:$L$6,4,FALSE),"")</f>
        <v>01</v>
      </c>
      <c r="D42" s="132" t="str">
        <f t="shared" si="0"/>
        <v>W</v>
      </c>
      <c r="E42" s="132"/>
      <c r="F42" s="132"/>
      <c r="G42" s="133">
        <f>Pairings!B42</f>
        <v>1</v>
      </c>
    </row>
    <row r="43" spans="1:7" x14ac:dyDescent="0.2">
      <c r="A43" s="132" t="e">
        <f ca="1">IF(ISNUMBER($G43),INDEX(PlayerDetails!$B:$B,VLOOKUP(ResultsInput!D43,TeamDeclarations!$B$3:$J$522,6+$G43)),"")</f>
        <v>#N/A</v>
      </c>
      <c r="B43" s="132" t="e">
        <f ca="1">IF(ISNUMBER($G43),INDEX(PlayerDetails!$B:$B,VLOOKUP(ResultsInput!E43,TeamDeclarations!$B$3:$J$522,6+$G43)),"")</f>
        <v>#N/A</v>
      </c>
      <c r="C43" s="132" t="str">
        <f>IF(ISNUMBER($G43),VLOOKUP(ResultsInput!C43,ResultsInput!$I$3:$L$6,4,FALSE),"")</f>
        <v>01</v>
      </c>
      <c r="D43" s="132" t="str">
        <f t="shared" si="0"/>
        <v>W</v>
      </c>
      <c r="E43" s="132"/>
      <c r="F43" s="132"/>
      <c r="G43" s="133">
        <f>Pairings!B43</f>
        <v>1</v>
      </c>
    </row>
    <row r="44" spans="1:7" x14ac:dyDescent="0.2">
      <c r="A44" s="132" t="e">
        <f ca="1">IF(ISNUMBER($G44),INDEX(PlayerDetails!$B:$B,VLOOKUP(ResultsInput!D44,TeamDeclarations!$B$3:$J$522,6+$G44)),"")</f>
        <v>#N/A</v>
      </c>
      <c r="B44" s="132" t="e">
        <f ca="1">IF(ISNUMBER($G44),INDEX(PlayerDetails!$B:$B,VLOOKUP(ResultsInput!E44,TeamDeclarations!$B$3:$J$522,6+$G44)),"")</f>
        <v>#N/A</v>
      </c>
      <c r="C44" s="132" t="str">
        <f>IF(ISNUMBER($G44),VLOOKUP(ResultsInput!C44,ResultsInput!$I$3:$L$6,4,FALSE),"")</f>
        <v>01</v>
      </c>
      <c r="D44" s="132" t="str">
        <f t="shared" si="0"/>
        <v>W</v>
      </c>
      <c r="E44" s="132"/>
      <c r="F44" s="132"/>
      <c r="G44" s="133">
        <f>Pairings!B44</f>
        <v>1</v>
      </c>
    </row>
    <row r="45" spans="1:7" x14ac:dyDescent="0.2">
      <c r="A45" s="132" t="e">
        <f ca="1">IF(ISNUMBER($G45),INDEX(PlayerDetails!$B:$B,VLOOKUP(ResultsInput!D45,TeamDeclarations!$B$3:$J$522,6+$G45)),"")</f>
        <v>#N/A</v>
      </c>
      <c r="B45" s="132" t="e">
        <f ca="1">IF(ISNUMBER($G45),INDEX(PlayerDetails!$B:$B,VLOOKUP(ResultsInput!E45,TeamDeclarations!$B$3:$J$522,6+$G45)),"")</f>
        <v>#N/A</v>
      </c>
      <c r="C45" s="132" t="str">
        <f>IF(ISNUMBER($G45),VLOOKUP(ResultsInput!C45,ResultsInput!$I$3:$L$6,4,FALSE),"")</f>
        <v>01</v>
      </c>
      <c r="D45" s="132" t="str">
        <f t="shared" si="0"/>
        <v>W</v>
      </c>
      <c r="E45" s="132"/>
      <c r="F45" s="132"/>
      <c r="G45" s="133">
        <f>Pairings!B45</f>
        <v>1</v>
      </c>
    </row>
    <row r="46" spans="1:7" x14ac:dyDescent="0.2">
      <c r="A46" s="132" t="e">
        <f ca="1">IF(ISNUMBER($G46),INDEX(PlayerDetails!$B:$B,VLOOKUP(ResultsInput!D46,TeamDeclarations!$B$3:$J$522,6+$G46)),"")</f>
        <v>#N/A</v>
      </c>
      <c r="B46" s="132" t="e">
        <f ca="1">IF(ISNUMBER($G46),INDEX(PlayerDetails!$B:$B,VLOOKUP(ResultsInput!E46,TeamDeclarations!$B$3:$J$522,6+$G46)),"")</f>
        <v>#N/A</v>
      </c>
      <c r="C46" s="132" t="str">
        <f>IF(ISNUMBER($G46),VLOOKUP(ResultsInput!C46,ResultsInput!$I$3:$L$6,4,FALSE),"")</f>
        <v>01</v>
      </c>
      <c r="D46" s="132" t="str">
        <f t="shared" si="0"/>
        <v>W</v>
      </c>
      <c r="E46" s="132"/>
      <c r="F46" s="132"/>
      <c r="G46" s="133">
        <f>Pairings!B46</f>
        <v>1</v>
      </c>
    </row>
    <row r="47" spans="1:7" x14ac:dyDescent="0.2">
      <c r="A47" s="132" t="e">
        <f ca="1">IF(ISNUMBER($G47),INDEX(PlayerDetails!$B:$B,VLOOKUP(ResultsInput!D47,TeamDeclarations!$B$3:$J$522,6+$G47)),"")</f>
        <v>#N/A</v>
      </c>
      <c r="B47" s="132" t="e">
        <f ca="1">IF(ISNUMBER($G47),INDEX(PlayerDetails!$B:$B,VLOOKUP(ResultsInput!E47,TeamDeclarations!$B$3:$J$522,6+$G47)),"")</f>
        <v>#N/A</v>
      </c>
      <c r="C47" s="132" t="str">
        <f>IF(ISNUMBER($G47),VLOOKUP(ResultsInput!C47,ResultsInput!$I$3:$L$6,4,FALSE),"")</f>
        <v>01</v>
      </c>
      <c r="D47" s="132" t="str">
        <f t="shared" si="0"/>
        <v>W</v>
      </c>
      <c r="E47" s="132"/>
      <c r="F47" s="132"/>
      <c r="G47" s="133">
        <f>Pairings!B47</f>
        <v>1</v>
      </c>
    </row>
    <row r="48" spans="1:7" x14ac:dyDescent="0.2">
      <c r="A48" s="132" t="e">
        <f ca="1">IF(ISNUMBER($G48),INDEX(PlayerDetails!$B:$B,VLOOKUP(ResultsInput!D48,TeamDeclarations!$B$3:$J$522,6+$G48)),"")</f>
        <v>#N/A</v>
      </c>
      <c r="B48" s="132" t="e">
        <f ca="1">IF(ISNUMBER($G48),INDEX(PlayerDetails!$B:$B,VLOOKUP(ResultsInput!E48,TeamDeclarations!$B$3:$J$522,6+$G48)),"")</f>
        <v>#N/A</v>
      </c>
      <c r="C48" s="132" t="str">
        <f>IF(ISNUMBER($G48),VLOOKUP(ResultsInput!C48,ResultsInput!$I$3:$L$6,4,FALSE),"")</f>
        <v>01</v>
      </c>
      <c r="D48" s="132" t="str">
        <f t="shared" si="0"/>
        <v>W</v>
      </c>
      <c r="E48" s="132"/>
      <c r="F48" s="132"/>
      <c r="G48" s="133">
        <f>Pairings!B48</f>
        <v>1</v>
      </c>
    </row>
    <row r="49" spans="1:7" x14ac:dyDescent="0.2">
      <c r="A49" s="132" t="e">
        <f ca="1">IF(ISNUMBER($G49),INDEX(PlayerDetails!$B:$B,VLOOKUP(ResultsInput!D49,TeamDeclarations!$B$3:$J$522,6+$G49)),"")</f>
        <v>#N/A</v>
      </c>
      <c r="B49" s="132" t="e">
        <f ca="1">IF(ISNUMBER($G49),INDEX(PlayerDetails!$B:$B,VLOOKUP(ResultsInput!E49,TeamDeclarations!$B$3:$J$522,6+$G49)),"")</f>
        <v>#N/A</v>
      </c>
      <c r="C49" s="132" t="str">
        <f>IF(ISNUMBER($G49),VLOOKUP(ResultsInput!C49,ResultsInput!$I$3:$L$6,4,FALSE),"")</f>
        <v>01</v>
      </c>
      <c r="D49" s="132" t="str">
        <f t="shared" si="0"/>
        <v>W</v>
      </c>
      <c r="E49" s="132"/>
      <c r="F49" s="132"/>
      <c r="G49" s="133">
        <f>Pairings!B49</f>
        <v>1</v>
      </c>
    </row>
    <row r="50" spans="1:7" x14ac:dyDescent="0.2">
      <c r="A50" s="132" t="e">
        <f ca="1">IF(ISNUMBER($G50),INDEX(PlayerDetails!$B:$B,VLOOKUP(ResultsInput!D50,TeamDeclarations!$B$3:$J$522,6+$G50)),"")</f>
        <v>#N/A</v>
      </c>
      <c r="B50" s="132" t="e">
        <f ca="1">IF(ISNUMBER($G50),INDEX(PlayerDetails!$B:$B,VLOOKUP(ResultsInput!E50,TeamDeclarations!$B$3:$J$522,6+$G50)),"")</f>
        <v>#N/A</v>
      </c>
      <c r="C50" s="132" t="str">
        <f>IF(ISNUMBER($G50),VLOOKUP(ResultsInput!C50,ResultsInput!$I$3:$L$6,4,FALSE),"")</f>
        <v>01</v>
      </c>
      <c r="D50" s="132" t="str">
        <f t="shared" si="0"/>
        <v>W</v>
      </c>
      <c r="E50" s="132"/>
      <c r="F50" s="132"/>
      <c r="G50" s="133">
        <f>Pairings!B50</f>
        <v>1</v>
      </c>
    </row>
    <row r="51" spans="1:7" x14ac:dyDescent="0.2">
      <c r="A51" s="132" t="e">
        <f ca="1">IF(ISNUMBER($G51),INDEX(PlayerDetails!$B:$B,VLOOKUP(ResultsInput!D51,TeamDeclarations!$B$3:$J$522,6+$G51)),"")</f>
        <v>#N/A</v>
      </c>
      <c r="B51" s="132" t="e">
        <f ca="1">IF(ISNUMBER($G51),INDEX(PlayerDetails!$B:$B,VLOOKUP(ResultsInput!E51,TeamDeclarations!$B$3:$J$522,6+$G51)),"")</f>
        <v>#N/A</v>
      </c>
      <c r="C51" s="132" t="str">
        <f>IF(ISNUMBER($G51),VLOOKUP(ResultsInput!C51,ResultsInput!$I$3:$L$6,4,FALSE),"")</f>
        <v>01</v>
      </c>
      <c r="D51" s="132" t="str">
        <f t="shared" si="0"/>
        <v>W</v>
      </c>
      <c r="E51" s="132"/>
      <c r="F51" s="132"/>
      <c r="G51" s="133">
        <f>Pairings!B51</f>
        <v>1</v>
      </c>
    </row>
    <row r="52" spans="1:7" x14ac:dyDescent="0.2">
      <c r="A52" s="132" t="e">
        <f ca="1">IF(ISNUMBER($G52),INDEX(PlayerDetails!$B:$B,VLOOKUP(ResultsInput!D52,TeamDeclarations!$B$3:$J$522,6+$G52)),"")</f>
        <v>#N/A</v>
      </c>
      <c r="B52" s="132" t="e">
        <f ca="1">IF(ISNUMBER($G52),INDEX(PlayerDetails!$B:$B,VLOOKUP(ResultsInput!E52,TeamDeclarations!$B$3:$J$522,6+$G52)),"")</f>
        <v>#N/A</v>
      </c>
      <c r="C52" s="132" t="str">
        <f>IF(ISNUMBER($G52),VLOOKUP(ResultsInput!C52,ResultsInput!$I$3:$L$6,4,FALSE),"")</f>
        <v>01</v>
      </c>
      <c r="D52" s="132" t="str">
        <f t="shared" si="0"/>
        <v>W</v>
      </c>
      <c r="E52" s="132"/>
      <c r="F52" s="132"/>
      <c r="G52" s="133">
        <f>Pairings!B52</f>
        <v>1</v>
      </c>
    </row>
    <row r="53" spans="1:7" x14ac:dyDescent="0.2">
      <c r="A53" s="132" t="e">
        <f ca="1">IF(ISNUMBER($G53),INDEX(PlayerDetails!$B:$B,VLOOKUP(ResultsInput!D53,TeamDeclarations!$B$3:$J$522,6+$G53)),"")</f>
        <v>#N/A</v>
      </c>
      <c r="B53" s="132" t="e">
        <f ca="1">IF(ISNUMBER($G53),INDEX(PlayerDetails!$B:$B,VLOOKUP(ResultsInput!E53,TeamDeclarations!$B$3:$J$522,6+$G53)),"")</f>
        <v>#N/A</v>
      </c>
      <c r="C53" s="132" t="str">
        <f>IF(ISNUMBER($G53),VLOOKUP(ResultsInput!C53,ResultsInput!$I$3:$L$6,4,FALSE),"")</f>
        <v>01</v>
      </c>
      <c r="D53" s="132" t="str">
        <f t="shared" si="0"/>
        <v>W</v>
      </c>
      <c r="E53" s="132"/>
      <c r="F53" s="132"/>
      <c r="G53" s="133">
        <f>Pairings!B53</f>
        <v>1</v>
      </c>
    </row>
    <row r="54" spans="1:7" x14ac:dyDescent="0.2">
      <c r="A54" s="132" t="e">
        <f ca="1">IF(ISNUMBER($G54),INDEX(PlayerDetails!$B:$B,VLOOKUP(ResultsInput!D54,TeamDeclarations!$B$3:$J$522,6+$G54)),"")</f>
        <v>#N/A</v>
      </c>
      <c r="B54" s="132" t="e">
        <f ca="1">IF(ISNUMBER($G54),INDEX(PlayerDetails!$B:$B,VLOOKUP(ResultsInput!E54,TeamDeclarations!$B$3:$J$522,6+$G54)),"")</f>
        <v>#N/A</v>
      </c>
      <c r="C54" s="132" t="str">
        <f>IF(ISNUMBER($G54),VLOOKUP(ResultsInput!C54,ResultsInput!$I$3:$L$6,4,FALSE),"")</f>
        <v>01</v>
      </c>
      <c r="D54" s="132" t="str">
        <f t="shared" si="0"/>
        <v>W</v>
      </c>
      <c r="E54" s="132"/>
      <c r="F54" s="132"/>
      <c r="G54" s="133">
        <f>Pairings!B54</f>
        <v>1</v>
      </c>
    </row>
    <row r="55" spans="1:7" x14ac:dyDescent="0.2">
      <c r="A55" s="132" t="e">
        <f ca="1">IF(ISNUMBER($G55),INDEX(PlayerDetails!$B:$B,VLOOKUP(ResultsInput!D55,TeamDeclarations!$B$3:$J$522,6+$G55)),"")</f>
        <v>#N/A</v>
      </c>
      <c r="B55" s="132" t="e">
        <f ca="1">IF(ISNUMBER($G55),INDEX(PlayerDetails!$B:$B,VLOOKUP(ResultsInput!E55,TeamDeclarations!$B$3:$J$522,6+$G55)),"")</f>
        <v>#N/A</v>
      </c>
      <c r="C55" s="132" t="str">
        <f>IF(ISNUMBER($G55),VLOOKUP(ResultsInput!C55,ResultsInput!$I$3:$L$6,4,FALSE),"")</f>
        <v>01</v>
      </c>
      <c r="D55" s="132" t="str">
        <f t="shared" si="0"/>
        <v>W</v>
      </c>
      <c r="E55" s="132"/>
      <c r="F55" s="132"/>
      <c r="G55" s="133">
        <f>Pairings!B55</f>
        <v>1</v>
      </c>
    </row>
    <row r="56" spans="1:7" x14ac:dyDescent="0.2">
      <c r="A56" s="132" t="e">
        <f ca="1">IF(ISNUMBER($G56),INDEX(PlayerDetails!$B:$B,VLOOKUP(ResultsInput!D56,TeamDeclarations!$B$3:$J$522,6+$G56)),"")</f>
        <v>#N/A</v>
      </c>
      <c r="B56" s="132" t="e">
        <f ca="1">IF(ISNUMBER($G56),INDEX(PlayerDetails!$B:$B,VLOOKUP(ResultsInput!E56,TeamDeclarations!$B$3:$J$522,6+$G56)),"")</f>
        <v>#N/A</v>
      </c>
      <c r="C56" s="132" t="str">
        <f>IF(ISNUMBER($G56),VLOOKUP(ResultsInput!C56,ResultsInput!$I$3:$L$6,4,FALSE),"")</f>
        <v>01</v>
      </c>
      <c r="D56" s="132" t="str">
        <f t="shared" si="0"/>
        <v>W</v>
      </c>
      <c r="E56" s="132"/>
      <c r="F56" s="132"/>
      <c r="G56" s="133">
        <f>Pairings!B56</f>
        <v>1</v>
      </c>
    </row>
    <row r="57" spans="1:7" x14ac:dyDescent="0.2">
      <c r="A57" s="132" t="e">
        <f ca="1">IF(ISNUMBER($G57),INDEX(PlayerDetails!$B:$B,VLOOKUP(ResultsInput!D57,TeamDeclarations!$B$3:$J$522,6+$G57)),"")</f>
        <v>#N/A</v>
      </c>
      <c r="B57" s="132" t="e">
        <f ca="1">IF(ISNUMBER($G57),INDEX(PlayerDetails!$B:$B,VLOOKUP(ResultsInput!E57,TeamDeclarations!$B$3:$J$522,6+$G57)),"")</f>
        <v>#N/A</v>
      </c>
      <c r="C57" s="132" t="str">
        <f>IF(ISNUMBER($G57),VLOOKUP(ResultsInput!C57,ResultsInput!$I$3:$L$6,4,FALSE),"")</f>
        <v>01</v>
      </c>
      <c r="D57" s="132" t="str">
        <f t="shared" si="0"/>
        <v>W</v>
      </c>
      <c r="E57" s="132"/>
      <c r="F57" s="132"/>
      <c r="G57" s="133">
        <f>Pairings!B57</f>
        <v>1</v>
      </c>
    </row>
    <row r="58" spans="1:7" x14ac:dyDescent="0.2">
      <c r="A58" s="132" t="e">
        <f ca="1">IF(ISNUMBER($G58),INDEX(PlayerDetails!$B:$B,VLOOKUP(ResultsInput!D58,TeamDeclarations!$B$3:$J$522,6+$G58)),"")</f>
        <v>#N/A</v>
      </c>
      <c r="B58" s="132" t="e">
        <f ca="1">IF(ISNUMBER($G58),INDEX(PlayerDetails!$B:$B,VLOOKUP(ResultsInput!E58,TeamDeclarations!$B$3:$J$522,6+$G58)),"")</f>
        <v>#N/A</v>
      </c>
      <c r="C58" s="132" t="str">
        <f>IF(ISNUMBER($G58),VLOOKUP(ResultsInput!C58,ResultsInput!$I$3:$L$6,4,FALSE),"")</f>
        <v>01</v>
      </c>
      <c r="D58" s="132" t="str">
        <f t="shared" si="0"/>
        <v>W</v>
      </c>
      <c r="E58" s="132"/>
      <c r="F58" s="132"/>
      <c r="G58" s="133">
        <f>Pairings!B58</f>
        <v>1</v>
      </c>
    </row>
    <row r="59" spans="1:7" x14ac:dyDescent="0.2">
      <c r="A59" s="132" t="e">
        <f ca="1">IF(ISNUMBER($G59),INDEX(PlayerDetails!$B:$B,VLOOKUP(ResultsInput!D59,TeamDeclarations!$B$3:$J$522,6+$G59)),"")</f>
        <v>#N/A</v>
      </c>
      <c r="B59" s="132" t="e">
        <f ca="1">IF(ISNUMBER($G59),INDEX(PlayerDetails!$B:$B,VLOOKUP(ResultsInput!E59,TeamDeclarations!$B$3:$J$522,6+$G59)),"")</f>
        <v>#N/A</v>
      </c>
      <c r="C59" s="132" t="str">
        <f>IF(ISNUMBER($G59),VLOOKUP(ResultsInput!C59,ResultsInput!$I$3:$L$6,4,FALSE),"")</f>
        <v>01</v>
      </c>
      <c r="D59" s="132" t="str">
        <f t="shared" si="0"/>
        <v>W</v>
      </c>
      <c r="E59" s="132"/>
      <c r="F59" s="132"/>
      <c r="G59" s="133">
        <f>Pairings!B59</f>
        <v>1</v>
      </c>
    </row>
    <row r="60" spans="1:7" x14ac:dyDescent="0.2">
      <c r="A60" s="132" t="e">
        <f ca="1">IF(ISNUMBER($G60),INDEX(PlayerDetails!$B:$B,VLOOKUP(ResultsInput!D60,TeamDeclarations!$B$3:$J$522,6+$G60)),"")</f>
        <v>#N/A</v>
      </c>
      <c r="B60" s="132" t="e">
        <f ca="1">IF(ISNUMBER($G60),INDEX(PlayerDetails!$B:$B,VLOOKUP(ResultsInput!E60,TeamDeclarations!$B$3:$J$522,6+$G60)),"")</f>
        <v>#N/A</v>
      </c>
      <c r="C60" s="132" t="str">
        <f>IF(ISNUMBER($G60),VLOOKUP(ResultsInput!C60,ResultsInput!$I$3:$L$6,4,FALSE),"")</f>
        <v>01</v>
      </c>
      <c r="D60" s="132" t="str">
        <f t="shared" si="0"/>
        <v>W</v>
      </c>
      <c r="E60" s="132"/>
      <c r="F60" s="132"/>
      <c r="G60" s="133">
        <f>Pairings!B60</f>
        <v>1</v>
      </c>
    </row>
    <row r="61" spans="1:7" x14ac:dyDescent="0.2">
      <c r="A61" s="132" t="e">
        <f ca="1">IF(ISNUMBER($G61),INDEX(PlayerDetails!$B:$B,VLOOKUP(ResultsInput!D61,TeamDeclarations!$B$3:$J$522,6+$G61)),"")</f>
        <v>#N/A</v>
      </c>
      <c r="B61" s="132" t="e">
        <f ca="1">IF(ISNUMBER($G61),INDEX(PlayerDetails!$B:$B,VLOOKUP(ResultsInput!E61,TeamDeclarations!$B$3:$J$522,6+$G61)),"")</f>
        <v>#N/A</v>
      </c>
      <c r="C61" s="132" t="str">
        <f>IF(ISNUMBER($G61),VLOOKUP(ResultsInput!C61,ResultsInput!$I$3:$L$6,4,FALSE),"")</f>
        <v>01</v>
      </c>
      <c r="D61" s="132" t="str">
        <f t="shared" si="0"/>
        <v>W</v>
      </c>
      <c r="E61" s="132"/>
      <c r="F61" s="132"/>
      <c r="G61" s="133">
        <f>Pairings!B61</f>
        <v>1</v>
      </c>
    </row>
    <row r="62" spans="1:7" x14ac:dyDescent="0.2">
      <c r="A62" s="132" t="e">
        <f ca="1">IF(ISNUMBER($G62),INDEX(PlayerDetails!$B:$B,VLOOKUP(ResultsInput!D62,TeamDeclarations!$B$3:$J$522,6+$G62)),"")</f>
        <v>#N/A</v>
      </c>
      <c r="B62" s="132" t="e">
        <f ca="1">IF(ISNUMBER($G62),INDEX(PlayerDetails!$B:$B,VLOOKUP(ResultsInput!E62,TeamDeclarations!$B$3:$J$522,6+$G62)),"")</f>
        <v>#N/A</v>
      </c>
      <c r="C62" s="132" t="str">
        <f>IF(ISNUMBER($G62),VLOOKUP(ResultsInput!C62,ResultsInput!$I$3:$L$6,4,FALSE),"")</f>
        <v>01</v>
      </c>
      <c r="D62" s="132" t="str">
        <f t="shared" si="0"/>
        <v>W</v>
      </c>
      <c r="E62" s="132"/>
      <c r="F62" s="132"/>
      <c r="G62" s="133">
        <f>Pairings!B62</f>
        <v>1</v>
      </c>
    </row>
    <row r="63" spans="1:7" x14ac:dyDescent="0.2">
      <c r="A63" s="132" t="e">
        <f ca="1">IF(ISNUMBER($G63),INDEX(PlayerDetails!$B:$B,VLOOKUP(ResultsInput!D63,TeamDeclarations!$B$3:$J$522,6+$G63)),"")</f>
        <v>#N/A</v>
      </c>
      <c r="B63" s="132" t="e">
        <f ca="1">IF(ISNUMBER($G63),INDEX(PlayerDetails!$B:$B,VLOOKUP(ResultsInput!E63,TeamDeclarations!$B$3:$J$522,6+$G63)),"")</f>
        <v>#N/A</v>
      </c>
      <c r="C63" s="132" t="str">
        <f>IF(ISNUMBER($G63),VLOOKUP(ResultsInput!C63,ResultsInput!$I$3:$L$6,4,FALSE),"")</f>
        <v>01</v>
      </c>
      <c r="D63" s="132" t="str">
        <f t="shared" si="0"/>
        <v>W</v>
      </c>
      <c r="E63" s="132"/>
      <c r="F63" s="132"/>
      <c r="G63" s="133">
        <f>Pairings!B63</f>
        <v>1</v>
      </c>
    </row>
    <row r="64" spans="1:7" x14ac:dyDescent="0.2">
      <c r="A64" s="132" t="e">
        <f ca="1">IF(ISNUMBER($G64),INDEX(PlayerDetails!$B:$B,VLOOKUP(ResultsInput!D64,TeamDeclarations!$B$3:$J$522,6+$G64)),"")</f>
        <v>#N/A</v>
      </c>
      <c r="B64" s="132" t="e">
        <f ca="1">IF(ISNUMBER($G64),INDEX(PlayerDetails!$B:$B,VLOOKUP(ResultsInput!E64,TeamDeclarations!$B$3:$J$522,6+$G64)),"")</f>
        <v>#N/A</v>
      </c>
      <c r="C64" s="132" t="str">
        <f>IF(ISNUMBER($G64),VLOOKUP(ResultsInput!C64,ResultsInput!$I$3:$L$6,4,FALSE),"")</f>
        <v>01</v>
      </c>
      <c r="D64" s="132" t="str">
        <f t="shared" si="0"/>
        <v>W</v>
      </c>
      <c r="E64" s="132"/>
      <c r="F64" s="132"/>
      <c r="G64" s="133">
        <f>Pairings!B64</f>
        <v>1</v>
      </c>
    </row>
    <row r="65" spans="1:7" x14ac:dyDescent="0.2">
      <c r="A65" s="132" t="e">
        <f ca="1">IF(ISNUMBER($G65),INDEX(PlayerDetails!$B:$B,VLOOKUP(ResultsInput!D65,TeamDeclarations!$B$3:$J$522,6+$G65)),"")</f>
        <v>#N/A</v>
      </c>
      <c r="B65" s="132" t="e">
        <f ca="1">IF(ISNUMBER($G65),INDEX(PlayerDetails!$B:$B,VLOOKUP(ResultsInput!E65,TeamDeclarations!$B$3:$J$522,6+$G65)),"")</f>
        <v>#N/A</v>
      </c>
      <c r="C65" s="132" t="str">
        <f>IF(ISNUMBER($G65),VLOOKUP(ResultsInput!C65,ResultsInput!$I$3:$L$6,4,FALSE),"")</f>
        <v>01</v>
      </c>
      <c r="D65" s="132" t="str">
        <f t="shared" si="0"/>
        <v>W</v>
      </c>
      <c r="E65" s="132"/>
      <c r="F65" s="132"/>
      <c r="G65" s="133">
        <f>Pairings!B65</f>
        <v>1</v>
      </c>
    </row>
    <row r="66" spans="1:7" x14ac:dyDescent="0.2">
      <c r="A66" s="132" t="e">
        <f ca="1">IF(ISNUMBER($G66),INDEX(PlayerDetails!$B:$B,VLOOKUP(ResultsInput!D66,TeamDeclarations!$B$3:$J$522,6+$G66)),"")</f>
        <v>#N/A</v>
      </c>
      <c r="B66" s="132" t="e">
        <f ca="1">IF(ISNUMBER($G66),INDEX(PlayerDetails!$B:$B,VLOOKUP(ResultsInput!E66,TeamDeclarations!$B$3:$J$522,6+$G66)),"")</f>
        <v>#N/A</v>
      </c>
      <c r="C66" s="132" t="str">
        <f>IF(ISNUMBER($G66),VLOOKUP(ResultsInput!C66,ResultsInput!$I$3:$L$6,4,FALSE),"")</f>
        <v>01</v>
      </c>
      <c r="D66" s="132" t="str">
        <f t="shared" ref="D66:D129" si="1">IF(ISNUMBER($G66),"W","")</f>
        <v>W</v>
      </c>
      <c r="E66" s="132"/>
      <c r="F66" s="132"/>
      <c r="G66" s="133">
        <f>Pairings!B66</f>
        <v>1</v>
      </c>
    </row>
    <row r="67" spans="1:7" x14ac:dyDescent="0.2">
      <c r="A67" s="132" t="e">
        <f ca="1">IF(ISNUMBER($G67),INDEX(PlayerDetails!$B:$B,VLOOKUP(ResultsInput!D67,TeamDeclarations!$B$3:$J$522,6+$G67)),"")</f>
        <v>#N/A</v>
      </c>
      <c r="B67" s="132" t="e">
        <f ca="1">IF(ISNUMBER($G67),INDEX(PlayerDetails!$B:$B,VLOOKUP(ResultsInput!E67,TeamDeclarations!$B$3:$J$522,6+$G67)),"")</f>
        <v>#N/A</v>
      </c>
      <c r="C67" s="132" t="str">
        <f>IF(ISNUMBER($G67),VLOOKUP(ResultsInput!C67,ResultsInput!$I$3:$L$6,4,FALSE),"")</f>
        <v>01</v>
      </c>
      <c r="D67" s="132" t="str">
        <f t="shared" si="1"/>
        <v>W</v>
      </c>
      <c r="E67" s="132"/>
      <c r="F67" s="132"/>
      <c r="G67" s="133">
        <f>Pairings!B67</f>
        <v>1</v>
      </c>
    </row>
    <row r="68" spans="1:7" x14ac:dyDescent="0.2">
      <c r="A68" s="132" t="e">
        <f ca="1">IF(ISNUMBER($G68),INDEX(PlayerDetails!$B:$B,VLOOKUP(ResultsInput!D68,TeamDeclarations!$B$3:$J$522,6+$G68)),"")</f>
        <v>#N/A</v>
      </c>
      <c r="B68" s="132" t="e">
        <f ca="1">IF(ISNUMBER($G68),INDEX(PlayerDetails!$B:$B,VLOOKUP(ResultsInput!E68,TeamDeclarations!$B$3:$J$522,6+$G68)),"")</f>
        <v>#N/A</v>
      </c>
      <c r="C68" s="132" t="str">
        <f>IF(ISNUMBER($G68),VLOOKUP(ResultsInput!C68,ResultsInput!$I$3:$L$6,4,FALSE),"")</f>
        <v>01</v>
      </c>
      <c r="D68" s="132" t="str">
        <f t="shared" si="1"/>
        <v>W</v>
      </c>
      <c r="E68" s="132"/>
      <c r="F68" s="132"/>
      <c r="G68" s="133">
        <f>Pairings!B68</f>
        <v>1</v>
      </c>
    </row>
    <row r="69" spans="1:7" x14ac:dyDescent="0.2">
      <c r="A69" s="132" t="e">
        <f ca="1">IF(ISNUMBER($G69),INDEX(PlayerDetails!$B:$B,VLOOKUP(ResultsInput!D69,TeamDeclarations!$B$3:$J$522,6+$G69)),"")</f>
        <v>#N/A</v>
      </c>
      <c r="B69" s="132" t="e">
        <f ca="1">IF(ISNUMBER($G69),INDEX(PlayerDetails!$B:$B,VLOOKUP(ResultsInput!E69,TeamDeclarations!$B$3:$J$522,6+$G69)),"")</f>
        <v>#N/A</v>
      </c>
      <c r="C69" s="132" t="str">
        <f>IF(ISNUMBER($G69),VLOOKUP(ResultsInput!C69,ResultsInput!$I$3:$L$6,4,FALSE),"")</f>
        <v>01</v>
      </c>
      <c r="D69" s="132" t="str">
        <f t="shared" si="1"/>
        <v>W</v>
      </c>
      <c r="E69" s="132"/>
      <c r="F69" s="132"/>
      <c r="G69" s="133">
        <f>Pairings!B69</f>
        <v>1</v>
      </c>
    </row>
    <row r="70" spans="1:7" x14ac:dyDescent="0.2">
      <c r="A70" s="132" t="e">
        <f ca="1">IF(ISNUMBER($G70),INDEX(PlayerDetails!$B:$B,VLOOKUP(ResultsInput!D70,TeamDeclarations!$B$3:$J$522,6+$G70)),"")</f>
        <v>#N/A</v>
      </c>
      <c r="B70" s="132" t="e">
        <f ca="1">IF(ISNUMBER($G70),INDEX(PlayerDetails!$B:$B,VLOOKUP(ResultsInput!E70,TeamDeclarations!$B$3:$J$522,6+$G70)),"")</f>
        <v>#N/A</v>
      </c>
      <c r="C70" s="132" t="str">
        <f>IF(ISNUMBER($G70),VLOOKUP(ResultsInput!C70,ResultsInput!$I$3:$L$6,4,FALSE),"")</f>
        <v>01</v>
      </c>
      <c r="D70" s="132" t="str">
        <f t="shared" si="1"/>
        <v>W</v>
      </c>
      <c r="E70" s="132"/>
      <c r="F70" s="132"/>
      <c r="G70" s="133">
        <f>Pairings!B70</f>
        <v>1</v>
      </c>
    </row>
    <row r="71" spans="1:7" x14ac:dyDescent="0.2">
      <c r="A71" s="132" t="e">
        <f ca="1">IF(ISNUMBER($G71),INDEX(PlayerDetails!$B:$B,VLOOKUP(ResultsInput!D71,TeamDeclarations!$B$3:$J$522,6+$G71)),"")</f>
        <v>#N/A</v>
      </c>
      <c r="B71" s="132" t="e">
        <f ca="1">IF(ISNUMBER($G71),INDEX(PlayerDetails!$B:$B,VLOOKUP(ResultsInput!E71,TeamDeclarations!$B$3:$J$522,6+$G71)),"")</f>
        <v>#N/A</v>
      </c>
      <c r="C71" s="132" t="str">
        <f>IF(ISNUMBER($G71),VLOOKUP(ResultsInput!C71,ResultsInput!$I$3:$L$6,4,FALSE),"")</f>
        <v>01</v>
      </c>
      <c r="D71" s="132" t="str">
        <f t="shared" si="1"/>
        <v>W</v>
      </c>
      <c r="E71" s="132"/>
      <c r="F71" s="132"/>
      <c r="G71" s="133">
        <f>Pairings!B71</f>
        <v>1</v>
      </c>
    </row>
    <row r="72" spans="1:7" x14ac:dyDescent="0.2">
      <c r="A72" s="132" t="e">
        <f ca="1">IF(ISNUMBER($G72),INDEX(PlayerDetails!$B:$B,VLOOKUP(ResultsInput!D72,TeamDeclarations!$B$3:$J$522,6+$G72)),"")</f>
        <v>#N/A</v>
      </c>
      <c r="B72" s="132" t="e">
        <f ca="1">IF(ISNUMBER($G72),INDEX(PlayerDetails!$B:$B,VLOOKUP(ResultsInput!E72,TeamDeclarations!$B$3:$J$522,6+$G72)),"")</f>
        <v>#N/A</v>
      </c>
      <c r="C72" s="132" t="str">
        <f>IF(ISNUMBER($G72),VLOOKUP(ResultsInput!C72,ResultsInput!$I$3:$L$6,4,FALSE),"")</f>
        <v>01</v>
      </c>
      <c r="D72" s="132" t="str">
        <f t="shared" si="1"/>
        <v>W</v>
      </c>
      <c r="E72" s="132"/>
      <c r="F72" s="132"/>
      <c r="G72" s="133">
        <f>Pairings!B72</f>
        <v>1</v>
      </c>
    </row>
    <row r="73" spans="1:7" x14ac:dyDescent="0.2">
      <c r="A73" s="132" t="e">
        <f ca="1">IF(ISNUMBER($G73),INDEX(PlayerDetails!$B:$B,VLOOKUP(ResultsInput!D73,TeamDeclarations!$B$3:$J$522,6+$G73)),"")</f>
        <v>#N/A</v>
      </c>
      <c r="B73" s="132" t="e">
        <f ca="1">IF(ISNUMBER($G73),INDEX(PlayerDetails!$B:$B,VLOOKUP(ResultsInput!E73,TeamDeclarations!$B$3:$J$522,6+$G73)),"")</f>
        <v>#N/A</v>
      </c>
      <c r="C73" s="132" t="str">
        <f>IF(ISNUMBER($G73),VLOOKUP(ResultsInput!C73,ResultsInput!$I$3:$L$6,4,FALSE),"")</f>
        <v>01</v>
      </c>
      <c r="D73" s="132" t="str">
        <f t="shared" si="1"/>
        <v>W</v>
      </c>
      <c r="E73" s="132"/>
      <c r="F73" s="132"/>
      <c r="G73" s="133">
        <f>Pairings!B73</f>
        <v>1</v>
      </c>
    </row>
    <row r="74" spans="1:7" x14ac:dyDescent="0.2">
      <c r="A74" s="132" t="e">
        <f ca="1">IF(ISNUMBER($G74),INDEX(PlayerDetails!$B:$B,VLOOKUP(ResultsInput!D74,TeamDeclarations!$B$3:$J$522,6+$G74)),"")</f>
        <v>#N/A</v>
      </c>
      <c r="B74" s="132" t="e">
        <f ca="1">IF(ISNUMBER($G74),INDEX(PlayerDetails!$B:$B,VLOOKUP(ResultsInput!E74,TeamDeclarations!$B$3:$J$522,6+$G74)),"")</f>
        <v>#N/A</v>
      </c>
      <c r="C74" s="132" t="str">
        <f>IF(ISNUMBER($G74),VLOOKUP(ResultsInput!C74,ResultsInput!$I$3:$L$6,4,FALSE),"")</f>
        <v>01</v>
      </c>
      <c r="D74" s="132" t="str">
        <f t="shared" si="1"/>
        <v>W</v>
      </c>
      <c r="E74" s="132"/>
      <c r="F74" s="132"/>
      <c r="G74" s="133">
        <f>Pairings!B74</f>
        <v>1</v>
      </c>
    </row>
    <row r="75" spans="1:7" x14ac:dyDescent="0.2">
      <c r="A75" s="132" t="e">
        <f ca="1">IF(ISNUMBER($G75),INDEX(PlayerDetails!$B:$B,VLOOKUP(ResultsInput!D75,TeamDeclarations!$B$3:$J$522,6+$G75)),"")</f>
        <v>#N/A</v>
      </c>
      <c r="B75" s="132" t="e">
        <f ca="1">IF(ISNUMBER($G75),INDEX(PlayerDetails!$B:$B,VLOOKUP(ResultsInput!E75,TeamDeclarations!$B$3:$J$522,6+$G75)),"")</f>
        <v>#N/A</v>
      </c>
      <c r="C75" s="132" t="str">
        <f>IF(ISNUMBER($G75),VLOOKUP(ResultsInput!C75,ResultsInput!$I$3:$L$6,4,FALSE),"")</f>
        <v>01</v>
      </c>
      <c r="D75" s="132" t="str">
        <f t="shared" si="1"/>
        <v>W</v>
      </c>
      <c r="E75" s="132"/>
      <c r="F75" s="132"/>
      <c r="G75" s="133">
        <f>Pairings!B75</f>
        <v>1</v>
      </c>
    </row>
    <row r="76" spans="1:7" x14ac:dyDescent="0.2">
      <c r="A76" s="132" t="e">
        <f ca="1">IF(ISNUMBER($G76),INDEX(PlayerDetails!$B:$B,VLOOKUP(ResultsInput!D76,TeamDeclarations!$B$3:$J$522,6+$G76)),"")</f>
        <v>#N/A</v>
      </c>
      <c r="B76" s="132" t="e">
        <f ca="1">IF(ISNUMBER($G76),INDEX(PlayerDetails!$B:$B,VLOOKUP(ResultsInput!E76,TeamDeclarations!$B$3:$J$522,6+$G76)),"")</f>
        <v>#N/A</v>
      </c>
      <c r="C76" s="132" t="str">
        <f>IF(ISNUMBER($G76),VLOOKUP(ResultsInput!C76,ResultsInput!$I$3:$L$6,4,FALSE),"")</f>
        <v>01</v>
      </c>
      <c r="D76" s="132" t="str">
        <f t="shared" si="1"/>
        <v>W</v>
      </c>
      <c r="E76" s="132"/>
      <c r="F76" s="132"/>
      <c r="G76" s="133">
        <f>Pairings!B76</f>
        <v>1</v>
      </c>
    </row>
    <row r="77" spans="1:7" x14ac:dyDescent="0.2">
      <c r="A77" s="132" t="e">
        <f ca="1">IF(ISNUMBER($G77),INDEX(PlayerDetails!$B:$B,VLOOKUP(ResultsInput!D77,TeamDeclarations!$B$3:$J$522,6+$G77)),"")</f>
        <v>#N/A</v>
      </c>
      <c r="B77" s="132" t="e">
        <f ca="1">IF(ISNUMBER($G77),INDEX(PlayerDetails!$B:$B,VLOOKUP(ResultsInput!E77,TeamDeclarations!$B$3:$J$522,6+$G77)),"")</f>
        <v>#N/A</v>
      </c>
      <c r="C77" s="132" t="str">
        <f>IF(ISNUMBER($G77),VLOOKUP(ResultsInput!C77,ResultsInput!$I$3:$L$6,4,FALSE),"")</f>
        <v>01</v>
      </c>
      <c r="D77" s="132" t="str">
        <f t="shared" si="1"/>
        <v>W</v>
      </c>
      <c r="E77" s="132"/>
      <c r="F77" s="132"/>
      <c r="G77" s="133">
        <f>Pairings!B77</f>
        <v>1</v>
      </c>
    </row>
    <row r="78" spans="1:7" x14ac:dyDescent="0.2">
      <c r="A78" s="132" t="e">
        <f ca="1">IF(ISNUMBER($G78),INDEX(PlayerDetails!$B:$B,VLOOKUP(ResultsInput!D78,TeamDeclarations!$B$3:$J$522,6+$G78)),"")</f>
        <v>#N/A</v>
      </c>
      <c r="B78" s="132" t="e">
        <f ca="1">IF(ISNUMBER($G78),INDEX(PlayerDetails!$B:$B,VLOOKUP(ResultsInput!E78,TeamDeclarations!$B$3:$J$522,6+$G78)),"")</f>
        <v>#N/A</v>
      </c>
      <c r="C78" s="132" t="str">
        <f>IF(ISNUMBER($G78),VLOOKUP(ResultsInput!C78,ResultsInput!$I$3:$L$6,4,FALSE),"")</f>
        <v>01</v>
      </c>
      <c r="D78" s="132" t="str">
        <f t="shared" si="1"/>
        <v>W</v>
      </c>
      <c r="E78" s="132"/>
      <c r="F78" s="132"/>
      <c r="G78" s="133">
        <f>Pairings!B78</f>
        <v>1</v>
      </c>
    </row>
    <row r="79" spans="1:7" x14ac:dyDescent="0.2">
      <c r="A79" s="132" t="e">
        <f ca="1">IF(ISNUMBER($G79),INDEX(PlayerDetails!$B:$B,VLOOKUP(ResultsInput!D79,TeamDeclarations!$B$3:$J$522,6+$G79)),"")</f>
        <v>#N/A</v>
      </c>
      <c r="B79" s="132" t="e">
        <f ca="1">IF(ISNUMBER($G79),INDEX(PlayerDetails!$B:$B,VLOOKUP(ResultsInput!E79,TeamDeclarations!$B$3:$J$522,6+$G79)),"")</f>
        <v>#N/A</v>
      </c>
      <c r="C79" s="132" t="str">
        <f>IF(ISNUMBER($G79),VLOOKUP(ResultsInput!C79,ResultsInput!$I$3:$L$6,4,FALSE),"")</f>
        <v>01</v>
      </c>
      <c r="D79" s="132" t="str">
        <f t="shared" si="1"/>
        <v>W</v>
      </c>
      <c r="E79" s="132"/>
      <c r="F79" s="132"/>
      <c r="G79" s="133">
        <f>Pairings!B79</f>
        <v>1</v>
      </c>
    </row>
    <row r="80" spans="1:7" x14ac:dyDescent="0.2">
      <c r="A80" s="132" t="e">
        <f ca="1">IF(ISNUMBER($G80),INDEX(PlayerDetails!$B:$B,VLOOKUP(ResultsInput!D80,TeamDeclarations!$B$3:$J$522,6+$G80)),"")</f>
        <v>#N/A</v>
      </c>
      <c r="B80" s="132" t="e">
        <f ca="1">IF(ISNUMBER($G80),INDEX(PlayerDetails!$B:$B,VLOOKUP(ResultsInput!E80,TeamDeclarations!$B$3:$J$522,6+$G80)),"")</f>
        <v>#N/A</v>
      </c>
      <c r="C80" s="132" t="str">
        <f>IF(ISNUMBER($G80),VLOOKUP(ResultsInput!C80,ResultsInput!$I$3:$L$6,4,FALSE),"")</f>
        <v>01</v>
      </c>
      <c r="D80" s="132" t="str">
        <f t="shared" si="1"/>
        <v>W</v>
      </c>
      <c r="E80" s="132"/>
      <c r="F80" s="132"/>
      <c r="G80" s="133">
        <f>Pairings!B80</f>
        <v>1</v>
      </c>
    </row>
    <row r="81" spans="1:7" x14ac:dyDescent="0.2">
      <c r="A81" s="132" t="e">
        <f ca="1">IF(ISNUMBER($G81),INDEX(PlayerDetails!$B:$B,VLOOKUP(ResultsInput!D81,TeamDeclarations!$B$3:$J$522,6+$G81)),"")</f>
        <v>#N/A</v>
      </c>
      <c r="B81" s="132" t="e">
        <f ca="1">IF(ISNUMBER($G81),INDEX(PlayerDetails!$B:$B,VLOOKUP(ResultsInput!E81,TeamDeclarations!$B$3:$J$522,6+$G81)),"")</f>
        <v>#N/A</v>
      </c>
      <c r="C81" s="132" t="str">
        <f>IF(ISNUMBER($G81),VLOOKUP(ResultsInput!C81,ResultsInput!$I$3:$L$6,4,FALSE),"")</f>
        <v>01</v>
      </c>
      <c r="D81" s="132" t="str">
        <f t="shared" si="1"/>
        <v>W</v>
      </c>
      <c r="E81" s="132"/>
      <c r="F81" s="132"/>
      <c r="G81" s="133">
        <f>Pairings!B81</f>
        <v>1</v>
      </c>
    </row>
    <row r="82" spans="1:7" x14ac:dyDescent="0.2">
      <c r="A82" s="132" t="e">
        <f ca="1">IF(ISNUMBER($G82),INDEX(PlayerDetails!$B:$B,VLOOKUP(ResultsInput!D82,TeamDeclarations!$B$3:$J$522,6+$G82)),"")</f>
        <v>#N/A</v>
      </c>
      <c r="B82" s="132" t="e">
        <f ca="1">IF(ISNUMBER($G82),INDEX(PlayerDetails!$B:$B,VLOOKUP(ResultsInput!E82,TeamDeclarations!$B$3:$J$522,6+$G82)),"")</f>
        <v>#N/A</v>
      </c>
      <c r="C82" s="132" t="str">
        <f>IF(ISNUMBER($G82),VLOOKUP(ResultsInput!C82,ResultsInput!$I$3:$L$6,4,FALSE),"")</f>
        <v>01</v>
      </c>
      <c r="D82" s="132" t="str">
        <f t="shared" si="1"/>
        <v>W</v>
      </c>
      <c r="E82" s="132"/>
      <c r="F82" s="132"/>
      <c r="G82" s="133">
        <f>Pairings!B82</f>
        <v>1</v>
      </c>
    </row>
    <row r="83" spans="1:7" x14ac:dyDescent="0.2">
      <c r="A83" s="132" t="e">
        <f ca="1">IF(ISNUMBER($G83),INDEX(PlayerDetails!$B:$B,VLOOKUP(ResultsInput!D83,TeamDeclarations!$B$3:$J$522,6+$G83)),"")</f>
        <v>#N/A</v>
      </c>
      <c r="B83" s="132" t="e">
        <f ca="1">IF(ISNUMBER($G83),INDEX(PlayerDetails!$B:$B,VLOOKUP(ResultsInput!E83,TeamDeclarations!$B$3:$J$522,6+$G83)),"")</f>
        <v>#N/A</v>
      </c>
      <c r="C83" s="132" t="str">
        <f>IF(ISNUMBER($G83),VLOOKUP(ResultsInput!C83,ResultsInput!$I$3:$L$6,4,FALSE),"")</f>
        <v>01</v>
      </c>
      <c r="D83" s="132" t="str">
        <f t="shared" si="1"/>
        <v>W</v>
      </c>
      <c r="E83" s="132"/>
      <c r="F83" s="132"/>
      <c r="G83" s="133">
        <f>Pairings!B83</f>
        <v>1</v>
      </c>
    </row>
    <row r="84" spans="1:7" x14ac:dyDescent="0.2">
      <c r="A84" s="132" t="e">
        <f ca="1">IF(ISNUMBER($G84),INDEX(PlayerDetails!$B:$B,VLOOKUP(ResultsInput!D84,TeamDeclarations!$B$3:$J$522,6+$G84)),"")</f>
        <v>#N/A</v>
      </c>
      <c r="B84" s="132" t="e">
        <f ca="1">IF(ISNUMBER($G84),INDEX(PlayerDetails!$B:$B,VLOOKUP(ResultsInput!E84,TeamDeclarations!$B$3:$J$522,6+$G84)),"")</f>
        <v>#N/A</v>
      </c>
      <c r="C84" s="132" t="str">
        <f>IF(ISNUMBER($G84),VLOOKUP(ResultsInput!C84,ResultsInput!$I$3:$L$6,4,FALSE),"")</f>
        <v>01</v>
      </c>
      <c r="D84" s="132" t="str">
        <f t="shared" si="1"/>
        <v>W</v>
      </c>
      <c r="E84" s="132"/>
      <c r="F84" s="132"/>
      <c r="G84" s="133">
        <f>Pairings!B84</f>
        <v>1</v>
      </c>
    </row>
    <row r="85" spans="1:7" x14ac:dyDescent="0.2">
      <c r="A85" s="132" t="e">
        <f ca="1">IF(ISNUMBER($G85),INDEX(PlayerDetails!$B:$B,VLOOKUP(ResultsInput!D85,TeamDeclarations!$B$3:$J$522,6+$G85)),"")</f>
        <v>#N/A</v>
      </c>
      <c r="B85" s="132" t="e">
        <f ca="1">IF(ISNUMBER($G85),INDEX(PlayerDetails!$B:$B,VLOOKUP(ResultsInput!E85,TeamDeclarations!$B$3:$J$522,6+$G85)),"")</f>
        <v>#N/A</v>
      </c>
      <c r="C85" s="132" t="str">
        <f>IF(ISNUMBER($G85),VLOOKUP(ResultsInput!C85,ResultsInput!$I$3:$L$6,4,FALSE),"")</f>
        <v>01</v>
      </c>
      <c r="D85" s="132" t="str">
        <f t="shared" si="1"/>
        <v>W</v>
      </c>
      <c r="E85" s="132"/>
      <c r="F85" s="132"/>
      <c r="G85" s="133">
        <f>Pairings!B85</f>
        <v>1</v>
      </c>
    </row>
    <row r="86" spans="1:7" x14ac:dyDescent="0.2">
      <c r="A86" s="132" t="e">
        <f ca="1">IF(ISNUMBER($G86),INDEX(PlayerDetails!$B:$B,VLOOKUP(ResultsInput!D86,TeamDeclarations!$B$3:$J$522,6+$G86)),"")</f>
        <v>#N/A</v>
      </c>
      <c r="B86" s="132" t="e">
        <f ca="1">IF(ISNUMBER($G86),INDEX(PlayerDetails!$B:$B,VLOOKUP(ResultsInput!E86,TeamDeclarations!$B$3:$J$522,6+$G86)),"")</f>
        <v>#N/A</v>
      </c>
      <c r="C86" s="132" t="str">
        <f>IF(ISNUMBER($G86),VLOOKUP(ResultsInput!C86,ResultsInput!$I$3:$L$6,4,FALSE),"")</f>
        <v>01</v>
      </c>
      <c r="D86" s="132" t="str">
        <f t="shared" si="1"/>
        <v>W</v>
      </c>
      <c r="E86" s="132"/>
      <c r="F86" s="132"/>
      <c r="G86" s="133">
        <f>Pairings!B86</f>
        <v>1</v>
      </c>
    </row>
    <row r="87" spans="1:7" x14ac:dyDescent="0.2">
      <c r="A87" s="132" t="e">
        <f ca="1">IF(ISNUMBER($G87),INDEX(PlayerDetails!$B:$B,VLOOKUP(ResultsInput!D87,TeamDeclarations!$B$3:$J$522,6+$G87)),"")</f>
        <v>#N/A</v>
      </c>
      <c r="B87" s="132" t="e">
        <f ca="1">IF(ISNUMBER($G87),INDEX(PlayerDetails!$B:$B,VLOOKUP(ResultsInput!E87,TeamDeclarations!$B$3:$J$522,6+$G87)),"")</f>
        <v>#N/A</v>
      </c>
      <c r="C87" s="132" t="str">
        <f>IF(ISNUMBER($G87),VLOOKUP(ResultsInput!C87,ResultsInput!$I$3:$L$6,4,FALSE),"")</f>
        <v>01</v>
      </c>
      <c r="D87" s="132" t="str">
        <f t="shared" si="1"/>
        <v>W</v>
      </c>
      <c r="E87" s="132"/>
      <c r="F87" s="132"/>
      <c r="G87" s="133">
        <f>Pairings!B87</f>
        <v>1</v>
      </c>
    </row>
    <row r="88" spans="1:7" x14ac:dyDescent="0.2">
      <c r="A88" s="132" t="e">
        <f ca="1">IF(ISNUMBER($G88),INDEX(PlayerDetails!$B:$B,VLOOKUP(ResultsInput!D88,TeamDeclarations!$B$3:$J$522,6+$G88)),"")</f>
        <v>#N/A</v>
      </c>
      <c r="B88" s="132" t="e">
        <f ca="1">IF(ISNUMBER($G88),INDEX(PlayerDetails!$B:$B,VLOOKUP(ResultsInput!E88,TeamDeclarations!$B$3:$J$522,6+$G88)),"")</f>
        <v>#N/A</v>
      </c>
      <c r="C88" s="132" t="str">
        <f>IF(ISNUMBER($G88),VLOOKUP(ResultsInput!C88,ResultsInput!$I$3:$L$6,4,FALSE),"")</f>
        <v>01</v>
      </c>
      <c r="D88" s="132" t="str">
        <f t="shared" si="1"/>
        <v>W</v>
      </c>
      <c r="E88" s="132"/>
      <c r="F88" s="132"/>
      <c r="G88" s="133">
        <f>Pairings!B88</f>
        <v>1</v>
      </c>
    </row>
    <row r="89" spans="1:7" x14ac:dyDescent="0.2">
      <c r="A89" s="132" t="e">
        <f ca="1">IF(ISNUMBER($G89),INDEX(PlayerDetails!$B:$B,VLOOKUP(ResultsInput!D89,TeamDeclarations!$B$3:$J$522,6+$G89)),"")</f>
        <v>#N/A</v>
      </c>
      <c r="B89" s="132" t="e">
        <f ca="1">IF(ISNUMBER($G89),INDEX(PlayerDetails!$B:$B,VLOOKUP(ResultsInput!E89,TeamDeclarations!$B$3:$J$522,6+$G89)),"")</f>
        <v>#N/A</v>
      </c>
      <c r="C89" s="132" t="str">
        <f>IF(ISNUMBER($G89),VLOOKUP(ResultsInput!C89,ResultsInput!$I$3:$L$6,4,FALSE),"")</f>
        <v>01</v>
      </c>
      <c r="D89" s="132" t="str">
        <f t="shared" si="1"/>
        <v>W</v>
      </c>
      <c r="E89" s="132"/>
      <c r="F89" s="132"/>
      <c r="G89" s="133">
        <f>Pairings!B89</f>
        <v>1</v>
      </c>
    </row>
    <row r="90" spans="1:7" x14ac:dyDescent="0.2">
      <c r="A90" s="132" t="e">
        <f ca="1">IF(ISNUMBER($G90),INDEX(PlayerDetails!$B:$B,VLOOKUP(ResultsInput!D90,TeamDeclarations!$B$3:$J$522,6+$G90)),"")</f>
        <v>#N/A</v>
      </c>
      <c r="B90" s="132" t="e">
        <f ca="1">IF(ISNUMBER($G90),INDEX(PlayerDetails!$B:$B,VLOOKUP(ResultsInput!E90,TeamDeclarations!$B$3:$J$522,6+$G90)),"")</f>
        <v>#N/A</v>
      </c>
      <c r="C90" s="132" t="str">
        <f>IF(ISNUMBER($G90),VLOOKUP(ResultsInput!C90,ResultsInput!$I$3:$L$6,4,FALSE),"")</f>
        <v>01</v>
      </c>
      <c r="D90" s="132" t="str">
        <f t="shared" si="1"/>
        <v>W</v>
      </c>
      <c r="E90" s="132"/>
      <c r="F90" s="132"/>
      <c r="G90" s="133">
        <f>Pairings!B90</f>
        <v>1</v>
      </c>
    </row>
    <row r="91" spans="1:7" x14ac:dyDescent="0.2">
      <c r="A91" s="132" t="e">
        <f ca="1">IF(ISNUMBER($G91),INDEX(PlayerDetails!$B:$B,VLOOKUP(ResultsInput!D91,TeamDeclarations!$B$3:$J$522,6+$G91)),"")</f>
        <v>#N/A</v>
      </c>
      <c r="B91" s="132" t="e">
        <f ca="1">IF(ISNUMBER($G91),INDEX(PlayerDetails!$B:$B,VLOOKUP(ResultsInput!E91,TeamDeclarations!$B$3:$J$522,6+$G91)),"")</f>
        <v>#N/A</v>
      </c>
      <c r="C91" s="132" t="str">
        <f>IF(ISNUMBER($G91),VLOOKUP(ResultsInput!C91,ResultsInput!$I$3:$L$6,4,FALSE),"")</f>
        <v>01</v>
      </c>
      <c r="D91" s="132" t="str">
        <f t="shared" si="1"/>
        <v>W</v>
      </c>
      <c r="E91" s="132"/>
      <c r="F91" s="132"/>
      <c r="G91" s="133">
        <f>Pairings!B91</f>
        <v>1</v>
      </c>
    </row>
    <row r="92" spans="1:7" x14ac:dyDescent="0.2">
      <c r="A92" s="132" t="e">
        <f ca="1">IF(ISNUMBER($G92),INDEX(PlayerDetails!$B:$B,VLOOKUP(ResultsInput!D92,TeamDeclarations!$B$3:$J$522,6+$G92)),"")</f>
        <v>#N/A</v>
      </c>
      <c r="B92" s="132" t="e">
        <f ca="1">IF(ISNUMBER($G92),INDEX(PlayerDetails!$B:$B,VLOOKUP(ResultsInput!E92,TeamDeclarations!$B$3:$J$522,6+$G92)),"")</f>
        <v>#N/A</v>
      </c>
      <c r="C92" s="132" t="str">
        <f>IF(ISNUMBER($G92),VLOOKUP(ResultsInput!C92,ResultsInput!$I$3:$L$6,4,FALSE),"")</f>
        <v>01</v>
      </c>
      <c r="D92" s="132" t="str">
        <f t="shared" si="1"/>
        <v>W</v>
      </c>
      <c r="E92" s="132"/>
      <c r="F92" s="132"/>
      <c r="G92" s="133">
        <f>Pairings!B92</f>
        <v>1</v>
      </c>
    </row>
    <row r="93" spans="1:7" x14ac:dyDescent="0.2">
      <c r="A93" s="132" t="e">
        <f ca="1">IF(ISNUMBER($G93),INDEX(PlayerDetails!$B:$B,VLOOKUP(ResultsInput!D93,TeamDeclarations!$B$3:$J$522,6+$G93)),"")</f>
        <v>#N/A</v>
      </c>
      <c r="B93" s="132" t="e">
        <f ca="1">IF(ISNUMBER($G93),INDEX(PlayerDetails!$B:$B,VLOOKUP(ResultsInput!E93,TeamDeclarations!$B$3:$J$522,6+$G93)),"")</f>
        <v>#N/A</v>
      </c>
      <c r="C93" s="132" t="str">
        <f>IF(ISNUMBER($G93),VLOOKUP(ResultsInput!C93,ResultsInput!$I$3:$L$6,4,FALSE),"")</f>
        <v>01</v>
      </c>
      <c r="D93" s="132" t="str">
        <f t="shared" si="1"/>
        <v>W</v>
      </c>
      <c r="E93" s="132"/>
      <c r="F93" s="132"/>
      <c r="G93" s="133">
        <f>Pairings!B93</f>
        <v>1</v>
      </c>
    </row>
    <row r="94" spans="1:7" x14ac:dyDescent="0.2">
      <c r="A94" s="132" t="e">
        <f ca="1">IF(ISNUMBER($G94),INDEX(PlayerDetails!$B:$B,VLOOKUP(ResultsInput!D94,TeamDeclarations!$B$3:$J$522,6+$G94)),"")</f>
        <v>#N/A</v>
      </c>
      <c r="B94" s="132" t="e">
        <f ca="1">IF(ISNUMBER($G94),INDEX(PlayerDetails!$B:$B,VLOOKUP(ResultsInput!E94,TeamDeclarations!$B$3:$J$522,6+$G94)),"")</f>
        <v>#N/A</v>
      </c>
      <c r="C94" s="132" t="str">
        <f>IF(ISNUMBER($G94),VLOOKUP(ResultsInput!C94,ResultsInput!$I$3:$L$6,4,FALSE),"")</f>
        <v>01</v>
      </c>
      <c r="D94" s="132" t="str">
        <f t="shared" si="1"/>
        <v>W</v>
      </c>
      <c r="E94" s="132"/>
      <c r="F94" s="132"/>
      <c r="G94" s="133">
        <f>Pairings!B94</f>
        <v>1</v>
      </c>
    </row>
    <row r="95" spans="1:7" x14ac:dyDescent="0.2">
      <c r="A95" s="132" t="e">
        <f ca="1">IF(ISNUMBER($G95),INDEX(PlayerDetails!$B:$B,VLOOKUP(ResultsInput!D95,TeamDeclarations!$B$3:$J$522,6+$G95)),"")</f>
        <v>#N/A</v>
      </c>
      <c r="B95" s="132" t="e">
        <f ca="1">IF(ISNUMBER($G95),INDEX(PlayerDetails!$B:$B,VLOOKUP(ResultsInput!E95,TeamDeclarations!$B$3:$J$522,6+$G95)),"")</f>
        <v>#N/A</v>
      </c>
      <c r="C95" s="132" t="str">
        <f>IF(ISNUMBER($G95),VLOOKUP(ResultsInput!C95,ResultsInput!$I$3:$L$6,4,FALSE),"")</f>
        <v>01</v>
      </c>
      <c r="D95" s="132" t="str">
        <f t="shared" si="1"/>
        <v>W</v>
      </c>
      <c r="E95" s="132"/>
      <c r="F95" s="132"/>
      <c r="G95" s="133">
        <f>Pairings!B95</f>
        <v>1</v>
      </c>
    </row>
    <row r="96" spans="1:7" x14ac:dyDescent="0.2">
      <c r="A96" s="132" t="e">
        <f ca="1">IF(ISNUMBER($G96),INDEX(PlayerDetails!$B:$B,VLOOKUP(ResultsInput!D96,TeamDeclarations!$B$3:$J$522,6+$G96)),"")</f>
        <v>#N/A</v>
      </c>
      <c r="B96" s="132" t="e">
        <f ca="1">IF(ISNUMBER($G96),INDEX(PlayerDetails!$B:$B,VLOOKUP(ResultsInput!E96,TeamDeclarations!$B$3:$J$522,6+$G96)),"")</f>
        <v>#N/A</v>
      </c>
      <c r="C96" s="132" t="str">
        <f>IF(ISNUMBER($G96),VLOOKUP(ResultsInput!C96,ResultsInput!$I$3:$L$6,4,FALSE),"")</f>
        <v>01</v>
      </c>
      <c r="D96" s="132" t="str">
        <f t="shared" si="1"/>
        <v>W</v>
      </c>
      <c r="E96" s="132"/>
      <c r="F96" s="132"/>
      <c r="G96" s="133">
        <f>Pairings!B96</f>
        <v>1</v>
      </c>
    </row>
    <row r="97" spans="1:7" x14ac:dyDescent="0.2">
      <c r="A97" s="132" t="e">
        <f ca="1">IF(ISNUMBER($G97),INDEX(PlayerDetails!$B:$B,VLOOKUP(ResultsInput!D97,TeamDeclarations!$B$3:$J$522,6+$G97)),"")</f>
        <v>#N/A</v>
      </c>
      <c r="B97" s="132" t="e">
        <f ca="1">IF(ISNUMBER($G97),INDEX(PlayerDetails!$B:$B,VLOOKUP(ResultsInput!E97,TeamDeclarations!$B$3:$J$522,6+$G97)),"")</f>
        <v>#N/A</v>
      </c>
      <c r="C97" s="132" t="str">
        <f>IF(ISNUMBER($G97),VLOOKUP(ResultsInput!C97,ResultsInput!$I$3:$L$6,4,FALSE),"")</f>
        <v>01</v>
      </c>
      <c r="D97" s="132" t="str">
        <f t="shared" si="1"/>
        <v>W</v>
      </c>
      <c r="E97" s="132"/>
      <c r="F97" s="132"/>
      <c r="G97" s="133">
        <f>Pairings!B97</f>
        <v>1</v>
      </c>
    </row>
    <row r="98" spans="1:7" x14ac:dyDescent="0.2">
      <c r="A98" s="132" t="e">
        <f ca="1">IF(ISNUMBER($G98),INDEX(PlayerDetails!$B:$B,VLOOKUP(ResultsInput!D98,TeamDeclarations!$B$3:$J$522,6+$G98)),"")</f>
        <v>#N/A</v>
      </c>
      <c r="B98" s="132" t="e">
        <f ca="1">IF(ISNUMBER($G98),INDEX(PlayerDetails!$B:$B,VLOOKUP(ResultsInput!E98,TeamDeclarations!$B$3:$J$522,6+$G98)),"")</f>
        <v>#N/A</v>
      </c>
      <c r="C98" s="132" t="str">
        <f>IF(ISNUMBER($G98),VLOOKUP(ResultsInput!C98,ResultsInput!$I$3:$L$6,4,FALSE),"")</f>
        <v>01</v>
      </c>
      <c r="D98" s="132" t="str">
        <f t="shared" si="1"/>
        <v>W</v>
      </c>
      <c r="E98" s="132"/>
      <c r="F98" s="132"/>
      <c r="G98" s="133">
        <f>Pairings!B98</f>
        <v>1</v>
      </c>
    </row>
    <row r="99" spans="1:7" x14ac:dyDescent="0.2">
      <c r="A99" s="132" t="e">
        <f ca="1">IF(ISNUMBER($G99),INDEX(PlayerDetails!$B:$B,VLOOKUP(ResultsInput!D99,TeamDeclarations!$B$3:$J$522,6+$G99)),"")</f>
        <v>#N/A</v>
      </c>
      <c r="B99" s="132" t="e">
        <f ca="1">IF(ISNUMBER($G99),INDEX(PlayerDetails!$B:$B,VLOOKUP(ResultsInput!E99,TeamDeclarations!$B$3:$J$522,6+$G99)),"")</f>
        <v>#N/A</v>
      </c>
      <c r="C99" s="132" t="str">
        <f>IF(ISNUMBER($G99),VLOOKUP(ResultsInput!C99,ResultsInput!$I$3:$L$6,4,FALSE),"")</f>
        <v>01</v>
      </c>
      <c r="D99" s="132" t="str">
        <f t="shared" si="1"/>
        <v>W</v>
      </c>
      <c r="E99" s="132"/>
      <c r="F99" s="132"/>
      <c r="G99" s="133">
        <f>Pairings!B99</f>
        <v>1</v>
      </c>
    </row>
    <row r="100" spans="1:7" x14ac:dyDescent="0.2">
      <c r="A100" s="132" t="e">
        <f ca="1">IF(ISNUMBER($G100),INDEX(PlayerDetails!$B:$B,VLOOKUP(ResultsInput!D100,TeamDeclarations!$B$3:$J$522,6+$G100)),"")</f>
        <v>#N/A</v>
      </c>
      <c r="B100" s="132" t="e">
        <f ca="1">IF(ISNUMBER($G100),INDEX(PlayerDetails!$B:$B,VLOOKUP(ResultsInput!E100,TeamDeclarations!$B$3:$J$522,6+$G100)),"")</f>
        <v>#N/A</v>
      </c>
      <c r="C100" s="132" t="str">
        <f>IF(ISNUMBER($G100),VLOOKUP(ResultsInput!C100,ResultsInput!$I$3:$L$6,4,FALSE),"")</f>
        <v>01</v>
      </c>
      <c r="D100" s="132" t="str">
        <f t="shared" si="1"/>
        <v>W</v>
      </c>
      <c r="E100" s="132"/>
      <c r="F100" s="132"/>
      <c r="G100" s="133">
        <f>Pairings!B100</f>
        <v>1</v>
      </c>
    </row>
    <row r="101" spans="1:7" x14ac:dyDescent="0.2">
      <c r="A101" s="132" t="e">
        <f ca="1">IF(ISNUMBER($G101),INDEX(PlayerDetails!$B:$B,VLOOKUP(ResultsInput!D101,TeamDeclarations!$B$3:$J$522,6+$G101)),"")</f>
        <v>#N/A</v>
      </c>
      <c r="B101" s="132" t="e">
        <f ca="1">IF(ISNUMBER($G101),INDEX(PlayerDetails!$B:$B,VLOOKUP(ResultsInput!E101,TeamDeclarations!$B$3:$J$522,6+$G101)),"")</f>
        <v>#N/A</v>
      </c>
      <c r="C101" s="132" t="str">
        <f>IF(ISNUMBER($G101),VLOOKUP(ResultsInput!C101,ResultsInput!$I$3:$L$6,4,FALSE),"")</f>
        <v>01</v>
      </c>
      <c r="D101" s="132" t="str">
        <f t="shared" si="1"/>
        <v>W</v>
      </c>
      <c r="E101" s="132"/>
      <c r="F101" s="132"/>
      <c r="G101" s="133">
        <f>Pairings!B101</f>
        <v>1</v>
      </c>
    </row>
    <row r="102" spans="1:7" x14ac:dyDescent="0.2">
      <c r="A102" s="132" t="e">
        <f ca="1">IF(ISNUMBER($G102),INDEX(PlayerDetails!$B:$B,VLOOKUP(ResultsInput!D102,TeamDeclarations!$B$3:$J$522,6+$G102)),"")</f>
        <v>#N/A</v>
      </c>
      <c r="B102" s="132" t="e">
        <f ca="1">IF(ISNUMBER($G102),INDEX(PlayerDetails!$B:$B,VLOOKUP(ResultsInput!E102,TeamDeclarations!$B$3:$J$522,6+$G102)),"")</f>
        <v>#N/A</v>
      </c>
      <c r="C102" s="132" t="str">
        <f>IF(ISNUMBER($G102),VLOOKUP(ResultsInput!C102,ResultsInput!$I$3:$L$6,4,FALSE),"")</f>
        <v>01</v>
      </c>
      <c r="D102" s="132" t="str">
        <f t="shared" si="1"/>
        <v>W</v>
      </c>
      <c r="E102" s="132"/>
      <c r="F102" s="132"/>
      <c r="G102" s="133">
        <f>Pairings!B102</f>
        <v>1</v>
      </c>
    </row>
    <row r="103" spans="1:7" x14ac:dyDescent="0.2">
      <c r="A103" s="132" t="e">
        <f ca="1">IF(ISNUMBER($G103),INDEX(PlayerDetails!$B:$B,VLOOKUP(ResultsInput!D103,TeamDeclarations!$B$3:$J$522,6+$G103)),"")</f>
        <v>#N/A</v>
      </c>
      <c r="B103" s="132" t="e">
        <f ca="1">IF(ISNUMBER($G103),INDEX(PlayerDetails!$B:$B,VLOOKUP(ResultsInput!E103,TeamDeclarations!$B$3:$J$522,6+$G103)),"")</f>
        <v>#N/A</v>
      </c>
      <c r="C103" s="132" t="str">
        <f>IF(ISNUMBER($G103),VLOOKUP(ResultsInput!C103,ResultsInput!$I$3:$L$6,4,FALSE),"")</f>
        <v>01</v>
      </c>
      <c r="D103" s="132" t="str">
        <f t="shared" si="1"/>
        <v>W</v>
      </c>
      <c r="E103" s="132"/>
      <c r="F103" s="132"/>
      <c r="G103" s="133">
        <f>Pairings!B103</f>
        <v>1</v>
      </c>
    </row>
    <row r="104" spans="1:7" x14ac:dyDescent="0.2">
      <c r="A104" s="132" t="e">
        <f ca="1">IF(ISNUMBER($G104),INDEX(PlayerDetails!$B:$B,VLOOKUP(ResultsInput!D104,TeamDeclarations!$B$3:$J$522,6+$G104)),"")</f>
        <v>#N/A</v>
      </c>
      <c r="B104" s="132" t="e">
        <f ca="1">IF(ISNUMBER($G104),INDEX(PlayerDetails!$B:$B,VLOOKUP(ResultsInput!E104,TeamDeclarations!$B$3:$J$522,6+$G104)),"")</f>
        <v>#N/A</v>
      </c>
      <c r="C104" s="132" t="str">
        <f>IF(ISNUMBER($G104),VLOOKUP(ResultsInput!C104,ResultsInput!$I$3:$L$6,4,FALSE),"")</f>
        <v>01</v>
      </c>
      <c r="D104" s="132" t="str">
        <f t="shared" si="1"/>
        <v>W</v>
      </c>
      <c r="E104" s="132"/>
      <c r="F104" s="132"/>
      <c r="G104" s="133">
        <f>Pairings!B104</f>
        <v>1</v>
      </c>
    </row>
    <row r="105" spans="1:7" x14ac:dyDescent="0.2">
      <c r="A105" s="132" t="e">
        <f ca="1">IF(ISNUMBER($G105),INDEX(PlayerDetails!$B:$B,VLOOKUP(ResultsInput!D105,TeamDeclarations!$B$3:$J$522,6+$G105)),"")</f>
        <v>#N/A</v>
      </c>
      <c r="B105" s="132" t="e">
        <f ca="1">IF(ISNUMBER($G105),INDEX(PlayerDetails!$B:$B,VLOOKUP(ResultsInput!E105,TeamDeclarations!$B$3:$J$522,6+$G105)),"")</f>
        <v>#N/A</v>
      </c>
      <c r="C105" s="132" t="str">
        <f>IF(ISNUMBER($G105),VLOOKUP(ResultsInput!C105,ResultsInput!$I$3:$L$6,4,FALSE),"")</f>
        <v>01</v>
      </c>
      <c r="D105" s="132" t="str">
        <f t="shared" si="1"/>
        <v>W</v>
      </c>
      <c r="E105" s="132"/>
      <c r="F105" s="132"/>
      <c r="G105" s="133">
        <f>Pairings!B105</f>
        <v>1</v>
      </c>
    </row>
    <row r="106" spans="1:7" x14ac:dyDescent="0.2">
      <c r="A106" s="132" t="e">
        <f ca="1">IF(ISNUMBER($G106),INDEX(PlayerDetails!$B:$B,VLOOKUP(ResultsInput!D106,TeamDeclarations!$B$3:$J$522,6+$G106)),"")</f>
        <v>#N/A</v>
      </c>
      <c r="B106" s="132" t="e">
        <f ca="1">IF(ISNUMBER($G106),INDEX(PlayerDetails!$B:$B,VLOOKUP(ResultsInput!E106,TeamDeclarations!$B$3:$J$522,6+$G106)),"")</f>
        <v>#N/A</v>
      </c>
      <c r="C106" s="132" t="str">
        <f>IF(ISNUMBER($G106),VLOOKUP(ResultsInput!C106,ResultsInput!$I$3:$L$6,4,FALSE),"")</f>
        <v>01</v>
      </c>
      <c r="D106" s="132" t="str">
        <f t="shared" si="1"/>
        <v>W</v>
      </c>
      <c r="E106" s="132"/>
      <c r="F106" s="132"/>
      <c r="G106" s="133">
        <f>Pairings!B106</f>
        <v>1</v>
      </c>
    </row>
    <row r="107" spans="1:7" x14ac:dyDescent="0.2">
      <c r="A107" s="132" t="e">
        <f ca="1">IF(ISNUMBER($G107),INDEX(PlayerDetails!$B:$B,VLOOKUP(ResultsInput!D107,TeamDeclarations!$B$3:$J$522,6+$G107)),"")</f>
        <v>#N/A</v>
      </c>
      <c r="B107" s="132" t="e">
        <f ca="1">IF(ISNUMBER($G107),INDEX(PlayerDetails!$B:$B,VLOOKUP(ResultsInput!E107,TeamDeclarations!$B$3:$J$522,6+$G107)),"")</f>
        <v>#N/A</v>
      </c>
      <c r="C107" s="132" t="str">
        <f>IF(ISNUMBER($G107),VLOOKUP(ResultsInput!C107,ResultsInput!$I$3:$L$6,4,FALSE),"")</f>
        <v>01</v>
      </c>
      <c r="D107" s="132" t="str">
        <f t="shared" si="1"/>
        <v>W</v>
      </c>
      <c r="E107" s="132"/>
      <c r="F107" s="132"/>
      <c r="G107" s="133">
        <f>Pairings!B107</f>
        <v>1</v>
      </c>
    </row>
    <row r="108" spans="1:7" x14ac:dyDescent="0.2">
      <c r="A108" s="132" t="e">
        <f ca="1">IF(ISNUMBER($G108),INDEX(PlayerDetails!$B:$B,VLOOKUP(ResultsInput!D108,TeamDeclarations!$B$3:$J$522,6+$G108)),"")</f>
        <v>#N/A</v>
      </c>
      <c r="B108" s="132" t="e">
        <f ca="1">IF(ISNUMBER($G108),INDEX(PlayerDetails!$B:$B,VLOOKUP(ResultsInput!E108,TeamDeclarations!$B$3:$J$522,6+$G108)),"")</f>
        <v>#N/A</v>
      </c>
      <c r="C108" s="132" t="str">
        <f>IF(ISNUMBER($G108),VLOOKUP(ResultsInput!C108,ResultsInput!$I$3:$L$6,4,FALSE),"")</f>
        <v>01</v>
      </c>
      <c r="D108" s="132" t="str">
        <f t="shared" si="1"/>
        <v>W</v>
      </c>
      <c r="E108" s="132"/>
      <c r="F108" s="132"/>
      <c r="G108" s="133">
        <f>Pairings!B108</f>
        <v>1</v>
      </c>
    </row>
    <row r="109" spans="1:7" x14ac:dyDescent="0.2">
      <c r="A109" s="132" t="e">
        <f ca="1">IF(ISNUMBER($G109),INDEX(PlayerDetails!$B:$B,VLOOKUP(ResultsInput!D109,TeamDeclarations!$B$3:$J$522,6+$G109)),"")</f>
        <v>#N/A</v>
      </c>
      <c r="B109" s="132" t="e">
        <f ca="1">IF(ISNUMBER($G109),INDEX(PlayerDetails!$B:$B,VLOOKUP(ResultsInput!E109,TeamDeclarations!$B$3:$J$522,6+$G109)),"")</f>
        <v>#N/A</v>
      </c>
      <c r="C109" s="132" t="str">
        <f>IF(ISNUMBER($G109),VLOOKUP(ResultsInput!C109,ResultsInput!$I$3:$L$6,4,FALSE),"")</f>
        <v>01</v>
      </c>
      <c r="D109" s="132" t="str">
        <f t="shared" si="1"/>
        <v>W</v>
      </c>
      <c r="E109" s="132"/>
      <c r="F109" s="132"/>
      <c r="G109" s="133">
        <f>Pairings!B109</f>
        <v>1</v>
      </c>
    </row>
    <row r="110" spans="1:7" x14ac:dyDescent="0.2">
      <c r="A110" s="132" t="e">
        <f ca="1">IF(ISNUMBER($G110),INDEX(PlayerDetails!$B:$B,VLOOKUP(ResultsInput!D110,TeamDeclarations!$B$3:$J$522,6+$G110)),"")</f>
        <v>#N/A</v>
      </c>
      <c r="B110" s="132" t="e">
        <f ca="1">IF(ISNUMBER($G110),INDEX(PlayerDetails!$B:$B,VLOOKUP(ResultsInput!E110,TeamDeclarations!$B$3:$J$522,6+$G110)),"")</f>
        <v>#N/A</v>
      </c>
      <c r="C110" s="132" t="str">
        <f>IF(ISNUMBER($G110),VLOOKUP(ResultsInput!C110,ResultsInput!$I$3:$L$6,4,FALSE),"")</f>
        <v>01</v>
      </c>
      <c r="D110" s="132" t="str">
        <f t="shared" si="1"/>
        <v>W</v>
      </c>
      <c r="E110" s="132"/>
      <c r="F110" s="132"/>
      <c r="G110" s="133">
        <f>Pairings!B110</f>
        <v>1</v>
      </c>
    </row>
    <row r="111" spans="1:7" x14ac:dyDescent="0.2">
      <c r="A111" s="132" t="e">
        <f ca="1">IF(ISNUMBER($G111),INDEX(PlayerDetails!$B:$B,VLOOKUP(ResultsInput!D111,TeamDeclarations!$B$3:$J$522,6+$G111)),"")</f>
        <v>#N/A</v>
      </c>
      <c r="B111" s="132" t="e">
        <f ca="1">IF(ISNUMBER($G111),INDEX(PlayerDetails!$B:$B,VLOOKUP(ResultsInput!E111,TeamDeclarations!$B$3:$J$522,6+$G111)),"")</f>
        <v>#N/A</v>
      </c>
      <c r="C111" s="132" t="str">
        <f>IF(ISNUMBER($G111),VLOOKUP(ResultsInput!C111,ResultsInput!$I$3:$L$6,4,FALSE),"")</f>
        <v>01</v>
      </c>
      <c r="D111" s="132" t="str">
        <f t="shared" si="1"/>
        <v>W</v>
      </c>
      <c r="E111" s="132"/>
      <c r="F111" s="132"/>
      <c r="G111" s="133">
        <f>Pairings!B111</f>
        <v>1</v>
      </c>
    </row>
    <row r="112" spans="1:7" x14ac:dyDescent="0.2">
      <c r="A112" s="132" t="e">
        <f ca="1">IF(ISNUMBER($G112),INDEX(PlayerDetails!$B:$B,VLOOKUP(ResultsInput!D112,TeamDeclarations!$B$3:$J$522,6+$G112)),"")</f>
        <v>#N/A</v>
      </c>
      <c r="B112" s="132" t="e">
        <f ca="1">IF(ISNUMBER($G112),INDEX(PlayerDetails!$B:$B,VLOOKUP(ResultsInput!E112,TeamDeclarations!$B$3:$J$522,6+$G112)),"")</f>
        <v>#N/A</v>
      </c>
      <c r="C112" s="132" t="str">
        <f>IF(ISNUMBER($G112),VLOOKUP(ResultsInput!C112,ResultsInput!$I$3:$L$6,4,FALSE),"")</f>
        <v>01</v>
      </c>
      <c r="D112" s="132" t="str">
        <f t="shared" si="1"/>
        <v>W</v>
      </c>
      <c r="E112" s="132"/>
      <c r="F112" s="132"/>
      <c r="G112" s="133">
        <f>Pairings!B112</f>
        <v>1</v>
      </c>
    </row>
    <row r="113" spans="1:7" x14ac:dyDescent="0.2">
      <c r="A113" s="132" t="e">
        <f ca="1">IF(ISNUMBER($G113),INDEX(PlayerDetails!$B:$B,VLOOKUP(ResultsInput!D113,TeamDeclarations!$B$3:$J$522,6+$G113)),"")</f>
        <v>#N/A</v>
      </c>
      <c r="B113" s="132" t="e">
        <f ca="1">IF(ISNUMBER($G113),INDEX(PlayerDetails!$B:$B,VLOOKUP(ResultsInput!E113,TeamDeclarations!$B$3:$J$522,6+$G113)),"")</f>
        <v>#N/A</v>
      </c>
      <c r="C113" s="132" t="str">
        <f>IF(ISNUMBER($G113),VLOOKUP(ResultsInput!C113,ResultsInput!$I$3:$L$6,4,FALSE),"")</f>
        <v>01</v>
      </c>
      <c r="D113" s="132" t="str">
        <f t="shared" si="1"/>
        <v>W</v>
      </c>
      <c r="E113" s="132"/>
      <c r="F113" s="132"/>
      <c r="G113" s="133">
        <f>Pairings!B113</f>
        <v>1</v>
      </c>
    </row>
    <row r="114" spans="1:7" x14ac:dyDescent="0.2">
      <c r="A114" s="132" t="e">
        <f ca="1">IF(ISNUMBER($G114),INDEX(PlayerDetails!$B:$B,VLOOKUP(ResultsInput!D114,TeamDeclarations!$B$3:$J$522,6+$G114)),"")</f>
        <v>#N/A</v>
      </c>
      <c r="B114" s="132" t="e">
        <f ca="1">IF(ISNUMBER($G114),INDEX(PlayerDetails!$B:$B,VLOOKUP(ResultsInput!E114,TeamDeclarations!$B$3:$J$522,6+$G114)),"")</f>
        <v>#N/A</v>
      </c>
      <c r="C114" s="132" t="str">
        <f>IF(ISNUMBER($G114),VLOOKUP(ResultsInput!C114,ResultsInput!$I$3:$L$6,4,FALSE),"")</f>
        <v>01</v>
      </c>
      <c r="D114" s="132" t="str">
        <f t="shared" si="1"/>
        <v>W</v>
      </c>
      <c r="E114" s="132"/>
      <c r="F114" s="132"/>
      <c r="G114" s="133">
        <f>Pairings!B114</f>
        <v>1</v>
      </c>
    </row>
    <row r="115" spans="1:7" x14ac:dyDescent="0.2">
      <c r="A115" s="132" t="e">
        <f ca="1">IF(ISNUMBER($G115),INDEX(PlayerDetails!$B:$B,VLOOKUP(ResultsInput!D115,TeamDeclarations!$B$3:$J$522,6+$G115)),"")</f>
        <v>#N/A</v>
      </c>
      <c r="B115" s="132" t="e">
        <f ca="1">IF(ISNUMBER($G115),INDEX(PlayerDetails!$B:$B,VLOOKUP(ResultsInput!E115,TeamDeclarations!$B$3:$J$522,6+$G115)),"")</f>
        <v>#N/A</v>
      </c>
      <c r="C115" s="132" t="str">
        <f>IF(ISNUMBER($G115),VLOOKUP(ResultsInput!C115,ResultsInput!$I$3:$L$6,4,FALSE),"")</f>
        <v>01</v>
      </c>
      <c r="D115" s="132" t="str">
        <f t="shared" si="1"/>
        <v>W</v>
      </c>
      <c r="E115" s="132"/>
      <c r="F115" s="132"/>
      <c r="G115" s="133">
        <f>Pairings!B115</f>
        <v>1</v>
      </c>
    </row>
    <row r="116" spans="1:7" x14ac:dyDescent="0.2">
      <c r="A116" s="132" t="e">
        <f ca="1">IF(ISNUMBER($G116),INDEX(PlayerDetails!$B:$B,VLOOKUP(ResultsInput!D116,TeamDeclarations!$B$3:$J$522,6+$G116)),"")</f>
        <v>#N/A</v>
      </c>
      <c r="B116" s="132" t="e">
        <f ca="1">IF(ISNUMBER($G116),INDEX(PlayerDetails!$B:$B,VLOOKUP(ResultsInput!E116,TeamDeclarations!$B$3:$J$522,6+$G116)),"")</f>
        <v>#N/A</v>
      </c>
      <c r="C116" s="132" t="str">
        <f>IF(ISNUMBER($G116),VLOOKUP(ResultsInput!C116,ResultsInput!$I$3:$L$6,4,FALSE),"")</f>
        <v>01</v>
      </c>
      <c r="D116" s="132" t="str">
        <f t="shared" si="1"/>
        <v>W</v>
      </c>
      <c r="E116" s="132"/>
      <c r="F116" s="132"/>
      <c r="G116" s="133">
        <f>Pairings!B116</f>
        <v>1</v>
      </c>
    </row>
    <row r="117" spans="1:7" x14ac:dyDescent="0.2">
      <c r="A117" s="132" t="e">
        <f ca="1">IF(ISNUMBER($G117),INDEX(PlayerDetails!$B:$B,VLOOKUP(ResultsInput!D117,TeamDeclarations!$B$3:$J$522,6+$G117)),"")</f>
        <v>#N/A</v>
      </c>
      <c r="B117" s="132" t="e">
        <f ca="1">IF(ISNUMBER($G117),INDEX(PlayerDetails!$B:$B,VLOOKUP(ResultsInput!E117,TeamDeclarations!$B$3:$J$522,6+$G117)),"")</f>
        <v>#N/A</v>
      </c>
      <c r="C117" s="132" t="str">
        <f>IF(ISNUMBER($G117),VLOOKUP(ResultsInput!C117,ResultsInput!$I$3:$L$6,4,FALSE),"")</f>
        <v>01</v>
      </c>
      <c r="D117" s="132" t="str">
        <f t="shared" si="1"/>
        <v>W</v>
      </c>
      <c r="E117" s="132"/>
      <c r="F117" s="132"/>
      <c r="G117" s="133">
        <f>Pairings!B117</f>
        <v>1</v>
      </c>
    </row>
    <row r="118" spans="1:7" x14ac:dyDescent="0.2">
      <c r="A118" s="132" t="e">
        <f ca="1">IF(ISNUMBER($G118),INDEX(PlayerDetails!$B:$B,VLOOKUP(ResultsInput!D118,TeamDeclarations!$B$3:$J$522,6+$G118)),"")</f>
        <v>#N/A</v>
      </c>
      <c r="B118" s="132" t="e">
        <f ca="1">IF(ISNUMBER($G118),INDEX(PlayerDetails!$B:$B,VLOOKUP(ResultsInput!E118,TeamDeclarations!$B$3:$J$522,6+$G118)),"")</f>
        <v>#N/A</v>
      </c>
      <c r="C118" s="132" t="str">
        <f>IF(ISNUMBER($G118),VLOOKUP(ResultsInput!C118,ResultsInput!$I$3:$L$6,4,FALSE),"")</f>
        <v>01</v>
      </c>
      <c r="D118" s="132" t="str">
        <f t="shared" si="1"/>
        <v>W</v>
      </c>
      <c r="E118" s="132"/>
      <c r="F118" s="132"/>
      <c r="G118" s="133">
        <f>Pairings!B118</f>
        <v>1</v>
      </c>
    </row>
    <row r="119" spans="1:7" x14ac:dyDescent="0.2">
      <c r="A119" s="132" t="e">
        <f ca="1">IF(ISNUMBER($G119),INDEX(PlayerDetails!$B:$B,VLOOKUP(ResultsInput!D119,TeamDeclarations!$B$3:$J$522,6+$G119)),"")</f>
        <v>#N/A</v>
      </c>
      <c r="B119" s="132" t="e">
        <f ca="1">IF(ISNUMBER($G119),INDEX(PlayerDetails!$B:$B,VLOOKUP(ResultsInput!E119,TeamDeclarations!$B$3:$J$522,6+$G119)),"")</f>
        <v>#N/A</v>
      </c>
      <c r="C119" s="132" t="str">
        <f>IF(ISNUMBER($G119),VLOOKUP(ResultsInput!C119,ResultsInput!$I$3:$L$6,4,FALSE),"")</f>
        <v>01</v>
      </c>
      <c r="D119" s="132" t="str">
        <f t="shared" si="1"/>
        <v>W</v>
      </c>
      <c r="E119" s="132"/>
      <c r="F119" s="132"/>
      <c r="G119" s="133">
        <f>Pairings!B119</f>
        <v>1</v>
      </c>
    </row>
    <row r="120" spans="1:7" x14ac:dyDescent="0.2">
      <c r="A120" s="132" t="e">
        <f ca="1">IF(ISNUMBER($G120),INDEX(PlayerDetails!$B:$B,VLOOKUP(ResultsInput!D120,TeamDeclarations!$B$3:$J$522,6+$G120)),"")</f>
        <v>#N/A</v>
      </c>
      <c r="B120" s="132" t="e">
        <f ca="1">IF(ISNUMBER($G120),INDEX(PlayerDetails!$B:$B,VLOOKUP(ResultsInput!E120,TeamDeclarations!$B$3:$J$522,6+$G120)),"")</f>
        <v>#N/A</v>
      </c>
      <c r="C120" s="132" t="str">
        <f>IF(ISNUMBER($G120),VLOOKUP(ResultsInput!C120,ResultsInput!$I$3:$L$6,4,FALSE),"")</f>
        <v>01</v>
      </c>
      <c r="D120" s="132" t="str">
        <f t="shared" si="1"/>
        <v>W</v>
      </c>
      <c r="E120" s="132"/>
      <c r="F120" s="132"/>
      <c r="G120" s="133">
        <f>Pairings!B120</f>
        <v>1</v>
      </c>
    </row>
    <row r="121" spans="1:7" x14ac:dyDescent="0.2">
      <c r="A121" s="132" t="e">
        <f ca="1">IF(ISNUMBER($G121),INDEX(PlayerDetails!$B:$B,VLOOKUP(ResultsInput!D121,TeamDeclarations!$B$3:$J$522,6+$G121)),"")</f>
        <v>#N/A</v>
      </c>
      <c r="B121" s="132" t="e">
        <f ca="1">IF(ISNUMBER($G121),INDEX(PlayerDetails!$B:$B,VLOOKUP(ResultsInput!E121,TeamDeclarations!$B$3:$J$522,6+$G121)),"")</f>
        <v>#N/A</v>
      </c>
      <c r="C121" s="132" t="str">
        <f>IF(ISNUMBER($G121),VLOOKUP(ResultsInput!C121,ResultsInput!$I$3:$L$6,4,FALSE),"")</f>
        <v>01</v>
      </c>
      <c r="D121" s="132" t="str">
        <f t="shared" si="1"/>
        <v>W</v>
      </c>
      <c r="E121" s="132"/>
      <c r="F121" s="132"/>
      <c r="G121" s="133">
        <f>Pairings!B121</f>
        <v>1</v>
      </c>
    </row>
    <row r="122" spans="1:7" x14ac:dyDescent="0.2">
      <c r="A122" s="132" t="e">
        <f ca="1">IF(ISNUMBER($G122),INDEX(PlayerDetails!$B:$B,VLOOKUP(ResultsInput!D122,TeamDeclarations!$B$3:$J$522,6+$G122)),"")</f>
        <v>#N/A</v>
      </c>
      <c r="B122" s="132" t="e">
        <f ca="1">IF(ISNUMBER($G122),INDEX(PlayerDetails!$B:$B,VLOOKUP(ResultsInput!E122,TeamDeclarations!$B$3:$J$522,6+$G122)),"")</f>
        <v>#N/A</v>
      </c>
      <c r="C122" s="132" t="str">
        <f>IF(ISNUMBER($G122),VLOOKUP(ResultsInput!C122,ResultsInput!$I$3:$L$6,4,FALSE),"")</f>
        <v>01</v>
      </c>
      <c r="D122" s="132" t="str">
        <f t="shared" si="1"/>
        <v>W</v>
      </c>
      <c r="E122" s="132"/>
      <c r="F122" s="132"/>
      <c r="G122" s="133">
        <f>Pairings!B122</f>
        <v>1</v>
      </c>
    </row>
    <row r="123" spans="1:7" x14ac:dyDescent="0.2">
      <c r="A123" s="132" t="e">
        <f ca="1">IF(ISNUMBER($G123),INDEX(PlayerDetails!$B:$B,VLOOKUP(ResultsInput!D123,TeamDeclarations!$B$3:$J$522,6+$G123)),"")</f>
        <v>#N/A</v>
      </c>
      <c r="B123" s="132" t="e">
        <f ca="1">IF(ISNUMBER($G123),INDEX(PlayerDetails!$B:$B,VLOOKUP(ResultsInput!E123,TeamDeclarations!$B$3:$J$522,6+$G123)),"")</f>
        <v>#N/A</v>
      </c>
      <c r="C123" s="132" t="str">
        <f>IF(ISNUMBER($G123),VLOOKUP(ResultsInput!C123,ResultsInput!$I$3:$L$6,4,FALSE),"")</f>
        <v>01</v>
      </c>
      <c r="D123" s="132" t="str">
        <f t="shared" si="1"/>
        <v>W</v>
      </c>
      <c r="E123" s="132"/>
      <c r="F123" s="132"/>
      <c r="G123" s="133">
        <f>Pairings!B123</f>
        <v>1</v>
      </c>
    </row>
    <row r="124" spans="1:7" x14ac:dyDescent="0.2">
      <c r="A124" s="132" t="e">
        <f ca="1">IF(ISNUMBER($G124),INDEX(PlayerDetails!$B:$B,VLOOKUP(ResultsInput!D124,TeamDeclarations!$B$3:$J$522,6+$G124)),"")</f>
        <v>#N/A</v>
      </c>
      <c r="B124" s="132" t="e">
        <f ca="1">IF(ISNUMBER($G124),INDEX(PlayerDetails!$B:$B,VLOOKUP(ResultsInput!E124,TeamDeclarations!$B$3:$J$522,6+$G124)),"")</f>
        <v>#N/A</v>
      </c>
      <c r="C124" s="132" t="str">
        <f>IF(ISNUMBER($G124),VLOOKUP(ResultsInput!C124,ResultsInput!$I$3:$L$6,4,FALSE),"")</f>
        <v>01</v>
      </c>
      <c r="D124" s="132" t="str">
        <f t="shared" si="1"/>
        <v>W</v>
      </c>
      <c r="E124" s="132"/>
      <c r="F124" s="132"/>
      <c r="G124" s="133">
        <f>Pairings!B124</f>
        <v>1</v>
      </c>
    </row>
    <row r="125" spans="1:7" x14ac:dyDescent="0.2">
      <c r="A125" s="132" t="e">
        <f ca="1">IF(ISNUMBER($G125),INDEX(PlayerDetails!$B:$B,VLOOKUP(ResultsInput!D125,TeamDeclarations!$B$3:$J$522,6+$G125)),"")</f>
        <v>#N/A</v>
      </c>
      <c r="B125" s="132" t="e">
        <f ca="1">IF(ISNUMBER($G125),INDEX(PlayerDetails!$B:$B,VLOOKUP(ResultsInput!E125,TeamDeclarations!$B$3:$J$522,6+$G125)),"")</f>
        <v>#N/A</v>
      </c>
      <c r="C125" s="132" t="str">
        <f>IF(ISNUMBER($G125),VLOOKUP(ResultsInput!C125,ResultsInput!$I$3:$L$6,4,FALSE),"")</f>
        <v>01</v>
      </c>
      <c r="D125" s="132" t="str">
        <f t="shared" si="1"/>
        <v>W</v>
      </c>
      <c r="E125" s="132"/>
      <c r="F125" s="132"/>
      <c r="G125" s="133">
        <f>Pairings!B125</f>
        <v>1</v>
      </c>
    </row>
    <row r="126" spans="1:7" x14ac:dyDescent="0.2">
      <c r="A126" s="132" t="e">
        <f ca="1">IF(ISNUMBER($G126),INDEX(PlayerDetails!$B:$B,VLOOKUP(ResultsInput!D126,TeamDeclarations!$B$3:$J$522,6+$G126)),"")</f>
        <v>#N/A</v>
      </c>
      <c r="B126" s="132" t="e">
        <f ca="1">IF(ISNUMBER($G126),INDEX(PlayerDetails!$B:$B,VLOOKUP(ResultsInput!E126,TeamDeclarations!$B$3:$J$522,6+$G126)),"")</f>
        <v>#N/A</v>
      </c>
      <c r="C126" s="132" t="str">
        <f>IF(ISNUMBER($G126),VLOOKUP(ResultsInput!C126,ResultsInput!$I$3:$L$6,4,FALSE),"")</f>
        <v>01</v>
      </c>
      <c r="D126" s="132" t="str">
        <f t="shared" si="1"/>
        <v>W</v>
      </c>
      <c r="E126" s="132"/>
      <c r="F126" s="132"/>
      <c r="G126" s="133">
        <f>Pairings!B126</f>
        <v>1</v>
      </c>
    </row>
    <row r="127" spans="1:7" x14ac:dyDescent="0.2">
      <c r="A127" s="132" t="e">
        <f ca="1">IF(ISNUMBER($G127),INDEX(PlayerDetails!$B:$B,VLOOKUP(ResultsInput!D127,TeamDeclarations!$B$3:$J$522,6+$G127)),"")</f>
        <v>#N/A</v>
      </c>
      <c r="B127" s="132" t="e">
        <f ca="1">IF(ISNUMBER($G127),INDEX(PlayerDetails!$B:$B,VLOOKUP(ResultsInput!E127,TeamDeclarations!$B$3:$J$522,6+$G127)),"")</f>
        <v>#N/A</v>
      </c>
      <c r="C127" s="132" t="str">
        <f>IF(ISNUMBER($G127),VLOOKUP(ResultsInput!C127,ResultsInput!$I$3:$L$6,4,FALSE),"")</f>
        <v>01</v>
      </c>
      <c r="D127" s="132" t="str">
        <f t="shared" si="1"/>
        <v>W</v>
      </c>
      <c r="E127" s="132"/>
      <c r="F127" s="132"/>
      <c r="G127" s="133">
        <f>Pairings!B127</f>
        <v>1</v>
      </c>
    </row>
    <row r="128" spans="1:7" x14ac:dyDescent="0.2">
      <c r="A128" s="132" t="e">
        <f ca="1">IF(ISNUMBER($G128),INDEX(PlayerDetails!$B:$B,VLOOKUP(ResultsInput!D128,TeamDeclarations!$B$3:$J$522,6+$G128)),"")</f>
        <v>#N/A</v>
      </c>
      <c r="B128" s="132" t="e">
        <f ca="1">IF(ISNUMBER($G128),INDEX(PlayerDetails!$B:$B,VLOOKUP(ResultsInput!E128,TeamDeclarations!$B$3:$J$522,6+$G128)),"")</f>
        <v>#N/A</v>
      </c>
      <c r="C128" s="132" t="str">
        <f>IF(ISNUMBER($G128),VLOOKUP(ResultsInput!C128,ResultsInput!$I$3:$L$6,4,FALSE),"")</f>
        <v>01</v>
      </c>
      <c r="D128" s="132" t="str">
        <f t="shared" si="1"/>
        <v>W</v>
      </c>
      <c r="E128" s="132"/>
      <c r="F128" s="132"/>
      <c r="G128" s="133">
        <f>Pairings!B128</f>
        <v>1</v>
      </c>
    </row>
    <row r="129" spans="1:7" x14ac:dyDescent="0.2">
      <c r="A129" s="132" t="e">
        <f ca="1">IF(ISNUMBER($G129),INDEX(PlayerDetails!$B:$B,VLOOKUP(ResultsInput!D129,TeamDeclarations!$B$3:$J$522,6+$G129)),"")</f>
        <v>#N/A</v>
      </c>
      <c r="B129" s="132" t="e">
        <f ca="1">IF(ISNUMBER($G129),INDEX(PlayerDetails!$B:$B,VLOOKUP(ResultsInput!E129,TeamDeclarations!$B$3:$J$522,6+$G129)),"")</f>
        <v>#N/A</v>
      </c>
      <c r="C129" s="132" t="str">
        <f>IF(ISNUMBER($G129),VLOOKUP(ResultsInput!C129,ResultsInput!$I$3:$L$6,4,FALSE),"")</f>
        <v>01</v>
      </c>
      <c r="D129" s="132" t="str">
        <f t="shared" si="1"/>
        <v>W</v>
      </c>
      <c r="E129" s="132"/>
      <c r="F129" s="132"/>
      <c r="G129" s="133">
        <f>Pairings!B129</f>
        <v>1</v>
      </c>
    </row>
    <row r="130" spans="1:7" x14ac:dyDescent="0.2">
      <c r="A130" s="132" t="e">
        <f ca="1">IF(ISNUMBER($G130),INDEX(PlayerDetails!$B:$B,VLOOKUP(ResultsInput!D130,TeamDeclarations!$B$3:$J$522,6+$G130)),"")</f>
        <v>#N/A</v>
      </c>
      <c r="B130" s="132" t="e">
        <f ca="1">IF(ISNUMBER($G130),INDEX(PlayerDetails!$B:$B,VLOOKUP(ResultsInput!E130,TeamDeclarations!$B$3:$J$522,6+$G130)),"")</f>
        <v>#N/A</v>
      </c>
      <c r="C130" s="132" t="str">
        <f>IF(ISNUMBER($G130),VLOOKUP(ResultsInput!C130,ResultsInput!$I$3:$L$6,4,FALSE),"")</f>
        <v>01</v>
      </c>
      <c r="D130" s="132" t="str">
        <f t="shared" ref="D130:D193" si="2">IF(ISNUMBER($G130),"W","")</f>
        <v>W</v>
      </c>
      <c r="E130" s="132"/>
      <c r="F130" s="132"/>
      <c r="G130" s="133">
        <f>Pairings!B130</f>
        <v>1</v>
      </c>
    </row>
    <row r="131" spans="1:7" x14ac:dyDescent="0.2">
      <c r="A131" s="132" t="e">
        <f ca="1">IF(ISNUMBER($G131),INDEX(PlayerDetails!$B:$B,VLOOKUP(ResultsInput!D131,TeamDeclarations!$B$3:$J$522,6+$G131)),"")</f>
        <v>#N/A</v>
      </c>
      <c r="B131" s="132" t="e">
        <f ca="1">IF(ISNUMBER($G131),INDEX(PlayerDetails!$B:$B,VLOOKUP(ResultsInput!E131,TeamDeclarations!$B$3:$J$522,6+$G131)),"")</f>
        <v>#N/A</v>
      </c>
      <c r="C131" s="132" t="str">
        <f>IF(ISNUMBER($G131),VLOOKUP(ResultsInput!C131,ResultsInput!$I$3:$L$6,4,FALSE),"")</f>
        <v>01</v>
      </c>
      <c r="D131" s="132" t="str">
        <f t="shared" si="2"/>
        <v>W</v>
      </c>
      <c r="E131" s="132"/>
      <c r="F131" s="132"/>
      <c r="G131" s="133">
        <f>Pairings!B131</f>
        <v>1</v>
      </c>
    </row>
    <row r="132" spans="1:7" x14ac:dyDescent="0.2">
      <c r="A132" s="132" t="e">
        <f ca="1">IF(ISNUMBER($G132),INDEX(PlayerDetails!$B:$B,VLOOKUP(ResultsInput!D132,TeamDeclarations!$B$3:$J$522,6+$G132)),"")</f>
        <v>#N/A</v>
      </c>
      <c r="B132" s="132" t="e">
        <f ca="1">IF(ISNUMBER($G132),INDEX(PlayerDetails!$B:$B,VLOOKUP(ResultsInput!E132,TeamDeclarations!$B$3:$J$522,6+$G132)),"")</f>
        <v>#N/A</v>
      </c>
      <c r="C132" s="132" t="str">
        <f>IF(ISNUMBER($G132),VLOOKUP(ResultsInput!C132,ResultsInput!$I$3:$L$6,4,FALSE),"")</f>
        <v>01</v>
      </c>
      <c r="D132" s="132" t="str">
        <f t="shared" si="2"/>
        <v>W</v>
      </c>
      <c r="E132" s="132"/>
      <c r="F132" s="132"/>
      <c r="G132" s="133">
        <f>Pairings!B132</f>
        <v>1</v>
      </c>
    </row>
    <row r="133" spans="1:7" x14ac:dyDescent="0.2">
      <c r="A133" s="132" t="e">
        <f ca="1">IF(ISNUMBER($G133),INDEX(PlayerDetails!$B:$B,VLOOKUP(ResultsInput!D133,TeamDeclarations!$B$3:$J$522,6+$G133)),"")</f>
        <v>#N/A</v>
      </c>
      <c r="B133" s="132" t="e">
        <f ca="1">IF(ISNUMBER($G133),INDEX(PlayerDetails!$B:$B,VLOOKUP(ResultsInput!E133,TeamDeclarations!$B$3:$J$522,6+$G133)),"")</f>
        <v>#N/A</v>
      </c>
      <c r="C133" s="132" t="str">
        <f>IF(ISNUMBER($G133),VLOOKUP(ResultsInput!C133,ResultsInput!$I$3:$L$6,4,FALSE),"")</f>
        <v>01</v>
      </c>
      <c r="D133" s="132" t="str">
        <f t="shared" si="2"/>
        <v>W</v>
      </c>
      <c r="E133" s="132"/>
      <c r="F133" s="132"/>
      <c r="G133" s="133">
        <f>Pairings!B133</f>
        <v>1</v>
      </c>
    </row>
    <row r="134" spans="1:7" x14ac:dyDescent="0.2">
      <c r="A134" s="132" t="e">
        <f ca="1">IF(ISNUMBER($G134),INDEX(PlayerDetails!$B:$B,VLOOKUP(ResultsInput!D134,TeamDeclarations!$B$3:$J$522,6+$G134)),"")</f>
        <v>#N/A</v>
      </c>
      <c r="B134" s="132" t="e">
        <f ca="1">IF(ISNUMBER($G134),INDEX(PlayerDetails!$B:$B,VLOOKUP(ResultsInput!E134,TeamDeclarations!$B$3:$J$522,6+$G134)),"")</f>
        <v>#N/A</v>
      </c>
      <c r="C134" s="132" t="str">
        <f>IF(ISNUMBER($G134),VLOOKUP(ResultsInput!C134,ResultsInput!$I$3:$L$6,4,FALSE),"")</f>
        <v>01</v>
      </c>
      <c r="D134" s="132" t="str">
        <f t="shared" si="2"/>
        <v>W</v>
      </c>
      <c r="E134" s="132"/>
      <c r="F134" s="132"/>
      <c r="G134" s="133">
        <f>Pairings!B134</f>
        <v>1</v>
      </c>
    </row>
    <row r="135" spans="1:7" x14ac:dyDescent="0.2">
      <c r="A135" s="132" t="e">
        <f ca="1">IF(ISNUMBER($G135),INDEX(PlayerDetails!$B:$B,VLOOKUP(ResultsInput!D135,TeamDeclarations!$B$3:$J$522,6+$G135)),"")</f>
        <v>#N/A</v>
      </c>
      <c r="B135" s="132" t="e">
        <f ca="1">IF(ISNUMBER($G135),INDEX(PlayerDetails!$B:$B,VLOOKUP(ResultsInput!E135,TeamDeclarations!$B$3:$J$522,6+$G135)),"")</f>
        <v>#N/A</v>
      </c>
      <c r="C135" s="132" t="str">
        <f>IF(ISNUMBER($G135),VLOOKUP(ResultsInput!C135,ResultsInput!$I$3:$L$6,4,FALSE),"")</f>
        <v>01</v>
      </c>
      <c r="D135" s="132" t="str">
        <f t="shared" si="2"/>
        <v>W</v>
      </c>
      <c r="E135" s="132"/>
      <c r="F135" s="132"/>
      <c r="G135" s="133">
        <f>Pairings!B135</f>
        <v>1</v>
      </c>
    </row>
    <row r="136" spans="1:7" x14ac:dyDescent="0.2">
      <c r="A136" s="132" t="e">
        <f ca="1">IF(ISNUMBER($G136),INDEX(PlayerDetails!$B:$B,VLOOKUP(ResultsInput!D136,TeamDeclarations!$B$3:$J$522,6+$G136)),"")</f>
        <v>#N/A</v>
      </c>
      <c r="B136" s="132" t="e">
        <f ca="1">IF(ISNUMBER($G136),INDEX(PlayerDetails!$B:$B,VLOOKUP(ResultsInput!E136,TeamDeclarations!$B$3:$J$522,6+$G136)),"")</f>
        <v>#N/A</v>
      </c>
      <c r="C136" s="132" t="str">
        <f>IF(ISNUMBER($G136),VLOOKUP(ResultsInput!C136,ResultsInput!$I$3:$L$6,4,FALSE),"")</f>
        <v>01</v>
      </c>
      <c r="D136" s="132" t="str">
        <f t="shared" si="2"/>
        <v>W</v>
      </c>
      <c r="E136" s="132"/>
      <c r="F136" s="132"/>
      <c r="G136" s="133">
        <f>Pairings!B136</f>
        <v>1</v>
      </c>
    </row>
    <row r="137" spans="1:7" x14ac:dyDescent="0.2">
      <c r="A137" s="132" t="e">
        <f ca="1">IF(ISNUMBER($G137),INDEX(PlayerDetails!$B:$B,VLOOKUP(ResultsInput!D137,TeamDeclarations!$B$3:$J$522,6+$G137)),"")</f>
        <v>#N/A</v>
      </c>
      <c r="B137" s="132" t="e">
        <f ca="1">IF(ISNUMBER($G137),INDEX(PlayerDetails!$B:$B,VLOOKUP(ResultsInput!E137,TeamDeclarations!$B$3:$J$522,6+$G137)),"")</f>
        <v>#N/A</v>
      </c>
      <c r="C137" s="132" t="str">
        <f>IF(ISNUMBER($G137),VLOOKUP(ResultsInput!C137,ResultsInput!$I$3:$L$6,4,FALSE),"")</f>
        <v>01</v>
      </c>
      <c r="D137" s="132" t="str">
        <f t="shared" si="2"/>
        <v>W</v>
      </c>
      <c r="E137" s="132"/>
      <c r="F137" s="132"/>
      <c r="G137" s="133">
        <f>Pairings!B137</f>
        <v>1</v>
      </c>
    </row>
    <row r="138" spans="1:7" x14ac:dyDescent="0.2">
      <c r="A138" s="132" t="e">
        <f ca="1">IF(ISNUMBER($G138),INDEX(PlayerDetails!$B:$B,VLOOKUP(ResultsInput!D138,TeamDeclarations!$B$3:$J$522,6+$G138)),"")</f>
        <v>#N/A</v>
      </c>
      <c r="B138" s="132" t="e">
        <f ca="1">IF(ISNUMBER($G138),INDEX(PlayerDetails!$B:$B,VLOOKUP(ResultsInput!E138,TeamDeclarations!$B$3:$J$522,6+$G138)),"")</f>
        <v>#N/A</v>
      </c>
      <c r="C138" s="132" t="str">
        <f>IF(ISNUMBER($G138),VLOOKUP(ResultsInput!C138,ResultsInput!$I$3:$L$6,4,FALSE),"")</f>
        <v>01</v>
      </c>
      <c r="D138" s="132" t="str">
        <f t="shared" si="2"/>
        <v>W</v>
      </c>
      <c r="E138" s="132"/>
      <c r="F138" s="132"/>
      <c r="G138" s="133">
        <f>Pairings!B138</f>
        <v>1</v>
      </c>
    </row>
    <row r="139" spans="1:7" x14ac:dyDescent="0.2">
      <c r="A139" s="132" t="e">
        <f ca="1">IF(ISNUMBER($G139),INDEX(PlayerDetails!$B:$B,VLOOKUP(ResultsInput!D139,TeamDeclarations!$B$3:$J$522,6+$G139)),"")</f>
        <v>#N/A</v>
      </c>
      <c r="B139" s="132" t="e">
        <f ca="1">IF(ISNUMBER($G139),INDEX(PlayerDetails!$B:$B,VLOOKUP(ResultsInput!E139,TeamDeclarations!$B$3:$J$522,6+$G139)),"")</f>
        <v>#N/A</v>
      </c>
      <c r="C139" s="132" t="str">
        <f>IF(ISNUMBER($G139),VLOOKUP(ResultsInput!C139,ResultsInput!$I$3:$L$6,4,FALSE),"")</f>
        <v>01</v>
      </c>
      <c r="D139" s="132" t="str">
        <f t="shared" si="2"/>
        <v>W</v>
      </c>
      <c r="E139" s="132"/>
      <c r="F139" s="132"/>
      <c r="G139" s="133">
        <f>Pairings!B139</f>
        <v>1</v>
      </c>
    </row>
    <row r="140" spans="1:7" x14ac:dyDescent="0.2">
      <c r="A140" s="132" t="e">
        <f ca="1">IF(ISNUMBER($G140),INDEX(PlayerDetails!$B:$B,VLOOKUP(ResultsInput!D140,TeamDeclarations!$B$3:$J$522,6+$G140)),"")</f>
        <v>#N/A</v>
      </c>
      <c r="B140" s="132" t="e">
        <f ca="1">IF(ISNUMBER($G140),INDEX(PlayerDetails!$B:$B,VLOOKUP(ResultsInput!E140,TeamDeclarations!$B$3:$J$522,6+$G140)),"")</f>
        <v>#N/A</v>
      </c>
      <c r="C140" s="132" t="str">
        <f>IF(ISNUMBER($G140),VLOOKUP(ResultsInput!C140,ResultsInput!$I$3:$L$6,4,FALSE),"")</f>
        <v>01</v>
      </c>
      <c r="D140" s="132" t="str">
        <f t="shared" si="2"/>
        <v>W</v>
      </c>
      <c r="E140" s="132"/>
      <c r="F140" s="132"/>
      <c r="G140" s="133">
        <f>Pairings!B140</f>
        <v>1</v>
      </c>
    </row>
    <row r="141" spans="1:7" x14ac:dyDescent="0.2">
      <c r="A141" s="132" t="e">
        <f ca="1">IF(ISNUMBER($G141),INDEX(PlayerDetails!$B:$B,VLOOKUP(ResultsInput!D141,TeamDeclarations!$B$3:$J$522,6+$G141)),"")</f>
        <v>#N/A</v>
      </c>
      <c r="B141" s="132" t="e">
        <f ca="1">IF(ISNUMBER($G141),INDEX(PlayerDetails!$B:$B,VLOOKUP(ResultsInput!E141,TeamDeclarations!$B$3:$J$522,6+$G141)),"")</f>
        <v>#N/A</v>
      </c>
      <c r="C141" s="132" t="str">
        <f>IF(ISNUMBER($G141),VLOOKUP(ResultsInput!C141,ResultsInput!$I$3:$L$6,4,FALSE),"")</f>
        <v>01</v>
      </c>
      <c r="D141" s="132" t="str">
        <f t="shared" si="2"/>
        <v>W</v>
      </c>
      <c r="E141" s="132"/>
      <c r="F141" s="132"/>
      <c r="G141" s="133">
        <f>Pairings!B141</f>
        <v>1</v>
      </c>
    </row>
    <row r="142" spans="1:7" x14ac:dyDescent="0.2">
      <c r="A142" s="132" t="e">
        <f ca="1">IF(ISNUMBER($G142),INDEX(PlayerDetails!$B:$B,VLOOKUP(ResultsInput!D142,TeamDeclarations!$B$3:$J$522,6+$G142)),"")</f>
        <v>#N/A</v>
      </c>
      <c r="B142" s="132" t="e">
        <f ca="1">IF(ISNUMBER($G142),INDEX(PlayerDetails!$B:$B,VLOOKUP(ResultsInput!E142,TeamDeclarations!$B$3:$J$522,6+$G142)),"")</f>
        <v>#N/A</v>
      </c>
      <c r="C142" s="132" t="str">
        <f>IF(ISNUMBER($G142),VLOOKUP(ResultsInput!C142,ResultsInput!$I$3:$L$6,4,FALSE),"")</f>
        <v>01</v>
      </c>
      <c r="D142" s="132" t="str">
        <f t="shared" si="2"/>
        <v>W</v>
      </c>
      <c r="E142" s="132"/>
      <c r="F142" s="132"/>
      <c r="G142" s="133">
        <f>Pairings!B142</f>
        <v>1</v>
      </c>
    </row>
    <row r="143" spans="1:7" x14ac:dyDescent="0.2">
      <c r="A143" s="132" t="e">
        <f ca="1">IF(ISNUMBER($G143),INDEX(PlayerDetails!$B:$B,VLOOKUP(ResultsInput!D143,TeamDeclarations!$B$3:$J$522,6+$G143)),"")</f>
        <v>#N/A</v>
      </c>
      <c r="B143" s="132" t="e">
        <f ca="1">IF(ISNUMBER($G143),INDEX(PlayerDetails!$B:$B,VLOOKUP(ResultsInput!E143,TeamDeclarations!$B$3:$J$522,6+$G143)),"")</f>
        <v>#N/A</v>
      </c>
      <c r="C143" s="132" t="str">
        <f>IF(ISNUMBER($G143),VLOOKUP(ResultsInput!C143,ResultsInput!$I$3:$L$6,4,FALSE),"")</f>
        <v>01</v>
      </c>
      <c r="D143" s="132" t="str">
        <f t="shared" si="2"/>
        <v>W</v>
      </c>
      <c r="E143" s="132"/>
      <c r="F143" s="132"/>
      <c r="G143" s="133">
        <f>Pairings!B143</f>
        <v>1</v>
      </c>
    </row>
    <row r="144" spans="1:7" x14ac:dyDescent="0.2">
      <c r="A144" s="132" t="e">
        <f ca="1">IF(ISNUMBER($G144),INDEX(PlayerDetails!$B:$B,VLOOKUP(ResultsInput!D144,TeamDeclarations!$B$3:$J$522,6+$G144)),"")</f>
        <v>#N/A</v>
      </c>
      <c r="B144" s="132" t="e">
        <f ca="1">IF(ISNUMBER($G144),INDEX(PlayerDetails!$B:$B,VLOOKUP(ResultsInput!E144,TeamDeclarations!$B$3:$J$522,6+$G144)),"")</f>
        <v>#N/A</v>
      </c>
      <c r="C144" s="132" t="str">
        <f>IF(ISNUMBER($G144),VLOOKUP(ResultsInput!C144,ResultsInput!$I$3:$L$6,4,FALSE),"")</f>
        <v>01</v>
      </c>
      <c r="D144" s="132" t="str">
        <f t="shared" si="2"/>
        <v>W</v>
      </c>
      <c r="E144" s="132"/>
      <c r="F144" s="132"/>
      <c r="G144" s="133">
        <f>Pairings!B144</f>
        <v>1</v>
      </c>
    </row>
    <row r="145" spans="1:7" x14ac:dyDescent="0.2">
      <c r="A145" s="132" t="e">
        <f ca="1">IF(ISNUMBER($G145),INDEX(PlayerDetails!$B:$B,VLOOKUP(ResultsInput!D145,TeamDeclarations!$B$3:$J$522,6+$G145)),"")</f>
        <v>#N/A</v>
      </c>
      <c r="B145" s="132" t="e">
        <f ca="1">IF(ISNUMBER($G145),INDEX(PlayerDetails!$B:$B,VLOOKUP(ResultsInput!E145,TeamDeclarations!$B$3:$J$522,6+$G145)),"")</f>
        <v>#N/A</v>
      </c>
      <c r="C145" s="132" t="str">
        <f>IF(ISNUMBER($G145),VLOOKUP(ResultsInput!C145,ResultsInput!$I$3:$L$6,4,FALSE),"")</f>
        <v>01</v>
      </c>
      <c r="D145" s="132" t="str">
        <f t="shared" si="2"/>
        <v>W</v>
      </c>
      <c r="E145" s="132"/>
      <c r="F145" s="132"/>
      <c r="G145" s="133">
        <f>Pairings!B145</f>
        <v>1</v>
      </c>
    </row>
    <row r="146" spans="1:7" x14ac:dyDescent="0.2">
      <c r="A146" s="132" t="e">
        <f ca="1">IF(ISNUMBER($G146),INDEX(PlayerDetails!$B:$B,VLOOKUP(ResultsInput!D146,TeamDeclarations!$B$3:$J$522,6+$G146)),"")</f>
        <v>#N/A</v>
      </c>
      <c r="B146" s="132" t="e">
        <f ca="1">IF(ISNUMBER($G146),INDEX(PlayerDetails!$B:$B,VLOOKUP(ResultsInput!E146,TeamDeclarations!$B$3:$J$522,6+$G146)),"")</f>
        <v>#N/A</v>
      </c>
      <c r="C146" s="132" t="str">
        <f>IF(ISNUMBER($G146),VLOOKUP(ResultsInput!C146,ResultsInput!$I$3:$L$6,4,FALSE),"")</f>
        <v>01</v>
      </c>
      <c r="D146" s="132" t="str">
        <f t="shared" si="2"/>
        <v>W</v>
      </c>
      <c r="E146" s="132"/>
      <c r="F146" s="132"/>
      <c r="G146" s="133">
        <f>Pairings!B146</f>
        <v>1</v>
      </c>
    </row>
    <row r="147" spans="1:7" x14ac:dyDescent="0.2">
      <c r="A147" s="132" t="e">
        <f ca="1">IF(ISNUMBER($G147),INDEX(PlayerDetails!$B:$B,VLOOKUP(ResultsInput!D147,TeamDeclarations!$B$3:$J$522,6+$G147)),"")</f>
        <v>#N/A</v>
      </c>
      <c r="B147" s="132" t="e">
        <f ca="1">IF(ISNUMBER($G147),INDEX(PlayerDetails!$B:$B,VLOOKUP(ResultsInput!E147,TeamDeclarations!$B$3:$J$522,6+$G147)),"")</f>
        <v>#N/A</v>
      </c>
      <c r="C147" s="132" t="str">
        <f>IF(ISNUMBER($G147),VLOOKUP(ResultsInput!C147,ResultsInput!$I$3:$L$6,4,FALSE),"")</f>
        <v>01</v>
      </c>
      <c r="D147" s="132" t="str">
        <f t="shared" si="2"/>
        <v>W</v>
      </c>
      <c r="E147" s="132"/>
      <c r="F147" s="132"/>
      <c r="G147" s="133">
        <f>Pairings!B147</f>
        <v>1</v>
      </c>
    </row>
    <row r="148" spans="1:7" x14ac:dyDescent="0.2">
      <c r="A148" s="132" t="e">
        <f ca="1">IF(ISNUMBER($G148),INDEX(PlayerDetails!$B:$B,VLOOKUP(ResultsInput!D148,TeamDeclarations!$B$3:$J$522,6+$G148)),"")</f>
        <v>#N/A</v>
      </c>
      <c r="B148" s="132" t="e">
        <f ca="1">IF(ISNUMBER($G148),INDEX(PlayerDetails!$B:$B,VLOOKUP(ResultsInput!E148,TeamDeclarations!$B$3:$J$522,6+$G148)),"")</f>
        <v>#N/A</v>
      </c>
      <c r="C148" s="132" t="str">
        <f>IF(ISNUMBER($G148),VLOOKUP(ResultsInput!C148,ResultsInput!$I$3:$L$6,4,FALSE),"")</f>
        <v>01</v>
      </c>
      <c r="D148" s="132" t="str">
        <f t="shared" si="2"/>
        <v>W</v>
      </c>
      <c r="E148" s="132"/>
      <c r="F148" s="132"/>
      <c r="G148" s="133">
        <f>Pairings!B148</f>
        <v>1</v>
      </c>
    </row>
    <row r="149" spans="1:7" x14ac:dyDescent="0.2">
      <c r="A149" s="132" t="e">
        <f ca="1">IF(ISNUMBER($G149),INDEX(PlayerDetails!$B:$B,VLOOKUP(ResultsInput!D149,TeamDeclarations!$B$3:$J$522,6+$G149)),"")</f>
        <v>#N/A</v>
      </c>
      <c r="B149" s="132" t="e">
        <f ca="1">IF(ISNUMBER($G149),INDEX(PlayerDetails!$B:$B,VLOOKUP(ResultsInput!E149,TeamDeclarations!$B$3:$J$522,6+$G149)),"")</f>
        <v>#N/A</v>
      </c>
      <c r="C149" s="132" t="str">
        <f>IF(ISNUMBER($G149),VLOOKUP(ResultsInput!C149,ResultsInput!$I$3:$L$6,4,FALSE),"")</f>
        <v>01</v>
      </c>
      <c r="D149" s="132" t="str">
        <f t="shared" si="2"/>
        <v>W</v>
      </c>
      <c r="E149" s="132"/>
      <c r="F149" s="132"/>
      <c r="G149" s="133">
        <f>Pairings!B149</f>
        <v>1</v>
      </c>
    </row>
    <row r="150" spans="1:7" x14ac:dyDescent="0.2">
      <c r="A150" s="132" t="e">
        <f ca="1">IF(ISNUMBER($G150),INDEX(PlayerDetails!$B:$B,VLOOKUP(ResultsInput!D150,TeamDeclarations!$B$3:$J$522,6+$G150)),"")</f>
        <v>#N/A</v>
      </c>
      <c r="B150" s="132" t="e">
        <f ca="1">IF(ISNUMBER($G150),INDEX(PlayerDetails!$B:$B,VLOOKUP(ResultsInput!E150,TeamDeclarations!$B$3:$J$522,6+$G150)),"")</f>
        <v>#N/A</v>
      </c>
      <c r="C150" s="132" t="str">
        <f>IF(ISNUMBER($G150),VLOOKUP(ResultsInput!C150,ResultsInput!$I$3:$L$6,4,FALSE),"")</f>
        <v>01</v>
      </c>
      <c r="D150" s="132" t="str">
        <f t="shared" si="2"/>
        <v>W</v>
      </c>
      <c r="E150" s="132"/>
      <c r="F150" s="132"/>
      <c r="G150" s="133">
        <f>Pairings!B150</f>
        <v>1</v>
      </c>
    </row>
    <row r="151" spans="1:7" x14ac:dyDescent="0.2">
      <c r="A151" s="132" t="e">
        <f ca="1">IF(ISNUMBER($G151),INDEX(PlayerDetails!$B:$B,VLOOKUP(ResultsInput!D151,TeamDeclarations!$B$3:$J$522,6+$G151)),"")</f>
        <v>#N/A</v>
      </c>
      <c r="B151" s="132" t="e">
        <f ca="1">IF(ISNUMBER($G151),INDEX(PlayerDetails!$B:$B,VLOOKUP(ResultsInput!E151,TeamDeclarations!$B$3:$J$522,6+$G151)),"")</f>
        <v>#N/A</v>
      </c>
      <c r="C151" s="132" t="str">
        <f>IF(ISNUMBER($G151),VLOOKUP(ResultsInput!C151,ResultsInput!$I$3:$L$6,4,FALSE),"")</f>
        <v>01</v>
      </c>
      <c r="D151" s="132" t="str">
        <f t="shared" si="2"/>
        <v>W</v>
      </c>
      <c r="E151" s="132"/>
      <c r="F151" s="132"/>
      <c r="G151" s="133">
        <f>Pairings!B151</f>
        <v>1</v>
      </c>
    </row>
    <row r="152" spans="1:7" x14ac:dyDescent="0.2">
      <c r="A152" s="132" t="e">
        <f ca="1">IF(ISNUMBER($G152),INDEX(PlayerDetails!$B:$B,VLOOKUP(ResultsInput!D152,TeamDeclarations!$B$3:$J$522,6+$G152)),"")</f>
        <v>#N/A</v>
      </c>
      <c r="B152" s="132" t="e">
        <f ca="1">IF(ISNUMBER($G152),INDEX(PlayerDetails!$B:$B,VLOOKUP(ResultsInput!E152,TeamDeclarations!$B$3:$J$522,6+$G152)),"")</f>
        <v>#N/A</v>
      </c>
      <c r="C152" s="132" t="str">
        <f>IF(ISNUMBER($G152),VLOOKUP(ResultsInput!C152,ResultsInput!$I$3:$L$6,4,FALSE),"")</f>
        <v>01</v>
      </c>
      <c r="D152" s="132" t="str">
        <f t="shared" si="2"/>
        <v>W</v>
      </c>
      <c r="E152" s="132"/>
      <c r="F152" s="132"/>
      <c r="G152" s="133">
        <f>Pairings!B152</f>
        <v>1</v>
      </c>
    </row>
    <row r="153" spans="1:7" x14ac:dyDescent="0.2">
      <c r="A153" s="132" t="e">
        <f ca="1">IF(ISNUMBER($G153),INDEX(PlayerDetails!$B:$B,VLOOKUP(ResultsInput!D153,TeamDeclarations!$B$3:$J$522,6+$G153)),"")</f>
        <v>#N/A</v>
      </c>
      <c r="B153" s="132" t="e">
        <f ca="1">IF(ISNUMBER($G153),INDEX(PlayerDetails!$B:$B,VLOOKUP(ResultsInput!E153,TeamDeclarations!$B$3:$J$522,6+$G153)),"")</f>
        <v>#N/A</v>
      </c>
      <c r="C153" s="132" t="str">
        <f>IF(ISNUMBER($G153),VLOOKUP(ResultsInput!C153,ResultsInput!$I$3:$L$6,4,FALSE),"")</f>
        <v>01</v>
      </c>
      <c r="D153" s="132" t="str">
        <f t="shared" si="2"/>
        <v>W</v>
      </c>
      <c r="E153" s="132"/>
      <c r="F153" s="132"/>
      <c r="G153" s="133">
        <f>Pairings!B153</f>
        <v>1</v>
      </c>
    </row>
    <row r="154" spans="1:7" x14ac:dyDescent="0.2">
      <c r="A154" s="132" t="e">
        <f ca="1">IF(ISNUMBER($G154),INDEX(PlayerDetails!$B:$B,VLOOKUP(ResultsInput!D154,TeamDeclarations!$B$3:$J$522,6+$G154)),"")</f>
        <v>#N/A</v>
      </c>
      <c r="B154" s="132" t="e">
        <f ca="1">IF(ISNUMBER($G154),INDEX(PlayerDetails!$B:$B,VLOOKUP(ResultsInput!E154,TeamDeclarations!$B$3:$J$522,6+$G154)),"")</f>
        <v>#N/A</v>
      </c>
      <c r="C154" s="132" t="str">
        <f>IF(ISNUMBER($G154),VLOOKUP(ResultsInput!C154,ResultsInput!$I$3:$L$6,4,FALSE),"")</f>
        <v>01</v>
      </c>
      <c r="D154" s="132" t="str">
        <f t="shared" si="2"/>
        <v>W</v>
      </c>
      <c r="E154" s="132"/>
      <c r="F154" s="132"/>
      <c r="G154" s="133">
        <f>Pairings!B154</f>
        <v>1</v>
      </c>
    </row>
    <row r="155" spans="1:7" x14ac:dyDescent="0.2">
      <c r="A155" s="132" t="e">
        <f ca="1">IF(ISNUMBER($G155),INDEX(PlayerDetails!$B:$B,VLOOKUP(ResultsInput!D155,TeamDeclarations!$B$3:$J$522,6+$G155)),"")</f>
        <v>#N/A</v>
      </c>
      <c r="B155" s="132" t="e">
        <f ca="1">IF(ISNUMBER($G155),INDEX(PlayerDetails!$B:$B,VLOOKUP(ResultsInput!E155,TeamDeclarations!$B$3:$J$522,6+$G155)),"")</f>
        <v>#N/A</v>
      </c>
      <c r="C155" s="132" t="str">
        <f>IF(ISNUMBER($G155),VLOOKUP(ResultsInput!C155,ResultsInput!$I$3:$L$6,4,FALSE),"")</f>
        <v>01</v>
      </c>
      <c r="D155" s="132" t="str">
        <f t="shared" si="2"/>
        <v>W</v>
      </c>
      <c r="E155" s="132"/>
      <c r="F155" s="132"/>
      <c r="G155" s="133">
        <f>Pairings!B155</f>
        <v>1</v>
      </c>
    </row>
    <row r="156" spans="1:7" x14ac:dyDescent="0.2">
      <c r="A156" s="132" t="e">
        <f ca="1">IF(ISNUMBER($G156),INDEX(PlayerDetails!$B:$B,VLOOKUP(ResultsInput!D156,TeamDeclarations!$B$3:$J$522,6+$G156)),"")</f>
        <v>#N/A</v>
      </c>
      <c r="B156" s="132" t="e">
        <f ca="1">IF(ISNUMBER($G156),INDEX(PlayerDetails!$B:$B,VLOOKUP(ResultsInput!E156,TeamDeclarations!$B$3:$J$522,6+$G156)),"")</f>
        <v>#N/A</v>
      </c>
      <c r="C156" s="132" t="str">
        <f>IF(ISNUMBER($G156),VLOOKUP(ResultsInput!C156,ResultsInput!$I$3:$L$6,4,FALSE),"")</f>
        <v>01</v>
      </c>
      <c r="D156" s="132" t="str">
        <f t="shared" si="2"/>
        <v>W</v>
      </c>
      <c r="E156" s="132"/>
      <c r="F156" s="132"/>
      <c r="G156" s="133">
        <f>Pairings!B156</f>
        <v>1</v>
      </c>
    </row>
    <row r="157" spans="1:7" x14ac:dyDescent="0.2">
      <c r="A157" s="132" t="e">
        <f ca="1">IF(ISNUMBER($G157),INDEX(PlayerDetails!$B:$B,VLOOKUP(ResultsInput!D157,TeamDeclarations!$B$3:$J$522,6+$G157)),"")</f>
        <v>#N/A</v>
      </c>
      <c r="B157" s="132" t="e">
        <f ca="1">IF(ISNUMBER($G157),INDEX(PlayerDetails!$B:$B,VLOOKUP(ResultsInput!E157,TeamDeclarations!$B$3:$J$522,6+$G157)),"")</f>
        <v>#N/A</v>
      </c>
      <c r="C157" s="132" t="str">
        <f>IF(ISNUMBER($G157),VLOOKUP(ResultsInput!C157,ResultsInput!$I$3:$L$6,4,FALSE),"")</f>
        <v>01</v>
      </c>
      <c r="D157" s="132" t="str">
        <f t="shared" si="2"/>
        <v>W</v>
      </c>
      <c r="E157" s="132"/>
      <c r="F157" s="132"/>
      <c r="G157" s="133">
        <f>Pairings!B157</f>
        <v>1</v>
      </c>
    </row>
    <row r="158" spans="1:7" x14ac:dyDescent="0.2">
      <c r="A158" s="132" t="e">
        <f ca="1">IF(ISNUMBER($G158),INDEX(PlayerDetails!$B:$B,VLOOKUP(ResultsInput!D158,TeamDeclarations!$B$3:$J$522,6+$G158)),"")</f>
        <v>#N/A</v>
      </c>
      <c r="B158" s="132" t="e">
        <f ca="1">IF(ISNUMBER($G158),INDEX(PlayerDetails!$B:$B,VLOOKUP(ResultsInput!E158,TeamDeclarations!$B$3:$J$522,6+$G158)),"")</f>
        <v>#N/A</v>
      </c>
      <c r="C158" s="132" t="str">
        <f>IF(ISNUMBER($G158),VLOOKUP(ResultsInput!C158,ResultsInput!$I$3:$L$6,4,FALSE),"")</f>
        <v>01</v>
      </c>
      <c r="D158" s="132" t="str">
        <f t="shared" si="2"/>
        <v>W</v>
      </c>
      <c r="E158" s="132"/>
      <c r="F158" s="132"/>
      <c r="G158" s="133">
        <f>Pairings!B158</f>
        <v>1</v>
      </c>
    </row>
    <row r="159" spans="1:7" x14ac:dyDescent="0.2">
      <c r="A159" s="132" t="e">
        <f ca="1">IF(ISNUMBER($G159),INDEX(PlayerDetails!$B:$B,VLOOKUP(ResultsInput!D159,TeamDeclarations!$B$3:$J$522,6+$G159)),"")</f>
        <v>#N/A</v>
      </c>
      <c r="B159" s="132" t="e">
        <f ca="1">IF(ISNUMBER($G159),INDEX(PlayerDetails!$B:$B,VLOOKUP(ResultsInput!E159,TeamDeclarations!$B$3:$J$522,6+$G159)),"")</f>
        <v>#N/A</v>
      </c>
      <c r="C159" s="132" t="str">
        <f>IF(ISNUMBER($G159),VLOOKUP(ResultsInput!C159,ResultsInput!$I$3:$L$6,4,FALSE),"")</f>
        <v>01</v>
      </c>
      <c r="D159" s="132" t="str">
        <f t="shared" si="2"/>
        <v>W</v>
      </c>
      <c r="E159" s="132"/>
      <c r="F159" s="132"/>
      <c r="G159" s="133">
        <f>Pairings!B159</f>
        <v>1</v>
      </c>
    </row>
    <row r="160" spans="1:7" x14ac:dyDescent="0.2">
      <c r="A160" s="132" t="e">
        <f ca="1">IF(ISNUMBER($G160),INDEX(PlayerDetails!$B:$B,VLOOKUP(ResultsInput!D160,TeamDeclarations!$B$3:$J$522,6+$G160)),"")</f>
        <v>#N/A</v>
      </c>
      <c r="B160" s="132" t="e">
        <f ca="1">IF(ISNUMBER($G160),INDEX(PlayerDetails!$B:$B,VLOOKUP(ResultsInput!E160,TeamDeclarations!$B$3:$J$522,6+$G160)),"")</f>
        <v>#N/A</v>
      </c>
      <c r="C160" s="132" t="str">
        <f>IF(ISNUMBER($G160),VLOOKUP(ResultsInput!C160,ResultsInput!$I$3:$L$6,4,FALSE),"")</f>
        <v>01</v>
      </c>
      <c r="D160" s="132" t="str">
        <f t="shared" si="2"/>
        <v>W</v>
      </c>
      <c r="E160" s="132"/>
      <c r="F160" s="132"/>
      <c r="G160" s="133">
        <f>Pairings!B160</f>
        <v>1</v>
      </c>
    </row>
    <row r="161" spans="1:7" x14ac:dyDescent="0.2">
      <c r="A161" s="132" t="e">
        <f ca="1">IF(ISNUMBER($G161),INDEX(PlayerDetails!$B:$B,VLOOKUP(ResultsInput!D161,TeamDeclarations!$B$3:$J$522,6+$G161)),"")</f>
        <v>#N/A</v>
      </c>
      <c r="B161" s="132" t="e">
        <f ca="1">IF(ISNUMBER($G161),INDEX(PlayerDetails!$B:$B,VLOOKUP(ResultsInput!E161,TeamDeclarations!$B$3:$J$522,6+$G161)),"")</f>
        <v>#N/A</v>
      </c>
      <c r="C161" s="132" t="str">
        <f>IF(ISNUMBER($G161),VLOOKUP(ResultsInput!C161,ResultsInput!$I$3:$L$6,4,FALSE),"")</f>
        <v>01</v>
      </c>
      <c r="D161" s="132" t="str">
        <f t="shared" si="2"/>
        <v>W</v>
      </c>
      <c r="E161" s="132"/>
      <c r="F161" s="132"/>
      <c r="G161" s="133">
        <f>Pairings!B161</f>
        <v>1</v>
      </c>
    </row>
    <row r="162" spans="1:7" x14ac:dyDescent="0.2">
      <c r="A162" s="132" t="e">
        <f ca="1">IF(ISNUMBER($G162),INDEX(PlayerDetails!$B:$B,VLOOKUP(ResultsInput!D162,TeamDeclarations!$B$3:$J$522,6+$G162)),"")</f>
        <v>#N/A</v>
      </c>
      <c r="B162" s="132" t="e">
        <f ca="1">IF(ISNUMBER($G162),INDEX(PlayerDetails!$B:$B,VLOOKUP(ResultsInput!E162,TeamDeclarations!$B$3:$J$522,6+$G162)),"")</f>
        <v>#N/A</v>
      </c>
      <c r="C162" s="132" t="str">
        <f>IF(ISNUMBER($G162),VLOOKUP(ResultsInput!C162,ResultsInput!$I$3:$L$6,4,FALSE),"")</f>
        <v>01</v>
      </c>
      <c r="D162" s="132" t="str">
        <f t="shared" si="2"/>
        <v>W</v>
      </c>
      <c r="E162" s="132"/>
      <c r="F162" s="132"/>
      <c r="G162" s="133">
        <f>Pairings!B162</f>
        <v>1</v>
      </c>
    </row>
    <row r="163" spans="1:7" x14ac:dyDescent="0.2">
      <c r="A163" s="132" t="e">
        <f ca="1">IF(ISNUMBER($G163),INDEX(PlayerDetails!$B:$B,VLOOKUP(ResultsInput!D163,TeamDeclarations!$B$3:$J$522,6+$G163)),"")</f>
        <v>#N/A</v>
      </c>
      <c r="B163" s="132" t="e">
        <f ca="1">IF(ISNUMBER($G163),INDEX(PlayerDetails!$B:$B,VLOOKUP(ResultsInput!E163,TeamDeclarations!$B$3:$J$522,6+$G163)),"")</f>
        <v>#N/A</v>
      </c>
      <c r="C163" s="132" t="str">
        <f>IF(ISNUMBER($G163),VLOOKUP(ResultsInput!C163,ResultsInput!$I$3:$L$6,4,FALSE),"")</f>
        <v>01</v>
      </c>
      <c r="D163" s="132" t="str">
        <f t="shared" si="2"/>
        <v>W</v>
      </c>
      <c r="E163" s="132"/>
      <c r="F163" s="132"/>
      <c r="G163" s="133">
        <f>Pairings!B163</f>
        <v>1</v>
      </c>
    </row>
    <row r="164" spans="1:7" x14ac:dyDescent="0.2">
      <c r="A164" s="132" t="e">
        <f ca="1">IF(ISNUMBER($G164),INDEX(PlayerDetails!$B:$B,VLOOKUP(ResultsInput!D164,TeamDeclarations!$B$3:$J$522,6+$G164)),"")</f>
        <v>#N/A</v>
      </c>
      <c r="B164" s="132" t="e">
        <f ca="1">IF(ISNUMBER($G164),INDEX(PlayerDetails!$B:$B,VLOOKUP(ResultsInput!E164,TeamDeclarations!$B$3:$J$522,6+$G164)),"")</f>
        <v>#N/A</v>
      </c>
      <c r="C164" s="132" t="str">
        <f>IF(ISNUMBER($G164),VLOOKUP(ResultsInput!C164,ResultsInput!$I$3:$L$6,4,FALSE),"")</f>
        <v>01</v>
      </c>
      <c r="D164" s="132" t="str">
        <f t="shared" si="2"/>
        <v>W</v>
      </c>
      <c r="E164" s="132"/>
      <c r="F164" s="132"/>
      <c r="G164" s="133">
        <f>Pairings!B164</f>
        <v>1</v>
      </c>
    </row>
    <row r="165" spans="1:7" x14ac:dyDescent="0.2">
      <c r="A165" s="132" t="e">
        <f ca="1">IF(ISNUMBER($G165),INDEX(PlayerDetails!$B:$B,VLOOKUP(ResultsInput!D165,TeamDeclarations!$B$3:$J$522,6+$G165)),"")</f>
        <v>#N/A</v>
      </c>
      <c r="B165" s="132" t="e">
        <f ca="1">IF(ISNUMBER($G165),INDEX(PlayerDetails!$B:$B,VLOOKUP(ResultsInput!E165,TeamDeclarations!$B$3:$J$522,6+$G165)),"")</f>
        <v>#N/A</v>
      </c>
      <c r="C165" s="132" t="str">
        <f>IF(ISNUMBER($G165),VLOOKUP(ResultsInput!C165,ResultsInput!$I$3:$L$6,4,FALSE),"")</f>
        <v>01</v>
      </c>
      <c r="D165" s="132" t="str">
        <f t="shared" si="2"/>
        <v>W</v>
      </c>
      <c r="E165" s="132"/>
      <c r="F165" s="132"/>
      <c r="G165" s="133">
        <f>Pairings!B165</f>
        <v>1</v>
      </c>
    </row>
    <row r="166" spans="1:7" x14ac:dyDescent="0.2">
      <c r="A166" s="132" t="e">
        <f ca="1">IF(ISNUMBER($G166),INDEX(PlayerDetails!$B:$B,VLOOKUP(ResultsInput!D166,TeamDeclarations!$B$3:$J$522,6+$G166)),"")</f>
        <v>#N/A</v>
      </c>
      <c r="B166" s="132" t="e">
        <f ca="1">IF(ISNUMBER($G166),INDEX(PlayerDetails!$B:$B,VLOOKUP(ResultsInput!E166,TeamDeclarations!$B$3:$J$522,6+$G166)),"")</f>
        <v>#N/A</v>
      </c>
      <c r="C166" s="132" t="str">
        <f>IF(ISNUMBER($G166),VLOOKUP(ResultsInput!C166,ResultsInput!$I$3:$L$6,4,FALSE),"")</f>
        <v>01</v>
      </c>
      <c r="D166" s="132" t="str">
        <f t="shared" si="2"/>
        <v>W</v>
      </c>
      <c r="E166" s="132"/>
      <c r="F166" s="132"/>
      <c r="G166" s="133">
        <f>Pairings!B166</f>
        <v>1</v>
      </c>
    </row>
    <row r="167" spans="1:7" x14ac:dyDescent="0.2">
      <c r="A167" s="132" t="e">
        <f ca="1">IF(ISNUMBER($G167),INDEX(PlayerDetails!$B:$B,VLOOKUP(ResultsInput!D167,TeamDeclarations!$B$3:$J$522,6+$G167)),"")</f>
        <v>#N/A</v>
      </c>
      <c r="B167" s="132" t="e">
        <f ca="1">IF(ISNUMBER($G167),INDEX(PlayerDetails!$B:$B,VLOOKUP(ResultsInput!E167,TeamDeclarations!$B$3:$J$522,6+$G167)),"")</f>
        <v>#N/A</v>
      </c>
      <c r="C167" s="132" t="str">
        <f>IF(ISNUMBER($G167),VLOOKUP(ResultsInput!C167,ResultsInput!$I$3:$L$6,4,FALSE),"")</f>
        <v>01</v>
      </c>
      <c r="D167" s="132" t="str">
        <f t="shared" si="2"/>
        <v>W</v>
      </c>
      <c r="E167" s="132"/>
      <c r="F167" s="132"/>
      <c r="G167" s="133">
        <f>Pairings!B167</f>
        <v>1</v>
      </c>
    </row>
    <row r="168" spans="1:7" x14ac:dyDescent="0.2">
      <c r="A168" s="132" t="e">
        <f ca="1">IF(ISNUMBER($G168),INDEX(PlayerDetails!$B:$B,VLOOKUP(ResultsInput!D168,TeamDeclarations!$B$3:$J$522,6+$G168)),"")</f>
        <v>#N/A</v>
      </c>
      <c r="B168" s="132" t="e">
        <f ca="1">IF(ISNUMBER($G168),INDEX(PlayerDetails!$B:$B,VLOOKUP(ResultsInput!E168,TeamDeclarations!$B$3:$J$522,6+$G168)),"")</f>
        <v>#N/A</v>
      </c>
      <c r="C168" s="132" t="str">
        <f>IF(ISNUMBER($G168),VLOOKUP(ResultsInput!C168,ResultsInput!$I$3:$L$6,4,FALSE),"")</f>
        <v>01</v>
      </c>
      <c r="D168" s="132" t="str">
        <f t="shared" si="2"/>
        <v>W</v>
      </c>
      <c r="E168" s="132"/>
      <c r="F168" s="132"/>
      <c r="G168" s="133">
        <f>Pairings!B168</f>
        <v>1</v>
      </c>
    </row>
    <row r="169" spans="1:7" x14ac:dyDescent="0.2">
      <c r="A169" s="132" t="e">
        <f ca="1">IF(ISNUMBER($G169),INDEX(PlayerDetails!$B:$B,VLOOKUP(ResultsInput!D169,TeamDeclarations!$B$3:$J$522,6+$G169)),"")</f>
        <v>#N/A</v>
      </c>
      <c r="B169" s="132" t="e">
        <f ca="1">IF(ISNUMBER($G169),INDEX(PlayerDetails!$B:$B,VLOOKUP(ResultsInput!E169,TeamDeclarations!$B$3:$J$522,6+$G169)),"")</f>
        <v>#N/A</v>
      </c>
      <c r="C169" s="132" t="str">
        <f>IF(ISNUMBER($G169),VLOOKUP(ResultsInput!C169,ResultsInput!$I$3:$L$6,4,FALSE),"")</f>
        <v>01</v>
      </c>
      <c r="D169" s="132" t="str">
        <f t="shared" si="2"/>
        <v>W</v>
      </c>
      <c r="E169" s="132"/>
      <c r="F169" s="132"/>
      <c r="G169" s="133">
        <f>Pairings!B169</f>
        <v>1</v>
      </c>
    </row>
    <row r="170" spans="1:7" x14ac:dyDescent="0.2">
      <c r="A170" s="132" t="e">
        <f ca="1">IF(ISNUMBER($G170),INDEX(PlayerDetails!$B:$B,VLOOKUP(ResultsInput!D170,TeamDeclarations!$B$3:$J$522,6+$G170)),"")</f>
        <v>#N/A</v>
      </c>
      <c r="B170" s="132" t="e">
        <f ca="1">IF(ISNUMBER($G170),INDEX(PlayerDetails!$B:$B,VLOOKUP(ResultsInput!E170,TeamDeclarations!$B$3:$J$522,6+$G170)),"")</f>
        <v>#N/A</v>
      </c>
      <c r="C170" s="132" t="str">
        <f>IF(ISNUMBER($G170),VLOOKUP(ResultsInput!C170,ResultsInput!$I$3:$L$6,4,FALSE),"")</f>
        <v>01</v>
      </c>
      <c r="D170" s="132" t="str">
        <f t="shared" si="2"/>
        <v>W</v>
      </c>
      <c r="E170" s="132"/>
      <c r="F170" s="132"/>
      <c r="G170" s="133">
        <f>Pairings!B170</f>
        <v>1</v>
      </c>
    </row>
    <row r="171" spans="1:7" x14ac:dyDescent="0.2">
      <c r="A171" s="132" t="e">
        <f ca="1">IF(ISNUMBER($G171),INDEX(PlayerDetails!$B:$B,VLOOKUP(ResultsInput!D171,TeamDeclarations!$B$3:$J$522,6+$G171)),"")</f>
        <v>#N/A</v>
      </c>
      <c r="B171" s="132" t="e">
        <f ca="1">IF(ISNUMBER($G171),INDEX(PlayerDetails!$B:$B,VLOOKUP(ResultsInput!E171,TeamDeclarations!$B$3:$J$522,6+$G171)),"")</f>
        <v>#N/A</v>
      </c>
      <c r="C171" s="132" t="str">
        <f>IF(ISNUMBER($G171),VLOOKUP(ResultsInput!C171,ResultsInput!$I$3:$L$6,4,FALSE),"")</f>
        <v>01</v>
      </c>
      <c r="D171" s="132" t="str">
        <f t="shared" si="2"/>
        <v>W</v>
      </c>
      <c r="E171" s="132"/>
      <c r="F171" s="132"/>
      <c r="G171" s="133">
        <f>Pairings!B171</f>
        <v>1</v>
      </c>
    </row>
    <row r="172" spans="1:7" x14ac:dyDescent="0.2">
      <c r="A172" s="132" t="e">
        <f ca="1">IF(ISNUMBER($G172),INDEX(PlayerDetails!$B:$B,VLOOKUP(ResultsInput!D172,TeamDeclarations!$B$3:$J$522,6+$G172)),"")</f>
        <v>#N/A</v>
      </c>
      <c r="B172" s="132" t="e">
        <f ca="1">IF(ISNUMBER($G172),INDEX(PlayerDetails!$B:$B,VLOOKUP(ResultsInput!E172,TeamDeclarations!$B$3:$J$522,6+$G172)),"")</f>
        <v>#N/A</v>
      </c>
      <c r="C172" s="132" t="str">
        <f>IF(ISNUMBER($G172),VLOOKUP(ResultsInput!C172,ResultsInput!$I$3:$L$6,4,FALSE),"")</f>
        <v>01</v>
      </c>
      <c r="D172" s="132" t="str">
        <f t="shared" si="2"/>
        <v>W</v>
      </c>
      <c r="E172" s="132"/>
      <c r="F172" s="132"/>
      <c r="G172" s="133">
        <f>Pairings!B172</f>
        <v>1</v>
      </c>
    </row>
    <row r="173" spans="1:7" x14ac:dyDescent="0.2">
      <c r="A173" s="132" t="e">
        <f ca="1">IF(ISNUMBER($G173),INDEX(PlayerDetails!$B:$B,VLOOKUP(ResultsInput!D173,TeamDeclarations!$B$3:$J$522,6+$G173)),"")</f>
        <v>#N/A</v>
      </c>
      <c r="B173" s="132" t="e">
        <f ca="1">IF(ISNUMBER($G173),INDEX(PlayerDetails!$B:$B,VLOOKUP(ResultsInput!E173,TeamDeclarations!$B$3:$J$522,6+$G173)),"")</f>
        <v>#N/A</v>
      </c>
      <c r="C173" s="132" t="str">
        <f>IF(ISNUMBER($G173),VLOOKUP(ResultsInput!C173,ResultsInput!$I$3:$L$6,4,FALSE),"")</f>
        <v>01</v>
      </c>
      <c r="D173" s="132" t="str">
        <f t="shared" si="2"/>
        <v>W</v>
      </c>
      <c r="E173" s="132"/>
      <c r="F173" s="132"/>
      <c r="G173" s="133">
        <f>Pairings!B173</f>
        <v>1</v>
      </c>
    </row>
    <row r="174" spans="1:7" x14ac:dyDescent="0.2">
      <c r="A174" s="132" t="e">
        <f ca="1">IF(ISNUMBER($G174),INDEX(PlayerDetails!$B:$B,VLOOKUP(ResultsInput!D174,TeamDeclarations!$B$3:$J$522,6+$G174)),"")</f>
        <v>#N/A</v>
      </c>
      <c r="B174" s="132" t="e">
        <f ca="1">IF(ISNUMBER($G174),INDEX(PlayerDetails!$B:$B,VLOOKUP(ResultsInput!E174,TeamDeclarations!$B$3:$J$522,6+$G174)),"")</f>
        <v>#N/A</v>
      </c>
      <c r="C174" s="132" t="str">
        <f>IF(ISNUMBER($G174),VLOOKUP(ResultsInput!C174,ResultsInput!$I$3:$L$6,4,FALSE),"")</f>
        <v>01</v>
      </c>
      <c r="D174" s="132" t="str">
        <f t="shared" si="2"/>
        <v>W</v>
      </c>
      <c r="E174" s="132"/>
      <c r="F174" s="132"/>
      <c r="G174" s="133">
        <f>Pairings!B174</f>
        <v>1</v>
      </c>
    </row>
    <row r="175" spans="1:7" x14ac:dyDescent="0.2">
      <c r="A175" s="132" t="e">
        <f ca="1">IF(ISNUMBER($G175),INDEX(PlayerDetails!$B:$B,VLOOKUP(ResultsInput!D175,TeamDeclarations!$B$3:$J$522,6+$G175)),"")</f>
        <v>#N/A</v>
      </c>
      <c r="B175" s="132" t="e">
        <f ca="1">IF(ISNUMBER($G175),INDEX(PlayerDetails!$B:$B,VLOOKUP(ResultsInput!E175,TeamDeclarations!$B$3:$J$522,6+$G175)),"")</f>
        <v>#N/A</v>
      </c>
      <c r="C175" s="132" t="str">
        <f>IF(ISNUMBER($G175),VLOOKUP(ResultsInput!C175,ResultsInput!$I$3:$L$6,4,FALSE),"")</f>
        <v>01</v>
      </c>
      <c r="D175" s="132" t="str">
        <f t="shared" si="2"/>
        <v>W</v>
      </c>
      <c r="E175" s="132"/>
      <c r="F175" s="132"/>
      <c r="G175" s="133">
        <f>Pairings!B175</f>
        <v>1</v>
      </c>
    </row>
    <row r="176" spans="1:7" x14ac:dyDescent="0.2">
      <c r="A176" s="132" t="e">
        <f ca="1">IF(ISNUMBER($G176),INDEX(PlayerDetails!$B:$B,VLOOKUP(ResultsInput!D176,TeamDeclarations!$B$3:$J$522,6+$G176)),"")</f>
        <v>#N/A</v>
      </c>
      <c r="B176" s="132" t="e">
        <f ca="1">IF(ISNUMBER($G176),INDEX(PlayerDetails!$B:$B,VLOOKUP(ResultsInput!E176,TeamDeclarations!$B$3:$J$522,6+$G176)),"")</f>
        <v>#N/A</v>
      </c>
      <c r="C176" s="132" t="str">
        <f>IF(ISNUMBER($G176),VLOOKUP(ResultsInput!C176,ResultsInput!$I$3:$L$6,4,FALSE),"")</f>
        <v>01</v>
      </c>
      <c r="D176" s="132" t="str">
        <f t="shared" si="2"/>
        <v>W</v>
      </c>
      <c r="E176" s="132"/>
      <c r="F176" s="132"/>
      <c r="G176" s="133">
        <f>Pairings!B176</f>
        <v>1</v>
      </c>
    </row>
    <row r="177" spans="1:7" x14ac:dyDescent="0.2">
      <c r="A177" s="132" t="e">
        <f ca="1">IF(ISNUMBER($G177),INDEX(PlayerDetails!$B:$B,VLOOKUP(ResultsInput!D177,TeamDeclarations!$B$3:$J$522,6+$G177)),"")</f>
        <v>#N/A</v>
      </c>
      <c r="B177" s="132" t="e">
        <f ca="1">IF(ISNUMBER($G177),INDEX(PlayerDetails!$B:$B,VLOOKUP(ResultsInput!E177,TeamDeclarations!$B$3:$J$522,6+$G177)),"")</f>
        <v>#N/A</v>
      </c>
      <c r="C177" s="132" t="str">
        <f>IF(ISNUMBER($G177),VLOOKUP(ResultsInput!C177,ResultsInput!$I$3:$L$6,4,FALSE),"")</f>
        <v>01</v>
      </c>
      <c r="D177" s="132" t="str">
        <f t="shared" si="2"/>
        <v>W</v>
      </c>
      <c r="E177" s="132"/>
      <c r="F177" s="132"/>
      <c r="G177" s="133">
        <f>Pairings!B177</f>
        <v>1</v>
      </c>
    </row>
    <row r="178" spans="1:7" x14ac:dyDescent="0.2">
      <c r="A178" s="132" t="e">
        <f ca="1">IF(ISNUMBER($G178),INDEX(PlayerDetails!$B:$B,VLOOKUP(ResultsInput!D178,TeamDeclarations!$B$3:$J$522,6+$G178)),"")</f>
        <v>#N/A</v>
      </c>
      <c r="B178" s="132" t="e">
        <f ca="1">IF(ISNUMBER($G178),INDEX(PlayerDetails!$B:$B,VLOOKUP(ResultsInput!E178,TeamDeclarations!$B$3:$J$522,6+$G178)),"")</f>
        <v>#N/A</v>
      </c>
      <c r="C178" s="132" t="str">
        <f>IF(ISNUMBER($G178),VLOOKUP(ResultsInput!C178,ResultsInput!$I$3:$L$6,4,FALSE),"")</f>
        <v>01</v>
      </c>
      <c r="D178" s="132" t="str">
        <f t="shared" si="2"/>
        <v>W</v>
      </c>
      <c r="E178" s="132"/>
      <c r="F178" s="132"/>
      <c r="G178" s="133">
        <f>Pairings!B178</f>
        <v>1</v>
      </c>
    </row>
    <row r="179" spans="1:7" x14ac:dyDescent="0.2">
      <c r="A179" s="132" t="e">
        <f ca="1">IF(ISNUMBER($G179),INDEX(PlayerDetails!$B:$B,VLOOKUP(ResultsInput!D179,TeamDeclarations!$B$3:$J$522,6+$G179)),"")</f>
        <v>#N/A</v>
      </c>
      <c r="B179" s="132" t="e">
        <f ca="1">IF(ISNUMBER($G179),INDEX(PlayerDetails!$B:$B,VLOOKUP(ResultsInput!E179,TeamDeclarations!$B$3:$J$522,6+$G179)),"")</f>
        <v>#N/A</v>
      </c>
      <c r="C179" s="132" t="str">
        <f>IF(ISNUMBER($G179),VLOOKUP(ResultsInput!C179,ResultsInput!$I$3:$L$6,4,FALSE),"")</f>
        <v>01</v>
      </c>
      <c r="D179" s="132" t="str">
        <f t="shared" si="2"/>
        <v>W</v>
      </c>
      <c r="E179" s="132"/>
      <c r="F179" s="132"/>
      <c r="G179" s="133">
        <f>Pairings!B179</f>
        <v>1</v>
      </c>
    </row>
    <row r="180" spans="1:7" x14ac:dyDescent="0.2">
      <c r="A180" s="132" t="e">
        <f ca="1">IF(ISNUMBER($G180),INDEX(PlayerDetails!$B:$B,VLOOKUP(ResultsInput!D180,TeamDeclarations!$B$3:$J$522,6+$G180)),"")</f>
        <v>#N/A</v>
      </c>
      <c r="B180" s="132" t="e">
        <f ca="1">IF(ISNUMBER($G180),INDEX(PlayerDetails!$B:$B,VLOOKUP(ResultsInput!E180,TeamDeclarations!$B$3:$J$522,6+$G180)),"")</f>
        <v>#N/A</v>
      </c>
      <c r="C180" s="132" t="str">
        <f>IF(ISNUMBER($G180),VLOOKUP(ResultsInput!C180,ResultsInput!$I$3:$L$6,4,FALSE),"")</f>
        <v>01</v>
      </c>
      <c r="D180" s="132" t="str">
        <f t="shared" si="2"/>
        <v>W</v>
      </c>
      <c r="E180" s="132"/>
      <c r="F180" s="132"/>
      <c r="G180" s="133">
        <f>Pairings!B180</f>
        <v>1</v>
      </c>
    </row>
    <row r="181" spans="1:7" x14ac:dyDescent="0.2">
      <c r="A181" s="132" t="e">
        <f ca="1">IF(ISNUMBER($G181),INDEX(PlayerDetails!$B:$B,VLOOKUP(ResultsInput!D181,TeamDeclarations!$B$3:$J$522,6+$G181)),"")</f>
        <v>#N/A</v>
      </c>
      <c r="B181" s="132" t="e">
        <f ca="1">IF(ISNUMBER($G181),INDEX(PlayerDetails!$B:$B,VLOOKUP(ResultsInput!E181,TeamDeclarations!$B$3:$J$522,6+$G181)),"")</f>
        <v>#N/A</v>
      </c>
      <c r="C181" s="132" t="str">
        <f>IF(ISNUMBER($G181),VLOOKUP(ResultsInput!C181,ResultsInput!$I$3:$L$6,4,FALSE),"")</f>
        <v>01</v>
      </c>
      <c r="D181" s="132" t="str">
        <f t="shared" si="2"/>
        <v>W</v>
      </c>
      <c r="E181" s="132"/>
      <c r="F181" s="132"/>
      <c r="G181" s="133">
        <f>Pairings!B181</f>
        <v>1</v>
      </c>
    </row>
    <row r="182" spans="1:7" x14ac:dyDescent="0.2">
      <c r="A182" s="132" t="e">
        <f ca="1">IF(ISNUMBER($G182),INDEX(PlayerDetails!$B:$B,VLOOKUP(ResultsInput!D182,TeamDeclarations!$B$3:$J$522,6+$G182)),"")</f>
        <v>#N/A</v>
      </c>
      <c r="B182" s="132" t="e">
        <f ca="1">IF(ISNUMBER($G182),INDEX(PlayerDetails!$B:$B,VLOOKUP(ResultsInput!E182,TeamDeclarations!$B$3:$J$522,6+$G182)),"")</f>
        <v>#N/A</v>
      </c>
      <c r="C182" s="132" t="str">
        <f>IF(ISNUMBER($G182),VLOOKUP(ResultsInput!C182,ResultsInput!$I$3:$L$6,4,FALSE),"")</f>
        <v>01</v>
      </c>
      <c r="D182" s="132" t="str">
        <f t="shared" si="2"/>
        <v>W</v>
      </c>
      <c r="E182" s="132"/>
      <c r="F182" s="132"/>
      <c r="G182" s="133">
        <f>Pairings!B182</f>
        <v>1</v>
      </c>
    </row>
    <row r="183" spans="1:7" x14ac:dyDescent="0.2">
      <c r="A183" s="132" t="e">
        <f ca="1">IF(ISNUMBER($G183),INDEX(PlayerDetails!$B:$B,VLOOKUP(ResultsInput!D183,TeamDeclarations!$B$3:$J$522,6+$G183)),"")</f>
        <v>#N/A</v>
      </c>
      <c r="B183" s="132" t="e">
        <f ca="1">IF(ISNUMBER($G183),INDEX(PlayerDetails!$B:$B,VLOOKUP(ResultsInput!E183,TeamDeclarations!$B$3:$J$522,6+$G183)),"")</f>
        <v>#N/A</v>
      </c>
      <c r="C183" s="132" t="str">
        <f>IF(ISNUMBER($G183),VLOOKUP(ResultsInput!C183,ResultsInput!$I$3:$L$6,4,FALSE),"")</f>
        <v>01</v>
      </c>
      <c r="D183" s="132" t="str">
        <f t="shared" si="2"/>
        <v>W</v>
      </c>
      <c r="E183" s="132"/>
      <c r="F183" s="132"/>
      <c r="G183" s="133">
        <f>Pairings!B183</f>
        <v>1</v>
      </c>
    </row>
    <row r="184" spans="1:7" x14ac:dyDescent="0.2">
      <c r="A184" s="132" t="e">
        <f ca="1">IF(ISNUMBER($G184),INDEX(PlayerDetails!$B:$B,VLOOKUP(ResultsInput!D184,TeamDeclarations!$B$3:$J$522,6+$G184)),"")</f>
        <v>#N/A</v>
      </c>
      <c r="B184" s="132" t="e">
        <f ca="1">IF(ISNUMBER($G184),INDEX(PlayerDetails!$B:$B,VLOOKUP(ResultsInput!E184,TeamDeclarations!$B$3:$J$522,6+$G184)),"")</f>
        <v>#N/A</v>
      </c>
      <c r="C184" s="132" t="str">
        <f>IF(ISNUMBER($G184),VLOOKUP(ResultsInput!C184,ResultsInput!$I$3:$L$6,4,FALSE),"")</f>
        <v>01</v>
      </c>
      <c r="D184" s="132" t="str">
        <f t="shared" si="2"/>
        <v>W</v>
      </c>
      <c r="E184" s="132"/>
      <c r="F184" s="132"/>
      <c r="G184" s="133">
        <f>Pairings!B184</f>
        <v>1</v>
      </c>
    </row>
    <row r="185" spans="1:7" x14ac:dyDescent="0.2">
      <c r="A185" s="132" t="e">
        <f ca="1">IF(ISNUMBER($G185),INDEX(PlayerDetails!$B:$B,VLOOKUP(ResultsInput!D185,TeamDeclarations!$B$3:$J$522,6+$G185)),"")</f>
        <v>#N/A</v>
      </c>
      <c r="B185" s="132" t="e">
        <f ca="1">IF(ISNUMBER($G185),INDEX(PlayerDetails!$B:$B,VLOOKUP(ResultsInput!E185,TeamDeclarations!$B$3:$J$522,6+$G185)),"")</f>
        <v>#N/A</v>
      </c>
      <c r="C185" s="132" t="str">
        <f>IF(ISNUMBER($G185),VLOOKUP(ResultsInput!C185,ResultsInput!$I$3:$L$6,4,FALSE),"")</f>
        <v>01</v>
      </c>
      <c r="D185" s="132" t="str">
        <f t="shared" si="2"/>
        <v>W</v>
      </c>
      <c r="E185" s="132"/>
      <c r="F185" s="132"/>
      <c r="G185" s="133">
        <f>Pairings!B185</f>
        <v>1</v>
      </c>
    </row>
    <row r="186" spans="1:7" x14ac:dyDescent="0.2">
      <c r="A186" s="132" t="e">
        <f ca="1">IF(ISNUMBER($G186),INDEX(PlayerDetails!$B:$B,VLOOKUP(ResultsInput!D186,TeamDeclarations!$B$3:$J$522,6+$G186)),"")</f>
        <v>#N/A</v>
      </c>
      <c r="B186" s="132" t="e">
        <f ca="1">IF(ISNUMBER($G186),INDEX(PlayerDetails!$B:$B,VLOOKUP(ResultsInput!E186,TeamDeclarations!$B$3:$J$522,6+$G186)),"")</f>
        <v>#N/A</v>
      </c>
      <c r="C186" s="132" t="str">
        <f>IF(ISNUMBER($G186),VLOOKUP(ResultsInput!C186,ResultsInput!$I$3:$L$6,4,FALSE),"")</f>
        <v>01</v>
      </c>
      <c r="D186" s="132" t="str">
        <f t="shared" si="2"/>
        <v>W</v>
      </c>
      <c r="E186" s="132"/>
      <c r="F186" s="132"/>
      <c r="G186" s="133">
        <f>Pairings!B186</f>
        <v>1</v>
      </c>
    </row>
    <row r="187" spans="1:7" x14ac:dyDescent="0.2">
      <c r="A187" s="132" t="e">
        <f ca="1">IF(ISNUMBER($G187),INDEX(PlayerDetails!$B:$B,VLOOKUP(ResultsInput!D187,TeamDeclarations!$B$3:$J$522,6+$G187)),"")</f>
        <v>#N/A</v>
      </c>
      <c r="B187" s="132" t="e">
        <f ca="1">IF(ISNUMBER($G187),INDEX(PlayerDetails!$B:$B,VLOOKUP(ResultsInput!E187,TeamDeclarations!$B$3:$J$522,6+$G187)),"")</f>
        <v>#N/A</v>
      </c>
      <c r="C187" s="132" t="str">
        <f>IF(ISNUMBER($G187),VLOOKUP(ResultsInput!C187,ResultsInput!$I$3:$L$6,4,FALSE),"")</f>
        <v>01</v>
      </c>
      <c r="D187" s="132" t="str">
        <f t="shared" si="2"/>
        <v>W</v>
      </c>
      <c r="E187" s="132"/>
      <c r="F187" s="132"/>
      <c r="G187" s="133">
        <f>Pairings!B187</f>
        <v>1</v>
      </c>
    </row>
    <row r="188" spans="1:7" x14ac:dyDescent="0.2">
      <c r="A188" s="132" t="e">
        <f ca="1">IF(ISNUMBER($G188),INDEX(PlayerDetails!$B:$B,VLOOKUP(ResultsInput!D188,TeamDeclarations!$B$3:$J$522,6+$G188)),"")</f>
        <v>#N/A</v>
      </c>
      <c r="B188" s="132" t="e">
        <f ca="1">IF(ISNUMBER($G188),INDEX(PlayerDetails!$B:$B,VLOOKUP(ResultsInput!E188,TeamDeclarations!$B$3:$J$522,6+$G188)),"")</f>
        <v>#N/A</v>
      </c>
      <c r="C188" s="132" t="str">
        <f>IF(ISNUMBER($G188),VLOOKUP(ResultsInput!C188,ResultsInput!$I$3:$L$6,4,FALSE),"")</f>
        <v>01</v>
      </c>
      <c r="D188" s="132" t="str">
        <f t="shared" si="2"/>
        <v>W</v>
      </c>
      <c r="E188" s="132"/>
      <c r="F188" s="132"/>
      <c r="G188" s="133">
        <f>Pairings!B188</f>
        <v>1</v>
      </c>
    </row>
    <row r="189" spans="1:7" x14ac:dyDescent="0.2">
      <c r="A189" s="132" t="e">
        <f ca="1">IF(ISNUMBER($G189),INDEX(PlayerDetails!$B:$B,VLOOKUP(ResultsInput!D189,TeamDeclarations!$B$3:$J$522,6+$G189)),"")</f>
        <v>#N/A</v>
      </c>
      <c r="B189" s="132" t="e">
        <f ca="1">IF(ISNUMBER($G189),INDEX(PlayerDetails!$B:$B,VLOOKUP(ResultsInput!E189,TeamDeclarations!$B$3:$J$522,6+$G189)),"")</f>
        <v>#N/A</v>
      </c>
      <c r="C189" s="132" t="str">
        <f>IF(ISNUMBER($G189),VLOOKUP(ResultsInput!C189,ResultsInput!$I$3:$L$6,4,FALSE),"")</f>
        <v>01</v>
      </c>
      <c r="D189" s="132" t="str">
        <f t="shared" si="2"/>
        <v>W</v>
      </c>
      <c r="E189" s="132"/>
      <c r="F189" s="132"/>
      <c r="G189" s="133">
        <f>Pairings!B189</f>
        <v>1</v>
      </c>
    </row>
    <row r="190" spans="1:7" x14ac:dyDescent="0.2">
      <c r="A190" s="132" t="e">
        <f ca="1">IF(ISNUMBER($G190),INDEX(PlayerDetails!$B:$B,VLOOKUP(ResultsInput!D190,TeamDeclarations!$B$3:$J$522,6+$G190)),"")</f>
        <v>#N/A</v>
      </c>
      <c r="B190" s="132" t="e">
        <f ca="1">IF(ISNUMBER($G190),INDEX(PlayerDetails!$B:$B,VLOOKUP(ResultsInput!E190,TeamDeclarations!$B$3:$J$522,6+$G190)),"")</f>
        <v>#N/A</v>
      </c>
      <c r="C190" s="132" t="str">
        <f>IF(ISNUMBER($G190),VLOOKUP(ResultsInput!C190,ResultsInput!$I$3:$L$6,4,FALSE),"")</f>
        <v>01</v>
      </c>
      <c r="D190" s="132" t="str">
        <f t="shared" si="2"/>
        <v>W</v>
      </c>
      <c r="E190" s="132"/>
      <c r="F190" s="132"/>
      <c r="G190" s="133">
        <f>Pairings!B190</f>
        <v>1</v>
      </c>
    </row>
    <row r="191" spans="1:7" x14ac:dyDescent="0.2">
      <c r="A191" s="132" t="e">
        <f ca="1">IF(ISNUMBER($G191),INDEX(PlayerDetails!$B:$B,VLOOKUP(ResultsInput!D191,TeamDeclarations!$B$3:$J$522,6+$G191)),"")</f>
        <v>#N/A</v>
      </c>
      <c r="B191" s="132" t="e">
        <f ca="1">IF(ISNUMBER($G191),INDEX(PlayerDetails!$B:$B,VLOOKUP(ResultsInput!E191,TeamDeclarations!$B$3:$J$522,6+$G191)),"")</f>
        <v>#N/A</v>
      </c>
      <c r="C191" s="132" t="str">
        <f>IF(ISNUMBER($G191),VLOOKUP(ResultsInput!C191,ResultsInput!$I$3:$L$6,4,FALSE),"")</f>
        <v>01</v>
      </c>
      <c r="D191" s="132" t="str">
        <f t="shared" si="2"/>
        <v>W</v>
      </c>
      <c r="E191" s="132"/>
      <c r="F191" s="132"/>
      <c r="G191" s="133">
        <f>Pairings!B191</f>
        <v>1</v>
      </c>
    </row>
    <row r="192" spans="1:7" x14ac:dyDescent="0.2">
      <c r="A192" s="132" t="e">
        <f ca="1">IF(ISNUMBER($G192),INDEX(PlayerDetails!$B:$B,VLOOKUP(ResultsInput!D192,TeamDeclarations!$B$3:$J$522,6+$G192)),"")</f>
        <v>#N/A</v>
      </c>
      <c r="B192" s="132" t="e">
        <f ca="1">IF(ISNUMBER($G192),INDEX(PlayerDetails!$B:$B,VLOOKUP(ResultsInput!E192,TeamDeclarations!$B$3:$J$522,6+$G192)),"")</f>
        <v>#N/A</v>
      </c>
      <c r="C192" s="132" t="str">
        <f>IF(ISNUMBER($G192),VLOOKUP(ResultsInput!C192,ResultsInput!$I$3:$L$6,4,FALSE),"")</f>
        <v>01</v>
      </c>
      <c r="D192" s="132" t="str">
        <f t="shared" si="2"/>
        <v>W</v>
      </c>
      <c r="E192" s="132"/>
      <c r="F192" s="132"/>
      <c r="G192" s="133">
        <f>Pairings!B192</f>
        <v>2</v>
      </c>
    </row>
    <row r="193" spans="1:7" x14ac:dyDescent="0.2">
      <c r="A193" s="132" t="e">
        <f ca="1">IF(ISNUMBER($G193),INDEX(PlayerDetails!$B:$B,VLOOKUP(ResultsInput!D193,TeamDeclarations!$B$3:$J$522,6+$G193)),"")</f>
        <v>#N/A</v>
      </c>
      <c r="B193" s="132" t="e">
        <f ca="1">IF(ISNUMBER($G193),INDEX(PlayerDetails!$B:$B,VLOOKUP(ResultsInput!E193,TeamDeclarations!$B$3:$J$522,6+$G193)),"")</f>
        <v>#N/A</v>
      </c>
      <c r="C193" s="132" t="str">
        <f>IF(ISNUMBER($G193),VLOOKUP(ResultsInput!C193,ResultsInput!$I$3:$L$6,4,FALSE),"")</f>
        <v>01</v>
      </c>
      <c r="D193" s="132" t="str">
        <f t="shared" si="2"/>
        <v>W</v>
      </c>
      <c r="E193" s="132"/>
      <c r="F193" s="132"/>
      <c r="G193" s="133">
        <f>Pairings!B193</f>
        <v>2</v>
      </c>
    </row>
    <row r="194" spans="1:7" x14ac:dyDescent="0.2">
      <c r="A194" s="132" t="e">
        <f ca="1">IF(ISNUMBER($G194),INDEX(PlayerDetails!$B:$B,VLOOKUP(ResultsInput!D194,TeamDeclarations!$B$3:$J$522,6+$G194)),"")</f>
        <v>#N/A</v>
      </c>
      <c r="B194" s="132" t="e">
        <f ca="1">IF(ISNUMBER($G194),INDEX(PlayerDetails!$B:$B,VLOOKUP(ResultsInput!E194,TeamDeclarations!$B$3:$J$522,6+$G194)),"")</f>
        <v>#N/A</v>
      </c>
      <c r="C194" s="132" t="str">
        <f>IF(ISNUMBER($G194),VLOOKUP(ResultsInput!C194,ResultsInput!$I$3:$L$6,4,FALSE),"")</f>
        <v>01</v>
      </c>
      <c r="D194" s="132" t="str">
        <f t="shared" ref="D194:D257" si="3">IF(ISNUMBER($G194),"W","")</f>
        <v>W</v>
      </c>
      <c r="E194" s="132"/>
      <c r="F194" s="132"/>
      <c r="G194" s="133">
        <f>Pairings!B194</f>
        <v>2</v>
      </c>
    </row>
    <row r="195" spans="1:7" x14ac:dyDescent="0.2">
      <c r="A195" s="132" t="e">
        <f ca="1">IF(ISNUMBER($G195),INDEX(PlayerDetails!$B:$B,VLOOKUP(ResultsInput!D195,TeamDeclarations!$B$3:$J$522,6+$G195)),"")</f>
        <v>#N/A</v>
      </c>
      <c r="B195" s="132" t="e">
        <f ca="1">IF(ISNUMBER($G195),INDEX(PlayerDetails!$B:$B,VLOOKUP(ResultsInput!E195,TeamDeclarations!$B$3:$J$522,6+$G195)),"")</f>
        <v>#N/A</v>
      </c>
      <c r="C195" s="132" t="str">
        <f>IF(ISNUMBER($G195),VLOOKUP(ResultsInput!C195,ResultsInput!$I$3:$L$6,4,FALSE),"")</f>
        <v>01</v>
      </c>
      <c r="D195" s="132" t="str">
        <f t="shared" si="3"/>
        <v>W</v>
      </c>
      <c r="E195" s="132"/>
      <c r="F195" s="132"/>
      <c r="G195" s="133">
        <f>Pairings!B195</f>
        <v>2</v>
      </c>
    </row>
    <row r="196" spans="1:7" x14ac:dyDescent="0.2">
      <c r="A196" s="132" t="e">
        <f ca="1">IF(ISNUMBER($G196),INDEX(PlayerDetails!$B:$B,VLOOKUP(ResultsInput!D196,TeamDeclarations!$B$3:$J$522,6+$G196)),"")</f>
        <v>#N/A</v>
      </c>
      <c r="B196" s="132" t="e">
        <f ca="1">IF(ISNUMBER($G196),INDEX(PlayerDetails!$B:$B,VLOOKUP(ResultsInput!E196,TeamDeclarations!$B$3:$J$522,6+$G196)),"")</f>
        <v>#N/A</v>
      </c>
      <c r="C196" s="132" t="str">
        <f>IF(ISNUMBER($G196),VLOOKUP(ResultsInput!C196,ResultsInput!$I$3:$L$6,4,FALSE),"")</f>
        <v>01</v>
      </c>
      <c r="D196" s="132" t="str">
        <f t="shared" si="3"/>
        <v>W</v>
      </c>
      <c r="E196" s="132"/>
      <c r="F196" s="132"/>
      <c r="G196" s="133">
        <f>Pairings!B196</f>
        <v>2</v>
      </c>
    </row>
    <row r="197" spans="1:7" x14ac:dyDescent="0.2">
      <c r="A197" s="132" t="e">
        <f ca="1">IF(ISNUMBER($G197),INDEX(PlayerDetails!$B:$B,VLOOKUP(ResultsInput!D197,TeamDeclarations!$B$3:$J$522,6+$G197)),"")</f>
        <v>#N/A</v>
      </c>
      <c r="B197" s="132" t="e">
        <f ca="1">IF(ISNUMBER($G197),INDEX(PlayerDetails!$B:$B,VLOOKUP(ResultsInput!E197,TeamDeclarations!$B$3:$J$522,6+$G197)),"")</f>
        <v>#N/A</v>
      </c>
      <c r="C197" s="132" t="str">
        <f>IF(ISNUMBER($G197),VLOOKUP(ResultsInput!C197,ResultsInput!$I$3:$L$6,4,FALSE),"")</f>
        <v>01</v>
      </c>
      <c r="D197" s="132" t="str">
        <f t="shared" si="3"/>
        <v>W</v>
      </c>
      <c r="E197" s="132"/>
      <c r="F197" s="132"/>
      <c r="G197" s="133">
        <f>Pairings!B197</f>
        <v>2</v>
      </c>
    </row>
    <row r="198" spans="1:7" x14ac:dyDescent="0.2">
      <c r="A198" s="132" t="e">
        <f ca="1">IF(ISNUMBER($G198),INDEX(PlayerDetails!$B:$B,VLOOKUP(ResultsInput!D198,TeamDeclarations!$B$3:$J$522,6+$G198)),"")</f>
        <v>#N/A</v>
      </c>
      <c r="B198" s="132" t="e">
        <f ca="1">IF(ISNUMBER($G198),INDEX(PlayerDetails!$B:$B,VLOOKUP(ResultsInput!E198,TeamDeclarations!$B$3:$J$522,6+$G198)),"")</f>
        <v>#N/A</v>
      </c>
      <c r="C198" s="132" t="str">
        <f>IF(ISNUMBER($G198),VLOOKUP(ResultsInput!C198,ResultsInput!$I$3:$L$6,4,FALSE),"")</f>
        <v>01</v>
      </c>
      <c r="D198" s="132" t="str">
        <f t="shared" si="3"/>
        <v>W</v>
      </c>
      <c r="E198" s="132"/>
      <c r="F198" s="132"/>
      <c r="G198" s="133">
        <f>Pairings!B198</f>
        <v>2</v>
      </c>
    </row>
    <row r="199" spans="1:7" x14ac:dyDescent="0.2">
      <c r="A199" s="132" t="e">
        <f ca="1">IF(ISNUMBER($G199),INDEX(PlayerDetails!$B:$B,VLOOKUP(ResultsInput!D199,TeamDeclarations!$B$3:$J$522,6+$G199)),"")</f>
        <v>#N/A</v>
      </c>
      <c r="B199" s="132" t="e">
        <f ca="1">IF(ISNUMBER($G199),INDEX(PlayerDetails!$B:$B,VLOOKUP(ResultsInput!E199,TeamDeclarations!$B$3:$J$522,6+$G199)),"")</f>
        <v>#N/A</v>
      </c>
      <c r="C199" s="132" t="str">
        <f>IF(ISNUMBER($G199),VLOOKUP(ResultsInput!C199,ResultsInput!$I$3:$L$6,4,FALSE),"")</f>
        <v>01</v>
      </c>
      <c r="D199" s="132" t="str">
        <f t="shared" si="3"/>
        <v>W</v>
      </c>
      <c r="E199" s="132"/>
      <c r="F199" s="132"/>
      <c r="G199" s="133">
        <f>Pairings!B199</f>
        <v>2</v>
      </c>
    </row>
    <row r="200" spans="1:7" x14ac:dyDescent="0.2">
      <c r="A200" s="132" t="e">
        <f ca="1">IF(ISNUMBER($G200),INDEX(PlayerDetails!$B:$B,VLOOKUP(ResultsInput!D200,TeamDeclarations!$B$3:$J$522,6+$G200)),"")</f>
        <v>#N/A</v>
      </c>
      <c r="B200" s="132" t="e">
        <f ca="1">IF(ISNUMBER($G200),INDEX(PlayerDetails!$B:$B,VLOOKUP(ResultsInput!E200,TeamDeclarations!$B$3:$J$522,6+$G200)),"")</f>
        <v>#N/A</v>
      </c>
      <c r="C200" s="132" t="str">
        <f>IF(ISNUMBER($G200),VLOOKUP(ResultsInput!C200,ResultsInput!$I$3:$L$6,4,FALSE),"")</f>
        <v>01</v>
      </c>
      <c r="D200" s="132" t="str">
        <f t="shared" si="3"/>
        <v>W</v>
      </c>
      <c r="E200" s="132"/>
      <c r="F200" s="132"/>
      <c r="G200" s="133">
        <f>Pairings!B200</f>
        <v>2</v>
      </c>
    </row>
    <row r="201" spans="1:7" x14ac:dyDescent="0.2">
      <c r="A201" s="132" t="e">
        <f ca="1">IF(ISNUMBER($G201),INDEX(PlayerDetails!$B:$B,VLOOKUP(ResultsInput!D201,TeamDeclarations!$B$3:$J$522,6+$G201)),"")</f>
        <v>#N/A</v>
      </c>
      <c r="B201" s="132" t="e">
        <f ca="1">IF(ISNUMBER($G201),INDEX(PlayerDetails!$B:$B,VLOOKUP(ResultsInput!E201,TeamDeclarations!$B$3:$J$522,6+$G201)),"")</f>
        <v>#N/A</v>
      </c>
      <c r="C201" s="132" t="str">
        <f>IF(ISNUMBER($G201),VLOOKUP(ResultsInput!C201,ResultsInput!$I$3:$L$6,4,FALSE),"")</f>
        <v>01</v>
      </c>
      <c r="D201" s="132" t="str">
        <f t="shared" si="3"/>
        <v>W</v>
      </c>
      <c r="E201" s="132"/>
      <c r="F201" s="132"/>
      <c r="G201" s="133">
        <f>Pairings!B201</f>
        <v>2</v>
      </c>
    </row>
    <row r="202" spans="1:7" x14ac:dyDescent="0.2">
      <c r="A202" s="132" t="e">
        <f ca="1">IF(ISNUMBER($G202),INDEX(PlayerDetails!$B:$B,VLOOKUP(ResultsInput!D202,TeamDeclarations!$B$3:$J$522,6+$G202)),"")</f>
        <v>#N/A</v>
      </c>
      <c r="B202" s="132" t="e">
        <f ca="1">IF(ISNUMBER($G202),INDEX(PlayerDetails!$B:$B,VLOOKUP(ResultsInput!E202,TeamDeclarations!$B$3:$J$522,6+$G202)),"")</f>
        <v>#N/A</v>
      </c>
      <c r="C202" s="132" t="str">
        <f>IF(ISNUMBER($G202),VLOOKUP(ResultsInput!C202,ResultsInput!$I$3:$L$6,4,FALSE),"")</f>
        <v>01</v>
      </c>
      <c r="D202" s="132" t="str">
        <f t="shared" si="3"/>
        <v>W</v>
      </c>
      <c r="E202" s="132"/>
      <c r="F202" s="132"/>
      <c r="G202" s="133">
        <f>Pairings!B202</f>
        <v>2</v>
      </c>
    </row>
    <row r="203" spans="1:7" x14ac:dyDescent="0.2">
      <c r="A203" s="132" t="e">
        <f ca="1">IF(ISNUMBER($G203),INDEX(PlayerDetails!$B:$B,VLOOKUP(ResultsInput!D203,TeamDeclarations!$B$3:$J$522,6+$G203)),"")</f>
        <v>#N/A</v>
      </c>
      <c r="B203" s="132" t="e">
        <f ca="1">IF(ISNUMBER($G203),INDEX(PlayerDetails!$B:$B,VLOOKUP(ResultsInput!E203,TeamDeclarations!$B$3:$J$522,6+$G203)),"")</f>
        <v>#N/A</v>
      </c>
      <c r="C203" s="132" t="str">
        <f>IF(ISNUMBER($G203),VLOOKUP(ResultsInput!C203,ResultsInput!$I$3:$L$6,4,FALSE),"")</f>
        <v>01</v>
      </c>
      <c r="D203" s="132" t="str">
        <f t="shared" si="3"/>
        <v>W</v>
      </c>
      <c r="E203" s="132"/>
      <c r="F203" s="132"/>
      <c r="G203" s="133">
        <f>Pairings!B203</f>
        <v>2</v>
      </c>
    </row>
    <row r="204" spans="1:7" x14ac:dyDescent="0.2">
      <c r="A204" s="132" t="e">
        <f ca="1">IF(ISNUMBER($G204),INDEX(PlayerDetails!$B:$B,VLOOKUP(ResultsInput!D204,TeamDeclarations!$B$3:$J$522,6+$G204)),"")</f>
        <v>#N/A</v>
      </c>
      <c r="B204" s="132" t="e">
        <f ca="1">IF(ISNUMBER($G204),INDEX(PlayerDetails!$B:$B,VLOOKUP(ResultsInput!E204,TeamDeclarations!$B$3:$J$522,6+$G204)),"")</f>
        <v>#N/A</v>
      </c>
      <c r="C204" s="132" t="str">
        <f>IF(ISNUMBER($G204),VLOOKUP(ResultsInput!C204,ResultsInput!$I$3:$L$6,4,FALSE),"")</f>
        <v>01</v>
      </c>
      <c r="D204" s="132" t="str">
        <f t="shared" si="3"/>
        <v>W</v>
      </c>
      <c r="E204" s="132"/>
      <c r="F204" s="132"/>
      <c r="G204" s="133">
        <f>Pairings!B204</f>
        <v>2</v>
      </c>
    </row>
    <row r="205" spans="1:7" x14ac:dyDescent="0.2">
      <c r="A205" s="132" t="e">
        <f ca="1">IF(ISNUMBER($G205),INDEX(PlayerDetails!$B:$B,VLOOKUP(ResultsInput!D205,TeamDeclarations!$B$3:$J$522,6+$G205)),"")</f>
        <v>#N/A</v>
      </c>
      <c r="B205" s="132" t="e">
        <f ca="1">IF(ISNUMBER($G205),INDEX(PlayerDetails!$B:$B,VLOOKUP(ResultsInput!E205,TeamDeclarations!$B$3:$J$522,6+$G205)),"")</f>
        <v>#N/A</v>
      </c>
      <c r="C205" s="132" t="str">
        <f>IF(ISNUMBER($G205),VLOOKUP(ResultsInput!C205,ResultsInput!$I$3:$L$6,4,FALSE),"")</f>
        <v>01</v>
      </c>
      <c r="D205" s="132" t="str">
        <f t="shared" si="3"/>
        <v>W</v>
      </c>
      <c r="E205" s="132"/>
      <c r="F205" s="132"/>
      <c r="G205" s="133">
        <f>Pairings!B205</f>
        <v>2</v>
      </c>
    </row>
    <row r="206" spans="1:7" x14ac:dyDescent="0.2">
      <c r="A206" s="132" t="e">
        <f ca="1">IF(ISNUMBER($G206),INDEX(PlayerDetails!$B:$B,VLOOKUP(ResultsInput!D206,TeamDeclarations!$B$3:$J$522,6+$G206)),"")</f>
        <v>#N/A</v>
      </c>
      <c r="B206" s="132" t="e">
        <f ca="1">IF(ISNUMBER($G206),INDEX(PlayerDetails!$B:$B,VLOOKUP(ResultsInput!E206,TeamDeclarations!$B$3:$J$522,6+$G206)),"")</f>
        <v>#N/A</v>
      </c>
      <c r="C206" s="132" t="str">
        <f>IF(ISNUMBER($G206),VLOOKUP(ResultsInput!C206,ResultsInput!$I$3:$L$6,4,FALSE),"")</f>
        <v>01</v>
      </c>
      <c r="D206" s="132" t="str">
        <f t="shared" si="3"/>
        <v>W</v>
      </c>
      <c r="E206" s="132"/>
      <c r="F206" s="132"/>
      <c r="G206" s="133">
        <f>Pairings!B206</f>
        <v>2</v>
      </c>
    </row>
    <row r="207" spans="1:7" x14ac:dyDescent="0.2">
      <c r="A207" s="132" t="e">
        <f ca="1">IF(ISNUMBER($G207),INDEX(PlayerDetails!$B:$B,VLOOKUP(ResultsInput!D207,TeamDeclarations!$B$3:$J$522,6+$G207)),"")</f>
        <v>#N/A</v>
      </c>
      <c r="B207" s="132" t="e">
        <f ca="1">IF(ISNUMBER($G207),INDEX(PlayerDetails!$B:$B,VLOOKUP(ResultsInput!E207,TeamDeclarations!$B$3:$J$522,6+$G207)),"")</f>
        <v>#N/A</v>
      </c>
      <c r="C207" s="132" t="str">
        <f>IF(ISNUMBER($G207),VLOOKUP(ResultsInput!C207,ResultsInput!$I$3:$L$6,4,FALSE),"")</f>
        <v>01</v>
      </c>
      <c r="D207" s="132" t="str">
        <f t="shared" si="3"/>
        <v>W</v>
      </c>
      <c r="E207" s="132"/>
      <c r="F207" s="132"/>
      <c r="G207" s="133">
        <f>Pairings!B207</f>
        <v>2</v>
      </c>
    </row>
    <row r="208" spans="1:7" x14ac:dyDescent="0.2">
      <c r="A208" s="132" t="e">
        <f ca="1">IF(ISNUMBER($G208),INDEX(PlayerDetails!$B:$B,VLOOKUP(ResultsInput!D208,TeamDeclarations!$B$3:$J$522,6+$G208)),"")</f>
        <v>#N/A</v>
      </c>
      <c r="B208" s="132" t="e">
        <f ca="1">IF(ISNUMBER($G208),INDEX(PlayerDetails!$B:$B,VLOOKUP(ResultsInput!E208,TeamDeclarations!$B$3:$J$522,6+$G208)),"")</f>
        <v>#N/A</v>
      </c>
      <c r="C208" s="132" t="str">
        <f>IF(ISNUMBER($G208),VLOOKUP(ResultsInput!C208,ResultsInput!$I$3:$L$6,4,FALSE),"")</f>
        <v>01</v>
      </c>
      <c r="D208" s="132" t="str">
        <f t="shared" si="3"/>
        <v>W</v>
      </c>
      <c r="E208" s="132"/>
      <c r="F208" s="132"/>
      <c r="G208" s="133">
        <f>Pairings!B208</f>
        <v>2</v>
      </c>
    </row>
    <row r="209" spans="1:7" x14ac:dyDescent="0.2">
      <c r="A209" s="132" t="e">
        <f ca="1">IF(ISNUMBER($G209),INDEX(PlayerDetails!$B:$B,VLOOKUP(ResultsInput!D209,TeamDeclarations!$B$3:$J$522,6+$G209)),"")</f>
        <v>#N/A</v>
      </c>
      <c r="B209" s="132" t="e">
        <f ca="1">IF(ISNUMBER($G209),INDEX(PlayerDetails!$B:$B,VLOOKUP(ResultsInput!E209,TeamDeclarations!$B$3:$J$522,6+$G209)),"")</f>
        <v>#N/A</v>
      </c>
      <c r="C209" s="132" t="str">
        <f>IF(ISNUMBER($G209),VLOOKUP(ResultsInput!C209,ResultsInput!$I$3:$L$6,4,FALSE),"")</f>
        <v>01</v>
      </c>
      <c r="D209" s="132" t="str">
        <f t="shared" si="3"/>
        <v>W</v>
      </c>
      <c r="E209" s="132"/>
      <c r="F209" s="132"/>
      <c r="G209" s="133">
        <f>Pairings!B209</f>
        <v>2</v>
      </c>
    </row>
    <row r="210" spans="1:7" x14ac:dyDescent="0.2">
      <c r="A210" s="132" t="e">
        <f ca="1">IF(ISNUMBER($G210),INDEX(PlayerDetails!$B:$B,VLOOKUP(ResultsInput!D210,TeamDeclarations!$B$3:$J$522,6+$G210)),"")</f>
        <v>#N/A</v>
      </c>
      <c r="B210" s="132" t="e">
        <f ca="1">IF(ISNUMBER($G210),INDEX(PlayerDetails!$B:$B,VLOOKUP(ResultsInput!E210,TeamDeclarations!$B$3:$J$522,6+$G210)),"")</f>
        <v>#N/A</v>
      </c>
      <c r="C210" s="132" t="str">
        <f>IF(ISNUMBER($G210),VLOOKUP(ResultsInput!C210,ResultsInput!$I$3:$L$6,4,FALSE),"")</f>
        <v>01</v>
      </c>
      <c r="D210" s="132" t="str">
        <f t="shared" si="3"/>
        <v>W</v>
      </c>
      <c r="E210" s="132"/>
      <c r="F210" s="132"/>
      <c r="G210" s="133">
        <f>Pairings!B210</f>
        <v>2</v>
      </c>
    </row>
    <row r="211" spans="1:7" x14ac:dyDescent="0.2">
      <c r="A211" s="132" t="e">
        <f ca="1">IF(ISNUMBER($G211),INDEX(PlayerDetails!$B:$B,VLOOKUP(ResultsInput!D211,TeamDeclarations!$B$3:$J$522,6+$G211)),"")</f>
        <v>#N/A</v>
      </c>
      <c r="B211" s="132" t="e">
        <f ca="1">IF(ISNUMBER($G211),INDEX(PlayerDetails!$B:$B,VLOOKUP(ResultsInput!E211,TeamDeclarations!$B$3:$J$522,6+$G211)),"")</f>
        <v>#N/A</v>
      </c>
      <c r="C211" s="132" t="str">
        <f>IF(ISNUMBER($G211),VLOOKUP(ResultsInput!C211,ResultsInput!$I$3:$L$6,4,FALSE),"")</f>
        <v>01</v>
      </c>
      <c r="D211" s="132" t="str">
        <f t="shared" si="3"/>
        <v>W</v>
      </c>
      <c r="E211" s="132"/>
      <c r="F211" s="132"/>
      <c r="G211" s="133">
        <f>Pairings!B211</f>
        <v>2</v>
      </c>
    </row>
    <row r="212" spans="1:7" x14ac:dyDescent="0.2">
      <c r="A212" s="132" t="e">
        <f ca="1">IF(ISNUMBER($G212),INDEX(PlayerDetails!$B:$B,VLOOKUP(ResultsInput!D212,TeamDeclarations!$B$3:$J$522,6+$G212)),"")</f>
        <v>#N/A</v>
      </c>
      <c r="B212" s="132" t="e">
        <f ca="1">IF(ISNUMBER($G212),INDEX(PlayerDetails!$B:$B,VLOOKUP(ResultsInput!E212,TeamDeclarations!$B$3:$J$522,6+$G212)),"")</f>
        <v>#N/A</v>
      </c>
      <c r="C212" s="132" t="str">
        <f>IF(ISNUMBER($G212),VLOOKUP(ResultsInput!C212,ResultsInput!$I$3:$L$6,4,FALSE),"")</f>
        <v>01</v>
      </c>
      <c r="D212" s="132" t="str">
        <f t="shared" si="3"/>
        <v>W</v>
      </c>
      <c r="E212" s="132"/>
      <c r="F212" s="132"/>
      <c r="G212" s="133">
        <f>Pairings!B212</f>
        <v>2</v>
      </c>
    </row>
    <row r="213" spans="1:7" x14ac:dyDescent="0.2">
      <c r="A213" s="132" t="e">
        <f ca="1">IF(ISNUMBER($G213),INDEX(PlayerDetails!$B:$B,VLOOKUP(ResultsInput!D213,TeamDeclarations!$B$3:$J$522,6+$G213)),"")</f>
        <v>#N/A</v>
      </c>
      <c r="B213" s="132" t="e">
        <f ca="1">IF(ISNUMBER($G213),INDEX(PlayerDetails!$B:$B,VLOOKUP(ResultsInput!E213,TeamDeclarations!$B$3:$J$522,6+$G213)),"")</f>
        <v>#N/A</v>
      </c>
      <c r="C213" s="132" t="str">
        <f>IF(ISNUMBER($G213),VLOOKUP(ResultsInput!C213,ResultsInput!$I$3:$L$6,4,FALSE),"")</f>
        <v>01</v>
      </c>
      <c r="D213" s="132" t="str">
        <f t="shared" si="3"/>
        <v>W</v>
      </c>
      <c r="E213" s="132"/>
      <c r="F213" s="132"/>
      <c r="G213" s="133">
        <f>Pairings!B213</f>
        <v>2</v>
      </c>
    </row>
    <row r="214" spans="1:7" x14ac:dyDescent="0.2">
      <c r="A214" s="132" t="e">
        <f ca="1">IF(ISNUMBER($G214),INDEX(PlayerDetails!$B:$B,VLOOKUP(ResultsInput!D214,TeamDeclarations!$B$3:$J$522,6+$G214)),"")</f>
        <v>#N/A</v>
      </c>
      <c r="B214" s="132" t="e">
        <f ca="1">IF(ISNUMBER($G214),INDEX(PlayerDetails!$B:$B,VLOOKUP(ResultsInput!E214,TeamDeclarations!$B$3:$J$522,6+$G214)),"")</f>
        <v>#N/A</v>
      </c>
      <c r="C214" s="132" t="str">
        <f>IF(ISNUMBER($G214),VLOOKUP(ResultsInput!C214,ResultsInput!$I$3:$L$6,4,FALSE),"")</f>
        <v>01</v>
      </c>
      <c r="D214" s="132" t="str">
        <f t="shared" si="3"/>
        <v>W</v>
      </c>
      <c r="E214" s="132"/>
      <c r="F214" s="132"/>
      <c r="G214" s="133">
        <f>Pairings!B214</f>
        <v>2</v>
      </c>
    </row>
    <row r="215" spans="1:7" x14ac:dyDescent="0.2">
      <c r="A215" s="132" t="e">
        <f ca="1">IF(ISNUMBER($G215),INDEX(PlayerDetails!$B:$B,VLOOKUP(ResultsInput!D215,TeamDeclarations!$B$3:$J$522,6+$G215)),"")</f>
        <v>#N/A</v>
      </c>
      <c r="B215" s="132" t="e">
        <f ca="1">IF(ISNUMBER($G215),INDEX(PlayerDetails!$B:$B,VLOOKUP(ResultsInput!E215,TeamDeclarations!$B$3:$J$522,6+$G215)),"")</f>
        <v>#N/A</v>
      </c>
      <c r="C215" s="132" t="str">
        <f>IF(ISNUMBER($G215),VLOOKUP(ResultsInput!C215,ResultsInput!$I$3:$L$6,4,FALSE),"")</f>
        <v>01</v>
      </c>
      <c r="D215" s="132" t="str">
        <f t="shared" si="3"/>
        <v>W</v>
      </c>
      <c r="E215" s="132"/>
      <c r="F215" s="132"/>
      <c r="G215" s="133">
        <f>Pairings!B215</f>
        <v>2</v>
      </c>
    </row>
    <row r="216" spans="1:7" x14ac:dyDescent="0.2">
      <c r="A216" s="132" t="e">
        <f ca="1">IF(ISNUMBER($G216),INDEX(PlayerDetails!$B:$B,VLOOKUP(ResultsInput!D216,TeamDeclarations!$B$3:$J$522,6+$G216)),"")</f>
        <v>#N/A</v>
      </c>
      <c r="B216" s="132" t="e">
        <f ca="1">IF(ISNUMBER($G216),INDEX(PlayerDetails!$B:$B,VLOOKUP(ResultsInput!E216,TeamDeclarations!$B$3:$J$522,6+$G216)),"")</f>
        <v>#N/A</v>
      </c>
      <c r="C216" s="132" t="str">
        <f>IF(ISNUMBER($G216),VLOOKUP(ResultsInput!C216,ResultsInput!$I$3:$L$6,4,FALSE),"")</f>
        <v>01</v>
      </c>
      <c r="D216" s="132" t="str">
        <f t="shared" si="3"/>
        <v>W</v>
      </c>
      <c r="E216" s="132"/>
      <c r="F216" s="132"/>
      <c r="G216" s="133">
        <f>Pairings!B216</f>
        <v>2</v>
      </c>
    </row>
    <row r="217" spans="1:7" x14ac:dyDescent="0.2">
      <c r="A217" s="132" t="e">
        <f ca="1">IF(ISNUMBER($G217),INDEX(PlayerDetails!$B:$B,VLOOKUP(ResultsInput!D217,TeamDeclarations!$B$3:$J$522,6+$G217)),"")</f>
        <v>#N/A</v>
      </c>
      <c r="B217" s="132" t="e">
        <f ca="1">IF(ISNUMBER($G217),INDEX(PlayerDetails!$B:$B,VLOOKUP(ResultsInput!E217,TeamDeclarations!$B$3:$J$522,6+$G217)),"")</f>
        <v>#N/A</v>
      </c>
      <c r="C217" s="132" t="str">
        <f>IF(ISNUMBER($G217),VLOOKUP(ResultsInput!C217,ResultsInput!$I$3:$L$6,4,FALSE),"")</f>
        <v>01</v>
      </c>
      <c r="D217" s="132" t="str">
        <f t="shared" si="3"/>
        <v>W</v>
      </c>
      <c r="E217" s="132"/>
      <c r="F217" s="132"/>
      <c r="G217" s="133">
        <f>Pairings!B217</f>
        <v>2</v>
      </c>
    </row>
    <row r="218" spans="1:7" x14ac:dyDescent="0.2">
      <c r="A218" s="132" t="e">
        <f ca="1">IF(ISNUMBER($G218),INDEX(PlayerDetails!$B:$B,VLOOKUP(ResultsInput!D218,TeamDeclarations!$B$3:$J$522,6+$G218)),"")</f>
        <v>#N/A</v>
      </c>
      <c r="B218" s="132" t="e">
        <f ca="1">IF(ISNUMBER($G218),INDEX(PlayerDetails!$B:$B,VLOOKUP(ResultsInput!E218,TeamDeclarations!$B$3:$J$522,6+$G218)),"")</f>
        <v>#N/A</v>
      </c>
      <c r="C218" s="132" t="str">
        <f>IF(ISNUMBER($G218),VLOOKUP(ResultsInput!C218,ResultsInput!$I$3:$L$6,4,FALSE),"")</f>
        <v>01</v>
      </c>
      <c r="D218" s="132" t="str">
        <f t="shared" si="3"/>
        <v>W</v>
      </c>
      <c r="E218" s="132"/>
      <c r="F218" s="132"/>
      <c r="G218" s="133">
        <f>Pairings!B218</f>
        <v>2</v>
      </c>
    </row>
    <row r="219" spans="1:7" x14ac:dyDescent="0.2">
      <c r="A219" s="132" t="e">
        <f ca="1">IF(ISNUMBER($G219),INDEX(PlayerDetails!$B:$B,VLOOKUP(ResultsInput!D219,TeamDeclarations!$B$3:$J$522,6+$G219)),"")</f>
        <v>#N/A</v>
      </c>
      <c r="B219" s="132" t="e">
        <f ca="1">IF(ISNUMBER($G219),INDEX(PlayerDetails!$B:$B,VLOOKUP(ResultsInput!E219,TeamDeclarations!$B$3:$J$522,6+$G219)),"")</f>
        <v>#N/A</v>
      </c>
      <c r="C219" s="132" t="str">
        <f>IF(ISNUMBER($G219),VLOOKUP(ResultsInput!C219,ResultsInput!$I$3:$L$6,4,FALSE),"")</f>
        <v>01</v>
      </c>
      <c r="D219" s="132" t="str">
        <f t="shared" si="3"/>
        <v>W</v>
      </c>
      <c r="E219" s="132"/>
      <c r="F219" s="132"/>
      <c r="G219" s="133">
        <f>Pairings!B219</f>
        <v>2</v>
      </c>
    </row>
    <row r="220" spans="1:7" x14ac:dyDescent="0.2">
      <c r="A220" s="132" t="e">
        <f ca="1">IF(ISNUMBER($G220),INDEX(PlayerDetails!$B:$B,VLOOKUP(ResultsInput!D220,TeamDeclarations!$B$3:$J$522,6+$G220)),"")</f>
        <v>#N/A</v>
      </c>
      <c r="B220" s="132" t="e">
        <f ca="1">IF(ISNUMBER($G220),INDEX(PlayerDetails!$B:$B,VLOOKUP(ResultsInput!E220,TeamDeclarations!$B$3:$J$522,6+$G220)),"")</f>
        <v>#N/A</v>
      </c>
      <c r="C220" s="132" t="str">
        <f>IF(ISNUMBER($G220),VLOOKUP(ResultsInput!C220,ResultsInput!$I$3:$L$6,4,FALSE),"")</f>
        <v>01</v>
      </c>
      <c r="D220" s="132" t="str">
        <f t="shared" si="3"/>
        <v>W</v>
      </c>
      <c r="E220" s="132"/>
      <c r="F220" s="132"/>
      <c r="G220" s="133">
        <f>Pairings!B220</f>
        <v>2</v>
      </c>
    </row>
    <row r="221" spans="1:7" x14ac:dyDescent="0.2">
      <c r="A221" s="132" t="e">
        <f ca="1">IF(ISNUMBER($G221),INDEX(PlayerDetails!$B:$B,VLOOKUP(ResultsInput!D221,TeamDeclarations!$B$3:$J$522,6+$G221)),"")</f>
        <v>#N/A</v>
      </c>
      <c r="B221" s="132" t="e">
        <f ca="1">IF(ISNUMBER($G221),INDEX(PlayerDetails!$B:$B,VLOOKUP(ResultsInput!E221,TeamDeclarations!$B$3:$J$522,6+$G221)),"")</f>
        <v>#N/A</v>
      </c>
      <c r="C221" s="132" t="str">
        <f>IF(ISNUMBER($G221),VLOOKUP(ResultsInput!C221,ResultsInput!$I$3:$L$6,4,FALSE),"")</f>
        <v>01</v>
      </c>
      <c r="D221" s="132" t="str">
        <f t="shared" si="3"/>
        <v>W</v>
      </c>
      <c r="E221" s="132"/>
      <c r="F221" s="132"/>
      <c r="G221" s="133">
        <f>Pairings!B221</f>
        <v>2</v>
      </c>
    </row>
    <row r="222" spans="1:7" x14ac:dyDescent="0.2">
      <c r="A222" s="132" t="e">
        <f ca="1">IF(ISNUMBER($G222),INDEX(PlayerDetails!$B:$B,VLOOKUP(ResultsInput!D222,TeamDeclarations!$B$3:$J$522,6+$G222)),"")</f>
        <v>#N/A</v>
      </c>
      <c r="B222" s="132" t="e">
        <f ca="1">IF(ISNUMBER($G222),INDEX(PlayerDetails!$B:$B,VLOOKUP(ResultsInput!E222,TeamDeclarations!$B$3:$J$522,6+$G222)),"")</f>
        <v>#N/A</v>
      </c>
      <c r="C222" s="132" t="str">
        <f>IF(ISNUMBER($G222),VLOOKUP(ResultsInput!C222,ResultsInput!$I$3:$L$6,4,FALSE),"")</f>
        <v>01</v>
      </c>
      <c r="D222" s="132" t="str">
        <f t="shared" si="3"/>
        <v>W</v>
      </c>
      <c r="E222" s="132"/>
      <c r="F222" s="132"/>
      <c r="G222" s="133">
        <f>Pairings!B222</f>
        <v>2</v>
      </c>
    </row>
    <row r="223" spans="1:7" x14ac:dyDescent="0.2">
      <c r="A223" s="132" t="e">
        <f ca="1">IF(ISNUMBER($G223),INDEX(PlayerDetails!$B:$B,VLOOKUP(ResultsInput!D223,TeamDeclarations!$B$3:$J$522,6+$G223)),"")</f>
        <v>#N/A</v>
      </c>
      <c r="B223" s="132" t="e">
        <f ca="1">IF(ISNUMBER($G223),INDEX(PlayerDetails!$B:$B,VLOOKUP(ResultsInput!E223,TeamDeclarations!$B$3:$J$522,6+$G223)),"")</f>
        <v>#N/A</v>
      </c>
      <c r="C223" s="132" t="str">
        <f>IF(ISNUMBER($G223),VLOOKUP(ResultsInput!C223,ResultsInput!$I$3:$L$6,4,FALSE),"")</f>
        <v>01</v>
      </c>
      <c r="D223" s="132" t="str">
        <f t="shared" si="3"/>
        <v>W</v>
      </c>
      <c r="E223" s="132"/>
      <c r="F223" s="132"/>
      <c r="G223" s="133">
        <f>Pairings!B223</f>
        <v>2</v>
      </c>
    </row>
    <row r="224" spans="1:7" x14ac:dyDescent="0.2">
      <c r="A224" s="132" t="e">
        <f ca="1">IF(ISNUMBER($G224),INDEX(PlayerDetails!$B:$B,VLOOKUP(ResultsInput!D224,TeamDeclarations!$B$3:$J$522,6+$G224)),"")</f>
        <v>#N/A</v>
      </c>
      <c r="B224" s="132" t="e">
        <f ca="1">IF(ISNUMBER($G224),INDEX(PlayerDetails!$B:$B,VLOOKUP(ResultsInput!E224,TeamDeclarations!$B$3:$J$522,6+$G224)),"")</f>
        <v>#N/A</v>
      </c>
      <c r="C224" s="132" t="str">
        <f>IF(ISNUMBER($G224),VLOOKUP(ResultsInput!C224,ResultsInput!$I$3:$L$6,4,FALSE),"")</f>
        <v>01</v>
      </c>
      <c r="D224" s="132" t="str">
        <f t="shared" si="3"/>
        <v>W</v>
      </c>
      <c r="E224" s="132"/>
      <c r="F224" s="132"/>
      <c r="G224" s="133">
        <f>Pairings!B224</f>
        <v>2</v>
      </c>
    </row>
    <row r="225" spans="1:7" x14ac:dyDescent="0.2">
      <c r="A225" s="132" t="e">
        <f ca="1">IF(ISNUMBER($G225),INDEX(PlayerDetails!$B:$B,VLOOKUP(ResultsInput!D225,TeamDeclarations!$B$3:$J$522,6+$G225)),"")</f>
        <v>#N/A</v>
      </c>
      <c r="B225" s="132" t="e">
        <f ca="1">IF(ISNUMBER($G225),INDEX(PlayerDetails!$B:$B,VLOOKUP(ResultsInput!E225,TeamDeclarations!$B$3:$J$522,6+$G225)),"")</f>
        <v>#N/A</v>
      </c>
      <c r="C225" s="132" t="str">
        <f>IF(ISNUMBER($G225),VLOOKUP(ResultsInput!C225,ResultsInput!$I$3:$L$6,4,FALSE),"")</f>
        <v>01</v>
      </c>
      <c r="D225" s="132" t="str">
        <f t="shared" si="3"/>
        <v>W</v>
      </c>
      <c r="E225" s="132"/>
      <c r="F225" s="132"/>
      <c r="G225" s="133">
        <f>Pairings!B225</f>
        <v>2</v>
      </c>
    </row>
    <row r="226" spans="1:7" x14ac:dyDescent="0.2">
      <c r="A226" s="132" t="e">
        <f ca="1">IF(ISNUMBER($G226),INDEX(PlayerDetails!$B:$B,VLOOKUP(ResultsInput!D226,TeamDeclarations!$B$3:$J$522,6+$G226)),"")</f>
        <v>#N/A</v>
      </c>
      <c r="B226" s="132" t="e">
        <f ca="1">IF(ISNUMBER($G226),INDEX(PlayerDetails!$B:$B,VLOOKUP(ResultsInput!E226,TeamDeclarations!$B$3:$J$522,6+$G226)),"")</f>
        <v>#N/A</v>
      </c>
      <c r="C226" s="132" t="str">
        <f>IF(ISNUMBER($G226),VLOOKUP(ResultsInput!C226,ResultsInput!$I$3:$L$6,4,FALSE),"")</f>
        <v>01</v>
      </c>
      <c r="D226" s="132" t="str">
        <f t="shared" si="3"/>
        <v>W</v>
      </c>
      <c r="E226" s="132"/>
      <c r="F226" s="132"/>
      <c r="G226" s="133">
        <f>Pairings!B226</f>
        <v>2</v>
      </c>
    </row>
    <row r="227" spans="1:7" x14ac:dyDescent="0.2">
      <c r="A227" s="132" t="e">
        <f ca="1">IF(ISNUMBER($G227),INDEX(PlayerDetails!$B:$B,VLOOKUP(ResultsInput!D227,TeamDeclarations!$B$3:$J$522,6+$G227)),"")</f>
        <v>#N/A</v>
      </c>
      <c r="B227" s="132" t="e">
        <f ca="1">IF(ISNUMBER($G227),INDEX(PlayerDetails!$B:$B,VLOOKUP(ResultsInput!E227,TeamDeclarations!$B$3:$J$522,6+$G227)),"")</f>
        <v>#N/A</v>
      </c>
      <c r="C227" s="132" t="str">
        <f>IF(ISNUMBER($G227),VLOOKUP(ResultsInput!C227,ResultsInput!$I$3:$L$6,4,FALSE),"")</f>
        <v>01</v>
      </c>
      <c r="D227" s="132" t="str">
        <f t="shared" si="3"/>
        <v>W</v>
      </c>
      <c r="E227" s="132"/>
      <c r="F227" s="132"/>
      <c r="G227" s="133">
        <f>Pairings!B227</f>
        <v>2</v>
      </c>
    </row>
    <row r="228" spans="1:7" x14ac:dyDescent="0.2">
      <c r="A228" s="132" t="e">
        <f ca="1">IF(ISNUMBER($G228),INDEX(PlayerDetails!$B:$B,VLOOKUP(ResultsInput!D228,TeamDeclarations!$B$3:$J$522,6+$G228)),"")</f>
        <v>#N/A</v>
      </c>
      <c r="B228" s="132" t="e">
        <f ca="1">IF(ISNUMBER($G228),INDEX(PlayerDetails!$B:$B,VLOOKUP(ResultsInput!E228,TeamDeclarations!$B$3:$J$522,6+$G228)),"")</f>
        <v>#N/A</v>
      </c>
      <c r="C228" s="132" t="str">
        <f>IF(ISNUMBER($G228),VLOOKUP(ResultsInput!C228,ResultsInput!$I$3:$L$6,4,FALSE),"")</f>
        <v>01</v>
      </c>
      <c r="D228" s="132" t="str">
        <f t="shared" si="3"/>
        <v>W</v>
      </c>
      <c r="E228" s="132"/>
      <c r="F228" s="132"/>
      <c r="G228" s="133">
        <f>Pairings!B228</f>
        <v>2</v>
      </c>
    </row>
    <row r="229" spans="1:7" x14ac:dyDescent="0.2">
      <c r="A229" s="132" t="e">
        <f ca="1">IF(ISNUMBER($G229),INDEX(PlayerDetails!$B:$B,VLOOKUP(ResultsInput!D229,TeamDeclarations!$B$3:$J$522,6+$G229)),"")</f>
        <v>#N/A</v>
      </c>
      <c r="B229" s="132" t="e">
        <f ca="1">IF(ISNUMBER($G229),INDEX(PlayerDetails!$B:$B,VLOOKUP(ResultsInput!E229,TeamDeclarations!$B$3:$J$522,6+$G229)),"")</f>
        <v>#N/A</v>
      </c>
      <c r="C229" s="132" t="str">
        <f>IF(ISNUMBER($G229),VLOOKUP(ResultsInput!C229,ResultsInput!$I$3:$L$6,4,FALSE),"")</f>
        <v>01</v>
      </c>
      <c r="D229" s="132" t="str">
        <f t="shared" si="3"/>
        <v>W</v>
      </c>
      <c r="E229" s="132"/>
      <c r="F229" s="132"/>
      <c r="G229" s="133">
        <f>Pairings!B229</f>
        <v>2</v>
      </c>
    </row>
    <row r="230" spans="1:7" x14ac:dyDescent="0.2">
      <c r="A230" s="132" t="e">
        <f ca="1">IF(ISNUMBER($G230),INDEX(PlayerDetails!$B:$B,VLOOKUP(ResultsInput!D230,TeamDeclarations!$B$3:$J$522,6+$G230)),"")</f>
        <v>#N/A</v>
      </c>
      <c r="B230" s="132" t="e">
        <f ca="1">IF(ISNUMBER($G230),INDEX(PlayerDetails!$B:$B,VLOOKUP(ResultsInput!E230,TeamDeclarations!$B$3:$J$522,6+$G230)),"")</f>
        <v>#N/A</v>
      </c>
      <c r="C230" s="132" t="str">
        <f>IF(ISNUMBER($G230),VLOOKUP(ResultsInput!C230,ResultsInput!$I$3:$L$6,4,FALSE),"")</f>
        <v>01</v>
      </c>
      <c r="D230" s="132" t="str">
        <f t="shared" si="3"/>
        <v>W</v>
      </c>
      <c r="E230" s="132"/>
      <c r="F230" s="132"/>
      <c r="G230" s="133">
        <f>Pairings!B230</f>
        <v>2</v>
      </c>
    </row>
    <row r="231" spans="1:7" x14ac:dyDescent="0.2">
      <c r="A231" s="132" t="e">
        <f ca="1">IF(ISNUMBER($G231),INDEX(PlayerDetails!$B:$B,VLOOKUP(ResultsInput!D231,TeamDeclarations!$B$3:$J$522,6+$G231)),"")</f>
        <v>#N/A</v>
      </c>
      <c r="B231" s="132" t="e">
        <f ca="1">IF(ISNUMBER($G231),INDEX(PlayerDetails!$B:$B,VLOOKUP(ResultsInput!E231,TeamDeclarations!$B$3:$J$522,6+$G231)),"")</f>
        <v>#N/A</v>
      </c>
      <c r="C231" s="132" t="str">
        <f>IF(ISNUMBER($G231),VLOOKUP(ResultsInput!C231,ResultsInput!$I$3:$L$6,4,FALSE),"")</f>
        <v>01</v>
      </c>
      <c r="D231" s="132" t="str">
        <f t="shared" si="3"/>
        <v>W</v>
      </c>
      <c r="E231" s="132"/>
      <c r="F231" s="132"/>
      <c r="G231" s="133">
        <f>Pairings!B231</f>
        <v>2</v>
      </c>
    </row>
    <row r="232" spans="1:7" x14ac:dyDescent="0.2">
      <c r="A232" s="132" t="e">
        <f ca="1">IF(ISNUMBER($G232),INDEX(PlayerDetails!$B:$B,VLOOKUP(ResultsInput!D232,TeamDeclarations!$B$3:$J$522,6+$G232)),"")</f>
        <v>#N/A</v>
      </c>
      <c r="B232" s="132" t="e">
        <f ca="1">IF(ISNUMBER($G232),INDEX(PlayerDetails!$B:$B,VLOOKUP(ResultsInput!E232,TeamDeclarations!$B$3:$J$522,6+$G232)),"")</f>
        <v>#N/A</v>
      </c>
      <c r="C232" s="132" t="str">
        <f>IF(ISNUMBER($G232),VLOOKUP(ResultsInput!C232,ResultsInput!$I$3:$L$6,4,FALSE),"")</f>
        <v>01</v>
      </c>
      <c r="D232" s="132" t="str">
        <f t="shared" si="3"/>
        <v>W</v>
      </c>
      <c r="E232" s="132"/>
      <c r="F232" s="132"/>
      <c r="G232" s="133">
        <f>Pairings!B232</f>
        <v>2</v>
      </c>
    </row>
    <row r="233" spans="1:7" x14ac:dyDescent="0.2">
      <c r="A233" s="132" t="e">
        <f ca="1">IF(ISNUMBER($G233),INDEX(PlayerDetails!$B:$B,VLOOKUP(ResultsInput!D233,TeamDeclarations!$B$3:$J$522,6+$G233)),"")</f>
        <v>#N/A</v>
      </c>
      <c r="B233" s="132" t="e">
        <f ca="1">IF(ISNUMBER($G233),INDEX(PlayerDetails!$B:$B,VLOOKUP(ResultsInput!E233,TeamDeclarations!$B$3:$J$522,6+$G233)),"")</f>
        <v>#N/A</v>
      </c>
      <c r="C233" s="132" t="str">
        <f>IF(ISNUMBER($G233),VLOOKUP(ResultsInput!C233,ResultsInput!$I$3:$L$6,4,FALSE),"")</f>
        <v>01</v>
      </c>
      <c r="D233" s="132" t="str">
        <f t="shared" si="3"/>
        <v>W</v>
      </c>
      <c r="E233" s="132"/>
      <c r="F233" s="132"/>
      <c r="G233" s="133">
        <f>Pairings!B233</f>
        <v>2</v>
      </c>
    </row>
    <row r="234" spans="1:7" x14ac:dyDescent="0.2">
      <c r="A234" s="132" t="e">
        <f ca="1">IF(ISNUMBER($G234),INDEX(PlayerDetails!$B:$B,VLOOKUP(ResultsInput!D234,TeamDeclarations!$B$3:$J$522,6+$G234)),"")</f>
        <v>#N/A</v>
      </c>
      <c r="B234" s="132" t="e">
        <f ca="1">IF(ISNUMBER($G234),INDEX(PlayerDetails!$B:$B,VLOOKUP(ResultsInput!E234,TeamDeclarations!$B$3:$J$522,6+$G234)),"")</f>
        <v>#N/A</v>
      </c>
      <c r="C234" s="132" t="str">
        <f>IF(ISNUMBER($G234),VLOOKUP(ResultsInput!C234,ResultsInput!$I$3:$L$6,4,FALSE),"")</f>
        <v>01</v>
      </c>
      <c r="D234" s="132" t="str">
        <f t="shared" si="3"/>
        <v>W</v>
      </c>
      <c r="E234" s="132"/>
      <c r="F234" s="132"/>
      <c r="G234" s="133">
        <f>Pairings!B234</f>
        <v>2</v>
      </c>
    </row>
    <row r="235" spans="1:7" x14ac:dyDescent="0.2">
      <c r="A235" s="132" t="e">
        <f ca="1">IF(ISNUMBER($G235),INDEX(PlayerDetails!$B:$B,VLOOKUP(ResultsInput!D235,TeamDeclarations!$B$3:$J$522,6+$G235)),"")</f>
        <v>#N/A</v>
      </c>
      <c r="B235" s="132" t="e">
        <f ca="1">IF(ISNUMBER($G235),INDEX(PlayerDetails!$B:$B,VLOOKUP(ResultsInput!E235,TeamDeclarations!$B$3:$J$522,6+$G235)),"")</f>
        <v>#N/A</v>
      </c>
      <c r="C235" s="132" t="str">
        <f>IF(ISNUMBER($G235),VLOOKUP(ResultsInput!C235,ResultsInput!$I$3:$L$6,4,FALSE),"")</f>
        <v>01</v>
      </c>
      <c r="D235" s="132" t="str">
        <f t="shared" si="3"/>
        <v>W</v>
      </c>
      <c r="E235" s="132"/>
      <c r="F235" s="132"/>
      <c r="G235" s="133">
        <f>Pairings!B235</f>
        <v>2</v>
      </c>
    </row>
    <row r="236" spans="1:7" x14ac:dyDescent="0.2">
      <c r="A236" s="132" t="e">
        <f ca="1">IF(ISNUMBER($G236),INDEX(PlayerDetails!$B:$B,VLOOKUP(ResultsInput!D236,TeamDeclarations!$B$3:$J$522,6+$G236)),"")</f>
        <v>#N/A</v>
      </c>
      <c r="B236" s="132" t="e">
        <f ca="1">IF(ISNUMBER($G236),INDEX(PlayerDetails!$B:$B,VLOOKUP(ResultsInput!E236,TeamDeclarations!$B$3:$J$522,6+$G236)),"")</f>
        <v>#N/A</v>
      </c>
      <c r="C236" s="132" t="str">
        <f>IF(ISNUMBER($G236),VLOOKUP(ResultsInput!C236,ResultsInput!$I$3:$L$6,4,FALSE),"")</f>
        <v>01</v>
      </c>
      <c r="D236" s="132" t="str">
        <f t="shared" si="3"/>
        <v>W</v>
      </c>
      <c r="E236" s="132"/>
      <c r="F236" s="132"/>
      <c r="G236" s="133">
        <f>Pairings!B236</f>
        <v>2</v>
      </c>
    </row>
    <row r="237" spans="1:7" x14ac:dyDescent="0.2">
      <c r="A237" s="132" t="e">
        <f ca="1">IF(ISNUMBER($G237),INDEX(PlayerDetails!$B:$B,VLOOKUP(ResultsInput!D237,TeamDeclarations!$B$3:$J$522,6+$G237)),"")</f>
        <v>#N/A</v>
      </c>
      <c r="B237" s="132" t="e">
        <f ca="1">IF(ISNUMBER($G237),INDEX(PlayerDetails!$B:$B,VLOOKUP(ResultsInput!E237,TeamDeclarations!$B$3:$J$522,6+$G237)),"")</f>
        <v>#N/A</v>
      </c>
      <c r="C237" s="132" t="str">
        <f>IF(ISNUMBER($G237),VLOOKUP(ResultsInput!C237,ResultsInput!$I$3:$L$6,4,FALSE),"")</f>
        <v>01</v>
      </c>
      <c r="D237" s="132" t="str">
        <f t="shared" si="3"/>
        <v>W</v>
      </c>
      <c r="E237" s="132"/>
      <c r="F237" s="132"/>
      <c r="G237" s="133">
        <f>Pairings!B237</f>
        <v>2</v>
      </c>
    </row>
    <row r="238" spans="1:7" x14ac:dyDescent="0.2">
      <c r="A238" s="132" t="e">
        <f ca="1">IF(ISNUMBER($G238),INDEX(PlayerDetails!$B:$B,VLOOKUP(ResultsInput!D238,TeamDeclarations!$B$3:$J$522,6+$G238)),"")</f>
        <v>#N/A</v>
      </c>
      <c r="B238" s="132" t="e">
        <f ca="1">IF(ISNUMBER($G238),INDEX(PlayerDetails!$B:$B,VLOOKUP(ResultsInput!E238,TeamDeclarations!$B$3:$J$522,6+$G238)),"")</f>
        <v>#N/A</v>
      </c>
      <c r="C238" s="132" t="str">
        <f>IF(ISNUMBER($G238),VLOOKUP(ResultsInput!C238,ResultsInput!$I$3:$L$6,4,FALSE),"")</f>
        <v>01</v>
      </c>
      <c r="D238" s="132" t="str">
        <f t="shared" si="3"/>
        <v>W</v>
      </c>
      <c r="E238" s="132"/>
      <c r="F238" s="132"/>
      <c r="G238" s="133">
        <f>Pairings!B238</f>
        <v>2</v>
      </c>
    </row>
    <row r="239" spans="1:7" x14ac:dyDescent="0.2">
      <c r="A239" s="132" t="e">
        <f ca="1">IF(ISNUMBER($G239),INDEX(PlayerDetails!$B:$B,VLOOKUP(ResultsInput!D239,TeamDeclarations!$B$3:$J$522,6+$G239)),"")</f>
        <v>#N/A</v>
      </c>
      <c r="B239" s="132" t="e">
        <f ca="1">IF(ISNUMBER($G239),INDEX(PlayerDetails!$B:$B,VLOOKUP(ResultsInput!E239,TeamDeclarations!$B$3:$J$522,6+$G239)),"")</f>
        <v>#N/A</v>
      </c>
      <c r="C239" s="132" t="str">
        <f>IF(ISNUMBER($G239),VLOOKUP(ResultsInput!C239,ResultsInput!$I$3:$L$6,4,FALSE),"")</f>
        <v>01</v>
      </c>
      <c r="D239" s="132" t="str">
        <f t="shared" si="3"/>
        <v>W</v>
      </c>
      <c r="E239" s="132"/>
      <c r="F239" s="132"/>
      <c r="G239" s="133">
        <f>Pairings!B239</f>
        <v>2</v>
      </c>
    </row>
    <row r="240" spans="1:7" x14ac:dyDescent="0.2">
      <c r="A240" s="132" t="e">
        <f ca="1">IF(ISNUMBER($G240),INDEX(PlayerDetails!$B:$B,VLOOKUP(ResultsInput!D240,TeamDeclarations!$B$3:$J$522,6+$G240)),"")</f>
        <v>#N/A</v>
      </c>
      <c r="B240" s="132" t="e">
        <f ca="1">IF(ISNUMBER($G240),INDEX(PlayerDetails!$B:$B,VLOOKUP(ResultsInput!E240,TeamDeclarations!$B$3:$J$522,6+$G240)),"")</f>
        <v>#N/A</v>
      </c>
      <c r="C240" s="132" t="str">
        <f>IF(ISNUMBER($G240),VLOOKUP(ResultsInput!C240,ResultsInput!$I$3:$L$6,4,FALSE),"")</f>
        <v>01</v>
      </c>
      <c r="D240" s="132" t="str">
        <f t="shared" si="3"/>
        <v>W</v>
      </c>
      <c r="E240" s="132"/>
      <c r="F240" s="132"/>
      <c r="G240" s="133">
        <f>Pairings!B240</f>
        <v>2</v>
      </c>
    </row>
    <row r="241" spans="1:7" x14ac:dyDescent="0.2">
      <c r="A241" s="132" t="e">
        <f ca="1">IF(ISNUMBER($G241),INDEX(PlayerDetails!$B:$B,VLOOKUP(ResultsInput!D241,TeamDeclarations!$B$3:$J$522,6+$G241)),"")</f>
        <v>#N/A</v>
      </c>
      <c r="B241" s="132" t="e">
        <f ca="1">IF(ISNUMBER($G241),INDEX(PlayerDetails!$B:$B,VLOOKUP(ResultsInput!E241,TeamDeclarations!$B$3:$J$522,6+$G241)),"")</f>
        <v>#N/A</v>
      </c>
      <c r="C241" s="132" t="str">
        <f>IF(ISNUMBER($G241),VLOOKUP(ResultsInput!C241,ResultsInput!$I$3:$L$6,4,FALSE),"")</f>
        <v>01</v>
      </c>
      <c r="D241" s="132" t="str">
        <f t="shared" si="3"/>
        <v>W</v>
      </c>
      <c r="E241" s="132"/>
      <c r="F241" s="132"/>
      <c r="G241" s="133">
        <f>Pairings!B241</f>
        <v>2</v>
      </c>
    </row>
    <row r="242" spans="1:7" x14ac:dyDescent="0.2">
      <c r="A242" s="132" t="e">
        <f ca="1">IF(ISNUMBER($G242),INDEX(PlayerDetails!$B:$B,VLOOKUP(ResultsInput!D242,TeamDeclarations!$B$3:$J$522,6+$G242)),"")</f>
        <v>#N/A</v>
      </c>
      <c r="B242" s="132" t="e">
        <f ca="1">IF(ISNUMBER($G242),INDEX(PlayerDetails!$B:$B,VLOOKUP(ResultsInput!E242,TeamDeclarations!$B$3:$J$522,6+$G242)),"")</f>
        <v>#N/A</v>
      </c>
      <c r="C242" s="132" t="str">
        <f>IF(ISNUMBER($G242),VLOOKUP(ResultsInput!C242,ResultsInput!$I$3:$L$6,4,FALSE),"")</f>
        <v>01</v>
      </c>
      <c r="D242" s="132" t="str">
        <f t="shared" si="3"/>
        <v>W</v>
      </c>
      <c r="E242" s="132"/>
      <c r="F242" s="132"/>
      <c r="G242" s="133">
        <f>Pairings!B242</f>
        <v>2</v>
      </c>
    </row>
    <row r="243" spans="1:7" x14ac:dyDescent="0.2">
      <c r="A243" s="132" t="e">
        <f ca="1">IF(ISNUMBER($G243),INDEX(PlayerDetails!$B:$B,VLOOKUP(ResultsInput!D243,TeamDeclarations!$B$3:$J$522,6+$G243)),"")</f>
        <v>#N/A</v>
      </c>
      <c r="B243" s="132" t="e">
        <f ca="1">IF(ISNUMBER($G243),INDEX(PlayerDetails!$B:$B,VLOOKUP(ResultsInput!E243,TeamDeclarations!$B$3:$J$522,6+$G243)),"")</f>
        <v>#N/A</v>
      </c>
      <c r="C243" s="132" t="str">
        <f>IF(ISNUMBER($G243),VLOOKUP(ResultsInput!C243,ResultsInput!$I$3:$L$6,4,FALSE),"")</f>
        <v>01</v>
      </c>
      <c r="D243" s="132" t="str">
        <f t="shared" si="3"/>
        <v>W</v>
      </c>
      <c r="E243" s="132"/>
      <c r="F243" s="132"/>
      <c r="G243" s="133">
        <f>Pairings!B243</f>
        <v>2</v>
      </c>
    </row>
    <row r="244" spans="1:7" x14ac:dyDescent="0.2">
      <c r="A244" s="132" t="e">
        <f ca="1">IF(ISNUMBER($G244),INDEX(PlayerDetails!$B:$B,VLOOKUP(ResultsInput!D244,TeamDeclarations!$B$3:$J$522,6+$G244)),"")</f>
        <v>#N/A</v>
      </c>
      <c r="B244" s="132" t="e">
        <f ca="1">IF(ISNUMBER($G244),INDEX(PlayerDetails!$B:$B,VLOOKUP(ResultsInput!E244,TeamDeclarations!$B$3:$J$522,6+$G244)),"")</f>
        <v>#N/A</v>
      </c>
      <c r="C244" s="132" t="str">
        <f>IF(ISNUMBER($G244),VLOOKUP(ResultsInput!C244,ResultsInput!$I$3:$L$6,4,FALSE),"")</f>
        <v>01</v>
      </c>
      <c r="D244" s="132" t="str">
        <f t="shared" si="3"/>
        <v>W</v>
      </c>
      <c r="E244" s="132"/>
      <c r="F244" s="132"/>
      <c r="G244" s="133">
        <f>Pairings!B244</f>
        <v>2</v>
      </c>
    </row>
    <row r="245" spans="1:7" x14ac:dyDescent="0.2">
      <c r="A245" s="132" t="e">
        <f ca="1">IF(ISNUMBER($G245),INDEX(PlayerDetails!$B:$B,VLOOKUP(ResultsInput!D245,TeamDeclarations!$B$3:$J$522,6+$G245)),"")</f>
        <v>#N/A</v>
      </c>
      <c r="B245" s="132" t="e">
        <f ca="1">IF(ISNUMBER($G245),INDEX(PlayerDetails!$B:$B,VLOOKUP(ResultsInput!E245,TeamDeclarations!$B$3:$J$522,6+$G245)),"")</f>
        <v>#N/A</v>
      </c>
      <c r="C245" s="132" t="str">
        <f>IF(ISNUMBER($G245),VLOOKUP(ResultsInput!C245,ResultsInput!$I$3:$L$6,4,FALSE),"")</f>
        <v>01</v>
      </c>
      <c r="D245" s="132" t="str">
        <f t="shared" si="3"/>
        <v>W</v>
      </c>
      <c r="E245" s="132"/>
      <c r="F245" s="132"/>
      <c r="G245" s="133">
        <f>Pairings!B245</f>
        <v>2</v>
      </c>
    </row>
    <row r="246" spans="1:7" x14ac:dyDescent="0.2">
      <c r="A246" s="132" t="e">
        <f ca="1">IF(ISNUMBER($G246),INDEX(PlayerDetails!$B:$B,VLOOKUP(ResultsInput!D246,TeamDeclarations!$B$3:$J$522,6+$G246)),"")</f>
        <v>#N/A</v>
      </c>
      <c r="B246" s="132" t="e">
        <f ca="1">IF(ISNUMBER($G246),INDEX(PlayerDetails!$B:$B,VLOOKUP(ResultsInput!E246,TeamDeclarations!$B$3:$J$522,6+$G246)),"")</f>
        <v>#N/A</v>
      </c>
      <c r="C246" s="132" t="str">
        <f>IF(ISNUMBER($G246),VLOOKUP(ResultsInput!C246,ResultsInput!$I$3:$L$6,4,FALSE),"")</f>
        <v>01</v>
      </c>
      <c r="D246" s="132" t="str">
        <f t="shared" si="3"/>
        <v>W</v>
      </c>
      <c r="E246" s="132"/>
      <c r="F246" s="132"/>
      <c r="G246" s="133">
        <f>Pairings!B246</f>
        <v>2</v>
      </c>
    </row>
    <row r="247" spans="1:7" x14ac:dyDescent="0.2">
      <c r="A247" s="132" t="e">
        <f ca="1">IF(ISNUMBER($G247),INDEX(PlayerDetails!$B:$B,VLOOKUP(ResultsInput!D247,TeamDeclarations!$B$3:$J$522,6+$G247)),"")</f>
        <v>#N/A</v>
      </c>
      <c r="B247" s="132" t="e">
        <f ca="1">IF(ISNUMBER($G247),INDEX(PlayerDetails!$B:$B,VLOOKUP(ResultsInput!E247,TeamDeclarations!$B$3:$J$522,6+$G247)),"")</f>
        <v>#N/A</v>
      </c>
      <c r="C247" s="132" t="str">
        <f>IF(ISNUMBER($G247),VLOOKUP(ResultsInput!C247,ResultsInput!$I$3:$L$6,4,FALSE),"")</f>
        <v>01</v>
      </c>
      <c r="D247" s="132" t="str">
        <f t="shared" si="3"/>
        <v>W</v>
      </c>
      <c r="E247" s="132"/>
      <c r="F247" s="132"/>
      <c r="G247" s="133">
        <f>Pairings!B247</f>
        <v>2</v>
      </c>
    </row>
    <row r="248" spans="1:7" x14ac:dyDescent="0.2">
      <c r="A248" s="132" t="e">
        <f ca="1">IF(ISNUMBER($G248),INDEX(PlayerDetails!$B:$B,VLOOKUP(ResultsInput!D248,TeamDeclarations!$B$3:$J$522,6+$G248)),"")</f>
        <v>#N/A</v>
      </c>
      <c r="B248" s="132" t="e">
        <f ca="1">IF(ISNUMBER($G248),INDEX(PlayerDetails!$B:$B,VLOOKUP(ResultsInput!E248,TeamDeclarations!$B$3:$J$522,6+$G248)),"")</f>
        <v>#N/A</v>
      </c>
      <c r="C248" s="132" t="str">
        <f>IF(ISNUMBER($G248),VLOOKUP(ResultsInput!C248,ResultsInput!$I$3:$L$6,4,FALSE),"")</f>
        <v>01</v>
      </c>
      <c r="D248" s="132" t="str">
        <f t="shared" si="3"/>
        <v>W</v>
      </c>
      <c r="E248" s="132"/>
      <c r="F248" s="132"/>
      <c r="G248" s="133">
        <f>Pairings!B248</f>
        <v>2</v>
      </c>
    </row>
    <row r="249" spans="1:7" x14ac:dyDescent="0.2">
      <c r="A249" s="132" t="e">
        <f ca="1">IF(ISNUMBER($G249),INDEX(PlayerDetails!$B:$B,VLOOKUP(ResultsInput!D249,TeamDeclarations!$B$3:$J$522,6+$G249)),"")</f>
        <v>#N/A</v>
      </c>
      <c r="B249" s="132" t="e">
        <f ca="1">IF(ISNUMBER($G249),INDEX(PlayerDetails!$B:$B,VLOOKUP(ResultsInput!E249,TeamDeclarations!$B$3:$J$522,6+$G249)),"")</f>
        <v>#N/A</v>
      </c>
      <c r="C249" s="132" t="str">
        <f>IF(ISNUMBER($G249),VLOOKUP(ResultsInput!C249,ResultsInput!$I$3:$L$6,4,FALSE),"")</f>
        <v>01</v>
      </c>
      <c r="D249" s="132" t="str">
        <f t="shared" si="3"/>
        <v>W</v>
      </c>
      <c r="E249" s="132"/>
      <c r="F249" s="132"/>
      <c r="G249" s="133">
        <f>Pairings!B249</f>
        <v>2</v>
      </c>
    </row>
    <row r="250" spans="1:7" x14ac:dyDescent="0.2">
      <c r="A250" s="132" t="e">
        <f ca="1">IF(ISNUMBER($G250),INDEX(PlayerDetails!$B:$B,VLOOKUP(ResultsInput!D250,TeamDeclarations!$B$3:$J$522,6+$G250)),"")</f>
        <v>#N/A</v>
      </c>
      <c r="B250" s="132" t="e">
        <f ca="1">IF(ISNUMBER($G250),INDEX(PlayerDetails!$B:$B,VLOOKUP(ResultsInput!E250,TeamDeclarations!$B$3:$J$522,6+$G250)),"")</f>
        <v>#N/A</v>
      </c>
      <c r="C250" s="132" t="str">
        <f>IF(ISNUMBER($G250),VLOOKUP(ResultsInput!C250,ResultsInput!$I$3:$L$6,4,FALSE),"")</f>
        <v>01</v>
      </c>
      <c r="D250" s="132" t="str">
        <f t="shared" si="3"/>
        <v>W</v>
      </c>
      <c r="E250" s="132"/>
      <c r="F250" s="132"/>
      <c r="G250" s="133">
        <f>Pairings!B250</f>
        <v>2</v>
      </c>
    </row>
    <row r="251" spans="1:7" x14ac:dyDescent="0.2">
      <c r="A251" s="132" t="e">
        <f ca="1">IF(ISNUMBER($G251),INDEX(PlayerDetails!$B:$B,VLOOKUP(ResultsInput!D251,TeamDeclarations!$B$3:$J$522,6+$G251)),"")</f>
        <v>#N/A</v>
      </c>
      <c r="B251" s="132" t="e">
        <f ca="1">IF(ISNUMBER($G251),INDEX(PlayerDetails!$B:$B,VLOOKUP(ResultsInput!E251,TeamDeclarations!$B$3:$J$522,6+$G251)),"")</f>
        <v>#N/A</v>
      </c>
      <c r="C251" s="132" t="str">
        <f>IF(ISNUMBER($G251),VLOOKUP(ResultsInput!C251,ResultsInput!$I$3:$L$6,4,FALSE),"")</f>
        <v>01</v>
      </c>
      <c r="D251" s="132" t="str">
        <f t="shared" si="3"/>
        <v>W</v>
      </c>
      <c r="E251" s="132"/>
      <c r="F251" s="132"/>
      <c r="G251" s="133">
        <f>Pairings!B251</f>
        <v>2</v>
      </c>
    </row>
    <row r="252" spans="1:7" x14ac:dyDescent="0.2">
      <c r="A252" s="132" t="e">
        <f ca="1">IF(ISNUMBER($G252),INDEX(PlayerDetails!$B:$B,VLOOKUP(ResultsInput!D252,TeamDeclarations!$B$3:$J$522,6+$G252)),"")</f>
        <v>#N/A</v>
      </c>
      <c r="B252" s="132" t="e">
        <f ca="1">IF(ISNUMBER($G252),INDEX(PlayerDetails!$B:$B,VLOOKUP(ResultsInput!E252,TeamDeclarations!$B$3:$J$522,6+$G252)),"")</f>
        <v>#N/A</v>
      </c>
      <c r="C252" s="132" t="str">
        <f>IF(ISNUMBER($G252),VLOOKUP(ResultsInput!C252,ResultsInput!$I$3:$L$6,4,FALSE),"")</f>
        <v>01</v>
      </c>
      <c r="D252" s="132" t="str">
        <f t="shared" si="3"/>
        <v>W</v>
      </c>
      <c r="E252" s="132"/>
      <c r="F252" s="132"/>
      <c r="G252" s="133">
        <f>Pairings!B252</f>
        <v>2</v>
      </c>
    </row>
    <row r="253" spans="1:7" x14ac:dyDescent="0.2">
      <c r="A253" s="132" t="e">
        <f ca="1">IF(ISNUMBER($G253),INDEX(PlayerDetails!$B:$B,VLOOKUP(ResultsInput!D253,TeamDeclarations!$B$3:$J$522,6+$G253)),"")</f>
        <v>#N/A</v>
      </c>
      <c r="B253" s="132" t="e">
        <f ca="1">IF(ISNUMBER($G253),INDEX(PlayerDetails!$B:$B,VLOOKUP(ResultsInput!E253,TeamDeclarations!$B$3:$J$522,6+$G253)),"")</f>
        <v>#N/A</v>
      </c>
      <c r="C253" s="132" t="str">
        <f>IF(ISNUMBER($G253),VLOOKUP(ResultsInput!C253,ResultsInput!$I$3:$L$6,4,FALSE),"")</f>
        <v>01</v>
      </c>
      <c r="D253" s="132" t="str">
        <f t="shared" si="3"/>
        <v>W</v>
      </c>
      <c r="E253" s="132"/>
      <c r="F253" s="132"/>
      <c r="G253" s="133">
        <f>Pairings!B253</f>
        <v>2</v>
      </c>
    </row>
    <row r="254" spans="1:7" x14ac:dyDescent="0.2">
      <c r="A254" s="132" t="e">
        <f ca="1">IF(ISNUMBER($G254),INDEX(PlayerDetails!$B:$B,VLOOKUP(ResultsInput!D254,TeamDeclarations!$B$3:$J$522,6+$G254)),"")</f>
        <v>#N/A</v>
      </c>
      <c r="B254" s="132" t="e">
        <f ca="1">IF(ISNUMBER($G254),INDEX(PlayerDetails!$B:$B,VLOOKUP(ResultsInput!E254,TeamDeclarations!$B$3:$J$522,6+$G254)),"")</f>
        <v>#N/A</v>
      </c>
      <c r="C254" s="132" t="str">
        <f>IF(ISNUMBER($G254),VLOOKUP(ResultsInput!C254,ResultsInput!$I$3:$L$6,4,FALSE),"")</f>
        <v>01</v>
      </c>
      <c r="D254" s="132" t="str">
        <f t="shared" si="3"/>
        <v>W</v>
      </c>
      <c r="E254" s="132"/>
      <c r="F254" s="132"/>
      <c r="G254" s="133">
        <f>Pairings!B254</f>
        <v>2</v>
      </c>
    </row>
    <row r="255" spans="1:7" x14ac:dyDescent="0.2">
      <c r="A255" s="132" t="e">
        <f ca="1">IF(ISNUMBER($G255),INDEX(PlayerDetails!$B:$B,VLOOKUP(ResultsInput!D255,TeamDeclarations!$B$3:$J$522,6+$G255)),"")</f>
        <v>#N/A</v>
      </c>
      <c r="B255" s="132" t="e">
        <f ca="1">IF(ISNUMBER($G255),INDEX(PlayerDetails!$B:$B,VLOOKUP(ResultsInput!E255,TeamDeclarations!$B$3:$J$522,6+$G255)),"")</f>
        <v>#N/A</v>
      </c>
      <c r="C255" s="132" t="str">
        <f>IF(ISNUMBER($G255),VLOOKUP(ResultsInput!C255,ResultsInput!$I$3:$L$6,4,FALSE),"")</f>
        <v>01</v>
      </c>
      <c r="D255" s="132" t="str">
        <f t="shared" si="3"/>
        <v>W</v>
      </c>
      <c r="E255" s="132"/>
      <c r="F255" s="132"/>
      <c r="G255" s="133">
        <f>Pairings!B255</f>
        <v>2</v>
      </c>
    </row>
    <row r="256" spans="1:7" x14ac:dyDescent="0.2">
      <c r="A256" s="132" t="e">
        <f ca="1">IF(ISNUMBER($G256),INDEX(PlayerDetails!$B:$B,VLOOKUP(ResultsInput!D256,TeamDeclarations!$B$3:$J$522,6+$G256)),"")</f>
        <v>#N/A</v>
      </c>
      <c r="B256" s="132" t="e">
        <f ca="1">IF(ISNUMBER($G256),INDEX(PlayerDetails!$B:$B,VLOOKUP(ResultsInput!E256,TeamDeclarations!$B$3:$J$522,6+$G256)),"")</f>
        <v>#N/A</v>
      </c>
      <c r="C256" s="132" t="str">
        <f>IF(ISNUMBER($G256),VLOOKUP(ResultsInput!C256,ResultsInput!$I$3:$L$6,4,FALSE),"")</f>
        <v>01</v>
      </c>
      <c r="D256" s="132" t="str">
        <f t="shared" si="3"/>
        <v>W</v>
      </c>
      <c r="E256" s="132"/>
      <c r="F256" s="132"/>
      <c r="G256" s="133">
        <f>Pairings!B256</f>
        <v>2</v>
      </c>
    </row>
    <row r="257" spans="1:7" x14ac:dyDescent="0.2">
      <c r="A257" s="132" t="e">
        <f ca="1">IF(ISNUMBER($G257),INDEX(PlayerDetails!$B:$B,VLOOKUP(ResultsInput!D257,TeamDeclarations!$B$3:$J$522,6+$G257)),"")</f>
        <v>#N/A</v>
      </c>
      <c r="B257" s="132" t="e">
        <f ca="1">IF(ISNUMBER($G257),INDEX(PlayerDetails!$B:$B,VLOOKUP(ResultsInput!E257,TeamDeclarations!$B$3:$J$522,6+$G257)),"")</f>
        <v>#N/A</v>
      </c>
      <c r="C257" s="132" t="str">
        <f>IF(ISNUMBER($G257),VLOOKUP(ResultsInput!C257,ResultsInput!$I$3:$L$6,4,FALSE),"")</f>
        <v>01</v>
      </c>
      <c r="D257" s="132" t="str">
        <f t="shared" si="3"/>
        <v>W</v>
      </c>
      <c r="E257" s="132"/>
      <c r="F257" s="132"/>
      <c r="G257" s="133">
        <f>Pairings!B257</f>
        <v>2</v>
      </c>
    </row>
    <row r="258" spans="1:7" x14ac:dyDescent="0.2">
      <c r="A258" s="132" t="e">
        <f ca="1">IF(ISNUMBER($G258),INDEX(PlayerDetails!$B:$B,VLOOKUP(ResultsInput!D258,TeamDeclarations!$B$3:$J$522,6+$G258)),"")</f>
        <v>#N/A</v>
      </c>
      <c r="B258" s="132" t="e">
        <f ca="1">IF(ISNUMBER($G258),INDEX(PlayerDetails!$B:$B,VLOOKUP(ResultsInput!E258,TeamDeclarations!$B$3:$J$522,6+$G258)),"")</f>
        <v>#N/A</v>
      </c>
      <c r="C258" s="132" t="str">
        <f>IF(ISNUMBER($G258),VLOOKUP(ResultsInput!C258,ResultsInput!$I$3:$L$6,4,FALSE),"")</f>
        <v>01</v>
      </c>
      <c r="D258" s="132" t="str">
        <f t="shared" ref="D258:D321" si="4">IF(ISNUMBER($G258),"W","")</f>
        <v>W</v>
      </c>
      <c r="E258" s="132"/>
      <c r="F258" s="132"/>
      <c r="G258" s="133">
        <f>Pairings!B258</f>
        <v>2</v>
      </c>
    </row>
    <row r="259" spans="1:7" x14ac:dyDescent="0.2">
      <c r="A259" s="132" t="e">
        <f ca="1">IF(ISNUMBER($G259),INDEX(PlayerDetails!$B:$B,VLOOKUP(ResultsInput!D259,TeamDeclarations!$B$3:$J$522,6+$G259)),"")</f>
        <v>#N/A</v>
      </c>
      <c r="B259" s="132" t="e">
        <f ca="1">IF(ISNUMBER($G259),INDEX(PlayerDetails!$B:$B,VLOOKUP(ResultsInput!E259,TeamDeclarations!$B$3:$J$522,6+$G259)),"")</f>
        <v>#N/A</v>
      </c>
      <c r="C259" s="132" t="str">
        <f>IF(ISNUMBER($G259),VLOOKUP(ResultsInput!C259,ResultsInput!$I$3:$L$6,4,FALSE),"")</f>
        <v>01</v>
      </c>
      <c r="D259" s="132" t="str">
        <f t="shared" si="4"/>
        <v>W</v>
      </c>
      <c r="E259" s="132"/>
      <c r="F259" s="132"/>
      <c r="G259" s="133">
        <f>Pairings!B259</f>
        <v>2</v>
      </c>
    </row>
    <row r="260" spans="1:7" x14ac:dyDescent="0.2">
      <c r="A260" s="132" t="e">
        <f ca="1">IF(ISNUMBER($G260),INDEX(PlayerDetails!$B:$B,VLOOKUP(ResultsInput!D260,TeamDeclarations!$B$3:$J$522,6+$G260)),"")</f>
        <v>#N/A</v>
      </c>
      <c r="B260" s="132" t="e">
        <f ca="1">IF(ISNUMBER($G260),INDEX(PlayerDetails!$B:$B,VLOOKUP(ResultsInput!E260,TeamDeclarations!$B$3:$J$522,6+$G260)),"")</f>
        <v>#N/A</v>
      </c>
      <c r="C260" s="132" t="str">
        <f>IF(ISNUMBER($G260),VLOOKUP(ResultsInput!C260,ResultsInput!$I$3:$L$6,4,FALSE),"")</f>
        <v>01</v>
      </c>
      <c r="D260" s="132" t="str">
        <f t="shared" si="4"/>
        <v>W</v>
      </c>
      <c r="E260" s="132"/>
      <c r="F260" s="132"/>
      <c r="G260" s="133">
        <f>Pairings!B260</f>
        <v>2</v>
      </c>
    </row>
    <row r="261" spans="1:7" x14ac:dyDescent="0.2">
      <c r="A261" s="132" t="e">
        <f ca="1">IF(ISNUMBER($G261),INDEX(PlayerDetails!$B:$B,VLOOKUP(ResultsInput!D261,TeamDeclarations!$B$3:$J$522,6+$G261)),"")</f>
        <v>#N/A</v>
      </c>
      <c r="B261" s="132" t="e">
        <f ca="1">IF(ISNUMBER($G261),INDEX(PlayerDetails!$B:$B,VLOOKUP(ResultsInput!E261,TeamDeclarations!$B$3:$J$522,6+$G261)),"")</f>
        <v>#N/A</v>
      </c>
      <c r="C261" s="132" t="str">
        <f>IF(ISNUMBER($G261),VLOOKUP(ResultsInput!C261,ResultsInput!$I$3:$L$6,4,FALSE),"")</f>
        <v>01</v>
      </c>
      <c r="D261" s="132" t="str">
        <f t="shared" si="4"/>
        <v>W</v>
      </c>
      <c r="E261" s="132"/>
      <c r="F261" s="132"/>
      <c r="G261" s="133">
        <f>Pairings!B261</f>
        <v>2</v>
      </c>
    </row>
    <row r="262" spans="1:7" x14ac:dyDescent="0.2">
      <c r="A262" s="132" t="e">
        <f ca="1">IF(ISNUMBER($G262),INDEX(PlayerDetails!$B:$B,VLOOKUP(ResultsInput!D262,TeamDeclarations!$B$3:$J$522,6+$G262)),"")</f>
        <v>#N/A</v>
      </c>
      <c r="B262" s="132" t="e">
        <f ca="1">IF(ISNUMBER($G262),INDEX(PlayerDetails!$B:$B,VLOOKUP(ResultsInput!E262,TeamDeclarations!$B$3:$J$522,6+$G262)),"")</f>
        <v>#N/A</v>
      </c>
      <c r="C262" s="132" t="str">
        <f>IF(ISNUMBER($G262),VLOOKUP(ResultsInput!C262,ResultsInput!$I$3:$L$6,4,FALSE),"")</f>
        <v>01</v>
      </c>
      <c r="D262" s="132" t="str">
        <f t="shared" si="4"/>
        <v>W</v>
      </c>
      <c r="E262" s="132"/>
      <c r="F262" s="132"/>
      <c r="G262" s="133">
        <f>Pairings!B262</f>
        <v>2</v>
      </c>
    </row>
    <row r="263" spans="1:7" x14ac:dyDescent="0.2">
      <c r="A263" s="132" t="e">
        <f ca="1">IF(ISNUMBER($G263),INDEX(PlayerDetails!$B:$B,VLOOKUP(ResultsInput!D263,TeamDeclarations!$B$3:$J$522,6+$G263)),"")</f>
        <v>#N/A</v>
      </c>
      <c r="B263" s="132" t="e">
        <f ca="1">IF(ISNUMBER($G263),INDEX(PlayerDetails!$B:$B,VLOOKUP(ResultsInput!E263,TeamDeclarations!$B$3:$J$522,6+$G263)),"")</f>
        <v>#N/A</v>
      </c>
      <c r="C263" s="132" t="str">
        <f>IF(ISNUMBER($G263),VLOOKUP(ResultsInput!C263,ResultsInput!$I$3:$L$6,4,FALSE),"")</f>
        <v>01</v>
      </c>
      <c r="D263" s="132" t="str">
        <f t="shared" si="4"/>
        <v>W</v>
      </c>
      <c r="E263" s="132"/>
      <c r="F263" s="132"/>
      <c r="G263" s="133">
        <f>Pairings!B263</f>
        <v>2</v>
      </c>
    </row>
    <row r="264" spans="1:7" x14ac:dyDescent="0.2">
      <c r="A264" s="132" t="e">
        <f ca="1">IF(ISNUMBER($G264),INDEX(PlayerDetails!$B:$B,VLOOKUP(ResultsInput!D264,TeamDeclarations!$B$3:$J$522,6+$G264)),"")</f>
        <v>#N/A</v>
      </c>
      <c r="B264" s="132" t="e">
        <f ca="1">IF(ISNUMBER($G264),INDEX(PlayerDetails!$B:$B,VLOOKUP(ResultsInput!E264,TeamDeclarations!$B$3:$J$522,6+$G264)),"")</f>
        <v>#N/A</v>
      </c>
      <c r="C264" s="132" t="str">
        <f>IF(ISNUMBER($G264),VLOOKUP(ResultsInput!C264,ResultsInput!$I$3:$L$6,4,FALSE),"")</f>
        <v>01</v>
      </c>
      <c r="D264" s="132" t="str">
        <f t="shared" si="4"/>
        <v>W</v>
      </c>
      <c r="E264" s="132"/>
      <c r="F264" s="132"/>
      <c r="G264" s="133">
        <f>Pairings!B264</f>
        <v>2</v>
      </c>
    </row>
    <row r="265" spans="1:7" x14ac:dyDescent="0.2">
      <c r="A265" s="132" t="e">
        <f ca="1">IF(ISNUMBER($G265),INDEX(PlayerDetails!$B:$B,VLOOKUP(ResultsInput!D265,TeamDeclarations!$B$3:$J$522,6+$G265)),"")</f>
        <v>#N/A</v>
      </c>
      <c r="B265" s="132" t="e">
        <f ca="1">IF(ISNUMBER($G265),INDEX(PlayerDetails!$B:$B,VLOOKUP(ResultsInput!E265,TeamDeclarations!$B$3:$J$522,6+$G265)),"")</f>
        <v>#N/A</v>
      </c>
      <c r="C265" s="132" t="str">
        <f>IF(ISNUMBER($G265),VLOOKUP(ResultsInput!C265,ResultsInput!$I$3:$L$6,4,FALSE),"")</f>
        <v>01</v>
      </c>
      <c r="D265" s="132" t="str">
        <f t="shared" si="4"/>
        <v>W</v>
      </c>
      <c r="E265" s="132"/>
      <c r="F265" s="132"/>
      <c r="G265" s="133">
        <f>Pairings!B265</f>
        <v>2</v>
      </c>
    </row>
    <row r="266" spans="1:7" x14ac:dyDescent="0.2">
      <c r="A266" s="132" t="e">
        <f ca="1">IF(ISNUMBER($G266),INDEX(PlayerDetails!$B:$B,VLOOKUP(ResultsInput!D266,TeamDeclarations!$B$3:$J$522,6+$G266)),"")</f>
        <v>#N/A</v>
      </c>
      <c r="B266" s="132" t="e">
        <f ca="1">IF(ISNUMBER($G266),INDEX(PlayerDetails!$B:$B,VLOOKUP(ResultsInput!E266,TeamDeclarations!$B$3:$J$522,6+$G266)),"")</f>
        <v>#N/A</v>
      </c>
      <c r="C266" s="132" t="str">
        <f>IF(ISNUMBER($G266),VLOOKUP(ResultsInput!C266,ResultsInput!$I$3:$L$6,4,FALSE),"")</f>
        <v>01</v>
      </c>
      <c r="D266" s="132" t="str">
        <f t="shared" si="4"/>
        <v>W</v>
      </c>
      <c r="E266" s="132"/>
      <c r="F266" s="132"/>
      <c r="G266" s="133">
        <f>Pairings!B266</f>
        <v>2</v>
      </c>
    </row>
    <row r="267" spans="1:7" x14ac:dyDescent="0.2">
      <c r="A267" s="132" t="e">
        <f ca="1">IF(ISNUMBER($G267),INDEX(PlayerDetails!$B:$B,VLOOKUP(ResultsInput!D267,TeamDeclarations!$B$3:$J$522,6+$G267)),"")</f>
        <v>#N/A</v>
      </c>
      <c r="B267" s="132" t="e">
        <f ca="1">IF(ISNUMBER($G267),INDEX(PlayerDetails!$B:$B,VLOOKUP(ResultsInput!E267,TeamDeclarations!$B$3:$J$522,6+$G267)),"")</f>
        <v>#N/A</v>
      </c>
      <c r="C267" s="132" t="str">
        <f>IF(ISNUMBER($G267),VLOOKUP(ResultsInput!C267,ResultsInput!$I$3:$L$6,4,FALSE),"")</f>
        <v>01</v>
      </c>
      <c r="D267" s="132" t="str">
        <f t="shared" si="4"/>
        <v>W</v>
      </c>
      <c r="E267" s="132"/>
      <c r="F267" s="132"/>
      <c r="G267" s="133">
        <f>Pairings!B267</f>
        <v>2</v>
      </c>
    </row>
    <row r="268" spans="1:7" x14ac:dyDescent="0.2">
      <c r="A268" s="132" t="e">
        <f ca="1">IF(ISNUMBER($G268),INDEX(PlayerDetails!$B:$B,VLOOKUP(ResultsInput!D268,TeamDeclarations!$B$3:$J$522,6+$G268)),"")</f>
        <v>#N/A</v>
      </c>
      <c r="B268" s="132" t="e">
        <f ca="1">IF(ISNUMBER($G268),INDEX(PlayerDetails!$B:$B,VLOOKUP(ResultsInput!E268,TeamDeclarations!$B$3:$J$522,6+$G268)),"")</f>
        <v>#N/A</v>
      </c>
      <c r="C268" s="132" t="str">
        <f>IF(ISNUMBER($G268),VLOOKUP(ResultsInput!C268,ResultsInput!$I$3:$L$6,4,FALSE),"")</f>
        <v>01</v>
      </c>
      <c r="D268" s="132" t="str">
        <f t="shared" si="4"/>
        <v>W</v>
      </c>
      <c r="E268" s="132"/>
      <c r="F268" s="132"/>
      <c r="G268" s="133">
        <f>Pairings!B268</f>
        <v>2</v>
      </c>
    </row>
    <row r="269" spans="1:7" x14ac:dyDescent="0.2">
      <c r="A269" s="132" t="e">
        <f ca="1">IF(ISNUMBER($G269),INDEX(PlayerDetails!$B:$B,VLOOKUP(ResultsInput!D269,TeamDeclarations!$B$3:$J$522,6+$G269)),"")</f>
        <v>#N/A</v>
      </c>
      <c r="B269" s="132" t="e">
        <f ca="1">IF(ISNUMBER($G269),INDEX(PlayerDetails!$B:$B,VLOOKUP(ResultsInput!E269,TeamDeclarations!$B$3:$J$522,6+$G269)),"")</f>
        <v>#N/A</v>
      </c>
      <c r="C269" s="132" t="str">
        <f>IF(ISNUMBER($G269),VLOOKUP(ResultsInput!C269,ResultsInput!$I$3:$L$6,4,FALSE),"")</f>
        <v>01</v>
      </c>
      <c r="D269" s="132" t="str">
        <f t="shared" si="4"/>
        <v>W</v>
      </c>
      <c r="E269" s="132"/>
      <c r="F269" s="132"/>
      <c r="G269" s="133">
        <f>Pairings!B269</f>
        <v>2</v>
      </c>
    </row>
    <row r="270" spans="1:7" x14ac:dyDescent="0.2">
      <c r="A270" s="132" t="e">
        <f ca="1">IF(ISNUMBER($G270),INDEX(PlayerDetails!$B:$B,VLOOKUP(ResultsInput!D270,TeamDeclarations!$B$3:$J$522,6+$G270)),"")</f>
        <v>#N/A</v>
      </c>
      <c r="B270" s="132" t="e">
        <f ca="1">IF(ISNUMBER($G270),INDEX(PlayerDetails!$B:$B,VLOOKUP(ResultsInput!E270,TeamDeclarations!$B$3:$J$522,6+$G270)),"")</f>
        <v>#N/A</v>
      </c>
      <c r="C270" s="132" t="str">
        <f>IF(ISNUMBER($G270),VLOOKUP(ResultsInput!C270,ResultsInput!$I$3:$L$6,4,FALSE),"")</f>
        <v>01</v>
      </c>
      <c r="D270" s="132" t="str">
        <f t="shared" si="4"/>
        <v>W</v>
      </c>
      <c r="E270" s="132"/>
      <c r="F270" s="132"/>
      <c r="G270" s="133">
        <f>Pairings!B270</f>
        <v>2</v>
      </c>
    </row>
    <row r="271" spans="1:7" x14ac:dyDescent="0.2">
      <c r="A271" s="132" t="e">
        <f ca="1">IF(ISNUMBER($G271),INDEX(PlayerDetails!$B:$B,VLOOKUP(ResultsInput!D271,TeamDeclarations!$B$3:$J$522,6+$G271)),"")</f>
        <v>#N/A</v>
      </c>
      <c r="B271" s="132" t="e">
        <f ca="1">IF(ISNUMBER($G271),INDEX(PlayerDetails!$B:$B,VLOOKUP(ResultsInput!E271,TeamDeclarations!$B$3:$J$522,6+$G271)),"")</f>
        <v>#N/A</v>
      </c>
      <c r="C271" s="132" t="str">
        <f>IF(ISNUMBER($G271),VLOOKUP(ResultsInput!C271,ResultsInput!$I$3:$L$6,4,FALSE),"")</f>
        <v>01</v>
      </c>
      <c r="D271" s="132" t="str">
        <f t="shared" si="4"/>
        <v>W</v>
      </c>
      <c r="E271" s="132"/>
      <c r="F271" s="132"/>
      <c r="G271" s="133">
        <f>Pairings!B271</f>
        <v>2</v>
      </c>
    </row>
    <row r="272" spans="1:7" x14ac:dyDescent="0.2">
      <c r="A272" s="132" t="e">
        <f ca="1">IF(ISNUMBER($G272),INDEX(PlayerDetails!$B:$B,VLOOKUP(ResultsInput!D272,TeamDeclarations!$B$3:$J$522,6+$G272)),"")</f>
        <v>#N/A</v>
      </c>
      <c r="B272" s="132" t="e">
        <f ca="1">IF(ISNUMBER($G272),INDEX(PlayerDetails!$B:$B,VLOOKUP(ResultsInput!E272,TeamDeclarations!$B$3:$J$522,6+$G272)),"")</f>
        <v>#N/A</v>
      </c>
      <c r="C272" s="132" t="str">
        <f>IF(ISNUMBER($G272),VLOOKUP(ResultsInput!C272,ResultsInput!$I$3:$L$6,4,FALSE),"")</f>
        <v>01</v>
      </c>
      <c r="D272" s="132" t="str">
        <f t="shared" si="4"/>
        <v>W</v>
      </c>
      <c r="E272" s="132"/>
      <c r="F272" s="132"/>
      <c r="G272" s="133">
        <f>Pairings!B272</f>
        <v>2</v>
      </c>
    </row>
    <row r="273" spans="1:7" x14ac:dyDescent="0.2">
      <c r="A273" s="132" t="e">
        <f ca="1">IF(ISNUMBER($G273),INDEX(PlayerDetails!$B:$B,VLOOKUP(ResultsInput!D273,TeamDeclarations!$B$3:$J$522,6+$G273)),"")</f>
        <v>#N/A</v>
      </c>
      <c r="B273" s="132" t="e">
        <f ca="1">IF(ISNUMBER($G273),INDEX(PlayerDetails!$B:$B,VLOOKUP(ResultsInput!E273,TeamDeclarations!$B$3:$J$522,6+$G273)),"")</f>
        <v>#N/A</v>
      </c>
      <c r="C273" s="132" t="str">
        <f>IF(ISNUMBER($G273),VLOOKUP(ResultsInput!C273,ResultsInput!$I$3:$L$6,4,FALSE),"")</f>
        <v>01</v>
      </c>
      <c r="D273" s="132" t="str">
        <f t="shared" si="4"/>
        <v>W</v>
      </c>
      <c r="E273" s="132"/>
      <c r="F273" s="132"/>
      <c r="G273" s="133">
        <f>Pairings!B273</f>
        <v>2</v>
      </c>
    </row>
    <row r="274" spans="1:7" x14ac:dyDescent="0.2">
      <c r="A274" s="132" t="e">
        <f ca="1">IF(ISNUMBER($G274),INDEX(PlayerDetails!$B:$B,VLOOKUP(ResultsInput!D274,TeamDeclarations!$B$3:$J$522,6+$G274)),"")</f>
        <v>#N/A</v>
      </c>
      <c r="B274" s="132" t="e">
        <f ca="1">IF(ISNUMBER($G274),INDEX(PlayerDetails!$B:$B,VLOOKUP(ResultsInput!E274,TeamDeclarations!$B$3:$J$522,6+$G274)),"")</f>
        <v>#N/A</v>
      </c>
      <c r="C274" s="132" t="str">
        <f>IF(ISNUMBER($G274),VLOOKUP(ResultsInput!C274,ResultsInput!$I$3:$L$6,4,FALSE),"")</f>
        <v>01</v>
      </c>
      <c r="D274" s="132" t="str">
        <f t="shared" si="4"/>
        <v>W</v>
      </c>
      <c r="E274" s="132"/>
      <c r="F274" s="132"/>
      <c r="G274" s="133">
        <f>Pairings!B274</f>
        <v>2</v>
      </c>
    </row>
    <row r="275" spans="1:7" x14ac:dyDescent="0.2">
      <c r="A275" s="132" t="e">
        <f ca="1">IF(ISNUMBER($G275),INDEX(PlayerDetails!$B:$B,VLOOKUP(ResultsInput!D275,TeamDeclarations!$B$3:$J$522,6+$G275)),"")</f>
        <v>#N/A</v>
      </c>
      <c r="B275" s="132" t="e">
        <f ca="1">IF(ISNUMBER($G275),INDEX(PlayerDetails!$B:$B,VLOOKUP(ResultsInput!E275,TeamDeclarations!$B$3:$J$522,6+$G275)),"")</f>
        <v>#N/A</v>
      </c>
      <c r="C275" s="132" t="str">
        <f>IF(ISNUMBER($G275),VLOOKUP(ResultsInput!C275,ResultsInput!$I$3:$L$6,4,FALSE),"")</f>
        <v>01</v>
      </c>
      <c r="D275" s="132" t="str">
        <f t="shared" si="4"/>
        <v>W</v>
      </c>
      <c r="E275" s="132"/>
      <c r="F275" s="132"/>
      <c r="G275" s="133">
        <f>Pairings!B275</f>
        <v>2</v>
      </c>
    </row>
    <row r="276" spans="1:7" x14ac:dyDescent="0.2">
      <c r="A276" s="132" t="e">
        <f ca="1">IF(ISNUMBER($G276),INDEX(PlayerDetails!$B:$B,VLOOKUP(ResultsInput!D276,TeamDeclarations!$B$3:$J$522,6+$G276)),"")</f>
        <v>#N/A</v>
      </c>
      <c r="B276" s="132" t="e">
        <f ca="1">IF(ISNUMBER($G276),INDEX(PlayerDetails!$B:$B,VLOOKUP(ResultsInput!E276,TeamDeclarations!$B$3:$J$522,6+$G276)),"")</f>
        <v>#N/A</v>
      </c>
      <c r="C276" s="132" t="str">
        <f>IF(ISNUMBER($G276),VLOOKUP(ResultsInput!C276,ResultsInput!$I$3:$L$6,4,FALSE),"")</f>
        <v>01</v>
      </c>
      <c r="D276" s="132" t="str">
        <f t="shared" si="4"/>
        <v>W</v>
      </c>
      <c r="E276" s="132"/>
      <c r="F276" s="132"/>
      <c r="G276" s="133">
        <f>Pairings!B276</f>
        <v>2</v>
      </c>
    </row>
    <row r="277" spans="1:7" x14ac:dyDescent="0.2">
      <c r="A277" s="132" t="e">
        <f ca="1">IF(ISNUMBER($G277),INDEX(PlayerDetails!$B:$B,VLOOKUP(ResultsInput!D277,TeamDeclarations!$B$3:$J$522,6+$G277)),"")</f>
        <v>#N/A</v>
      </c>
      <c r="B277" s="132" t="e">
        <f ca="1">IF(ISNUMBER($G277),INDEX(PlayerDetails!$B:$B,VLOOKUP(ResultsInput!E277,TeamDeclarations!$B$3:$J$522,6+$G277)),"")</f>
        <v>#N/A</v>
      </c>
      <c r="C277" s="132" t="str">
        <f>IF(ISNUMBER($G277),VLOOKUP(ResultsInput!C277,ResultsInput!$I$3:$L$6,4,FALSE),"")</f>
        <v>01</v>
      </c>
      <c r="D277" s="132" t="str">
        <f t="shared" si="4"/>
        <v>W</v>
      </c>
      <c r="E277" s="132"/>
      <c r="F277" s="132"/>
      <c r="G277" s="133">
        <f>Pairings!B277</f>
        <v>2</v>
      </c>
    </row>
    <row r="278" spans="1:7" x14ac:dyDescent="0.2">
      <c r="A278" s="132" t="e">
        <f ca="1">IF(ISNUMBER($G278),INDEX(PlayerDetails!$B:$B,VLOOKUP(ResultsInput!D278,TeamDeclarations!$B$3:$J$522,6+$G278)),"")</f>
        <v>#N/A</v>
      </c>
      <c r="B278" s="132" t="e">
        <f ca="1">IF(ISNUMBER($G278),INDEX(PlayerDetails!$B:$B,VLOOKUP(ResultsInput!E278,TeamDeclarations!$B$3:$J$522,6+$G278)),"")</f>
        <v>#N/A</v>
      </c>
      <c r="C278" s="132" t="str">
        <f>IF(ISNUMBER($G278),VLOOKUP(ResultsInput!C278,ResultsInput!$I$3:$L$6,4,FALSE),"")</f>
        <v>01</v>
      </c>
      <c r="D278" s="132" t="str">
        <f t="shared" si="4"/>
        <v>W</v>
      </c>
      <c r="E278" s="132"/>
      <c r="F278" s="132"/>
      <c r="G278" s="133">
        <f>Pairings!B278</f>
        <v>2</v>
      </c>
    </row>
    <row r="279" spans="1:7" x14ac:dyDescent="0.2">
      <c r="A279" s="132" t="e">
        <f ca="1">IF(ISNUMBER($G279),INDEX(PlayerDetails!$B:$B,VLOOKUP(ResultsInput!D279,TeamDeclarations!$B$3:$J$522,6+$G279)),"")</f>
        <v>#N/A</v>
      </c>
      <c r="B279" s="132" t="e">
        <f ca="1">IF(ISNUMBER($G279),INDEX(PlayerDetails!$B:$B,VLOOKUP(ResultsInput!E279,TeamDeclarations!$B$3:$J$522,6+$G279)),"")</f>
        <v>#N/A</v>
      </c>
      <c r="C279" s="132" t="str">
        <f>IF(ISNUMBER($G279),VLOOKUP(ResultsInput!C279,ResultsInput!$I$3:$L$6,4,FALSE),"")</f>
        <v>01</v>
      </c>
      <c r="D279" s="132" t="str">
        <f t="shared" si="4"/>
        <v>W</v>
      </c>
      <c r="E279" s="132"/>
      <c r="F279" s="132"/>
      <c r="G279" s="133">
        <f>Pairings!B279</f>
        <v>2</v>
      </c>
    </row>
    <row r="280" spans="1:7" x14ac:dyDescent="0.2">
      <c r="A280" s="132" t="e">
        <f ca="1">IF(ISNUMBER($G280),INDEX(PlayerDetails!$B:$B,VLOOKUP(ResultsInput!D280,TeamDeclarations!$B$3:$J$522,6+$G280)),"")</f>
        <v>#N/A</v>
      </c>
      <c r="B280" s="132" t="e">
        <f ca="1">IF(ISNUMBER($G280),INDEX(PlayerDetails!$B:$B,VLOOKUP(ResultsInput!E280,TeamDeclarations!$B$3:$J$522,6+$G280)),"")</f>
        <v>#N/A</v>
      </c>
      <c r="C280" s="132" t="str">
        <f>IF(ISNUMBER($G280),VLOOKUP(ResultsInput!C280,ResultsInput!$I$3:$L$6,4,FALSE),"")</f>
        <v>01</v>
      </c>
      <c r="D280" s="132" t="str">
        <f t="shared" si="4"/>
        <v>W</v>
      </c>
      <c r="E280" s="132"/>
      <c r="F280" s="132"/>
      <c r="G280" s="133">
        <f>Pairings!B280</f>
        <v>2</v>
      </c>
    </row>
    <row r="281" spans="1:7" x14ac:dyDescent="0.2">
      <c r="A281" s="132" t="e">
        <f ca="1">IF(ISNUMBER($G281),INDEX(PlayerDetails!$B:$B,VLOOKUP(ResultsInput!D281,TeamDeclarations!$B$3:$J$522,6+$G281)),"")</f>
        <v>#N/A</v>
      </c>
      <c r="B281" s="132" t="e">
        <f ca="1">IF(ISNUMBER($G281),INDEX(PlayerDetails!$B:$B,VLOOKUP(ResultsInput!E281,TeamDeclarations!$B$3:$J$522,6+$G281)),"")</f>
        <v>#N/A</v>
      </c>
      <c r="C281" s="132" t="str">
        <f>IF(ISNUMBER($G281),VLOOKUP(ResultsInput!C281,ResultsInput!$I$3:$L$6,4,FALSE),"")</f>
        <v>01</v>
      </c>
      <c r="D281" s="132" t="str">
        <f t="shared" si="4"/>
        <v>W</v>
      </c>
      <c r="E281" s="132"/>
      <c r="F281" s="132"/>
      <c r="G281" s="133">
        <f>Pairings!B281</f>
        <v>2</v>
      </c>
    </row>
    <row r="282" spans="1:7" x14ac:dyDescent="0.2">
      <c r="A282" s="132" t="e">
        <f ca="1">IF(ISNUMBER($G282),INDEX(PlayerDetails!$B:$B,VLOOKUP(ResultsInput!D282,TeamDeclarations!$B$3:$J$522,6+$G282)),"")</f>
        <v>#N/A</v>
      </c>
      <c r="B282" s="132" t="e">
        <f ca="1">IF(ISNUMBER($G282),INDEX(PlayerDetails!$B:$B,VLOOKUP(ResultsInput!E282,TeamDeclarations!$B$3:$J$522,6+$G282)),"")</f>
        <v>#N/A</v>
      </c>
      <c r="C282" s="132" t="str">
        <f>IF(ISNUMBER($G282),VLOOKUP(ResultsInput!C282,ResultsInput!$I$3:$L$6,4,FALSE),"")</f>
        <v>01</v>
      </c>
      <c r="D282" s="132" t="str">
        <f t="shared" si="4"/>
        <v>W</v>
      </c>
      <c r="E282" s="132"/>
      <c r="F282" s="132"/>
      <c r="G282" s="133">
        <f>Pairings!B282</f>
        <v>2</v>
      </c>
    </row>
    <row r="283" spans="1:7" x14ac:dyDescent="0.2">
      <c r="A283" s="132" t="e">
        <f ca="1">IF(ISNUMBER($G283),INDEX(PlayerDetails!$B:$B,VLOOKUP(ResultsInput!D283,TeamDeclarations!$B$3:$J$522,6+$G283)),"")</f>
        <v>#N/A</v>
      </c>
      <c r="B283" s="132" t="e">
        <f ca="1">IF(ISNUMBER($G283),INDEX(PlayerDetails!$B:$B,VLOOKUP(ResultsInput!E283,TeamDeclarations!$B$3:$J$522,6+$G283)),"")</f>
        <v>#N/A</v>
      </c>
      <c r="C283" s="132" t="str">
        <f>IF(ISNUMBER($G283),VLOOKUP(ResultsInput!C283,ResultsInput!$I$3:$L$6,4,FALSE),"")</f>
        <v>01</v>
      </c>
      <c r="D283" s="132" t="str">
        <f t="shared" si="4"/>
        <v>W</v>
      </c>
      <c r="E283" s="132"/>
      <c r="F283" s="132"/>
      <c r="G283" s="133">
        <f>Pairings!B283</f>
        <v>2</v>
      </c>
    </row>
    <row r="284" spans="1:7" x14ac:dyDescent="0.2">
      <c r="A284" s="132" t="e">
        <f ca="1">IF(ISNUMBER($G284),INDEX(PlayerDetails!$B:$B,VLOOKUP(ResultsInput!D284,TeamDeclarations!$B$3:$J$522,6+$G284)),"")</f>
        <v>#N/A</v>
      </c>
      <c r="B284" s="132" t="e">
        <f ca="1">IF(ISNUMBER($G284),INDEX(PlayerDetails!$B:$B,VLOOKUP(ResultsInput!E284,TeamDeclarations!$B$3:$J$522,6+$G284)),"")</f>
        <v>#N/A</v>
      </c>
      <c r="C284" s="132" t="str">
        <f>IF(ISNUMBER($G284),VLOOKUP(ResultsInput!C284,ResultsInput!$I$3:$L$6,4,FALSE),"")</f>
        <v>01</v>
      </c>
      <c r="D284" s="132" t="str">
        <f t="shared" si="4"/>
        <v>W</v>
      </c>
      <c r="E284" s="132"/>
      <c r="F284" s="132"/>
      <c r="G284" s="133">
        <f>Pairings!B284</f>
        <v>2</v>
      </c>
    </row>
    <row r="285" spans="1:7" x14ac:dyDescent="0.2">
      <c r="A285" s="132" t="e">
        <f ca="1">IF(ISNUMBER($G285),INDEX(PlayerDetails!$B:$B,VLOOKUP(ResultsInput!D285,TeamDeclarations!$B$3:$J$522,6+$G285)),"")</f>
        <v>#N/A</v>
      </c>
      <c r="B285" s="132" t="e">
        <f ca="1">IF(ISNUMBER($G285),INDEX(PlayerDetails!$B:$B,VLOOKUP(ResultsInput!E285,TeamDeclarations!$B$3:$J$522,6+$G285)),"")</f>
        <v>#N/A</v>
      </c>
      <c r="C285" s="132" t="str">
        <f>IF(ISNUMBER($G285),VLOOKUP(ResultsInput!C285,ResultsInput!$I$3:$L$6,4,FALSE),"")</f>
        <v>01</v>
      </c>
      <c r="D285" s="132" t="str">
        <f t="shared" si="4"/>
        <v>W</v>
      </c>
      <c r="E285" s="132"/>
      <c r="F285" s="132"/>
      <c r="G285" s="133">
        <f>Pairings!B285</f>
        <v>2</v>
      </c>
    </row>
    <row r="286" spans="1:7" x14ac:dyDescent="0.2">
      <c r="A286" s="132" t="e">
        <f ca="1">IF(ISNUMBER($G286),INDEX(PlayerDetails!$B:$B,VLOOKUP(ResultsInput!D286,TeamDeclarations!$B$3:$J$522,6+$G286)),"")</f>
        <v>#N/A</v>
      </c>
      <c r="B286" s="132" t="e">
        <f ca="1">IF(ISNUMBER($G286),INDEX(PlayerDetails!$B:$B,VLOOKUP(ResultsInput!E286,TeamDeclarations!$B$3:$J$522,6+$G286)),"")</f>
        <v>#N/A</v>
      </c>
      <c r="C286" s="132" t="str">
        <f>IF(ISNUMBER($G286),VLOOKUP(ResultsInput!C286,ResultsInput!$I$3:$L$6,4,FALSE),"")</f>
        <v>01</v>
      </c>
      <c r="D286" s="132" t="str">
        <f t="shared" si="4"/>
        <v>W</v>
      </c>
      <c r="E286" s="132"/>
      <c r="F286" s="132"/>
      <c r="G286" s="133">
        <f>Pairings!B286</f>
        <v>2</v>
      </c>
    </row>
    <row r="287" spans="1:7" x14ac:dyDescent="0.2">
      <c r="A287" s="132" t="e">
        <f ca="1">IF(ISNUMBER($G287),INDEX(PlayerDetails!$B:$B,VLOOKUP(ResultsInput!D287,TeamDeclarations!$B$3:$J$522,6+$G287)),"")</f>
        <v>#N/A</v>
      </c>
      <c r="B287" s="132" t="e">
        <f ca="1">IF(ISNUMBER($G287),INDEX(PlayerDetails!$B:$B,VLOOKUP(ResultsInput!E287,TeamDeclarations!$B$3:$J$522,6+$G287)),"")</f>
        <v>#N/A</v>
      </c>
      <c r="C287" s="132" t="str">
        <f>IF(ISNUMBER($G287),VLOOKUP(ResultsInput!C287,ResultsInput!$I$3:$L$6,4,FALSE),"")</f>
        <v>01</v>
      </c>
      <c r="D287" s="132" t="str">
        <f t="shared" si="4"/>
        <v>W</v>
      </c>
      <c r="E287" s="132"/>
      <c r="F287" s="132"/>
      <c r="G287" s="133">
        <f>Pairings!B287</f>
        <v>2</v>
      </c>
    </row>
    <row r="288" spans="1:7" x14ac:dyDescent="0.2">
      <c r="A288" s="132" t="e">
        <f ca="1">IF(ISNUMBER($G288),INDEX(PlayerDetails!$B:$B,VLOOKUP(ResultsInput!D288,TeamDeclarations!$B$3:$J$522,6+$G288)),"")</f>
        <v>#N/A</v>
      </c>
      <c r="B288" s="132" t="e">
        <f ca="1">IF(ISNUMBER($G288),INDEX(PlayerDetails!$B:$B,VLOOKUP(ResultsInput!E288,TeamDeclarations!$B$3:$J$522,6+$G288)),"")</f>
        <v>#N/A</v>
      </c>
      <c r="C288" s="132" t="str">
        <f>IF(ISNUMBER($G288),VLOOKUP(ResultsInput!C288,ResultsInput!$I$3:$L$6,4,FALSE),"")</f>
        <v>01</v>
      </c>
      <c r="D288" s="132" t="str">
        <f t="shared" si="4"/>
        <v>W</v>
      </c>
      <c r="E288" s="132"/>
      <c r="F288" s="132"/>
      <c r="G288" s="133">
        <f>Pairings!B288</f>
        <v>2</v>
      </c>
    </row>
    <row r="289" spans="1:7" x14ac:dyDescent="0.2">
      <c r="A289" s="132" t="e">
        <f ca="1">IF(ISNUMBER($G289),INDEX(PlayerDetails!$B:$B,VLOOKUP(ResultsInput!D289,TeamDeclarations!$B$3:$J$522,6+$G289)),"")</f>
        <v>#N/A</v>
      </c>
      <c r="B289" s="132" t="e">
        <f ca="1">IF(ISNUMBER($G289),INDEX(PlayerDetails!$B:$B,VLOOKUP(ResultsInput!E289,TeamDeclarations!$B$3:$J$522,6+$G289)),"")</f>
        <v>#N/A</v>
      </c>
      <c r="C289" s="132" t="str">
        <f>IF(ISNUMBER($G289),VLOOKUP(ResultsInput!C289,ResultsInput!$I$3:$L$6,4,FALSE),"")</f>
        <v>01</v>
      </c>
      <c r="D289" s="132" t="str">
        <f t="shared" si="4"/>
        <v>W</v>
      </c>
      <c r="E289" s="132"/>
      <c r="F289" s="132"/>
      <c r="G289" s="133">
        <f>Pairings!B289</f>
        <v>2</v>
      </c>
    </row>
    <row r="290" spans="1:7" x14ac:dyDescent="0.2">
      <c r="A290" s="132" t="e">
        <f ca="1">IF(ISNUMBER($G290),INDEX(PlayerDetails!$B:$B,VLOOKUP(ResultsInput!D290,TeamDeclarations!$B$3:$J$522,6+$G290)),"")</f>
        <v>#N/A</v>
      </c>
      <c r="B290" s="132" t="e">
        <f ca="1">IF(ISNUMBER($G290),INDEX(PlayerDetails!$B:$B,VLOOKUP(ResultsInput!E290,TeamDeclarations!$B$3:$J$522,6+$G290)),"")</f>
        <v>#N/A</v>
      </c>
      <c r="C290" s="132" t="str">
        <f>IF(ISNUMBER($G290),VLOOKUP(ResultsInput!C290,ResultsInput!$I$3:$L$6,4,FALSE),"")</f>
        <v>01</v>
      </c>
      <c r="D290" s="132" t="str">
        <f t="shared" si="4"/>
        <v>W</v>
      </c>
      <c r="E290" s="132"/>
      <c r="F290" s="132"/>
      <c r="G290" s="133">
        <f>Pairings!B290</f>
        <v>2</v>
      </c>
    </row>
    <row r="291" spans="1:7" x14ac:dyDescent="0.2">
      <c r="A291" s="132" t="e">
        <f ca="1">IF(ISNUMBER($G291),INDEX(PlayerDetails!$B:$B,VLOOKUP(ResultsInput!D291,TeamDeclarations!$B$3:$J$522,6+$G291)),"")</f>
        <v>#N/A</v>
      </c>
      <c r="B291" s="132" t="e">
        <f ca="1">IF(ISNUMBER($G291),INDEX(PlayerDetails!$B:$B,VLOOKUP(ResultsInput!E291,TeamDeclarations!$B$3:$J$522,6+$G291)),"")</f>
        <v>#N/A</v>
      </c>
      <c r="C291" s="132" t="str">
        <f>IF(ISNUMBER($G291),VLOOKUP(ResultsInput!C291,ResultsInput!$I$3:$L$6,4,FALSE),"")</f>
        <v>01</v>
      </c>
      <c r="D291" s="132" t="str">
        <f t="shared" si="4"/>
        <v>W</v>
      </c>
      <c r="E291" s="132"/>
      <c r="F291" s="132"/>
      <c r="G291" s="133">
        <f>Pairings!B291</f>
        <v>2</v>
      </c>
    </row>
    <row r="292" spans="1:7" x14ac:dyDescent="0.2">
      <c r="A292" s="132" t="e">
        <f ca="1">IF(ISNUMBER($G292),INDEX(PlayerDetails!$B:$B,VLOOKUP(ResultsInput!D292,TeamDeclarations!$B$3:$J$522,6+$G292)),"")</f>
        <v>#N/A</v>
      </c>
      <c r="B292" s="132" t="e">
        <f ca="1">IF(ISNUMBER($G292),INDEX(PlayerDetails!$B:$B,VLOOKUP(ResultsInput!E292,TeamDeclarations!$B$3:$J$522,6+$G292)),"")</f>
        <v>#N/A</v>
      </c>
      <c r="C292" s="132" t="str">
        <f>IF(ISNUMBER($G292),VLOOKUP(ResultsInput!C292,ResultsInput!$I$3:$L$6,4,FALSE),"")</f>
        <v>01</v>
      </c>
      <c r="D292" s="132" t="str">
        <f t="shared" si="4"/>
        <v>W</v>
      </c>
      <c r="E292" s="132"/>
      <c r="F292" s="132"/>
      <c r="G292" s="133">
        <f>Pairings!B292</f>
        <v>2</v>
      </c>
    </row>
    <row r="293" spans="1:7" x14ac:dyDescent="0.2">
      <c r="A293" s="132" t="e">
        <f ca="1">IF(ISNUMBER($G293),INDEX(PlayerDetails!$B:$B,VLOOKUP(ResultsInput!D293,TeamDeclarations!$B$3:$J$522,6+$G293)),"")</f>
        <v>#N/A</v>
      </c>
      <c r="B293" s="132" t="e">
        <f ca="1">IF(ISNUMBER($G293),INDEX(PlayerDetails!$B:$B,VLOOKUP(ResultsInput!E293,TeamDeclarations!$B$3:$J$522,6+$G293)),"")</f>
        <v>#N/A</v>
      </c>
      <c r="C293" s="132" t="str">
        <f>IF(ISNUMBER($G293),VLOOKUP(ResultsInput!C293,ResultsInput!$I$3:$L$6,4,FALSE),"")</f>
        <v>01</v>
      </c>
      <c r="D293" s="132" t="str">
        <f t="shared" si="4"/>
        <v>W</v>
      </c>
      <c r="E293" s="132"/>
      <c r="F293" s="132"/>
      <c r="G293" s="133">
        <f>Pairings!B293</f>
        <v>2</v>
      </c>
    </row>
    <row r="294" spans="1:7" x14ac:dyDescent="0.2">
      <c r="A294" s="132" t="e">
        <f ca="1">IF(ISNUMBER($G294),INDEX(PlayerDetails!$B:$B,VLOOKUP(ResultsInput!D294,TeamDeclarations!$B$3:$J$522,6+$G294)),"")</f>
        <v>#N/A</v>
      </c>
      <c r="B294" s="132" t="e">
        <f ca="1">IF(ISNUMBER($G294),INDEX(PlayerDetails!$B:$B,VLOOKUP(ResultsInput!E294,TeamDeclarations!$B$3:$J$522,6+$G294)),"")</f>
        <v>#N/A</v>
      </c>
      <c r="C294" s="132" t="str">
        <f>IF(ISNUMBER($G294),VLOOKUP(ResultsInput!C294,ResultsInput!$I$3:$L$6,4,FALSE),"")</f>
        <v>01</v>
      </c>
      <c r="D294" s="132" t="str">
        <f t="shared" si="4"/>
        <v>W</v>
      </c>
      <c r="E294" s="132"/>
      <c r="F294" s="132"/>
      <c r="G294" s="133">
        <f>Pairings!B294</f>
        <v>2</v>
      </c>
    </row>
    <row r="295" spans="1:7" x14ac:dyDescent="0.2">
      <c r="A295" s="132" t="e">
        <f ca="1">IF(ISNUMBER($G295),INDEX(PlayerDetails!$B:$B,VLOOKUP(ResultsInput!D295,TeamDeclarations!$B$3:$J$522,6+$G295)),"")</f>
        <v>#N/A</v>
      </c>
      <c r="B295" s="132" t="e">
        <f ca="1">IF(ISNUMBER($G295),INDEX(PlayerDetails!$B:$B,VLOOKUP(ResultsInput!E295,TeamDeclarations!$B$3:$J$522,6+$G295)),"")</f>
        <v>#N/A</v>
      </c>
      <c r="C295" s="132" t="str">
        <f>IF(ISNUMBER($G295),VLOOKUP(ResultsInput!C295,ResultsInput!$I$3:$L$6,4,FALSE),"")</f>
        <v>01</v>
      </c>
      <c r="D295" s="132" t="str">
        <f t="shared" si="4"/>
        <v>W</v>
      </c>
      <c r="E295" s="132"/>
      <c r="F295" s="132"/>
      <c r="G295" s="133">
        <f>Pairings!B295</f>
        <v>2</v>
      </c>
    </row>
    <row r="296" spans="1:7" x14ac:dyDescent="0.2">
      <c r="A296" s="132" t="e">
        <f ca="1">IF(ISNUMBER($G296),INDEX(PlayerDetails!$B:$B,VLOOKUP(ResultsInput!D296,TeamDeclarations!$B$3:$J$522,6+$G296)),"")</f>
        <v>#N/A</v>
      </c>
      <c r="B296" s="132" t="e">
        <f ca="1">IF(ISNUMBER($G296),INDEX(PlayerDetails!$B:$B,VLOOKUP(ResultsInput!E296,TeamDeclarations!$B$3:$J$522,6+$G296)),"")</f>
        <v>#N/A</v>
      </c>
      <c r="C296" s="132" t="str">
        <f>IF(ISNUMBER($G296),VLOOKUP(ResultsInput!C296,ResultsInput!$I$3:$L$6,4,FALSE),"")</f>
        <v>01</v>
      </c>
      <c r="D296" s="132" t="str">
        <f t="shared" si="4"/>
        <v>W</v>
      </c>
      <c r="E296" s="132"/>
      <c r="F296" s="132"/>
      <c r="G296" s="133">
        <f>Pairings!B296</f>
        <v>2</v>
      </c>
    </row>
    <row r="297" spans="1:7" x14ac:dyDescent="0.2">
      <c r="A297" s="132" t="e">
        <f ca="1">IF(ISNUMBER($G297),INDEX(PlayerDetails!$B:$B,VLOOKUP(ResultsInput!D297,TeamDeclarations!$B$3:$J$522,6+$G297)),"")</f>
        <v>#N/A</v>
      </c>
      <c r="B297" s="132" t="e">
        <f ca="1">IF(ISNUMBER($G297),INDEX(PlayerDetails!$B:$B,VLOOKUP(ResultsInput!E297,TeamDeclarations!$B$3:$J$522,6+$G297)),"")</f>
        <v>#N/A</v>
      </c>
      <c r="C297" s="132" t="str">
        <f>IF(ISNUMBER($G297),VLOOKUP(ResultsInput!C297,ResultsInput!$I$3:$L$6,4,FALSE),"")</f>
        <v>01</v>
      </c>
      <c r="D297" s="132" t="str">
        <f t="shared" si="4"/>
        <v>W</v>
      </c>
      <c r="E297" s="132"/>
      <c r="F297" s="132"/>
      <c r="G297" s="133">
        <f>Pairings!B297</f>
        <v>2</v>
      </c>
    </row>
    <row r="298" spans="1:7" x14ac:dyDescent="0.2">
      <c r="A298" s="132" t="e">
        <f ca="1">IF(ISNUMBER($G298),INDEX(PlayerDetails!$B:$B,VLOOKUP(ResultsInput!D298,TeamDeclarations!$B$3:$J$522,6+$G298)),"")</f>
        <v>#N/A</v>
      </c>
      <c r="B298" s="132" t="e">
        <f ca="1">IF(ISNUMBER($G298),INDEX(PlayerDetails!$B:$B,VLOOKUP(ResultsInput!E298,TeamDeclarations!$B$3:$J$522,6+$G298)),"")</f>
        <v>#N/A</v>
      </c>
      <c r="C298" s="132" t="str">
        <f>IF(ISNUMBER($G298),VLOOKUP(ResultsInput!C298,ResultsInput!$I$3:$L$6,4,FALSE),"")</f>
        <v>01</v>
      </c>
      <c r="D298" s="132" t="str">
        <f t="shared" si="4"/>
        <v>W</v>
      </c>
      <c r="E298" s="132"/>
      <c r="F298" s="132"/>
      <c r="G298" s="133">
        <f>Pairings!B298</f>
        <v>2</v>
      </c>
    </row>
    <row r="299" spans="1:7" x14ac:dyDescent="0.2">
      <c r="A299" s="132" t="e">
        <f ca="1">IF(ISNUMBER($G299),INDEX(PlayerDetails!$B:$B,VLOOKUP(ResultsInput!D299,TeamDeclarations!$B$3:$J$522,6+$G299)),"")</f>
        <v>#N/A</v>
      </c>
      <c r="B299" s="132" t="e">
        <f ca="1">IF(ISNUMBER($G299),INDEX(PlayerDetails!$B:$B,VLOOKUP(ResultsInput!E299,TeamDeclarations!$B$3:$J$522,6+$G299)),"")</f>
        <v>#N/A</v>
      </c>
      <c r="C299" s="132" t="str">
        <f>IF(ISNUMBER($G299),VLOOKUP(ResultsInput!C299,ResultsInput!$I$3:$L$6,4,FALSE),"")</f>
        <v>01</v>
      </c>
      <c r="D299" s="132" t="str">
        <f t="shared" si="4"/>
        <v>W</v>
      </c>
      <c r="E299" s="132"/>
      <c r="F299" s="132"/>
      <c r="G299" s="133">
        <f>Pairings!B299</f>
        <v>2</v>
      </c>
    </row>
    <row r="300" spans="1:7" x14ac:dyDescent="0.2">
      <c r="A300" s="132" t="e">
        <f ca="1">IF(ISNUMBER($G300),INDEX(PlayerDetails!$B:$B,VLOOKUP(ResultsInput!D300,TeamDeclarations!$B$3:$J$522,6+$G300)),"")</f>
        <v>#N/A</v>
      </c>
      <c r="B300" s="132" t="e">
        <f ca="1">IF(ISNUMBER($G300),INDEX(PlayerDetails!$B:$B,VLOOKUP(ResultsInput!E300,TeamDeclarations!$B$3:$J$522,6+$G300)),"")</f>
        <v>#N/A</v>
      </c>
      <c r="C300" s="132" t="str">
        <f>IF(ISNUMBER($G300),VLOOKUP(ResultsInput!C300,ResultsInput!$I$3:$L$6,4,FALSE),"")</f>
        <v>01</v>
      </c>
      <c r="D300" s="132" t="str">
        <f t="shared" si="4"/>
        <v>W</v>
      </c>
      <c r="E300" s="132"/>
      <c r="F300" s="132"/>
      <c r="G300" s="133">
        <f>Pairings!B300</f>
        <v>2</v>
      </c>
    </row>
    <row r="301" spans="1:7" x14ac:dyDescent="0.2">
      <c r="A301" s="132" t="e">
        <f ca="1">IF(ISNUMBER($G301),INDEX(PlayerDetails!$B:$B,VLOOKUP(ResultsInput!D301,TeamDeclarations!$B$3:$J$522,6+$G301)),"")</f>
        <v>#N/A</v>
      </c>
      <c r="B301" s="132" t="e">
        <f ca="1">IF(ISNUMBER($G301),INDEX(PlayerDetails!$B:$B,VLOOKUP(ResultsInput!E301,TeamDeclarations!$B$3:$J$522,6+$G301)),"")</f>
        <v>#N/A</v>
      </c>
      <c r="C301" s="132" t="str">
        <f>IF(ISNUMBER($G301),VLOOKUP(ResultsInput!C301,ResultsInput!$I$3:$L$6,4,FALSE),"")</f>
        <v>01</v>
      </c>
      <c r="D301" s="132" t="str">
        <f t="shared" si="4"/>
        <v>W</v>
      </c>
      <c r="E301" s="132"/>
      <c r="F301" s="132"/>
      <c r="G301" s="133">
        <f>Pairings!B301</f>
        <v>2</v>
      </c>
    </row>
    <row r="302" spans="1:7" x14ac:dyDescent="0.2">
      <c r="A302" s="132" t="e">
        <f ca="1">IF(ISNUMBER($G302),INDEX(PlayerDetails!$B:$B,VLOOKUP(ResultsInput!D302,TeamDeclarations!$B$3:$J$522,6+$G302)),"")</f>
        <v>#N/A</v>
      </c>
      <c r="B302" s="132" t="e">
        <f ca="1">IF(ISNUMBER($G302),INDEX(PlayerDetails!$B:$B,VLOOKUP(ResultsInput!E302,TeamDeclarations!$B$3:$J$522,6+$G302)),"")</f>
        <v>#N/A</v>
      </c>
      <c r="C302" s="132" t="str">
        <f>IF(ISNUMBER($G302),VLOOKUP(ResultsInput!C302,ResultsInput!$I$3:$L$6,4,FALSE),"")</f>
        <v>01</v>
      </c>
      <c r="D302" s="132" t="str">
        <f t="shared" si="4"/>
        <v>W</v>
      </c>
      <c r="E302" s="132"/>
      <c r="F302" s="132"/>
      <c r="G302" s="133">
        <f>Pairings!B302</f>
        <v>2</v>
      </c>
    </row>
    <row r="303" spans="1:7" x14ac:dyDescent="0.2">
      <c r="A303" s="132" t="e">
        <f ca="1">IF(ISNUMBER($G303),INDEX(PlayerDetails!$B:$B,VLOOKUP(ResultsInput!D303,TeamDeclarations!$B$3:$J$522,6+$G303)),"")</f>
        <v>#N/A</v>
      </c>
      <c r="B303" s="132" t="e">
        <f ca="1">IF(ISNUMBER($G303),INDEX(PlayerDetails!$B:$B,VLOOKUP(ResultsInput!E303,TeamDeclarations!$B$3:$J$522,6+$G303)),"")</f>
        <v>#N/A</v>
      </c>
      <c r="C303" s="132" t="str">
        <f>IF(ISNUMBER($G303),VLOOKUP(ResultsInput!C303,ResultsInput!$I$3:$L$6,4,FALSE),"")</f>
        <v>01</v>
      </c>
      <c r="D303" s="132" t="str">
        <f t="shared" si="4"/>
        <v>W</v>
      </c>
      <c r="E303" s="132"/>
      <c r="F303" s="132"/>
      <c r="G303" s="133">
        <f>Pairings!B303</f>
        <v>2</v>
      </c>
    </row>
    <row r="304" spans="1:7" x14ac:dyDescent="0.2">
      <c r="A304" s="132" t="e">
        <f ca="1">IF(ISNUMBER($G304),INDEX(PlayerDetails!$B:$B,VLOOKUP(ResultsInput!D304,TeamDeclarations!$B$3:$J$522,6+$G304)),"")</f>
        <v>#N/A</v>
      </c>
      <c r="B304" s="132" t="e">
        <f ca="1">IF(ISNUMBER($G304),INDEX(PlayerDetails!$B:$B,VLOOKUP(ResultsInput!E304,TeamDeclarations!$B$3:$J$522,6+$G304)),"")</f>
        <v>#N/A</v>
      </c>
      <c r="C304" s="132" t="str">
        <f>IF(ISNUMBER($G304),VLOOKUP(ResultsInput!C304,ResultsInput!$I$3:$L$6,4,FALSE),"")</f>
        <v>01</v>
      </c>
      <c r="D304" s="132" t="str">
        <f t="shared" si="4"/>
        <v>W</v>
      </c>
      <c r="E304" s="132"/>
      <c r="F304" s="132"/>
      <c r="G304" s="133">
        <f>Pairings!B304</f>
        <v>2</v>
      </c>
    </row>
    <row r="305" spans="1:7" x14ac:dyDescent="0.2">
      <c r="A305" s="132" t="e">
        <f ca="1">IF(ISNUMBER($G305),INDEX(PlayerDetails!$B:$B,VLOOKUP(ResultsInput!D305,TeamDeclarations!$B$3:$J$522,6+$G305)),"")</f>
        <v>#N/A</v>
      </c>
      <c r="B305" s="132" t="e">
        <f ca="1">IF(ISNUMBER($G305),INDEX(PlayerDetails!$B:$B,VLOOKUP(ResultsInput!E305,TeamDeclarations!$B$3:$J$522,6+$G305)),"")</f>
        <v>#N/A</v>
      </c>
      <c r="C305" s="132" t="str">
        <f>IF(ISNUMBER($G305),VLOOKUP(ResultsInput!C305,ResultsInput!$I$3:$L$6,4,FALSE),"")</f>
        <v>01</v>
      </c>
      <c r="D305" s="132" t="str">
        <f t="shared" si="4"/>
        <v>W</v>
      </c>
      <c r="E305" s="132"/>
      <c r="F305" s="132"/>
      <c r="G305" s="133">
        <f>Pairings!B305</f>
        <v>2</v>
      </c>
    </row>
    <row r="306" spans="1:7" x14ac:dyDescent="0.2">
      <c r="A306" s="132" t="e">
        <f ca="1">IF(ISNUMBER($G306),INDEX(PlayerDetails!$B:$B,VLOOKUP(ResultsInput!D306,TeamDeclarations!$B$3:$J$522,6+$G306)),"")</f>
        <v>#N/A</v>
      </c>
      <c r="B306" s="132" t="e">
        <f ca="1">IF(ISNUMBER($G306),INDEX(PlayerDetails!$B:$B,VLOOKUP(ResultsInput!E306,TeamDeclarations!$B$3:$J$522,6+$G306)),"")</f>
        <v>#N/A</v>
      </c>
      <c r="C306" s="132" t="str">
        <f>IF(ISNUMBER($G306),VLOOKUP(ResultsInput!C306,ResultsInput!$I$3:$L$6,4,FALSE),"")</f>
        <v>01</v>
      </c>
      <c r="D306" s="132" t="str">
        <f t="shared" si="4"/>
        <v>W</v>
      </c>
      <c r="E306" s="132"/>
      <c r="F306" s="132"/>
      <c r="G306" s="133">
        <f>Pairings!B306</f>
        <v>2</v>
      </c>
    </row>
    <row r="307" spans="1:7" x14ac:dyDescent="0.2">
      <c r="A307" s="132" t="e">
        <f ca="1">IF(ISNUMBER($G307),INDEX(PlayerDetails!$B:$B,VLOOKUP(ResultsInput!D307,TeamDeclarations!$B$3:$J$522,6+$G307)),"")</f>
        <v>#N/A</v>
      </c>
      <c r="B307" s="132" t="e">
        <f ca="1">IF(ISNUMBER($G307),INDEX(PlayerDetails!$B:$B,VLOOKUP(ResultsInput!E307,TeamDeclarations!$B$3:$J$522,6+$G307)),"")</f>
        <v>#N/A</v>
      </c>
      <c r="C307" s="132" t="str">
        <f>IF(ISNUMBER($G307),VLOOKUP(ResultsInput!C307,ResultsInput!$I$3:$L$6,4,FALSE),"")</f>
        <v>01</v>
      </c>
      <c r="D307" s="132" t="str">
        <f t="shared" si="4"/>
        <v>W</v>
      </c>
      <c r="E307" s="132"/>
      <c r="F307" s="132"/>
      <c r="G307" s="133">
        <f>Pairings!B307</f>
        <v>2</v>
      </c>
    </row>
    <row r="308" spans="1:7" x14ac:dyDescent="0.2">
      <c r="A308" s="132" t="e">
        <f ca="1">IF(ISNUMBER($G308),INDEX(PlayerDetails!$B:$B,VLOOKUP(ResultsInput!D308,TeamDeclarations!$B$3:$J$522,6+$G308)),"")</f>
        <v>#N/A</v>
      </c>
      <c r="B308" s="132" t="e">
        <f ca="1">IF(ISNUMBER($G308),INDEX(PlayerDetails!$B:$B,VLOOKUP(ResultsInput!E308,TeamDeclarations!$B$3:$J$522,6+$G308)),"")</f>
        <v>#N/A</v>
      </c>
      <c r="C308" s="132" t="str">
        <f>IF(ISNUMBER($G308),VLOOKUP(ResultsInput!C308,ResultsInput!$I$3:$L$6,4,FALSE),"")</f>
        <v>01</v>
      </c>
      <c r="D308" s="132" t="str">
        <f t="shared" si="4"/>
        <v>W</v>
      </c>
      <c r="E308" s="132"/>
      <c r="F308" s="132"/>
      <c r="G308" s="133">
        <f>Pairings!B308</f>
        <v>2</v>
      </c>
    </row>
    <row r="309" spans="1:7" x14ac:dyDescent="0.2">
      <c r="A309" s="132" t="e">
        <f ca="1">IF(ISNUMBER($G309),INDEX(PlayerDetails!$B:$B,VLOOKUP(ResultsInput!D309,TeamDeclarations!$B$3:$J$522,6+$G309)),"")</f>
        <v>#N/A</v>
      </c>
      <c r="B309" s="132" t="e">
        <f ca="1">IF(ISNUMBER($G309),INDEX(PlayerDetails!$B:$B,VLOOKUP(ResultsInput!E309,TeamDeclarations!$B$3:$J$522,6+$G309)),"")</f>
        <v>#N/A</v>
      </c>
      <c r="C309" s="132" t="str">
        <f>IF(ISNUMBER($G309),VLOOKUP(ResultsInput!C309,ResultsInput!$I$3:$L$6,4,FALSE),"")</f>
        <v>01</v>
      </c>
      <c r="D309" s="132" t="str">
        <f t="shared" si="4"/>
        <v>W</v>
      </c>
      <c r="E309" s="132"/>
      <c r="F309" s="132"/>
      <c r="G309" s="133">
        <f>Pairings!B309</f>
        <v>2</v>
      </c>
    </row>
    <row r="310" spans="1:7" x14ac:dyDescent="0.2">
      <c r="A310" s="132" t="e">
        <f ca="1">IF(ISNUMBER($G310),INDEX(PlayerDetails!$B:$B,VLOOKUP(ResultsInput!D310,TeamDeclarations!$B$3:$J$522,6+$G310)),"")</f>
        <v>#N/A</v>
      </c>
      <c r="B310" s="132" t="e">
        <f ca="1">IF(ISNUMBER($G310),INDEX(PlayerDetails!$B:$B,VLOOKUP(ResultsInput!E310,TeamDeclarations!$B$3:$J$522,6+$G310)),"")</f>
        <v>#N/A</v>
      </c>
      <c r="C310" s="132" t="str">
        <f>IF(ISNUMBER($G310),VLOOKUP(ResultsInput!C310,ResultsInput!$I$3:$L$6,4,FALSE),"")</f>
        <v>01</v>
      </c>
      <c r="D310" s="132" t="str">
        <f t="shared" si="4"/>
        <v>W</v>
      </c>
      <c r="E310" s="132"/>
      <c r="F310" s="132"/>
      <c r="G310" s="133">
        <f>Pairings!B310</f>
        <v>2</v>
      </c>
    </row>
    <row r="311" spans="1:7" x14ac:dyDescent="0.2">
      <c r="A311" s="132" t="e">
        <f ca="1">IF(ISNUMBER($G311),INDEX(PlayerDetails!$B:$B,VLOOKUP(ResultsInput!D311,TeamDeclarations!$B$3:$J$522,6+$G311)),"")</f>
        <v>#N/A</v>
      </c>
      <c r="B311" s="132" t="e">
        <f ca="1">IF(ISNUMBER($G311),INDEX(PlayerDetails!$B:$B,VLOOKUP(ResultsInput!E311,TeamDeclarations!$B$3:$J$522,6+$G311)),"")</f>
        <v>#N/A</v>
      </c>
      <c r="C311" s="132" t="str">
        <f>IF(ISNUMBER($G311),VLOOKUP(ResultsInput!C311,ResultsInput!$I$3:$L$6,4,FALSE),"")</f>
        <v>01</v>
      </c>
      <c r="D311" s="132" t="str">
        <f t="shared" si="4"/>
        <v>W</v>
      </c>
      <c r="E311" s="132"/>
      <c r="F311" s="132"/>
      <c r="G311" s="133">
        <f>Pairings!B311</f>
        <v>2</v>
      </c>
    </row>
    <row r="312" spans="1:7" x14ac:dyDescent="0.2">
      <c r="A312" s="132" t="e">
        <f ca="1">IF(ISNUMBER($G312),INDEX(PlayerDetails!$B:$B,VLOOKUP(ResultsInput!D312,TeamDeclarations!$B$3:$J$522,6+$G312)),"")</f>
        <v>#N/A</v>
      </c>
      <c r="B312" s="132" t="e">
        <f ca="1">IF(ISNUMBER($G312),INDEX(PlayerDetails!$B:$B,VLOOKUP(ResultsInput!E312,TeamDeclarations!$B$3:$J$522,6+$G312)),"")</f>
        <v>#N/A</v>
      </c>
      <c r="C312" s="132" t="str">
        <f>IF(ISNUMBER($G312),VLOOKUP(ResultsInput!C312,ResultsInput!$I$3:$L$6,4,FALSE),"")</f>
        <v>01</v>
      </c>
      <c r="D312" s="132" t="str">
        <f t="shared" si="4"/>
        <v>W</v>
      </c>
      <c r="E312" s="132"/>
      <c r="F312" s="132"/>
      <c r="G312" s="133">
        <f>Pairings!B312</f>
        <v>2</v>
      </c>
    </row>
    <row r="313" spans="1:7" x14ac:dyDescent="0.2">
      <c r="A313" s="132" t="e">
        <f ca="1">IF(ISNUMBER($G313),INDEX(PlayerDetails!$B:$B,VLOOKUP(ResultsInput!D313,TeamDeclarations!$B$3:$J$522,6+$G313)),"")</f>
        <v>#N/A</v>
      </c>
      <c r="B313" s="132" t="e">
        <f ca="1">IF(ISNUMBER($G313),INDEX(PlayerDetails!$B:$B,VLOOKUP(ResultsInput!E313,TeamDeclarations!$B$3:$J$522,6+$G313)),"")</f>
        <v>#N/A</v>
      </c>
      <c r="C313" s="132" t="str">
        <f>IF(ISNUMBER($G313),VLOOKUP(ResultsInput!C313,ResultsInput!$I$3:$L$6,4,FALSE),"")</f>
        <v>01</v>
      </c>
      <c r="D313" s="132" t="str">
        <f t="shared" si="4"/>
        <v>W</v>
      </c>
      <c r="E313" s="132"/>
      <c r="F313" s="132"/>
      <c r="G313" s="133">
        <f>Pairings!B313</f>
        <v>2</v>
      </c>
    </row>
    <row r="314" spans="1:7" x14ac:dyDescent="0.2">
      <c r="A314" s="132" t="e">
        <f ca="1">IF(ISNUMBER($G314),INDEX(PlayerDetails!$B:$B,VLOOKUP(ResultsInput!D314,TeamDeclarations!$B$3:$J$522,6+$G314)),"")</f>
        <v>#N/A</v>
      </c>
      <c r="B314" s="132" t="e">
        <f ca="1">IF(ISNUMBER($G314),INDEX(PlayerDetails!$B:$B,VLOOKUP(ResultsInput!E314,TeamDeclarations!$B$3:$J$522,6+$G314)),"")</f>
        <v>#N/A</v>
      </c>
      <c r="C314" s="132" t="str">
        <f>IF(ISNUMBER($G314),VLOOKUP(ResultsInput!C314,ResultsInput!$I$3:$L$6,4,FALSE),"")</f>
        <v>01</v>
      </c>
      <c r="D314" s="132" t="str">
        <f t="shared" si="4"/>
        <v>W</v>
      </c>
      <c r="E314" s="132"/>
      <c r="F314" s="132"/>
      <c r="G314" s="133">
        <f>Pairings!B314</f>
        <v>2</v>
      </c>
    </row>
    <row r="315" spans="1:7" x14ac:dyDescent="0.2">
      <c r="A315" s="132" t="e">
        <f ca="1">IF(ISNUMBER($G315),INDEX(PlayerDetails!$B:$B,VLOOKUP(ResultsInput!D315,TeamDeclarations!$B$3:$J$522,6+$G315)),"")</f>
        <v>#N/A</v>
      </c>
      <c r="B315" s="132" t="e">
        <f ca="1">IF(ISNUMBER($G315),INDEX(PlayerDetails!$B:$B,VLOOKUP(ResultsInput!E315,TeamDeclarations!$B$3:$J$522,6+$G315)),"")</f>
        <v>#N/A</v>
      </c>
      <c r="C315" s="132" t="str">
        <f>IF(ISNUMBER($G315),VLOOKUP(ResultsInput!C315,ResultsInput!$I$3:$L$6,4,FALSE),"")</f>
        <v>01</v>
      </c>
      <c r="D315" s="132" t="str">
        <f t="shared" si="4"/>
        <v>W</v>
      </c>
      <c r="E315" s="132"/>
      <c r="F315" s="132"/>
      <c r="G315" s="133">
        <f>Pairings!B315</f>
        <v>2</v>
      </c>
    </row>
    <row r="316" spans="1:7" x14ac:dyDescent="0.2">
      <c r="A316" s="132" t="e">
        <f ca="1">IF(ISNUMBER($G316),INDEX(PlayerDetails!$B:$B,VLOOKUP(ResultsInput!D316,TeamDeclarations!$B$3:$J$522,6+$G316)),"")</f>
        <v>#N/A</v>
      </c>
      <c r="B316" s="132" t="e">
        <f ca="1">IF(ISNUMBER($G316),INDEX(PlayerDetails!$B:$B,VLOOKUP(ResultsInput!E316,TeamDeclarations!$B$3:$J$522,6+$G316)),"")</f>
        <v>#N/A</v>
      </c>
      <c r="C316" s="132" t="str">
        <f>IF(ISNUMBER($G316),VLOOKUP(ResultsInput!C316,ResultsInput!$I$3:$L$6,4,FALSE),"")</f>
        <v>01</v>
      </c>
      <c r="D316" s="132" t="str">
        <f t="shared" si="4"/>
        <v>W</v>
      </c>
      <c r="E316" s="132"/>
      <c r="F316" s="132"/>
      <c r="G316" s="133">
        <f>Pairings!B316</f>
        <v>2</v>
      </c>
    </row>
    <row r="317" spans="1:7" x14ac:dyDescent="0.2">
      <c r="A317" s="132" t="e">
        <f ca="1">IF(ISNUMBER($G317),INDEX(PlayerDetails!$B:$B,VLOOKUP(ResultsInput!D317,TeamDeclarations!$B$3:$J$522,6+$G317)),"")</f>
        <v>#N/A</v>
      </c>
      <c r="B317" s="132" t="e">
        <f ca="1">IF(ISNUMBER($G317),INDEX(PlayerDetails!$B:$B,VLOOKUP(ResultsInput!E317,TeamDeclarations!$B$3:$J$522,6+$G317)),"")</f>
        <v>#N/A</v>
      </c>
      <c r="C317" s="132" t="str">
        <f>IF(ISNUMBER($G317),VLOOKUP(ResultsInput!C317,ResultsInput!$I$3:$L$6,4,FALSE),"")</f>
        <v>01</v>
      </c>
      <c r="D317" s="132" t="str">
        <f t="shared" si="4"/>
        <v>W</v>
      </c>
      <c r="E317" s="132"/>
      <c r="F317" s="132"/>
      <c r="G317" s="133">
        <f>Pairings!B317</f>
        <v>2</v>
      </c>
    </row>
    <row r="318" spans="1:7" x14ac:dyDescent="0.2">
      <c r="A318" s="132" t="e">
        <f ca="1">IF(ISNUMBER($G318),INDEX(PlayerDetails!$B:$B,VLOOKUP(ResultsInput!D318,TeamDeclarations!$B$3:$J$522,6+$G318)),"")</f>
        <v>#N/A</v>
      </c>
      <c r="B318" s="132" t="e">
        <f ca="1">IF(ISNUMBER($G318),INDEX(PlayerDetails!$B:$B,VLOOKUP(ResultsInput!E318,TeamDeclarations!$B$3:$J$522,6+$G318)),"")</f>
        <v>#N/A</v>
      </c>
      <c r="C318" s="132" t="str">
        <f>IF(ISNUMBER($G318),VLOOKUP(ResultsInput!C318,ResultsInput!$I$3:$L$6,4,FALSE),"")</f>
        <v>01</v>
      </c>
      <c r="D318" s="132" t="str">
        <f t="shared" si="4"/>
        <v>W</v>
      </c>
      <c r="E318" s="132"/>
      <c r="F318" s="132"/>
      <c r="G318" s="133">
        <f>Pairings!B318</f>
        <v>2</v>
      </c>
    </row>
    <row r="319" spans="1:7" x14ac:dyDescent="0.2">
      <c r="A319" s="132" t="e">
        <f ca="1">IF(ISNUMBER($G319),INDEX(PlayerDetails!$B:$B,VLOOKUP(ResultsInput!D319,TeamDeclarations!$B$3:$J$522,6+$G319)),"")</f>
        <v>#N/A</v>
      </c>
      <c r="B319" s="132" t="e">
        <f ca="1">IF(ISNUMBER($G319),INDEX(PlayerDetails!$B:$B,VLOOKUP(ResultsInput!E319,TeamDeclarations!$B$3:$J$522,6+$G319)),"")</f>
        <v>#N/A</v>
      </c>
      <c r="C319" s="132" t="str">
        <f>IF(ISNUMBER($G319),VLOOKUP(ResultsInput!C319,ResultsInput!$I$3:$L$6,4,FALSE),"")</f>
        <v>01</v>
      </c>
      <c r="D319" s="132" t="str">
        <f t="shared" si="4"/>
        <v>W</v>
      </c>
      <c r="E319" s="132"/>
      <c r="F319" s="132"/>
      <c r="G319" s="133">
        <f>Pairings!B319</f>
        <v>2</v>
      </c>
    </row>
    <row r="320" spans="1:7" x14ac:dyDescent="0.2">
      <c r="A320" s="132" t="e">
        <f ca="1">IF(ISNUMBER($G320),INDEX(PlayerDetails!$B:$B,VLOOKUP(ResultsInput!D320,TeamDeclarations!$B$3:$J$522,6+$G320)),"")</f>
        <v>#N/A</v>
      </c>
      <c r="B320" s="132" t="e">
        <f ca="1">IF(ISNUMBER($G320),INDEX(PlayerDetails!$B:$B,VLOOKUP(ResultsInput!E320,TeamDeclarations!$B$3:$J$522,6+$G320)),"")</f>
        <v>#N/A</v>
      </c>
      <c r="C320" s="132" t="str">
        <f>IF(ISNUMBER($G320),VLOOKUP(ResultsInput!C320,ResultsInput!$I$3:$L$6,4,FALSE),"")</f>
        <v>01</v>
      </c>
      <c r="D320" s="132" t="str">
        <f t="shared" si="4"/>
        <v>W</v>
      </c>
      <c r="E320" s="132"/>
      <c r="F320" s="132"/>
      <c r="G320" s="133">
        <f>Pairings!B320</f>
        <v>2</v>
      </c>
    </row>
    <row r="321" spans="1:7" x14ac:dyDescent="0.2">
      <c r="A321" s="132" t="e">
        <f ca="1">IF(ISNUMBER($G321),INDEX(PlayerDetails!$B:$B,VLOOKUP(ResultsInput!D321,TeamDeclarations!$B$3:$J$522,6+$G321)),"")</f>
        <v>#N/A</v>
      </c>
      <c r="B321" s="132" t="e">
        <f ca="1">IF(ISNUMBER($G321),INDEX(PlayerDetails!$B:$B,VLOOKUP(ResultsInput!E321,TeamDeclarations!$B$3:$J$522,6+$G321)),"")</f>
        <v>#N/A</v>
      </c>
      <c r="C321" s="132" t="str">
        <f>IF(ISNUMBER($G321),VLOOKUP(ResultsInput!C321,ResultsInput!$I$3:$L$6,4,FALSE),"")</f>
        <v>01</v>
      </c>
      <c r="D321" s="132" t="str">
        <f t="shared" si="4"/>
        <v>W</v>
      </c>
      <c r="E321" s="132"/>
      <c r="F321" s="132"/>
      <c r="G321" s="133">
        <f>Pairings!B321</f>
        <v>2</v>
      </c>
    </row>
    <row r="322" spans="1:7" x14ac:dyDescent="0.2">
      <c r="A322" s="132" t="e">
        <f ca="1">IF(ISNUMBER($G322),INDEX(PlayerDetails!$B:$B,VLOOKUP(ResultsInput!D322,TeamDeclarations!$B$3:$J$522,6+$G322)),"")</f>
        <v>#N/A</v>
      </c>
      <c r="B322" s="132" t="e">
        <f ca="1">IF(ISNUMBER($G322),INDEX(PlayerDetails!$B:$B,VLOOKUP(ResultsInput!E322,TeamDeclarations!$B$3:$J$522,6+$G322)),"")</f>
        <v>#N/A</v>
      </c>
      <c r="C322" s="132" t="str">
        <f>IF(ISNUMBER($G322),VLOOKUP(ResultsInput!C322,ResultsInput!$I$3:$L$6,4,FALSE),"")</f>
        <v>01</v>
      </c>
      <c r="D322" s="132" t="str">
        <f t="shared" ref="D322:D385" si="5">IF(ISNUMBER($G322),"W","")</f>
        <v>W</v>
      </c>
      <c r="E322" s="132"/>
      <c r="F322" s="132"/>
      <c r="G322" s="133">
        <f>Pairings!B322</f>
        <v>2</v>
      </c>
    </row>
    <row r="323" spans="1:7" x14ac:dyDescent="0.2">
      <c r="A323" s="132" t="e">
        <f ca="1">IF(ISNUMBER($G323),INDEX(PlayerDetails!$B:$B,VLOOKUP(ResultsInput!D323,TeamDeclarations!$B$3:$J$522,6+$G323)),"")</f>
        <v>#N/A</v>
      </c>
      <c r="B323" s="132" t="e">
        <f ca="1">IF(ISNUMBER($G323),INDEX(PlayerDetails!$B:$B,VLOOKUP(ResultsInput!E323,TeamDeclarations!$B$3:$J$522,6+$G323)),"")</f>
        <v>#N/A</v>
      </c>
      <c r="C323" s="132" t="str">
        <f>IF(ISNUMBER($G323),VLOOKUP(ResultsInput!C323,ResultsInput!$I$3:$L$6,4,FALSE),"")</f>
        <v>01</v>
      </c>
      <c r="D323" s="132" t="str">
        <f t="shared" si="5"/>
        <v>W</v>
      </c>
      <c r="E323" s="132"/>
      <c r="F323" s="132"/>
      <c r="G323" s="133">
        <f>Pairings!B323</f>
        <v>2</v>
      </c>
    </row>
    <row r="324" spans="1:7" x14ac:dyDescent="0.2">
      <c r="A324" s="132" t="e">
        <f ca="1">IF(ISNUMBER($G324),INDEX(PlayerDetails!$B:$B,VLOOKUP(ResultsInput!D324,TeamDeclarations!$B$3:$J$522,6+$G324)),"")</f>
        <v>#N/A</v>
      </c>
      <c r="B324" s="132" t="e">
        <f ca="1">IF(ISNUMBER($G324),INDEX(PlayerDetails!$B:$B,VLOOKUP(ResultsInput!E324,TeamDeclarations!$B$3:$J$522,6+$G324)),"")</f>
        <v>#N/A</v>
      </c>
      <c r="C324" s="132" t="str">
        <f>IF(ISNUMBER($G324),VLOOKUP(ResultsInput!C324,ResultsInput!$I$3:$L$6,4,FALSE),"")</f>
        <v>01</v>
      </c>
      <c r="D324" s="132" t="str">
        <f t="shared" si="5"/>
        <v>W</v>
      </c>
      <c r="E324" s="132"/>
      <c r="F324" s="132"/>
      <c r="G324" s="133">
        <f>Pairings!B324</f>
        <v>2</v>
      </c>
    </row>
    <row r="325" spans="1:7" x14ac:dyDescent="0.2">
      <c r="A325" s="132" t="e">
        <f ca="1">IF(ISNUMBER($G325),INDEX(PlayerDetails!$B:$B,VLOOKUP(ResultsInput!D325,TeamDeclarations!$B$3:$J$522,6+$G325)),"")</f>
        <v>#N/A</v>
      </c>
      <c r="B325" s="132" t="e">
        <f ca="1">IF(ISNUMBER($G325),INDEX(PlayerDetails!$B:$B,VLOOKUP(ResultsInput!E325,TeamDeclarations!$B$3:$J$522,6+$G325)),"")</f>
        <v>#N/A</v>
      </c>
      <c r="C325" s="132" t="str">
        <f>IF(ISNUMBER($G325),VLOOKUP(ResultsInput!C325,ResultsInput!$I$3:$L$6,4,FALSE),"")</f>
        <v>01</v>
      </c>
      <c r="D325" s="132" t="str">
        <f t="shared" si="5"/>
        <v>W</v>
      </c>
      <c r="E325" s="132"/>
      <c r="F325" s="132"/>
      <c r="G325" s="133">
        <f>Pairings!B325</f>
        <v>2</v>
      </c>
    </row>
    <row r="326" spans="1:7" x14ac:dyDescent="0.2">
      <c r="A326" s="132" t="e">
        <f ca="1">IF(ISNUMBER($G326),INDEX(PlayerDetails!$B:$B,VLOOKUP(ResultsInput!D326,TeamDeclarations!$B$3:$J$522,6+$G326)),"")</f>
        <v>#N/A</v>
      </c>
      <c r="B326" s="132" t="e">
        <f ca="1">IF(ISNUMBER($G326),INDEX(PlayerDetails!$B:$B,VLOOKUP(ResultsInput!E326,TeamDeclarations!$B$3:$J$522,6+$G326)),"")</f>
        <v>#N/A</v>
      </c>
      <c r="C326" s="132" t="str">
        <f>IF(ISNUMBER($G326),VLOOKUP(ResultsInput!C326,ResultsInput!$I$3:$L$6,4,FALSE),"")</f>
        <v>01</v>
      </c>
      <c r="D326" s="132" t="str">
        <f t="shared" si="5"/>
        <v>W</v>
      </c>
      <c r="E326" s="132"/>
      <c r="F326" s="132"/>
      <c r="G326" s="133">
        <f>Pairings!B326</f>
        <v>2</v>
      </c>
    </row>
    <row r="327" spans="1:7" x14ac:dyDescent="0.2">
      <c r="A327" s="132" t="e">
        <f ca="1">IF(ISNUMBER($G327),INDEX(PlayerDetails!$B:$B,VLOOKUP(ResultsInput!D327,TeamDeclarations!$B$3:$J$522,6+$G327)),"")</f>
        <v>#N/A</v>
      </c>
      <c r="B327" s="132" t="e">
        <f ca="1">IF(ISNUMBER($G327),INDEX(PlayerDetails!$B:$B,VLOOKUP(ResultsInput!E327,TeamDeclarations!$B$3:$J$522,6+$G327)),"")</f>
        <v>#N/A</v>
      </c>
      <c r="C327" s="132" t="str">
        <f>IF(ISNUMBER($G327),VLOOKUP(ResultsInput!C327,ResultsInput!$I$3:$L$6,4,FALSE),"")</f>
        <v>01</v>
      </c>
      <c r="D327" s="132" t="str">
        <f t="shared" si="5"/>
        <v>W</v>
      </c>
      <c r="E327" s="132"/>
      <c r="F327" s="132"/>
      <c r="G327" s="133">
        <f>Pairings!B327</f>
        <v>2</v>
      </c>
    </row>
    <row r="328" spans="1:7" x14ac:dyDescent="0.2">
      <c r="A328" s="132" t="e">
        <f ca="1">IF(ISNUMBER($G328),INDEX(PlayerDetails!$B:$B,VLOOKUP(ResultsInput!D328,TeamDeclarations!$B$3:$J$522,6+$G328)),"")</f>
        <v>#N/A</v>
      </c>
      <c r="B328" s="132" t="e">
        <f ca="1">IF(ISNUMBER($G328),INDEX(PlayerDetails!$B:$B,VLOOKUP(ResultsInput!E328,TeamDeclarations!$B$3:$J$522,6+$G328)),"")</f>
        <v>#N/A</v>
      </c>
      <c r="C328" s="132" t="str">
        <f>IF(ISNUMBER($G328),VLOOKUP(ResultsInput!C328,ResultsInput!$I$3:$L$6,4,FALSE),"")</f>
        <v>01</v>
      </c>
      <c r="D328" s="132" t="str">
        <f t="shared" si="5"/>
        <v>W</v>
      </c>
      <c r="E328" s="132"/>
      <c r="F328" s="132"/>
      <c r="G328" s="133">
        <f>Pairings!B328</f>
        <v>2</v>
      </c>
    </row>
    <row r="329" spans="1:7" x14ac:dyDescent="0.2">
      <c r="A329" s="132" t="e">
        <f ca="1">IF(ISNUMBER($G329),INDEX(PlayerDetails!$B:$B,VLOOKUP(ResultsInput!D329,TeamDeclarations!$B$3:$J$522,6+$G329)),"")</f>
        <v>#N/A</v>
      </c>
      <c r="B329" s="132" t="e">
        <f ca="1">IF(ISNUMBER($G329),INDEX(PlayerDetails!$B:$B,VLOOKUP(ResultsInput!E329,TeamDeclarations!$B$3:$J$522,6+$G329)),"")</f>
        <v>#N/A</v>
      </c>
      <c r="C329" s="132" t="str">
        <f>IF(ISNUMBER($G329),VLOOKUP(ResultsInput!C329,ResultsInput!$I$3:$L$6,4,FALSE),"")</f>
        <v>01</v>
      </c>
      <c r="D329" s="132" t="str">
        <f t="shared" si="5"/>
        <v>W</v>
      </c>
      <c r="E329" s="132"/>
      <c r="F329" s="132"/>
      <c r="G329" s="133">
        <f>Pairings!B329</f>
        <v>2</v>
      </c>
    </row>
    <row r="330" spans="1:7" x14ac:dyDescent="0.2">
      <c r="A330" s="132" t="e">
        <f ca="1">IF(ISNUMBER($G330),INDEX(PlayerDetails!$B:$B,VLOOKUP(ResultsInput!D330,TeamDeclarations!$B$3:$J$522,6+$G330)),"")</f>
        <v>#N/A</v>
      </c>
      <c r="B330" s="132" t="e">
        <f ca="1">IF(ISNUMBER($G330),INDEX(PlayerDetails!$B:$B,VLOOKUP(ResultsInput!E330,TeamDeclarations!$B$3:$J$522,6+$G330)),"")</f>
        <v>#N/A</v>
      </c>
      <c r="C330" s="132" t="str">
        <f>IF(ISNUMBER($G330),VLOOKUP(ResultsInput!C330,ResultsInput!$I$3:$L$6,4,FALSE),"")</f>
        <v>01</v>
      </c>
      <c r="D330" s="132" t="str">
        <f t="shared" si="5"/>
        <v>W</v>
      </c>
      <c r="E330" s="132"/>
      <c r="F330" s="132"/>
      <c r="G330" s="133">
        <f>Pairings!B330</f>
        <v>2</v>
      </c>
    </row>
    <row r="331" spans="1:7" x14ac:dyDescent="0.2">
      <c r="A331" s="132" t="e">
        <f ca="1">IF(ISNUMBER($G331),INDEX(PlayerDetails!$B:$B,VLOOKUP(ResultsInput!D331,TeamDeclarations!$B$3:$J$522,6+$G331)),"")</f>
        <v>#N/A</v>
      </c>
      <c r="B331" s="132" t="e">
        <f ca="1">IF(ISNUMBER($G331),INDEX(PlayerDetails!$B:$B,VLOOKUP(ResultsInput!E331,TeamDeclarations!$B$3:$J$522,6+$G331)),"")</f>
        <v>#N/A</v>
      </c>
      <c r="C331" s="132" t="str">
        <f>IF(ISNUMBER($G331),VLOOKUP(ResultsInput!C331,ResultsInput!$I$3:$L$6,4,FALSE),"")</f>
        <v>01</v>
      </c>
      <c r="D331" s="132" t="str">
        <f t="shared" si="5"/>
        <v>W</v>
      </c>
      <c r="E331" s="132"/>
      <c r="F331" s="132"/>
      <c r="G331" s="133">
        <f>Pairings!B331</f>
        <v>2</v>
      </c>
    </row>
    <row r="332" spans="1:7" x14ac:dyDescent="0.2">
      <c r="A332" s="132" t="e">
        <f ca="1">IF(ISNUMBER($G332),INDEX(PlayerDetails!$B:$B,VLOOKUP(ResultsInput!D332,TeamDeclarations!$B$3:$J$522,6+$G332)),"")</f>
        <v>#N/A</v>
      </c>
      <c r="B332" s="132" t="e">
        <f ca="1">IF(ISNUMBER($G332),INDEX(PlayerDetails!$B:$B,VLOOKUP(ResultsInput!E332,TeamDeclarations!$B$3:$J$522,6+$G332)),"")</f>
        <v>#N/A</v>
      </c>
      <c r="C332" s="132" t="str">
        <f>IF(ISNUMBER($G332),VLOOKUP(ResultsInput!C332,ResultsInput!$I$3:$L$6,4,FALSE),"")</f>
        <v>01</v>
      </c>
      <c r="D332" s="132" t="str">
        <f t="shared" si="5"/>
        <v>W</v>
      </c>
      <c r="E332" s="132"/>
      <c r="F332" s="132"/>
      <c r="G332" s="133">
        <f>Pairings!B332</f>
        <v>2</v>
      </c>
    </row>
    <row r="333" spans="1:7" x14ac:dyDescent="0.2">
      <c r="A333" s="132" t="e">
        <f ca="1">IF(ISNUMBER($G333),INDEX(PlayerDetails!$B:$B,VLOOKUP(ResultsInput!D333,TeamDeclarations!$B$3:$J$522,6+$G333)),"")</f>
        <v>#N/A</v>
      </c>
      <c r="B333" s="132" t="e">
        <f ca="1">IF(ISNUMBER($G333),INDEX(PlayerDetails!$B:$B,VLOOKUP(ResultsInput!E333,TeamDeclarations!$B$3:$J$522,6+$G333)),"")</f>
        <v>#N/A</v>
      </c>
      <c r="C333" s="132" t="str">
        <f>IF(ISNUMBER($G333),VLOOKUP(ResultsInput!C333,ResultsInput!$I$3:$L$6,4,FALSE),"")</f>
        <v>01</v>
      </c>
      <c r="D333" s="132" t="str">
        <f t="shared" si="5"/>
        <v>W</v>
      </c>
      <c r="E333" s="132"/>
      <c r="F333" s="132"/>
      <c r="G333" s="133">
        <f>Pairings!B333</f>
        <v>2</v>
      </c>
    </row>
    <row r="334" spans="1:7" x14ac:dyDescent="0.2">
      <c r="A334" s="132" t="e">
        <f ca="1">IF(ISNUMBER($G334),INDEX(PlayerDetails!$B:$B,VLOOKUP(ResultsInput!D334,TeamDeclarations!$B$3:$J$522,6+$G334)),"")</f>
        <v>#N/A</v>
      </c>
      <c r="B334" s="132" t="e">
        <f ca="1">IF(ISNUMBER($G334),INDEX(PlayerDetails!$B:$B,VLOOKUP(ResultsInput!E334,TeamDeclarations!$B$3:$J$522,6+$G334)),"")</f>
        <v>#N/A</v>
      </c>
      <c r="C334" s="132" t="str">
        <f>IF(ISNUMBER($G334),VLOOKUP(ResultsInput!C334,ResultsInput!$I$3:$L$6,4,FALSE),"")</f>
        <v>01</v>
      </c>
      <c r="D334" s="132" t="str">
        <f t="shared" si="5"/>
        <v>W</v>
      </c>
      <c r="E334" s="132"/>
      <c r="F334" s="132"/>
      <c r="G334" s="133">
        <f>Pairings!B334</f>
        <v>2</v>
      </c>
    </row>
    <row r="335" spans="1:7" x14ac:dyDescent="0.2">
      <c r="A335" s="132" t="e">
        <f ca="1">IF(ISNUMBER($G335),INDEX(PlayerDetails!$B:$B,VLOOKUP(ResultsInput!D335,TeamDeclarations!$B$3:$J$522,6+$G335)),"")</f>
        <v>#N/A</v>
      </c>
      <c r="B335" s="132" t="e">
        <f ca="1">IF(ISNUMBER($G335),INDEX(PlayerDetails!$B:$B,VLOOKUP(ResultsInput!E335,TeamDeclarations!$B$3:$J$522,6+$G335)),"")</f>
        <v>#N/A</v>
      </c>
      <c r="C335" s="132" t="str">
        <f>IF(ISNUMBER($G335),VLOOKUP(ResultsInput!C335,ResultsInput!$I$3:$L$6,4,FALSE),"")</f>
        <v>01</v>
      </c>
      <c r="D335" s="132" t="str">
        <f t="shared" si="5"/>
        <v>W</v>
      </c>
      <c r="E335" s="132"/>
      <c r="F335" s="132"/>
      <c r="G335" s="133">
        <f>Pairings!B335</f>
        <v>2</v>
      </c>
    </row>
    <row r="336" spans="1:7" x14ac:dyDescent="0.2">
      <c r="A336" s="132" t="e">
        <f ca="1">IF(ISNUMBER($G336),INDEX(PlayerDetails!$B:$B,VLOOKUP(ResultsInput!D336,TeamDeclarations!$B$3:$J$522,6+$G336)),"")</f>
        <v>#N/A</v>
      </c>
      <c r="B336" s="132" t="e">
        <f ca="1">IF(ISNUMBER($G336),INDEX(PlayerDetails!$B:$B,VLOOKUP(ResultsInput!E336,TeamDeclarations!$B$3:$J$522,6+$G336)),"")</f>
        <v>#N/A</v>
      </c>
      <c r="C336" s="132" t="str">
        <f>IF(ISNUMBER($G336),VLOOKUP(ResultsInput!C336,ResultsInput!$I$3:$L$6,4,FALSE),"")</f>
        <v>01</v>
      </c>
      <c r="D336" s="132" t="str">
        <f t="shared" si="5"/>
        <v>W</v>
      </c>
      <c r="E336" s="132"/>
      <c r="F336" s="132"/>
      <c r="G336" s="133">
        <f>Pairings!B336</f>
        <v>2</v>
      </c>
    </row>
    <row r="337" spans="1:7" x14ac:dyDescent="0.2">
      <c r="A337" s="132" t="e">
        <f ca="1">IF(ISNUMBER($G337),INDEX(PlayerDetails!$B:$B,VLOOKUP(ResultsInput!D337,TeamDeclarations!$B$3:$J$522,6+$G337)),"")</f>
        <v>#N/A</v>
      </c>
      <c r="B337" s="132" t="e">
        <f ca="1">IF(ISNUMBER($G337),INDEX(PlayerDetails!$B:$B,VLOOKUP(ResultsInput!E337,TeamDeclarations!$B$3:$J$522,6+$G337)),"")</f>
        <v>#N/A</v>
      </c>
      <c r="C337" s="132" t="str">
        <f>IF(ISNUMBER($G337),VLOOKUP(ResultsInput!C337,ResultsInput!$I$3:$L$6,4,FALSE),"")</f>
        <v>01</v>
      </c>
      <c r="D337" s="132" t="str">
        <f t="shared" si="5"/>
        <v>W</v>
      </c>
      <c r="E337" s="132"/>
      <c r="F337" s="132"/>
      <c r="G337" s="133">
        <f>Pairings!B337</f>
        <v>2</v>
      </c>
    </row>
    <row r="338" spans="1:7" x14ac:dyDescent="0.2">
      <c r="A338" s="132" t="e">
        <f ca="1">IF(ISNUMBER($G338),INDEX(PlayerDetails!$B:$B,VLOOKUP(ResultsInput!D338,TeamDeclarations!$B$3:$J$522,6+$G338)),"")</f>
        <v>#N/A</v>
      </c>
      <c r="B338" s="132" t="e">
        <f ca="1">IF(ISNUMBER($G338),INDEX(PlayerDetails!$B:$B,VLOOKUP(ResultsInput!E338,TeamDeclarations!$B$3:$J$522,6+$G338)),"")</f>
        <v>#N/A</v>
      </c>
      <c r="C338" s="132" t="str">
        <f>IF(ISNUMBER($G338),VLOOKUP(ResultsInput!C338,ResultsInput!$I$3:$L$6,4,FALSE),"")</f>
        <v>01</v>
      </c>
      <c r="D338" s="132" t="str">
        <f t="shared" si="5"/>
        <v>W</v>
      </c>
      <c r="E338" s="132"/>
      <c r="F338" s="132"/>
      <c r="G338" s="133">
        <f>Pairings!B338</f>
        <v>2</v>
      </c>
    </row>
    <row r="339" spans="1:7" x14ac:dyDescent="0.2">
      <c r="A339" s="132" t="e">
        <f ca="1">IF(ISNUMBER($G339),INDEX(PlayerDetails!$B:$B,VLOOKUP(ResultsInput!D339,TeamDeclarations!$B$3:$J$522,6+$G339)),"")</f>
        <v>#N/A</v>
      </c>
      <c r="B339" s="132" t="e">
        <f ca="1">IF(ISNUMBER($G339),INDEX(PlayerDetails!$B:$B,VLOOKUP(ResultsInput!E339,TeamDeclarations!$B$3:$J$522,6+$G339)),"")</f>
        <v>#N/A</v>
      </c>
      <c r="C339" s="132" t="str">
        <f>IF(ISNUMBER($G339),VLOOKUP(ResultsInput!C339,ResultsInput!$I$3:$L$6,4,FALSE),"")</f>
        <v>01</v>
      </c>
      <c r="D339" s="132" t="str">
        <f t="shared" si="5"/>
        <v>W</v>
      </c>
      <c r="E339" s="132"/>
      <c r="F339" s="132"/>
      <c r="G339" s="133">
        <f>Pairings!B339</f>
        <v>2</v>
      </c>
    </row>
    <row r="340" spans="1:7" x14ac:dyDescent="0.2">
      <c r="A340" s="132" t="e">
        <f ca="1">IF(ISNUMBER($G340),INDEX(PlayerDetails!$B:$B,VLOOKUP(ResultsInput!D340,TeamDeclarations!$B$3:$J$522,6+$G340)),"")</f>
        <v>#N/A</v>
      </c>
      <c r="B340" s="132" t="e">
        <f ca="1">IF(ISNUMBER($G340),INDEX(PlayerDetails!$B:$B,VLOOKUP(ResultsInput!E340,TeamDeclarations!$B$3:$J$522,6+$G340)),"")</f>
        <v>#N/A</v>
      </c>
      <c r="C340" s="132" t="str">
        <f>IF(ISNUMBER($G340),VLOOKUP(ResultsInput!C340,ResultsInput!$I$3:$L$6,4,FALSE),"")</f>
        <v>01</v>
      </c>
      <c r="D340" s="132" t="str">
        <f t="shared" si="5"/>
        <v>W</v>
      </c>
      <c r="E340" s="132"/>
      <c r="F340" s="132"/>
      <c r="G340" s="133">
        <f>Pairings!B340</f>
        <v>2</v>
      </c>
    </row>
    <row r="341" spans="1:7" x14ac:dyDescent="0.2">
      <c r="A341" s="132" t="e">
        <f ca="1">IF(ISNUMBER($G341),INDEX(PlayerDetails!$B:$B,VLOOKUP(ResultsInput!D341,TeamDeclarations!$B$3:$J$522,6+$G341)),"")</f>
        <v>#N/A</v>
      </c>
      <c r="B341" s="132" t="e">
        <f ca="1">IF(ISNUMBER($G341),INDEX(PlayerDetails!$B:$B,VLOOKUP(ResultsInput!E341,TeamDeclarations!$B$3:$J$522,6+$G341)),"")</f>
        <v>#N/A</v>
      </c>
      <c r="C341" s="132" t="str">
        <f>IF(ISNUMBER($G341),VLOOKUP(ResultsInput!C341,ResultsInput!$I$3:$L$6,4,FALSE),"")</f>
        <v>01</v>
      </c>
      <c r="D341" s="132" t="str">
        <f t="shared" si="5"/>
        <v>W</v>
      </c>
      <c r="E341" s="132"/>
      <c r="F341" s="132"/>
      <c r="G341" s="133">
        <f>Pairings!B341</f>
        <v>2</v>
      </c>
    </row>
    <row r="342" spans="1:7" x14ac:dyDescent="0.2">
      <c r="A342" s="132" t="e">
        <f ca="1">IF(ISNUMBER($G342),INDEX(PlayerDetails!$B:$B,VLOOKUP(ResultsInput!D342,TeamDeclarations!$B$3:$J$522,6+$G342)),"")</f>
        <v>#N/A</v>
      </c>
      <c r="B342" s="132" t="e">
        <f ca="1">IF(ISNUMBER($G342),INDEX(PlayerDetails!$B:$B,VLOOKUP(ResultsInput!E342,TeamDeclarations!$B$3:$J$522,6+$G342)),"")</f>
        <v>#N/A</v>
      </c>
      <c r="C342" s="132" t="str">
        <f>IF(ISNUMBER($G342),VLOOKUP(ResultsInput!C342,ResultsInput!$I$3:$L$6,4,FALSE),"")</f>
        <v>01</v>
      </c>
      <c r="D342" s="132" t="str">
        <f t="shared" si="5"/>
        <v>W</v>
      </c>
      <c r="E342" s="132"/>
      <c r="F342" s="132"/>
      <c r="G342" s="133">
        <f>Pairings!B342</f>
        <v>2</v>
      </c>
    </row>
    <row r="343" spans="1:7" x14ac:dyDescent="0.2">
      <c r="A343" s="132" t="e">
        <f ca="1">IF(ISNUMBER($G343),INDEX(PlayerDetails!$B:$B,VLOOKUP(ResultsInput!D343,TeamDeclarations!$B$3:$J$522,6+$G343)),"")</f>
        <v>#N/A</v>
      </c>
      <c r="B343" s="132" t="e">
        <f ca="1">IF(ISNUMBER($G343),INDEX(PlayerDetails!$B:$B,VLOOKUP(ResultsInput!E343,TeamDeclarations!$B$3:$J$522,6+$G343)),"")</f>
        <v>#N/A</v>
      </c>
      <c r="C343" s="132" t="str">
        <f>IF(ISNUMBER($G343),VLOOKUP(ResultsInput!C343,ResultsInput!$I$3:$L$6,4,FALSE),"")</f>
        <v>01</v>
      </c>
      <c r="D343" s="132" t="str">
        <f t="shared" si="5"/>
        <v>W</v>
      </c>
      <c r="E343" s="132"/>
      <c r="F343" s="132"/>
      <c r="G343" s="133">
        <f>Pairings!B343</f>
        <v>2</v>
      </c>
    </row>
    <row r="344" spans="1:7" x14ac:dyDescent="0.2">
      <c r="A344" s="132" t="e">
        <f ca="1">IF(ISNUMBER($G344),INDEX(PlayerDetails!$B:$B,VLOOKUP(ResultsInput!D344,TeamDeclarations!$B$3:$J$522,6+$G344)),"")</f>
        <v>#N/A</v>
      </c>
      <c r="B344" s="132" t="e">
        <f ca="1">IF(ISNUMBER($G344),INDEX(PlayerDetails!$B:$B,VLOOKUP(ResultsInput!E344,TeamDeclarations!$B$3:$J$522,6+$G344)),"")</f>
        <v>#N/A</v>
      </c>
      <c r="C344" s="132" t="str">
        <f>IF(ISNUMBER($G344),VLOOKUP(ResultsInput!C344,ResultsInput!$I$3:$L$6,4,FALSE),"")</f>
        <v>01</v>
      </c>
      <c r="D344" s="132" t="str">
        <f t="shared" si="5"/>
        <v>W</v>
      </c>
      <c r="E344" s="132"/>
      <c r="F344" s="132"/>
      <c r="G344" s="133">
        <f>Pairings!B344</f>
        <v>2</v>
      </c>
    </row>
    <row r="345" spans="1:7" x14ac:dyDescent="0.2">
      <c r="A345" s="132" t="e">
        <f ca="1">IF(ISNUMBER($G345),INDEX(PlayerDetails!$B:$B,VLOOKUP(ResultsInput!D345,TeamDeclarations!$B$3:$J$522,6+$G345)),"")</f>
        <v>#N/A</v>
      </c>
      <c r="B345" s="132" t="e">
        <f ca="1">IF(ISNUMBER($G345),INDEX(PlayerDetails!$B:$B,VLOOKUP(ResultsInput!E345,TeamDeclarations!$B$3:$J$522,6+$G345)),"")</f>
        <v>#N/A</v>
      </c>
      <c r="C345" s="132" t="str">
        <f>IF(ISNUMBER($G345),VLOOKUP(ResultsInput!C345,ResultsInput!$I$3:$L$6,4,FALSE),"")</f>
        <v>01</v>
      </c>
      <c r="D345" s="132" t="str">
        <f t="shared" si="5"/>
        <v>W</v>
      </c>
      <c r="E345" s="132"/>
      <c r="F345" s="132"/>
      <c r="G345" s="133">
        <f>Pairings!B345</f>
        <v>2</v>
      </c>
    </row>
    <row r="346" spans="1:7" x14ac:dyDescent="0.2">
      <c r="A346" s="132" t="e">
        <f ca="1">IF(ISNUMBER($G346),INDEX(PlayerDetails!$B:$B,VLOOKUP(ResultsInput!D346,TeamDeclarations!$B$3:$J$522,6+$G346)),"")</f>
        <v>#N/A</v>
      </c>
      <c r="B346" s="132" t="e">
        <f ca="1">IF(ISNUMBER($G346),INDEX(PlayerDetails!$B:$B,VLOOKUP(ResultsInput!E346,TeamDeclarations!$B$3:$J$522,6+$G346)),"")</f>
        <v>#N/A</v>
      </c>
      <c r="C346" s="132" t="str">
        <f>IF(ISNUMBER($G346),VLOOKUP(ResultsInput!C346,ResultsInput!$I$3:$L$6,4,FALSE),"")</f>
        <v>01</v>
      </c>
      <c r="D346" s="132" t="str">
        <f t="shared" si="5"/>
        <v>W</v>
      </c>
      <c r="E346" s="132"/>
      <c r="F346" s="132"/>
      <c r="G346" s="133">
        <f>Pairings!B346</f>
        <v>2</v>
      </c>
    </row>
    <row r="347" spans="1:7" x14ac:dyDescent="0.2">
      <c r="A347" s="132" t="e">
        <f ca="1">IF(ISNUMBER($G347),INDEX(PlayerDetails!$B:$B,VLOOKUP(ResultsInput!D347,TeamDeclarations!$B$3:$J$522,6+$G347)),"")</f>
        <v>#N/A</v>
      </c>
      <c r="B347" s="132" t="e">
        <f ca="1">IF(ISNUMBER($G347),INDEX(PlayerDetails!$B:$B,VLOOKUP(ResultsInput!E347,TeamDeclarations!$B$3:$J$522,6+$G347)),"")</f>
        <v>#N/A</v>
      </c>
      <c r="C347" s="132" t="str">
        <f>IF(ISNUMBER($G347),VLOOKUP(ResultsInput!C347,ResultsInput!$I$3:$L$6,4,FALSE),"")</f>
        <v>01</v>
      </c>
      <c r="D347" s="132" t="str">
        <f t="shared" si="5"/>
        <v>W</v>
      </c>
      <c r="E347" s="132"/>
      <c r="F347" s="132"/>
      <c r="G347" s="133">
        <f>Pairings!B347</f>
        <v>2</v>
      </c>
    </row>
    <row r="348" spans="1:7" x14ac:dyDescent="0.2">
      <c r="A348" s="132" t="e">
        <f ca="1">IF(ISNUMBER($G348),INDEX(PlayerDetails!$B:$B,VLOOKUP(ResultsInput!D348,TeamDeclarations!$B$3:$J$522,6+$G348)),"")</f>
        <v>#N/A</v>
      </c>
      <c r="B348" s="132" t="e">
        <f ca="1">IF(ISNUMBER($G348),INDEX(PlayerDetails!$B:$B,VLOOKUP(ResultsInput!E348,TeamDeclarations!$B$3:$J$522,6+$G348)),"")</f>
        <v>#N/A</v>
      </c>
      <c r="C348" s="132" t="str">
        <f>IF(ISNUMBER($G348),VLOOKUP(ResultsInput!C348,ResultsInput!$I$3:$L$6,4,FALSE),"")</f>
        <v>01</v>
      </c>
      <c r="D348" s="132" t="str">
        <f t="shared" si="5"/>
        <v>W</v>
      </c>
      <c r="E348" s="132"/>
      <c r="F348" s="132"/>
      <c r="G348" s="133">
        <f>Pairings!B348</f>
        <v>2</v>
      </c>
    </row>
    <row r="349" spans="1:7" x14ac:dyDescent="0.2">
      <c r="A349" s="132" t="e">
        <f ca="1">IF(ISNUMBER($G349),INDEX(PlayerDetails!$B:$B,VLOOKUP(ResultsInput!D349,TeamDeclarations!$B$3:$J$522,6+$G349)),"")</f>
        <v>#N/A</v>
      </c>
      <c r="B349" s="132" t="e">
        <f ca="1">IF(ISNUMBER($G349),INDEX(PlayerDetails!$B:$B,VLOOKUP(ResultsInput!E349,TeamDeclarations!$B$3:$J$522,6+$G349)),"")</f>
        <v>#N/A</v>
      </c>
      <c r="C349" s="132" t="str">
        <f>IF(ISNUMBER($G349),VLOOKUP(ResultsInput!C349,ResultsInput!$I$3:$L$6,4,FALSE),"")</f>
        <v>01</v>
      </c>
      <c r="D349" s="132" t="str">
        <f t="shared" si="5"/>
        <v>W</v>
      </c>
      <c r="E349" s="132"/>
      <c r="F349" s="132"/>
      <c r="G349" s="133">
        <f>Pairings!B349</f>
        <v>2</v>
      </c>
    </row>
    <row r="350" spans="1:7" x14ac:dyDescent="0.2">
      <c r="A350" s="132" t="e">
        <f ca="1">IF(ISNUMBER($G350),INDEX(PlayerDetails!$B:$B,VLOOKUP(ResultsInput!D350,TeamDeclarations!$B$3:$J$522,6+$G350)),"")</f>
        <v>#N/A</v>
      </c>
      <c r="B350" s="132" t="e">
        <f ca="1">IF(ISNUMBER($G350),INDEX(PlayerDetails!$B:$B,VLOOKUP(ResultsInput!E350,TeamDeclarations!$B$3:$J$522,6+$G350)),"")</f>
        <v>#N/A</v>
      </c>
      <c r="C350" s="132" t="str">
        <f>IF(ISNUMBER($G350),VLOOKUP(ResultsInput!C350,ResultsInput!$I$3:$L$6,4,FALSE),"")</f>
        <v>01</v>
      </c>
      <c r="D350" s="132" t="str">
        <f t="shared" si="5"/>
        <v>W</v>
      </c>
      <c r="E350" s="132"/>
      <c r="F350" s="132"/>
      <c r="G350" s="133">
        <f>Pairings!B350</f>
        <v>2</v>
      </c>
    </row>
    <row r="351" spans="1:7" x14ac:dyDescent="0.2">
      <c r="A351" s="132" t="e">
        <f ca="1">IF(ISNUMBER($G351),INDEX(PlayerDetails!$B:$B,VLOOKUP(ResultsInput!D351,TeamDeclarations!$B$3:$J$522,6+$G351)),"")</f>
        <v>#N/A</v>
      </c>
      <c r="B351" s="132" t="e">
        <f ca="1">IF(ISNUMBER($G351),INDEX(PlayerDetails!$B:$B,VLOOKUP(ResultsInput!E351,TeamDeclarations!$B$3:$J$522,6+$G351)),"")</f>
        <v>#N/A</v>
      </c>
      <c r="C351" s="132" t="str">
        <f>IF(ISNUMBER($G351),VLOOKUP(ResultsInput!C351,ResultsInput!$I$3:$L$6,4,FALSE),"")</f>
        <v>01</v>
      </c>
      <c r="D351" s="132" t="str">
        <f t="shared" si="5"/>
        <v>W</v>
      </c>
      <c r="E351" s="132"/>
      <c r="F351" s="132"/>
      <c r="G351" s="133">
        <f>Pairings!B351</f>
        <v>2</v>
      </c>
    </row>
    <row r="352" spans="1:7" x14ac:dyDescent="0.2">
      <c r="A352" s="132" t="e">
        <f ca="1">IF(ISNUMBER($G352),INDEX(PlayerDetails!$B:$B,VLOOKUP(ResultsInput!D352,TeamDeclarations!$B$3:$J$522,6+$G352)),"")</f>
        <v>#N/A</v>
      </c>
      <c r="B352" s="132" t="e">
        <f ca="1">IF(ISNUMBER($G352),INDEX(PlayerDetails!$B:$B,VLOOKUP(ResultsInput!E352,TeamDeclarations!$B$3:$J$522,6+$G352)),"")</f>
        <v>#N/A</v>
      </c>
      <c r="C352" s="132" t="str">
        <f>IF(ISNUMBER($G352),VLOOKUP(ResultsInput!C352,ResultsInput!$I$3:$L$6,4,FALSE),"")</f>
        <v>01</v>
      </c>
      <c r="D352" s="132" t="str">
        <f t="shared" si="5"/>
        <v>W</v>
      </c>
      <c r="E352" s="132"/>
      <c r="F352" s="132"/>
      <c r="G352" s="133">
        <f>Pairings!B352</f>
        <v>2</v>
      </c>
    </row>
    <row r="353" spans="1:7" x14ac:dyDescent="0.2">
      <c r="A353" s="132" t="e">
        <f ca="1">IF(ISNUMBER($G353),INDEX(PlayerDetails!$B:$B,VLOOKUP(ResultsInput!D353,TeamDeclarations!$B$3:$J$522,6+$G353)),"")</f>
        <v>#N/A</v>
      </c>
      <c r="B353" s="132" t="e">
        <f ca="1">IF(ISNUMBER($G353),INDEX(PlayerDetails!$B:$B,VLOOKUP(ResultsInput!E353,TeamDeclarations!$B$3:$J$522,6+$G353)),"")</f>
        <v>#N/A</v>
      </c>
      <c r="C353" s="132" t="str">
        <f>IF(ISNUMBER($G353),VLOOKUP(ResultsInput!C353,ResultsInput!$I$3:$L$6,4,FALSE),"")</f>
        <v>01</v>
      </c>
      <c r="D353" s="132" t="str">
        <f t="shared" si="5"/>
        <v>W</v>
      </c>
      <c r="E353" s="132"/>
      <c r="F353" s="132"/>
      <c r="G353" s="133">
        <f>Pairings!B353</f>
        <v>2</v>
      </c>
    </row>
    <row r="354" spans="1:7" x14ac:dyDescent="0.2">
      <c r="A354" s="132" t="e">
        <f ca="1">IF(ISNUMBER($G354),INDEX(PlayerDetails!$B:$B,VLOOKUP(ResultsInput!D354,TeamDeclarations!$B$3:$J$522,6+$G354)),"")</f>
        <v>#N/A</v>
      </c>
      <c r="B354" s="132" t="e">
        <f ca="1">IF(ISNUMBER($G354),INDEX(PlayerDetails!$B:$B,VLOOKUP(ResultsInput!E354,TeamDeclarations!$B$3:$J$522,6+$G354)),"")</f>
        <v>#N/A</v>
      </c>
      <c r="C354" s="132" t="str">
        <f>IF(ISNUMBER($G354),VLOOKUP(ResultsInput!C354,ResultsInput!$I$3:$L$6,4,FALSE),"")</f>
        <v>01</v>
      </c>
      <c r="D354" s="132" t="str">
        <f t="shared" si="5"/>
        <v>W</v>
      </c>
      <c r="E354" s="132"/>
      <c r="F354" s="132"/>
      <c r="G354" s="133">
        <f>Pairings!B354</f>
        <v>2</v>
      </c>
    </row>
    <row r="355" spans="1:7" x14ac:dyDescent="0.2">
      <c r="A355" s="132" t="e">
        <f ca="1">IF(ISNUMBER($G355),INDEX(PlayerDetails!$B:$B,VLOOKUP(ResultsInput!D355,TeamDeclarations!$B$3:$J$522,6+$G355)),"")</f>
        <v>#N/A</v>
      </c>
      <c r="B355" s="132" t="e">
        <f ca="1">IF(ISNUMBER($G355),INDEX(PlayerDetails!$B:$B,VLOOKUP(ResultsInput!E355,TeamDeclarations!$B$3:$J$522,6+$G355)),"")</f>
        <v>#N/A</v>
      </c>
      <c r="C355" s="132" t="str">
        <f>IF(ISNUMBER($G355),VLOOKUP(ResultsInput!C355,ResultsInput!$I$3:$L$6,4,FALSE),"")</f>
        <v>01</v>
      </c>
      <c r="D355" s="132" t="str">
        <f t="shared" si="5"/>
        <v>W</v>
      </c>
      <c r="E355" s="132"/>
      <c r="F355" s="132"/>
      <c r="G355" s="133">
        <f>Pairings!B355</f>
        <v>2</v>
      </c>
    </row>
    <row r="356" spans="1:7" x14ac:dyDescent="0.2">
      <c r="A356" s="132" t="e">
        <f ca="1">IF(ISNUMBER($G356),INDEX(PlayerDetails!$B:$B,VLOOKUP(ResultsInput!D356,TeamDeclarations!$B$3:$J$522,6+$G356)),"")</f>
        <v>#N/A</v>
      </c>
      <c r="B356" s="132" t="e">
        <f ca="1">IF(ISNUMBER($G356),INDEX(PlayerDetails!$B:$B,VLOOKUP(ResultsInput!E356,TeamDeclarations!$B$3:$J$522,6+$G356)),"")</f>
        <v>#N/A</v>
      </c>
      <c r="C356" s="132" t="str">
        <f>IF(ISNUMBER($G356),VLOOKUP(ResultsInput!C356,ResultsInput!$I$3:$L$6,4,FALSE),"")</f>
        <v>01</v>
      </c>
      <c r="D356" s="132" t="str">
        <f t="shared" si="5"/>
        <v>W</v>
      </c>
      <c r="E356" s="132"/>
      <c r="F356" s="132"/>
      <c r="G356" s="133">
        <f>Pairings!B356</f>
        <v>2</v>
      </c>
    </row>
    <row r="357" spans="1:7" x14ac:dyDescent="0.2">
      <c r="A357" s="132" t="e">
        <f ca="1">IF(ISNUMBER($G357),INDEX(PlayerDetails!$B:$B,VLOOKUP(ResultsInput!D357,TeamDeclarations!$B$3:$J$522,6+$G357)),"")</f>
        <v>#N/A</v>
      </c>
      <c r="B357" s="132" t="e">
        <f ca="1">IF(ISNUMBER($G357),INDEX(PlayerDetails!$B:$B,VLOOKUP(ResultsInput!E357,TeamDeclarations!$B$3:$J$522,6+$G357)),"")</f>
        <v>#N/A</v>
      </c>
      <c r="C357" s="132" t="str">
        <f>IF(ISNUMBER($G357),VLOOKUP(ResultsInput!C357,ResultsInput!$I$3:$L$6,4,FALSE),"")</f>
        <v>01</v>
      </c>
      <c r="D357" s="132" t="str">
        <f t="shared" si="5"/>
        <v>W</v>
      </c>
      <c r="E357" s="132"/>
      <c r="F357" s="132"/>
      <c r="G357" s="133">
        <f>Pairings!B357</f>
        <v>2</v>
      </c>
    </row>
    <row r="358" spans="1:7" x14ac:dyDescent="0.2">
      <c r="A358" s="132" t="e">
        <f ca="1">IF(ISNUMBER($G358),INDEX(PlayerDetails!$B:$B,VLOOKUP(ResultsInput!D358,TeamDeclarations!$B$3:$J$522,6+$G358)),"")</f>
        <v>#N/A</v>
      </c>
      <c r="B358" s="132" t="e">
        <f ca="1">IF(ISNUMBER($G358),INDEX(PlayerDetails!$B:$B,VLOOKUP(ResultsInput!E358,TeamDeclarations!$B$3:$J$522,6+$G358)),"")</f>
        <v>#N/A</v>
      </c>
      <c r="C358" s="132" t="str">
        <f>IF(ISNUMBER($G358),VLOOKUP(ResultsInput!C358,ResultsInput!$I$3:$L$6,4,FALSE),"")</f>
        <v>01</v>
      </c>
      <c r="D358" s="132" t="str">
        <f t="shared" si="5"/>
        <v>W</v>
      </c>
      <c r="E358" s="132"/>
      <c r="F358" s="132"/>
      <c r="G358" s="133">
        <f>Pairings!B358</f>
        <v>2</v>
      </c>
    </row>
    <row r="359" spans="1:7" x14ac:dyDescent="0.2">
      <c r="A359" s="132" t="e">
        <f ca="1">IF(ISNUMBER($G359),INDEX(PlayerDetails!$B:$B,VLOOKUP(ResultsInput!D359,TeamDeclarations!$B$3:$J$522,6+$G359)),"")</f>
        <v>#N/A</v>
      </c>
      <c r="B359" s="132" t="e">
        <f ca="1">IF(ISNUMBER($G359),INDEX(PlayerDetails!$B:$B,VLOOKUP(ResultsInput!E359,TeamDeclarations!$B$3:$J$522,6+$G359)),"")</f>
        <v>#N/A</v>
      </c>
      <c r="C359" s="132" t="str">
        <f>IF(ISNUMBER($G359),VLOOKUP(ResultsInput!C359,ResultsInput!$I$3:$L$6,4,FALSE),"")</f>
        <v>01</v>
      </c>
      <c r="D359" s="132" t="str">
        <f t="shared" si="5"/>
        <v>W</v>
      </c>
      <c r="E359" s="132"/>
      <c r="F359" s="132"/>
      <c r="G359" s="133">
        <f>Pairings!B359</f>
        <v>2</v>
      </c>
    </row>
    <row r="360" spans="1:7" x14ac:dyDescent="0.2">
      <c r="A360" s="132" t="e">
        <f ca="1">IF(ISNUMBER($G360),INDEX(PlayerDetails!$B:$B,VLOOKUP(ResultsInput!D360,TeamDeclarations!$B$3:$J$522,6+$G360)),"")</f>
        <v>#N/A</v>
      </c>
      <c r="B360" s="132" t="e">
        <f ca="1">IF(ISNUMBER($G360),INDEX(PlayerDetails!$B:$B,VLOOKUP(ResultsInput!E360,TeamDeclarations!$B$3:$J$522,6+$G360)),"")</f>
        <v>#N/A</v>
      </c>
      <c r="C360" s="132" t="str">
        <f>IF(ISNUMBER($G360),VLOOKUP(ResultsInput!C360,ResultsInput!$I$3:$L$6,4,FALSE),"")</f>
        <v>01</v>
      </c>
      <c r="D360" s="132" t="str">
        <f t="shared" si="5"/>
        <v>W</v>
      </c>
      <c r="E360" s="132"/>
      <c r="F360" s="132"/>
      <c r="G360" s="133">
        <f>Pairings!B360</f>
        <v>2</v>
      </c>
    </row>
    <row r="361" spans="1:7" x14ac:dyDescent="0.2">
      <c r="A361" s="132" t="e">
        <f ca="1">IF(ISNUMBER($G361),INDEX(PlayerDetails!$B:$B,VLOOKUP(ResultsInput!D361,TeamDeclarations!$B$3:$J$522,6+$G361)),"")</f>
        <v>#N/A</v>
      </c>
      <c r="B361" s="132" t="e">
        <f ca="1">IF(ISNUMBER($G361),INDEX(PlayerDetails!$B:$B,VLOOKUP(ResultsInput!E361,TeamDeclarations!$B$3:$J$522,6+$G361)),"")</f>
        <v>#N/A</v>
      </c>
      <c r="C361" s="132" t="str">
        <f>IF(ISNUMBER($G361),VLOOKUP(ResultsInput!C361,ResultsInput!$I$3:$L$6,4,FALSE),"")</f>
        <v>01</v>
      </c>
      <c r="D361" s="132" t="str">
        <f t="shared" si="5"/>
        <v>W</v>
      </c>
      <c r="E361" s="132"/>
      <c r="F361" s="132"/>
      <c r="G361" s="133">
        <f>Pairings!B361</f>
        <v>2</v>
      </c>
    </row>
    <row r="362" spans="1:7" x14ac:dyDescent="0.2">
      <c r="A362" s="132" t="e">
        <f ca="1">IF(ISNUMBER($G362),INDEX(PlayerDetails!$B:$B,VLOOKUP(ResultsInput!D362,TeamDeclarations!$B$3:$J$522,6+$G362)),"")</f>
        <v>#N/A</v>
      </c>
      <c r="B362" s="132" t="e">
        <f ca="1">IF(ISNUMBER($G362),INDEX(PlayerDetails!$B:$B,VLOOKUP(ResultsInput!E362,TeamDeclarations!$B$3:$J$522,6+$G362)),"")</f>
        <v>#N/A</v>
      </c>
      <c r="C362" s="132" t="str">
        <f>IF(ISNUMBER($G362),VLOOKUP(ResultsInput!C362,ResultsInput!$I$3:$L$6,4,FALSE),"")</f>
        <v>01</v>
      </c>
      <c r="D362" s="132" t="str">
        <f t="shared" si="5"/>
        <v>W</v>
      </c>
      <c r="E362" s="132"/>
      <c r="F362" s="132"/>
      <c r="G362" s="133">
        <f>Pairings!B362</f>
        <v>2</v>
      </c>
    </row>
    <row r="363" spans="1:7" x14ac:dyDescent="0.2">
      <c r="A363" s="132" t="e">
        <f ca="1">IF(ISNUMBER($G363),INDEX(PlayerDetails!$B:$B,VLOOKUP(ResultsInput!D363,TeamDeclarations!$B$3:$J$522,6+$G363)),"")</f>
        <v>#N/A</v>
      </c>
      <c r="B363" s="132" t="e">
        <f ca="1">IF(ISNUMBER($G363),INDEX(PlayerDetails!$B:$B,VLOOKUP(ResultsInput!E363,TeamDeclarations!$B$3:$J$522,6+$G363)),"")</f>
        <v>#N/A</v>
      </c>
      <c r="C363" s="132" t="str">
        <f>IF(ISNUMBER($G363),VLOOKUP(ResultsInput!C363,ResultsInput!$I$3:$L$6,4,FALSE),"")</f>
        <v>01</v>
      </c>
      <c r="D363" s="132" t="str">
        <f t="shared" si="5"/>
        <v>W</v>
      </c>
      <c r="E363" s="132"/>
      <c r="F363" s="132"/>
      <c r="G363" s="133">
        <f>Pairings!B363</f>
        <v>2</v>
      </c>
    </row>
    <row r="364" spans="1:7" x14ac:dyDescent="0.2">
      <c r="A364" s="132" t="e">
        <f ca="1">IF(ISNUMBER($G364),INDEX(PlayerDetails!$B:$B,VLOOKUP(ResultsInput!D364,TeamDeclarations!$B$3:$J$522,6+$G364)),"")</f>
        <v>#N/A</v>
      </c>
      <c r="B364" s="132" t="e">
        <f ca="1">IF(ISNUMBER($G364),INDEX(PlayerDetails!$B:$B,VLOOKUP(ResultsInput!E364,TeamDeclarations!$B$3:$J$522,6+$G364)),"")</f>
        <v>#N/A</v>
      </c>
      <c r="C364" s="132" t="str">
        <f>IF(ISNUMBER($G364),VLOOKUP(ResultsInput!C364,ResultsInput!$I$3:$L$6,4,FALSE),"")</f>
        <v>01</v>
      </c>
      <c r="D364" s="132" t="str">
        <f t="shared" si="5"/>
        <v>W</v>
      </c>
      <c r="E364" s="132"/>
      <c r="F364" s="132"/>
      <c r="G364" s="133">
        <f>Pairings!B364</f>
        <v>2</v>
      </c>
    </row>
    <row r="365" spans="1:7" x14ac:dyDescent="0.2">
      <c r="A365" s="132" t="e">
        <f ca="1">IF(ISNUMBER($G365),INDEX(PlayerDetails!$B:$B,VLOOKUP(ResultsInput!D365,TeamDeclarations!$B$3:$J$522,6+$G365)),"")</f>
        <v>#N/A</v>
      </c>
      <c r="B365" s="132" t="e">
        <f ca="1">IF(ISNUMBER($G365),INDEX(PlayerDetails!$B:$B,VLOOKUP(ResultsInput!E365,TeamDeclarations!$B$3:$J$522,6+$G365)),"")</f>
        <v>#N/A</v>
      </c>
      <c r="C365" s="132" t="str">
        <f>IF(ISNUMBER($G365),VLOOKUP(ResultsInput!C365,ResultsInput!$I$3:$L$6,4,FALSE),"")</f>
        <v>01</v>
      </c>
      <c r="D365" s="132" t="str">
        <f t="shared" si="5"/>
        <v>W</v>
      </c>
      <c r="E365" s="132"/>
      <c r="F365" s="132"/>
      <c r="G365" s="133">
        <f>Pairings!B365</f>
        <v>2</v>
      </c>
    </row>
    <row r="366" spans="1:7" x14ac:dyDescent="0.2">
      <c r="A366" s="132" t="e">
        <f ca="1">IF(ISNUMBER($G366),INDEX(PlayerDetails!$B:$B,VLOOKUP(ResultsInput!D366,TeamDeclarations!$B$3:$J$522,6+$G366)),"")</f>
        <v>#N/A</v>
      </c>
      <c r="B366" s="132" t="e">
        <f ca="1">IF(ISNUMBER($G366),INDEX(PlayerDetails!$B:$B,VLOOKUP(ResultsInput!E366,TeamDeclarations!$B$3:$J$522,6+$G366)),"")</f>
        <v>#N/A</v>
      </c>
      <c r="C366" s="132" t="str">
        <f>IF(ISNUMBER($G366),VLOOKUP(ResultsInput!C366,ResultsInput!$I$3:$L$6,4,FALSE),"")</f>
        <v>01</v>
      </c>
      <c r="D366" s="132" t="str">
        <f t="shared" si="5"/>
        <v>W</v>
      </c>
      <c r="E366" s="132"/>
      <c r="F366" s="132"/>
      <c r="G366" s="133">
        <f>Pairings!B366</f>
        <v>2</v>
      </c>
    </row>
    <row r="367" spans="1:7" x14ac:dyDescent="0.2">
      <c r="A367" s="132" t="e">
        <f ca="1">IF(ISNUMBER($G367),INDEX(PlayerDetails!$B:$B,VLOOKUP(ResultsInput!D367,TeamDeclarations!$B$3:$J$522,6+$G367)),"")</f>
        <v>#N/A</v>
      </c>
      <c r="B367" s="132" t="e">
        <f ca="1">IF(ISNUMBER($G367),INDEX(PlayerDetails!$B:$B,VLOOKUP(ResultsInput!E367,TeamDeclarations!$B$3:$J$522,6+$G367)),"")</f>
        <v>#N/A</v>
      </c>
      <c r="C367" s="132" t="str">
        <f>IF(ISNUMBER($G367),VLOOKUP(ResultsInput!C367,ResultsInput!$I$3:$L$6,4,FALSE),"")</f>
        <v>01</v>
      </c>
      <c r="D367" s="132" t="str">
        <f t="shared" si="5"/>
        <v>W</v>
      </c>
      <c r="E367" s="132"/>
      <c r="F367" s="132"/>
      <c r="G367" s="133">
        <f>Pairings!B367</f>
        <v>2</v>
      </c>
    </row>
    <row r="368" spans="1:7" x14ac:dyDescent="0.2">
      <c r="A368" s="132" t="e">
        <f ca="1">IF(ISNUMBER($G368),INDEX(PlayerDetails!$B:$B,VLOOKUP(ResultsInput!D368,TeamDeclarations!$B$3:$J$522,6+$G368)),"")</f>
        <v>#N/A</v>
      </c>
      <c r="B368" s="132" t="e">
        <f ca="1">IF(ISNUMBER($G368),INDEX(PlayerDetails!$B:$B,VLOOKUP(ResultsInput!E368,TeamDeclarations!$B$3:$J$522,6+$G368)),"")</f>
        <v>#N/A</v>
      </c>
      <c r="C368" s="132" t="str">
        <f>IF(ISNUMBER($G368),VLOOKUP(ResultsInput!C368,ResultsInput!$I$3:$L$6,4,FALSE),"")</f>
        <v>01</v>
      </c>
      <c r="D368" s="132" t="str">
        <f t="shared" si="5"/>
        <v>W</v>
      </c>
      <c r="E368" s="132"/>
      <c r="F368" s="132"/>
      <c r="G368" s="133">
        <f>Pairings!B368</f>
        <v>2</v>
      </c>
    </row>
    <row r="369" spans="1:7" x14ac:dyDescent="0.2">
      <c r="A369" s="132" t="e">
        <f ca="1">IF(ISNUMBER($G369),INDEX(PlayerDetails!$B:$B,VLOOKUP(ResultsInput!D369,TeamDeclarations!$B$3:$J$522,6+$G369)),"")</f>
        <v>#N/A</v>
      </c>
      <c r="B369" s="132" t="e">
        <f ca="1">IF(ISNUMBER($G369),INDEX(PlayerDetails!$B:$B,VLOOKUP(ResultsInput!E369,TeamDeclarations!$B$3:$J$522,6+$G369)),"")</f>
        <v>#N/A</v>
      </c>
      <c r="C369" s="132" t="str">
        <f>IF(ISNUMBER($G369),VLOOKUP(ResultsInput!C369,ResultsInput!$I$3:$L$6,4,FALSE),"")</f>
        <v>01</v>
      </c>
      <c r="D369" s="132" t="str">
        <f t="shared" si="5"/>
        <v>W</v>
      </c>
      <c r="E369" s="132"/>
      <c r="F369" s="132"/>
      <c r="G369" s="133">
        <f>Pairings!B369</f>
        <v>2</v>
      </c>
    </row>
    <row r="370" spans="1:7" x14ac:dyDescent="0.2">
      <c r="A370" s="132" t="e">
        <f ca="1">IF(ISNUMBER($G370),INDEX(PlayerDetails!$B:$B,VLOOKUP(ResultsInput!D370,TeamDeclarations!$B$3:$J$522,6+$G370)),"")</f>
        <v>#N/A</v>
      </c>
      <c r="B370" s="132" t="e">
        <f ca="1">IF(ISNUMBER($G370),INDEX(PlayerDetails!$B:$B,VLOOKUP(ResultsInput!E370,TeamDeclarations!$B$3:$J$522,6+$G370)),"")</f>
        <v>#N/A</v>
      </c>
      <c r="C370" s="132" t="str">
        <f>IF(ISNUMBER($G370),VLOOKUP(ResultsInput!C370,ResultsInput!$I$3:$L$6,4,FALSE),"")</f>
        <v>01</v>
      </c>
      <c r="D370" s="132" t="str">
        <f t="shared" si="5"/>
        <v>W</v>
      </c>
      <c r="E370" s="132"/>
      <c r="F370" s="132"/>
      <c r="G370" s="133">
        <f>Pairings!B370</f>
        <v>2</v>
      </c>
    </row>
    <row r="371" spans="1:7" x14ac:dyDescent="0.2">
      <c r="A371" s="132" t="e">
        <f ca="1">IF(ISNUMBER($G371),INDEX(PlayerDetails!$B:$B,VLOOKUP(ResultsInput!D371,TeamDeclarations!$B$3:$J$522,6+$G371)),"")</f>
        <v>#N/A</v>
      </c>
      <c r="B371" s="132" t="e">
        <f ca="1">IF(ISNUMBER($G371),INDEX(PlayerDetails!$B:$B,VLOOKUP(ResultsInput!E371,TeamDeclarations!$B$3:$J$522,6+$G371)),"")</f>
        <v>#N/A</v>
      </c>
      <c r="C371" s="132" t="str">
        <f>IF(ISNUMBER($G371),VLOOKUP(ResultsInput!C371,ResultsInput!$I$3:$L$6,4,FALSE),"")</f>
        <v>01</v>
      </c>
      <c r="D371" s="132" t="str">
        <f t="shared" si="5"/>
        <v>W</v>
      </c>
      <c r="E371" s="132"/>
      <c r="F371" s="132"/>
      <c r="G371" s="133">
        <f>Pairings!B371</f>
        <v>2</v>
      </c>
    </row>
    <row r="372" spans="1:7" x14ac:dyDescent="0.2">
      <c r="A372" s="132" t="e">
        <f ca="1">IF(ISNUMBER($G372),INDEX(PlayerDetails!$B:$B,VLOOKUP(ResultsInput!D372,TeamDeclarations!$B$3:$J$522,6+$G372)),"")</f>
        <v>#N/A</v>
      </c>
      <c r="B372" s="132" t="e">
        <f ca="1">IF(ISNUMBER($G372),INDEX(PlayerDetails!$B:$B,VLOOKUP(ResultsInput!E372,TeamDeclarations!$B$3:$J$522,6+$G372)),"")</f>
        <v>#N/A</v>
      </c>
      <c r="C372" s="132" t="str">
        <f>IF(ISNUMBER($G372),VLOOKUP(ResultsInput!C372,ResultsInput!$I$3:$L$6,4,FALSE),"")</f>
        <v>01</v>
      </c>
      <c r="D372" s="132" t="str">
        <f t="shared" si="5"/>
        <v>W</v>
      </c>
      <c r="E372" s="132"/>
      <c r="F372" s="132"/>
      <c r="G372" s="133">
        <f>Pairings!B372</f>
        <v>2</v>
      </c>
    </row>
    <row r="373" spans="1:7" x14ac:dyDescent="0.2">
      <c r="A373" s="132" t="e">
        <f ca="1">IF(ISNUMBER($G373),INDEX(PlayerDetails!$B:$B,VLOOKUP(ResultsInput!D373,TeamDeclarations!$B$3:$J$522,6+$G373)),"")</f>
        <v>#N/A</v>
      </c>
      <c r="B373" s="132" t="e">
        <f ca="1">IF(ISNUMBER($G373),INDEX(PlayerDetails!$B:$B,VLOOKUP(ResultsInput!E373,TeamDeclarations!$B$3:$J$522,6+$G373)),"")</f>
        <v>#N/A</v>
      </c>
      <c r="C373" s="132" t="str">
        <f>IF(ISNUMBER($G373),VLOOKUP(ResultsInput!C373,ResultsInput!$I$3:$L$6,4,FALSE),"")</f>
        <v>01</v>
      </c>
      <c r="D373" s="132" t="str">
        <f t="shared" si="5"/>
        <v>W</v>
      </c>
      <c r="E373" s="132"/>
      <c r="F373" s="132"/>
      <c r="G373" s="133">
        <f>Pairings!B373</f>
        <v>2</v>
      </c>
    </row>
    <row r="374" spans="1:7" x14ac:dyDescent="0.2">
      <c r="A374" s="132" t="e">
        <f ca="1">IF(ISNUMBER($G374),INDEX(PlayerDetails!$B:$B,VLOOKUP(ResultsInput!D374,TeamDeclarations!$B$3:$J$522,6+$G374)),"")</f>
        <v>#N/A</v>
      </c>
      <c r="B374" s="132" t="e">
        <f ca="1">IF(ISNUMBER($G374),INDEX(PlayerDetails!$B:$B,VLOOKUP(ResultsInput!E374,TeamDeclarations!$B$3:$J$522,6+$G374)),"")</f>
        <v>#N/A</v>
      </c>
      <c r="C374" s="132" t="str">
        <f>IF(ISNUMBER($G374),VLOOKUP(ResultsInput!C374,ResultsInput!$I$3:$L$6,4,FALSE),"")</f>
        <v>01</v>
      </c>
      <c r="D374" s="132" t="str">
        <f t="shared" si="5"/>
        <v>W</v>
      </c>
      <c r="E374" s="132"/>
      <c r="F374" s="132"/>
      <c r="G374" s="133">
        <f>Pairings!B374</f>
        <v>2</v>
      </c>
    </row>
    <row r="375" spans="1:7" x14ac:dyDescent="0.2">
      <c r="A375" s="132" t="e">
        <f ca="1">IF(ISNUMBER($G375),INDEX(PlayerDetails!$B:$B,VLOOKUP(ResultsInput!D375,TeamDeclarations!$B$3:$J$522,6+$G375)),"")</f>
        <v>#N/A</v>
      </c>
      <c r="B375" s="132" t="e">
        <f ca="1">IF(ISNUMBER($G375),INDEX(PlayerDetails!$B:$B,VLOOKUP(ResultsInput!E375,TeamDeclarations!$B$3:$J$522,6+$G375)),"")</f>
        <v>#N/A</v>
      </c>
      <c r="C375" s="132" t="str">
        <f>IF(ISNUMBER($G375),VLOOKUP(ResultsInput!C375,ResultsInput!$I$3:$L$6,4,FALSE),"")</f>
        <v>01</v>
      </c>
      <c r="D375" s="132" t="str">
        <f t="shared" si="5"/>
        <v>W</v>
      </c>
      <c r="E375" s="132"/>
      <c r="F375" s="132"/>
      <c r="G375" s="133">
        <f>Pairings!B375</f>
        <v>2</v>
      </c>
    </row>
    <row r="376" spans="1:7" x14ac:dyDescent="0.2">
      <c r="A376" s="132" t="e">
        <f ca="1">IF(ISNUMBER($G376),INDEX(PlayerDetails!$B:$B,VLOOKUP(ResultsInput!D376,TeamDeclarations!$B$3:$J$522,6+$G376)),"")</f>
        <v>#N/A</v>
      </c>
      <c r="B376" s="132" t="e">
        <f ca="1">IF(ISNUMBER($G376),INDEX(PlayerDetails!$B:$B,VLOOKUP(ResultsInput!E376,TeamDeclarations!$B$3:$J$522,6+$G376)),"")</f>
        <v>#N/A</v>
      </c>
      <c r="C376" s="132" t="str">
        <f>IF(ISNUMBER($G376),VLOOKUP(ResultsInput!C376,ResultsInput!$I$3:$L$6,4,FALSE),"")</f>
        <v>01</v>
      </c>
      <c r="D376" s="132" t="str">
        <f t="shared" si="5"/>
        <v>W</v>
      </c>
      <c r="E376" s="132"/>
      <c r="F376" s="132"/>
      <c r="G376" s="133">
        <f>Pairings!B376</f>
        <v>2</v>
      </c>
    </row>
    <row r="377" spans="1:7" x14ac:dyDescent="0.2">
      <c r="A377" s="132" t="e">
        <f ca="1">IF(ISNUMBER($G377),INDEX(PlayerDetails!$B:$B,VLOOKUP(ResultsInput!D377,TeamDeclarations!$B$3:$J$522,6+$G377)),"")</f>
        <v>#N/A</v>
      </c>
      <c r="B377" s="132" t="e">
        <f ca="1">IF(ISNUMBER($G377),INDEX(PlayerDetails!$B:$B,VLOOKUP(ResultsInput!E377,TeamDeclarations!$B$3:$J$522,6+$G377)),"")</f>
        <v>#N/A</v>
      </c>
      <c r="C377" s="132" t="str">
        <f>IF(ISNUMBER($G377),VLOOKUP(ResultsInput!C377,ResultsInput!$I$3:$L$6,4,FALSE),"")</f>
        <v>01</v>
      </c>
      <c r="D377" s="132" t="str">
        <f t="shared" si="5"/>
        <v>W</v>
      </c>
      <c r="E377" s="132"/>
      <c r="F377" s="132"/>
      <c r="G377" s="133">
        <f>Pairings!B377</f>
        <v>2</v>
      </c>
    </row>
    <row r="378" spans="1:7" x14ac:dyDescent="0.2">
      <c r="A378" s="132" t="e">
        <f ca="1">IF(ISNUMBER($G378),INDEX(PlayerDetails!$B:$B,VLOOKUP(ResultsInput!D378,TeamDeclarations!$B$3:$J$522,6+$G378)),"")</f>
        <v>#N/A</v>
      </c>
      <c r="B378" s="132" t="e">
        <f ca="1">IF(ISNUMBER($G378),INDEX(PlayerDetails!$B:$B,VLOOKUP(ResultsInput!E378,TeamDeclarations!$B$3:$J$522,6+$G378)),"")</f>
        <v>#N/A</v>
      </c>
      <c r="C378" s="132" t="str">
        <f>IF(ISNUMBER($G378),VLOOKUP(ResultsInput!C378,ResultsInput!$I$3:$L$6,4,FALSE),"")</f>
        <v>01</v>
      </c>
      <c r="D378" s="132" t="str">
        <f t="shared" si="5"/>
        <v>W</v>
      </c>
      <c r="E378" s="132"/>
      <c r="F378" s="132"/>
      <c r="G378" s="133">
        <f>Pairings!B378</f>
        <v>2</v>
      </c>
    </row>
    <row r="379" spans="1:7" x14ac:dyDescent="0.2">
      <c r="A379" s="132" t="e">
        <f ca="1">IF(ISNUMBER($G379),INDEX(PlayerDetails!$B:$B,VLOOKUP(ResultsInput!D379,TeamDeclarations!$B$3:$J$522,6+$G379)),"")</f>
        <v>#N/A</v>
      </c>
      <c r="B379" s="132" t="e">
        <f ca="1">IF(ISNUMBER($G379),INDEX(PlayerDetails!$B:$B,VLOOKUP(ResultsInput!E379,TeamDeclarations!$B$3:$J$522,6+$G379)),"")</f>
        <v>#N/A</v>
      </c>
      <c r="C379" s="132" t="str">
        <f>IF(ISNUMBER($G379),VLOOKUP(ResultsInput!C379,ResultsInput!$I$3:$L$6,4,FALSE),"")</f>
        <v>01</v>
      </c>
      <c r="D379" s="132" t="str">
        <f t="shared" si="5"/>
        <v>W</v>
      </c>
      <c r="E379" s="132"/>
      <c r="F379" s="132"/>
      <c r="G379" s="133">
        <f>Pairings!B379</f>
        <v>2</v>
      </c>
    </row>
    <row r="380" spans="1:7" x14ac:dyDescent="0.2">
      <c r="A380" s="132" t="e">
        <f ca="1">IF(ISNUMBER($G380),INDEX(PlayerDetails!$B:$B,VLOOKUP(ResultsInput!D380,TeamDeclarations!$B$3:$J$522,6+$G380)),"")</f>
        <v>#N/A</v>
      </c>
      <c r="B380" s="132" t="e">
        <f ca="1">IF(ISNUMBER($G380),INDEX(PlayerDetails!$B:$B,VLOOKUP(ResultsInput!E380,TeamDeclarations!$B$3:$J$522,6+$G380)),"")</f>
        <v>#N/A</v>
      </c>
      <c r="C380" s="132" t="str">
        <f>IF(ISNUMBER($G380),VLOOKUP(ResultsInput!C380,ResultsInput!$I$3:$L$6,4,FALSE),"")</f>
        <v>01</v>
      </c>
      <c r="D380" s="132" t="str">
        <f t="shared" si="5"/>
        <v>W</v>
      </c>
      <c r="E380" s="132"/>
      <c r="F380" s="132"/>
      <c r="G380" s="133">
        <f>Pairings!B380</f>
        <v>2</v>
      </c>
    </row>
    <row r="381" spans="1:7" x14ac:dyDescent="0.2">
      <c r="A381" s="132" t="e">
        <f ca="1">IF(ISNUMBER($G381),INDEX(PlayerDetails!$B:$B,VLOOKUP(ResultsInput!D381,TeamDeclarations!$B$3:$J$522,6+$G381)),"")</f>
        <v>#N/A</v>
      </c>
      <c r="B381" s="132" t="e">
        <f ca="1">IF(ISNUMBER($G381),INDEX(PlayerDetails!$B:$B,VLOOKUP(ResultsInput!E381,TeamDeclarations!$B$3:$J$522,6+$G381)),"")</f>
        <v>#N/A</v>
      </c>
      <c r="C381" s="132" t="str">
        <f>IF(ISNUMBER($G381),VLOOKUP(ResultsInput!C381,ResultsInput!$I$3:$L$6,4,FALSE),"")</f>
        <v>01</v>
      </c>
      <c r="D381" s="132" t="str">
        <f t="shared" si="5"/>
        <v>W</v>
      </c>
      <c r="E381" s="132"/>
      <c r="F381" s="132"/>
      <c r="G381" s="133">
        <f>Pairings!B381</f>
        <v>2</v>
      </c>
    </row>
    <row r="382" spans="1:7" x14ac:dyDescent="0.2">
      <c r="A382" s="132" t="e">
        <f ca="1">IF(ISNUMBER($G382),INDEX(PlayerDetails!$B:$B,VLOOKUP(ResultsInput!D382,TeamDeclarations!$B$3:$J$522,6+$G382)),"")</f>
        <v>#N/A</v>
      </c>
      <c r="B382" s="132" t="e">
        <f ca="1">IF(ISNUMBER($G382),INDEX(PlayerDetails!$B:$B,VLOOKUP(ResultsInput!E382,TeamDeclarations!$B$3:$J$522,6+$G382)),"")</f>
        <v>#N/A</v>
      </c>
      <c r="C382" s="132" t="str">
        <f>IF(ISNUMBER($G382),VLOOKUP(ResultsInput!C382,ResultsInput!$I$3:$L$6,4,FALSE),"")</f>
        <v>01</v>
      </c>
      <c r="D382" s="132" t="str">
        <f t="shared" si="5"/>
        <v>W</v>
      </c>
      <c r="E382" s="132"/>
      <c r="F382" s="132"/>
      <c r="G382" s="133">
        <f>Pairings!B382</f>
        <v>3</v>
      </c>
    </row>
    <row r="383" spans="1:7" x14ac:dyDescent="0.2">
      <c r="A383" s="132" t="e">
        <f ca="1">IF(ISNUMBER($G383),INDEX(PlayerDetails!$B:$B,VLOOKUP(ResultsInput!D383,TeamDeclarations!$B$3:$J$522,6+$G383)),"")</f>
        <v>#N/A</v>
      </c>
      <c r="B383" s="132" t="e">
        <f ca="1">IF(ISNUMBER($G383),INDEX(PlayerDetails!$B:$B,VLOOKUP(ResultsInput!E383,TeamDeclarations!$B$3:$J$522,6+$G383)),"")</f>
        <v>#N/A</v>
      </c>
      <c r="C383" s="132" t="str">
        <f>IF(ISNUMBER($G383),VLOOKUP(ResultsInput!C383,ResultsInput!$I$3:$L$6,4,FALSE),"")</f>
        <v>01</v>
      </c>
      <c r="D383" s="132" t="str">
        <f t="shared" si="5"/>
        <v>W</v>
      </c>
      <c r="E383" s="132"/>
      <c r="F383" s="132"/>
      <c r="G383" s="133">
        <f>Pairings!B383</f>
        <v>3</v>
      </c>
    </row>
    <row r="384" spans="1:7" x14ac:dyDescent="0.2">
      <c r="A384" s="132" t="e">
        <f ca="1">IF(ISNUMBER($G384),INDEX(PlayerDetails!$B:$B,VLOOKUP(ResultsInput!D384,TeamDeclarations!$B$3:$J$522,6+$G384)),"")</f>
        <v>#N/A</v>
      </c>
      <c r="B384" s="132" t="e">
        <f ca="1">IF(ISNUMBER($G384),INDEX(PlayerDetails!$B:$B,VLOOKUP(ResultsInput!E384,TeamDeclarations!$B$3:$J$522,6+$G384)),"")</f>
        <v>#N/A</v>
      </c>
      <c r="C384" s="132" t="str">
        <f>IF(ISNUMBER($G384),VLOOKUP(ResultsInput!C384,ResultsInput!$I$3:$L$6,4,FALSE),"")</f>
        <v>01</v>
      </c>
      <c r="D384" s="132" t="str">
        <f t="shared" si="5"/>
        <v>W</v>
      </c>
      <c r="E384" s="132"/>
      <c r="F384" s="132"/>
      <c r="G384" s="133">
        <f>Pairings!B384</f>
        <v>3</v>
      </c>
    </row>
    <row r="385" spans="1:7" x14ac:dyDescent="0.2">
      <c r="A385" s="132" t="e">
        <f ca="1">IF(ISNUMBER($G385),INDEX(PlayerDetails!$B:$B,VLOOKUP(ResultsInput!D385,TeamDeclarations!$B$3:$J$522,6+$G385)),"")</f>
        <v>#N/A</v>
      </c>
      <c r="B385" s="132" t="e">
        <f ca="1">IF(ISNUMBER($G385),INDEX(PlayerDetails!$B:$B,VLOOKUP(ResultsInput!E385,TeamDeclarations!$B$3:$J$522,6+$G385)),"")</f>
        <v>#N/A</v>
      </c>
      <c r="C385" s="132" t="str">
        <f>IF(ISNUMBER($G385),VLOOKUP(ResultsInput!C385,ResultsInput!$I$3:$L$6,4,FALSE),"")</f>
        <v>01</v>
      </c>
      <c r="D385" s="132" t="str">
        <f t="shared" si="5"/>
        <v>W</v>
      </c>
      <c r="E385" s="132"/>
      <c r="F385" s="132"/>
      <c r="G385" s="133">
        <f>Pairings!B385</f>
        <v>3</v>
      </c>
    </row>
    <row r="386" spans="1:7" x14ac:dyDescent="0.2">
      <c r="A386" s="132" t="e">
        <f ca="1">IF(ISNUMBER($G386),INDEX(PlayerDetails!$B:$B,VLOOKUP(ResultsInput!D386,TeamDeclarations!$B$3:$J$522,6+$G386)),"")</f>
        <v>#N/A</v>
      </c>
      <c r="B386" s="132" t="e">
        <f ca="1">IF(ISNUMBER($G386),INDEX(PlayerDetails!$B:$B,VLOOKUP(ResultsInput!E386,TeamDeclarations!$B$3:$J$522,6+$G386)),"")</f>
        <v>#N/A</v>
      </c>
      <c r="C386" s="132" t="str">
        <f>IF(ISNUMBER($G386),VLOOKUP(ResultsInput!C386,ResultsInput!$I$3:$L$6,4,FALSE),"")</f>
        <v>01</v>
      </c>
      <c r="D386" s="132" t="str">
        <f t="shared" ref="D386:D449" si="6">IF(ISNUMBER($G386),"W","")</f>
        <v>W</v>
      </c>
      <c r="E386" s="132"/>
      <c r="F386" s="132"/>
      <c r="G386" s="133">
        <f>Pairings!B386</f>
        <v>3</v>
      </c>
    </row>
    <row r="387" spans="1:7" x14ac:dyDescent="0.2">
      <c r="A387" s="132" t="e">
        <f ca="1">IF(ISNUMBER($G387),INDEX(PlayerDetails!$B:$B,VLOOKUP(ResultsInput!D387,TeamDeclarations!$B$3:$J$522,6+$G387)),"")</f>
        <v>#N/A</v>
      </c>
      <c r="B387" s="132" t="e">
        <f ca="1">IF(ISNUMBER($G387),INDEX(PlayerDetails!$B:$B,VLOOKUP(ResultsInput!E387,TeamDeclarations!$B$3:$J$522,6+$G387)),"")</f>
        <v>#N/A</v>
      </c>
      <c r="C387" s="132" t="str">
        <f>IF(ISNUMBER($G387),VLOOKUP(ResultsInput!C387,ResultsInput!$I$3:$L$6,4,FALSE),"")</f>
        <v>01</v>
      </c>
      <c r="D387" s="132" t="str">
        <f t="shared" si="6"/>
        <v>W</v>
      </c>
      <c r="E387" s="132"/>
      <c r="F387" s="132"/>
      <c r="G387" s="133">
        <f>Pairings!B387</f>
        <v>3</v>
      </c>
    </row>
    <row r="388" spans="1:7" x14ac:dyDescent="0.2">
      <c r="A388" s="132" t="e">
        <f ca="1">IF(ISNUMBER($G388),INDEX(PlayerDetails!$B:$B,VLOOKUP(ResultsInput!D388,TeamDeclarations!$B$3:$J$522,6+$G388)),"")</f>
        <v>#N/A</v>
      </c>
      <c r="B388" s="132" t="e">
        <f ca="1">IF(ISNUMBER($G388),INDEX(PlayerDetails!$B:$B,VLOOKUP(ResultsInput!E388,TeamDeclarations!$B$3:$J$522,6+$G388)),"")</f>
        <v>#N/A</v>
      </c>
      <c r="C388" s="132" t="str">
        <f>IF(ISNUMBER($G388),VLOOKUP(ResultsInput!C388,ResultsInput!$I$3:$L$6,4,FALSE),"")</f>
        <v>01</v>
      </c>
      <c r="D388" s="132" t="str">
        <f t="shared" si="6"/>
        <v>W</v>
      </c>
      <c r="E388" s="132"/>
      <c r="F388" s="132"/>
      <c r="G388" s="133">
        <f>Pairings!B388</f>
        <v>3</v>
      </c>
    </row>
    <row r="389" spans="1:7" x14ac:dyDescent="0.2">
      <c r="A389" s="132" t="e">
        <f ca="1">IF(ISNUMBER($G389),INDEX(PlayerDetails!$B:$B,VLOOKUP(ResultsInput!D389,TeamDeclarations!$B$3:$J$522,6+$G389)),"")</f>
        <v>#N/A</v>
      </c>
      <c r="B389" s="132" t="e">
        <f ca="1">IF(ISNUMBER($G389),INDEX(PlayerDetails!$B:$B,VLOOKUP(ResultsInput!E389,TeamDeclarations!$B$3:$J$522,6+$G389)),"")</f>
        <v>#N/A</v>
      </c>
      <c r="C389" s="132" t="str">
        <f>IF(ISNUMBER($G389),VLOOKUP(ResultsInput!C389,ResultsInput!$I$3:$L$6,4,FALSE),"")</f>
        <v>01</v>
      </c>
      <c r="D389" s="132" t="str">
        <f t="shared" si="6"/>
        <v>W</v>
      </c>
      <c r="E389" s="132"/>
      <c r="F389" s="132"/>
      <c r="G389" s="133">
        <f>Pairings!B389</f>
        <v>3</v>
      </c>
    </row>
    <row r="390" spans="1:7" x14ac:dyDescent="0.2">
      <c r="A390" s="132" t="e">
        <f ca="1">IF(ISNUMBER($G390),INDEX(PlayerDetails!$B:$B,VLOOKUP(ResultsInput!D390,TeamDeclarations!$B$3:$J$522,6+$G390)),"")</f>
        <v>#N/A</v>
      </c>
      <c r="B390" s="132" t="e">
        <f ca="1">IF(ISNUMBER($G390),INDEX(PlayerDetails!$B:$B,VLOOKUP(ResultsInput!E390,TeamDeclarations!$B$3:$J$522,6+$G390)),"")</f>
        <v>#N/A</v>
      </c>
      <c r="C390" s="132" t="str">
        <f>IF(ISNUMBER($G390),VLOOKUP(ResultsInput!C390,ResultsInput!$I$3:$L$6,4,FALSE),"")</f>
        <v>01</v>
      </c>
      <c r="D390" s="132" t="str">
        <f t="shared" si="6"/>
        <v>W</v>
      </c>
      <c r="E390" s="132"/>
      <c r="F390" s="132"/>
      <c r="G390" s="133">
        <f>Pairings!B390</f>
        <v>3</v>
      </c>
    </row>
    <row r="391" spans="1:7" x14ac:dyDescent="0.2">
      <c r="A391" s="132" t="e">
        <f ca="1">IF(ISNUMBER($G391),INDEX(PlayerDetails!$B:$B,VLOOKUP(ResultsInput!D391,TeamDeclarations!$B$3:$J$522,6+$G391)),"")</f>
        <v>#N/A</v>
      </c>
      <c r="B391" s="132" t="e">
        <f ca="1">IF(ISNUMBER($G391),INDEX(PlayerDetails!$B:$B,VLOOKUP(ResultsInput!E391,TeamDeclarations!$B$3:$J$522,6+$G391)),"")</f>
        <v>#N/A</v>
      </c>
      <c r="C391" s="132" t="str">
        <f>IF(ISNUMBER($G391),VLOOKUP(ResultsInput!C391,ResultsInput!$I$3:$L$6,4,FALSE),"")</f>
        <v>01</v>
      </c>
      <c r="D391" s="132" t="str">
        <f t="shared" si="6"/>
        <v>W</v>
      </c>
      <c r="E391" s="132"/>
      <c r="F391" s="132"/>
      <c r="G391" s="133">
        <f>Pairings!B391</f>
        <v>3</v>
      </c>
    </row>
    <row r="392" spans="1:7" x14ac:dyDescent="0.2">
      <c r="A392" s="132" t="e">
        <f ca="1">IF(ISNUMBER($G392),INDEX(PlayerDetails!$B:$B,VLOOKUP(ResultsInput!D392,TeamDeclarations!$B$3:$J$522,6+$G392)),"")</f>
        <v>#N/A</v>
      </c>
      <c r="B392" s="132" t="e">
        <f ca="1">IF(ISNUMBER($G392),INDEX(PlayerDetails!$B:$B,VLOOKUP(ResultsInput!E392,TeamDeclarations!$B$3:$J$522,6+$G392)),"")</f>
        <v>#N/A</v>
      </c>
      <c r="C392" s="132" t="str">
        <f>IF(ISNUMBER($G392),VLOOKUP(ResultsInput!C392,ResultsInput!$I$3:$L$6,4,FALSE),"")</f>
        <v>01</v>
      </c>
      <c r="D392" s="132" t="str">
        <f t="shared" si="6"/>
        <v>W</v>
      </c>
      <c r="E392" s="132"/>
      <c r="F392" s="132"/>
      <c r="G392" s="133">
        <f>Pairings!B392</f>
        <v>3</v>
      </c>
    </row>
    <row r="393" spans="1:7" x14ac:dyDescent="0.2">
      <c r="A393" s="132" t="e">
        <f ca="1">IF(ISNUMBER($G393),INDEX(PlayerDetails!$B:$B,VLOOKUP(ResultsInput!D393,TeamDeclarations!$B$3:$J$522,6+$G393)),"")</f>
        <v>#N/A</v>
      </c>
      <c r="B393" s="132" t="e">
        <f ca="1">IF(ISNUMBER($G393),INDEX(PlayerDetails!$B:$B,VLOOKUP(ResultsInput!E393,TeamDeclarations!$B$3:$J$522,6+$G393)),"")</f>
        <v>#N/A</v>
      </c>
      <c r="C393" s="132" t="str">
        <f>IF(ISNUMBER($G393),VLOOKUP(ResultsInput!C393,ResultsInput!$I$3:$L$6,4,FALSE),"")</f>
        <v>01</v>
      </c>
      <c r="D393" s="132" t="str">
        <f t="shared" si="6"/>
        <v>W</v>
      </c>
      <c r="E393" s="132"/>
      <c r="F393" s="132"/>
      <c r="G393" s="133">
        <f>Pairings!B393</f>
        <v>3</v>
      </c>
    </row>
    <row r="394" spans="1:7" x14ac:dyDescent="0.2">
      <c r="A394" s="132" t="e">
        <f ca="1">IF(ISNUMBER($G394),INDEX(PlayerDetails!$B:$B,VLOOKUP(ResultsInput!D394,TeamDeclarations!$B$3:$J$522,6+$G394)),"")</f>
        <v>#N/A</v>
      </c>
      <c r="B394" s="132" t="e">
        <f ca="1">IF(ISNUMBER($G394),INDEX(PlayerDetails!$B:$B,VLOOKUP(ResultsInput!E394,TeamDeclarations!$B$3:$J$522,6+$G394)),"")</f>
        <v>#N/A</v>
      </c>
      <c r="C394" s="132" t="str">
        <f>IF(ISNUMBER($G394),VLOOKUP(ResultsInput!C394,ResultsInput!$I$3:$L$6,4,FALSE),"")</f>
        <v>01</v>
      </c>
      <c r="D394" s="132" t="str">
        <f t="shared" si="6"/>
        <v>W</v>
      </c>
      <c r="E394" s="132"/>
      <c r="F394" s="132"/>
      <c r="G394" s="133">
        <f>Pairings!B394</f>
        <v>3</v>
      </c>
    </row>
    <row r="395" spans="1:7" x14ac:dyDescent="0.2">
      <c r="A395" s="132" t="e">
        <f ca="1">IF(ISNUMBER($G395),INDEX(PlayerDetails!$B:$B,VLOOKUP(ResultsInput!D395,TeamDeclarations!$B$3:$J$522,6+$G395)),"")</f>
        <v>#N/A</v>
      </c>
      <c r="B395" s="132" t="e">
        <f ca="1">IF(ISNUMBER($G395),INDEX(PlayerDetails!$B:$B,VLOOKUP(ResultsInput!E395,TeamDeclarations!$B$3:$J$522,6+$G395)),"")</f>
        <v>#N/A</v>
      </c>
      <c r="C395" s="132" t="str">
        <f>IF(ISNUMBER($G395),VLOOKUP(ResultsInput!C395,ResultsInput!$I$3:$L$6,4,FALSE),"")</f>
        <v>01</v>
      </c>
      <c r="D395" s="132" t="str">
        <f t="shared" si="6"/>
        <v>W</v>
      </c>
      <c r="E395" s="132"/>
      <c r="F395" s="132"/>
      <c r="G395" s="133">
        <f>Pairings!B395</f>
        <v>3</v>
      </c>
    </row>
    <row r="396" spans="1:7" x14ac:dyDescent="0.2">
      <c r="A396" s="132" t="e">
        <f ca="1">IF(ISNUMBER($G396),INDEX(PlayerDetails!$B:$B,VLOOKUP(ResultsInput!D396,TeamDeclarations!$B$3:$J$522,6+$G396)),"")</f>
        <v>#N/A</v>
      </c>
      <c r="B396" s="132" t="e">
        <f ca="1">IF(ISNUMBER($G396),INDEX(PlayerDetails!$B:$B,VLOOKUP(ResultsInput!E396,TeamDeclarations!$B$3:$J$522,6+$G396)),"")</f>
        <v>#N/A</v>
      </c>
      <c r="C396" s="132" t="str">
        <f>IF(ISNUMBER($G396),VLOOKUP(ResultsInput!C396,ResultsInput!$I$3:$L$6,4,FALSE),"")</f>
        <v>01</v>
      </c>
      <c r="D396" s="132" t="str">
        <f t="shared" si="6"/>
        <v>W</v>
      </c>
      <c r="E396" s="132"/>
      <c r="F396" s="132"/>
      <c r="G396" s="133">
        <f>Pairings!B396</f>
        <v>3</v>
      </c>
    </row>
    <row r="397" spans="1:7" x14ac:dyDescent="0.2">
      <c r="A397" s="132" t="e">
        <f ca="1">IF(ISNUMBER($G397),INDEX(PlayerDetails!$B:$B,VLOOKUP(ResultsInput!D397,TeamDeclarations!$B$3:$J$522,6+$G397)),"")</f>
        <v>#N/A</v>
      </c>
      <c r="B397" s="132" t="e">
        <f ca="1">IF(ISNUMBER($G397),INDEX(PlayerDetails!$B:$B,VLOOKUP(ResultsInput!E397,TeamDeclarations!$B$3:$J$522,6+$G397)),"")</f>
        <v>#N/A</v>
      </c>
      <c r="C397" s="132" t="str">
        <f>IF(ISNUMBER($G397),VLOOKUP(ResultsInput!C397,ResultsInput!$I$3:$L$6,4,FALSE),"")</f>
        <v>01</v>
      </c>
      <c r="D397" s="132" t="str">
        <f t="shared" si="6"/>
        <v>W</v>
      </c>
      <c r="E397" s="132"/>
      <c r="F397" s="132"/>
      <c r="G397" s="133">
        <f>Pairings!B397</f>
        <v>3</v>
      </c>
    </row>
    <row r="398" spans="1:7" x14ac:dyDescent="0.2">
      <c r="A398" s="132" t="e">
        <f ca="1">IF(ISNUMBER($G398),INDEX(PlayerDetails!$B:$B,VLOOKUP(ResultsInput!D398,TeamDeclarations!$B$3:$J$522,6+$G398)),"")</f>
        <v>#N/A</v>
      </c>
      <c r="B398" s="132" t="e">
        <f ca="1">IF(ISNUMBER($G398),INDEX(PlayerDetails!$B:$B,VLOOKUP(ResultsInput!E398,TeamDeclarations!$B$3:$J$522,6+$G398)),"")</f>
        <v>#N/A</v>
      </c>
      <c r="C398" s="132" t="str">
        <f>IF(ISNUMBER($G398),VLOOKUP(ResultsInput!C398,ResultsInput!$I$3:$L$6,4,FALSE),"")</f>
        <v>01</v>
      </c>
      <c r="D398" s="132" t="str">
        <f t="shared" si="6"/>
        <v>W</v>
      </c>
      <c r="E398" s="132"/>
      <c r="F398" s="132"/>
      <c r="G398" s="133">
        <f>Pairings!B398</f>
        <v>3</v>
      </c>
    </row>
    <row r="399" spans="1:7" x14ac:dyDescent="0.2">
      <c r="A399" s="132" t="e">
        <f ca="1">IF(ISNUMBER($G399),INDEX(PlayerDetails!$B:$B,VLOOKUP(ResultsInput!D399,TeamDeclarations!$B$3:$J$522,6+$G399)),"")</f>
        <v>#N/A</v>
      </c>
      <c r="B399" s="132" t="e">
        <f ca="1">IF(ISNUMBER($G399),INDEX(PlayerDetails!$B:$B,VLOOKUP(ResultsInput!E399,TeamDeclarations!$B$3:$J$522,6+$G399)),"")</f>
        <v>#N/A</v>
      </c>
      <c r="C399" s="132" t="str">
        <f>IF(ISNUMBER($G399),VLOOKUP(ResultsInput!C399,ResultsInput!$I$3:$L$6,4,FALSE),"")</f>
        <v>01</v>
      </c>
      <c r="D399" s="132" t="str">
        <f t="shared" si="6"/>
        <v>W</v>
      </c>
      <c r="E399" s="132"/>
      <c r="F399" s="132"/>
      <c r="G399" s="133">
        <f>Pairings!B399</f>
        <v>3</v>
      </c>
    </row>
    <row r="400" spans="1:7" x14ac:dyDescent="0.2">
      <c r="A400" s="132" t="e">
        <f ca="1">IF(ISNUMBER($G400),INDEX(PlayerDetails!$B:$B,VLOOKUP(ResultsInput!D400,TeamDeclarations!$B$3:$J$522,6+$G400)),"")</f>
        <v>#N/A</v>
      </c>
      <c r="B400" s="132" t="e">
        <f ca="1">IF(ISNUMBER($G400),INDEX(PlayerDetails!$B:$B,VLOOKUP(ResultsInput!E400,TeamDeclarations!$B$3:$J$522,6+$G400)),"")</f>
        <v>#N/A</v>
      </c>
      <c r="C400" s="132" t="str">
        <f>IF(ISNUMBER($G400),VLOOKUP(ResultsInput!C400,ResultsInput!$I$3:$L$6,4,FALSE),"")</f>
        <v>01</v>
      </c>
      <c r="D400" s="132" t="str">
        <f t="shared" si="6"/>
        <v>W</v>
      </c>
      <c r="E400" s="132"/>
      <c r="F400" s="132"/>
      <c r="G400" s="133">
        <f>Pairings!B400</f>
        <v>3</v>
      </c>
    </row>
    <row r="401" spans="1:7" x14ac:dyDescent="0.2">
      <c r="A401" s="132" t="e">
        <f ca="1">IF(ISNUMBER($G401),INDEX(PlayerDetails!$B:$B,VLOOKUP(ResultsInput!D401,TeamDeclarations!$B$3:$J$522,6+$G401)),"")</f>
        <v>#N/A</v>
      </c>
      <c r="B401" s="132" t="e">
        <f ca="1">IF(ISNUMBER($G401),INDEX(PlayerDetails!$B:$B,VLOOKUP(ResultsInput!E401,TeamDeclarations!$B$3:$J$522,6+$G401)),"")</f>
        <v>#N/A</v>
      </c>
      <c r="C401" s="132" t="str">
        <f>IF(ISNUMBER($G401),VLOOKUP(ResultsInput!C401,ResultsInput!$I$3:$L$6,4,FALSE),"")</f>
        <v>01</v>
      </c>
      <c r="D401" s="132" t="str">
        <f t="shared" si="6"/>
        <v>W</v>
      </c>
      <c r="E401" s="132"/>
      <c r="F401" s="132"/>
      <c r="G401" s="133">
        <f>Pairings!B401</f>
        <v>3</v>
      </c>
    </row>
    <row r="402" spans="1:7" x14ac:dyDescent="0.2">
      <c r="A402" s="132" t="e">
        <f ca="1">IF(ISNUMBER($G402),INDEX(PlayerDetails!$B:$B,VLOOKUP(ResultsInput!D402,TeamDeclarations!$B$3:$J$522,6+$G402)),"")</f>
        <v>#N/A</v>
      </c>
      <c r="B402" s="132" t="e">
        <f ca="1">IF(ISNUMBER($G402),INDEX(PlayerDetails!$B:$B,VLOOKUP(ResultsInput!E402,TeamDeclarations!$B$3:$J$522,6+$G402)),"")</f>
        <v>#N/A</v>
      </c>
      <c r="C402" s="132" t="str">
        <f>IF(ISNUMBER($G402),VLOOKUP(ResultsInput!C402,ResultsInput!$I$3:$L$6,4,FALSE),"")</f>
        <v>01</v>
      </c>
      <c r="D402" s="132" t="str">
        <f t="shared" si="6"/>
        <v>W</v>
      </c>
      <c r="E402" s="132"/>
      <c r="F402" s="132"/>
      <c r="G402" s="133">
        <f>Pairings!B402</f>
        <v>3</v>
      </c>
    </row>
    <row r="403" spans="1:7" x14ac:dyDescent="0.2">
      <c r="A403" s="132" t="e">
        <f ca="1">IF(ISNUMBER($G403),INDEX(PlayerDetails!$B:$B,VLOOKUP(ResultsInput!D403,TeamDeclarations!$B$3:$J$522,6+$G403)),"")</f>
        <v>#N/A</v>
      </c>
      <c r="B403" s="132" t="e">
        <f ca="1">IF(ISNUMBER($G403),INDEX(PlayerDetails!$B:$B,VLOOKUP(ResultsInput!E403,TeamDeclarations!$B$3:$J$522,6+$G403)),"")</f>
        <v>#N/A</v>
      </c>
      <c r="C403" s="132" t="str">
        <f>IF(ISNUMBER($G403),VLOOKUP(ResultsInput!C403,ResultsInput!$I$3:$L$6,4,FALSE),"")</f>
        <v>01</v>
      </c>
      <c r="D403" s="132" t="str">
        <f t="shared" si="6"/>
        <v>W</v>
      </c>
      <c r="E403" s="132"/>
      <c r="F403" s="132"/>
      <c r="G403" s="133">
        <f>Pairings!B403</f>
        <v>3</v>
      </c>
    </row>
    <row r="404" spans="1:7" x14ac:dyDescent="0.2">
      <c r="A404" s="132" t="e">
        <f ca="1">IF(ISNUMBER($G404),INDEX(PlayerDetails!$B:$B,VLOOKUP(ResultsInput!D404,TeamDeclarations!$B$3:$J$522,6+$G404)),"")</f>
        <v>#N/A</v>
      </c>
      <c r="B404" s="132" t="e">
        <f ca="1">IF(ISNUMBER($G404),INDEX(PlayerDetails!$B:$B,VLOOKUP(ResultsInput!E404,TeamDeclarations!$B$3:$J$522,6+$G404)),"")</f>
        <v>#N/A</v>
      </c>
      <c r="C404" s="132" t="str">
        <f>IF(ISNUMBER($G404),VLOOKUP(ResultsInput!C404,ResultsInput!$I$3:$L$6,4,FALSE),"")</f>
        <v>01</v>
      </c>
      <c r="D404" s="132" t="str">
        <f t="shared" si="6"/>
        <v>W</v>
      </c>
      <c r="E404" s="132"/>
      <c r="F404" s="132"/>
      <c r="G404" s="133">
        <f>Pairings!B404</f>
        <v>3</v>
      </c>
    </row>
    <row r="405" spans="1:7" x14ac:dyDescent="0.2">
      <c r="A405" s="132" t="e">
        <f ca="1">IF(ISNUMBER($G405),INDEX(PlayerDetails!$B:$B,VLOOKUP(ResultsInput!D405,TeamDeclarations!$B$3:$J$522,6+$G405)),"")</f>
        <v>#N/A</v>
      </c>
      <c r="B405" s="132" t="e">
        <f ca="1">IF(ISNUMBER($G405),INDEX(PlayerDetails!$B:$B,VLOOKUP(ResultsInput!E405,TeamDeclarations!$B$3:$J$522,6+$G405)),"")</f>
        <v>#N/A</v>
      </c>
      <c r="C405" s="132" t="str">
        <f>IF(ISNUMBER($G405),VLOOKUP(ResultsInput!C405,ResultsInput!$I$3:$L$6,4,FALSE),"")</f>
        <v>01</v>
      </c>
      <c r="D405" s="132" t="str">
        <f t="shared" si="6"/>
        <v>W</v>
      </c>
      <c r="E405" s="132"/>
      <c r="F405" s="132"/>
      <c r="G405" s="133">
        <f>Pairings!B405</f>
        <v>3</v>
      </c>
    </row>
    <row r="406" spans="1:7" x14ac:dyDescent="0.2">
      <c r="A406" s="132" t="e">
        <f ca="1">IF(ISNUMBER($G406),INDEX(PlayerDetails!$B:$B,VLOOKUP(ResultsInput!D406,TeamDeclarations!$B$3:$J$522,6+$G406)),"")</f>
        <v>#N/A</v>
      </c>
      <c r="B406" s="132" t="e">
        <f ca="1">IF(ISNUMBER($G406),INDEX(PlayerDetails!$B:$B,VLOOKUP(ResultsInput!E406,TeamDeclarations!$B$3:$J$522,6+$G406)),"")</f>
        <v>#N/A</v>
      </c>
      <c r="C406" s="132" t="str">
        <f>IF(ISNUMBER($G406),VLOOKUP(ResultsInput!C406,ResultsInput!$I$3:$L$6,4,FALSE),"")</f>
        <v>01</v>
      </c>
      <c r="D406" s="132" t="str">
        <f t="shared" si="6"/>
        <v>W</v>
      </c>
      <c r="E406" s="132"/>
      <c r="F406" s="132"/>
      <c r="G406" s="133">
        <f>Pairings!B406</f>
        <v>3</v>
      </c>
    </row>
    <row r="407" spans="1:7" x14ac:dyDescent="0.2">
      <c r="A407" s="132" t="e">
        <f ca="1">IF(ISNUMBER($G407),INDEX(PlayerDetails!$B:$B,VLOOKUP(ResultsInput!D407,TeamDeclarations!$B$3:$J$522,6+$G407)),"")</f>
        <v>#N/A</v>
      </c>
      <c r="B407" s="132" t="e">
        <f ca="1">IF(ISNUMBER($G407),INDEX(PlayerDetails!$B:$B,VLOOKUP(ResultsInput!E407,TeamDeclarations!$B$3:$J$522,6+$G407)),"")</f>
        <v>#N/A</v>
      </c>
      <c r="C407" s="132" t="str">
        <f>IF(ISNUMBER($G407),VLOOKUP(ResultsInput!C407,ResultsInput!$I$3:$L$6,4,FALSE),"")</f>
        <v>01</v>
      </c>
      <c r="D407" s="132" t="str">
        <f t="shared" si="6"/>
        <v>W</v>
      </c>
      <c r="E407" s="132"/>
      <c r="F407" s="132"/>
      <c r="G407" s="133">
        <f>Pairings!B407</f>
        <v>3</v>
      </c>
    </row>
    <row r="408" spans="1:7" x14ac:dyDescent="0.2">
      <c r="A408" s="132" t="e">
        <f ca="1">IF(ISNUMBER($G408),INDEX(PlayerDetails!$B:$B,VLOOKUP(ResultsInput!D408,TeamDeclarations!$B$3:$J$522,6+$G408)),"")</f>
        <v>#N/A</v>
      </c>
      <c r="B408" s="132" t="e">
        <f ca="1">IF(ISNUMBER($G408),INDEX(PlayerDetails!$B:$B,VLOOKUP(ResultsInput!E408,TeamDeclarations!$B$3:$J$522,6+$G408)),"")</f>
        <v>#N/A</v>
      </c>
      <c r="C408" s="132" t="str">
        <f>IF(ISNUMBER($G408),VLOOKUP(ResultsInput!C408,ResultsInput!$I$3:$L$6,4,FALSE),"")</f>
        <v>01</v>
      </c>
      <c r="D408" s="132" t="str">
        <f t="shared" si="6"/>
        <v>W</v>
      </c>
      <c r="E408" s="132"/>
      <c r="F408" s="132"/>
      <c r="G408" s="133">
        <f>Pairings!B408</f>
        <v>3</v>
      </c>
    </row>
    <row r="409" spans="1:7" x14ac:dyDescent="0.2">
      <c r="A409" s="132" t="e">
        <f ca="1">IF(ISNUMBER($G409),INDEX(PlayerDetails!$B:$B,VLOOKUP(ResultsInput!D409,TeamDeclarations!$B$3:$J$522,6+$G409)),"")</f>
        <v>#N/A</v>
      </c>
      <c r="B409" s="132" t="e">
        <f ca="1">IF(ISNUMBER($G409),INDEX(PlayerDetails!$B:$B,VLOOKUP(ResultsInput!E409,TeamDeclarations!$B$3:$J$522,6+$G409)),"")</f>
        <v>#N/A</v>
      </c>
      <c r="C409" s="132" t="str">
        <f>IF(ISNUMBER($G409),VLOOKUP(ResultsInput!C409,ResultsInput!$I$3:$L$6,4,FALSE),"")</f>
        <v>01</v>
      </c>
      <c r="D409" s="132" t="str">
        <f t="shared" si="6"/>
        <v>W</v>
      </c>
      <c r="E409" s="132"/>
      <c r="F409" s="132"/>
      <c r="G409" s="133">
        <f>Pairings!B409</f>
        <v>3</v>
      </c>
    </row>
    <row r="410" spans="1:7" x14ac:dyDescent="0.2">
      <c r="A410" s="132" t="e">
        <f ca="1">IF(ISNUMBER($G410),INDEX(PlayerDetails!$B:$B,VLOOKUP(ResultsInput!D410,TeamDeclarations!$B$3:$J$522,6+$G410)),"")</f>
        <v>#N/A</v>
      </c>
      <c r="B410" s="132" t="e">
        <f ca="1">IF(ISNUMBER($G410),INDEX(PlayerDetails!$B:$B,VLOOKUP(ResultsInput!E410,TeamDeclarations!$B$3:$J$522,6+$G410)),"")</f>
        <v>#N/A</v>
      </c>
      <c r="C410" s="132" t="str">
        <f>IF(ISNUMBER($G410),VLOOKUP(ResultsInput!C410,ResultsInput!$I$3:$L$6,4,FALSE),"")</f>
        <v>01</v>
      </c>
      <c r="D410" s="132" t="str">
        <f t="shared" si="6"/>
        <v>W</v>
      </c>
      <c r="E410" s="132"/>
      <c r="F410" s="132"/>
      <c r="G410" s="133">
        <f>Pairings!B410</f>
        <v>3</v>
      </c>
    </row>
    <row r="411" spans="1:7" x14ac:dyDescent="0.2">
      <c r="A411" s="132" t="e">
        <f ca="1">IF(ISNUMBER($G411),INDEX(PlayerDetails!$B:$B,VLOOKUP(ResultsInput!D411,TeamDeclarations!$B$3:$J$522,6+$G411)),"")</f>
        <v>#N/A</v>
      </c>
      <c r="B411" s="132" t="e">
        <f ca="1">IF(ISNUMBER($G411),INDEX(PlayerDetails!$B:$B,VLOOKUP(ResultsInput!E411,TeamDeclarations!$B$3:$J$522,6+$G411)),"")</f>
        <v>#N/A</v>
      </c>
      <c r="C411" s="132" t="str">
        <f>IF(ISNUMBER($G411),VLOOKUP(ResultsInput!C411,ResultsInput!$I$3:$L$6,4,FALSE),"")</f>
        <v>01</v>
      </c>
      <c r="D411" s="132" t="str">
        <f t="shared" si="6"/>
        <v>W</v>
      </c>
      <c r="E411" s="132"/>
      <c r="F411" s="132"/>
      <c r="G411" s="133">
        <f>Pairings!B411</f>
        <v>3</v>
      </c>
    </row>
    <row r="412" spans="1:7" x14ac:dyDescent="0.2">
      <c r="A412" s="132" t="e">
        <f ca="1">IF(ISNUMBER($G412),INDEX(PlayerDetails!$B:$B,VLOOKUP(ResultsInput!D412,TeamDeclarations!$B$3:$J$522,6+$G412)),"")</f>
        <v>#N/A</v>
      </c>
      <c r="B412" s="132" t="e">
        <f ca="1">IF(ISNUMBER($G412),INDEX(PlayerDetails!$B:$B,VLOOKUP(ResultsInput!E412,TeamDeclarations!$B$3:$J$522,6+$G412)),"")</f>
        <v>#N/A</v>
      </c>
      <c r="C412" s="132" t="str">
        <f>IF(ISNUMBER($G412),VLOOKUP(ResultsInput!C412,ResultsInput!$I$3:$L$6,4,FALSE),"")</f>
        <v>01</v>
      </c>
      <c r="D412" s="132" t="str">
        <f t="shared" si="6"/>
        <v>W</v>
      </c>
      <c r="E412" s="132"/>
      <c r="F412" s="132"/>
      <c r="G412" s="133">
        <f>Pairings!B412</f>
        <v>3</v>
      </c>
    </row>
    <row r="413" spans="1:7" x14ac:dyDescent="0.2">
      <c r="A413" s="132" t="e">
        <f ca="1">IF(ISNUMBER($G413),INDEX(PlayerDetails!$B:$B,VLOOKUP(ResultsInput!D413,TeamDeclarations!$B$3:$J$522,6+$G413)),"")</f>
        <v>#N/A</v>
      </c>
      <c r="B413" s="132" t="e">
        <f ca="1">IF(ISNUMBER($G413),INDEX(PlayerDetails!$B:$B,VLOOKUP(ResultsInput!E413,TeamDeclarations!$B$3:$J$522,6+$G413)),"")</f>
        <v>#N/A</v>
      </c>
      <c r="C413" s="132" t="str">
        <f>IF(ISNUMBER($G413),VLOOKUP(ResultsInput!C413,ResultsInput!$I$3:$L$6,4,FALSE),"")</f>
        <v>01</v>
      </c>
      <c r="D413" s="132" t="str">
        <f t="shared" si="6"/>
        <v>W</v>
      </c>
      <c r="E413" s="132"/>
      <c r="F413" s="132"/>
      <c r="G413" s="133">
        <f>Pairings!B413</f>
        <v>3</v>
      </c>
    </row>
    <row r="414" spans="1:7" x14ac:dyDescent="0.2">
      <c r="A414" s="132" t="e">
        <f ca="1">IF(ISNUMBER($G414),INDEX(PlayerDetails!$B:$B,VLOOKUP(ResultsInput!D414,TeamDeclarations!$B$3:$J$522,6+$G414)),"")</f>
        <v>#N/A</v>
      </c>
      <c r="B414" s="132" t="e">
        <f ca="1">IF(ISNUMBER($G414),INDEX(PlayerDetails!$B:$B,VLOOKUP(ResultsInput!E414,TeamDeclarations!$B$3:$J$522,6+$G414)),"")</f>
        <v>#N/A</v>
      </c>
      <c r="C414" s="132" t="str">
        <f>IF(ISNUMBER($G414),VLOOKUP(ResultsInput!C414,ResultsInput!$I$3:$L$6,4,FALSE),"")</f>
        <v>01</v>
      </c>
      <c r="D414" s="132" t="str">
        <f t="shared" si="6"/>
        <v>W</v>
      </c>
      <c r="E414" s="132"/>
      <c r="F414" s="132"/>
      <c r="G414" s="133">
        <f>Pairings!B414</f>
        <v>3</v>
      </c>
    </row>
    <row r="415" spans="1:7" x14ac:dyDescent="0.2">
      <c r="A415" s="132" t="e">
        <f ca="1">IF(ISNUMBER($G415),INDEX(PlayerDetails!$B:$B,VLOOKUP(ResultsInput!D415,TeamDeclarations!$B$3:$J$522,6+$G415)),"")</f>
        <v>#N/A</v>
      </c>
      <c r="B415" s="132" t="e">
        <f ca="1">IF(ISNUMBER($G415),INDEX(PlayerDetails!$B:$B,VLOOKUP(ResultsInput!E415,TeamDeclarations!$B$3:$J$522,6+$G415)),"")</f>
        <v>#N/A</v>
      </c>
      <c r="C415" s="132" t="str">
        <f>IF(ISNUMBER($G415),VLOOKUP(ResultsInput!C415,ResultsInput!$I$3:$L$6,4,FALSE),"")</f>
        <v>01</v>
      </c>
      <c r="D415" s="132" t="str">
        <f t="shared" si="6"/>
        <v>W</v>
      </c>
      <c r="E415" s="132"/>
      <c r="F415" s="132"/>
      <c r="G415" s="133">
        <f>Pairings!B415</f>
        <v>3</v>
      </c>
    </row>
    <row r="416" spans="1:7" x14ac:dyDescent="0.2">
      <c r="A416" s="132" t="e">
        <f ca="1">IF(ISNUMBER($G416),INDEX(PlayerDetails!$B:$B,VLOOKUP(ResultsInput!D416,TeamDeclarations!$B$3:$J$522,6+$G416)),"")</f>
        <v>#N/A</v>
      </c>
      <c r="B416" s="132" t="e">
        <f ca="1">IF(ISNUMBER($G416),INDEX(PlayerDetails!$B:$B,VLOOKUP(ResultsInput!E416,TeamDeclarations!$B$3:$J$522,6+$G416)),"")</f>
        <v>#N/A</v>
      </c>
      <c r="C416" s="132" t="str">
        <f>IF(ISNUMBER($G416),VLOOKUP(ResultsInput!C416,ResultsInput!$I$3:$L$6,4,FALSE),"")</f>
        <v>01</v>
      </c>
      <c r="D416" s="132" t="str">
        <f t="shared" si="6"/>
        <v>W</v>
      </c>
      <c r="E416" s="132"/>
      <c r="F416" s="132"/>
      <c r="G416" s="133">
        <f>Pairings!B416</f>
        <v>3</v>
      </c>
    </row>
    <row r="417" spans="1:7" x14ac:dyDescent="0.2">
      <c r="A417" s="132" t="e">
        <f ca="1">IF(ISNUMBER($G417),INDEX(PlayerDetails!$B:$B,VLOOKUP(ResultsInput!D417,TeamDeclarations!$B$3:$J$522,6+$G417)),"")</f>
        <v>#N/A</v>
      </c>
      <c r="B417" s="132" t="e">
        <f ca="1">IF(ISNUMBER($G417),INDEX(PlayerDetails!$B:$B,VLOOKUP(ResultsInput!E417,TeamDeclarations!$B$3:$J$522,6+$G417)),"")</f>
        <v>#N/A</v>
      </c>
      <c r="C417" s="132" t="str">
        <f>IF(ISNUMBER($G417),VLOOKUP(ResultsInput!C417,ResultsInput!$I$3:$L$6,4,FALSE),"")</f>
        <v>01</v>
      </c>
      <c r="D417" s="132" t="str">
        <f t="shared" si="6"/>
        <v>W</v>
      </c>
      <c r="E417" s="132"/>
      <c r="F417" s="132"/>
      <c r="G417" s="133">
        <f>Pairings!B417</f>
        <v>3</v>
      </c>
    </row>
    <row r="418" spans="1:7" x14ac:dyDescent="0.2">
      <c r="A418" s="132" t="e">
        <f ca="1">IF(ISNUMBER($G418),INDEX(PlayerDetails!$B:$B,VLOOKUP(ResultsInput!D418,TeamDeclarations!$B$3:$J$522,6+$G418)),"")</f>
        <v>#N/A</v>
      </c>
      <c r="B418" s="132" t="e">
        <f ca="1">IF(ISNUMBER($G418),INDEX(PlayerDetails!$B:$B,VLOOKUP(ResultsInput!E418,TeamDeclarations!$B$3:$J$522,6+$G418)),"")</f>
        <v>#N/A</v>
      </c>
      <c r="C418" s="132" t="str">
        <f>IF(ISNUMBER($G418),VLOOKUP(ResultsInput!C418,ResultsInput!$I$3:$L$6,4,FALSE),"")</f>
        <v>01</v>
      </c>
      <c r="D418" s="132" t="str">
        <f t="shared" si="6"/>
        <v>W</v>
      </c>
      <c r="E418" s="132"/>
      <c r="F418" s="132"/>
      <c r="G418" s="133">
        <f>Pairings!B418</f>
        <v>3</v>
      </c>
    </row>
    <row r="419" spans="1:7" x14ac:dyDescent="0.2">
      <c r="A419" s="132" t="e">
        <f ca="1">IF(ISNUMBER($G419),INDEX(PlayerDetails!$B:$B,VLOOKUP(ResultsInput!D419,TeamDeclarations!$B$3:$J$522,6+$G419)),"")</f>
        <v>#N/A</v>
      </c>
      <c r="B419" s="132" t="e">
        <f ca="1">IF(ISNUMBER($G419),INDEX(PlayerDetails!$B:$B,VLOOKUP(ResultsInput!E419,TeamDeclarations!$B$3:$J$522,6+$G419)),"")</f>
        <v>#N/A</v>
      </c>
      <c r="C419" s="132" t="str">
        <f>IF(ISNUMBER($G419),VLOOKUP(ResultsInput!C419,ResultsInput!$I$3:$L$6,4,FALSE),"")</f>
        <v>01</v>
      </c>
      <c r="D419" s="132" t="str">
        <f t="shared" si="6"/>
        <v>W</v>
      </c>
      <c r="E419" s="132"/>
      <c r="F419" s="132"/>
      <c r="G419" s="133">
        <f>Pairings!B419</f>
        <v>3</v>
      </c>
    </row>
    <row r="420" spans="1:7" x14ac:dyDescent="0.2">
      <c r="A420" s="132" t="e">
        <f ca="1">IF(ISNUMBER($G420),INDEX(PlayerDetails!$B:$B,VLOOKUP(ResultsInput!D420,TeamDeclarations!$B$3:$J$522,6+$G420)),"")</f>
        <v>#N/A</v>
      </c>
      <c r="B420" s="132" t="e">
        <f ca="1">IF(ISNUMBER($G420),INDEX(PlayerDetails!$B:$B,VLOOKUP(ResultsInput!E420,TeamDeclarations!$B$3:$J$522,6+$G420)),"")</f>
        <v>#N/A</v>
      </c>
      <c r="C420" s="132" t="str">
        <f>IF(ISNUMBER($G420),VLOOKUP(ResultsInput!C420,ResultsInput!$I$3:$L$6,4,FALSE),"")</f>
        <v>01</v>
      </c>
      <c r="D420" s="132" t="str">
        <f t="shared" si="6"/>
        <v>W</v>
      </c>
      <c r="E420" s="132"/>
      <c r="F420" s="132"/>
      <c r="G420" s="133">
        <f>Pairings!B420</f>
        <v>3</v>
      </c>
    </row>
    <row r="421" spans="1:7" x14ac:dyDescent="0.2">
      <c r="A421" s="132" t="e">
        <f ca="1">IF(ISNUMBER($G421),INDEX(PlayerDetails!$B:$B,VLOOKUP(ResultsInput!D421,TeamDeclarations!$B$3:$J$522,6+$G421)),"")</f>
        <v>#N/A</v>
      </c>
      <c r="B421" s="132" t="e">
        <f ca="1">IF(ISNUMBER($G421),INDEX(PlayerDetails!$B:$B,VLOOKUP(ResultsInput!E421,TeamDeclarations!$B$3:$J$522,6+$G421)),"")</f>
        <v>#N/A</v>
      </c>
      <c r="C421" s="132" t="str">
        <f>IF(ISNUMBER($G421),VLOOKUP(ResultsInput!C421,ResultsInput!$I$3:$L$6,4,FALSE),"")</f>
        <v>01</v>
      </c>
      <c r="D421" s="132" t="str">
        <f t="shared" si="6"/>
        <v>W</v>
      </c>
      <c r="E421" s="132"/>
      <c r="F421" s="132"/>
      <c r="G421" s="133">
        <f>Pairings!B421</f>
        <v>3</v>
      </c>
    </row>
    <row r="422" spans="1:7" x14ac:dyDescent="0.2">
      <c r="A422" s="132" t="e">
        <f ca="1">IF(ISNUMBER($G422),INDEX(PlayerDetails!$B:$B,VLOOKUP(ResultsInput!D422,TeamDeclarations!$B$3:$J$522,6+$G422)),"")</f>
        <v>#N/A</v>
      </c>
      <c r="B422" s="132" t="e">
        <f ca="1">IF(ISNUMBER($G422),INDEX(PlayerDetails!$B:$B,VLOOKUP(ResultsInput!E422,TeamDeclarations!$B$3:$J$522,6+$G422)),"")</f>
        <v>#N/A</v>
      </c>
      <c r="C422" s="132" t="str">
        <f>IF(ISNUMBER($G422),VLOOKUP(ResultsInput!C422,ResultsInput!$I$3:$L$6,4,FALSE),"")</f>
        <v>01</v>
      </c>
      <c r="D422" s="132" t="str">
        <f t="shared" si="6"/>
        <v>W</v>
      </c>
      <c r="E422" s="132"/>
      <c r="F422" s="132"/>
      <c r="G422" s="133">
        <f>Pairings!B422</f>
        <v>3</v>
      </c>
    </row>
    <row r="423" spans="1:7" x14ac:dyDescent="0.2">
      <c r="A423" s="132" t="e">
        <f ca="1">IF(ISNUMBER($G423),INDEX(PlayerDetails!$B:$B,VLOOKUP(ResultsInput!D423,TeamDeclarations!$B$3:$J$522,6+$G423)),"")</f>
        <v>#N/A</v>
      </c>
      <c r="B423" s="132" t="e">
        <f ca="1">IF(ISNUMBER($G423),INDEX(PlayerDetails!$B:$B,VLOOKUP(ResultsInput!E423,TeamDeclarations!$B$3:$J$522,6+$G423)),"")</f>
        <v>#N/A</v>
      </c>
      <c r="C423" s="132" t="str">
        <f>IF(ISNUMBER($G423),VLOOKUP(ResultsInput!C423,ResultsInput!$I$3:$L$6,4,FALSE),"")</f>
        <v>01</v>
      </c>
      <c r="D423" s="132" t="str">
        <f t="shared" si="6"/>
        <v>W</v>
      </c>
      <c r="E423" s="132"/>
      <c r="F423" s="132"/>
      <c r="G423" s="133">
        <f>Pairings!B423</f>
        <v>3</v>
      </c>
    </row>
    <row r="424" spans="1:7" x14ac:dyDescent="0.2">
      <c r="A424" s="132" t="e">
        <f ca="1">IF(ISNUMBER($G424),INDEX(PlayerDetails!$B:$B,VLOOKUP(ResultsInput!D424,TeamDeclarations!$B$3:$J$522,6+$G424)),"")</f>
        <v>#N/A</v>
      </c>
      <c r="B424" s="132" t="e">
        <f ca="1">IF(ISNUMBER($G424),INDEX(PlayerDetails!$B:$B,VLOOKUP(ResultsInput!E424,TeamDeclarations!$B$3:$J$522,6+$G424)),"")</f>
        <v>#N/A</v>
      </c>
      <c r="C424" s="132" t="str">
        <f>IF(ISNUMBER($G424),VLOOKUP(ResultsInput!C424,ResultsInput!$I$3:$L$6,4,FALSE),"")</f>
        <v>01</v>
      </c>
      <c r="D424" s="132" t="str">
        <f t="shared" si="6"/>
        <v>W</v>
      </c>
      <c r="E424" s="132"/>
      <c r="F424" s="132"/>
      <c r="G424" s="133">
        <f>Pairings!B424</f>
        <v>3</v>
      </c>
    </row>
    <row r="425" spans="1:7" x14ac:dyDescent="0.2">
      <c r="A425" s="132" t="e">
        <f ca="1">IF(ISNUMBER($G425),INDEX(PlayerDetails!$B:$B,VLOOKUP(ResultsInput!D425,TeamDeclarations!$B$3:$J$522,6+$G425)),"")</f>
        <v>#N/A</v>
      </c>
      <c r="B425" s="132" t="e">
        <f ca="1">IF(ISNUMBER($G425),INDEX(PlayerDetails!$B:$B,VLOOKUP(ResultsInput!E425,TeamDeclarations!$B$3:$J$522,6+$G425)),"")</f>
        <v>#N/A</v>
      </c>
      <c r="C425" s="132" t="str">
        <f>IF(ISNUMBER($G425),VLOOKUP(ResultsInput!C425,ResultsInput!$I$3:$L$6,4,FALSE),"")</f>
        <v>01</v>
      </c>
      <c r="D425" s="132" t="str">
        <f t="shared" si="6"/>
        <v>W</v>
      </c>
      <c r="E425" s="132"/>
      <c r="F425" s="132"/>
      <c r="G425" s="133">
        <f>Pairings!B425</f>
        <v>3</v>
      </c>
    </row>
    <row r="426" spans="1:7" x14ac:dyDescent="0.2">
      <c r="A426" s="132" t="e">
        <f ca="1">IF(ISNUMBER($G426),INDEX(PlayerDetails!$B:$B,VLOOKUP(ResultsInput!D426,TeamDeclarations!$B$3:$J$522,6+$G426)),"")</f>
        <v>#N/A</v>
      </c>
      <c r="B426" s="132" t="e">
        <f ca="1">IF(ISNUMBER($G426),INDEX(PlayerDetails!$B:$B,VLOOKUP(ResultsInput!E426,TeamDeclarations!$B$3:$J$522,6+$G426)),"")</f>
        <v>#N/A</v>
      </c>
      <c r="C426" s="132" t="str">
        <f>IF(ISNUMBER($G426),VLOOKUP(ResultsInput!C426,ResultsInput!$I$3:$L$6,4,FALSE),"")</f>
        <v>01</v>
      </c>
      <c r="D426" s="132" t="str">
        <f t="shared" si="6"/>
        <v>W</v>
      </c>
      <c r="E426" s="132"/>
      <c r="F426" s="132"/>
      <c r="G426" s="133">
        <f>Pairings!B426</f>
        <v>3</v>
      </c>
    </row>
    <row r="427" spans="1:7" x14ac:dyDescent="0.2">
      <c r="A427" s="132" t="e">
        <f ca="1">IF(ISNUMBER($G427),INDEX(PlayerDetails!$B:$B,VLOOKUP(ResultsInput!D427,TeamDeclarations!$B$3:$J$522,6+$G427)),"")</f>
        <v>#N/A</v>
      </c>
      <c r="B427" s="132" t="e">
        <f ca="1">IF(ISNUMBER($G427),INDEX(PlayerDetails!$B:$B,VLOOKUP(ResultsInput!E427,TeamDeclarations!$B$3:$J$522,6+$G427)),"")</f>
        <v>#N/A</v>
      </c>
      <c r="C427" s="132" t="str">
        <f>IF(ISNUMBER($G427),VLOOKUP(ResultsInput!C427,ResultsInput!$I$3:$L$6,4,FALSE),"")</f>
        <v>01</v>
      </c>
      <c r="D427" s="132" t="str">
        <f t="shared" si="6"/>
        <v>W</v>
      </c>
      <c r="E427" s="132"/>
      <c r="F427" s="132"/>
      <c r="G427" s="133">
        <f>Pairings!B427</f>
        <v>3</v>
      </c>
    </row>
    <row r="428" spans="1:7" x14ac:dyDescent="0.2">
      <c r="A428" s="132" t="e">
        <f ca="1">IF(ISNUMBER($G428),INDEX(PlayerDetails!$B:$B,VLOOKUP(ResultsInput!D428,TeamDeclarations!$B$3:$J$522,6+$G428)),"")</f>
        <v>#N/A</v>
      </c>
      <c r="B428" s="132" t="e">
        <f ca="1">IF(ISNUMBER($G428),INDEX(PlayerDetails!$B:$B,VLOOKUP(ResultsInput!E428,TeamDeclarations!$B$3:$J$522,6+$G428)),"")</f>
        <v>#N/A</v>
      </c>
      <c r="C428" s="132" t="str">
        <f>IF(ISNUMBER($G428),VLOOKUP(ResultsInput!C428,ResultsInput!$I$3:$L$6,4,FALSE),"")</f>
        <v>01</v>
      </c>
      <c r="D428" s="132" t="str">
        <f t="shared" si="6"/>
        <v>W</v>
      </c>
      <c r="E428" s="132"/>
      <c r="F428" s="132"/>
      <c r="G428" s="133">
        <f>Pairings!B428</f>
        <v>3</v>
      </c>
    </row>
    <row r="429" spans="1:7" x14ac:dyDescent="0.2">
      <c r="A429" s="132" t="e">
        <f ca="1">IF(ISNUMBER($G429),INDEX(PlayerDetails!$B:$B,VLOOKUP(ResultsInput!D429,TeamDeclarations!$B$3:$J$522,6+$G429)),"")</f>
        <v>#N/A</v>
      </c>
      <c r="B429" s="132" t="e">
        <f ca="1">IF(ISNUMBER($G429),INDEX(PlayerDetails!$B:$B,VLOOKUP(ResultsInput!E429,TeamDeclarations!$B$3:$J$522,6+$G429)),"")</f>
        <v>#N/A</v>
      </c>
      <c r="C429" s="132" t="str">
        <f>IF(ISNUMBER($G429),VLOOKUP(ResultsInput!C429,ResultsInput!$I$3:$L$6,4,FALSE),"")</f>
        <v>01</v>
      </c>
      <c r="D429" s="132" t="str">
        <f t="shared" si="6"/>
        <v>W</v>
      </c>
      <c r="E429" s="132"/>
      <c r="F429" s="132"/>
      <c r="G429" s="133">
        <f>Pairings!B429</f>
        <v>3</v>
      </c>
    </row>
    <row r="430" spans="1:7" x14ac:dyDescent="0.2">
      <c r="A430" s="132" t="e">
        <f ca="1">IF(ISNUMBER($G430),INDEX(PlayerDetails!$B:$B,VLOOKUP(ResultsInput!D430,TeamDeclarations!$B$3:$J$522,6+$G430)),"")</f>
        <v>#N/A</v>
      </c>
      <c r="B430" s="132" t="e">
        <f ca="1">IF(ISNUMBER($G430),INDEX(PlayerDetails!$B:$B,VLOOKUP(ResultsInput!E430,TeamDeclarations!$B$3:$J$522,6+$G430)),"")</f>
        <v>#N/A</v>
      </c>
      <c r="C430" s="132" t="str">
        <f>IF(ISNUMBER($G430),VLOOKUP(ResultsInput!C430,ResultsInput!$I$3:$L$6,4,FALSE),"")</f>
        <v>01</v>
      </c>
      <c r="D430" s="132" t="str">
        <f t="shared" si="6"/>
        <v>W</v>
      </c>
      <c r="E430" s="132"/>
      <c r="F430" s="132"/>
      <c r="G430" s="133">
        <f>Pairings!B430</f>
        <v>3</v>
      </c>
    </row>
    <row r="431" spans="1:7" x14ac:dyDescent="0.2">
      <c r="A431" s="132" t="e">
        <f ca="1">IF(ISNUMBER($G431),INDEX(PlayerDetails!$B:$B,VLOOKUP(ResultsInput!D431,TeamDeclarations!$B$3:$J$522,6+$G431)),"")</f>
        <v>#N/A</v>
      </c>
      <c r="B431" s="132" t="e">
        <f ca="1">IF(ISNUMBER($G431),INDEX(PlayerDetails!$B:$B,VLOOKUP(ResultsInput!E431,TeamDeclarations!$B$3:$J$522,6+$G431)),"")</f>
        <v>#N/A</v>
      </c>
      <c r="C431" s="132" t="str">
        <f>IF(ISNUMBER($G431),VLOOKUP(ResultsInput!C431,ResultsInput!$I$3:$L$6,4,FALSE),"")</f>
        <v>01</v>
      </c>
      <c r="D431" s="132" t="str">
        <f t="shared" si="6"/>
        <v>W</v>
      </c>
      <c r="E431" s="132"/>
      <c r="F431" s="132"/>
      <c r="G431" s="133">
        <f>Pairings!B431</f>
        <v>3</v>
      </c>
    </row>
    <row r="432" spans="1:7" x14ac:dyDescent="0.2">
      <c r="A432" s="132" t="e">
        <f ca="1">IF(ISNUMBER($G432),INDEX(PlayerDetails!$B:$B,VLOOKUP(ResultsInput!D432,TeamDeclarations!$B$3:$J$522,6+$G432)),"")</f>
        <v>#N/A</v>
      </c>
      <c r="B432" s="132" t="e">
        <f ca="1">IF(ISNUMBER($G432),INDEX(PlayerDetails!$B:$B,VLOOKUP(ResultsInput!E432,TeamDeclarations!$B$3:$J$522,6+$G432)),"")</f>
        <v>#N/A</v>
      </c>
      <c r="C432" s="132" t="str">
        <f>IF(ISNUMBER($G432),VLOOKUP(ResultsInput!C432,ResultsInput!$I$3:$L$6,4,FALSE),"")</f>
        <v>01</v>
      </c>
      <c r="D432" s="132" t="str">
        <f t="shared" si="6"/>
        <v>W</v>
      </c>
      <c r="E432" s="132"/>
      <c r="F432" s="132"/>
      <c r="G432" s="133">
        <f>Pairings!B432</f>
        <v>3</v>
      </c>
    </row>
    <row r="433" spans="1:7" x14ac:dyDescent="0.2">
      <c r="A433" s="132" t="e">
        <f ca="1">IF(ISNUMBER($G433),INDEX(PlayerDetails!$B:$B,VLOOKUP(ResultsInput!D433,TeamDeclarations!$B$3:$J$522,6+$G433)),"")</f>
        <v>#N/A</v>
      </c>
      <c r="B433" s="132" t="e">
        <f ca="1">IF(ISNUMBER($G433),INDEX(PlayerDetails!$B:$B,VLOOKUP(ResultsInput!E433,TeamDeclarations!$B$3:$J$522,6+$G433)),"")</f>
        <v>#N/A</v>
      </c>
      <c r="C433" s="132" t="str">
        <f>IF(ISNUMBER($G433),VLOOKUP(ResultsInput!C433,ResultsInput!$I$3:$L$6,4,FALSE),"")</f>
        <v>01</v>
      </c>
      <c r="D433" s="132" t="str">
        <f t="shared" si="6"/>
        <v>W</v>
      </c>
      <c r="E433" s="132"/>
      <c r="F433" s="132"/>
      <c r="G433" s="133">
        <f>Pairings!B433</f>
        <v>3</v>
      </c>
    </row>
    <row r="434" spans="1:7" x14ac:dyDescent="0.2">
      <c r="A434" s="132" t="e">
        <f ca="1">IF(ISNUMBER($G434),INDEX(PlayerDetails!$B:$B,VLOOKUP(ResultsInput!D434,TeamDeclarations!$B$3:$J$522,6+$G434)),"")</f>
        <v>#N/A</v>
      </c>
      <c r="B434" s="132" t="e">
        <f ca="1">IF(ISNUMBER($G434),INDEX(PlayerDetails!$B:$B,VLOOKUP(ResultsInput!E434,TeamDeclarations!$B$3:$J$522,6+$G434)),"")</f>
        <v>#N/A</v>
      </c>
      <c r="C434" s="132" t="str">
        <f>IF(ISNUMBER($G434),VLOOKUP(ResultsInput!C434,ResultsInput!$I$3:$L$6,4,FALSE),"")</f>
        <v>01</v>
      </c>
      <c r="D434" s="132" t="str">
        <f t="shared" si="6"/>
        <v>W</v>
      </c>
      <c r="E434" s="132"/>
      <c r="F434" s="132"/>
      <c r="G434" s="133">
        <f>Pairings!B434</f>
        <v>3</v>
      </c>
    </row>
    <row r="435" spans="1:7" x14ac:dyDescent="0.2">
      <c r="A435" s="132" t="e">
        <f ca="1">IF(ISNUMBER($G435),INDEX(PlayerDetails!$B:$B,VLOOKUP(ResultsInput!D435,TeamDeclarations!$B$3:$J$522,6+$G435)),"")</f>
        <v>#N/A</v>
      </c>
      <c r="B435" s="132" t="e">
        <f ca="1">IF(ISNUMBER($G435),INDEX(PlayerDetails!$B:$B,VLOOKUP(ResultsInput!E435,TeamDeclarations!$B$3:$J$522,6+$G435)),"")</f>
        <v>#N/A</v>
      </c>
      <c r="C435" s="132" t="str">
        <f>IF(ISNUMBER($G435),VLOOKUP(ResultsInput!C435,ResultsInput!$I$3:$L$6,4,FALSE),"")</f>
        <v>01</v>
      </c>
      <c r="D435" s="132" t="str">
        <f t="shared" si="6"/>
        <v>W</v>
      </c>
      <c r="E435" s="132"/>
      <c r="F435" s="132"/>
      <c r="G435" s="133">
        <f>Pairings!B435</f>
        <v>3</v>
      </c>
    </row>
    <row r="436" spans="1:7" x14ac:dyDescent="0.2">
      <c r="A436" s="132" t="e">
        <f ca="1">IF(ISNUMBER($G436),INDEX(PlayerDetails!$B:$B,VLOOKUP(ResultsInput!D436,TeamDeclarations!$B$3:$J$522,6+$G436)),"")</f>
        <v>#N/A</v>
      </c>
      <c r="B436" s="132" t="e">
        <f ca="1">IF(ISNUMBER($G436),INDEX(PlayerDetails!$B:$B,VLOOKUP(ResultsInput!E436,TeamDeclarations!$B$3:$J$522,6+$G436)),"")</f>
        <v>#N/A</v>
      </c>
      <c r="C436" s="132" t="str">
        <f>IF(ISNUMBER($G436),VLOOKUP(ResultsInput!C436,ResultsInput!$I$3:$L$6,4,FALSE),"")</f>
        <v>01</v>
      </c>
      <c r="D436" s="132" t="str">
        <f t="shared" si="6"/>
        <v>W</v>
      </c>
      <c r="E436" s="132"/>
      <c r="F436" s="132"/>
      <c r="G436" s="133">
        <f>Pairings!B436</f>
        <v>3</v>
      </c>
    </row>
    <row r="437" spans="1:7" x14ac:dyDescent="0.2">
      <c r="A437" s="132" t="e">
        <f ca="1">IF(ISNUMBER($G437),INDEX(PlayerDetails!$B:$B,VLOOKUP(ResultsInput!D437,TeamDeclarations!$B$3:$J$522,6+$G437)),"")</f>
        <v>#N/A</v>
      </c>
      <c r="B437" s="132" t="e">
        <f ca="1">IF(ISNUMBER($G437),INDEX(PlayerDetails!$B:$B,VLOOKUP(ResultsInput!E437,TeamDeclarations!$B$3:$J$522,6+$G437)),"")</f>
        <v>#N/A</v>
      </c>
      <c r="C437" s="132" t="str">
        <f>IF(ISNUMBER($G437),VLOOKUP(ResultsInput!C437,ResultsInput!$I$3:$L$6,4,FALSE),"")</f>
        <v>01</v>
      </c>
      <c r="D437" s="132" t="str">
        <f t="shared" si="6"/>
        <v>W</v>
      </c>
      <c r="E437" s="132"/>
      <c r="F437" s="132"/>
      <c r="G437" s="133">
        <f>Pairings!B437</f>
        <v>3</v>
      </c>
    </row>
    <row r="438" spans="1:7" x14ac:dyDescent="0.2">
      <c r="A438" s="132" t="e">
        <f ca="1">IF(ISNUMBER($G438),INDEX(PlayerDetails!$B:$B,VLOOKUP(ResultsInput!D438,TeamDeclarations!$B$3:$J$522,6+$G438)),"")</f>
        <v>#N/A</v>
      </c>
      <c r="B438" s="132" t="e">
        <f ca="1">IF(ISNUMBER($G438),INDEX(PlayerDetails!$B:$B,VLOOKUP(ResultsInput!E438,TeamDeclarations!$B$3:$J$522,6+$G438)),"")</f>
        <v>#N/A</v>
      </c>
      <c r="C438" s="132" t="str">
        <f>IF(ISNUMBER($G438),VLOOKUP(ResultsInput!C438,ResultsInput!$I$3:$L$6,4,FALSE),"")</f>
        <v>01</v>
      </c>
      <c r="D438" s="132" t="str">
        <f t="shared" si="6"/>
        <v>W</v>
      </c>
      <c r="E438" s="132"/>
      <c r="F438" s="132"/>
      <c r="G438" s="133">
        <f>Pairings!B438</f>
        <v>3</v>
      </c>
    </row>
    <row r="439" spans="1:7" x14ac:dyDescent="0.2">
      <c r="A439" s="132" t="e">
        <f ca="1">IF(ISNUMBER($G439),INDEX(PlayerDetails!$B:$B,VLOOKUP(ResultsInput!D439,TeamDeclarations!$B$3:$J$522,6+$G439)),"")</f>
        <v>#N/A</v>
      </c>
      <c r="B439" s="132" t="e">
        <f ca="1">IF(ISNUMBER($G439),INDEX(PlayerDetails!$B:$B,VLOOKUP(ResultsInput!E439,TeamDeclarations!$B$3:$J$522,6+$G439)),"")</f>
        <v>#N/A</v>
      </c>
      <c r="C439" s="132" t="str">
        <f>IF(ISNUMBER($G439),VLOOKUP(ResultsInput!C439,ResultsInput!$I$3:$L$6,4,FALSE),"")</f>
        <v>01</v>
      </c>
      <c r="D439" s="132" t="str">
        <f t="shared" si="6"/>
        <v>W</v>
      </c>
      <c r="E439" s="132"/>
      <c r="F439" s="132"/>
      <c r="G439" s="133">
        <f>Pairings!B439</f>
        <v>3</v>
      </c>
    </row>
    <row r="440" spans="1:7" x14ac:dyDescent="0.2">
      <c r="A440" s="132" t="e">
        <f ca="1">IF(ISNUMBER($G440),INDEX(PlayerDetails!$B:$B,VLOOKUP(ResultsInput!D440,TeamDeclarations!$B$3:$J$522,6+$G440)),"")</f>
        <v>#N/A</v>
      </c>
      <c r="B440" s="132" t="e">
        <f ca="1">IF(ISNUMBER($G440),INDEX(PlayerDetails!$B:$B,VLOOKUP(ResultsInput!E440,TeamDeclarations!$B$3:$J$522,6+$G440)),"")</f>
        <v>#N/A</v>
      </c>
      <c r="C440" s="132" t="str">
        <f>IF(ISNUMBER($G440),VLOOKUP(ResultsInput!C440,ResultsInput!$I$3:$L$6,4,FALSE),"")</f>
        <v>01</v>
      </c>
      <c r="D440" s="132" t="str">
        <f t="shared" si="6"/>
        <v>W</v>
      </c>
      <c r="E440" s="132"/>
      <c r="F440" s="132"/>
      <c r="G440" s="133">
        <f>Pairings!B440</f>
        <v>3</v>
      </c>
    </row>
    <row r="441" spans="1:7" x14ac:dyDescent="0.2">
      <c r="A441" s="132" t="e">
        <f ca="1">IF(ISNUMBER($G441),INDEX(PlayerDetails!$B:$B,VLOOKUP(ResultsInput!D441,TeamDeclarations!$B$3:$J$522,6+$G441)),"")</f>
        <v>#N/A</v>
      </c>
      <c r="B441" s="132" t="e">
        <f ca="1">IF(ISNUMBER($G441),INDEX(PlayerDetails!$B:$B,VLOOKUP(ResultsInput!E441,TeamDeclarations!$B$3:$J$522,6+$G441)),"")</f>
        <v>#N/A</v>
      </c>
      <c r="C441" s="132" t="str">
        <f>IF(ISNUMBER($G441),VLOOKUP(ResultsInput!C441,ResultsInput!$I$3:$L$6,4,FALSE),"")</f>
        <v>01</v>
      </c>
      <c r="D441" s="132" t="str">
        <f t="shared" si="6"/>
        <v>W</v>
      </c>
      <c r="E441" s="132"/>
      <c r="F441" s="132"/>
      <c r="G441" s="133">
        <f>Pairings!B441</f>
        <v>3</v>
      </c>
    </row>
    <row r="442" spans="1:7" x14ac:dyDescent="0.2">
      <c r="A442" s="132" t="e">
        <f ca="1">IF(ISNUMBER($G442),INDEX(PlayerDetails!$B:$B,VLOOKUP(ResultsInput!D442,TeamDeclarations!$B$3:$J$522,6+$G442)),"")</f>
        <v>#N/A</v>
      </c>
      <c r="B442" s="132" t="e">
        <f ca="1">IF(ISNUMBER($G442),INDEX(PlayerDetails!$B:$B,VLOOKUP(ResultsInput!E442,TeamDeclarations!$B$3:$J$522,6+$G442)),"")</f>
        <v>#N/A</v>
      </c>
      <c r="C442" s="132" t="str">
        <f>IF(ISNUMBER($G442),VLOOKUP(ResultsInput!C442,ResultsInput!$I$3:$L$6,4,FALSE),"")</f>
        <v>01</v>
      </c>
      <c r="D442" s="132" t="str">
        <f t="shared" si="6"/>
        <v>W</v>
      </c>
      <c r="E442" s="132"/>
      <c r="F442" s="132"/>
      <c r="G442" s="133">
        <f>Pairings!B442</f>
        <v>3</v>
      </c>
    </row>
    <row r="443" spans="1:7" x14ac:dyDescent="0.2">
      <c r="A443" s="132" t="e">
        <f ca="1">IF(ISNUMBER($G443),INDEX(PlayerDetails!$B:$B,VLOOKUP(ResultsInput!D443,TeamDeclarations!$B$3:$J$522,6+$G443)),"")</f>
        <v>#N/A</v>
      </c>
      <c r="B443" s="132" t="e">
        <f ca="1">IF(ISNUMBER($G443),INDEX(PlayerDetails!$B:$B,VLOOKUP(ResultsInput!E443,TeamDeclarations!$B$3:$J$522,6+$G443)),"")</f>
        <v>#N/A</v>
      </c>
      <c r="C443" s="132" t="str">
        <f>IF(ISNUMBER($G443),VLOOKUP(ResultsInput!C443,ResultsInput!$I$3:$L$6,4,FALSE),"")</f>
        <v>01</v>
      </c>
      <c r="D443" s="132" t="str">
        <f t="shared" si="6"/>
        <v>W</v>
      </c>
      <c r="E443" s="132"/>
      <c r="F443" s="132"/>
      <c r="G443" s="133">
        <f>Pairings!B443</f>
        <v>3</v>
      </c>
    </row>
    <row r="444" spans="1:7" x14ac:dyDescent="0.2">
      <c r="A444" s="132" t="e">
        <f ca="1">IF(ISNUMBER($G444),INDEX(PlayerDetails!$B:$B,VLOOKUP(ResultsInput!D444,TeamDeclarations!$B$3:$J$522,6+$G444)),"")</f>
        <v>#N/A</v>
      </c>
      <c r="B444" s="132" t="e">
        <f ca="1">IF(ISNUMBER($G444),INDEX(PlayerDetails!$B:$B,VLOOKUP(ResultsInput!E444,TeamDeclarations!$B$3:$J$522,6+$G444)),"")</f>
        <v>#N/A</v>
      </c>
      <c r="C444" s="132" t="str">
        <f>IF(ISNUMBER($G444),VLOOKUP(ResultsInput!C444,ResultsInput!$I$3:$L$6,4,FALSE),"")</f>
        <v>01</v>
      </c>
      <c r="D444" s="132" t="str">
        <f t="shared" si="6"/>
        <v>W</v>
      </c>
      <c r="E444" s="132"/>
      <c r="F444" s="132"/>
      <c r="G444" s="133">
        <f>Pairings!B444</f>
        <v>3</v>
      </c>
    </row>
    <row r="445" spans="1:7" x14ac:dyDescent="0.2">
      <c r="A445" s="132" t="e">
        <f ca="1">IF(ISNUMBER($G445),INDEX(PlayerDetails!$B:$B,VLOOKUP(ResultsInput!D445,TeamDeclarations!$B$3:$J$522,6+$G445)),"")</f>
        <v>#N/A</v>
      </c>
      <c r="B445" s="132" t="e">
        <f ca="1">IF(ISNUMBER($G445),INDEX(PlayerDetails!$B:$B,VLOOKUP(ResultsInput!E445,TeamDeclarations!$B$3:$J$522,6+$G445)),"")</f>
        <v>#N/A</v>
      </c>
      <c r="C445" s="132" t="str">
        <f>IF(ISNUMBER($G445),VLOOKUP(ResultsInput!C445,ResultsInput!$I$3:$L$6,4,FALSE),"")</f>
        <v>01</v>
      </c>
      <c r="D445" s="132" t="str">
        <f t="shared" si="6"/>
        <v>W</v>
      </c>
      <c r="E445" s="132"/>
      <c r="F445" s="132"/>
      <c r="G445" s="133">
        <f>Pairings!B445</f>
        <v>3</v>
      </c>
    </row>
    <row r="446" spans="1:7" x14ac:dyDescent="0.2">
      <c r="A446" s="132" t="e">
        <f ca="1">IF(ISNUMBER($G446),INDEX(PlayerDetails!$B:$B,VLOOKUP(ResultsInput!D446,TeamDeclarations!$B$3:$J$522,6+$G446)),"")</f>
        <v>#N/A</v>
      </c>
      <c r="B446" s="132" t="e">
        <f ca="1">IF(ISNUMBER($G446),INDEX(PlayerDetails!$B:$B,VLOOKUP(ResultsInput!E446,TeamDeclarations!$B$3:$J$522,6+$G446)),"")</f>
        <v>#N/A</v>
      </c>
      <c r="C446" s="132" t="str">
        <f>IF(ISNUMBER($G446),VLOOKUP(ResultsInput!C446,ResultsInput!$I$3:$L$6,4,FALSE),"")</f>
        <v>01</v>
      </c>
      <c r="D446" s="132" t="str">
        <f t="shared" si="6"/>
        <v>W</v>
      </c>
      <c r="E446" s="132"/>
      <c r="F446" s="132"/>
      <c r="G446" s="133">
        <f>Pairings!B446</f>
        <v>3</v>
      </c>
    </row>
    <row r="447" spans="1:7" x14ac:dyDescent="0.2">
      <c r="A447" s="132" t="e">
        <f ca="1">IF(ISNUMBER($G447),INDEX(PlayerDetails!$B:$B,VLOOKUP(ResultsInput!D447,TeamDeclarations!$B$3:$J$522,6+$G447)),"")</f>
        <v>#N/A</v>
      </c>
      <c r="B447" s="132" t="e">
        <f ca="1">IF(ISNUMBER($G447),INDEX(PlayerDetails!$B:$B,VLOOKUP(ResultsInput!E447,TeamDeclarations!$B$3:$J$522,6+$G447)),"")</f>
        <v>#N/A</v>
      </c>
      <c r="C447" s="132" t="str">
        <f>IF(ISNUMBER($G447),VLOOKUP(ResultsInput!C447,ResultsInput!$I$3:$L$6,4,FALSE),"")</f>
        <v>01</v>
      </c>
      <c r="D447" s="132" t="str">
        <f t="shared" si="6"/>
        <v>W</v>
      </c>
      <c r="E447" s="132"/>
      <c r="F447" s="132"/>
      <c r="G447" s="133">
        <f>Pairings!B447</f>
        <v>3</v>
      </c>
    </row>
    <row r="448" spans="1:7" x14ac:dyDescent="0.2">
      <c r="A448" s="132" t="e">
        <f ca="1">IF(ISNUMBER($G448),INDEX(PlayerDetails!$B:$B,VLOOKUP(ResultsInput!D448,TeamDeclarations!$B$3:$J$522,6+$G448)),"")</f>
        <v>#N/A</v>
      </c>
      <c r="B448" s="132" t="e">
        <f ca="1">IF(ISNUMBER($G448),INDEX(PlayerDetails!$B:$B,VLOOKUP(ResultsInput!E448,TeamDeclarations!$B$3:$J$522,6+$G448)),"")</f>
        <v>#N/A</v>
      </c>
      <c r="C448" s="132" t="str">
        <f>IF(ISNUMBER($G448),VLOOKUP(ResultsInput!C448,ResultsInput!$I$3:$L$6,4,FALSE),"")</f>
        <v>01</v>
      </c>
      <c r="D448" s="132" t="str">
        <f t="shared" si="6"/>
        <v>W</v>
      </c>
      <c r="E448" s="132"/>
      <c r="F448" s="132"/>
      <c r="G448" s="133">
        <f>Pairings!B448</f>
        <v>3</v>
      </c>
    </row>
    <row r="449" spans="1:7" x14ac:dyDescent="0.2">
      <c r="A449" s="132" t="e">
        <f ca="1">IF(ISNUMBER($G449),INDEX(PlayerDetails!$B:$B,VLOOKUP(ResultsInput!D449,TeamDeclarations!$B$3:$J$522,6+$G449)),"")</f>
        <v>#N/A</v>
      </c>
      <c r="B449" s="132" t="e">
        <f ca="1">IF(ISNUMBER($G449),INDEX(PlayerDetails!$B:$B,VLOOKUP(ResultsInput!E449,TeamDeclarations!$B$3:$J$522,6+$G449)),"")</f>
        <v>#N/A</v>
      </c>
      <c r="C449" s="132" t="str">
        <f>IF(ISNUMBER($G449),VLOOKUP(ResultsInput!C449,ResultsInput!$I$3:$L$6,4,FALSE),"")</f>
        <v>01</v>
      </c>
      <c r="D449" s="132" t="str">
        <f t="shared" si="6"/>
        <v>W</v>
      </c>
      <c r="E449" s="132"/>
      <c r="F449" s="132"/>
      <c r="G449" s="133">
        <f>Pairings!B449</f>
        <v>3</v>
      </c>
    </row>
    <row r="450" spans="1:7" x14ac:dyDescent="0.2">
      <c r="A450" s="132" t="e">
        <f ca="1">IF(ISNUMBER($G450),INDEX(PlayerDetails!$B:$B,VLOOKUP(ResultsInput!D450,TeamDeclarations!$B$3:$J$522,6+$G450)),"")</f>
        <v>#N/A</v>
      </c>
      <c r="B450" s="132" t="e">
        <f ca="1">IF(ISNUMBER($G450),INDEX(PlayerDetails!$B:$B,VLOOKUP(ResultsInput!E450,TeamDeclarations!$B$3:$J$522,6+$G450)),"")</f>
        <v>#N/A</v>
      </c>
      <c r="C450" s="132" t="str">
        <f>IF(ISNUMBER($G450),VLOOKUP(ResultsInput!C450,ResultsInput!$I$3:$L$6,4,FALSE),"")</f>
        <v>01</v>
      </c>
      <c r="D450" s="132" t="str">
        <f t="shared" ref="D450:D513" si="7">IF(ISNUMBER($G450),"W","")</f>
        <v>W</v>
      </c>
      <c r="E450" s="132"/>
      <c r="F450" s="132"/>
      <c r="G450" s="133">
        <f>Pairings!B450</f>
        <v>3</v>
      </c>
    </row>
    <row r="451" spans="1:7" x14ac:dyDescent="0.2">
      <c r="A451" s="132" t="e">
        <f ca="1">IF(ISNUMBER($G451),INDEX(PlayerDetails!$B:$B,VLOOKUP(ResultsInput!D451,TeamDeclarations!$B$3:$J$522,6+$G451)),"")</f>
        <v>#N/A</v>
      </c>
      <c r="B451" s="132" t="e">
        <f ca="1">IF(ISNUMBER($G451),INDEX(PlayerDetails!$B:$B,VLOOKUP(ResultsInput!E451,TeamDeclarations!$B$3:$J$522,6+$G451)),"")</f>
        <v>#N/A</v>
      </c>
      <c r="C451" s="132" t="str">
        <f>IF(ISNUMBER($G451),VLOOKUP(ResultsInput!C451,ResultsInput!$I$3:$L$6,4,FALSE),"")</f>
        <v>01</v>
      </c>
      <c r="D451" s="132" t="str">
        <f t="shared" si="7"/>
        <v>W</v>
      </c>
      <c r="E451" s="132"/>
      <c r="F451" s="132"/>
      <c r="G451" s="133">
        <f>Pairings!B451</f>
        <v>3</v>
      </c>
    </row>
    <row r="452" spans="1:7" x14ac:dyDescent="0.2">
      <c r="A452" s="132" t="e">
        <f ca="1">IF(ISNUMBER($G452),INDEX(PlayerDetails!$B:$B,VLOOKUP(ResultsInput!D452,TeamDeclarations!$B$3:$J$522,6+$G452)),"")</f>
        <v>#N/A</v>
      </c>
      <c r="B452" s="132" t="e">
        <f ca="1">IF(ISNUMBER($G452),INDEX(PlayerDetails!$B:$B,VLOOKUP(ResultsInput!E452,TeamDeclarations!$B$3:$J$522,6+$G452)),"")</f>
        <v>#N/A</v>
      </c>
      <c r="C452" s="132" t="str">
        <f>IF(ISNUMBER($G452),VLOOKUP(ResultsInput!C452,ResultsInput!$I$3:$L$6,4,FALSE),"")</f>
        <v>01</v>
      </c>
      <c r="D452" s="132" t="str">
        <f t="shared" si="7"/>
        <v>W</v>
      </c>
      <c r="E452" s="132"/>
      <c r="F452" s="132"/>
      <c r="G452" s="133">
        <f>Pairings!B452</f>
        <v>3</v>
      </c>
    </row>
    <row r="453" spans="1:7" x14ac:dyDescent="0.2">
      <c r="A453" s="132" t="e">
        <f ca="1">IF(ISNUMBER($G453),INDEX(PlayerDetails!$B:$B,VLOOKUP(ResultsInput!D453,TeamDeclarations!$B$3:$J$522,6+$G453)),"")</f>
        <v>#N/A</v>
      </c>
      <c r="B453" s="132" t="e">
        <f ca="1">IF(ISNUMBER($G453),INDEX(PlayerDetails!$B:$B,VLOOKUP(ResultsInput!E453,TeamDeclarations!$B$3:$J$522,6+$G453)),"")</f>
        <v>#N/A</v>
      </c>
      <c r="C453" s="132" t="str">
        <f>IF(ISNUMBER($G453),VLOOKUP(ResultsInput!C453,ResultsInput!$I$3:$L$6,4,FALSE),"")</f>
        <v>01</v>
      </c>
      <c r="D453" s="132" t="str">
        <f t="shared" si="7"/>
        <v>W</v>
      </c>
      <c r="E453" s="132"/>
      <c r="F453" s="132"/>
      <c r="G453" s="133">
        <f>Pairings!B453</f>
        <v>3</v>
      </c>
    </row>
    <row r="454" spans="1:7" x14ac:dyDescent="0.2">
      <c r="A454" s="132" t="e">
        <f ca="1">IF(ISNUMBER($G454),INDEX(PlayerDetails!$B:$B,VLOOKUP(ResultsInput!D454,TeamDeclarations!$B$3:$J$522,6+$G454)),"")</f>
        <v>#N/A</v>
      </c>
      <c r="B454" s="132" t="e">
        <f ca="1">IF(ISNUMBER($G454),INDEX(PlayerDetails!$B:$B,VLOOKUP(ResultsInput!E454,TeamDeclarations!$B$3:$J$522,6+$G454)),"")</f>
        <v>#N/A</v>
      </c>
      <c r="C454" s="132" t="str">
        <f>IF(ISNUMBER($G454),VLOOKUP(ResultsInput!C454,ResultsInput!$I$3:$L$6,4,FALSE),"")</f>
        <v>01</v>
      </c>
      <c r="D454" s="132" t="str">
        <f t="shared" si="7"/>
        <v>W</v>
      </c>
      <c r="E454" s="132"/>
      <c r="F454" s="132"/>
      <c r="G454" s="133">
        <f>Pairings!B454</f>
        <v>3</v>
      </c>
    </row>
    <row r="455" spans="1:7" x14ac:dyDescent="0.2">
      <c r="A455" s="132" t="e">
        <f ca="1">IF(ISNUMBER($G455),INDEX(PlayerDetails!$B:$B,VLOOKUP(ResultsInput!D455,TeamDeclarations!$B$3:$J$522,6+$G455)),"")</f>
        <v>#N/A</v>
      </c>
      <c r="B455" s="132" t="e">
        <f ca="1">IF(ISNUMBER($G455),INDEX(PlayerDetails!$B:$B,VLOOKUP(ResultsInput!E455,TeamDeclarations!$B$3:$J$522,6+$G455)),"")</f>
        <v>#N/A</v>
      </c>
      <c r="C455" s="132" t="str">
        <f>IF(ISNUMBER($G455),VLOOKUP(ResultsInput!C455,ResultsInput!$I$3:$L$6,4,FALSE),"")</f>
        <v>01</v>
      </c>
      <c r="D455" s="132" t="str">
        <f t="shared" si="7"/>
        <v>W</v>
      </c>
      <c r="E455" s="132"/>
      <c r="F455" s="132"/>
      <c r="G455" s="133">
        <f>Pairings!B455</f>
        <v>3</v>
      </c>
    </row>
    <row r="456" spans="1:7" x14ac:dyDescent="0.2">
      <c r="A456" s="132" t="e">
        <f ca="1">IF(ISNUMBER($G456),INDEX(PlayerDetails!$B:$B,VLOOKUP(ResultsInput!D456,TeamDeclarations!$B$3:$J$522,6+$G456)),"")</f>
        <v>#N/A</v>
      </c>
      <c r="B456" s="132" t="e">
        <f ca="1">IF(ISNUMBER($G456),INDEX(PlayerDetails!$B:$B,VLOOKUP(ResultsInput!E456,TeamDeclarations!$B$3:$J$522,6+$G456)),"")</f>
        <v>#N/A</v>
      </c>
      <c r="C456" s="132" t="str">
        <f>IF(ISNUMBER($G456),VLOOKUP(ResultsInput!C456,ResultsInput!$I$3:$L$6,4,FALSE),"")</f>
        <v>01</v>
      </c>
      <c r="D456" s="132" t="str">
        <f t="shared" si="7"/>
        <v>W</v>
      </c>
      <c r="E456" s="132"/>
      <c r="F456" s="132"/>
      <c r="G456" s="133">
        <f>Pairings!B456</f>
        <v>3</v>
      </c>
    </row>
    <row r="457" spans="1:7" x14ac:dyDescent="0.2">
      <c r="A457" s="132" t="e">
        <f ca="1">IF(ISNUMBER($G457),INDEX(PlayerDetails!$B:$B,VLOOKUP(ResultsInput!D457,TeamDeclarations!$B$3:$J$522,6+$G457)),"")</f>
        <v>#N/A</v>
      </c>
      <c r="B457" s="132" t="e">
        <f ca="1">IF(ISNUMBER($G457),INDEX(PlayerDetails!$B:$B,VLOOKUP(ResultsInput!E457,TeamDeclarations!$B$3:$J$522,6+$G457)),"")</f>
        <v>#N/A</v>
      </c>
      <c r="C457" s="132" t="str">
        <f>IF(ISNUMBER($G457),VLOOKUP(ResultsInput!C457,ResultsInput!$I$3:$L$6,4,FALSE),"")</f>
        <v>01</v>
      </c>
      <c r="D457" s="132" t="str">
        <f t="shared" si="7"/>
        <v>W</v>
      </c>
      <c r="E457" s="132"/>
      <c r="F457" s="132"/>
      <c r="G457" s="133">
        <f>Pairings!B457</f>
        <v>3</v>
      </c>
    </row>
    <row r="458" spans="1:7" x14ac:dyDescent="0.2">
      <c r="A458" s="132" t="e">
        <f ca="1">IF(ISNUMBER($G458),INDEX(PlayerDetails!$B:$B,VLOOKUP(ResultsInput!D458,TeamDeclarations!$B$3:$J$522,6+$G458)),"")</f>
        <v>#N/A</v>
      </c>
      <c r="B458" s="132" t="e">
        <f ca="1">IF(ISNUMBER($G458),INDEX(PlayerDetails!$B:$B,VLOOKUP(ResultsInput!E458,TeamDeclarations!$B$3:$J$522,6+$G458)),"")</f>
        <v>#N/A</v>
      </c>
      <c r="C458" s="132" t="str">
        <f>IF(ISNUMBER($G458),VLOOKUP(ResultsInput!C458,ResultsInput!$I$3:$L$6,4,FALSE),"")</f>
        <v>01</v>
      </c>
      <c r="D458" s="132" t="str">
        <f t="shared" si="7"/>
        <v>W</v>
      </c>
      <c r="E458" s="132"/>
      <c r="F458" s="132"/>
      <c r="G458" s="133">
        <f>Pairings!B458</f>
        <v>3</v>
      </c>
    </row>
    <row r="459" spans="1:7" x14ac:dyDescent="0.2">
      <c r="A459" s="132" t="e">
        <f ca="1">IF(ISNUMBER($G459),INDEX(PlayerDetails!$B:$B,VLOOKUP(ResultsInput!D459,TeamDeclarations!$B$3:$J$522,6+$G459)),"")</f>
        <v>#N/A</v>
      </c>
      <c r="B459" s="132" t="e">
        <f ca="1">IF(ISNUMBER($G459),INDEX(PlayerDetails!$B:$B,VLOOKUP(ResultsInput!E459,TeamDeclarations!$B$3:$J$522,6+$G459)),"")</f>
        <v>#N/A</v>
      </c>
      <c r="C459" s="132" t="str">
        <f>IF(ISNUMBER($G459),VLOOKUP(ResultsInput!C459,ResultsInput!$I$3:$L$6,4,FALSE),"")</f>
        <v>01</v>
      </c>
      <c r="D459" s="132" t="str">
        <f t="shared" si="7"/>
        <v>W</v>
      </c>
      <c r="E459" s="132"/>
      <c r="F459" s="132"/>
      <c r="G459" s="133">
        <f>Pairings!B459</f>
        <v>3</v>
      </c>
    </row>
    <row r="460" spans="1:7" x14ac:dyDescent="0.2">
      <c r="A460" s="132" t="e">
        <f ca="1">IF(ISNUMBER($G460),INDEX(PlayerDetails!$B:$B,VLOOKUP(ResultsInput!D460,TeamDeclarations!$B$3:$J$522,6+$G460)),"")</f>
        <v>#N/A</v>
      </c>
      <c r="B460" s="132" t="e">
        <f ca="1">IF(ISNUMBER($G460),INDEX(PlayerDetails!$B:$B,VLOOKUP(ResultsInput!E460,TeamDeclarations!$B$3:$J$522,6+$G460)),"")</f>
        <v>#N/A</v>
      </c>
      <c r="C460" s="132" t="str">
        <f>IF(ISNUMBER($G460),VLOOKUP(ResultsInput!C460,ResultsInput!$I$3:$L$6,4,FALSE),"")</f>
        <v>01</v>
      </c>
      <c r="D460" s="132" t="str">
        <f t="shared" si="7"/>
        <v>W</v>
      </c>
      <c r="E460" s="132"/>
      <c r="F460" s="132"/>
      <c r="G460" s="133">
        <f>Pairings!B460</f>
        <v>3</v>
      </c>
    </row>
    <row r="461" spans="1:7" x14ac:dyDescent="0.2">
      <c r="A461" s="132" t="e">
        <f ca="1">IF(ISNUMBER($G461),INDEX(PlayerDetails!$B:$B,VLOOKUP(ResultsInput!D461,TeamDeclarations!$B$3:$J$522,6+$G461)),"")</f>
        <v>#N/A</v>
      </c>
      <c r="B461" s="132" t="e">
        <f ca="1">IF(ISNUMBER($G461),INDEX(PlayerDetails!$B:$B,VLOOKUP(ResultsInput!E461,TeamDeclarations!$B$3:$J$522,6+$G461)),"")</f>
        <v>#N/A</v>
      </c>
      <c r="C461" s="132" t="str">
        <f>IF(ISNUMBER($G461),VLOOKUP(ResultsInput!C461,ResultsInput!$I$3:$L$6,4,FALSE),"")</f>
        <v>01</v>
      </c>
      <c r="D461" s="132" t="str">
        <f t="shared" si="7"/>
        <v>W</v>
      </c>
      <c r="E461" s="132"/>
      <c r="F461" s="132"/>
      <c r="G461" s="133">
        <f>Pairings!B461</f>
        <v>3</v>
      </c>
    </row>
    <row r="462" spans="1:7" x14ac:dyDescent="0.2">
      <c r="A462" s="132" t="e">
        <f ca="1">IF(ISNUMBER($G462),INDEX(PlayerDetails!$B:$B,VLOOKUP(ResultsInput!D462,TeamDeclarations!$B$3:$J$522,6+$G462)),"")</f>
        <v>#N/A</v>
      </c>
      <c r="B462" s="132" t="e">
        <f ca="1">IF(ISNUMBER($G462),INDEX(PlayerDetails!$B:$B,VLOOKUP(ResultsInput!E462,TeamDeclarations!$B$3:$J$522,6+$G462)),"")</f>
        <v>#N/A</v>
      </c>
      <c r="C462" s="132" t="str">
        <f>IF(ISNUMBER($G462),VLOOKUP(ResultsInput!C462,ResultsInput!$I$3:$L$6,4,FALSE),"")</f>
        <v>01</v>
      </c>
      <c r="D462" s="132" t="str">
        <f t="shared" si="7"/>
        <v>W</v>
      </c>
      <c r="E462" s="132"/>
      <c r="F462" s="132"/>
      <c r="G462" s="133">
        <f>Pairings!B462</f>
        <v>3</v>
      </c>
    </row>
    <row r="463" spans="1:7" x14ac:dyDescent="0.2">
      <c r="A463" s="132" t="e">
        <f ca="1">IF(ISNUMBER($G463),INDEX(PlayerDetails!$B:$B,VLOOKUP(ResultsInput!D463,TeamDeclarations!$B$3:$J$522,6+$G463)),"")</f>
        <v>#N/A</v>
      </c>
      <c r="B463" s="132" t="e">
        <f ca="1">IF(ISNUMBER($G463),INDEX(PlayerDetails!$B:$B,VLOOKUP(ResultsInput!E463,TeamDeclarations!$B$3:$J$522,6+$G463)),"")</f>
        <v>#N/A</v>
      </c>
      <c r="C463" s="132" t="str">
        <f>IF(ISNUMBER($G463),VLOOKUP(ResultsInput!C463,ResultsInput!$I$3:$L$6,4,FALSE),"")</f>
        <v>01</v>
      </c>
      <c r="D463" s="132" t="str">
        <f t="shared" si="7"/>
        <v>W</v>
      </c>
      <c r="E463" s="132"/>
      <c r="F463" s="132"/>
      <c r="G463" s="133">
        <f>Pairings!B463</f>
        <v>3</v>
      </c>
    </row>
    <row r="464" spans="1:7" x14ac:dyDescent="0.2">
      <c r="A464" s="132" t="e">
        <f ca="1">IF(ISNUMBER($G464),INDEX(PlayerDetails!$B:$B,VLOOKUP(ResultsInput!D464,TeamDeclarations!$B$3:$J$522,6+$G464)),"")</f>
        <v>#N/A</v>
      </c>
      <c r="B464" s="132" t="e">
        <f ca="1">IF(ISNUMBER($G464),INDEX(PlayerDetails!$B:$B,VLOOKUP(ResultsInput!E464,TeamDeclarations!$B$3:$J$522,6+$G464)),"")</f>
        <v>#N/A</v>
      </c>
      <c r="C464" s="132" t="str">
        <f>IF(ISNUMBER($G464),VLOOKUP(ResultsInput!C464,ResultsInput!$I$3:$L$6,4,FALSE),"")</f>
        <v>01</v>
      </c>
      <c r="D464" s="132" t="str">
        <f t="shared" si="7"/>
        <v>W</v>
      </c>
      <c r="E464" s="132"/>
      <c r="F464" s="132"/>
      <c r="G464" s="133">
        <f>Pairings!B464</f>
        <v>3</v>
      </c>
    </row>
    <row r="465" spans="1:7" x14ac:dyDescent="0.2">
      <c r="A465" s="132" t="e">
        <f ca="1">IF(ISNUMBER($G465),INDEX(PlayerDetails!$B:$B,VLOOKUP(ResultsInput!D465,TeamDeclarations!$B$3:$J$522,6+$G465)),"")</f>
        <v>#N/A</v>
      </c>
      <c r="B465" s="132" t="e">
        <f ca="1">IF(ISNUMBER($G465),INDEX(PlayerDetails!$B:$B,VLOOKUP(ResultsInput!E465,TeamDeclarations!$B$3:$J$522,6+$G465)),"")</f>
        <v>#N/A</v>
      </c>
      <c r="C465" s="132" t="str">
        <f>IF(ISNUMBER($G465),VLOOKUP(ResultsInput!C465,ResultsInput!$I$3:$L$6,4,FALSE),"")</f>
        <v>01</v>
      </c>
      <c r="D465" s="132" t="str">
        <f t="shared" si="7"/>
        <v>W</v>
      </c>
      <c r="E465" s="132"/>
      <c r="F465" s="132"/>
      <c r="G465" s="133">
        <f>Pairings!B465</f>
        <v>3</v>
      </c>
    </row>
    <row r="466" spans="1:7" x14ac:dyDescent="0.2">
      <c r="A466" s="132" t="e">
        <f ca="1">IF(ISNUMBER($G466),INDEX(PlayerDetails!$B:$B,VLOOKUP(ResultsInput!D466,TeamDeclarations!$B$3:$J$522,6+$G466)),"")</f>
        <v>#N/A</v>
      </c>
      <c r="B466" s="132" t="e">
        <f ca="1">IF(ISNUMBER($G466),INDEX(PlayerDetails!$B:$B,VLOOKUP(ResultsInput!E466,TeamDeclarations!$B$3:$J$522,6+$G466)),"")</f>
        <v>#N/A</v>
      </c>
      <c r="C466" s="132" t="str">
        <f>IF(ISNUMBER($G466),VLOOKUP(ResultsInput!C466,ResultsInput!$I$3:$L$6,4,FALSE),"")</f>
        <v>01</v>
      </c>
      <c r="D466" s="132" t="str">
        <f t="shared" si="7"/>
        <v>W</v>
      </c>
      <c r="E466" s="132"/>
      <c r="F466" s="132"/>
      <c r="G466" s="133">
        <f>Pairings!B466</f>
        <v>3</v>
      </c>
    </row>
    <row r="467" spans="1:7" x14ac:dyDescent="0.2">
      <c r="A467" s="132" t="e">
        <f ca="1">IF(ISNUMBER($G467),INDEX(PlayerDetails!$B:$B,VLOOKUP(ResultsInput!D467,TeamDeclarations!$B$3:$J$522,6+$G467)),"")</f>
        <v>#N/A</v>
      </c>
      <c r="B467" s="132" t="e">
        <f ca="1">IF(ISNUMBER($G467),INDEX(PlayerDetails!$B:$B,VLOOKUP(ResultsInput!E467,TeamDeclarations!$B$3:$J$522,6+$G467)),"")</f>
        <v>#N/A</v>
      </c>
      <c r="C467" s="132" t="str">
        <f>IF(ISNUMBER($G467),VLOOKUP(ResultsInput!C467,ResultsInput!$I$3:$L$6,4,FALSE),"")</f>
        <v>01</v>
      </c>
      <c r="D467" s="132" t="str">
        <f t="shared" si="7"/>
        <v>W</v>
      </c>
      <c r="E467" s="132"/>
      <c r="F467" s="132"/>
      <c r="G467" s="133">
        <f>Pairings!B467</f>
        <v>3</v>
      </c>
    </row>
    <row r="468" spans="1:7" x14ac:dyDescent="0.2">
      <c r="A468" s="132" t="e">
        <f ca="1">IF(ISNUMBER($G468),INDEX(PlayerDetails!$B:$B,VLOOKUP(ResultsInput!D468,TeamDeclarations!$B$3:$J$522,6+$G468)),"")</f>
        <v>#N/A</v>
      </c>
      <c r="B468" s="132" t="e">
        <f ca="1">IF(ISNUMBER($G468),INDEX(PlayerDetails!$B:$B,VLOOKUP(ResultsInput!E468,TeamDeclarations!$B$3:$J$522,6+$G468)),"")</f>
        <v>#N/A</v>
      </c>
      <c r="C468" s="132" t="str">
        <f>IF(ISNUMBER($G468),VLOOKUP(ResultsInput!C468,ResultsInput!$I$3:$L$6,4,FALSE),"")</f>
        <v>01</v>
      </c>
      <c r="D468" s="132" t="str">
        <f t="shared" si="7"/>
        <v>W</v>
      </c>
      <c r="E468" s="132"/>
      <c r="F468" s="132"/>
      <c r="G468" s="133">
        <f>Pairings!B468</f>
        <v>3</v>
      </c>
    </row>
    <row r="469" spans="1:7" x14ac:dyDescent="0.2">
      <c r="A469" s="132" t="e">
        <f ca="1">IF(ISNUMBER($G469),INDEX(PlayerDetails!$B:$B,VLOOKUP(ResultsInput!D469,TeamDeclarations!$B$3:$J$522,6+$G469)),"")</f>
        <v>#N/A</v>
      </c>
      <c r="B469" s="132" t="e">
        <f ca="1">IF(ISNUMBER($G469),INDEX(PlayerDetails!$B:$B,VLOOKUP(ResultsInput!E469,TeamDeclarations!$B$3:$J$522,6+$G469)),"")</f>
        <v>#N/A</v>
      </c>
      <c r="C469" s="132" t="str">
        <f>IF(ISNUMBER($G469),VLOOKUP(ResultsInput!C469,ResultsInput!$I$3:$L$6,4,FALSE),"")</f>
        <v>01</v>
      </c>
      <c r="D469" s="132" t="str">
        <f t="shared" si="7"/>
        <v>W</v>
      </c>
      <c r="E469" s="132"/>
      <c r="F469" s="132"/>
      <c r="G469" s="133">
        <f>Pairings!B469</f>
        <v>3</v>
      </c>
    </row>
    <row r="470" spans="1:7" x14ac:dyDescent="0.2">
      <c r="A470" s="132" t="e">
        <f ca="1">IF(ISNUMBER($G470),INDEX(PlayerDetails!$B:$B,VLOOKUP(ResultsInput!D470,TeamDeclarations!$B$3:$J$522,6+$G470)),"")</f>
        <v>#N/A</v>
      </c>
      <c r="B470" s="132" t="e">
        <f ca="1">IF(ISNUMBER($G470),INDEX(PlayerDetails!$B:$B,VLOOKUP(ResultsInput!E470,TeamDeclarations!$B$3:$J$522,6+$G470)),"")</f>
        <v>#N/A</v>
      </c>
      <c r="C470" s="132" t="str">
        <f>IF(ISNUMBER($G470),VLOOKUP(ResultsInput!C470,ResultsInput!$I$3:$L$6,4,FALSE),"")</f>
        <v>01</v>
      </c>
      <c r="D470" s="132" t="str">
        <f t="shared" si="7"/>
        <v>W</v>
      </c>
      <c r="E470" s="132"/>
      <c r="F470" s="132"/>
      <c r="G470" s="133">
        <f>Pairings!B470</f>
        <v>3</v>
      </c>
    </row>
    <row r="471" spans="1:7" x14ac:dyDescent="0.2">
      <c r="A471" s="132" t="e">
        <f ca="1">IF(ISNUMBER($G471),INDEX(PlayerDetails!$B:$B,VLOOKUP(ResultsInput!D471,TeamDeclarations!$B$3:$J$522,6+$G471)),"")</f>
        <v>#N/A</v>
      </c>
      <c r="B471" s="132" t="e">
        <f ca="1">IF(ISNUMBER($G471),INDEX(PlayerDetails!$B:$B,VLOOKUP(ResultsInput!E471,TeamDeclarations!$B$3:$J$522,6+$G471)),"")</f>
        <v>#N/A</v>
      </c>
      <c r="C471" s="132" t="str">
        <f>IF(ISNUMBER($G471),VLOOKUP(ResultsInput!C471,ResultsInput!$I$3:$L$6,4,FALSE),"")</f>
        <v>01</v>
      </c>
      <c r="D471" s="132" t="str">
        <f t="shared" si="7"/>
        <v>W</v>
      </c>
      <c r="E471" s="132"/>
      <c r="F471" s="132"/>
      <c r="G471" s="133">
        <f>Pairings!B471</f>
        <v>3</v>
      </c>
    </row>
    <row r="472" spans="1:7" x14ac:dyDescent="0.2">
      <c r="A472" s="132" t="e">
        <f ca="1">IF(ISNUMBER($G472),INDEX(PlayerDetails!$B:$B,VLOOKUP(ResultsInput!D472,TeamDeclarations!$B$3:$J$522,6+$G472)),"")</f>
        <v>#N/A</v>
      </c>
      <c r="B472" s="132" t="e">
        <f ca="1">IF(ISNUMBER($G472),INDEX(PlayerDetails!$B:$B,VLOOKUP(ResultsInput!E472,TeamDeclarations!$B$3:$J$522,6+$G472)),"")</f>
        <v>#N/A</v>
      </c>
      <c r="C472" s="132" t="str">
        <f>IF(ISNUMBER($G472),VLOOKUP(ResultsInput!C472,ResultsInput!$I$3:$L$6,4,FALSE),"")</f>
        <v>01</v>
      </c>
      <c r="D472" s="132" t="str">
        <f t="shared" si="7"/>
        <v>W</v>
      </c>
      <c r="E472" s="132"/>
      <c r="F472" s="132"/>
      <c r="G472" s="133">
        <f>Pairings!B472</f>
        <v>3</v>
      </c>
    </row>
    <row r="473" spans="1:7" x14ac:dyDescent="0.2">
      <c r="A473" s="132" t="e">
        <f ca="1">IF(ISNUMBER($G473),INDEX(PlayerDetails!$B:$B,VLOOKUP(ResultsInput!D473,TeamDeclarations!$B$3:$J$522,6+$G473)),"")</f>
        <v>#N/A</v>
      </c>
      <c r="B473" s="132" t="e">
        <f ca="1">IF(ISNUMBER($G473),INDEX(PlayerDetails!$B:$B,VLOOKUP(ResultsInput!E473,TeamDeclarations!$B$3:$J$522,6+$G473)),"")</f>
        <v>#N/A</v>
      </c>
      <c r="C473" s="132" t="str">
        <f>IF(ISNUMBER($G473),VLOOKUP(ResultsInput!C473,ResultsInput!$I$3:$L$6,4,FALSE),"")</f>
        <v>01</v>
      </c>
      <c r="D473" s="132" t="str">
        <f t="shared" si="7"/>
        <v>W</v>
      </c>
      <c r="E473" s="132"/>
      <c r="F473" s="132"/>
      <c r="G473" s="133">
        <f>Pairings!B473</f>
        <v>3</v>
      </c>
    </row>
    <row r="474" spans="1:7" x14ac:dyDescent="0.2">
      <c r="A474" s="132" t="e">
        <f ca="1">IF(ISNUMBER($G474),INDEX(PlayerDetails!$B:$B,VLOOKUP(ResultsInput!D474,TeamDeclarations!$B$3:$J$522,6+$G474)),"")</f>
        <v>#N/A</v>
      </c>
      <c r="B474" s="132" t="e">
        <f ca="1">IF(ISNUMBER($G474),INDEX(PlayerDetails!$B:$B,VLOOKUP(ResultsInput!E474,TeamDeclarations!$B$3:$J$522,6+$G474)),"")</f>
        <v>#N/A</v>
      </c>
      <c r="C474" s="132" t="str">
        <f>IF(ISNUMBER($G474),VLOOKUP(ResultsInput!C474,ResultsInput!$I$3:$L$6,4,FALSE),"")</f>
        <v>01</v>
      </c>
      <c r="D474" s="132" t="str">
        <f t="shared" si="7"/>
        <v>W</v>
      </c>
      <c r="E474" s="132"/>
      <c r="F474" s="132"/>
      <c r="G474" s="133">
        <f>Pairings!B474</f>
        <v>3</v>
      </c>
    </row>
    <row r="475" spans="1:7" x14ac:dyDescent="0.2">
      <c r="A475" s="132" t="e">
        <f ca="1">IF(ISNUMBER($G475),INDEX(PlayerDetails!$B:$B,VLOOKUP(ResultsInput!D475,TeamDeclarations!$B$3:$J$522,6+$G475)),"")</f>
        <v>#N/A</v>
      </c>
      <c r="B475" s="132" t="e">
        <f ca="1">IF(ISNUMBER($G475),INDEX(PlayerDetails!$B:$B,VLOOKUP(ResultsInput!E475,TeamDeclarations!$B$3:$J$522,6+$G475)),"")</f>
        <v>#N/A</v>
      </c>
      <c r="C475" s="132" t="str">
        <f>IF(ISNUMBER($G475),VLOOKUP(ResultsInput!C475,ResultsInput!$I$3:$L$6,4,FALSE),"")</f>
        <v>01</v>
      </c>
      <c r="D475" s="132" t="str">
        <f t="shared" si="7"/>
        <v>W</v>
      </c>
      <c r="E475" s="132"/>
      <c r="F475" s="132"/>
      <c r="G475" s="133">
        <f>Pairings!B475</f>
        <v>3</v>
      </c>
    </row>
    <row r="476" spans="1:7" x14ac:dyDescent="0.2">
      <c r="A476" s="132" t="e">
        <f ca="1">IF(ISNUMBER($G476),INDEX(PlayerDetails!$B:$B,VLOOKUP(ResultsInput!D476,TeamDeclarations!$B$3:$J$522,6+$G476)),"")</f>
        <v>#N/A</v>
      </c>
      <c r="B476" s="132" t="e">
        <f ca="1">IF(ISNUMBER($G476),INDEX(PlayerDetails!$B:$B,VLOOKUP(ResultsInput!E476,TeamDeclarations!$B$3:$J$522,6+$G476)),"")</f>
        <v>#N/A</v>
      </c>
      <c r="C476" s="132" t="str">
        <f>IF(ISNUMBER($G476),VLOOKUP(ResultsInput!C476,ResultsInput!$I$3:$L$6,4,FALSE),"")</f>
        <v>01</v>
      </c>
      <c r="D476" s="132" t="str">
        <f t="shared" si="7"/>
        <v>W</v>
      </c>
      <c r="E476" s="132"/>
      <c r="F476" s="132"/>
      <c r="G476" s="133">
        <f>Pairings!B476</f>
        <v>3</v>
      </c>
    </row>
    <row r="477" spans="1:7" x14ac:dyDescent="0.2">
      <c r="A477" s="132" t="e">
        <f ca="1">IF(ISNUMBER($G477),INDEX(PlayerDetails!$B:$B,VLOOKUP(ResultsInput!D477,TeamDeclarations!$B$3:$J$522,6+$G477)),"")</f>
        <v>#N/A</v>
      </c>
      <c r="B477" s="132" t="e">
        <f ca="1">IF(ISNUMBER($G477),INDEX(PlayerDetails!$B:$B,VLOOKUP(ResultsInput!E477,TeamDeclarations!$B$3:$J$522,6+$G477)),"")</f>
        <v>#N/A</v>
      </c>
      <c r="C477" s="132" t="str">
        <f>IF(ISNUMBER($G477),VLOOKUP(ResultsInput!C477,ResultsInput!$I$3:$L$6,4,FALSE),"")</f>
        <v>01</v>
      </c>
      <c r="D477" s="132" t="str">
        <f t="shared" si="7"/>
        <v>W</v>
      </c>
      <c r="E477" s="132"/>
      <c r="F477" s="132"/>
      <c r="G477" s="133">
        <f>Pairings!B477</f>
        <v>3</v>
      </c>
    </row>
    <row r="478" spans="1:7" x14ac:dyDescent="0.2">
      <c r="A478" s="132" t="e">
        <f ca="1">IF(ISNUMBER($G478),INDEX(PlayerDetails!$B:$B,VLOOKUP(ResultsInput!D478,TeamDeclarations!$B$3:$J$522,6+$G478)),"")</f>
        <v>#N/A</v>
      </c>
      <c r="B478" s="132" t="e">
        <f ca="1">IF(ISNUMBER($G478),INDEX(PlayerDetails!$B:$B,VLOOKUP(ResultsInput!E478,TeamDeclarations!$B$3:$J$522,6+$G478)),"")</f>
        <v>#N/A</v>
      </c>
      <c r="C478" s="132" t="str">
        <f>IF(ISNUMBER($G478),VLOOKUP(ResultsInput!C478,ResultsInput!$I$3:$L$6,4,FALSE),"")</f>
        <v>01</v>
      </c>
      <c r="D478" s="132" t="str">
        <f t="shared" si="7"/>
        <v>W</v>
      </c>
      <c r="E478" s="132"/>
      <c r="F478" s="132"/>
      <c r="G478" s="133">
        <f>Pairings!B478</f>
        <v>3</v>
      </c>
    </row>
    <row r="479" spans="1:7" x14ac:dyDescent="0.2">
      <c r="A479" s="132" t="e">
        <f ca="1">IF(ISNUMBER($G479),INDEX(PlayerDetails!$B:$B,VLOOKUP(ResultsInput!D479,TeamDeclarations!$B$3:$J$522,6+$G479)),"")</f>
        <v>#N/A</v>
      </c>
      <c r="B479" s="132" t="e">
        <f ca="1">IF(ISNUMBER($G479),INDEX(PlayerDetails!$B:$B,VLOOKUP(ResultsInput!E479,TeamDeclarations!$B$3:$J$522,6+$G479)),"")</f>
        <v>#N/A</v>
      </c>
      <c r="C479" s="132" t="str">
        <f>IF(ISNUMBER($G479),VLOOKUP(ResultsInput!C479,ResultsInput!$I$3:$L$6,4,FALSE),"")</f>
        <v>01</v>
      </c>
      <c r="D479" s="132" t="str">
        <f t="shared" si="7"/>
        <v>W</v>
      </c>
      <c r="E479" s="132"/>
      <c r="F479" s="132"/>
      <c r="G479" s="133">
        <f>Pairings!B479</f>
        <v>3</v>
      </c>
    </row>
    <row r="480" spans="1:7" x14ac:dyDescent="0.2">
      <c r="A480" s="132" t="e">
        <f ca="1">IF(ISNUMBER($G480),INDEX(PlayerDetails!$B:$B,VLOOKUP(ResultsInput!D480,TeamDeclarations!$B$3:$J$522,6+$G480)),"")</f>
        <v>#N/A</v>
      </c>
      <c r="B480" s="132" t="e">
        <f ca="1">IF(ISNUMBER($G480),INDEX(PlayerDetails!$B:$B,VLOOKUP(ResultsInput!E480,TeamDeclarations!$B$3:$J$522,6+$G480)),"")</f>
        <v>#N/A</v>
      </c>
      <c r="C480" s="132" t="str">
        <f>IF(ISNUMBER($G480),VLOOKUP(ResultsInput!C480,ResultsInput!$I$3:$L$6,4,FALSE),"")</f>
        <v>01</v>
      </c>
      <c r="D480" s="132" t="str">
        <f t="shared" si="7"/>
        <v>W</v>
      </c>
      <c r="E480" s="132"/>
      <c r="F480" s="132"/>
      <c r="G480" s="133">
        <f>Pairings!B480</f>
        <v>3</v>
      </c>
    </row>
    <row r="481" spans="1:7" x14ac:dyDescent="0.2">
      <c r="A481" s="132" t="e">
        <f ca="1">IF(ISNUMBER($G481),INDEX(PlayerDetails!$B:$B,VLOOKUP(ResultsInput!D481,TeamDeclarations!$B$3:$J$522,6+$G481)),"")</f>
        <v>#N/A</v>
      </c>
      <c r="B481" s="132" t="e">
        <f ca="1">IF(ISNUMBER($G481),INDEX(PlayerDetails!$B:$B,VLOOKUP(ResultsInput!E481,TeamDeclarations!$B$3:$J$522,6+$G481)),"")</f>
        <v>#N/A</v>
      </c>
      <c r="C481" s="132" t="str">
        <f>IF(ISNUMBER($G481),VLOOKUP(ResultsInput!C481,ResultsInput!$I$3:$L$6,4,FALSE),"")</f>
        <v>01</v>
      </c>
      <c r="D481" s="132" t="str">
        <f t="shared" si="7"/>
        <v>W</v>
      </c>
      <c r="E481" s="132"/>
      <c r="F481" s="132"/>
      <c r="G481" s="133">
        <f>Pairings!B481</f>
        <v>3</v>
      </c>
    </row>
    <row r="482" spans="1:7" x14ac:dyDescent="0.2">
      <c r="A482" s="132" t="e">
        <f ca="1">IF(ISNUMBER($G482),INDEX(PlayerDetails!$B:$B,VLOOKUP(ResultsInput!D482,TeamDeclarations!$B$3:$J$522,6+$G482)),"")</f>
        <v>#N/A</v>
      </c>
      <c r="B482" s="132" t="e">
        <f ca="1">IF(ISNUMBER($G482),INDEX(PlayerDetails!$B:$B,VLOOKUP(ResultsInput!E482,TeamDeclarations!$B$3:$J$522,6+$G482)),"")</f>
        <v>#N/A</v>
      </c>
      <c r="C482" s="132" t="str">
        <f>IF(ISNUMBER($G482),VLOOKUP(ResultsInput!C482,ResultsInput!$I$3:$L$6,4,FALSE),"")</f>
        <v>01</v>
      </c>
      <c r="D482" s="132" t="str">
        <f t="shared" si="7"/>
        <v>W</v>
      </c>
      <c r="E482" s="132"/>
      <c r="F482" s="132"/>
      <c r="G482" s="133">
        <f>Pairings!B482</f>
        <v>3</v>
      </c>
    </row>
    <row r="483" spans="1:7" x14ac:dyDescent="0.2">
      <c r="A483" s="132" t="e">
        <f ca="1">IF(ISNUMBER($G483),INDEX(PlayerDetails!$B:$B,VLOOKUP(ResultsInput!D483,TeamDeclarations!$B$3:$J$522,6+$G483)),"")</f>
        <v>#N/A</v>
      </c>
      <c r="B483" s="132" t="e">
        <f ca="1">IF(ISNUMBER($G483),INDEX(PlayerDetails!$B:$B,VLOOKUP(ResultsInput!E483,TeamDeclarations!$B$3:$J$522,6+$G483)),"")</f>
        <v>#N/A</v>
      </c>
      <c r="C483" s="132" t="str">
        <f>IF(ISNUMBER($G483),VLOOKUP(ResultsInput!C483,ResultsInput!$I$3:$L$6,4,FALSE),"")</f>
        <v>01</v>
      </c>
      <c r="D483" s="132" t="str">
        <f t="shared" si="7"/>
        <v>W</v>
      </c>
      <c r="E483" s="132"/>
      <c r="F483" s="132"/>
      <c r="G483" s="133">
        <f>Pairings!B483</f>
        <v>3</v>
      </c>
    </row>
    <row r="484" spans="1:7" x14ac:dyDescent="0.2">
      <c r="A484" s="132" t="e">
        <f ca="1">IF(ISNUMBER($G484),INDEX(PlayerDetails!$B:$B,VLOOKUP(ResultsInput!D484,TeamDeclarations!$B$3:$J$522,6+$G484)),"")</f>
        <v>#N/A</v>
      </c>
      <c r="B484" s="132" t="e">
        <f ca="1">IF(ISNUMBER($G484),INDEX(PlayerDetails!$B:$B,VLOOKUP(ResultsInput!E484,TeamDeclarations!$B$3:$J$522,6+$G484)),"")</f>
        <v>#N/A</v>
      </c>
      <c r="C484" s="132" t="str">
        <f>IF(ISNUMBER($G484),VLOOKUP(ResultsInput!C484,ResultsInput!$I$3:$L$6,4,FALSE),"")</f>
        <v>01</v>
      </c>
      <c r="D484" s="132" t="str">
        <f t="shared" si="7"/>
        <v>W</v>
      </c>
      <c r="E484" s="132"/>
      <c r="F484" s="132"/>
      <c r="G484" s="133">
        <f>Pairings!B484</f>
        <v>3</v>
      </c>
    </row>
    <row r="485" spans="1:7" x14ac:dyDescent="0.2">
      <c r="A485" s="132" t="e">
        <f ca="1">IF(ISNUMBER($G485),INDEX(PlayerDetails!$B:$B,VLOOKUP(ResultsInput!D485,TeamDeclarations!$B$3:$J$522,6+$G485)),"")</f>
        <v>#N/A</v>
      </c>
      <c r="B485" s="132" t="e">
        <f ca="1">IF(ISNUMBER($G485),INDEX(PlayerDetails!$B:$B,VLOOKUP(ResultsInput!E485,TeamDeclarations!$B$3:$J$522,6+$G485)),"")</f>
        <v>#N/A</v>
      </c>
      <c r="C485" s="132" t="str">
        <f>IF(ISNUMBER($G485),VLOOKUP(ResultsInput!C485,ResultsInput!$I$3:$L$6,4,FALSE),"")</f>
        <v>01</v>
      </c>
      <c r="D485" s="132" t="str">
        <f t="shared" si="7"/>
        <v>W</v>
      </c>
      <c r="E485" s="132"/>
      <c r="F485" s="132"/>
      <c r="G485" s="133">
        <f>Pairings!B485</f>
        <v>3</v>
      </c>
    </row>
    <row r="486" spans="1:7" x14ac:dyDescent="0.2">
      <c r="A486" s="132" t="e">
        <f ca="1">IF(ISNUMBER($G486),INDEX(PlayerDetails!$B:$B,VLOOKUP(ResultsInput!D486,TeamDeclarations!$B$3:$J$522,6+$G486)),"")</f>
        <v>#N/A</v>
      </c>
      <c r="B486" s="132" t="e">
        <f ca="1">IF(ISNUMBER($G486),INDEX(PlayerDetails!$B:$B,VLOOKUP(ResultsInput!E486,TeamDeclarations!$B$3:$J$522,6+$G486)),"")</f>
        <v>#N/A</v>
      </c>
      <c r="C486" s="132" t="str">
        <f>IF(ISNUMBER($G486),VLOOKUP(ResultsInput!C486,ResultsInput!$I$3:$L$6,4,FALSE),"")</f>
        <v>01</v>
      </c>
      <c r="D486" s="132" t="str">
        <f t="shared" si="7"/>
        <v>W</v>
      </c>
      <c r="E486" s="132"/>
      <c r="F486" s="132"/>
      <c r="G486" s="133">
        <f>Pairings!B486</f>
        <v>3</v>
      </c>
    </row>
    <row r="487" spans="1:7" x14ac:dyDescent="0.2">
      <c r="A487" s="132" t="e">
        <f ca="1">IF(ISNUMBER($G487),INDEX(PlayerDetails!$B:$B,VLOOKUP(ResultsInput!D487,TeamDeclarations!$B$3:$J$522,6+$G487)),"")</f>
        <v>#N/A</v>
      </c>
      <c r="B487" s="132" t="e">
        <f ca="1">IF(ISNUMBER($G487),INDEX(PlayerDetails!$B:$B,VLOOKUP(ResultsInput!E487,TeamDeclarations!$B$3:$J$522,6+$G487)),"")</f>
        <v>#N/A</v>
      </c>
      <c r="C487" s="132" t="str">
        <f>IF(ISNUMBER($G487),VLOOKUP(ResultsInput!C487,ResultsInput!$I$3:$L$6,4,FALSE),"")</f>
        <v>01</v>
      </c>
      <c r="D487" s="132" t="str">
        <f t="shared" si="7"/>
        <v>W</v>
      </c>
      <c r="E487" s="132"/>
      <c r="F487" s="132"/>
      <c r="G487" s="133">
        <f>Pairings!B487</f>
        <v>3</v>
      </c>
    </row>
    <row r="488" spans="1:7" x14ac:dyDescent="0.2">
      <c r="A488" s="132" t="e">
        <f ca="1">IF(ISNUMBER($G488),INDEX(PlayerDetails!$B:$B,VLOOKUP(ResultsInput!D488,TeamDeclarations!$B$3:$J$522,6+$G488)),"")</f>
        <v>#N/A</v>
      </c>
      <c r="B488" s="132" t="e">
        <f ca="1">IF(ISNUMBER($G488),INDEX(PlayerDetails!$B:$B,VLOOKUP(ResultsInput!E488,TeamDeclarations!$B$3:$J$522,6+$G488)),"")</f>
        <v>#N/A</v>
      </c>
      <c r="C488" s="132" t="str">
        <f>IF(ISNUMBER($G488),VLOOKUP(ResultsInput!C488,ResultsInput!$I$3:$L$6,4,FALSE),"")</f>
        <v>01</v>
      </c>
      <c r="D488" s="132" t="str">
        <f t="shared" si="7"/>
        <v>W</v>
      </c>
      <c r="E488" s="132"/>
      <c r="F488" s="132"/>
      <c r="G488" s="133">
        <f>Pairings!B488</f>
        <v>3</v>
      </c>
    </row>
    <row r="489" spans="1:7" x14ac:dyDescent="0.2">
      <c r="A489" s="132" t="e">
        <f ca="1">IF(ISNUMBER($G489),INDEX(PlayerDetails!$B:$B,VLOOKUP(ResultsInput!D489,TeamDeclarations!$B$3:$J$522,6+$G489)),"")</f>
        <v>#N/A</v>
      </c>
      <c r="B489" s="132" t="e">
        <f ca="1">IF(ISNUMBER($G489),INDEX(PlayerDetails!$B:$B,VLOOKUP(ResultsInput!E489,TeamDeclarations!$B$3:$J$522,6+$G489)),"")</f>
        <v>#N/A</v>
      </c>
      <c r="C489" s="132" t="str">
        <f>IF(ISNUMBER($G489),VLOOKUP(ResultsInput!C489,ResultsInput!$I$3:$L$6,4,FALSE),"")</f>
        <v>01</v>
      </c>
      <c r="D489" s="132" t="str">
        <f t="shared" si="7"/>
        <v>W</v>
      </c>
      <c r="E489" s="132"/>
      <c r="F489" s="132"/>
      <c r="G489" s="133">
        <f>Pairings!B489</f>
        <v>3</v>
      </c>
    </row>
    <row r="490" spans="1:7" x14ac:dyDescent="0.2">
      <c r="A490" s="132" t="e">
        <f ca="1">IF(ISNUMBER($G490),INDEX(PlayerDetails!$B:$B,VLOOKUP(ResultsInput!D490,TeamDeclarations!$B$3:$J$522,6+$G490)),"")</f>
        <v>#N/A</v>
      </c>
      <c r="B490" s="132" t="e">
        <f ca="1">IF(ISNUMBER($G490),INDEX(PlayerDetails!$B:$B,VLOOKUP(ResultsInput!E490,TeamDeclarations!$B$3:$J$522,6+$G490)),"")</f>
        <v>#N/A</v>
      </c>
      <c r="C490" s="132" t="str">
        <f>IF(ISNUMBER($G490),VLOOKUP(ResultsInput!C490,ResultsInput!$I$3:$L$6,4,FALSE),"")</f>
        <v>01</v>
      </c>
      <c r="D490" s="132" t="str">
        <f t="shared" si="7"/>
        <v>W</v>
      </c>
      <c r="E490" s="132"/>
      <c r="F490" s="132"/>
      <c r="G490" s="133">
        <f>Pairings!B490</f>
        <v>3</v>
      </c>
    </row>
    <row r="491" spans="1:7" x14ac:dyDescent="0.2">
      <c r="A491" s="132" t="e">
        <f ca="1">IF(ISNUMBER($G491),INDEX(PlayerDetails!$B:$B,VLOOKUP(ResultsInput!D491,TeamDeclarations!$B$3:$J$522,6+$G491)),"")</f>
        <v>#N/A</v>
      </c>
      <c r="B491" s="132" t="e">
        <f ca="1">IF(ISNUMBER($G491),INDEX(PlayerDetails!$B:$B,VLOOKUP(ResultsInput!E491,TeamDeclarations!$B$3:$J$522,6+$G491)),"")</f>
        <v>#N/A</v>
      </c>
      <c r="C491" s="132" t="str">
        <f>IF(ISNUMBER($G491),VLOOKUP(ResultsInput!C491,ResultsInput!$I$3:$L$6,4,FALSE),"")</f>
        <v>01</v>
      </c>
      <c r="D491" s="132" t="str">
        <f t="shared" si="7"/>
        <v>W</v>
      </c>
      <c r="E491" s="132"/>
      <c r="F491" s="132"/>
      <c r="G491" s="133">
        <f>Pairings!B491</f>
        <v>3</v>
      </c>
    </row>
    <row r="492" spans="1:7" x14ac:dyDescent="0.2">
      <c r="A492" s="132" t="e">
        <f ca="1">IF(ISNUMBER($G492),INDEX(PlayerDetails!$B:$B,VLOOKUP(ResultsInput!D492,TeamDeclarations!$B$3:$J$522,6+$G492)),"")</f>
        <v>#N/A</v>
      </c>
      <c r="B492" s="132" t="e">
        <f ca="1">IF(ISNUMBER($G492),INDEX(PlayerDetails!$B:$B,VLOOKUP(ResultsInput!E492,TeamDeclarations!$B$3:$J$522,6+$G492)),"")</f>
        <v>#N/A</v>
      </c>
      <c r="C492" s="132" t="str">
        <f>IF(ISNUMBER($G492),VLOOKUP(ResultsInput!C492,ResultsInput!$I$3:$L$6,4,FALSE),"")</f>
        <v>01</v>
      </c>
      <c r="D492" s="132" t="str">
        <f t="shared" si="7"/>
        <v>W</v>
      </c>
      <c r="E492" s="132"/>
      <c r="F492" s="132"/>
      <c r="G492" s="133">
        <f>Pairings!B492</f>
        <v>3</v>
      </c>
    </row>
    <row r="493" spans="1:7" x14ac:dyDescent="0.2">
      <c r="A493" s="132" t="e">
        <f ca="1">IF(ISNUMBER($G493),INDEX(PlayerDetails!$B:$B,VLOOKUP(ResultsInput!D493,TeamDeclarations!$B$3:$J$522,6+$G493)),"")</f>
        <v>#N/A</v>
      </c>
      <c r="B493" s="132" t="e">
        <f ca="1">IF(ISNUMBER($G493),INDEX(PlayerDetails!$B:$B,VLOOKUP(ResultsInput!E493,TeamDeclarations!$B$3:$J$522,6+$G493)),"")</f>
        <v>#N/A</v>
      </c>
      <c r="C493" s="132" t="str">
        <f>IF(ISNUMBER($G493),VLOOKUP(ResultsInput!C493,ResultsInput!$I$3:$L$6,4,FALSE),"")</f>
        <v>01</v>
      </c>
      <c r="D493" s="132" t="str">
        <f t="shared" si="7"/>
        <v>W</v>
      </c>
      <c r="E493" s="132"/>
      <c r="F493" s="132"/>
      <c r="G493" s="133">
        <f>Pairings!B493</f>
        <v>3</v>
      </c>
    </row>
    <row r="494" spans="1:7" x14ac:dyDescent="0.2">
      <c r="A494" s="132" t="e">
        <f ca="1">IF(ISNUMBER($G494),INDEX(PlayerDetails!$B:$B,VLOOKUP(ResultsInput!D494,TeamDeclarations!$B$3:$J$522,6+$G494)),"")</f>
        <v>#N/A</v>
      </c>
      <c r="B494" s="132" t="e">
        <f ca="1">IF(ISNUMBER($G494),INDEX(PlayerDetails!$B:$B,VLOOKUP(ResultsInput!E494,TeamDeclarations!$B$3:$J$522,6+$G494)),"")</f>
        <v>#N/A</v>
      </c>
      <c r="C494" s="132" t="str">
        <f>IF(ISNUMBER($G494),VLOOKUP(ResultsInput!C494,ResultsInput!$I$3:$L$6,4,FALSE),"")</f>
        <v>01</v>
      </c>
      <c r="D494" s="132" t="str">
        <f t="shared" si="7"/>
        <v>W</v>
      </c>
      <c r="E494" s="132"/>
      <c r="F494" s="132"/>
      <c r="G494" s="133">
        <f>Pairings!B494</f>
        <v>3</v>
      </c>
    </row>
    <row r="495" spans="1:7" x14ac:dyDescent="0.2">
      <c r="A495" s="132" t="e">
        <f ca="1">IF(ISNUMBER($G495),INDEX(PlayerDetails!$B:$B,VLOOKUP(ResultsInput!D495,TeamDeclarations!$B$3:$J$522,6+$G495)),"")</f>
        <v>#N/A</v>
      </c>
      <c r="B495" s="132" t="e">
        <f ca="1">IF(ISNUMBER($G495),INDEX(PlayerDetails!$B:$B,VLOOKUP(ResultsInput!E495,TeamDeclarations!$B$3:$J$522,6+$G495)),"")</f>
        <v>#N/A</v>
      </c>
      <c r="C495" s="132" t="str">
        <f>IF(ISNUMBER($G495),VLOOKUP(ResultsInput!C495,ResultsInput!$I$3:$L$6,4,FALSE),"")</f>
        <v>01</v>
      </c>
      <c r="D495" s="132" t="str">
        <f t="shared" si="7"/>
        <v>W</v>
      </c>
      <c r="E495" s="132"/>
      <c r="F495" s="132"/>
      <c r="G495" s="133">
        <f>Pairings!B495</f>
        <v>3</v>
      </c>
    </row>
    <row r="496" spans="1:7" x14ac:dyDescent="0.2">
      <c r="A496" s="132" t="e">
        <f ca="1">IF(ISNUMBER($G496),INDEX(PlayerDetails!$B:$B,VLOOKUP(ResultsInput!D496,TeamDeclarations!$B$3:$J$522,6+$G496)),"")</f>
        <v>#N/A</v>
      </c>
      <c r="B496" s="132" t="e">
        <f ca="1">IF(ISNUMBER($G496),INDEX(PlayerDetails!$B:$B,VLOOKUP(ResultsInput!E496,TeamDeclarations!$B$3:$J$522,6+$G496)),"")</f>
        <v>#N/A</v>
      </c>
      <c r="C496" s="132" t="str">
        <f>IF(ISNUMBER($G496),VLOOKUP(ResultsInput!C496,ResultsInput!$I$3:$L$6,4,FALSE),"")</f>
        <v>01</v>
      </c>
      <c r="D496" s="132" t="str">
        <f t="shared" si="7"/>
        <v>W</v>
      </c>
      <c r="E496" s="132"/>
      <c r="F496" s="132"/>
      <c r="G496" s="133">
        <f>Pairings!B496</f>
        <v>3</v>
      </c>
    </row>
    <row r="497" spans="1:7" x14ac:dyDescent="0.2">
      <c r="A497" s="132" t="e">
        <f ca="1">IF(ISNUMBER($G497),INDEX(PlayerDetails!$B:$B,VLOOKUP(ResultsInput!D497,TeamDeclarations!$B$3:$J$522,6+$G497)),"")</f>
        <v>#N/A</v>
      </c>
      <c r="B497" s="132" t="e">
        <f ca="1">IF(ISNUMBER($G497),INDEX(PlayerDetails!$B:$B,VLOOKUP(ResultsInput!E497,TeamDeclarations!$B$3:$J$522,6+$G497)),"")</f>
        <v>#N/A</v>
      </c>
      <c r="C497" s="132" t="str">
        <f>IF(ISNUMBER($G497),VLOOKUP(ResultsInput!C497,ResultsInput!$I$3:$L$6,4,FALSE),"")</f>
        <v>01</v>
      </c>
      <c r="D497" s="132" t="str">
        <f t="shared" si="7"/>
        <v>W</v>
      </c>
      <c r="E497" s="132"/>
      <c r="F497" s="132"/>
      <c r="G497" s="133">
        <f>Pairings!B497</f>
        <v>3</v>
      </c>
    </row>
    <row r="498" spans="1:7" x14ac:dyDescent="0.2">
      <c r="A498" s="132" t="e">
        <f ca="1">IF(ISNUMBER($G498),INDEX(PlayerDetails!$B:$B,VLOOKUP(ResultsInput!D498,TeamDeclarations!$B$3:$J$522,6+$G498)),"")</f>
        <v>#N/A</v>
      </c>
      <c r="B498" s="132" t="e">
        <f ca="1">IF(ISNUMBER($G498),INDEX(PlayerDetails!$B:$B,VLOOKUP(ResultsInput!E498,TeamDeclarations!$B$3:$J$522,6+$G498)),"")</f>
        <v>#N/A</v>
      </c>
      <c r="C498" s="132" t="str">
        <f>IF(ISNUMBER($G498),VLOOKUP(ResultsInput!C498,ResultsInput!$I$3:$L$6,4,FALSE),"")</f>
        <v>01</v>
      </c>
      <c r="D498" s="132" t="str">
        <f t="shared" si="7"/>
        <v>W</v>
      </c>
      <c r="E498" s="132"/>
      <c r="F498" s="132"/>
      <c r="G498" s="133">
        <f>Pairings!B498</f>
        <v>3</v>
      </c>
    </row>
    <row r="499" spans="1:7" x14ac:dyDescent="0.2">
      <c r="A499" s="132" t="e">
        <f ca="1">IF(ISNUMBER($G499),INDEX(PlayerDetails!$B:$B,VLOOKUP(ResultsInput!D499,TeamDeclarations!$B$3:$J$522,6+$G499)),"")</f>
        <v>#N/A</v>
      </c>
      <c r="B499" s="132" t="e">
        <f ca="1">IF(ISNUMBER($G499),INDEX(PlayerDetails!$B:$B,VLOOKUP(ResultsInput!E499,TeamDeclarations!$B$3:$J$522,6+$G499)),"")</f>
        <v>#N/A</v>
      </c>
      <c r="C499" s="132" t="str">
        <f>IF(ISNUMBER($G499),VLOOKUP(ResultsInput!C499,ResultsInput!$I$3:$L$6,4,FALSE),"")</f>
        <v>01</v>
      </c>
      <c r="D499" s="132" t="str">
        <f t="shared" si="7"/>
        <v>W</v>
      </c>
      <c r="E499" s="132"/>
      <c r="F499" s="132"/>
      <c r="G499" s="133">
        <f>Pairings!B499</f>
        <v>3</v>
      </c>
    </row>
    <row r="500" spans="1:7" x14ac:dyDescent="0.2">
      <c r="A500" s="132" t="e">
        <f ca="1">IF(ISNUMBER($G500),INDEX(PlayerDetails!$B:$B,VLOOKUP(ResultsInput!D500,TeamDeclarations!$B$3:$J$522,6+$G500)),"")</f>
        <v>#N/A</v>
      </c>
      <c r="B500" s="132" t="e">
        <f ca="1">IF(ISNUMBER($G500),INDEX(PlayerDetails!$B:$B,VLOOKUP(ResultsInput!E500,TeamDeclarations!$B$3:$J$522,6+$G500)),"")</f>
        <v>#N/A</v>
      </c>
      <c r="C500" s="132" t="str">
        <f>IF(ISNUMBER($G500),VLOOKUP(ResultsInput!C500,ResultsInput!$I$3:$L$6,4,FALSE),"")</f>
        <v>01</v>
      </c>
      <c r="D500" s="132" t="str">
        <f t="shared" si="7"/>
        <v>W</v>
      </c>
      <c r="E500" s="132"/>
      <c r="F500" s="132"/>
      <c r="G500" s="133">
        <f>Pairings!B500</f>
        <v>3</v>
      </c>
    </row>
    <row r="501" spans="1:7" x14ac:dyDescent="0.2">
      <c r="A501" s="132" t="e">
        <f ca="1">IF(ISNUMBER($G501),INDEX(PlayerDetails!$B:$B,VLOOKUP(ResultsInput!D501,TeamDeclarations!$B$3:$J$522,6+$G501)),"")</f>
        <v>#N/A</v>
      </c>
      <c r="B501" s="132" t="e">
        <f ca="1">IF(ISNUMBER($G501),INDEX(PlayerDetails!$B:$B,VLOOKUP(ResultsInput!E501,TeamDeclarations!$B$3:$J$522,6+$G501)),"")</f>
        <v>#N/A</v>
      </c>
      <c r="C501" s="132" t="str">
        <f>IF(ISNUMBER($G501),VLOOKUP(ResultsInput!C501,ResultsInput!$I$3:$L$6,4,FALSE),"")</f>
        <v>01</v>
      </c>
      <c r="D501" s="132" t="str">
        <f t="shared" si="7"/>
        <v>W</v>
      </c>
      <c r="E501" s="132"/>
      <c r="F501" s="132"/>
      <c r="G501" s="133">
        <f>Pairings!B501</f>
        <v>3</v>
      </c>
    </row>
    <row r="502" spans="1:7" x14ac:dyDescent="0.2">
      <c r="A502" s="132" t="e">
        <f ca="1">IF(ISNUMBER($G502),INDEX(PlayerDetails!$B:$B,VLOOKUP(ResultsInput!D502,TeamDeclarations!$B$3:$J$522,6+$G502)),"")</f>
        <v>#N/A</v>
      </c>
      <c r="B502" s="132" t="e">
        <f ca="1">IF(ISNUMBER($G502),INDEX(PlayerDetails!$B:$B,VLOOKUP(ResultsInput!E502,TeamDeclarations!$B$3:$J$522,6+$G502)),"")</f>
        <v>#N/A</v>
      </c>
      <c r="C502" s="132" t="str">
        <f>IF(ISNUMBER($G502),VLOOKUP(ResultsInput!C502,ResultsInput!$I$3:$L$6,4,FALSE),"")</f>
        <v>01</v>
      </c>
      <c r="D502" s="132" t="str">
        <f t="shared" si="7"/>
        <v>W</v>
      </c>
      <c r="E502" s="132"/>
      <c r="F502" s="132"/>
      <c r="G502" s="133">
        <f>Pairings!B502</f>
        <v>3</v>
      </c>
    </row>
    <row r="503" spans="1:7" x14ac:dyDescent="0.2">
      <c r="A503" s="132" t="e">
        <f ca="1">IF(ISNUMBER($G503),INDEX(PlayerDetails!$B:$B,VLOOKUP(ResultsInput!D503,TeamDeclarations!$B$3:$J$522,6+$G503)),"")</f>
        <v>#N/A</v>
      </c>
      <c r="B503" s="132" t="e">
        <f ca="1">IF(ISNUMBER($G503),INDEX(PlayerDetails!$B:$B,VLOOKUP(ResultsInput!E503,TeamDeclarations!$B$3:$J$522,6+$G503)),"")</f>
        <v>#N/A</v>
      </c>
      <c r="C503" s="132" t="str">
        <f>IF(ISNUMBER($G503),VLOOKUP(ResultsInput!C503,ResultsInput!$I$3:$L$6,4,FALSE),"")</f>
        <v>01</v>
      </c>
      <c r="D503" s="132" t="str">
        <f t="shared" si="7"/>
        <v>W</v>
      </c>
      <c r="E503" s="132"/>
      <c r="F503" s="132"/>
      <c r="G503" s="133">
        <f>Pairings!B503</f>
        <v>3</v>
      </c>
    </row>
    <row r="504" spans="1:7" x14ac:dyDescent="0.2">
      <c r="A504" s="132" t="e">
        <f ca="1">IF(ISNUMBER($G504),INDEX(PlayerDetails!$B:$B,VLOOKUP(ResultsInput!D504,TeamDeclarations!$B$3:$J$522,6+$G504)),"")</f>
        <v>#N/A</v>
      </c>
      <c r="B504" s="132" t="e">
        <f ca="1">IF(ISNUMBER($G504),INDEX(PlayerDetails!$B:$B,VLOOKUP(ResultsInput!E504,TeamDeclarations!$B$3:$J$522,6+$G504)),"")</f>
        <v>#N/A</v>
      </c>
      <c r="C504" s="132" t="str">
        <f>IF(ISNUMBER($G504),VLOOKUP(ResultsInput!C504,ResultsInput!$I$3:$L$6,4,FALSE),"")</f>
        <v>01</v>
      </c>
      <c r="D504" s="132" t="str">
        <f t="shared" si="7"/>
        <v>W</v>
      </c>
      <c r="E504" s="132"/>
      <c r="F504" s="132"/>
      <c r="G504" s="133">
        <f>Pairings!B504</f>
        <v>3</v>
      </c>
    </row>
    <row r="505" spans="1:7" x14ac:dyDescent="0.2">
      <c r="A505" s="132" t="e">
        <f ca="1">IF(ISNUMBER($G505),INDEX(PlayerDetails!$B:$B,VLOOKUP(ResultsInput!D505,TeamDeclarations!$B$3:$J$522,6+$G505)),"")</f>
        <v>#N/A</v>
      </c>
      <c r="B505" s="132" t="e">
        <f ca="1">IF(ISNUMBER($G505),INDEX(PlayerDetails!$B:$B,VLOOKUP(ResultsInput!E505,TeamDeclarations!$B$3:$J$522,6+$G505)),"")</f>
        <v>#N/A</v>
      </c>
      <c r="C505" s="132" t="str">
        <f>IF(ISNUMBER($G505),VLOOKUP(ResultsInput!C505,ResultsInput!$I$3:$L$6,4,FALSE),"")</f>
        <v>01</v>
      </c>
      <c r="D505" s="132" t="str">
        <f t="shared" si="7"/>
        <v>W</v>
      </c>
      <c r="E505" s="132"/>
      <c r="F505" s="132"/>
      <c r="G505" s="133">
        <f>Pairings!B505</f>
        <v>3</v>
      </c>
    </row>
    <row r="506" spans="1:7" x14ac:dyDescent="0.2">
      <c r="A506" s="132" t="e">
        <f ca="1">IF(ISNUMBER($G506),INDEX(PlayerDetails!$B:$B,VLOOKUP(ResultsInput!D506,TeamDeclarations!$B$3:$J$522,6+$G506)),"")</f>
        <v>#N/A</v>
      </c>
      <c r="B506" s="132" t="e">
        <f ca="1">IF(ISNUMBER($G506),INDEX(PlayerDetails!$B:$B,VLOOKUP(ResultsInput!E506,TeamDeclarations!$B$3:$J$522,6+$G506)),"")</f>
        <v>#N/A</v>
      </c>
      <c r="C506" s="132" t="str">
        <f>IF(ISNUMBER($G506),VLOOKUP(ResultsInput!C506,ResultsInput!$I$3:$L$6,4,FALSE),"")</f>
        <v>01</v>
      </c>
      <c r="D506" s="132" t="str">
        <f t="shared" si="7"/>
        <v>W</v>
      </c>
      <c r="E506" s="132"/>
      <c r="F506" s="132"/>
      <c r="G506" s="133">
        <f>Pairings!B506</f>
        <v>3</v>
      </c>
    </row>
    <row r="507" spans="1:7" x14ac:dyDescent="0.2">
      <c r="A507" s="132" t="e">
        <f ca="1">IF(ISNUMBER($G507),INDEX(PlayerDetails!$B:$B,VLOOKUP(ResultsInput!D507,TeamDeclarations!$B$3:$J$522,6+$G507)),"")</f>
        <v>#N/A</v>
      </c>
      <c r="B507" s="132" t="e">
        <f ca="1">IF(ISNUMBER($G507),INDEX(PlayerDetails!$B:$B,VLOOKUP(ResultsInput!E507,TeamDeclarations!$B$3:$J$522,6+$G507)),"")</f>
        <v>#N/A</v>
      </c>
      <c r="C507" s="132" t="str">
        <f>IF(ISNUMBER($G507),VLOOKUP(ResultsInput!C507,ResultsInput!$I$3:$L$6,4,FALSE),"")</f>
        <v>01</v>
      </c>
      <c r="D507" s="132" t="str">
        <f t="shared" si="7"/>
        <v>W</v>
      </c>
      <c r="E507" s="132"/>
      <c r="F507" s="132"/>
      <c r="G507" s="133">
        <f>Pairings!B507</f>
        <v>3</v>
      </c>
    </row>
    <row r="508" spans="1:7" x14ac:dyDescent="0.2">
      <c r="A508" s="132" t="e">
        <f ca="1">IF(ISNUMBER($G508),INDEX(PlayerDetails!$B:$B,VLOOKUP(ResultsInput!D508,TeamDeclarations!$B$3:$J$522,6+$G508)),"")</f>
        <v>#N/A</v>
      </c>
      <c r="B508" s="132" t="e">
        <f ca="1">IF(ISNUMBER($G508),INDEX(PlayerDetails!$B:$B,VLOOKUP(ResultsInput!E508,TeamDeclarations!$B$3:$J$522,6+$G508)),"")</f>
        <v>#N/A</v>
      </c>
      <c r="C508" s="132" t="str">
        <f>IF(ISNUMBER($G508),VLOOKUP(ResultsInput!C508,ResultsInput!$I$3:$L$6,4,FALSE),"")</f>
        <v>01</v>
      </c>
      <c r="D508" s="132" t="str">
        <f t="shared" si="7"/>
        <v>W</v>
      </c>
      <c r="E508" s="132"/>
      <c r="F508" s="132"/>
      <c r="G508" s="133">
        <f>Pairings!B508</f>
        <v>3</v>
      </c>
    </row>
    <row r="509" spans="1:7" x14ac:dyDescent="0.2">
      <c r="A509" s="132" t="e">
        <f ca="1">IF(ISNUMBER($G509),INDEX(PlayerDetails!$B:$B,VLOOKUP(ResultsInput!D509,TeamDeclarations!$B$3:$J$522,6+$G509)),"")</f>
        <v>#N/A</v>
      </c>
      <c r="B509" s="132" t="e">
        <f ca="1">IF(ISNUMBER($G509),INDEX(PlayerDetails!$B:$B,VLOOKUP(ResultsInput!E509,TeamDeclarations!$B$3:$J$522,6+$G509)),"")</f>
        <v>#N/A</v>
      </c>
      <c r="C509" s="132" t="str">
        <f>IF(ISNUMBER($G509),VLOOKUP(ResultsInput!C509,ResultsInput!$I$3:$L$6,4,FALSE),"")</f>
        <v>01</v>
      </c>
      <c r="D509" s="132" t="str">
        <f t="shared" si="7"/>
        <v>W</v>
      </c>
      <c r="E509" s="132"/>
      <c r="F509" s="132"/>
      <c r="G509" s="133">
        <f>Pairings!B509</f>
        <v>3</v>
      </c>
    </row>
    <row r="510" spans="1:7" x14ac:dyDescent="0.2">
      <c r="A510" s="132" t="e">
        <f ca="1">IF(ISNUMBER($G510),INDEX(PlayerDetails!$B:$B,VLOOKUP(ResultsInput!D510,TeamDeclarations!$B$3:$J$522,6+$G510)),"")</f>
        <v>#N/A</v>
      </c>
      <c r="B510" s="132" t="e">
        <f ca="1">IF(ISNUMBER($G510),INDEX(PlayerDetails!$B:$B,VLOOKUP(ResultsInput!E510,TeamDeclarations!$B$3:$J$522,6+$G510)),"")</f>
        <v>#N/A</v>
      </c>
      <c r="C510" s="132" t="str">
        <f>IF(ISNUMBER($G510),VLOOKUP(ResultsInput!C510,ResultsInput!$I$3:$L$6,4,FALSE),"")</f>
        <v>01</v>
      </c>
      <c r="D510" s="132" t="str">
        <f t="shared" si="7"/>
        <v>W</v>
      </c>
      <c r="E510" s="132"/>
      <c r="F510" s="132"/>
      <c r="G510" s="133">
        <f>Pairings!B510</f>
        <v>3</v>
      </c>
    </row>
    <row r="511" spans="1:7" x14ac:dyDescent="0.2">
      <c r="A511" s="132" t="e">
        <f ca="1">IF(ISNUMBER($G511),INDEX(PlayerDetails!$B:$B,VLOOKUP(ResultsInput!D511,TeamDeclarations!$B$3:$J$522,6+$G511)),"")</f>
        <v>#N/A</v>
      </c>
      <c r="B511" s="132" t="e">
        <f ca="1">IF(ISNUMBER($G511),INDEX(PlayerDetails!$B:$B,VLOOKUP(ResultsInput!E511,TeamDeclarations!$B$3:$J$522,6+$G511)),"")</f>
        <v>#N/A</v>
      </c>
      <c r="C511" s="132" t="str">
        <f>IF(ISNUMBER($G511),VLOOKUP(ResultsInput!C511,ResultsInput!$I$3:$L$6,4,FALSE),"")</f>
        <v>01</v>
      </c>
      <c r="D511" s="132" t="str">
        <f t="shared" si="7"/>
        <v>W</v>
      </c>
      <c r="E511" s="132"/>
      <c r="F511" s="132"/>
      <c r="G511" s="133">
        <f>Pairings!B511</f>
        <v>3</v>
      </c>
    </row>
    <row r="512" spans="1:7" x14ac:dyDescent="0.2">
      <c r="A512" s="132" t="e">
        <f ca="1">IF(ISNUMBER($G512),INDEX(PlayerDetails!$B:$B,VLOOKUP(ResultsInput!D512,TeamDeclarations!$B$3:$J$522,6+$G512)),"")</f>
        <v>#N/A</v>
      </c>
      <c r="B512" s="132" t="e">
        <f ca="1">IF(ISNUMBER($G512),INDEX(PlayerDetails!$B:$B,VLOOKUP(ResultsInput!E512,TeamDeclarations!$B$3:$J$522,6+$G512)),"")</f>
        <v>#N/A</v>
      </c>
      <c r="C512" s="132" t="str">
        <f>IF(ISNUMBER($G512),VLOOKUP(ResultsInput!C512,ResultsInput!$I$3:$L$6,4,FALSE),"")</f>
        <v>01</v>
      </c>
      <c r="D512" s="132" t="str">
        <f t="shared" si="7"/>
        <v>W</v>
      </c>
      <c r="E512" s="132"/>
      <c r="F512" s="132"/>
      <c r="G512" s="133">
        <f>Pairings!B512</f>
        <v>3</v>
      </c>
    </row>
    <row r="513" spans="1:7" x14ac:dyDescent="0.2">
      <c r="A513" s="132" t="e">
        <f ca="1">IF(ISNUMBER($G513),INDEX(PlayerDetails!$B:$B,VLOOKUP(ResultsInput!D513,TeamDeclarations!$B$3:$J$522,6+$G513)),"")</f>
        <v>#N/A</v>
      </c>
      <c r="B513" s="132" t="e">
        <f ca="1">IF(ISNUMBER($G513),INDEX(PlayerDetails!$B:$B,VLOOKUP(ResultsInput!E513,TeamDeclarations!$B$3:$J$522,6+$G513)),"")</f>
        <v>#N/A</v>
      </c>
      <c r="C513" s="132" t="str">
        <f>IF(ISNUMBER($G513),VLOOKUP(ResultsInput!C513,ResultsInput!$I$3:$L$6,4,FALSE),"")</f>
        <v>01</v>
      </c>
      <c r="D513" s="132" t="str">
        <f t="shared" si="7"/>
        <v>W</v>
      </c>
      <c r="E513" s="132"/>
      <c r="F513" s="132"/>
      <c r="G513" s="133">
        <f>Pairings!B513</f>
        <v>3</v>
      </c>
    </row>
    <row r="514" spans="1:7" x14ac:dyDescent="0.2">
      <c r="A514" s="132" t="e">
        <f ca="1">IF(ISNUMBER($G514),INDEX(PlayerDetails!$B:$B,VLOOKUP(ResultsInput!D514,TeamDeclarations!$B$3:$J$522,6+$G514)),"")</f>
        <v>#N/A</v>
      </c>
      <c r="B514" s="132" t="e">
        <f ca="1">IF(ISNUMBER($G514),INDEX(PlayerDetails!$B:$B,VLOOKUP(ResultsInput!E514,TeamDeclarations!$B$3:$J$522,6+$G514)),"")</f>
        <v>#N/A</v>
      </c>
      <c r="C514" s="132" t="str">
        <f>IF(ISNUMBER($G514),VLOOKUP(ResultsInput!C514,ResultsInput!$I$3:$L$6,4,FALSE),"")</f>
        <v>01</v>
      </c>
      <c r="D514" s="132" t="str">
        <f t="shared" ref="D514:D577" si="8">IF(ISNUMBER($G514),"W","")</f>
        <v>W</v>
      </c>
      <c r="E514" s="132"/>
      <c r="F514" s="132"/>
      <c r="G514" s="133">
        <f>Pairings!B514</f>
        <v>3</v>
      </c>
    </row>
    <row r="515" spans="1:7" x14ac:dyDescent="0.2">
      <c r="A515" s="132" t="e">
        <f ca="1">IF(ISNUMBER($G515),INDEX(PlayerDetails!$B:$B,VLOOKUP(ResultsInput!D515,TeamDeclarations!$B$3:$J$522,6+$G515)),"")</f>
        <v>#N/A</v>
      </c>
      <c r="B515" s="132" t="e">
        <f ca="1">IF(ISNUMBER($G515),INDEX(PlayerDetails!$B:$B,VLOOKUP(ResultsInput!E515,TeamDeclarations!$B$3:$J$522,6+$G515)),"")</f>
        <v>#N/A</v>
      </c>
      <c r="C515" s="132" t="str">
        <f>IF(ISNUMBER($G515),VLOOKUP(ResultsInput!C515,ResultsInput!$I$3:$L$6,4,FALSE),"")</f>
        <v>01</v>
      </c>
      <c r="D515" s="132" t="str">
        <f t="shared" si="8"/>
        <v>W</v>
      </c>
      <c r="E515" s="132"/>
      <c r="F515" s="132"/>
      <c r="G515" s="133">
        <f>Pairings!B515</f>
        <v>3</v>
      </c>
    </row>
    <row r="516" spans="1:7" x14ac:dyDescent="0.2">
      <c r="A516" s="132" t="e">
        <f ca="1">IF(ISNUMBER($G516),INDEX(PlayerDetails!$B:$B,VLOOKUP(ResultsInput!D516,TeamDeclarations!$B$3:$J$522,6+$G516)),"")</f>
        <v>#N/A</v>
      </c>
      <c r="B516" s="132" t="e">
        <f ca="1">IF(ISNUMBER($G516),INDEX(PlayerDetails!$B:$B,VLOOKUP(ResultsInput!E516,TeamDeclarations!$B$3:$J$522,6+$G516)),"")</f>
        <v>#N/A</v>
      </c>
      <c r="C516" s="132" t="str">
        <f>IF(ISNUMBER($G516),VLOOKUP(ResultsInput!C516,ResultsInput!$I$3:$L$6,4,FALSE),"")</f>
        <v>01</v>
      </c>
      <c r="D516" s="132" t="str">
        <f t="shared" si="8"/>
        <v>W</v>
      </c>
      <c r="E516" s="132"/>
      <c r="F516" s="132"/>
      <c r="G516" s="133">
        <f>Pairings!B516</f>
        <v>3</v>
      </c>
    </row>
    <row r="517" spans="1:7" x14ac:dyDescent="0.2">
      <c r="A517" s="132" t="e">
        <f ca="1">IF(ISNUMBER($G517),INDEX(PlayerDetails!$B:$B,VLOOKUP(ResultsInput!D517,TeamDeclarations!$B$3:$J$522,6+$G517)),"")</f>
        <v>#N/A</v>
      </c>
      <c r="B517" s="132" t="e">
        <f ca="1">IF(ISNUMBER($G517),INDEX(PlayerDetails!$B:$B,VLOOKUP(ResultsInput!E517,TeamDeclarations!$B$3:$J$522,6+$G517)),"")</f>
        <v>#N/A</v>
      </c>
      <c r="C517" s="132" t="str">
        <f>IF(ISNUMBER($G517),VLOOKUP(ResultsInput!C517,ResultsInput!$I$3:$L$6,4,FALSE),"")</f>
        <v>01</v>
      </c>
      <c r="D517" s="132" t="str">
        <f t="shared" si="8"/>
        <v>W</v>
      </c>
      <c r="E517" s="132"/>
      <c r="F517" s="132"/>
      <c r="G517" s="133">
        <f>Pairings!B517</f>
        <v>3</v>
      </c>
    </row>
    <row r="518" spans="1:7" x14ac:dyDescent="0.2">
      <c r="A518" s="132" t="e">
        <f ca="1">IF(ISNUMBER($G518),INDEX(PlayerDetails!$B:$B,VLOOKUP(ResultsInput!D518,TeamDeclarations!$B$3:$J$522,6+$G518)),"")</f>
        <v>#N/A</v>
      </c>
      <c r="B518" s="132" t="e">
        <f ca="1">IF(ISNUMBER($G518),INDEX(PlayerDetails!$B:$B,VLOOKUP(ResultsInput!E518,TeamDeclarations!$B$3:$J$522,6+$G518)),"")</f>
        <v>#N/A</v>
      </c>
      <c r="C518" s="132" t="str">
        <f>IF(ISNUMBER($G518),VLOOKUP(ResultsInput!C518,ResultsInput!$I$3:$L$6,4,FALSE),"")</f>
        <v>01</v>
      </c>
      <c r="D518" s="132" t="str">
        <f t="shared" si="8"/>
        <v>W</v>
      </c>
      <c r="E518" s="132"/>
      <c r="F518" s="132"/>
      <c r="G518" s="133">
        <f>Pairings!B518</f>
        <v>3</v>
      </c>
    </row>
    <row r="519" spans="1:7" x14ac:dyDescent="0.2">
      <c r="A519" s="132" t="e">
        <f ca="1">IF(ISNUMBER($G519),INDEX(PlayerDetails!$B:$B,VLOOKUP(ResultsInput!D519,TeamDeclarations!$B$3:$J$522,6+$G519)),"")</f>
        <v>#N/A</v>
      </c>
      <c r="B519" s="132" t="e">
        <f ca="1">IF(ISNUMBER($G519),INDEX(PlayerDetails!$B:$B,VLOOKUP(ResultsInput!E519,TeamDeclarations!$B$3:$J$522,6+$G519)),"")</f>
        <v>#N/A</v>
      </c>
      <c r="C519" s="132" t="str">
        <f>IF(ISNUMBER($G519),VLOOKUP(ResultsInput!C519,ResultsInput!$I$3:$L$6,4,FALSE),"")</f>
        <v>01</v>
      </c>
      <c r="D519" s="132" t="str">
        <f t="shared" si="8"/>
        <v>W</v>
      </c>
      <c r="E519" s="132"/>
      <c r="F519" s="132"/>
      <c r="G519" s="133">
        <f>Pairings!B519</f>
        <v>3</v>
      </c>
    </row>
    <row r="520" spans="1:7" x14ac:dyDescent="0.2">
      <c r="A520" s="132" t="e">
        <f ca="1">IF(ISNUMBER($G520),INDEX(PlayerDetails!$B:$B,VLOOKUP(ResultsInput!D520,TeamDeclarations!$B$3:$J$522,6+$G520)),"")</f>
        <v>#N/A</v>
      </c>
      <c r="B520" s="132" t="e">
        <f ca="1">IF(ISNUMBER($G520),INDEX(PlayerDetails!$B:$B,VLOOKUP(ResultsInput!E520,TeamDeclarations!$B$3:$J$522,6+$G520)),"")</f>
        <v>#N/A</v>
      </c>
      <c r="C520" s="132" t="str">
        <f>IF(ISNUMBER($G520),VLOOKUP(ResultsInput!C520,ResultsInput!$I$3:$L$6,4,FALSE),"")</f>
        <v>01</v>
      </c>
      <c r="D520" s="132" t="str">
        <f t="shared" si="8"/>
        <v>W</v>
      </c>
      <c r="E520" s="132"/>
      <c r="F520" s="132"/>
      <c r="G520" s="133">
        <f>Pairings!B520</f>
        <v>3</v>
      </c>
    </row>
    <row r="521" spans="1:7" x14ac:dyDescent="0.2">
      <c r="A521" s="132" t="e">
        <f ca="1">IF(ISNUMBER($G521),INDEX(PlayerDetails!$B:$B,VLOOKUP(ResultsInput!D521,TeamDeclarations!$B$3:$J$522,6+$G521)),"")</f>
        <v>#N/A</v>
      </c>
      <c r="B521" s="132" t="e">
        <f ca="1">IF(ISNUMBER($G521),INDEX(PlayerDetails!$B:$B,VLOOKUP(ResultsInput!E521,TeamDeclarations!$B$3:$J$522,6+$G521)),"")</f>
        <v>#N/A</v>
      </c>
      <c r="C521" s="132" t="str">
        <f>IF(ISNUMBER($G521),VLOOKUP(ResultsInput!C521,ResultsInput!$I$3:$L$6,4,FALSE),"")</f>
        <v>01</v>
      </c>
      <c r="D521" s="132" t="str">
        <f t="shared" si="8"/>
        <v>W</v>
      </c>
      <c r="E521" s="132"/>
      <c r="F521" s="132"/>
      <c r="G521" s="133">
        <f>Pairings!B521</f>
        <v>3</v>
      </c>
    </row>
    <row r="522" spans="1:7" x14ac:dyDescent="0.2">
      <c r="A522" s="132" t="e">
        <f ca="1">IF(ISNUMBER($G522),INDEX(PlayerDetails!$B:$B,VLOOKUP(ResultsInput!D522,TeamDeclarations!$B$3:$J$522,6+$G522)),"")</f>
        <v>#N/A</v>
      </c>
      <c r="B522" s="132" t="e">
        <f ca="1">IF(ISNUMBER($G522),INDEX(PlayerDetails!$B:$B,VLOOKUP(ResultsInput!E522,TeamDeclarations!$B$3:$J$522,6+$G522)),"")</f>
        <v>#N/A</v>
      </c>
      <c r="C522" s="132" t="str">
        <f>IF(ISNUMBER($G522),VLOOKUP(ResultsInput!C522,ResultsInput!$I$3:$L$6,4,FALSE),"")</f>
        <v>01</v>
      </c>
      <c r="D522" s="132" t="str">
        <f t="shared" si="8"/>
        <v>W</v>
      </c>
      <c r="E522" s="132"/>
      <c r="F522" s="132"/>
      <c r="G522" s="133">
        <f>Pairings!B522</f>
        <v>3</v>
      </c>
    </row>
    <row r="523" spans="1:7" x14ac:dyDescent="0.2">
      <c r="A523" s="132" t="e">
        <f ca="1">IF(ISNUMBER($G523),INDEX(PlayerDetails!$B:$B,VLOOKUP(ResultsInput!D523,TeamDeclarations!$B$3:$J$522,6+$G523)),"")</f>
        <v>#N/A</v>
      </c>
      <c r="B523" s="132" t="e">
        <f ca="1">IF(ISNUMBER($G523),INDEX(PlayerDetails!$B:$B,VLOOKUP(ResultsInput!E523,TeamDeclarations!$B$3:$J$522,6+$G523)),"")</f>
        <v>#N/A</v>
      </c>
      <c r="C523" s="132" t="str">
        <f>IF(ISNUMBER($G523),VLOOKUP(ResultsInput!C523,ResultsInput!$I$3:$L$6,4,FALSE),"")</f>
        <v>01</v>
      </c>
      <c r="D523" s="132" t="str">
        <f t="shared" si="8"/>
        <v>W</v>
      </c>
      <c r="E523" s="132"/>
      <c r="F523" s="132"/>
      <c r="G523" s="133">
        <f>Pairings!B523</f>
        <v>3</v>
      </c>
    </row>
    <row r="524" spans="1:7" x14ac:dyDescent="0.2">
      <c r="A524" s="132" t="e">
        <f ca="1">IF(ISNUMBER($G524),INDEX(PlayerDetails!$B:$B,VLOOKUP(ResultsInput!D524,TeamDeclarations!$B$3:$J$522,6+$G524)),"")</f>
        <v>#N/A</v>
      </c>
      <c r="B524" s="132" t="e">
        <f ca="1">IF(ISNUMBER($G524),INDEX(PlayerDetails!$B:$B,VLOOKUP(ResultsInput!E524,TeamDeclarations!$B$3:$J$522,6+$G524)),"")</f>
        <v>#N/A</v>
      </c>
      <c r="C524" s="132" t="str">
        <f>IF(ISNUMBER($G524),VLOOKUP(ResultsInput!C524,ResultsInput!$I$3:$L$6,4,FALSE),"")</f>
        <v>01</v>
      </c>
      <c r="D524" s="132" t="str">
        <f t="shared" si="8"/>
        <v>W</v>
      </c>
      <c r="E524" s="132"/>
      <c r="F524" s="132"/>
      <c r="G524" s="133">
        <f>Pairings!B524</f>
        <v>3</v>
      </c>
    </row>
    <row r="525" spans="1:7" x14ac:dyDescent="0.2">
      <c r="A525" s="132" t="e">
        <f ca="1">IF(ISNUMBER($G525),INDEX(PlayerDetails!$B:$B,VLOOKUP(ResultsInput!D525,TeamDeclarations!$B$3:$J$522,6+$G525)),"")</f>
        <v>#N/A</v>
      </c>
      <c r="B525" s="132" t="e">
        <f ca="1">IF(ISNUMBER($G525),INDEX(PlayerDetails!$B:$B,VLOOKUP(ResultsInput!E525,TeamDeclarations!$B$3:$J$522,6+$G525)),"")</f>
        <v>#N/A</v>
      </c>
      <c r="C525" s="132" t="str">
        <f>IF(ISNUMBER($G525),VLOOKUP(ResultsInput!C525,ResultsInput!$I$3:$L$6,4,FALSE),"")</f>
        <v>01</v>
      </c>
      <c r="D525" s="132" t="str">
        <f t="shared" si="8"/>
        <v>W</v>
      </c>
      <c r="E525" s="132"/>
      <c r="F525" s="132"/>
      <c r="G525" s="133">
        <f>Pairings!B525</f>
        <v>3</v>
      </c>
    </row>
    <row r="526" spans="1:7" x14ac:dyDescent="0.2">
      <c r="A526" s="132" t="e">
        <f ca="1">IF(ISNUMBER($G526),INDEX(PlayerDetails!$B:$B,VLOOKUP(ResultsInput!D526,TeamDeclarations!$B$3:$J$522,6+$G526)),"")</f>
        <v>#N/A</v>
      </c>
      <c r="B526" s="132" t="e">
        <f ca="1">IF(ISNUMBER($G526),INDEX(PlayerDetails!$B:$B,VLOOKUP(ResultsInput!E526,TeamDeclarations!$B$3:$J$522,6+$G526)),"")</f>
        <v>#N/A</v>
      </c>
      <c r="C526" s="132" t="str">
        <f>IF(ISNUMBER($G526),VLOOKUP(ResultsInput!C526,ResultsInput!$I$3:$L$6,4,FALSE),"")</f>
        <v>01</v>
      </c>
      <c r="D526" s="132" t="str">
        <f t="shared" si="8"/>
        <v>W</v>
      </c>
      <c r="E526" s="132"/>
      <c r="F526" s="132"/>
      <c r="G526" s="133">
        <f>Pairings!B526</f>
        <v>3</v>
      </c>
    </row>
    <row r="527" spans="1:7" x14ac:dyDescent="0.2">
      <c r="A527" s="132" t="e">
        <f ca="1">IF(ISNUMBER($G527),INDEX(PlayerDetails!$B:$B,VLOOKUP(ResultsInput!D527,TeamDeclarations!$B$3:$J$522,6+$G527)),"")</f>
        <v>#N/A</v>
      </c>
      <c r="B527" s="132" t="e">
        <f ca="1">IF(ISNUMBER($G527),INDEX(PlayerDetails!$B:$B,VLOOKUP(ResultsInput!E527,TeamDeclarations!$B$3:$J$522,6+$G527)),"")</f>
        <v>#N/A</v>
      </c>
      <c r="C527" s="132" t="str">
        <f>IF(ISNUMBER($G527),VLOOKUP(ResultsInput!C527,ResultsInput!$I$3:$L$6,4,FALSE),"")</f>
        <v>01</v>
      </c>
      <c r="D527" s="132" t="str">
        <f t="shared" si="8"/>
        <v>W</v>
      </c>
      <c r="E527" s="132"/>
      <c r="F527" s="132"/>
      <c r="G527" s="133">
        <f>Pairings!B527</f>
        <v>3</v>
      </c>
    </row>
    <row r="528" spans="1:7" x14ac:dyDescent="0.2">
      <c r="A528" s="132" t="e">
        <f ca="1">IF(ISNUMBER($G528),INDEX(PlayerDetails!$B:$B,VLOOKUP(ResultsInput!D528,TeamDeclarations!$B$3:$J$522,6+$G528)),"")</f>
        <v>#N/A</v>
      </c>
      <c r="B528" s="132" t="e">
        <f ca="1">IF(ISNUMBER($G528),INDEX(PlayerDetails!$B:$B,VLOOKUP(ResultsInput!E528,TeamDeclarations!$B$3:$J$522,6+$G528)),"")</f>
        <v>#N/A</v>
      </c>
      <c r="C528" s="132" t="str">
        <f>IF(ISNUMBER($G528),VLOOKUP(ResultsInput!C528,ResultsInput!$I$3:$L$6,4,FALSE),"")</f>
        <v>01</v>
      </c>
      <c r="D528" s="132" t="str">
        <f t="shared" si="8"/>
        <v>W</v>
      </c>
      <c r="E528" s="132"/>
      <c r="F528" s="132"/>
      <c r="G528" s="133">
        <f>Pairings!B528</f>
        <v>3</v>
      </c>
    </row>
    <row r="529" spans="1:7" x14ac:dyDescent="0.2">
      <c r="A529" s="132" t="e">
        <f ca="1">IF(ISNUMBER($G529),INDEX(PlayerDetails!$B:$B,VLOOKUP(ResultsInput!D529,TeamDeclarations!$B$3:$J$522,6+$G529)),"")</f>
        <v>#N/A</v>
      </c>
      <c r="B529" s="132" t="e">
        <f ca="1">IF(ISNUMBER($G529),INDEX(PlayerDetails!$B:$B,VLOOKUP(ResultsInput!E529,TeamDeclarations!$B$3:$J$522,6+$G529)),"")</f>
        <v>#N/A</v>
      </c>
      <c r="C529" s="132" t="str">
        <f>IF(ISNUMBER($G529),VLOOKUP(ResultsInput!C529,ResultsInput!$I$3:$L$6,4,FALSE),"")</f>
        <v>01</v>
      </c>
      <c r="D529" s="132" t="str">
        <f t="shared" si="8"/>
        <v>W</v>
      </c>
      <c r="E529" s="132"/>
      <c r="F529" s="132"/>
      <c r="G529" s="133">
        <f>Pairings!B529</f>
        <v>3</v>
      </c>
    </row>
    <row r="530" spans="1:7" x14ac:dyDescent="0.2">
      <c r="A530" s="132" t="e">
        <f ca="1">IF(ISNUMBER($G530),INDEX(PlayerDetails!$B:$B,VLOOKUP(ResultsInput!D530,TeamDeclarations!$B$3:$J$522,6+$G530)),"")</f>
        <v>#N/A</v>
      </c>
      <c r="B530" s="132" t="e">
        <f ca="1">IF(ISNUMBER($G530),INDEX(PlayerDetails!$B:$B,VLOOKUP(ResultsInput!E530,TeamDeclarations!$B$3:$J$522,6+$G530)),"")</f>
        <v>#N/A</v>
      </c>
      <c r="C530" s="132" t="str">
        <f>IF(ISNUMBER($G530),VLOOKUP(ResultsInput!C530,ResultsInput!$I$3:$L$6,4,FALSE),"")</f>
        <v>01</v>
      </c>
      <c r="D530" s="132" t="str">
        <f t="shared" si="8"/>
        <v>W</v>
      </c>
      <c r="E530" s="132"/>
      <c r="F530" s="132"/>
      <c r="G530" s="133">
        <f>Pairings!B530</f>
        <v>3</v>
      </c>
    </row>
    <row r="531" spans="1:7" x14ac:dyDescent="0.2">
      <c r="A531" s="132" t="e">
        <f ca="1">IF(ISNUMBER($G531),INDEX(PlayerDetails!$B:$B,VLOOKUP(ResultsInput!D531,TeamDeclarations!$B$3:$J$522,6+$G531)),"")</f>
        <v>#N/A</v>
      </c>
      <c r="B531" s="132" t="e">
        <f ca="1">IF(ISNUMBER($G531),INDEX(PlayerDetails!$B:$B,VLOOKUP(ResultsInput!E531,TeamDeclarations!$B$3:$J$522,6+$G531)),"")</f>
        <v>#N/A</v>
      </c>
      <c r="C531" s="132" t="str">
        <f>IF(ISNUMBER($G531),VLOOKUP(ResultsInput!C531,ResultsInput!$I$3:$L$6,4,FALSE),"")</f>
        <v>01</v>
      </c>
      <c r="D531" s="132" t="str">
        <f t="shared" si="8"/>
        <v>W</v>
      </c>
      <c r="E531" s="132"/>
      <c r="F531" s="132"/>
      <c r="G531" s="133">
        <f>Pairings!B531</f>
        <v>3</v>
      </c>
    </row>
    <row r="532" spans="1:7" x14ac:dyDescent="0.2">
      <c r="A532" s="132" t="e">
        <f ca="1">IF(ISNUMBER($G532),INDEX(PlayerDetails!$B:$B,VLOOKUP(ResultsInput!D532,TeamDeclarations!$B$3:$J$522,6+$G532)),"")</f>
        <v>#N/A</v>
      </c>
      <c r="B532" s="132" t="e">
        <f ca="1">IF(ISNUMBER($G532),INDEX(PlayerDetails!$B:$B,VLOOKUP(ResultsInput!E532,TeamDeclarations!$B$3:$J$522,6+$G532)),"")</f>
        <v>#N/A</v>
      </c>
      <c r="C532" s="132" t="str">
        <f>IF(ISNUMBER($G532),VLOOKUP(ResultsInput!C532,ResultsInput!$I$3:$L$6,4,FALSE),"")</f>
        <v>01</v>
      </c>
      <c r="D532" s="132" t="str">
        <f t="shared" si="8"/>
        <v>W</v>
      </c>
      <c r="E532" s="132"/>
      <c r="F532" s="132"/>
      <c r="G532" s="133">
        <f>Pairings!B532</f>
        <v>3</v>
      </c>
    </row>
    <row r="533" spans="1:7" x14ac:dyDescent="0.2">
      <c r="A533" s="132" t="e">
        <f ca="1">IF(ISNUMBER($G533),INDEX(PlayerDetails!$B:$B,VLOOKUP(ResultsInput!D533,TeamDeclarations!$B$3:$J$522,6+$G533)),"")</f>
        <v>#N/A</v>
      </c>
      <c r="B533" s="132" t="e">
        <f ca="1">IF(ISNUMBER($G533),INDEX(PlayerDetails!$B:$B,VLOOKUP(ResultsInput!E533,TeamDeclarations!$B$3:$J$522,6+$G533)),"")</f>
        <v>#N/A</v>
      </c>
      <c r="C533" s="132" t="str">
        <f>IF(ISNUMBER($G533),VLOOKUP(ResultsInput!C533,ResultsInput!$I$3:$L$6,4,FALSE),"")</f>
        <v>01</v>
      </c>
      <c r="D533" s="132" t="str">
        <f t="shared" si="8"/>
        <v>W</v>
      </c>
      <c r="E533" s="132"/>
      <c r="F533" s="132"/>
      <c r="G533" s="133">
        <f>Pairings!B533</f>
        <v>3</v>
      </c>
    </row>
    <row r="534" spans="1:7" x14ac:dyDescent="0.2">
      <c r="A534" s="132" t="e">
        <f ca="1">IF(ISNUMBER($G534),INDEX(PlayerDetails!$B:$B,VLOOKUP(ResultsInput!D534,TeamDeclarations!$B$3:$J$522,6+$G534)),"")</f>
        <v>#N/A</v>
      </c>
      <c r="B534" s="132" t="e">
        <f ca="1">IF(ISNUMBER($G534),INDEX(PlayerDetails!$B:$B,VLOOKUP(ResultsInput!E534,TeamDeclarations!$B$3:$J$522,6+$G534)),"")</f>
        <v>#N/A</v>
      </c>
      <c r="C534" s="132" t="str">
        <f>IF(ISNUMBER($G534),VLOOKUP(ResultsInput!C534,ResultsInput!$I$3:$L$6,4,FALSE),"")</f>
        <v>01</v>
      </c>
      <c r="D534" s="132" t="str">
        <f t="shared" si="8"/>
        <v>W</v>
      </c>
      <c r="E534" s="132"/>
      <c r="F534" s="132"/>
      <c r="G534" s="133">
        <f>Pairings!B534</f>
        <v>3</v>
      </c>
    </row>
    <row r="535" spans="1:7" x14ac:dyDescent="0.2">
      <c r="A535" s="132" t="e">
        <f ca="1">IF(ISNUMBER($G535),INDEX(PlayerDetails!$B:$B,VLOOKUP(ResultsInput!D535,TeamDeclarations!$B$3:$J$522,6+$G535)),"")</f>
        <v>#N/A</v>
      </c>
      <c r="B535" s="132" t="e">
        <f ca="1">IF(ISNUMBER($G535),INDEX(PlayerDetails!$B:$B,VLOOKUP(ResultsInput!E535,TeamDeclarations!$B$3:$J$522,6+$G535)),"")</f>
        <v>#N/A</v>
      </c>
      <c r="C535" s="132" t="str">
        <f>IF(ISNUMBER($G535),VLOOKUP(ResultsInput!C535,ResultsInput!$I$3:$L$6,4,FALSE),"")</f>
        <v>01</v>
      </c>
      <c r="D535" s="132" t="str">
        <f t="shared" si="8"/>
        <v>W</v>
      </c>
      <c r="E535" s="132"/>
      <c r="F535" s="132"/>
      <c r="G535" s="133">
        <f>Pairings!B535</f>
        <v>3</v>
      </c>
    </row>
    <row r="536" spans="1:7" x14ac:dyDescent="0.2">
      <c r="A536" s="132" t="e">
        <f ca="1">IF(ISNUMBER($G536),INDEX(PlayerDetails!$B:$B,VLOOKUP(ResultsInput!D536,TeamDeclarations!$B$3:$J$522,6+$G536)),"")</f>
        <v>#N/A</v>
      </c>
      <c r="B536" s="132" t="e">
        <f ca="1">IF(ISNUMBER($G536),INDEX(PlayerDetails!$B:$B,VLOOKUP(ResultsInput!E536,TeamDeclarations!$B$3:$J$522,6+$G536)),"")</f>
        <v>#N/A</v>
      </c>
      <c r="C536" s="132" t="str">
        <f>IF(ISNUMBER($G536),VLOOKUP(ResultsInput!C536,ResultsInput!$I$3:$L$6,4,FALSE),"")</f>
        <v>01</v>
      </c>
      <c r="D536" s="132" t="str">
        <f t="shared" si="8"/>
        <v>W</v>
      </c>
      <c r="E536" s="132"/>
      <c r="F536" s="132"/>
      <c r="G536" s="133">
        <f>Pairings!B536</f>
        <v>3</v>
      </c>
    </row>
    <row r="537" spans="1:7" x14ac:dyDescent="0.2">
      <c r="A537" s="132" t="e">
        <f ca="1">IF(ISNUMBER($G537),INDEX(PlayerDetails!$B:$B,VLOOKUP(ResultsInput!D537,TeamDeclarations!$B$3:$J$522,6+$G537)),"")</f>
        <v>#N/A</v>
      </c>
      <c r="B537" s="132" t="e">
        <f ca="1">IF(ISNUMBER($G537),INDEX(PlayerDetails!$B:$B,VLOOKUP(ResultsInput!E537,TeamDeclarations!$B$3:$J$522,6+$G537)),"")</f>
        <v>#N/A</v>
      </c>
      <c r="C537" s="132" t="str">
        <f>IF(ISNUMBER($G537),VLOOKUP(ResultsInput!C537,ResultsInput!$I$3:$L$6,4,FALSE),"")</f>
        <v>01</v>
      </c>
      <c r="D537" s="132" t="str">
        <f t="shared" si="8"/>
        <v>W</v>
      </c>
      <c r="E537" s="132"/>
      <c r="F537" s="132"/>
      <c r="G537" s="133">
        <f>Pairings!B537</f>
        <v>3</v>
      </c>
    </row>
    <row r="538" spans="1:7" x14ac:dyDescent="0.2">
      <c r="A538" s="132" t="e">
        <f ca="1">IF(ISNUMBER($G538),INDEX(PlayerDetails!$B:$B,VLOOKUP(ResultsInput!D538,TeamDeclarations!$B$3:$J$522,6+$G538)),"")</f>
        <v>#N/A</v>
      </c>
      <c r="B538" s="132" t="e">
        <f ca="1">IF(ISNUMBER($G538),INDEX(PlayerDetails!$B:$B,VLOOKUP(ResultsInput!E538,TeamDeclarations!$B$3:$J$522,6+$G538)),"")</f>
        <v>#N/A</v>
      </c>
      <c r="C538" s="132" t="str">
        <f>IF(ISNUMBER($G538),VLOOKUP(ResultsInput!C538,ResultsInput!$I$3:$L$6,4,FALSE),"")</f>
        <v>01</v>
      </c>
      <c r="D538" s="132" t="str">
        <f t="shared" si="8"/>
        <v>W</v>
      </c>
      <c r="E538" s="132"/>
      <c r="F538" s="132"/>
      <c r="G538" s="133">
        <f>Pairings!B538</f>
        <v>3</v>
      </c>
    </row>
    <row r="539" spans="1:7" x14ac:dyDescent="0.2">
      <c r="A539" s="132" t="e">
        <f ca="1">IF(ISNUMBER($G539),INDEX(PlayerDetails!$B:$B,VLOOKUP(ResultsInput!D539,TeamDeclarations!$B$3:$J$522,6+$G539)),"")</f>
        <v>#N/A</v>
      </c>
      <c r="B539" s="132" t="e">
        <f ca="1">IF(ISNUMBER($G539),INDEX(PlayerDetails!$B:$B,VLOOKUP(ResultsInput!E539,TeamDeclarations!$B$3:$J$522,6+$G539)),"")</f>
        <v>#N/A</v>
      </c>
      <c r="C539" s="132" t="str">
        <f>IF(ISNUMBER($G539),VLOOKUP(ResultsInput!C539,ResultsInput!$I$3:$L$6,4,FALSE),"")</f>
        <v>01</v>
      </c>
      <c r="D539" s="132" t="str">
        <f t="shared" si="8"/>
        <v>W</v>
      </c>
      <c r="E539" s="132"/>
      <c r="F539" s="132"/>
      <c r="G539" s="133">
        <f>Pairings!B539</f>
        <v>3</v>
      </c>
    </row>
    <row r="540" spans="1:7" x14ac:dyDescent="0.2">
      <c r="A540" s="132" t="e">
        <f ca="1">IF(ISNUMBER($G540),INDEX(PlayerDetails!$B:$B,VLOOKUP(ResultsInput!D540,TeamDeclarations!$B$3:$J$522,6+$G540)),"")</f>
        <v>#N/A</v>
      </c>
      <c r="B540" s="132" t="e">
        <f ca="1">IF(ISNUMBER($G540),INDEX(PlayerDetails!$B:$B,VLOOKUP(ResultsInput!E540,TeamDeclarations!$B$3:$J$522,6+$G540)),"")</f>
        <v>#N/A</v>
      </c>
      <c r="C540" s="132" t="str">
        <f>IF(ISNUMBER($G540),VLOOKUP(ResultsInput!C540,ResultsInput!$I$3:$L$6,4,FALSE),"")</f>
        <v>01</v>
      </c>
      <c r="D540" s="132" t="str">
        <f t="shared" si="8"/>
        <v>W</v>
      </c>
      <c r="E540" s="132"/>
      <c r="F540" s="132"/>
      <c r="G540" s="133">
        <f>Pairings!B540</f>
        <v>3</v>
      </c>
    </row>
    <row r="541" spans="1:7" x14ac:dyDescent="0.2">
      <c r="A541" s="132" t="e">
        <f ca="1">IF(ISNUMBER($G541),INDEX(PlayerDetails!$B:$B,VLOOKUP(ResultsInput!D541,TeamDeclarations!$B$3:$J$522,6+$G541)),"")</f>
        <v>#N/A</v>
      </c>
      <c r="B541" s="132" t="e">
        <f ca="1">IF(ISNUMBER($G541),INDEX(PlayerDetails!$B:$B,VLOOKUP(ResultsInput!E541,TeamDeclarations!$B$3:$J$522,6+$G541)),"")</f>
        <v>#N/A</v>
      </c>
      <c r="C541" s="132" t="str">
        <f>IF(ISNUMBER($G541),VLOOKUP(ResultsInput!C541,ResultsInput!$I$3:$L$6,4,FALSE),"")</f>
        <v>01</v>
      </c>
      <c r="D541" s="132" t="str">
        <f t="shared" si="8"/>
        <v>W</v>
      </c>
      <c r="E541" s="132"/>
      <c r="F541" s="132"/>
      <c r="G541" s="133">
        <f>Pairings!B541</f>
        <v>3</v>
      </c>
    </row>
    <row r="542" spans="1:7" x14ac:dyDescent="0.2">
      <c r="A542" s="132" t="e">
        <f ca="1">IF(ISNUMBER($G542),INDEX(PlayerDetails!$B:$B,VLOOKUP(ResultsInput!D542,TeamDeclarations!$B$3:$J$522,6+$G542)),"")</f>
        <v>#N/A</v>
      </c>
      <c r="B542" s="132" t="e">
        <f ca="1">IF(ISNUMBER($G542),INDEX(PlayerDetails!$B:$B,VLOOKUP(ResultsInput!E542,TeamDeclarations!$B$3:$J$522,6+$G542)),"")</f>
        <v>#N/A</v>
      </c>
      <c r="C542" s="132" t="str">
        <f>IF(ISNUMBER($G542),VLOOKUP(ResultsInput!C542,ResultsInput!$I$3:$L$6,4,FALSE),"")</f>
        <v>01</v>
      </c>
      <c r="D542" s="132" t="str">
        <f t="shared" si="8"/>
        <v>W</v>
      </c>
      <c r="E542" s="132"/>
      <c r="F542" s="132"/>
      <c r="G542" s="133">
        <f>Pairings!B542</f>
        <v>3</v>
      </c>
    </row>
    <row r="543" spans="1:7" x14ac:dyDescent="0.2">
      <c r="A543" s="132" t="e">
        <f ca="1">IF(ISNUMBER($G543),INDEX(PlayerDetails!$B:$B,VLOOKUP(ResultsInput!D543,TeamDeclarations!$B$3:$J$522,6+$G543)),"")</f>
        <v>#N/A</v>
      </c>
      <c r="B543" s="132" t="e">
        <f ca="1">IF(ISNUMBER($G543),INDEX(PlayerDetails!$B:$B,VLOOKUP(ResultsInput!E543,TeamDeclarations!$B$3:$J$522,6+$G543)),"")</f>
        <v>#N/A</v>
      </c>
      <c r="C543" s="132" t="str">
        <f>IF(ISNUMBER($G543),VLOOKUP(ResultsInput!C543,ResultsInput!$I$3:$L$6,4,FALSE),"")</f>
        <v>01</v>
      </c>
      <c r="D543" s="132" t="str">
        <f t="shared" si="8"/>
        <v>W</v>
      </c>
      <c r="E543" s="132"/>
      <c r="F543" s="132"/>
      <c r="G543" s="133">
        <f>Pairings!B543</f>
        <v>3</v>
      </c>
    </row>
    <row r="544" spans="1:7" x14ac:dyDescent="0.2">
      <c r="A544" s="132" t="e">
        <f ca="1">IF(ISNUMBER($G544),INDEX(PlayerDetails!$B:$B,VLOOKUP(ResultsInput!D544,TeamDeclarations!$B$3:$J$522,6+$G544)),"")</f>
        <v>#N/A</v>
      </c>
      <c r="B544" s="132" t="e">
        <f ca="1">IF(ISNUMBER($G544),INDEX(PlayerDetails!$B:$B,VLOOKUP(ResultsInput!E544,TeamDeclarations!$B$3:$J$522,6+$G544)),"")</f>
        <v>#N/A</v>
      </c>
      <c r="C544" s="132" t="str">
        <f>IF(ISNUMBER($G544),VLOOKUP(ResultsInput!C544,ResultsInput!$I$3:$L$6,4,FALSE),"")</f>
        <v>01</v>
      </c>
      <c r="D544" s="132" t="str">
        <f t="shared" si="8"/>
        <v>W</v>
      </c>
      <c r="E544" s="132"/>
      <c r="F544" s="132"/>
      <c r="G544" s="133">
        <f>Pairings!B544</f>
        <v>3</v>
      </c>
    </row>
    <row r="545" spans="1:7" x14ac:dyDescent="0.2">
      <c r="A545" s="132" t="e">
        <f ca="1">IF(ISNUMBER($G545),INDEX(PlayerDetails!$B:$B,VLOOKUP(ResultsInput!D545,TeamDeclarations!$B$3:$J$522,6+$G545)),"")</f>
        <v>#N/A</v>
      </c>
      <c r="B545" s="132" t="e">
        <f ca="1">IF(ISNUMBER($G545),INDEX(PlayerDetails!$B:$B,VLOOKUP(ResultsInput!E545,TeamDeclarations!$B$3:$J$522,6+$G545)),"")</f>
        <v>#N/A</v>
      </c>
      <c r="C545" s="132" t="str">
        <f>IF(ISNUMBER($G545),VLOOKUP(ResultsInput!C545,ResultsInput!$I$3:$L$6,4,FALSE),"")</f>
        <v>01</v>
      </c>
      <c r="D545" s="132" t="str">
        <f t="shared" si="8"/>
        <v>W</v>
      </c>
      <c r="E545" s="132"/>
      <c r="F545" s="132"/>
      <c r="G545" s="133">
        <f>Pairings!B545</f>
        <v>3</v>
      </c>
    </row>
    <row r="546" spans="1:7" x14ac:dyDescent="0.2">
      <c r="A546" s="132" t="e">
        <f ca="1">IF(ISNUMBER($G546),INDEX(PlayerDetails!$B:$B,VLOOKUP(ResultsInput!D546,TeamDeclarations!$B$3:$J$522,6+$G546)),"")</f>
        <v>#N/A</v>
      </c>
      <c r="B546" s="132" t="e">
        <f ca="1">IF(ISNUMBER($G546),INDEX(PlayerDetails!$B:$B,VLOOKUP(ResultsInput!E546,TeamDeclarations!$B$3:$J$522,6+$G546)),"")</f>
        <v>#N/A</v>
      </c>
      <c r="C546" s="132" t="str">
        <f>IF(ISNUMBER($G546),VLOOKUP(ResultsInput!C546,ResultsInput!$I$3:$L$6,4,FALSE),"")</f>
        <v>01</v>
      </c>
      <c r="D546" s="132" t="str">
        <f t="shared" si="8"/>
        <v>W</v>
      </c>
      <c r="E546" s="132"/>
      <c r="F546" s="132"/>
      <c r="G546" s="133">
        <f>Pairings!B546</f>
        <v>3</v>
      </c>
    </row>
    <row r="547" spans="1:7" x14ac:dyDescent="0.2">
      <c r="A547" s="132" t="e">
        <f ca="1">IF(ISNUMBER($G547),INDEX(PlayerDetails!$B:$B,VLOOKUP(ResultsInput!D547,TeamDeclarations!$B$3:$J$522,6+$G547)),"")</f>
        <v>#N/A</v>
      </c>
      <c r="B547" s="132" t="e">
        <f ca="1">IF(ISNUMBER($G547),INDEX(PlayerDetails!$B:$B,VLOOKUP(ResultsInput!E547,TeamDeclarations!$B$3:$J$522,6+$G547)),"")</f>
        <v>#N/A</v>
      </c>
      <c r="C547" s="132" t="str">
        <f>IF(ISNUMBER($G547),VLOOKUP(ResultsInput!C547,ResultsInput!$I$3:$L$6,4,FALSE),"")</f>
        <v>01</v>
      </c>
      <c r="D547" s="132" t="str">
        <f t="shared" si="8"/>
        <v>W</v>
      </c>
      <c r="E547" s="132"/>
      <c r="F547" s="132"/>
      <c r="G547" s="133">
        <f>Pairings!B547</f>
        <v>3</v>
      </c>
    </row>
    <row r="548" spans="1:7" x14ac:dyDescent="0.2">
      <c r="A548" s="132" t="e">
        <f ca="1">IF(ISNUMBER($G548),INDEX(PlayerDetails!$B:$B,VLOOKUP(ResultsInput!D548,TeamDeclarations!$B$3:$J$522,6+$G548)),"")</f>
        <v>#N/A</v>
      </c>
      <c r="B548" s="132" t="e">
        <f ca="1">IF(ISNUMBER($G548),INDEX(PlayerDetails!$B:$B,VLOOKUP(ResultsInput!E548,TeamDeclarations!$B$3:$J$522,6+$G548)),"")</f>
        <v>#N/A</v>
      </c>
      <c r="C548" s="132" t="str">
        <f>IF(ISNUMBER($G548),VLOOKUP(ResultsInput!C548,ResultsInput!$I$3:$L$6,4,FALSE),"")</f>
        <v>01</v>
      </c>
      <c r="D548" s="132" t="str">
        <f t="shared" si="8"/>
        <v>W</v>
      </c>
      <c r="E548" s="132"/>
      <c r="F548" s="132"/>
      <c r="G548" s="133">
        <f>Pairings!B548</f>
        <v>3</v>
      </c>
    </row>
    <row r="549" spans="1:7" x14ac:dyDescent="0.2">
      <c r="A549" s="132" t="e">
        <f ca="1">IF(ISNUMBER($G549),INDEX(PlayerDetails!$B:$B,VLOOKUP(ResultsInput!D549,TeamDeclarations!$B$3:$J$522,6+$G549)),"")</f>
        <v>#N/A</v>
      </c>
      <c r="B549" s="132" t="e">
        <f ca="1">IF(ISNUMBER($G549),INDEX(PlayerDetails!$B:$B,VLOOKUP(ResultsInput!E549,TeamDeclarations!$B$3:$J$522,6+$G549)),"")</f>
        <v>#N/A</v>
      </c>
      <c r="C549" s="132" t="str">
        <f>IF(ISNUMBER($G549),VLOOKUP(ResultsInput!C549,ResultsInput!$I$3:$L$6,4,FALSE),"")</f>
        <v>01</v>
      </c>
      <c r="D549" s="132" t="str">
        <f t="shared" si="8"/>
        <v>W</v>
      </c>
      <c r="E549" s="132"/>
      <c r="F549" s="132"/>
      <c r="G549" s="133">
        <f>Pairings!B549</f>
        <v>3</v>
      </c>
    </row>
    <row r="550" spans="1:7" x14ac:dyDescent="0.2">
      <c r="A550" s="132" t="e">
        <f ca="1">IF(ISNUMBER($G550),INDEX(PlayerDetails!$B:$B,VLOOKUP(ResultsInput!D550,TeamDeclarations!$B$3:$J$522,6+$G550)),"")</f>
        <v>#N/A</v>
      </c>
      <c r="B550" s="132" t="e">
        <f ca="1">IF(ISNUMBER($G550),INDEX(PlayerDetails!$B:$B,VLOOKUP(ResultsInput!E550,TeamDeclarations!$B$3:$J$522,6+$G550)),"")</f>
        <v>#N/A</v>
      </c>
      <c r="C550" s="132" t="str">
        <f>IF(ISNUMBER($G550),VLOOKUP(ResultsInput!C550,ResultsInput!$I$3:$L$6,4,FALSE),"")</f>
        <v>01</v>
      </c>
      <c r="D550" s="132" t="str">
        <f t="shared" si="8"/>
        <v>W</v>
      </c>
      <c r="E550" s="132"/>
      <c r="F550" s="132"/>
      <c r="G550" s="133">
        <f>Pairings!B550</f>
        <v>3</v>
      </c>
    </row>
    <row r="551" spans="1:7" x14ac:dyDescent="0.2">
      <c r="A551" s="132" t="e">
        <f ca="1">IF(ISNUMBER($G551),INDEX(PlayerDetails!$B:$B,VLOOKUP(ResultsInput!D551,TeamDeclarations!$B$3:$J$522,6+$G551)),"")</f>
        <v>#N/A</v>
      </c>
      <c r="B551" s="132" t="e">
        <f ca="1">IF(ISNUMBER($G551),INDEX(PlayerDetails!$B:$B,VLOOKUP(ResultsInput!E551,TeamDeclarations!$B$3:$J$522,6+$G551)),"")</f>
        <v>#N/A</v>
      </c>
      <c r="C551" s="132" t="str">
        <f>IF(ISNUMBER($G551),VLOOKUP(ResultsInput!C551,ResultsInput!$I$3:$L$6,4,FALSE),"")</f>
        <v>01</v>
      </c>
      <c r="D551" s="132" t="str">
        <f t="shared" si="8"/>
        <v>W</v>
      </c>
      <c r="E551" s="132"/>
      <c r="F551" s="132"/>
      <c r="G551" s="133">
        <f>Pairings!B551</f>
        <v>3</v>
      </c>
    </row>
    <row r="552" spans="1:7" x14ac:dyDescent="0.2">
      <c r="A552" s="132" t="e">
        <f ca="1">IF(ISNUMBER($G552),INDEX(PlayerDetails!$B:$B,VLOOKUP(ResultsInput!D552,TeamDeclarations!$B$3:$J$522,6+$G552)),"")</f>
        <v>#N/A</v>
      </c>
      <c r="B552" s="132" t="e">
        <f ca="1">IF(ISNUMBER($G552),INDEX(PlayerDetails!$B:$B,VLOOKUP(ResultsInput!E552,TeamDeclarations!$B$3:$J$522,6+$G552)),"")</f>
        <v>#N/A</v>
      </c>
      <c r="C552" s="132" t="str">
        <f>IF(ISNUMBER($G552),VLOOKUP(ResultsInput!C552,ResultsInput!$I$3:$L$6,4,FALSE),"")</f>
        <v>01</v>
      </c>
      <c r="D552" s="132" t="str">
        <f t="shared" si="8"/>
        <v>W</v>
      </c>
      <c r="E552" s="132"/>
      <c r="F552" s="132"/>
      <c r="G552" s="133">
        <f>Pairings!B552</f>
        <v>3</v>
      </c>
    </row>
    <row r="553" spans="1:7" x14ac:dyDescent="0.2">
      <c r="A553" s="132" t="e">
        <f ca="1">IF(ISNUMBER($G553),INDEX(PlayerDetails!$B:$B,VLOOKUP(ResultsInput!D553,TeamDeclarations!$B$3:$J$522,6+$G553)),"")</f>
        <v>#N/A</v>
      </c>
      <c r="B553" s="132" t="e">
        <f ca="1">IF(ISNUMBER($G553),INDEX(PlayerDetails!$B:$B,VLOOKUP(ResultsInput!E553,TeamDeclarations!$B$3:$J$522,6+$G553)),"")</f>
        <v>#N/A</v>
      </c>
      <c r="C553" s="132" t="str">
        <f>IF(ISNUMBER($G553),VLOOKUP(ResultsInput!C553,ResultsInput!$I$3:$L$6,4,FALSE),"")</f>
        <v>01</v>
      </c>
      <c r="D553" s="132" t="str">
        <f t="shared" si="8"/>
        <v>W</v>
      </c>
      <c r="E553" s="132"/>
      <c r="F553" s="132"/>
      <c r="G553" s="133">
        <f>Pairings!B553</f>
        <v>3</v>
      </c>
    </row>
    <row r="554" spans="1:7" x14ac:dyDescent="0.2">
      <c r="A554" s="132" t="e">
        <f ca="1">IF(ISNUMBER($G554),INDEX(PlayerDetails!$B:$B,VLOOKUP(ResultsInput!D554,TeamDeclarations!$B$3:$J$522,6+$G554)),"")</f>
        <v>#N/A</v>
      </c>
      <c r="B554" s="132" t="e">
        <f ca="1">IF(ISNUMBER($G554),INDEX(PlayerDetails!$B:$B,VLOOKUP(ResultsInput!E554,TeamDeclarations!$B$3:$J$522,6+$G554)),"")</f>
        <v>#N/A</v>
      </c>
      <c r="C554" s="132" t="str">
        <f>IF(ISNUMBER($G554),VLOOKUP(ResultsInput!C554,ResultsInput!$I$3:$L$6,4,FALSE),"")</f>
        <v>01</v>
      </c>
      <c r="D554" s="132" t="str">
        <f t="shared" si="8"/>
        <v>W</v>
      </c>
      <c r="E554" s="132"/>
      <c r="F554" s="132"/>
      <c r="G554" s="133">
        <f>Pairings!B554</f>
        <v>3</v>
      </c>
    </row>
    <row r="555" spans="1:7" x14ac:dyDescent="0.2">
      <c r="A555" s="132" t="e">
        <f ca="1">IF(ISNUMBER($G555),INDEX(PlayerDetails!$B:$B,VLOOKUP(ResultsInput!D555,TeamDeclarations!$B$3:$J$522,6+$G555)),"")</f>
        <v>#N/A</v>
      </c>
      <c r="B555" s="132" t="e">
        <f ca="1">IF(ISNUMBER($G555),INDEX(PlayerDetails!$B:$B,VLOOKUP(ResultsInput!E555,TeamDeclarations!$B$3:$J$522,6+$G555)),"")</f>
        <v>#N/A</v>
      </c>
      <c r="C555" s="132" t="str">
        <f>IF(ISNUMBER($G555),VLOOKUP(ResultsInput!C555,ResultsInput!$I$3:$L$6,4,FALSE),"")</f>
        <v>01</v>
      </c>
      <c r="D555" s="132" t="str">
        <f t="shared" si="8"/>
        <v>W</v>
      </c>
      <c r="E555" s="132"/>
      <c r="F555" s="132"/>
      <c r="G555" s="133">
        <f>Pairings!B555</f>
        <v>3</v>
      </c>
    </row>
    <row r="556" spans="1:7" x14ac:dyDescent="0.2">
      <c r="A556" s="132" t="e">
        <f ca="1">IF(ISNUMBER($G556),INDEX(PlayerDetails!$B:$B,VLOOKUP(ResultsInput!D556,TeamDeclarations!$B$3:$J$522,6+$G556)),"")</f>
        <v>#N/A</v>
      </c>
      <c r="B556" s="132" t="e">
        <f ca="1">IF(ISNUMBER($G556),INDEX(PlayerDetails!$B:$B,VLOOKUP(ResultsInput!E556,TeamDeclarations!$B$3:$J$522,6+$G556)),"")</f>
        <v>#N/A</v>
      </c>
      <c r="C556" s="132" t="str">
        <f>IF(ISNUMBER($G556),VLOOKUP(ResultsInput!C556,ResultsInput!$I$3:$L$6,4,FALSE),"")</f>
        <v>01</v>
      </c>
      <c r="D556" s="132" t="str">
        <f t="shared" si="8"/>
        <v>W</v>
      </c>
      <c r="E556" s="132"/>
      <c r="F556" s="132"/>
      <c r="G556" s="133">
        <f>Pairings!B556</f>
        <v>3</v>
      </c>
    </row>
    <row r="557" spans="1:7" x14ac:dyDescent="0.2">
      <c r="A557" s="132" t="e">
        <f ca="1">IF(ISNUMBER($G557),INDEX(PlayerDetails!$B:$B,VLOOKUP(ResultsInput!D557,TeamDeclarations!$B$3:$J$522,6+$G557)),"")</f>
        <v>#N/A</v>
      </c>
      <c r="B557" s="132" t="e">
        <f ca="1">IF(ISNUMBER($G557),INDEX(PlayerDetails!$B:$B,VLOOKUP(ResultsInput!E557,TeamDeclarations!$B$3:$J$522,6+$G557)),"")</f>
        <v>#N/A</v>
      </c>
      <c r="C557" s="132" t="str">
        <f>IF(ISNUMBER($G557),VLOOKUP(ResultsInput!C557,ResultsInput!$I$3:$L$6,4,FALSE),"")</f>
        <v>01</v>
      </c>
      <c r="D557" s="132" t="str">
        <f t="shared" si="8"/>
        <v>W</v>
      </c>
      <c r="E557" s="132"/>
      <c r="F557" s="132"/>
      <c r="G557" s="133">
        <f>Pairings!B557</f>
        <v>3</v>
      </c>
    </row>
    <row r="558" spans="1:7" x14ac:dyDescent="0.2">
      <c r="A558" s="132" t="e">
        <f ca="1">IF(ISNUMBER($G558),INDEX(PlayerDetails!$B:$B,VLOOKUP(ResultsInput!D558,TeamDeclarations!$B$3:$J$522,6+$G558)),"")</f>
        <v>#N/A</v>
      </c>
      <c r="B558" s="132" t="e">
        <f ca="1">IF(ISNUMBER($G558),INDEX(PlayerDetails!$B:$B,VLOOKUP(ResultsInput!E558,TeamDeclarations!$B$3:$J$522,6+$G558)),"")</f>
        <v>#N/A</v>
      </c>
      <c r="C558" s="132" t="str">
        <f>IF(ISNUMBER($G558),VLOOKUP(ResultsInput!C558,ResultsInput!$I$3:$L$6,4,FALSE),"")</f>
        <v>01</v>
      </c>
      <c r="D558" s="132" t="str">
        <f t="shared" si="8"/>
        <v>W</v>
      </c>
      <c r="E558" s="132"/>
      <c r="F558" s="132"/>
      <c r="G558" s="133">
        <f>Pairings!B558</f>
        <v>3</v>
      </c>
    </row>
    <row r="559" spans="1:7" x14ac:dyDescent="0.2">
      <c r="A559" s="132" t="e">
        <f ca="1">IF(ISNUMBER($G559),INDEX(PlayerDetails!$B:$B,VLOOKUP(ResultsInput!D559,TeamDeclarations!$B$3:$J$522,6+$G559)),"")</f>
        <v>#N/A</v>
      </c>
      <c r="B559" s="132" t="e">
        <f ca="1">IF(ISNUMBER($G559),INDEX(PlayerDetails!$B:$B,VLOOKUP(ResultsInput!E559,TeamDeclarations!$B$3:$J$522,6+$G559)),"")</f>
        <v>#N/A</v>
      </c>
      <c r="C559" s="132" t="str">
        <f>IF(ISNUMBER($G559),VLOOKUP(ResultsInput!C559,ResultsInput!$I$3:$L$6,4,FALSE),"")</f>
        <v>01</v>
      </c>
      <c r="D559" s="132" t="str">
        <f t="shared" si="8"/>
        <v>W</v>
      </c>
      <c r="E559" s="132"/>
      <c r="F559" s="132"/>
      <c r="G559" s="133">
        <f>Pairings!B559</f>
        <v>3</v>
      </c>
    </row>
    <row r="560" spans="1:7" x14ac:dyDescent="0.2">
      <c r="A560" s="132" t="e">
        <f ca="1">IF(ISNUMBER($G560),INDEX(PlayerDetails!$B:$B,VLOOKUP(ResultsInput!D560,TeamDeclarations!$B$3:$J$522,6+$G560)),"")</f>
        <v>#N/A</v>
      </c>
      <c r="B560" s="132" t="e">
        <f ca="1">IF(ISNUMBER($G560),INDEX(PlayerDetails!$B:$B,VLOOKUP(ResultsInput!E560,TeamDeclarations!$B$3:$J$522,6+$G560)),"")</f>
        <v>#N/A</v>
      </c>
      <c r="C560" s="132" t="str">
        <f>IF(ISNUMBER($G560),VLOOKUP(ResultsInput!C560,ResultsInput!$I$3:$L$6,4,FALSE),"")</f>
        <v>01</v>
      </c>
      <c r="D560" s="132" t="str">
        <f t="shared" si="8"/>
        <v>W</v>
      </c>
      <c r="E560" s="132"/>
      <c r="F560" s="132"/>
      <c r="G560" s="133">
        <f>Pairings!B560</f>
        <v>3</v>
      </c>
    </row>
    <row r="561" spans="1:7" x14ac:dyDescent="0.2">
      <c r="A561" s="132" t="e">
        <f ca="1">IF(ISNUMBER($G561),INDEX(PlayerDetails!$B:$B,VLOOKUP(ResultsInput!D561,TeamDeclarations!$B$3:$J$522,6+$G561)),"")</f>
        <v>#N/A</v>
      </c>
      <c r="B561" s="132" t="e">
        <f ca="1">IF(ISNUMBER($G561),INDEX(PlayerDetails!$B:$B,VLOOKUP(ResultsInput!E561,TeamDeclarations!$B$3:$J$522,6+$G561)),"")</f>
        <v>#N/A</v>
      </c>
      <c r="C561" s="132" t="str">
        <f>IF(ISNUMBER($G561),VLOOKUP(ResultsInput!C561,ResultsInput!$I$3:$L$6,4,FALSE),"")</f>
        <v>01</v>
      </c>
      <c r="D561" s="132" t="str">
        <f t="shared" si="8"/>
        <v>W</v>
      </c>
      <c r="E561" s="132"/>
      <c r="F561" s="132"/>
      <c r="G561" s="133">
        <f>Pairings!B561</f>
        <v>3</v>
      </c>
    </row>
    <row r="562" spans="1:7" x14ac:dyDescent="0.2">
      <c r="A562" s="132" t="e">
        <f ca="1">IF(ISNUMBER($G562),INDEX(PlayerDetails!$B:$B,VLOOKUP(ResultsInput!D562,TeamDeclarations!$B$3:$J$522,6+$G562)),"")</f>
        <v>#N/A</v>
      </c>
      <c r="B562" s="132" t="e">
        <f ca="1">IF(ISNUMBER($G562),INDEX(PlayerDetails!$B:$B,VLOOKUP(ResultsInput!E562,TeamDeclarations!$B$3:$J$522,6+$G562)),"")</f>
        <v>#N/A</v>
      </c>
      <c r="C562" s="132" t="str">
        <f>IF(ISNUMBER($G562),VLOOKUP(ResultsInput!C562,ResultsInput!$I$3:$L$6,4,FALSE),"")</f>
        <v>01</v>
      </c>
      <c r="D562" s="132" t="str">
        <f t="shared" si="8"/>
        <v>W</v>
      </c>
      <c r="E562" s="132"/>
      <c r="F562" s="132"/>
      <c r="G562" s="133">
        <f>Pairings!B562</f>
        <v>3</v>
      </c>
    </row>
    <row r="563" spans="1:7" x14ac:dyDescent="0.2">
      <c r="A563" s="132" t="e">
        <f ca="1">IF(ISNUMBER($G563),INDEX(PlayerDetails!$B:$B,VLOOKUP(ResultsInput!D563,TeamDeclarations!$B$3:$J$522,6+$G563)),"")</f>
        <v>#N/A</v>
      </c>
      <c r="B563" s="132" t="e">
        <f ca="1">IF(ISNUMBER($G563),INDEX(PlayerDetails!$B:$B,VLOOKUP(ResultsInput!E563,TeamDeclarations!$B$3:$J$522,6+$G563)),"")</f>
        <v>#N/A</v>
      </c>
      <c r="C563" s="132" t="str">
        <f>IF(ISNUMBER($G563),VLOOKUP(ResultsInput!C563,ResultsInput!$I$3:$L$6,4,FALSE),"")</f>
        <v>01</v>
      </c>
      <c r="D563" s="132" t="str">
        <f t="shared" si="8"/>
        <v>W</v>
      </c>
      <c r="E563" s="132"/>
      <c r="F563" s="132"/>
      <c r="G563" s="133">
        <f>Pairings!B563</f>
        <v>3</v>
      </c>
    </row>
    <row r="564" spans="1:7" x14ac:dyDescent="0.2">
      <c r="A564" s="132" t="e">
        <f ca="1">IF(ISNUMBER($G564),INDEX(PlayerDetails!$B:$B,VLOOKUP(ResultsInput!D564,TeamDeclarations!$B$3:$J$522,6+$G564)),"")</f>
        <v>#N/A</v>
      </c>
      <c r="B564" s="132" t="e">
        <f ca="1">IF(ISNUMBER($G564),INDEX(PlayerDetails!$B:$B,VLOOKUP(ResultsInput!E564,TeamDeclarations!$B$3:$J$522,6+$G564)),"")</f>
        <v>#N/A</v>
      </c>
      <c r="C564" s="132" t="str">
        <f>IF(ISNUMBER($G564),VLOOKUP(ResultsInput!C564,ResultsInput!$I$3:$L$6,4,FALSE),"")</f>
        <v>01</v>
      </c>
      <c r="D564" s="132" t="str">
        <f t="shared" si="8"/>
        <v>W</v>
      </c>
      <c r="E564" s="132"/>
      <c r="F564" s="132"/>
      <c r="G564" s="133">
        <f>Pairings!B564</f>
        <v>3</v>
      </c>
    </row>
    <row r="565" spans="1:7" x14ac:dyDescent="0.2">
      <c r="A565" s="132" t="e">
        <f ca="1">IF(ISNUMBER($G565),INDEX(PlayerDetails!$B:$B,VLOOKUP(ResultsInput!D565,TeamDeclarations!$B$3:$J$522,6+$G565)),"")</f>
        <v>#N/A</v>
      </c>
      <c r="B565" s="132" t="e">
        <f ca="1">IF(ISNUMBER($G565),INDEX(PlayerDetails!$B:$B,VLOOKUP(ResultsInput!E565,TeamDeclarations!$B$3:$J$522,6+$G565)),"")</f>
        <v>#N/A</v>
      </c>
      <c r="C565" s="132" t="str">
        <f>IF(ISNUMBER($G565),VLOOKUP(ResultsInput!C565,ResultsInput!$I$3:$L$6,4,FALSE),"")</f>
        <v>01</v>
      </c>
      <c r="D565" s="132" t="str">
        <f t="shared" si="8"/>
        <v>W</v>
      </c>
      <c r="E565" s="132"/>
      <c r="F565" s="132"/>
      <c r="G565" s="133">
        <f>Pairings!B565</f>
        <v>3</v>
      </c>
    </row>
    <row r="566" spans="1:7" x14ac:dyDescent="0.2">
      <c r="A566" s="132" t="e">
        <f ca="1">IF(ISNUMBER($G566),INDEX(PlayerDetails!$B:$B,VLOOKUP(ResultsInput!D566,TeamDeclarations!$B$3:$J$522,6+$G566)),"")</f>
        <v>#N/A</v>
      </c>
      <c r="B566" s="132" t="e">
        <f ca="1">IF(ISNUMBER($G566),INDEX(PlayerDetails!$B:$B,VLOOKUP(ResultsInput!E566,TeamDeclarations!$B$3:$J$522,6+$G566)),"")</f>
        <v>#N/A</v>
      </c>
      <c r="C566" s="132" t="str">
        <f>IF(ISNUMBER($G566),VLOOKUP(ResultsInput!C566,ResultsInput!$I$3:$L$6,4,FALSE),"")</f>
        <v>01</v>
      </c>
      <c r="D566" s="132" t="str">
        <f t="shared" si="8"/>
        <v>W</v>
      </c>
      <c r="E566" s="132"/>
      <c r="F566" s="132"/>
      <c r="G566" s="133">
        <f>Pairings!B566</f>
        <v>3</v>
      </c>
    </row>
    <row r="567" spans="1:7" x14ac:dyDescent="0.2">
      <c r="A567" s="132" t="e">
        <f ca="1">IF(ISNUMBER($G567),INDEX(PlayerDetails!$B:$B,VLOOKUP(ResultsInput!D567,TeamDeclarations!$B$3:$J$522,6+$G567)),"")</f>
        <v>#N/A</v>
      </c>
      <c r="B567" s="132" t="e">
        <f ca="1">IF(ISNUMBER($G567),INDEX(PlayerDetails!$B:$B,VLOOKUP(ResultsInput!E567,TeamDeclarations!$B$3:$J$522,6+$G567)),"")</f>
        <v>#N/A</v>
      </c>
      <c r="C567" s="132" t="str">
        <f>IF(ISNUMBER($G567),VLOOKUP(ResultsInput!C567,ResultsInput!$I$3:$L$6,4,FALSE),"")</f>
        <v>01</v>
      </c>
      <c r="D567" s="132" t="str">
        <f t="shared" si="8"/>
        <v>W</v>
      </c>
      <c r="E567" s="132"/>
      <c r="F567" s="132"/>
      <c r="G567" s="133">
        <f>Pairings!B567</f>
        <v>3</v>
      </c>
    </row>
    <row r="568" spans="1:7" x14ac:dyDescent="0.2">
      <c r="A568" s="132" t="e">
        <f ca="1">IF(ISNUMBER($G568),INDEX(PlayerDetails!$B:$B,VLOOKUP(ResultsInput!D568,TeamDeclarations!$B$3:$J$522,6+$G568)),"")</f>
        <v>#N/A</v>
      </c>
      <c r="B568" s="132" t="e">
        <f ca="1">IF(ISNUMBER($G568),INDEX(PlayerDetails!$B:$B,VLOOKUP(ResultsInput!E568,TeamDeclarations!$B$3:$J$522,6+$G568)),"")</f>
        <v>#N/A</v>
      </c>
      <c r="C568" s="132" t="str">
        <f>IF(ISNUMBER($G568),VLOOKUP(ResultsInput!C568,ResultsInput!$I$3:$L$6,4,FALSE),"")</f>
        <v>01</v>
      </c>
      <c r="D568" s="132" t="str">
        <f t="shared" si="8"/>
        <v>W</v>
      </c>
      <c r="E568" s="132"/>
      <c r="F568" s="132"/>
      <c r="G568" s="133">
        <f>Pairings!B568</f>
        <v>3</v>
      </c>
    </row>
    <row r="569" spans="1:7" x14ac:dyDescent="0.2">
      <c r="A569" s="132" t="e">
        <f ca="1">IF(ISNUMBER($G569),INDEX(PlayerDetails!$B:$B,VLOOKUP(ResultsInput!D569,TeamDeclarations!$B$3:$J$522,6+$G569)),"")</f>
        <v>#N/A</v>
      </c>
      <c r="B569" s="132" t="e">
        <f ca="1">IF(ISNUMBER($G569),INDEX(PlayerDetails!$B:$B,VLOOKUP(ResultsInput!E569,TeamDeclarations!$B$3:$J$522,6+$G569)),"")</f>
        <v>#N/A</v>
      </c>
      <c r="C569" s="132" t="str">
        <f>IF(ISNUMBER($G569),VLOOKUP(ResultsInput!C569,ResultsInput!$I$3:$L$6,4,FALSE),"")</f>
        <v>01</v>
      </c>
      <c r="D569" s="132" t="str">
        <f t="shared" si="8"/>
        <v>W</v>
      </c>
      <c r="E569" s="132"/>
      <c r="F569" s="132"/>
      <c r="G569" s="133">
        <f>Pairings!B569</f>
        <v>3</v>
      </c>
    </row>
    <row r="570" spans="1:7" x14ac:dyDescent="0.2">
      <c r="A570" s="132" t="e">
        <f ca="1">IF(ISNUMBER($G570),INDEX(PlayerDetails!$B:$B,VLOOKUP(ResultsInput!D570,TeamDeclarations!$B$3:$J$522,6+$G570)),"")</f>
        <v>#N/A</v>
      </c>
      <c r="B570" s="132" t="e">
        <f ca="1">IF(ISNUMBER($G570),INDEX(PlayerDetails!$B:$B,VLOOKUP(ResultsInput!E570,TeamDeclarations!$B$3:$J$522,6+$G570)),"")</f>
        <v>#N/A</v>
      </c>
      <c r="C570" s="132" t="str">
        <f>IF(ISNUMBER($G570),VLOOKUP(ResultsInput!C570,ResultsInput!$I$3:$L$6,4,FALSE),"")</f>
        <v>01</v>
      </c>
      <c r="D570" s="132" t="str">
        <f t="shared" si="8"/>
        <v>W</v>
      </c>
      <c r="E570" s="132"/>
      <c r="F570" s="132"/>
      <c r="G570" s="133">
        <f>Pairings!B570</f>
        <v>3</v>
      </c>
    </row>
    <row r="571" spans="1:7" x14ac:dyDescent="0.2">
      <c r="A571" s="132" t="e">
        <f ca="1">IF(ISNUMBER($G571),INDEX(PlayerDetails!$B:$B,VLOOKUP(ResultsInput!D571,TeamDeclarations!$B$3:$J$522,6+$G571)),"")</f>
        <v>#N/A</v>
      </c>
      <c r="B571" s="132" t="e">
        <f ca="1">IF(ISNUMBER($G571),INDEX(PlayerDetails!$B:$B,VLOOKUP(ResultsInput!E571,TeamDeclarations!$B$3:$J$522,6+$G571)),"")</f>
        <v>#N/A</v>
      </c>
      <c r="C571" s="132" t="str">
        <f>IF(ISNUMBER($G571),VLOOKUP(ResultsInput!C571,ResultsInput!$I$3:$L$6,4,FALSE),"")</f>
        <v>01</v>
      </c>
      <c r="D571" s="132" t="str">
        <f t="shared" si="8"/>
        <v>W</v>
      </c>
      <c r="E571" s="132"/>
      <c r="F571" s="132"/>
      <c r="G571" s="133">
        <f>Pairings!B571</f>
        <v>3</v>
      </c>
    </row>
    <row r="572" spans="1:7" x14ac:dyDescent="0.2">
      <c r="A572" s="132" t="str">
        <f>IF(ISNUMBER($G572),INDEX(PlayerDetails!$B:$B,VLOOKUP(ResultsInput!D572,TeamDeclarations!$B$3:$J$522,6+$G572)),"")</f>
        <v/>
      </c>
      <c r="B572" s="132" t="str">
        <f>IF(ISNUMBER($G572),INDEX(PlayerDetails!$B:$B,VLOOKUP(ResultsInput!E572,TeamDeclarations!$B$3:$J$522,6+$G572)),"")</f>
        <v/>
      </c>
      <c r="C572" s="132" t="str">
        <f>IF(ISNUMBER($G572),VLOOKUP(ResultsInput!C572,ResultsInput!$I$3:$L$6,4,FALSE),"")</f>
        <v/>
      </c>
      <c r="D572" s="132" t="str">
        <f t="shared" si="8"/>
        <v/>
      </c>
      <c r="E572" s="132"/>
      <c r="F572" s="132"/>
      <c r="G572" s="133" t="str">
        <f>Pairings!B572</f>
        <v/>
      </c>
    </row>
    <row r="573" spans="1:7" x14ac:dyDescent="0.2">
      <c r="A573" s="132" t="str">
        <f>IF(ISNUMBER($G573),INDEX(PlayerDetails!$B:$B,VLOOKUP(ResultsInput!D573,TeamDeclarations!$B$3:$J$522,6+$G573)),"")</f>
        <v/>
      </c>
      <c r="B573" s="132" t="str">
        <f>IF(ISNUMBER($G573),INDEX(PlayerDetails!$B:$B,VLOOKUP(ResultsInput!E573,TeamDeclarations!$B$3:$J$522,6+$G573)),"")</f>
        <v/>
      </c>
      <c r="C573" s="132" t="str">
        <f>IF(ISNUMBER($G573),VLOOKUP(ResultsInput!C573,ResultsInput!$I$3:$L$6,4,FALSE),"")</f>
        <v/>
      </c>
      <c r="D573" s="132" t="str">
        <f t="shared" si="8"/>
        <v/>
      </c>
      <c r="E573" s="132"/>
      <c r="F573" s="132"/>
      <c r="G573" s="133" t="str">
        <f>Pairings!B573</f>
        <v/>
      </c>
    </row>
    <row r="574" spans="1:7" x14ac:dyDescent="0.2">
      <c r="A574" s="132" t="str">
        <f>IF(ISNUMBER($G574),INDEX(PlayerDetails!$B:$B,VLOOKUP(ResultsInput!D574,TeamDeclarations!$B$3:$J$522,6+$G574)),"")</f>
        <v/>
      </c>
      <c r="B574" s="132" t="str">
        <f>IF(ISNUMBER($G574),INDEX(PlayerDetails!$B:$B,VLOOKUP(ResultsInput!E574,TeamDeclarations!$B$3:$J$522,6+$G574)),"")</f>
        <v/>
      </c>
      <c r="C574" s="132" t="str">
        <f>IF(ISNUMBER($G574),VLOOKUP(ResultsInput!C574,ResultsInput!$I$3:$L$6,4,FALSE),"")</f>
        <v/>
      </c>
      <c r="D574" s="132" t="str">
        <f t="shared" si="8"/>
        <v/>
      </c>
      <c r="E574" s="132"/>
      <c r="F574" s="132"/>
      <c r="G574" s="133" t="str">
        <f>Pairings!B574</f>
        <v/>
      </c>
    </row>
    <row r="575" spans="1:7" x14ac:dyDescent="0.2">
      <c r="A575" s="132" t="str">
        <f>IF(ISNUMBER($G575),INDEX(PlayerDetails!$B:$B,VLOOKUP(ResultsInput!D575,TeamDeclarations!$B$3:$J$522,6+$G575)),"")</f>
        <v/>
      </c>
      <c r="B575" s="132" t="str">
        <f>IF(ISNUMBER($G575),INDEX(PlayerDetails!$B:$B,VLOOKUP(ResultsInput!E575,TeamDeclarations!$B$3:$J$522,6+$G575)),"")</f>
        <v/>
      </c>
      <c r="C575" s="132" t="str">
        <f>IF(ISNUMBER($G575),VLOOKUP(ResultsInput!C575,ResultsInput!$I$3:$L$6,4,FALSE),"")</f>
        <v/>
      </c>
      <c r="D575" s="132" t="str">
        <f t="shared" si="8"/>
        <v/>
      </c>
      <c r="E575" s="132"/>
      <c r="F575" s="132"/>
      <c r="G575" s="133" t="str">
        <f>Pairings!B575</f>
        <v/>
      </c>
    </row>
    <row r="576" spans="1:7" x14ac:dyDescent="0.2">
      <c r="A576" s="132" t="str">
        <f>IF(ISNUMBER($G576),INDEX(PlayerDetails!$B:$B,VLOOKUP(ResultsInput!D576,TeamDeclarations!$B$3:$J$522,6+$G576)),"")</f>
        <v/>
      </c>
      <c r="B576" s="132" t="str">
        <f>IF(ISNUMBER($G576),INDEX(PlayerDetails!$B:$B,VLOOKUP(ResultsInput!E576,TeamDeclarations!$B$3:$J$522,6+$G576)),"")</f>
        <v/>
      </c>
      <c r="C576" s="132" t="str">
        <f>IF(ISNUMBER($G576),VLOOKUP(ResultsInput!C576,ResultsInput!$I$3:$L$6,4,FALSE),"")</f>
        <v/>
      </c>
      <c r="D576" s="132" t="str">
        <f t="shared" si="8"/>
        <v/>
      </c>
      <c r="E576" s="132"/>
      <c r="F576" s="132"/>
      <c r="G576" s="133" t="str">
        <f>Pairings!B576</f>
        <v/>
      </c>
    </row>
    <row r="577" spans="1:7" x14ac:dyDescent="0.2">
      <c r="A577" s="132" t="str">
        <f>IF(ISNUMBER($G577),INDEX(PlayerDetails!$B:$B,VLOOKUP(ResultsInput!D577,TeamDeclarations!$B$3:$J$522,6+$G577)),"")</f>
        <v/>
      </c>
      <c r="B577" s="132" t="str">
        <f>IF(ISNUMBER($G577),INDEX(PlayerDetails!$B:$B,VLOOKUP(ResultsInput!E577,TeamDeclarations!$B$3:$J$522,6+$G577)),"")</f>
        <v/>
      </c>
      <c r="C577" s="132" t="str">
        <f>IF(ISNUMBER($G577),VLOOKUP(ResultsInput!C577,ResultsInput!$I$3:$L$6,4,FALSE),"")</f>
        <v/>
      </c>
      <c r="D577" s="132" t="str">
        <f t="shared" si="8"/>
        <v/>
      </c>
      <c r="E577" s="132"/>
      <c r="F577" s="132"/>
      <c r="G577" s="133" t="str">
        <f>Pairings!B577</f>
        <v/>
      </c>
    </row>
    <row r="578" spans="1:7" x14ac:dyDescent="0.2">
      <c r="A578" s="132" t="str">
        <f>IF(ISNUMBER($G578),INDEX(PlayerDetails!$B:$B,VLOOKUP(ResultsInput!D578,TeamDeclarations!$B$3:$J$522,6+$G578)),"")</f>
        <v/>
      </c>
      <c r="B578" s="132" t="str">
        <f>IF(ISNUMBER($G578),INDEX(PlayerDetails!$B:$B,VLOOKUP(ResultsInput!E578,TeamDeclarations!$B$3:$J$522,6+$G578)),"")</f>
        <v/>
      </c>
      <c r="C578" s="132" t="str">
        <f>IF(ISNUMBER($G578),VLOOKUP(ResultsInput!C578,ResultsInput!$I$3:$L$6,4,FALSE),"")</f>
        <v/>
      </c>
      <c r="D578" s="132" t="str">
        <f t="shared" ref="D578:D641" si="9">IF(ISNUMBER($G578),"W","")</f>
        <v/>
      </c>
      <c r="E578" s="132"/>
      <c r="F578" s="132"/>
      <c r="G578" s="133" t="str">
        <f>Pairings!B578</f>
        <v/>
      </c>
    </row>
    <row r="579" spans="1:7" x14ac:dyDescent="0.2">
      <c r="A579" s="132" t="str">
        <f>IF(ISNUMBER($G579),INDEX(PlayerDetails!$B:$B,VLOOKUP(ResultsInput!D579,TeamDeclarations!$B$3:$J$522,6+$G579)),"")</f>
        <v/>
      </c>
      <c r="B579" s="132" t="str">
        <f>IF(ISNUMBER($G579),INDEX(PlayerDetails!$B:$B,VLOOKUP(ResultsInput!E579,TeamDeclarations!$B$3:$J$522,6+$G579)),"")</f>
        <v/>
      </c>
      <c r="C579" s="132" t="str">
        <f>IF(ISNUMBER($G579),VLOOKUP(ResultsInput!C579,ResultsInput!$I$3:$L$6,4,FALSE),"")</f>
        <v/>
      </c>
      <c r="D579" s="132" t="str">
        <f t="shared" si="9"/>
        <v/>
      </c>
      <c r="E579" s="132"/>
      <c r="F579" s="132"/>
      <c r="G579" s="133" t="str">
        <f>Pairings!B579</f>
        <v/>
      </c>
    </row>
    <row r="580" spans="1:7" x14ac:dyDescent="0.2">
      <c r="A580" s="132" t="str">
        <f>IF(ISNUMBER($G580),INDEX(PlayerDetails!$B:$B,VLOOKUP(ResultsInput!D580,TeamDeclarations!$B$3:$J$522,6+$G580)),"")</f>
        <v/>
      </c>
      <c r="B580" s="132" t="str">
        <f>IF(ISNUMBER($G580),INDEX(PlayerDetails!$B:$B,VLOOKUP(ResultsInput!E580,TeamDeclarations!$B$3:$J$522,6+$G580)),"")</f>
        <v/>
      </c>
      <c r="C580" s="132" t="str">
        <f>IF(ISNUMBER($G580),VLOOKUP(ResultsInput!C580,ResultsInput!$I$3:$L$6,4,FALSE),"")</f>
        <v/>
      </c>
      <c r="D580" s="132" t="str">
        <f t="shared" si="9"/>
        <v/>
      </c>
      <c r="E580" s="132"/>
      <c r="F580" s="132"/>
      <c r="G580" s="133" t="str">
        <f>Pairings!B580</f>
        <v/>
      </c>
    </row>
    <row r="581" spans="1:7" x14ac:dyDescent="0.2">
      <c r="A581" s="132" t="str">
        <f>IF(ISNUMBER($G581),INDEX(PlayerDetails!$B:$B,VLOOKUP(ResultsInput!D581,TeamDeclarations!$B$3:$J$522,6+$G581)),"")</f>
        <v/>
      </c>
      <c r="B581" s="132" t="str">
        <f>IF(ISNUMBER($G581),INDEX(PlayerDetails!$B:$B,VLOOKUP(ResultsInput!E581,TeamDeclarations!$B$3:$J$522,6+$G581)),"")</f>
        <v/>
      </c>
      <c r="C581" s="132" t="str">
        <f>IF(ISNUMBER($G581),VLOOKUP(ResultsInput!C581,ResultsInput!$I$3:$L$6,4,FALSE),"")</f>
        <v/>
      </c>
      <c r="D581" s="132" t="str">
        <f t="shared" si="9"/>
        <v/>
      </c>
      <c r="E581" s="132"/>
      <c r="F581" s="132"/>
      <c r="G581" s="133" t="str">
        <f>Pairings!B581</f>
        <v/>
      </c>
    </row>
    <row r="582" spans="1:7" x14ac:dyDescent="0.2">
      <c r="A582" s="132" t="str">
        <f>IF(ISNUMBER($G582),INDEX(PlayerDetails!$B:$B,VLOOKUP(ResultsInput!D582,TeamDeclarations!$B$3:$J$522,6+$G582)),"")</f>
        <v/>
      </c>
      <c r="B582" s="132" t="str">
        <f>IF(ISNUMBER($G582),INDEX(PlayerDetails!$B:$B,VLOOKUP(ResultsInput!E582,TeamDeclarations!$B$3:$J$522,6+$G582)),"")</f>
        <v/>
      </c>
      <c r="C582" s="132" t="str">
        <f>IF(ISNUMBER($G582),VLOOKUP(ResultsInput!C582,ResultsInput!$I$3:$L$6,4,FALSE),"")</f>
        <v/>
      </c>
      <c r="D582" s="132" t="str">
        <f t="shared" si="9"/>
        <v/>
      </c>
      <c r="E582" s="132"/>
      <c r="F582" s="132"/>
      <c r="G582" s="133" t="str">
        <f>Pairings!B582</f>
        <v/>
      </c>
    </row>
    <row r="583" spans="1:7" x14ac:dyDescent="0.2">
      <c r="A583" s="132" t="str">
        <f>IF(ISNUMBER($G583),INDEX(PlayerDetails!$B:$B,VLOOKUP(ResultsInput!D583,TeamDeclarations!$B$3:$J$522,6+$G583)),"")</f>
        <v/>
      </c>
      <c r="B583" s="132" t="str">
        <f>IF(ISNUMBER($G583),INDEX(PlayerDetails!$B:$B,VLOOKUP(ResultsInput!E583,TeamDeclarations!$B$3:$J$522,6+$G583)),"")</f>
        <v/>
      </c>
      <c r="C583" s="132" t="str">
        <f>IF(ISNUMBER($G583),VLOOKUP(ResultsInput!C583,ResultsInput!$I$3:$L$6,4,FALSE),"")</f>
        <v/>
      </c>
      <c r="D583" s="132" t="str">
        <f t="shared" si="9"/>
        <v/>
      </c>
      <c r="E583" s="132"/>
      <c r="F583" s="132"/>
      <c r="G583" s="133" t="str">
        <f>Pairings!B583</f>
        <v/>
      </c>
    </row>
    <row r="584" spans="1:7" x14ac:dyDescent="0.2">
      <c r="A584" s="132" t="str">
        <f>IF(ISNUMBER($G584),INDEX(PlayerDetails!$B:$B,VLOOKUP(ResultsInput!D584,TeamDeclarations!$B$3:$J$522,6+$G584)),"")</f>
        <v/>
      </c>
      <c r="B584" s="132" t="str">
        <f>IF(ISNUMBER($G584),INDEX(PlayerDetails!$B:$B,VLOOKUP(ResultsInput!E584,TeamDeclarations!$B$3:$J$522,6+$G584)),"")</f>
        <v/>
      </c>
      <c r="C584" s="132" t="str">
        <f>IF(ISNUMBER($G584),VLOOKUP(ResultsInput!C584,ResultsInput!$I$3:$L$6,4,FALSE),"")</f>
        <v/>
      </c>
      <c r="D584" s="132" t="str">
        <f t="shared" si="9"/>
        <v/>
      </c>
      <c r="E584" s="132"/>
      <c r="F584" s="132"/>
      <c r="G584" s="133" t="str">
        <f>Pairings!B584</f>
        <v/>
      </c>
    </row>
    <row r="585" spans="1:7" x14ac:dyDescent="0.2">
      <c r="A585" s="132" t="str">
        <f>IF(ISNUMBER($G585),INDEX(PlayerDetails!$B:$B,VLOOKUP(ResultsInput!D585,TeamDeclarations!$B$3:$J$522,6+$G585)),"")</f>
        <v/>
      </c>
      <c r="B585" s="132" t="str">
        <f>IF(ISNUMBER($G585),INDEX(PlayerDetails!$B:$B,VLOOKUP(ResultsInput!E585,TeamDeclarations!$B$3:$J$522,6+$G585)),"")</f>
        <v/>
      </c>
      <c r="C585" s="132" t="str">
        <f>IF(ISNUMBER($G585),VLOOKUP(ResultsInput!C585,ResultsInput!$I$3:$L$6,4,FALSE),"")</f>
        <v/>
      </c>
      <c r="D585" s="132" t="str">
        <f t="shared" si="9"/>
        <v/>
      </c>
      <c r="E585" s="132"/>
      <c r="F585" s="132"/>
      <c r="G585" s="133" t="str">
        <f>Pairings!B585</f>
        <v/>
      </c>
    </row>
    <row r="586" spans="1:7" x14ac:dyDescent="0.2">
      <c r="A586" s="132" t="str">
        <f>IF(ISNUMBER($G586),INDEX(PlayerDetails!$B:$B,VLOOKUP(ResultsInput!D586,TeamDeclarations!$B$3:$J$522,6+$G586)),"")</f>
        <v/>
      </c>
      <c r="B586" s="132" t="str">
        <f>IF(ISNUMBER($G586),INDEX(PlayerDetails!$B:$B,VLOOKUP(ResultsInput!E586,TeamDeclarations!$B$3:$J$522,6+$G586)),"")</f>
        <v/>
      </c>
      <c r="C586" s="132" t="str">
        <f>IF(ISNUMBER($G586),VLOOKUP(ResultsInput!C586,ResultsInput!$I$3:$L$6,4,FALSE),"")</f>
        <v/>
      </c>
      <c r="D586" s="132" t="str">
        <f t="shared" si="9"/>
        <v/>
      </c>
      <c r="E586" s="132"/>
      <c r="F586" s="132"/>
      <c r="G586" s="133" t="str">
        <f>Pairings!B586</f>
        <v/>
      </c>
    </row>
    <row r="587" spans="1:7" x14ac:dyDescent="0.2">
      <c r="A587" s="132" t="str">
        <f>IF(ISNUMBER($G587),INDEX(PlayerDetails!$B:$B,VLOOKUP(ResultsInput!D587,TeamDeclarations!$B$3:$J$522,6+$G587)),"")</f>
        <v/>
      </c>
      <c r="B587" s="132" t="str">
        <f>IF(ISNUMBER($G587),INDEX(PlayerDetails!$B:$B,VLOOKUP(ResultsInput!E587,TeamDeclarations!$B$3:$J$522,6+$G587)),"")</f>
        <v/>
      </c>
      <c r="C587" s="132" t="str">
        <f>IF(ISNUMBER($G587),VLOOKUP(ResultsInput!C587,ResultsInput!$I$3:$L$6,4,FALSE),"")</f>
        <v/>
      </c>
      <c r="D587" s="132" t="str">
        <f t="shared" si="9"/>
        <v/>
      </c>
      <c r="E587" s="132"/>
      <c r="F587" s="132"/>
      <c r="G587" s="133" t="str">
        <f>Pairings!B587</f>
        <v/>
      </c>
    </row>
    <row r="588" spans="1:7" x14ac:dyDescent="0.2">
      <c r="A588" s="132" t="str">
        <f>IF(ISNUMBER($G588),INDEX(PlayerDetails!$B:$B,VLOOKUP(ResultsInput!D588,TeamDeclarations!$B$3:$J$522,6+$G588)),"")</f>
        <v/>
      </c>
      <c r="B588" s="132" t="str">
        <f>IF(ISNUMBER($G588),INDEX(PlayerDetails!$B:$B,VLOOKUP(ResultsInput!E588,TeamDeclarations!$B$3:$J$522,6+$G588)),"")</f>
        <v/>
      </c>
      <c r="C588" s="132" t="str">
        <f>IF(ISNUMBER($G588),VLOOKUP(ResultsInput!C588,ResultsInput!$I$3:$L$6,4,FALSE),"")</f>
        <v/>
      </c>
      <c r="D588" s="132" t="str">
        <f t="shared" si="9"/>
        <v/>
      </c>
      <c r="E588" s="132"/>
      <c r="F588" s="132"/>
      <c r="G588" s="133" t="str">
        <f>Pairings!B588</f>
        <v/>
      </c>
    </row>
    <row r="589" spans="1:7" x14ac:dyDescent="0.2">
      <c r="A589" s="132" t="str">
        <f>IF(ISNUMBER($G589),INDEX(PlayerDetails!$B:$B,VLOOKUP(ResultsInput!D589,TeamDeclarations!$B$3:$J$522,6+$G589)),"")</f>
        <v/>
      </c>
      <c r="B589" s="132" t="str">
        <f>IF(ISNUMBER($G589),INDEX(PlayerDetails!$B:$B,VLOOKUP(ResultsInput!E589,TeamDeclarations!$B$3:$J$522,6+$G589)),"")</f>
        <v/>
      </c>
      <c r="C589" s="132" t="str">
        <f>IF(ISNUMBER($G589),VLOOKUP(ResultsInput!C589,ResultsInput!$I$3:$L$6,4,FALSE),"")</f>
        <v/>
      </c>
      <c r="D589" s="132" t="str">
        <f t="shared" si="9"/>
        <v/>
      </c>
      <c r="E589" s="132"/>
      <c r="F589" s="132"/>
      <c r="G589" s="133" t="str">
        <f>Pairings!B589</f>
        <v/>
      </c>
    </row>
    <row r="590" spans="1:7" x14ac:dyDescent="0.2">
      <c r="A590" s="132" t="str">
        <f>IF(ISNUMBER($G590),INDEX(PlayerDetails!$B:$B,VLOOKUP(ResultsInput!D590,TeamDeclarations!$B$3:$J$522,6+$G590)),"")</f>
        <v/>
      </c>
      <c r="B590" s="132" t="str">
        <f>IF(ISNUMBER($G590),INDEX(PlayerDetails!$B:$B,VLOOKUP(ResultsInput!E590,TeamDeclarations!$B$3:$J$522,6+$G590)),"")</f>
        <v/>
      </c>
      <c r="C590" s="132" t="str">
        <f>IF(ISNUMBER($G590),VLOOKUP(ResultsInput!C590,ResultsInput!$I$3:$L$6,4,FALSE),"")</f>
        <v/>
      </c>
      <c r="D590" s="132" t="str">
        <f t="shared" si="9"/>
        <v/>
      </c>
      <c r="E590" s="132"/>
      <c r="F590" s="132"/>
      <c r="G590" s="133" t="str">
        <f>Pairings!B590</f>
        <v/>
      </c>
    </row>
    <row r="591" spans="1:7" x14ac:dyDescent="0.2">
      <c r="A591" s="132" t="str">
        <f>IF(ISNUMBER($G591),INDEX(PlayerDetails!$B:$B,VLOOKUP(ResultsInput!D591,TeamDeclarations!$B$3:$J$522,6+$G591)),"")</f>
        <v/>
      </c>
      <c r="B591" s="132" t="str">
        <f>IF(ISNUMBER($G591),INDEX(PlayerDetails!$B:$B,VLOOKUP(ResultsInput!E591,TeamDeclarations!$B$3:$J$522,6+$G591)),"")</f>
        <v/>
      </c>
      <c r="C591" s="132" t="str">
        <f>IF(ISNUMBER($G591),VLOOKUP(ResultsInput!C591,ResultsInput!$I$3:$L$6,4,FALSE),"")</f>
        <v/>
      </c>
      <c r="D591" s="132" t="str">
        <f t="shared" si="9"/>
        <v/>
      </c>
      <c r="E591" s="132"/>
      <c r="F591" s="132"/>
      <c r="G591" s="133" t="str">
        <f>Pairings!B591</f>
        <v/>
      </c>
    </row>
    <row r="592" spans="1:7" x14ac:dyDescent="0.2">
      <c r="A592" s="132" t="str">
        <f>IF(ISNUMBER($G592),INDEX(PlayerDetails!$B:$B,VLOOKUP(ResultsInput!D592,TeamDeclarations!$B$3:$J$522,6+$G592)),"")</f>
        <v/>
      </c>
      <c r="B592" s="132" t="str">
        <f>IF(ISNUMBER($G592),INDEX(PlayerDetails!$B:$B,VLOOKUP(ResultsInput!E592,TeamDeclarations!$B$3:$J$522,6+$G592)),"")</f>
        <v/>
      </c>
      <c r="C592" s="132" t="str">
        <f>IF(ISNUMBER($G592),VLOOKUP(ResultsInput!C592,ResultsInput!$I$3:$L$6,4,FALSE),"")</f>
        <v/>
      </c>
      <c r="D592" s="132" t="str">
        <f t="shared" si="9"/>
        <v/>
      </c>
      <c r="E592" s="132"/>
      <c r="F592" s="132"/>
      <c r="G592" s="133" t="str">
        <f>Pairings!B592</f>
        <v/>
      </c>
    </row>
    <row r="593" spans="1:7" x14ac:dyDescent="0.2">
      <c r="A593" s="132" t="str">
        <f>IF(ISNUMBER($G593),INDEX(PlayerDetails!$B:$B,VLOOKUP(ResultsInput!D593,TeamDeclarations!$B$3:$J$522,6+$G593)),"")</f>
        <v/>
      </c>
      <c r="B593" s="132" t="str">
        <f>IF(ISNUMBER($G593),INDEX(PlayerDetails!$B:$B,VLOOKUP(ResultsInput!E593,TeamDeclarations!$B$3:$J$522,6+$G593)),"")</f>
        <v/>
      </c>
      <c r="C593" s="132" t="str">
        <f>IF(ISNUMBER($G593),VLOOKUP(ResultsInput!C593,ResultsInput!$I$3:$L$6,4,FALSE),"")</f>
        <v/>
      </c>
      <c r="D593" s="132" t="str">
        <f t="shared" si="9"/>
        <v/>
      </c>
      <c r="E593" s="132"/>
      <c r="F593" s="132"/>
      <c r="G593" s="133" t="str">
        <f>Pairings!B593</f>
        <v/>
      </c>
    </row>
    <row r="594" spans="1:7" x14ac:dyDescent="0.2">
      <c r="A594" s="132" t="str">
        <f>IF(ISNUMBER($G594),INDEX(PlayerDetails!$B:$B,VLOOKUP(ResultsInput!D594,TeamDeclarations!$B$3:$J$522,6+$G594)),"")</f>
        <v/>
      </c>
      <c r="B594" s="132" t="str">
        <f>IF(ISNUMBER($G594),INDEX(PlayerDetails!$B:$B,VLOOKUP(ResultsInput!E594,TeamDeclarations!$B$3:$J$522,6+$G594)),"")</f>
        <v/>
      </c>
      <c r="C594" s="132" t="str">
        <f>IF(ISNUMBER($G594),VLOOKUP(ResultsInput!C594,ResultsInput!$I$3:$L$6,4,FALSE),"")</f>
        <v/>
      </c>
      <c r="D594" s="132" t="str">
        <f t="shared" si="9"/>
        <v/>
      </c>
      <c r="E594" s="132"/>
      <c r="F594" s="132"/>
      <c r="G594" s="133" t="str">
        <f>Pairings!B594</f>
        <v/>
      </c>
    </row>
    <row r="595" spans="1:7" x14ac:dyDescent="0.2">
      <c r="A595" s="132" t="str">
        <f>IF(ISNUMBER($G595),INDEX(PlayerDetails!$B:$B,VLOOKUP(ResultsInput!D595,TeamDeclarations!$B$3:$J$522,6+$G595)),"")</f>
        <v/>
      </c>
      <c r="B595" s="132" t="str">
        <f>IF(ISNUMBER($G595),INDEX(PlayerDetails!$B:$B,VLOOKUP(ResultsInput!E595,TeamDeclarations!$B$3:$J$522,6+$G595)),"")</f>
        <v/>
      </c>
      <c r="C595" s="132" t="str">
        <f>IF(ISNUMBER($G595),VLOOKUP(ResultsInput!C595,ResultsInput!$I$3:$L$6,4,FALSE),"")</f>
        <v/>
      </c>
      <c r="D595" s="132" t="str">
        <f t="shared" si="9"/>
        <v/>
      </c>
      <c r="E595" s="132"/>
      <c r="F595" s="132"/>
      <c r="G595" s="133" t="str">
        <f>Pairings!B595</f>
        <v/>
      </c>
    </row>
    <row r="596" spans="1:7" x14ac:dyDescent="0.2">
      <c r="A596" s="132" t="str">
        <f>IF(ISNUMBER($G596),INDEX(PlayerDetails!$B:$B,VLOOKUP(ResultsInput!D596,TeamDeclarations!$B$3:$J$522,6+$G596)),"")</f>
        <v/>
      </c>
      <c r="B596" s="132" t="str">
        <f>IF(ISNUMBER($G596),INDEX(PlayerDetails!$B:$B,VLOOKUP(ResultsInput!E596,TeamDeclarations!$B$3:$J$522,6+$G596)),"")</f>
        <v/>
      </c>
      <c r="C596" s="132" t="str">
        <f>IF(ISNUMBER($G596),VLOOKUP(ResultsInput!C596,ResultsInput!$I$3:$L$6,4,FALSE),"")</f>
        <v/>
      </c>
      <c r="D596" s="132" t="str">
        <f t="shared" si="9"/>
        <v/>
      </c>
      <c r="E596" s="132"/>
      <c r="F596" s="132"/>
      <c r="G596" s="133" t="str">
        <f>Pairings!B596</f>
        <v/>
      </c>
    </row>
    <row r="597" spans="1:7" x14ac:dyDescent="0.2">
      <c r="A597" s="132" t="str">
        <f>IF(ISNUMBER($G597),INDEX(PlayerDetails!$B:$B,VLOOKUP(ResultsInput!D597,TeamDeclarations!$B$3:$J$522,6+$G597)),"")</f>
        <v/>
      </c>
      <c r="B597" s="132" t="str">
        <f>IF(ISNUMBER($G597),INDEX(PlayerDetails!$B:$B,VLOOKUP(ResultsInput!E597,TeamDeclarations!$B$3:$J$522,6+$G597)),"")</f>
        <v/>
      </c>
      <c r="C597" s="132" t="str">
        <f>IF(ISNUMBER($G597),VLOOKUP(ResultsInput!C597,ResultsInput!$I$3:$L$6,4,FALSE),"")</f>
        <v/>
      </c>
      <c r="D597" s="132" t="str">
        <f t="shared" si="9"/>
        <v/>
      </c>
      <c r="E597" s="132"/>
      <c r="F597" s="132"/>
      <c r="G597" s="133" t="str">
        <f>Pairings!B597</f>
        <v/>
      </c>
    </row>
    <row r="598" spans="1:7" x14ac:dyDescent="0.2">
      <c r="A598" s="132" t="str">
        <f>IF(ISNUMBER($G598),INDEX(PlayerDetails!$B:$B,VLOOKUP(ResultsInput!D598,TeamDeclarations!$B$3:$J$522,6+$G598)),"")</f>
        <v/>
      </c>
      <c r="B598" s="132" t="str">
        <f>IF(ISNUMBER($G598),INDEX(PlayerDetails!$B:$B,VLOOKUP(ResultsInput!E598,TeamDeclarations!$B$3:$J$522,6+$G598)),"")</f>
        <v/>
      </c>
      <c r="C598" s="132" t="str">
        <f>IF(ISNUMBER($G598),VLOOKUP(ResultsInput!C598,ResultsInput!$I$3:$L$6,4,FALSE),"")</f>
        <v/>
      </c>
      <c r="D598" s="132" t="str">
        <f t="shared" si="9"/>
        <v/>
      </c>
      <c r="E598" s="132"/>
      <c r="F598" s="132"/>
      <c r="G598" s="133" t="str">
        <f>Pairings!B598</f>
        <v/>
      </c>
    </row>
    <row r="599" spans="1:7" x14ac:dyDescent="0.2">
      <c r="A599" s="132" t="str">
        <f>IF(ISNUMBER($G599),INDEX(PlayerDetails!$B:$B,VLOOKUP(ResultsInput!D599,TeamDeclarations!$B$3:$J$522,6+$G599)),"")</f>
        <v/>
      </c>
      <c r="B599" s="132" t="str">
        <f>IF(ISNUMBER($G599),INDEX(PlayerDetails!$B:$B,VLOOKUP(ResultsInput!E599,TeamDeclarations!$B$3:$J$522,6+$G599)),"")</f>
        <v/>
      </c>
      <c r="C599" s="132" t="str">
        <f>IF(ISNUMBER($G599),VLOOKUP(ResultsInput!C599,ResultsInput!$I$3:$L$6,4,FALSE),"")</f>
        <v/>
      </c>
      <c r="D599" s="132" t="str">
        <f t="shared" si="9"/>
        <v/>
      </c>
      <c r="E599" s="132"/>
      <c r="F599" s="132"/>
      <c r="G599" s="133" t="str">
        <f>Pairings!B599</f>
        <v/>
      </c>
    </row>
    <row r="600" spans="1:7" x14ac:dyDescent="0.2">
      <c r="A600" s="132" t="str">
        <f>IF(ISNUMBER($G600),INDEX(PlayerDetails!$B:$B,VLOOKUP(ResultsInput!D600,TeamDeclarations!$B$3:$J$522,6+$G600)),"")</f>
        <v/>
      </c>
      <c r="B600" s="132" t="str">
        <f>IF(ISNUMBER($G600),INDEX(PlayerDetails!$B:$B,VLOOKUP(ResultsInput!E600,TeamDeclarations!$B$3:$J$522,6+$G600)),"")</f>
        <v/>
      </c>
      <c r="C600" s="132" t="str">
        <f>IF(ISNUMBER($G600),VLOOKUP(ResultsInput!C600,ResultsInput!$I$3:$L$6,4,FALSE),"")</f>
        <v/>
      </c>
      <c r="D600" s="132" t="str">
        <f t="shared" si="9"/>
        <v/>
      </c>
      <c r="E600" s="132"/>
      <c r="F600" s="132"/>
      <c r="G600" s="133" t="str">
        <f>Pairings!B600</f>
        <v/>
      </c>
    </row>
    <row r="601" spans="1:7" x14ac:dyDescent="0.2">
      <c r="A601" s="132" t="str">
        <f>IF(ISNUMBER($G601),INDEX(PlayerDetails!$B:$B,VLOOKUP(ResultsInput!D601,TeamDeclarations!$B$3:$J$522,6+$G601)),"")</f>
        <v/>
      </c>
      <c r="B601" s="132" t="str">
        <f>IF(ISNUMBER($G601),INDEX(PlayerDetails!$B:$B,VLOOKUP(ResultsInput!E601,TeamDeclarations!$B$3:$J$522,6+$G601)),"")</f>
        <v/>
      </c>
      <c r="C601" s="132" t="str">
        <f>IF(ISNUMBER($G601),VLOOKUP(ResultsInput!C601,ResultsInput!$I$3:$L$6,4,FALSE),"")</f>
        <v/>
      </c>
      <c r="D601" s="132" t="str">
        <f t="shared" si="9"/>
        <v/>
      </c>
      <c r="E601" s="132"/>
      <c r="F601" s="132"/>
      <c r="G601" s="133" t="str">
        <f>Pairings!B601</f>
        <v/>
      </c>
    </row>
    <row r="602" spans="1:7" x14ac:dyDescent="0.2">
      <c r="A602" s="132" t="str">
        <f>IF(ISNUMBER($G602),INDEX(PlayerDetails!$B:$B,VLOOKUP(ResultsInput!D602,TeamDeclarations!$B$3:$J$522,6+$G602)),"")</f>
        <v/>
      </c>
      <c r="B602" s="132" t="str">
        <f>IF(ISNUMBER($G602),INDEX(PlayerDetails!$B:$B,VLOOKUP(ResultsInput!E602,TeamDeclarations!$B$3:$J$522,6+$G602)),"")</f>
        <v/>
      </c>
      <c r="C602" s="132" t="str">
        <f>IF(ISNUMBER($G602),VLOOKUP(ResultsInput!C602,ResultsInput!$I$3:$L$6,4,FALSE),"")</f>
        <v/>
      </c>
      <c r="D602" s="132" t="str">
        <f t="shared" si="9"/>
        <v/>
      </c>
      <c r="E602" s="132"/>
      <c r="F602" s="132"/>
      <c r="G602" s="133" t="str">
        <f>Pairings!B602</f>
        <v/>
      </c>
    </row>
    <row r="603" spans="1:7" x14ac:dyDescent="0.2">
      <c r="A603" s="132" t="str">
        <f>IF(ISNUMBER($G603),INDEX(PlayerDetails!$B:$B,VLOOKUP(ResultsInput!D603,TeamDeclarations!$B$3:$J$522,6+$G603)),"")</f>
        <v/>
      </c>
      <c r="B603" s="132" t="str">
        <f>IF(ISNUMBER($G603),INDEX(PlayerDetails!$B:$B,VLOOKUP(ResultsInput!E603,TeamDeclarations!$B$3:$J$522,6+$G603)),"")</f>
        <v/>
      </c>
      <c r="C603" s="132" t="str">
        <f>IF(ISNUMBER($G603),VLOOKUP(ResultsInput!C603,ResultsInput!$I$3:$L$6,4,FALSE),"")</f>
        <v/>
      </c>
      <c r="D603" s="132" t="str">
        <f t="shared" si="9"/>
        <v/>
      </c>
      <c r="E603" s="132"/>
      <c r="F603" s="132"/>
      <c r="G603" s="133" t="str">
        <f>Pairings!B603</f>
        <v/>
      </c>
    </row>
    <row r="604" spans="1:7" x14ac:dyDescent="0.2">
      <c r="A604" s="132" t="str">
        <f>IF(ISNUMBER($G604),INDEX(PlayerDetails!$B:$B,VLOOKUP(ResultsInput!D604,TeamDeclarations!$B$3:$J$522,6+$G604)),"")</f>
        <v/>
      </c>
      <c r="B604" s="132" t="str">
        <f>IF(ISNUMBER($G604),INDEX(PlayerDetails!$B:$B,VLOOKUP(ResultsInput!E604,TeamDeclarations!$B$3:$J$522,6+$G604)),"")</f>
        <v/>
      </c>
      <c r="C604" s="132" t="str">
        <f>IF(ISNUMBER($G604),VLOOKUP(ResultsInput!C604,ResultsInput!$I$3:$L$6,4,FALSE),"")</f>
        <v/>
      </c>
      <c r="D604" s="132" t="str">
        <f t="shared" si="9"/>
        <v/>
      </c>
      <c r="E604" s="132"/>
      <c r="F604" s="132"/>
      <c r="G604" s="133" t="str">
        <f>Pairings!B604</f>
        <v/>
      </c>
    </row>
    <row r="605" spans="1:7" x14ac:dyDescent="0.2">
      <c r="A605" s="132" t="str">
        <f>IF(ISNUMBER($G605),INDEX(PlayerDetails!$B:$B,VLOOKUP(ResultsInput!D605,TeamDeclarations!$B$3:$J$522,6+$G605)),"")</f>
        <v/>
      </c>
      <c r="B605" s="132" t="str">
        <f>IF(ISNUMBER($G605),INDEX(PlayerDetails!$B:$B,VLOOKUP(ResultsInput!E605,TeamDeclarations!$B$3:$J$522,6+$G605)),"")</f>
        <v/>
      </c>
      <c r="C605" s="132" t="str">
        <f>IF(ISNUMBER($G605),VLOOKUP(ResultsInput!C605,ResultsInput!$I$3:$L$6,4,FALSE),"")</f>
        <v/>
      </c>
      <c r="D605" s="132" t="str">
        <f t="shared" si="9"/>
        <v/>
      </c>
      <c r="E605" s="132"/>
      <c r="F605" s="132"/>
      <c r="G605" s="133" t="str">
        <f>Pairings!B605</f>
        <v/>
      </c>
    </row>
    <row r="606" spans="1:7" x14ac:dyDescent="0.2">
      <c r="A606" s="132" t="str">
        <f>IF(ISNUMBER($G606),INDEX(PlayerDetails!$B:$B,VLOOKUP(ResultsInput!D606,TeamDeclarations!$B$3:$J$522,6+$G606)),"")</f>
        <v/>
      </c>
      <c r="B606" s="132" t="str">
        <f>IF(ISNUMBER($G606),INDEX(PlayerDetails!$B:$B,VLOOKUP(ResultsInput!E606,TeamDeclarations!$B$3:$J$522,6+$G606)),"")</f>
        <v/>
      </c>
      <c r="C606" s="132" t="str">
        <f>IF(ISNUMBER($G606),VLOOKUP(ResultsInput!C606,ResultsInput!$I$3:$L$6,4,FALSE),"")</f>
        <v/>
      </c>
      <c r="D606" s="132" t="str">
        <f t="shared" si="9"/>
        <v/>
      </c>
      <c r="E606" s="132"/>
      <c r="F606" s="132"/>
      <c r="G606" s="133" t="str">
        <f>Pairings!B606</f>
        <v/>
      </c>
    </row>
    <row r="607" spans="1:7" x14ac:dyDescent="0.2">
      <c r="A607" s="132" t="str">
        <f>IF(ISNUMBER($G607),INDEX(PlayerDetails!$B:$B,VLOOKUP(ResultsInput!D607,TeamDeclarations!$B$3:$J$522,6+$G607)),"")</f>
        <v/>
      </c>
      <c r="B607" s="132" t="str">
        <f>IF(ISNUMBER($G607),INDEX(PlayerDetails!$B:$B,VLOOKUP(ResultsInput!E607,TeamDeclarations!$B$3:$J$522,6+$G607)),"")</f>
        <v/>
      </c>
      <c r="C607" s="132" t="str">
        <f>IF(ISNUMBER($G607),VLOOKUP(ResultsInput!C607,ResultsInput!$I$3:$L$6,4,FALSE),"")</f>
        <v/>
      </c>
      <c r="D607" s="132" t="str">
        <f t="shared" si="9"/>
        <v/>
      </c>
      <c r="E607" s="132"/>
      <c r="F607" s="132"/>
      <c r="G607" s="133" t="str">
        <f>Pairings!B607</f>
        <v/>
      </c>
    </row>
    <row r="608" spans="1:7" x14ac:dyDescent="0.2">
      <c r="A608" s="132" t="str">
        <f>IF(ISNUMBER($G608),INDEX(PlayerDetails!$B:$B,VLOOKUP(ResultsInput!D608,TeamDeclarations!$B$3:$J$522,6+$G608)),"")</f>
        <v/>
      </c>
      <c r="B608" s="132" t="str">
        <f>IF(ISNUMBER($G608),INDEX(PlayerDetails!$B:$B,VLOOKUP(ResultsInput!E608,TeamDeclarations!$B$3:$J$522,6+$G608)),"")</f>
        <v/>
      </c>
      <c r="C608" s="132" t="str">
        <f>IF(ISNUMBER($G608),VLOOKUP(ResultsInput!C608,ResultsInput!$I$3:$L$6,4,FALSE),"")</f>
        <v/>
      </c>
      <c r="D608" s="132" t="str">
        <f t="shared" si="9"/>
        <v/>
      </c>
      <c r="E608" s="132"/>
      <c r="F608" s="132"/>
      <c r="G608" s="133" t="str">
        <f>Pairings!B608</f>
        <v/>
      </c>
    </row>
    <row r="609" spans="1:7" x14ac:dyDescent="0.2">
      <c r="A609" s="132" t="str">
        <f>IF(ISNUMBER($G609),INDEX(PlayerDetails!$B:$B,VLOOKUP(ResultsInput!D609,TeamDeclarations!$B$3:$J$522,6+$G609)),"")</f>
        <v/>
      </c>
      <c r="B609" s="132" t="str">
        <f>IF(ISNUMBER($G609),INDEX(PlayerDetails!$B:$B,VLOOKUP(ResultsInput!E609,TeamDeclarations!$B$3:$J$522,6+$G609)),"")</f>
        <v/>
      </c>
      <c r="C609" s="132" t="str">
        <f>IF(ISNUMBER($G609),VLOOKUP(ResultsInput!C609,ResultsInput!$I$3:$L$6,4,FALSE),"")</f>
        <v/>
      </c>
      <c r="D609" s="132" t="str">
        <f t="shared" si="9"/>
        <v/>
      </c>
      <c r="E609" s="132"/>
      <c r="F609" s="132"/>
      <c r="G609" s="133" t="str">
        <f>Pairings!B609</f>
        <v/>
      </c>
    </row>
    <row r="610" spans="1:7" x14ac:dyDescent="0.2">
      <c r="A610" s="132" t="str">
        <f>IF(ISNUMBER($G610),INDEX(PlayerDetails!$B:$B,VLOOKUP(ResultsInput!D610,TeamDeclarations!$B$3:$J$522,6+$G610)),"")</f>
        <v/>
      </c>
      <c r="B610" s="132" t="str">
        <f>IF(ISNUMBER($G610),INDEX(PlayerDetails!$B:$B,VLOOKUP(ResultsInput!E610,TeamDeclarations!$B$3:$J$522,6+$G610)),"")</f>
        <v/>
      </c>
      <c r="C610" s="132" t="str">
        <f>IF(ISNUMBER($G610),VLOOKUP(ResultsInput!C610,ResultsInput!$I$3:$L$6,4,FALSE),"")</f>
        <v/>
      </c>
      <c r="D610" s="132" t="str">
        <f t="shared" si="9"/>
        <v/>
      </c>
      <c r="E610" s="132"/>
      <c r="F610" s="132"/>
      <c r="G610" s="133" t="str">
        <f>Pairings!B610</f>
        <v/>
      </c>
    </row>
    <row r="611" spans="1:7" x14ac:dyDescent="0.2">
      <c r="A611" s="132" t="str">
        <f>IF(ISNUMBER($G611),INDEX(PlayerDetails!$B:$B,VLOOKUP(ResultsInput!D611,TeamDeclarations!$B$3:$J$522,6+$G611)),"")</f>
        <v/>
      </c>
      <c r="B611" s="132" t="str">
        <f>IF(ISNUMBER($G611),INDEX(PlayerDetails!$B:$B,VLOOKUP(ResultsInput!E611,TeamDeclarations!$B$3:$J$522,6+$G611)),"")</f>
        <v/>
      </c>
      <c r="C611" s="132" t="str">
        <f>IF(ISNUMBER($G611),VLOOKUP(ResultsInput!C611,ResultsInput!$I$3:$L$6,4,FALSE),"")</f>
        <v/>
      </c>
      <c r="D611" s="132" t="str">
        <f t="shared" si="9"/>
        <v/>
      </c>
      <c r="E611" s="132"/>
      <c r="F611" s="132"/>
      <c r="G611" s="133" t="str">
        <f>Pairings!B611</f>
        <v/>
      </c>
    </row>
    <row r="612" spans="1:7" x14ac:dyDescent="0.2">
      <c r="A612" s="132" t="str">
        <f>IF(ISNUMBER($G612),INDEX(PlayerDetails!$B:$B,VLOOKUP(ResultsInput!D612,TeamDeclarations!$B$3:$J$522,6+$G612)),"")</f>
        <v/>
      </c>
      <c r="B612" s="132" t="str">
        <f>IF(ISNUMBER($G612),INDEX(PlayerDetails!$B:$B,VLOOKUP(ResultsInput!E612,TeamDeclarations!$B$3:$J$522,6+$G612)),"")</f>
        <v/>
      </c>
      <c r="C612" s="132" t="str">
        <f>IF(ISNUMBER($G612),VLOOKUP(ResultsInput!C612,ResultsInput!$I$3:$L$6,4,FALSE),"")</f>
        <v/>
      </c>
      <c r="D612" s="132" t="str">
        <f t="shared" si="9"/>
        <v/>
      </c>
      <c r="E612" s="132"/>
      <c r="F612" s="132"/>
      <c r="G612" s="133" t="str">
        <f>Pairings!B612</f>
        <v/>
      </c>
    </row>
    <row r="613" spans="1:7" x14ac:dyDescent="0.2">
      <c r="A613" s="132" t="str">
        <f>IF(ISNUMBER($G613),INDEX(PlayerDetails!$B:$B,VLOOKUP(ResultsInput!D613,TeamDeclarations!$B$3:$J$522,6+$G613)),"")</f>
        <v/>
      </c>
      <c r="B613" s="132" t="str">
        <f>IF(ISNUMBER($G613),INDEX(PlayerDetails!$B:$B,VLOOKUP(ResultsInput!E613,TeamDeclarations!$B$3:$J$522,6+$G613)),"")</f>
        <v/>
      </c>
      <c r="C613" s="132" t="str">
        <f>IF(ISNUMBER($G613),VLOOKUP(ResultsInput!C613,ResultsInput!$I$3:$L$6,4,FALSE),"")</f>
        <v/>
      </c>
      <c r="D613" s="132" t="str">
        <f t="shared" si="9"/>
        <v/>
      </c>
      <c r="E613" s="132"/>
      <c r="F613" s="132"/>
      <c r="G613" s="133" t="str">
        <f>Pairings!B613</f>
        <v/>
      </c>
    </row>
    <row r="614" spans="1:7" x14ac:dyDescent="0.2">
      <c r="A614" s="132" t="str">
        <f>IF(ISNUMBER($G614),INDEX(PlayerDetails!$B:$B,VLOOKUP(ResultsInput!D614,TeamDeclarations!$B$3:$J$522,6+$G614)),"")</f>
        <v/>
      </c>
      <c r="B614" s="132" t="str">
        <f>IF(ISNUMBER($G614),INDEX(PlayerDetails!$B:$B,VLOOKUP(ResultsInput!E614,TeamDeclarations!$B$3:$J$522,6+$G614)),"")</f>
        <v/>
      </c>
      <c r="C614" s="132" t="str">
        <f>IF(ISNUMBER($G614),VLOOKUP(ResultsInput!C614,ResultsInput!$I$3:$L$6,4,FALSE),"")</f>
        <v/>
      </c>
      <c r="D614" s="132" t="str">
        <f t="shared" si="9"/>
        <v/>
      </c>
      <c r="E614" s="132"/>
      <c r="F614" s="132"/>
      <c r="G614" s="133" t="str">
        <f>Pairings!B614</f>
        <v/>
      </c>
    </row>
    <row r="615" spans="1:7" x14ac:dyDescent="0.2">
      <c r="A615" s="132" t="str">
        <f>IF(ISNUMBER($G615),INDEX(PlayerDetails!$B:$B,VLOOKUP(ResultsInput!D615,TeamDeclarations!$B$3:$J$522,6+$G615)),"")</f>
        <v/>
      </c>
      <c r="B615" s="132" t="str">
        <f>IF(ISNUMBER($G615),INDEX(PlayerDetails!$B:$B,VLOOKUP(ResultsInput!E615,TeamDeclarations!$B$3:$J$522,6+$G615)),"")</f>
        <v/>
      </c>
      <c r="C615" s="132" t="str">
        <f>IF(ISNUMBER($G615),VLOOKUP(ResultsInput!C615,ResultsInput!$I$3:$L$6,4,FALSE),"")</f>
        <v/>
      </c>
      <c r="D615" s="132" t="str">
        <f t="shared" si="9"/>
        <v/>
      </c>
      <c r="E615" s="132"/>
      <c r="F615" s="132"/>
      <c r="G615" s="133" t="str">
        <f>Pairings!B615</f>
        <v/>
      </c>
    </row>
    <row r="616" spans="1:7" x14ac:dyDescent="0.2">
      <c r="A616" s="132" t="str">
        <f>IF(ISNUMBER($G616),INDEX(PlayerDetails!$B:$B,VLOOKUP(ResultsInput!D616,TeamDeclarations!$B$3:$J$522,6+$G616)),"")</f>
        <v/>
      </c>
      <c r="B616" s="132" t="str">
        <f>IF(ISNUMBER($G616),INDEX(PlayerDetails!$B:$B,VLOOKUP(ResultsInput!E616,TeamDeclarations!$B$3:$J$522,6+$G616)),"")</f>
        <v/>
      </c>
      <c r="C616" s="132" t="str">
        <f>IF(ISNUMBER($G616),VLOOKUP(ResultsInput!C616,ResultsInput!$I$3:$L$6,4,FALSE),"")</f>
        <v/>
      </c>
      <c r="D616" s="132" t="str">
        <f t="shared" si="9"/>
        <v/>
      </c>
      <c r="E616" s="132"/>
      <c r="F616" s="132"/>
      <c r="G616" s="133" t="str">
        <f>Pairings!B616</f>
        <v/>
      </c>
    </row>
    <row r="617" spans="1:7" x14ac:dyDescent="0.2">
      <c r="A617" s="132" t="str">
        <f>IF(ISNUMBER($G617),INDEX(PlayerDetails!$B:$B,VLOOKUP(ResultsInput!D617,TeamDeclarations!$B$3:$J$522,6+$G617)),"")</f>
        <v/>
      </c>
      <c r="B617" s="132" t="str">
        <f>IF(ISNUMBER($G617),INDEX(PlayerDetails!$B:$B,VLOOKUP(ResultsInput!E617,TeamDeclarations!$B$3:$J$522,6+$G617)),"")</f>
        <v/>
      </c>
      <c r="C617" s="132" t="str">
        <f>IF(ISNUMBER($G617),VLOOKUP(ResultsInput!C617,ResultsInput!$I$3:$L$6,4,FALSE),"")</f>
        <v/>
      </c>
      <c r="D617" s="132" t="str">
        <f t="shared" si="9"/>
        <v/>
      </c>
      <c r="E617" s="132"/>
      <c r="F617" s="132"/>
      <c r="G617" s="133" t="str">
        <f>Pairings!B617</f>
        <v/>
      </c>
    </row>
    <row r="618" spans="1:7" x14ac:dyDescent="0.2">
      <c r="A618" s="132" t="str">
        <f>IF(ISNUMBER($G618),INDEX(PlayerDetails!$B:$B,VLOOKUP(ResultsInput!D618,TeamDeclarations!$B$3:$J$522,6+$G618)),"")</f>
        <v/>
      </c>
      <c r="B618" s="132" t="str">
        <f>IF(ISNUMBER($G618),INDEX(PlayerDetails!$B:$B,VLOOKUP(ResultsInput!E618,TeamDeclarations!$B$3:$J$522,6+$G618)),"")</f>
        <v/>
      </c>
      <c r="C618" s="132" t="str">
        <f>IF(ISNUMBER($G618),VLOOKUP(ResultsInput!C618,ResultsInput!$I$3:$L$6,4,FALSE),"")</f>
        <v/>
      </c>
      <c r="D618" s="132" t="str">
        <f t="shared" si="9"/>
        <v/>
      </c>
      <c r="E618" s="132"/>
      <c r="F618" s="132"/>
      <c r="G618" s="133" t="str">
        <f>Pairings!B618</f>
        <v/>
      </c>
    </row>
    <row r="619" spans="1:7" x14ac:dyDescent="0.2">
      <c r="A619" s="132" t="str">
        <f>IF(ISNUMBER($G619),INDEX(PlayerDetails!$B:$B,VLOOKUP(ResultsInput!D619,TeamDeclarations!$B$3:$J$522,6+$G619)),"")</f>
        <v/>
      </c>
      <c r="B619" s="132" t="str">
        <f>IF(ISNUMBER($G619),INDEX(PlayerDetails!$B:$B,VLOOKUP(ResultsInput!E619,TeamDeclarations!$B$3:$J$522,6+$G619)),"")</f>
        <v/>
      </c>
      <c r="C619" s="132" t="str">
        <f>IF(ISNUMBER($G619),VLOOKUP(ResultsInput!C619,ResultsInput!$I$3:$L$6,4,FALSE),"")</f>
        <v/>
      </c>
      <c r="D619" s="132" t="str">
        <f t="shared" si="9"/>
        <v/>
      </c>
      <c r="E619" s="132"/>
      <c r="F619" s="132"/>
      <c r="G619" s="133" t="str">
        <f>Pairings!B619</f>
        <v/>
      </c>
    </row>
    <row r="620" spans="1:7" x14ac:dyDescent="0.2">
      <c r="A620" s="132" t="str">
        <f>IF(ISNUMBER($G620),INDEX(PlayerDetails!$B:$B,VLOOKUP(ResultsInput!D620,TeamDeclarations!$B$3:$J$522,6+$G620)),"")</f>
        <v/>
      </c>
      <c r="B620" s="132" t="str">
        <f>IF(ISNUMBER($G620),INDEX(PlayerDetails!$B:$B,VLOOKUP(ResultsInput!E620,TeamDeclarations!$B$3:$J$522,6+$G620)),"")</f>
        <v/>
      </c>
      <c r="C620" s="132" t="str">
        <f>IF(ISNUMBER($G620),VLOOKUP(ResultsInput!C620,ResultsInput!$I$3:$L$6,4,FALSE),"")</f>
        <v/>
      </c>
      <c r="D620" s="132" t="str">
        <f t="shared" si="9"/>
        <v/>
      </c>
      <c r="E620" s="132"/>
      <c r="F620" s="132"/>
      <c r="G620" s="133" t="str">
        <f>Pairings!B620</f>
        <v/>
      </c>
    </row>
    <row r="621" spans="1:7" x14ac:dyDescent="0.2">
      <c r="A621" s="132" t="str">
        <f>IF(ISNUMBER($G621),INDEX(PlayerDetails!$B:$B,VLOOKUP(ResultsInput!D621,TeamDeclarations!$B$3:$J$522,6+$G621)),"")</f>
        <v/>
      </c>
      <c r="B621" s="132" t="str">
        <f>IF(ISNUMBER($G621),INDEX(PlayerDetails!$B:$B,VLOOKUP(ResultsInput!E621,TeamDeclarations!$B$3:$J$522,6+$G621)),"")</f>
        <v/>
      </c>
      <c r="C621" s="132" t="str">
        <f>IF(ISNUMBER($G621),VLOOKUP(ResultsInput!C621,ResultsInput!$I$3:$L$6,4,FALSE),"")</f>
        <v/>
      </c>
      <c r="D621" s="132" t="str">
        <f t="shared" si="9"/>
        <v/>
      </c>
      <c r="E621" s="132"/>
      <c r="F621" s="132"/>
      <c r="G621" s="133" t="str">
        <f>Pairings!B621</f>
        <v/>
      </c>
    </row>
    <row r="622" spans="1:7" x14ac:dyDescent="0.2">
      <c r="A622" s="132" t="str">
        <f>IF(ISNUMBER($G622),INDEX(PlayerDetails!$B:$B,VLOOKUP(ResultsInput!D622,TeamDeclarations!$B$3:$J$522,6+$G622)),"")</f>
        <v/>
      </c>
      <c r="B622" s="132" t="str">
        <f>IF(ISNUMBER($G622),INDEX(PlayerDetails!$B:$B,VLOOKUP(ResultsInput!E622,TeamDeclarations!$B$3:$J$522,6+$G622)),"")</f>
        <v/>
      </c>
      <c r="C622" s="132" t="str">
        <f>IF(ISNUMBER($G622),VLOOKUP(ResultsInput!C622,ResultsInput!$I$3:$L$6,4,FALSE),"")</f>
        <v/>
      </c>
      <c r="D622" s="132" t="str">
        <f t="shared" si="9"/>
        <v/>
      </c>
      <c r="E622" s="132"/>
      <c r="F622" s="132"/>
      <c r="G622" s="133" t="str">
        <f>Pairings!B622</f>
        <v/>
      </c>
    </row>
    <row r="623" spans="1:7" x14ac:dyDescent="0.2">
      <c r="A623" s="132" t="str">
        <f>IF(ISNUMBER($G623),INDEX(PlayerDetails!$B:$B,VLOOKUP(ResultsInput!D623,TeamDeclarations!$B$3:$J$522,6+$G623)),"")</f>
        <v/>
      </c>
      <c r="B623" s="132" t="str">
        <f>IF(ISNUMBER($G623),INDEX(PlayerDetails!$B:$B,VLOOKUP(ResultsInput!E623,TeamDeclarations!$B$3:$J$522,6+$G623)),"")</f>
        <v/>
      </c>
      <c r="C623" s="132" t="str">
        <f>IF(ISNUMBER($G623),VLOOKUP(ResultsInput!C623,ResultsInput!$I$3:$L$6,4,FALSE),"")</f>
        <v/>
      </c>
      <c r="D623" s="132" t="str">
        <f t="shared" si="9"/>
        <v/>
      </c>
      <c r="E623" s="132"/>
      <c r="F623" s="132"/>
      <c r="G623" s="133" t="str">
        <f>Pairings!B623</f>
        <v/>
      </c>
    </row>
    <row r="624" spans="1:7" x14ac:dyDescent="0.2">
      <c r="A624" s="132" t="str">
        <f>IF(ISNUMBER($G624),INDEX(PlayerDetails!$B:$B,VLOOKUP(ResultsInput!D624,TeamDeclarations!$B$3:$J$522,6+$G624)),"")</f>
        <v/>
      </c>
      <c r="B624" s="132" t="str">
        <f>IF(ISNUMBER($G624),INDEX(PlayerDetails!$B:$B,VLOOKUP(ResultsInput!E624,TeamDeclarations!$B$3:$J$522,6+$G624)),"")</f>
        <v/>
      </c>
      <c r="C624" s="132" t="str">
        <f>IF(ISNUMBER($G624),VLOOKUP(ResultsInput!C624,ResultsInput!$I$3:$L$6,4,FALSE),"")</f>
        <v/>
      </c>
      <c r="D624" s="132" t="str">
        <f t="shared" si="9"/>
        <v/>
      </c>
      <c r="E624" s="132"/>
      <c r="F624" s="132"/>
      <c r="G624" s="133" t="str">
        <f>Pairings!B624</f>
        <v/>
      </c>
    </row>
    <row r="625" spans="1:7" x14ac:dyDescent="0.2">
      <c r="A625" s="132" t="str">
        <f>IF(ISNUMBER($G625),INDEX(PlayerDetails!$B:$B,VLOOKUP(ResultsInput!D625,TeamDeclarations!$B$3:$J$522,6+$G625)),"")</f>
        <v/>
      </c>
      <c r="B625" s="132" t="str">
        <f>IF(ISNUMBER($G625),INDEX(PlayerDetails!$B:$B,VLOOKUP(ResultsInput!E625,TeamDeclarations!$B$3:$J$522,6+$G625)),"")</f>
        <v/>
      </c>
      <c r="C625" s="132" t="str">
        <f>IF(ISNUMBER($G625),VLOOKUP(ResultsInput!C625,ResultsInput!$I$3:$L$6,4,FALSE),"")</f>
        <v/>
      </c>
      <c r="D625" s="132" t="str">
        <f t="shared" si="9"/>
        <v/>
      </c>
      <c r="E625" s="132"/>
      <c r="F625" s="132"/>
      <c r="G625" s="133" t="str">
        <f>Pairings!B625</f>
        <v/>
      </c>
    </row>
    <row r="626" spans="1:7" x14ac:dyDescent="0.2">
      <c r="A626" s="132" t="str">
        <f>IF(ISNUMBER($G626),INDEX(PlayerDetails!$B:$B,VLOOKUP(ResultsInput!D626,TeamDeclarations!$B$3:$J$522,6+$G626)),"")</f>
        <v/>
      </c>
      <c r="B626" s="132" t="str">
        <f>IF(ISNUMBER($G626),INDEX(PlayerDetails!$B:$B,VLOOKUP(ResultsInput!E626,TeamDeclarations!$B$3:$J$522,6+$G626)),"")</f>
        <v/>
      </c>
      <c r="C626" s="132" t="str">
        <f>IF(ISNUMBER($G626),VLOOKUP(ResultsInput!C626,ResultsInput!$I$3:$L$6,4,FALSE),"")</f>
        <v/>
      </c>
      <c r="D626" s="132" t="str">
        <f t="shared" si="9"/>
        <v/>
      </c>
      <c r="E626" s="132"/>
      <c r="F626" s="132"/>
      <c r="G626" s="133" t="str">
        <f>Pairings!B626</f>
        <v/>
      </c>
    </row>
    <row r="627" spans="1:7" x14ac:dyDescent="0.2">
      <c r="A627" s="132" t="str">
        <f>IF(ISNUMBER($G627),INDEX(PlayerDetails!$B:$B,VLOOKUP(ResultsInput!D627,TeamDeclarations!$B$3:$J$522,6+$G627)),"")</f>
        <v/>
      </c>
      <c r="B627" s="132" t="str">
        <f>IF(ISNUMBER($G627),INDEX(PlayerDetails!$B:$B,VLOOKUP(ResultsInput!E627,TeamDeclarations!$B$3:$J$522,6+$G627)),"")</f>
        <v/>
      </c>
      <c r="C627" s="132" t="str">
        <f>IF(ISNUMBER($G627),VLOOKUP(ResultsInput!C627,ResultsInput!$I$3:$L$6,4,FALSE),"")</f>
        <v/>
      </c>
      <c r="D627" s="132" t="str">
        <f t="shared" si="9"/>
        <v/>
      </c>
      <c r="E627" s="132"/>
      <c r="F627" s="132"/>
      <c r="G627" s="133" t="str">
        <f>Pairings!B627</f>
        <v/>
      </c>
    </row>
    <row r="628" spans="1:7" x14ac:dyDescent="0.2">
      <c r="A628" s="132" t="str">
        <f>IF(ISNUMBER($G628),INDEX(PlayerDetails!$B:$B,VLOOKUP(ResultsInput!D628,TeamDeclarations!$B$3:$J$522,6+$G628)),"")</f>
        <v/>
      </c>
      <c r="B628" s="132" t="str">
        <f>IF(ISNUMBER($G628),INDEX(PlayerDetails!$B:$B,VLOOKUP(ResultsInput!E628,TeamDeclarations!$B$3:$J$522,6+$G628)),"")</f>
        <v/>
      </c>
      <c r="C628" s="132" t="str">
        <f>IF(ISNUMBER($G628),VLOOKUP(ResultsInput!C628,ResultsInput!$I$3:$L$6,4,FALSE),"")</f>
        <v/>
      </c>
      <c r="D628" s="132" t="str">
        <f t="shared" si="9"/>
        <v/>
      </c>
      <c r="E628" s="132"/>
      <c r="F628" s="132"/>
      <c r="G628" s="133" t="str">
        <f>Pairings!B628</f>
        <v/>
      </c>
    </row>
    <row r="629" spans="1:7" x14ac:dyDescent="0.2">
      <c r="A629" s="132" t="str">
        <f>IF(ISNUMBER($G629),INDEX(PlayerDetails!$B:$B,VLOOKUP(ResultsInput!D629,TeamDeclarations!$B$3:$J$522,6+$G629)),"")</f>
        <v/>
      </c>
      <c r="B629" s="132" t="str">
        <f>IF(ISNUMBER($G629),INDEX(PlayerDetails!$B:$B,VLOOKUP(ResultsInput!E629,TeamDeclarations!$B$3:$J$522,6+$G629)),"")</f>
        <v/>
      </c>
      <c r="C629" s="132" t="str">
        <f>IF(ISNUMBER($G629),VLOOKUP(ResultsInput!C629,ResultsInput!$I$3:$L$6,4,FALSE),"")</f>
        <v/>
      </c>
      <c r="D629" s="132" t="str">
        <f t="shared" si="9"/>
        <v/>
      </c>
      <c r="E629" s="132"/>
      <c r="F629" s="132"/>
      <c r="G629" s="133" t="str">
        <f>Pairings!B629</f>
        <v/>
      </c>
    </row>
    <row r="630" spans="1:7" x14ac:dyDescent="0.2">
      <c r="A630" s="132" t="str">
        <f>IF(ISNUMBER($G630),INDEX(PlayerDetails!$B:$B,VLOOKUP(ResultsInput!D630,TeamDeclarations!$B$3:$J$522,6+$G630)),"")</f>
        <v/>
      </c>
      <c r="B630" s="132" t="str">
        <f>IF(ISNUMBER($G630),INDEX(PlayerDetails!$B:$B,VLOOKUP(ResultsInput!E630,TeamDeclarations!$B$3:$J$522,6+$G630)),"")</f>
        <v/>
      </c>
      <c r="C630" s="132" t="str">
        <f>IF(ISNUMBER($G630),VLOOKUP(ResultsInput!C630,ResultsInput!$I$3:$L$6,4,FALSE),"")</f>
        <v/>
      </c>
      <c r="D630" s="132" t="str">
        <f t="shared" si="9"/>
        <v/>
      </c>
      <c r="E630" s="132"/>
      <c r="F630" s="132"/>
      <c r="G630" s="133" t="str">
        <f>Pairings!B630</f>
        <v/>
      </c>
    </row>
    <row r="631" spans="1:7" x14ac:dyDescent="0.2">
      <c r="A631" s="132" t="str">
        <f>IF(ISNUMBER($G631),INDEX(PlayerDetails!$B:$B,VLOOKUP(ResultsInput!D631,TeamDeclarations!$B$3:$J$522,6+$G631)),"")</f>
        <v/>
      </c>
      <c r="B631" s="132" t="str">
        <f>IF(ISNUMBER($G631),INDEX(PlayerDetails!$B:$B,VLOOKUP(ResultsInput!E631,TeamDeclarations!$B$3:$J$522,6+$G631)),"")</f>
        <v/>
      </c>
      <c r="C631" s="132" t="str">
        <f>IF(ISNUMBER($G631),VLOOKUP(ResultsInput!C631,ResultsInput!$I$3:$L$6,4,FALSE),"")</f>
        <v/>
      </c>
      <c r="D631" s="132" t="str">
        <f t="shared" si="9"/>
        <v/>
      </c>
      <c r="E631" s="132"/>
      <c r="F631" s="132"/>
      <c r="G631" s="133" t="str">
        <f>Pairings!B631</f>
        <v/>
      </c>
    </row>
    <row r="632" spans="1:7" x14ac:dyDescent="0.2">
      <c r="A632" s="132" t="str">
        <f>IF(ISNUMBER($G632),INDEX(PlayerDetails!$B:$B,VLOOKUP(ResultsInput!D632,TeamDeclarations!$B$3:$J$522,6+$G632)),"")</f>
        <v/>
      </c>
      <c r="B632" s="132" t="str">
        <f>IF(ISNUMBER($G632),INDEX(PlayerDetails!$B:$B,VLOOKUP(ResultsInput!E632,TeamDeclarations!$B$3:$J$522,6+$G632)),"")</f>
        <v/>
      </c>
      <c r="C632" s="132" t="str">
        <f>IF(ISNUMBER($G632),VLOOKUP(ResultsInput!C632,ResultsInput!$I$3:$L$6,4,FALSE),"")</f>
        <v/>
      </c>
      <c r="D632" s="132" t="str">
        <f t="shared" si="9"/>
        <v/>
      </c>
      <c r="E632" s="132"/>
      <c r="F632" s="132"/>
      <c r="G632" s="133" t="str">
        <f>Pairings!B632</f>
        <v/>
      </c>
    </row>
    <row r="633" spans="1:7" x14ac:dyDescent="0.2">
      <c r="A633" s="132" t="str">
        <f>IF(ISNUMBER($G633),INDEX(PlayerDetails!$B:$B,VLOOKUP(ResultsInput!D633,TeamDeclarations!$B$3:$J$522,6+$G633)),"")</f>
        <v/>
      </c>
      <c r="B633" s="132" t="str">
        <f>IF(ISNUMBER($G633),INDEX(PlayerDetails!$B:$B,VLOOKUP(ResultsInput!E633,TeamDeclarations!$B$3:$J$522,6+$G633)),"")</f>
        <v/>
      </c>
      <c r="C633" s="132" t="str">
        <f>IF(ISNUMBER($G633),VLOOKUP(ResultsInput!C633,ResultsInput!$I$3:$L$6,4,FALSE),"")</f>
        <v/>
      </c>
      <c r="D633" s="132" t="str">
        <f t="shared" si="9"/>
        <v/>
      </c>
      <c r="E633" s="132"/>
      <c r="F633" s="132"/>
      <c r="G633" s="133" t="str">
        <f>Pairings!B633</f>
        <v/>
      </c>
    </row>
    <row r="634" spans="1:7" x14ac:dyDescent="0.2">
      <c r="A634" s="132" t="str">
        <f>IF(ISNUMBER($G634),INDEX(PlayerDetails!$B:$B,VLOOKUP(ResultsInput!D634,TeamDeclarations!$B$3:$J$522,6+$G634)),"")</f>
        <v/>
      </c>
      <c r="B634" s="132" t="str">
        <f>IF(ISNUMBER($G634),INDEX(PlayerDetails!$B:$B,VLOOKUP(ResultsInput!E634,TeamDeclarations!$B$3:$J$522,6+$G634)),"")</f>
        <v/>
      </c>
      <c r="C634" s="132" t="str">
        <f>IF(ISNUMBER($G634),VLOOKUP(ResultsInput!C634,ResultsInput!$I$3:$L$6,4,FALSE),"")</f>
        <v/>
      </c>
      <c r="D634" s="132" t="str">
        <f t="shared" si="9"/>
        <v/>
      </c>
      <c r="E634" s="132"/>
      <c r="F634" s="132"/>
      <c r="G634" s="133" t="str">
        <f>Pairings!B634</f>
        <v/>
      </c>
    </row>
    <row r="635" spans="1:7" x14ac:dyDescent="0.2">
      <c r="A635" s="132" t="str">
        <f>IF(ISNUMBER($G635),INDEX(PlayerDetails!$B:$B,VLOOKUP(ResultsInput!D635,TeamDeclarations!$B$3:$J$522,6+$G635)),"")</f>
        <v/>
      </c>
      <c r="B635" s="132" t="str">
        <f>IF(ISNUMBER($G635),INDEX(PlayerDetails!$B:$B,VLOOKUP(ResultsInput!E635,TeamDeclarations!$B$3:$J$522,6+$G635)),"")</f>
        <v/>
      </c>
      <c r="C635" s="132" t="str">
        <f>IF(ISNUMBER($G635),VLOOKUP(ResultsInput!C635,ResultsInput!$I$3:$L$6,4,FALSE),"")</f>
        <v/>
      </c>
      <c r="D635" s="132" t="str">
        <f t="shared" si="9"/>
        <v/>
      </c>
      <c r="E635" s="132"/>
      <c r="F635" s="132"/>
      <c r="G635" s="133" t="str">
        <f>Pairings!B635</f>
        <v/>
      </c>
    </row>
    <row r="636" spans="1:7" x14ac:dyDescent="0.2">
      <c r="A636" s="132" t="str">
        <f>IF(ISNUMBER($G636),INDEX(PlayerDetails!$B:$B,VLOOKUP(ResultsInput!D636,TeamDeclarations!$B$3:$J$522,6+$G636)),"")</f>
        <v/>
      </c>
      <c r="B636" s="132" t="str">
        <f>IF(ISNUMBER($G636),INDEX(PlayerDetails!$B:$B,VLOOKUP(ResultsInput!E636,TeamDeclarations!$B$3:$J$522,6+$G636)),"")</f>
        <v/>
      </c>
      <c r="C636" s="132" t="str">
        <f>IF(ISNUMBER($G636),VLOOKUP(ResultsInput!C636,ResultsInput!$I$3:$L$6,4,FALSE),"")</f>
        <v/>
      </c>
      <c r="D636" s="132" t="str">
        <f t="shared" si="9"/>
        <v/>
      </c>
      <c r="E636" s="132"/>
      <c r="F636" s="132"/>
      <c r="G636" s="133" t="str">
        <f>Pairings!B636</f>
        <v/>
      </c>
    </row>
    <row r="637" spans="1:7" x14ac:dyDescent="0.2">
      <c r="A637" s="132" t="str">
        <f>IF(ISNUMBER($G637),INDEX(PlayerDetails!$B:$B,VLOOKUP(ResultsInput!D637,TeamDeclarations!$B$3:$J$522,6+$G637)),"")</f>
        <v/>
      </c>
      <c r="B637" s="132" t="str">
        <f>IF(ISNUMBER($G637),INDEX(PlayerDetails!$B:$B,VLOOKUP(ResultsInput!E637,TeamDeclarations!$B$3:$J$522,6+$G637)),"")</f>
        <v/>
      </c>
      <c r="C637" s="132" t="str">
        <f>IF(ISNUMBER($G637),VLOOKUP(ResultsInput!C637,ResultsInput!$I$3:$L$6,4,FALSE),"")</f>
        <v/>
      </c>
      <c r="D637" s="132" t="str">
        <f t="shared" si="9"/>
        <v/>
      </c>
      <c r="E637" s="132"/>
      <c r="F637" s="132"/>
      <c r="G637" s="133" t="str">
        <f>Pairings!B637</f>
        <v/>
      </c>
    </row>
    <row r="638" spans="1:7" x14ac:dyDescent="0.2">
      <c r="A638" s="132" t="str">
        <f>IF(ISNUMBER($G638),INDEX(PlayerDetails!$B:$B,VLOOKUP(ResultsInput!D638,TeamDeclarations!$B$3:$J$522,6+$G638)),"")</f>
        <v/>
      </c>
      <c r="B638" s="132" t="str">
        <f>IF(ISNUMBER($G638),INDEX(PlayerDetails!$B:$B,VLOOKUP(ResultsInput!E638,TeamDeclarations!$B$3:$J$522,6+$G638)),"")</f>
        <v/>
      </c>
      <c r="C638" s="132" t="str">
        <f>IF(ISNUMBER($G638),VLOOKUP(ResultsInput!C638,ResultsInput!$I$3:$L$6,4,FALSE),"")</f>
        <v/>
      </c>
      <c r="D638" s="132" t="str">
        <f t="shared" si="9"/>
        <v/>
      </c>
      <c r="E638" s="132"/>
      <c r="F638" s="132"/>
      <c r="G638" s="133" t="str">
        <f>Pairings!B638</f>
        <v/>
      </c>
    </row>
    <row r="639" spans="1:7" x14ac:dyDescent="0.2">
      <c r="A639" s="132" t="str">
        <f>IF(ISNUMBER($G639),INDEX(PlayerDetails!$B:$B,VLOOKUP(ResultsInput!D639,TeamDeclarations!$B$3:$J$522,6+$G639)),"")</f>
        <v/>
      </c>
      <c r="B639" s="132" t="str">
        <f>IF(ISNUMBER($G639),INDEX(PlayerDetails!$B:$B,VLOOKUP(ResultsInput!E639,TeamDeclarations!$B$3:$J$522,6+$G639)),"")</f>
        <v/>
      </c>
      <c r="C639" s="132" t="str">
        <f>IF(ISNUMBER($G639),VLOOKUP(ResultsInput!C639,ResultsInput!$I$3:$L$6,4,FALSE),"")</f>
        <v/>
      </c>
      <c r="D639" s="132" t="str">
        <f t="shared" si="9"/>
        <v/>
      </c>
      <c r="E639" s="132"/>
      <c r="F639" s="132"/>
      <c r="G639" s="133" t="str">
        <f>Pairings!B639</f>
        <v/>
      </c>
    </row>
    <row r="640" spans="1:7" x14ac:dyDescent="0.2">
      <c r="A640" s="132" t="str">
        <f>IF(ISNUMBER($G640),INDEX(PlayerDetails!$B:$B,VLOOKUP(ResultsInput!D640,TeamDeclarations!$B$3:$J$522,6+$G640)),"")</f>
        <v/>
      </c>
      <c r="B640" s="132" t="str">
        <f>IF(ISNUMBER($G640),INDEX(PlayerDetails!$B:$B,VLOOKUP(ResultsInput!E640,TeamDeclarations!$B$3:$J$522,6+$G640)),"")</f>
        <v/>
      </c>
      <c r="C640" s="132" t="str">
        <f>IF(ISNUMBER($G640),VLOOKUP(ResultsInput!C640,ResultsInput!$I$3:$L$6,4,FALSE),"")</f>
        <v/>
      </c>
      <c r="D640" s="132" t="str">
        <f t="shared" si="9"/>
        <v/>
      </c>
      <c r="E640" s="132"/>
      <c r="F640" s="132"/>
      <c r="G640" s="133" t="str">
        <f>Pairings!B640</f>
        <v/>
      </c>
    </row>
    <row r="641" spans="1:7" x14ac:dyDescent="0.2">
      <c r="A641" s="132" t="str">
        <f>IF(ISNUMBER($G641),INDEX(PlayerDetails!$B:$B,VLOOKUP(ResultsInput!D641,TeamDeclarations!$B$3:$J$522,6+$G641)),"")</f>
        <v/>
      </c>
      <c r="B641" s="132" t="str">
        <f>IF(ISNUMBER($G641),INDEX(PlayerDetails!$B:$B,VLOOKUP(ResultsInput!E641,TeamDeclarations!$B$3:$J$522,6+$G641)),"")</f>
        <v/>
      </c>
      <c r="C641" s="132" t="str">
        <f>IF(ISNUMBER($G641),VLOOKUP(ResultsInput!C641,ResultsInput!$I$3:$L$6,4,FALSE),"")</f>
        <v/>
      </c>
      <c r="D641" s="132" t="str">
        <f t="shared" si="9"/>
        <v/>
      </c>
      <c r="E641" s="132"/>
      <c r="F641" s="132"/>
      <c r="G641" s="133" t="str">
        <f>Pairings!B641</f>
        <v/>
      </c>
    </row>
    <row r="642" spans="1:7" x14ac:dyDescent="0.2">
      <c r="A642" s="132" t="str">
        <f>IF(ISNUMBER($G642),INDEX(PlayerDetails!$B:$B,VLOOKUP(ResultsInput!D642,TeamDeclarations!$B$3:$J$522,6+$G642)),"")</f>
        <v/>
      </c>
      <c r="B642" s="132" t="str">
        <f>IF(ISNUMBER($G642),INDEX(PlayerDetails!$B:$B,VLOOKUP(ResultsInput!E642,TeamDeclarations!$B$3:$J$522,6+$G642)),"")</f>
        <v/>
      </c>
      <c r="C642" s="132" t="str">
        <f>IF(ISNUMBER($G642),VLOOKUP(ResultsInput!C642,ResultsInput!$I$3:$L$6,4,FALSE),"")</f>
        <v/>
      </c>
      <c r="D642" s="132" t="str">
        <f t="shared" ref="D642:D705" si="10">IF(ISNUMBER($G642),"W","")</f>
        <v/>
      </c>
      <c r="E642" s="132"/>
      <c r="F642" s="132"/>
      <c r="G642" s="133" t="str">
        <f>Pairings!B642</f>
        <v/>
      </c>
    </row>
    <row r="643" spans="1:7" x14ac:dyDescent="0.2">
      <c r="A643" s="132" t="str">
        <f>IF(ISNUMBER($G643),INDEX(PlayerDetails!$B:$B,VLOOKUP(ResultsInput!D643,TeamDeclarations!$B$3:$J$522,6+$G643)),"")</f>
        <v/>
      </c>
      <c r="B643" s="132" t="str">
        <f>IF(ISNUMBER($G643),INDEX(PlayerDetails!$B:$B,VLOOKUP(ResultsInput!E643,TeamDeclarations!$B$3:$J$522,6+$G643)),"")</f>
        <v/>
      </c>
      <c r="C643" s="132" t="str">
        <f>IF(ISNUMBER($G643),VLOOKUP(ResultsInput!C643,ResultsInput!$I$3:$L$6,4,FALSE),"")</f>
        <v/>
      </c>
      <c r="D643" s="132" t="str">
        <f t="shared" si="10"/>
        <v/>
      </c>
      <c r="E643" s="132"/>
      <c r="F643" s="132"/>
      <c r="G643" s="133" t="str">
        <f>Pairings!B643</f>
        <v/>
      </c>
    </row>
    <row r="644" spans="1:7" x14ac:dyDescent="0.2">
      <c r="A644" s="132" t="str">
        <f>IF(ISNUMBER($G644),INDEX(PlayerDetails!$B:$B,VLOOKUP(ResultsInput!D644,TeamDeclarations!$B$3:$J$522,6+$G644)),"")</f>
        <v/>
      </c>
      <c r="B644" s="132" t="str">
        <f>IF(ISNUMBER($G644),INDEX(PlayerDetails!$B:$B,VLOOKUP(ResultsInput!E644,TeamDeclarations!$B$3:$J$522,6+$G644)),"")</f>
        <v/>
      </c>
      <c r="C644" s="132" t="str">
        <f>IF(ISNUMBER($G644),VLOOKUP(ResultsInput!C644,ResultsInput!$I$3:$L$6,4,FALSE),"")</f>
        <v/>
      </c>
      <c r="D644" s="132" t="str">
        <f t="shared" si="10"/>
        <v/>
      </c>
      <c r="E644" s="132"/>
      <c r="F644" s="132"/>
      <c r="G644" s="133" t="str">
        <f>Pairings!B644</f>
        <v/>
      </c>
    </row>
    <row r="645" spans="1:7" x14ac:dyDescent="0.2">
      <c r="A645" s="132" t="str">
        <f>IF(ISNUMBER($G645),INDEX(PlayerDetails!$B:$B,VLOOKUP(ResultsInput!D645,TeamDeclarations!$B$3:$J$522,6+$G645)),"")</f>
        <v/>
      </c>
      <c r="B645" s="132" t="str">
        <f>IF(ISNUMBER($G645),INDEX(PlayerDetails!$B:$B,VLOOKUP(ResultsInput!E645,TeamDeclarations!$B$3:$J$522,6+$G645)),"")</f>
        <v/>
      </c>
      <c r="C645" s="132" t="str">
        <f>IF(ISNUMBER($G645),VLOOKUP(ResultsInput!C645,ResultsInput!$I$3:$L$6,4,FALSE),"")</f>
        <v/>
      </c>
      <c r="D645" s="132" t="str">
        <f t="shared" si="10"/>
        <v/>
      </c>
      <c r="E645" s="132"/>
      <c r="F645" s="132"/>
      <c r="G645" s="133" t="str">
        <f>Pairings!B645</f>
        <v/>
      </c>
    </row>
    <row r="646" spans="1:7" x14ac:dyDescent="0.2">
      <c r="A646" s="132" t="str">
        <f>IF(ISNUMBER($G646),INDEX(PlayerDetails!$B:$B,VLOOKUP(ResultsInput!D646,TeamDeclarations!$B$3:$J$522,6+$G646)),"")</f>
        <v/>
      </c>
      <c r="B646" s="132" t="str">
        <f>IF(ISNUMBER($G646),INDEX(PlayerDetails!$B:$B,VLOOKUP(ResultsInput!E646,TeamDeclarations!$B$3:$J$522,6+$G646)),"")</f>
        <v/>
      </c>
      <c r="C646" s="132" t="str">
        <f>IF(ISNUMBER($G646),VLOOKUP(ResultsInput!C646,ResultsInput!$I$3:$L$6,4,FALSE),"")</f>
        <v/>
      </c>
      <c r="D646" s="132" t="str">
        <f t="shared" si="10"/>
        <v/>
      </c>
      <c r="E646" s="132"/>
      <c r="F646" s="132"/>
      <c r="G646" s="133" t="str">
        <f>Pairings!B646</f>
        <v/>
      </c>
    </row>
    <row r="647" spans="1:7" x14ac:dyDescent="0.2">
      <c r="A647" s="132" t="str">
        <f>IF(ISNUMBER($G647),INDEX(PlayerDetails!$B:$B,VLOOKUP(ResultsInput!D647,TeamDeclarations!$B$3:$J$522,6+$G647)),"")</f>
        <v/>
      </c>
      <c r="B647" s="132" t="str">
        <f>IF(ISNUMBER($G647),INDEX(PlayerDetails!$B:$B,VLOOKUP(ResultsInput!E647,TeamDeclarations!$B$3:$J$522,6+$G647)),"")</f>
        <v/>
      </c>
      <c r="C647" s="132" t="str">
        <f>IF(ISNUMBER($G647),VLOOKUP(ResultsInput!C647,ResultsInput!$I$3:$L$6,4,FALSE),"")</f>
        <v/>
      </c>
      <c r="D647" s="132" t="str">
        <f t="shared" si="10"/>
        <v/>
      </c>
      <c r="E647" s="132"/>
      <c r="F647" s="132"/>
      <c r="G647" s="133" t="str">
        <f>Pairings!B647</f>
        <v/>
      </c>
    </row>
    <row r="648" spans="1:7" x14ac:dyDescent="0.2">
      <c r="A648" s="132" t="str">
        <f>IF(ISNUMBER($G648),INDEX(PlayerDetails!$B:$B,VLOOKUP(ResultsInput!D648,TeamDeclarations!$B$3:$J$522,6+$G648)),"")</f>
        <v/>
      </c>
      <c r="B648" s="132" t="str">
        <f>IF(ISNUMBER($G648),INDEX(PlayerDetails!$B:$B,VLOOKUP(ResultsInput!E648,TeamDeclarations!$B$3:$J$522,6+$G648)),"")</f>
        <v/>
      </c>
      <c r="C648" s="132" t="str">
        <f>IF(ISNUMBER($G648),VLOOKUP(ResultsInput!C648,ResultsInput!$I$3:$L$6,4,FALSE),"")</f>
        <v/>
      </c>
      <c r="D648" s="132" t="str">
        <f t="shared" si="10"/>
        <v/>
      </c>
      <c r="E648" s="132"/>
      <c r="F648" s="132"/>
      <c r="G648" s="133" t="str">
        <f>Pairings!B648</f>
        <v/>
      </c>
    </row>
    <row r="649" spans="1:7" x14ac:dyDescent="0.2">
      <c r="A649" s="132" t="str">
        <f>IF(ISNUMBER($G649),INDEX(PlayerDetails!$B:$B,VLOOKUP(ResultsInput!D649,TeamDeclarations!$B$3:$J$522,6+$G649)),"")</f>
        <v/>
      </c>
      <c r="B649" s="132" t="str">
        <f>IF(ISNUMBER($G649),INDEX(PlayerDetails!$B:$B,VLOOKUP(ResultsInput!E649,TeamDeclarations!$B$3:$J$522,6+$G649)),"")</f>
        <v/>
      </c>
      <c r="C649" s="132" t="str">
        <f>IF(ISNUMBER($G649),VLOOKUP(ResultsInput!C649,ResultsInput!$I$3:$L$6,4,FALSE),"")</f>
        <v/>
      </c>
      <c r="D649" s="132" t="str">
        <f t="shared" si="10"/>
        <v/>
      </c>
      <c r="E649" s="132"/>
      <c r="F649" s="132"/>
      <c r="G649" s="133" t="str">
        <f>Pairings!B649</f>
        <v/>
      </c>
    </row>
    <row r="650" spans="1:7" x14ac:dyDescent="0.2">
      <c r="A650" s="132" t="str">
        <f>IF(ISNUMBER($G650),INDEX(PlayerDetails!$B:$B,VLOOKUP(ResultsInput!D650,TeamDeclarations!$B$3:$J$522,6+$G650)),"")</f>
        <v/>
      </c>
      <c r="B650" s="132" t="str">
        <f>IF(ISNUMBER($G650),INDEX(PlayerDetails!$B:$B,VLOOKUP(ResultsInput!E650,TeamDeclarations!$B$3:$J$522,6+$G650)),"")</f>
        <v/>
      </c>
      <c r="C650" s="132" t="str">
        <f>IF(ISNUMBER($G650),VLOOKUP(ResultsInput!C650,ResultsInput!$I$3:$L$6,4,FALSE),"")</f>
        <v/>
      </c>
      <c r="D650" s="132" t="str">
        <f t="shared" si="10"/>
        <v/>
      </c>
      <c r="E650" s="132"/>
      <c r="F650" s="132"/>
      <c r="G650" s="133" t="str">
        <f>Pairings!B650</f>
        <v/>
      </c>
    </row>
    <row r="651" spans="1:7" x14ac:dyDescent="0.2">
      <c r="A651" s="132" t="str">
        <f>IF(ISNUMBER($G651),INDEX(PlayerDetails!$B:$B,VLOOKUP(ResultsInput!D651,TeamDeclarations!$B$3:$J$522,6+$G651)),"")</f>
        <v/>
      </c>
      <c r="B651" s="132" t="str">
        <f>IF(ISNUMBER($G651),INDEX(PlayerDetails!$B:$B,VLOOKUP(ResultsInput!E651,TeamDeclarations!$B$3:$J$522,6+$G651)),"")</f>
        <v/>
      </c>
      <c r="C651" s="132" t="str">
        <f>IF(ISNUMBER($G651),VLOOKUP(ResultsInput!C651,ResultsInput!$I$3:$L$6,4,FALSE),"")</f>
        <v/>
      </c>
      <c r="D651" s="132" t="str">
        <f t="shared" si="10"/>
        <v/>
      </c>
      <c r="E651" s="132"/>
      <c r="F651" s="132"/>
      <c r="G651" s="133" t="str">
        <f>Pairings!B651</f>
        <v/>
      </c>
    </row>
    <row r="652" spans="1:7" x14ac:dyDescent="0.2">
      <c r="A652" s="132" t="str">
        <f>IF(ISNUMBER($G652),INDEX(PlayerDetails!$B:$B,VLOOKUP(ResultsInput!D652,TeamDeclarations!$B$3:$J$522,6+$G652)),"")</f>
        <v/>
      </c>
      <c r="B652" s="132" t="str">
        <f>IF(ISNUMBER($G652),INDEX(PlayerDetails!$B:$B,VLOOKUP(ResultsInput!E652,TeamDeclarations!$B$3:$J$522,6+$G652)),"")</f>
        <v/>
      </c>
      <c r="C652" s="132" t="str">
        <f>IF(ISNUMBER($G652),VLOOKUP(ResultsInput!C652,ResultsInput!$I$3:$L$6,4,FALSE),"")</f>
        <v/>
      </c>
      <c r="D652" s="132" t="str">
        <f t="shared" si="10"/>
        <v/>
      </c>
      <c r="E652" s="132"/>
      <c r="F652" s="132"/>
      <c r="G652" s="133" t="str">
        <f>Pairings!B652</f>
        <v/>
      </c>
    </row>
    <row r="653" spans="1:7" x14ac:dyDescent="0.2">
      <c r="A653" s="132" t="str">
        <f>IF(ISNUMBER($G653),INDEX(PlayerDetails!$B:$B,VLOOKUP(ResultsInput!D653,TeamDeclarations!$B$3:$J$522,6+$G653)),"")</f>
        <v/>
      </c>
      <c r="B653" s="132" t="str">
        <f>IF(ISNUMBER($G653),INDEX(PlayerDetails!$B:$B,VLOOKUP(ResultsInput!E653,TeamDeclarations!$B$3:$J$522,6+$G653)),"")</f>
        <v/>
      </c>
      <c r="C653" s="132" t="str">
        <f>IF(ISNUMBER($G653),VLOOKUP(ResultsInput!C653,ResultsInput!$I$3:$L$6,4,FALSE),"")</f>
        <v/>
      </c>
      <c r="D653" s="132" t="str">
        <f t="shared" si="10"/>
        <v/>
      </c>
      <c r="E653" s="132"/>
      <c r="F653" s="132"/>
      <c r="G653" s="133" t="str">
        <f>Pairings!B653</f>
        <v/>
      </c>
    </row>
    <row r="654" spans="1:7" x14ac:dyDescent="0.2">
      <c r="A654" s="132" t="str">
        <f>IF(ISNUMBER($G654),INDEX(PlayerDetails!$B:$B,VLOOKUP(ResultsInput!D654,TeamDeclarations!$B$3:$J$522,6+$G654)),"")</f>
        <v/>
      </c>
      <c r="B654" s="132" t="str">
        <f>IF(ISNUMBER($G654),INDEX(PlayerDetails!$B:$B,VLOOKUP(ResultsInput!E654,TeamDeclarations!$B$3:$J$522,6+$G654)),"")</f>
        <v/>
      </c>
      <c r="C654" s="132" t="str">
        <f>IF(ISNUMBER($G654),VLOOKUP(ResultsInput!C654,ResultsInput!$I$3:$L$6,4,FALSE),"")</f>
        <v/>
      </c>
      <c r="D654" s="132" t="str">
        <f t="shared" si="10"/>
        <v/>
      </c>
      <c r="E654" s="132"/>
      <c r="F654" s="132"/>
      <c r="G654" s="133" t="str">
        <f>Pairings!B654</f>
        <v/>
      </c>
    </row>
    <row r="655" spans="1:7" x14ac:dyDescent="0.2">
      <c r="A655" s="132" t="str">
        <f>IF(ISNUMBER($G655),INDEX(PlayerDetails!$B:$B,VLOOKUP(ResultsInput!D655,TeamDeclarations!$B$3:$J$522,6+$G655)),"")</f>
        <v/>
      </c>
      <c r="B655" s="132" t="str">
        <f>IF(ISNUMBER($G655),INDEX(PlayerDetails!$B:$B,VLOOKUP(ResultsInput!E655,TeamDeclarations!$B$3:$J$522,6+$G655)),"")</f>
        <v/>
      </c>
      <c r="C655" s="132" t="str">
        <f>IF(ISNUMBER($G655),VLOOKUP(ResultsInput!C655,ResultsInput!$I$3:$L$6,4,FALSE),"")</f>
        <v/>
      </c>
      <c r="D655" s="132" t="str">
        <f t="shared" si="10"/>
        <v/>
      </c>
      <c r="E655" s="132"/>
      <c r="F655" s="132"/>
      <c r="G655" s="133" t="str">
        <f>Pairings!B655</f>
        <v/>
      </c>
    </row>
    <row r="656" spans="1:7" x14ac:dyDescent="0.2">
      <c r="A656" s="132" t="str">
        <f>IF(ISNUMBER($G656),INDEX(PlayerDetails!$B:$B,VLOOKUP(ResultsInput!D656,TeamDeclarations!$B$3:$J$522,6+$G656)),"")</f>
        <v/>
      </c>
      <c r="B656" s="132" t="str">
        <f>IF(ISNUMBER($G656),INDEX(PlayerDetails!$B:$B,VLOOKUP(ResultsInput!E656,TeamDeclarations!$B$3:$J$522,6+$G656)),"")</f>
        <v/>
      </c>
      <c r="C656" s="132" t="str">
        <f>IF(ISNUMBER($G656),VLOOKUP(ResultsInput!C656,ResultsInput!$I$3:$L$6,4,FALSE),"")</f>
        <v/>
      </c>
      <c r="D656" s="132" t="str">
        <f t="shared" si="10"/>
        <v/>
      </c>
      <c r="E656" s="132"/>
      <c r="F656" s="132"/>
      <c r="G656" s="133" t="str">
        <f>Pairings!B656</f>
        <v/>
      </c>
    </row>
    <row r="657" spans="1:7" x14ac:dyDescent="0.2">
      <c r="A657" s="132" t="str">
        <f>IF(ISNUMBER($G657),INDEX(PlayerDetails!$B:$B,VLOOKUP(ResultsInput!D657,TeamDeclarations!$B$3:$J$522,6+$G657)),"")</f>
        <v/>
      </c>
      <c r="B657" s="132" t="str">
        <f>IF(ISNUMBER($G657),INDEX(PlayerDetails!$B:$B,VLOOKUP(ResultsInput!E657,TeamDeclarations!$B$3:$J$522,6+$G657)),"")</f>
        <v/>
      </c>
      <c r="C657" s="132" t="str">
        <f>IF(ISNUMBER($G657),VLOOKUP(ResultsInput!C657,ResultsInput!$I$3:$L$6,4,FALSE),"")</f>
        <v/>
      </c>
      <c r="D657" s="132" t="str">
        <f t="shared" si="10"/>
        <v/>
      </c>
      <c r="E657" s="132"/>
      <c r="F657" s="132"/>
      <c r="G657" s="133" t="str">
        <f>Pairings!B657</f>
        <v/>
      </c>
    </row>
    <row r="658" spans="1:7" x14ac:dyDescent="0.2">
      <c r="A658" s="132" t="str">
        <f>IF(ISNUMBER($G658),INDEX(PlayerDetails!$B:$B,VLOOKUP(ResultsInput!D658,TeamDeclarations!$B$3:$J$522,6+$G658)),"")</f>
        <v/>
      </c>
      <c r="B658" s="132" t="str">
        <f>IF(ISNUMBER($G658),INDEX(PlayerDetails!$B:$B,VLOOKUP(ResultsInput!E658,TeamDeclarations!$B$3:$J$522,6+$G658)),"")</f>
        <v/>
      </c>
      <c r="C658" s="132" t="str">
        <f>IF(ISNUMBER($G658),VLOOKUP(ResultsInput!C658,ResultsInput!$I$3:$L$6,4,FALSE),"")</f>
        <v/>
      </c>
      <c r="D658" s="132" t="str">
        <f t="shared" si="10"/>
        <v/>
      </c>
      <c r="E658" s="132"/>
      <c r="F658" s="132"/>
      <c r="G658" s="133" t="str">
        <f>Pairings!B658</f>
        <v/>
      </c>
    </row>
    <row r="659" spans="1:7" x14ac:dyDescent="0.2">
      <c r="A659" s="132" t="str">
        <f>IF(ISNUMBER($G659),INDEX(PlayerDetails!$B:$B,VLOOKUP(ResultsInput!D659,TeamDeclarations!$B$3:$J$522,6+$G659)),"")</f>
        <v/>
      </c>
      <c r="B659" s="132" t="str">
        <f>IF(ISNUMBER($G659),INDEX(PlayerDetails!$B:$B,VLOOKUP(ResultsInput!E659,TeamDeclarations!$B$3:$J$522,6+$G659)),"")</f>
        <v/>
      </c>
      <c r="C659" s="132" t="str">
        <f>IF(ISNUMBER($G659),VLOOKUP(ResultsInput!C659,ResultsInput!$I$3:$L$6,4,FALSE),"")</f>
        <v/>
      </c>
      <c r="D659" s="132" t="str">
        <f t="shared" si="10"/>
        <v/>
      </c>
      <c r="E659" s="132"/>
      <c r="F659" s="132"/>
      <c r="G659" s="133" t="str">
        <f>Pairings!B659</f>
        <v/>
      </c>
    </row>
    <row r="660" spans="1:7" x14ac:dyDescent="0.2">
      <c r="A660" s="132" t="str">
        <f>IF(ISNUMBER($G660),INDEX(PlayerDetails!$B:$B,VLOOKUP(ResultsInput!D660,TeamDeclarations!$B$3:$J$522,6+$G660)),"")</f>
        <v/>
      </c>
      <c r="B660" s="132" t="str">
        <f>IF(ISNUMBER($G660),INDEX(PlayerDetails!$B:$B,VLOOKUP(ResultsInput!E660,TeamDeclarations!$B$3:$J$522,6+$G660)),"")</f>
        <v/>
      </c>
      <c r="C660" s="132" t="str">
        <f>IF(ISNUMBER($G660),VLOOKUP(ResultsInput!C660,ResultsInput!$I$3:$L$6,4,FALSE),"")</f>
        <v/>
      </c>
      <c r="D660" s="132" t="str">
        <f t="shared" si="10"/>
        <v/>
      </c>
      <c r="E660" s="132"/>
      <c r="F660" s="132"/>
      <c r="G660" s="133" t="str">
        <f>Pairings!B660</f>
        <v/>
      </c>
    </row>
    <row r="661" spans="1:7" x14ac:dyDescent="0.2">
      <c r="A661" s="132" t="str">
        <f>IF(ISNUMBER($G661),INDEX(PlayerDetails!$B:$B,VLOOKUP(ResultsInput!D661,TeamDeclarations!$B$3:$J$522,6+$G661)),"")</f>
        <v/>
      </c>
      <c r="B661" s="132" t="str">
        <f>IF(ISNUMBER($G661),INDEX(PlayerDetails!$B:$B,VLOOKUP(ResultsInput!E661,TeamDeclarations!$B$3:$J$522,6+$G661)),"")</f>
        <v/>
      </c>
      <c r="C661" s="132" t="str">
        <f>IF(ISNUMBER($G661),VLOOKUP(ResultsInput!C661,ResultsInput!$I$3:$L$6,4,FALSE),"")</f>
        <v/>
      </c>
      <c r="D661" s="132" t="str">
        <f t="shared" si="10"/>
        <v/>
      </c>
      <c r="E661" s="132"/>
      <c r="F661" s="132"/>
      <c r="G661" s="133" t="str">
        <f>Pairings!B661</f>
        <v/>
      </c>
    </row>
    <row r="662" spans="1:7" x14ac:dyDescent="0.2">
      <c r="A662" s="132" t="str">
        <f>IF(ISNUMBER($G662),INDEX(PlayerDetails!$B:$B,VLOOKUP(ResultsInput!D662,TeamDeclarations!$B$3:$J$522,6+$G662)),"")</f>
        <v/>
      </c>
      <c r="B662" s="132" t="str">
        <f>IF(ISNUMBER($G662),INDEX(PlayerDetails!$B:$B,VLOOKUP(ResultsInput!E662,TeamDeclarations!$B$3:$J$522,6+$G662)),"")</f>
        <v/>
      </c>
      <c r="C662" s="132" t="str">
        <f>IF(ISNUMBER($G662),VLOOKUP(ResultsInput!C662,ResultsInput!$I$3:$L$6,4,FALSE),"")</f>
        <v/>
      </c>
      <c r="D662" s="132" t="str">
        <f t="shared" si="10"/>
        <v/>
      </c>
      <c r="E662" s="132"/>
      <c r="F662" s="132"/>
      <c r="G662" s="133" t="str">
        <f>Pairings!B662</f>
        <v/>
      </c>
    </row>
    <row r="663" spans="1:7" x14ac:dyDescent="0.2">
      <c r="A663" s="132" t="str">
        <f>IF(ISNUMBER($G663),INDEX(PlayerDetails!$B:$B,VLOOKUP(ResultsInput!D663,TeamDeclarations!$B$3:$J$522,6+$G663)),"")</f>
        <v/>
      </c>
      <c r="B663" s="132" t="str">
        <f>IF(ISNUMBER($G663),INDEX(PlayerDetails!$B:$B,VLOOKUP(ResultsInput!E663,TeamDeclarations!$B$3:$J$522,6+$G663)),"")</f>
        <v/>
      </c>
      <c r="C663" s="132" t="str">
        <f>IF(ISNUMBER($G663),VLOOKUP(ResultsInput!C663,ResultsInput!$I$3:$L$6,4,FALSE),"")</f>
        <v/>
      </c>
      <c r="D663" s="132" t="str">
        <f t="shared" si="10"/>
        <v/>
      </c>
      <c r="E663" s="132"/>
      <c r="F663" s="132"/>
      <c r="G663" s="133" t="str">
        <f>Pairings!B663</f>
        <v/>
      </c>
    </row>
    <row r="664" spans="1:7" x14ac:dyDescent="0.2">
      <c r="A664" s="132" t="str">
        <f>IF(ISNUMBER($G664),INDEX(PlayerDetails!$B:$B,VLOOKUP(ResultsInput!D664,TeamDeclarations!$B$3:$J$522,6+$G664)),"")</f>
        <v/>
      </c>
      <c r="B664" s="132" t="str">
        <f>IF(ISNUMBER($G664),INDEX(PlayerDetails!$B:$B,VLOOKUP(ResultsInput!E664,TeamDeclarations!$B$3:$J$522,6+$G664)),"")</f>
        <v/>
      </c>
      <c r="C664" s="132" t="str">
        <f>IF(ISNUMBER($G664),VLOOKUP(ResultsInput!C664,ResultsInput!$I$3:$L$6,4,FALSE),"")</f>
        <v/>
      </c>
      <c r="D664" s="132" t="str">
        <f t="shared" si="10"/>
        <v/>
      </c>
      <c r="E664" s="132"/>
      <c r="F664" s="132"/>
      <c r="G664" s="133" t="str">
        <f>Pairings!B664</f>
        <v/>
      </c>
    </row>
    <row r="665" spans="1:7" x14ac:dyDescent="0.2">
      <c r="A665" s="132" t="str">
        <f>IF(ISNUMBER($G665),INDEX(PlayerDetails!$B:$B,VLOOKUP(ResultsInput!D665,TeamDeclarations!$B$3:$J$522,6+$G665)),"")</f>
        <v/>
      </c>
      <c r="B665" s="132" t="str">
        <f>IF(ISNUMBER($G665),INDEX(PlayerDetails!$B:$B,VLOOKUP(ResultsInput!E665,TeamDeclarations!$B$3:$J$522,6+$G665)),"")</f>
        <v/>
      </c>
      <c r="C665" s="132" t="str">
        <f>IF(ISNUMBER($G665),VLOOKUP(ResultsInput!C665,ResultsInput!$I$3:$L$6,4,FALSE),"")</f>
        <v/>
      </c>
      <c r="D665" s="132" t="str">
        <f t="shared" si="10"/>
        <v/>
      </c>
      <c r="E665" s="132"/>
      <c r="F665" s="132"/>
      <c r="G665" s="133" t="str">
        <f>Pairings!B665</f>
        <v/>
      </c>
    </row>
    <row r="666" spans="1:7" x14ac:dyDescent="0.2">
      <c r="A666" s="132" t="str">
        <f>IF(ISNUMBER($G666),INDEX(PlayerDetails!$B:$B,VLOOKUP(ResultsInput!D666,TeamDeclarations!$B$3:$J$522,6+$G666)),"")</f>
        <v/>
      </c>
      <c r="B666" s="132" t="str">
        <f>IF(ISNUMBER($G666),INDEX(PlayerDetails!$B:$B,VLOOKUP(ResultsInput!E666,TeamDeclarations!$B$3:$J$522,6+$G666)),"")</f>
        <v/>
      </c>
      <c r="C666" s="132" t="str">
        <f>IF(ISNUMBER($G666),VLOOKUP(ResultsInput!C666,ResultsInput!$I$3:$L$6,4,FALSE),"")</f>
        <v/>
      </c>
      <c r="D666" s="132" t="str">
        <f t="shared" si="10"/>
        <v/>
      </c>
      <c r="E666" s="132"/>
      <c r="F666" s="132"/>
      <c r="G666" s="133" t="str">
        <f>Pairings!B666</f>
        <v/>
      </c>
    </row>
    <row r="667" spans="1:7" x14ac:dyDescent="0.2">
      <c r="A667" s="132" t="str">
        <f>IF(ISNUMBER($G667),INDEX(PlayerDetails!$B:$B,VLOOKUP(ResultsInput!D667,TeamDeclarations!$B$3:$J$522,6+$G667)),"")</f>
        <v/>
      </c>
      <c r="B667" s="132" t="str">
        <f>IF(ISNUMBER($G667),INDEX(PlayerDetails!$B:$B,VLOOKUP(ResultsInput!E667,TeamDeclarations!$B$3:$J$522,6+$G667)),"")</f>
        <v/>
      </c>
      <c r="C667" s="132" t="str">
        <f>IF(ISNUMBER($G667),VLOOKUP(ResultsInput!C667,ResultsInput!$I$3:$L$6,4,FALSE),"")</f>
        <v/>
      </c>
      <c r="D667" s="132" t="str">
        <f t="shared" si="10"/>
        <v/>
      </c>
      <c r="E667" s="132"/>
      <c r="F667" s="132"/>
      <c r="G667" s="133" t="str">
        <f>Pairings!B667</f>
        <v/>
      </c>
    </row>
    <row r="668" spans="1:7" x14ac:dyDescent="0.2">
      <c r="A668" s="132" t="str">
        <f>IF(ISNUMBER($G668),INDEX(PlayerDetails!$B:$B,VLOOKUP(ResultsInput!D668,TeamDeclarations!$B$3:$J$522,6+$G668)),"")</f>
        <v/>
      </c>
      <c r="B668" s="132" t="str">
        <f>IF(ISNUMBER($G668),INDEX(PlayerDetails!$B:$B,VLOOKUP(ResultsInput!E668,TeamDeclarations!$B$3:$J$522,6+$G668)),"")</f>
        <v/>
      </c>
      <c r="C668" s="132" t="str">
        <f>IF(ISNUMBER($G668),VLOOKUP(ResultsInput!C668,ResultsInput!$I$3:$L$6,4,FALSE),"")</f>
        <v/>
      </c>
      <c r="D668" s="132" t="str">
        <f t="shared" si="10"/>
        <v/>
      </c>
      <c r="E668" s="132"/>
      <c r="F668" s="132"/>
      <c r="G668" s="133" t="str">
        <f>Pairings!B668</f>
        <v/>
      </c>
    </row>
    <row r="669" spans="1:7" x14ac:dyDescent="0.2">
      <c r="A669" s="132" t="str">
        <f>IF(ISNUMBER($G669),INDEX(PlayerDetails!$B:$B,VLOOKUP(ResultsInput!D669,TeamDeclarations!$B$3:$J$522,6+$G669)),"")</f>
        <v/>
      </c>
      <c r="B669" s="132" t="str">
        <f>IF(ISNUMBER($G669),INDEX(PlayerDetails!$B:$B,VLOOKUP(ResultsInput!E669,TeamDeclarations!$B$3:$J$522,6+$G669)),"")</f>
        <v/>
      </c>
      <c r="C669" s="132" t="str">
        <f>IF(ISNUMBER($G669),VLOOKUP(ResultsInput!C669,ResultsInput!$I$3:$L$6,4,FALSE),"")</f>
        <v/>
      </c>
      <c r="D669" s="132" t="str">
        <f t="shared" si="10"/>
        <v/>
      </c>
      <c r="E669" s="132"/>
      <c r="F669" s="132"/>
      <c r="G669" s="133" t="str">
        <f>Pairings!B669</f>
        <v/>
      </c>
    </row>
    <row r="670" spans="1:7" x14ac:dyDescent="0.2">
      <c r="A670" s="132" t="str">
        <f>IF(ISNUMBER($G670),INDEX(PlayerDetails!$B:$B,VLOOKUP(ResultsInput!D670,TeamDeclarations!$B$3:$J$522,6+$G670)),"")</f>
        <v/>
      </c>
      <c r="B670" s="132" t="str">
        <f>IF(ISNUMBER($G670),INDEX(PlayerDetails!$B:$B,VLOOKUP(ResultsInput!E670,TeamDeclarations!$B$3:$J$522,6+$G670)),"")</f>
        <v/>
      </c>
      <c r="C670" s="132" t="str">
        <f>IF(ISNUMBER($G670),VLOOKUP(ResultsInput!C670,ResultsInput!$I$3:$L$6,4,FALSE),"")</f>
        <v/>
      </c>
      <c r="D670" s="132" t="str">
        <f t="shared" si="10"/>
        <v/>
      </c>
      <c r="E670" s="132"/>
      <c r="F670" s="132"/>
      <c r="G670" s="133" t="str">
        <f>Pairings!B670</f>
        <v/>
      </c>
    </row>
    <row r="671" spans="1:7" x14ac:dyDescent="0.2">
      <c r="A671" s="132" t="str">
        <f>IF(ISNUMBER($G671),INDEX(PlayerDetails!$B:$B,VLOOKUP(ResultsInput!D671,TeamDeclarations!$B$3:$J$522,6+$G671)),"")</f>
        <v/>
      </c>
      <c r="B671" s="132" t="str">
        <f>IF(ISNUMBER($G671),INDEX(PlayerDetails!$B:$B,VLOOKUP(ResultsInput!E671,TeamDeclarations!$B$3:$J$522,6+$G671)),"")</f>
        <v/>
      </c>
      <c r="C671" s="132" t="str">
        <f>IF(ISNUMBER($G671),VLOOKUP(ResultsInput!C671,ResultsInput!$I$3:$L$6,4,FALSE),"")</f>
        <v/>
      </c>
      <c r="D671" s="132" t="str">
        <f t="shared" si="10"/>
        <v/>
      </c>
      <c r="E671" s="132"/>
      <c r="F671" s="132"/>
      <c r="G671" s="133" t="str">
        <f>Pairings!B671</f>
        <v/>
      </c>
    </row>
    <row r="672" spans="1:7" x14ac:dyDescent="0.2">
      <c r="A672" s="132" t="str">
        <f>IF(ISNUMBER($G672),INDEX(PlayerDetails!$B:$B,VLOOKUP(ResultsInput!D672,TeamDeclarations!$B$3:$J$522,6+$G672)),"")</f>
        <v/>
      </c>
      <c r="B672" s="132" t="str">
        <f>IF(ISNUMBER($G672),INDEX(PlayerDetails!$B:$B,VLOOKUP(ResultsInput!E672,TeamDeclarations!$B$3:$J$522,6+$G672)),"")</f>
        <v/>
      </c>
      <c r="C672" s="132" t="str">
        <f>IF(ISNUMBER($G672),VLOOKUP(ResultsInput!C672,ResultsInput!$I$3:$L$6,4,FALSE),"")</f>
        <v/>
      </c>
      <c r="D672" s="132" t="str">
        <f t="shared" si="10"/>
        <v/>
      </c>
      <c r="E672" s="132"/>
      <c r="F672" s="132"/>
      <c r="G672" s="133" t="str">
        <f>Pairings!B672</f>
        <v/>
      </c>
    </row>
    <row r="673" spans="1:7" x14ac:dyDescent="0.2">
      <c r="A673" s="132" t="str">
        <f>IF(ISNUMBER($G673),INDEX(PlayerDetails!$B:$B,VLOOKUP(ResultsInput!D673,TeamDeclarations!$B$3:$J$522,6+$G673)),"")</f>
        <v/>
      </c>
      <c r="B673" s="132" t="str">
        <f>IF(ISNUMBER($G673),INDEX(PlayerDetails!$B:$B,VLOOKUP(ResultsInput!E673,TeamDeclarations!$B$3:$J$522,6+$G673)),"")</f>
        <v/>
      </c>
      <c r="C673" s="132" t="str">
        <f>IF(ISNUMBER($G673),VLOOKUP(ResultsInput!C673,ResultsInput!$I$3:$L$6,4,FALSE),"")</f>
        <v/>
      </c>
      <c r="D673" s="132" t="str">
        <f t="shared" si="10"/>
        <v/>
      </c>
      <c r="E673" s="132"/>
      <c r="F673" s="132"/>
      <c r="G673" s="133" t="str">
        <f>Pairings!B673</f>
        <v/>
      </c>
    </row>
    <row r="674" spans="1:7" x14ac:dyDescent="0.2">
      <c r="A674" s="132" t="str">
        <f>IF(ISNUMBER($G674),INDEX(PlayerDetails!$B:$B,VLOOKUP(ResultsInput!D674,TeamDeclarations!$B$3:$J$522,6+$G674)),"")</f>
        <v/>
      </c>
      <c r="B674" s="132" t="str">
        <f>IF(ISNUMBER($G674),INDEX(PlayerDetails!$B:$B,VLOOKUP(ResultsInput!E674,TeamDeclarations!$B$3:$J$522,6+$G674)),"")</f>
        <v/>
      </c>
      <c r="C674" s="132" t="str">
        <f>IF(ISNUMBER($G674),VLOOKUP(ResultsInput!C674,ResultsInput!$I$3:$L$6,4,FALSE),"")</f>
        <v/>
      </c>
      <c r="D674" s="132" t="str">
        <f t="shared" si="10"/>
        <v/>
      </c>
      <c r="E674" s="132"/>
      <c r="F674" s="132"/>
      <c r="G674" s="133" t="str">
        <f>Pairings!B674</f>
        <v/>
      </c>
    </row>
    <row r="675" spans="1:7" x14ac:dyDescent="0.2">
      <c r="A675" s="132" t="str">
        <f>IF(ISNUMBER($G675),INDEX(PlayerDetails!$B:$B,VLOOKUP(ResultsInput!D675,TeamDeclarations!$B$3:$J$522,6+$G675)),"")</f>
        <v/>
      </c>
      <c r="B675" s="132" t="str">
        <f>IF(ISNUMBER($G675),INDEX(PlayerDetails!$B:$B,VLOOKUP(ResultsInput!E675,TeamDeclarations!$B$3:$J$522,6+$G675)),"")</f>
        <v/>
      </c>
      <c r="C675" s="132" t="str">
        <f>IF(ISNUMBER($G675),VLOOKUP(ResultsInput!C675,ResultsInput!$I$3:$L$6,4,FALSE),"")</f>
        <v/>
      </c>
      <c r="D675" s="132" t="str">
        <f t="shared" si="10"/>
        <v/>
      </c>
      <c r="E675" s="132"/>
      <c r="F675" s="132"/>
      <c r="G675" s="133" t="str">
        <f>Pairings!B675</f>
        <v/>
      </c>
    </row>
    <row r="676" spans="1:7" x14ac:dyDescent="0.2">
      <c r="A676" s="132" t="str">
        <f>IF(ISNUMBER($G676),INDEX(PlayerDetails!$B:$B,VLOOKUP(ResultsInput!D676,TeamDeclarations!$B$3:$J$522,6+$G676)),"")</f>
        <v/>
      </c>
      <c r="B676" s="132" t="str">
        <f>IF(ISNUMBER($G676),INDEX(PlayerDetails!$B:$B,VLOOKUP(ResultsInput!E676,TeamDeclarations!$B$3:$J$522,6+$G676)),"")</f>
        <v/>
      </c>
      <c r="C676" s="132" t="str">
        <f>IF(ISNUMBER($G676),VLOOKUP(ResultsInput!C676,ResultsInput!$I$3:$L$6,4,FALSE),"")</f>
        <v/>
      </c>
      <c r="D676" s="132" t="str">
        <f t="shared" si="10"/>
        <v/>
      </c>
      <c r="E676" s="132"/>
      <c r="F676" s="132"/>
      <c r="G676" s="133" t="str">
        <f>Pairings!B676</f>
        <v/>
      </c>
    </row>
    <row r="677" spans="1:7" x14ac:dyDescent="0.2">
      <c r="A677" s="132" t="str">
        <f>IF(ISNUMBER($G677),INDEX(PlayerDetails!$B:$B,VLOOKUP(ResultsInput!D677,TeamDeclarations!$B$3:$J$522,6+$G677)),"")</f>
        <v/>
      </c>
      <c r="B677" s="132" t="str">
        <f>IF(ISNUMBER($G677),INDEX(PlayerDetails!$B:$B,VLOOKUP(ResultsInput!E677,TeamDeclarations!$B$3:$J$522,6+$G677)),"")</f>
        <v/>
      </c>
      <c r="C677" s="132" t="str">
        <f>IF(ISNUMBER($G677),VLOOKUP(ResultsInput!C677,ResultsInput!$I$3:$L$6,4,FALSE),"")</f>
        <v/>
      </c>
      <c r="D677" s="132" t="str">
        <f t="shared" si="10"/>
        <v/>
      </c>
      <c r="E677" s="132"/>
      <c r="F677" s="132"/>
      <c r="G677" s="133" t="str">
        <f>Pairings!B677</f>
        <v/>
      </c>
    </row>
    <row r="678" spans="1:7" x14ac:dyDescent="0.2">
      <c r="A678" s="132" t="str">
        <f>IF(ISNUMBER($G678),INDEX(PlayerDetails!$B:$B,VLOOKUP(ResultsInput!D678,TeamDeclarations!$B$3:$J$522,6+$G678)),"")</f>
        <v/>
      </c>
      <c r="B678" s="132" t="str">
        <f>IF(ISNUMBER($G678),INDEX(PlayerDetails!$B:$B,VLOOKUP(ResultsInput!E678,TeamDeclarations!$B$3:$J$522,6+$G678)),"")</f>
        <v/>
      </c>
      <c r="C678" s="132" t="str">
        <f>IF(ISNUMBER($G678),VLOOKUP(ResultsInput!C678,ResultsInput!$I$3:$L$6,4,FALSE),"")</f>
        <v/>
      </c>
      <c r="D678" s="132" t="str">
        <f t="shared" si="10"/>
        <v/>
      </c>
      <c r="E678" s="132"/>
      <c r="F678" s="132"/>
      <c r="G678" s="133" t="str">
        <f>Pairings!B678</f>
        <v/>
      </c>
    </row>
    <row r="679" spans="1:7" x14ac:dyDescent="0.2">
      <c r="A679" s="132" t="str">
        <f>IF(ISNUMBER($G679),INDEX(PlayerDetails!$B:$B,VLOOKUP(ResultsInput!D679,TeamDeclarations!$B$3:$J$522,6+$G679)),"")</f>
        <v/>
      </c>
      <c r="B679" s="132" t="str">
        <f>IF(ISNUMBER($G679),INDEX(PlayerDetails!$B:$B,VLOOKUP(ResultsInput!E679,TeamDeclarations!$B$3:$J$522,6+$G679)),"")</f>
        <v/>
      </c>
      <c r="C679" s="132" t="str">
        <f>IF(ISNUMBER($G679),VLOOKUP(ResultsInput!C679,ResultsInput!$I$3:$L$6,4,FALSE),"")</f>
        <v/>
      </c>
      <c r="D679" s="132" t="str">
        <f t="shared" si="10"/>
        <v/>
      </c>
      <c r="E679" s="132"/>
      <c r="F679" s="132"/>
      <c r="G679" s="133" t="str">
        <f>Pairings!B679</f>
        <v/>
      </c>
    </row>
    <row r="680" spans="1:7" x14ac:dyDescent="0.2">
      <c r="A680" s="132" t="str">
        <f>IF(ISNUMBER($G680),INDEX(PlayerDetails!$B:$B,VLOOKUP(ResultsInput!D680,TeamDeclarations!$B$3:$J$522,6+$G680)),"")</f>
        <v/>
      </c>
      <c r="B680" s="132" t="str">
        <f>IF(ISNUMBER($G680),INDEX(PlayerDetails!$B:$B,VLOOKUP(ResultsInput!E680,TeamDeclarations!$B$3:$J$522,6+$G680)),"")</f>
        <v/>
      </c>
      <c r="C680" s="132" t="str">
        <f>IF(ISNUMBER($G680),VLOOKUP(ResultsInput!C680,ResultsInput!$I$3:$L$6,4,FALSE),"")</f>
        <v/>
      </c>
      <c r="D680" s="132" t="str">
        <f t="shared" si="10"/>
        <v/>
      </c>
      <c r="E680" s="132"/>
      <c r="F680" s="132"/>
      <c r="G680" s="133" t="str">
        <f>Pairings!B680</f>
        <v/>
      </c>
    </row>
    <row r="681" spans="1:7" x14ac:dyDescent="0.2">
      <c r="A681" s="132" t="str">
        <f>IF(ISNUMBER($G681),INDEX(PlayerDetails!$B:$B,VLOOKUP(ResultsInput!D681,TeamDeclarations!$B$3:$J$522,6+$G681)),"")</f>
        <v/>
      </c>
      <c r="B681" s="132" t="str">
        <f>IF(ISNUMBER($G681),INDEX(PlayerDetails!$B:$B,VLOOKUP(ResultsInput!E681,TeamDeclarations!$B$3:$J$522,6+$G681)),"")</f>
        <v/>
      </c>
      <c r="C681" s="132" t="str">
        <f>IF(ISNUMBER($G681),VLOOKUP(ResultsInput!C681,ResultsInput!$I$3:$L$6,4,FALSE),"")</f>
        <v/>
      </c>
      <c r="D681" s="132" t="str">
        <f t="shared" si="10"/>
        <v/>
      </c>
      <c r="E681" s="132"/>
      <c r="F681" s="132"/>
      <c r="G681" s="133" t="str">
        <f>Pairings!B681</f>
        <v/>
      </c>
    </row>
    <row r="682" spans="1:7" x14ac:dyDescent="0.2">
      <c r="A682" s="132" t="str">
        <f>IF(ISNUMBER($G682),INDEX(PlayerDetails!$B:$B,VLOOKUP(ResultsInput!D682,TeamDeclarations!$B$3:$J$522,6+$G682)),"")</f>
        <v/>
      </c>
      <c r="B682" s="132" t="str">
        <f>IF(ISNUMBER($G682),INDEX(PlayerDetails!$B:$B,VLOOKUP(ResultsInput!E682,TeamDeclarations!$B$3:$J$522,6+$G682)),"")</f>
        <v/>
      </c>
      <c r="C682" s="132" t="str">
        <f>IF(ISNUMBER($G682),VLOOKUP(ResultsInput!C682,ResultsInput!$I$3:$L$6,4,FALSE),"")</f>
        <v/>
      </c>
      <c r="D682" s="132" t="str">
        <f t="shared" si="10"/>
        <v/>
      </c>
      <c r="E682" s="132"/>
      <c r="F682" s="132"/>
      <c r="G682" s="133" t="str">
        <f>Pairings!B682</f>
        <v/>
      </c>
    </row>
    <row r="683" spans="1:7" x14ac:dyDescent="0.2">
      <c r="A683" s="132" t="str">
        <f>IF(ISNUMBER($G683),INDEX(PlayerDetails!$B:$B,VLOOKUP(ResultsInput!D683,TeamDeclarations!$B$3:$J$522,6+$G683)),"")</f>
        <v/>
      </c>
      <c r="B683" s="132" t="str">
        <f>IF(ISNUMBER($G683),INDEX(PlayerDetails!$B:$B,VLOOKUP(ResultsInput!E683,TeamDeclarations!$B$3:$J$522,6+$G683)),"")</f>
        <v/>
      </c>
      <c r="C683" s="132" t="str">
        <f>IF(ISNUMBER($G683),VLOOKUP(ResultsInput!C683,ResultsInput!$I$3:$L$6,4,FALSE),"")</f>
        <v/>
      </c>
      <c r="D683" s="132" t="str">
        <f t="shared" si="10"/>
        <v/>
      </c>
      <c r="E683" s="132"/>
      <c r="F683" s="132"/>
      <c r="G683" s="133" t="str">
        <f>Pairings!B683</f>
        <v/>
      </c>
    </row>
    <row r="684" spans="1:7" x14ac:dyDescent="0.2">
      <c r="A684" s="132" t="str">
        <f>IF(ISNUMBER($G684),INDEX(PlayerDetails!$B:$B,VLOOKUP(ResultsInput!D684,TeamDeclarations!$B$3:$J$522,6+$G684)),"")</f>
        <v/>
      </c>
      <c r="B684" s="132" t="str">
        <f>IF(ISNUMBER($G684),INDEX(PlayerDetails!$B:$B,VLOOKUP(ResultsInput!E684,TeamDeclarations!$B$3:$J$522,6+$G684)),"")</f>
        <v/>
      </c>
      <c r="C684" s="132" t="str">
        <f>IF(ISNUMBER($G684),VLOOKUP(ResultsInput!C684,ResultsInput!$I$3:$L$6,4,FALSE),"")</f>
        <v/>
      </c>
      <c r="D684" s="132" t="str">
        <f t="shared" si="10"/>
        <v/>
      </c>
      <c r="E684" s="132"/>
      <c r="F684" s="132"/>
      <c r="G684" s="133" t="str">
        <f>Pairings!B684</f>
        <v/>
      </c>
    </row>
    <row r="685" spans="1:7" x14ac:dyDescent="0.2">
      <c r="A685" s="132" t="str">
        <f>IF(ISNUMBER($G685),INDEX(PlayerDetails!$B:$B,VLOOKUP(ResultsInput!D685,TeamDeclarations!$B$3:$J$522,6+$G685)),"")</f>
        <v/>
      </c>
      <c r="B685" s="132" t="str">
        <f>IF(ISNUMBER($G685),INDEX(PlayerDetails!$B:$B,VLOOKUP(ResultsInput!E685,TeamDeclarations!$B$3:$J$522,6+$G685)),"")</f>
        <v/>
      </c>
      <c r="C685" s="132" t="str">
        <f>IF(ISNUMBER($G685),VLOOKUP(ResultsInput!C685,ResultsInput!$I$3:$L$6,4,FALSE),"")</f>
        <v/>
      </c>
      <c r="D685" s="132" t="str">
        <f t="shared" si="10"/>
        <v/>
      </c>
      <c r="E685" s="132"/>
      <c r="F685" s="132"/>
      <c r="G685" s="133" t="str">
        <f>Pairings!B685</f>
        <v/>
      </c>
    </row>
    <row r="686" spans="1:7" x14ac:dyDescent="0.2">
      <c r="A686" s="132" t="str">
        <f>IF(ISNUMBER($G686),INDEX(PlayerDetails!$B:$B,VLOOKUP(ResultsInput!D686,TeamDeclarations!$B$3:$J$522,6+$G686)),"")</f>
        <v/>
      </c>
      <c r="B686" s="132" t="str">
        <f>IF(ISNUMBER($G686),INDEX(PlayerDetails!$B:$B,VLOOKUP(ResultsInput!E686,TeamDeclarations!$B$3:$J$522,6+$G686)),"")</f>
        <v/>
      </c>
      <c r="C686" s="132" t="str">
        <f>IF(ISNUMBER($G686),VLOOKUP(ResultsInput!C686,ResultsInput!$I$3:$L$6,4,FALSE),"")</f>
        <v/>
      </c>
      <c r="D686" s="132" t="str">
        <f t="shared" si="10"/>
        <v/>
      </c>
      <c r="E686" s="132"/>
      <c r="F686" s="132"/>
      <c r="G686" s="133" t="str">
        <f>Pairings!B686</f>
        <v/>
      </c>
    </row>
    <row r="687" spans="1:7" x14ac:dyDescent="0.2">
      <c r="A687" s="132" t="str">
        <f>IF(ISNUMBER($G687),INDEX(PlayerDetails!$B:$B,VLOOKUP(ResultsInput!D687,TeamDeclarations!$B$3:$J$522,6+$G687)),"")</f>
        <v/>
      </c>
      <c r="B687" s="132" t="str">
        <f>IF(ISNUMBER($G687),INDEX(PlayerDetails!$B:$B,VLOOKUP(ResultsInput!E687,TeamDeclarations!$B$3:$J$522,6+$G687)),"")</f>
        <v/>
      </c>
      <c r="C687" s="132" t="str">
        <f>IF(ISNUMBER($G687),VLOOKUP(ResultsInput!C687,ResultsInput!$I$3:$L$6,4,FALSE),"")</f>
        <v/>
      </c>
      <c r="D687" s="132" t="str">
        <f t="shared" si="10"/>
        <v/>
      </c>
      <c r="E687" s="132"/>
      <c r="F687" s="132"/>
      <c r="G687" s="133" t="str">
        <f>Pairings!B687</f>
        <v/>
      </c>
    </row>
    <row r="688" spans="1:7" x14ac:dyDescent="0.2">
      <c r="A688" s="132" t="str">
        <f>IF(ISNUMBER($G688),INDEX(PlayerDetails!$B:$B,VLOOKUP(ResultsInput!D688,TeamDeclarations!$B$3:$J$522,6+$G688)),"")</f>
        <v/>
      </c>
      <c r="B688" s="132" t="str">
        <f>IF(ISNUMBER($G688),INDEX(PlayerDetails!$B:$B,VLOOKUP(ResultsInput!E688,TeamDeclarations!$B$3:$J$522,6+$G688)),"")</f>
        <v/>
      </c>
      <c r="C688" s="132" t="str">
        <f>IF(ISNUMBER($G688),VLOOKUP(ResultsInput!C688,ResultsInput!$I$3:$L$6,4,FALSE),"")</f>
        <v/>
      </c>
      <c r="D688" s="132" t="str">
        <f t="shared" si="10"/>
        <v/>
      </c>
      <c r="E688" s="132"/>
      <c r="F688" s="132"/>
      <c r="G688" s="133" t="str">
        <f>Pairings!B688</f>
        <v/>
      </c>
    </row>
    <row r="689" spans="1:7" x14ac:dyDescent="0.2">
      <c r="A689" s="132" t="str">
        <f>IF(ISNUMBER($G689),INDEX(PlayerDetails!$B:$B,VLOOKUP(ResultsInput!D689,TeamDeclarations!$B$3:$J$522,6+$G689)),"")</f>
        <v/>
      </c>
      <c r="B689" s="132" t="str">
        <f>IF(ISNUMBER($G689),INDEX(PlayerDetails!$B:$B,VLOOKUP(ResultsInput!E689,TeamDeclarations!$B$3:$J$522,6+$G689)),"")</f>
        <v/>
      </c>
      <c r="C689" s="132" t="str">
        <f>IF(ISNUMBER($G689),VLOOKUP(ResultsInput!C689,ResultsInput!$I$3:$L$6,4,FALSE),"")</f>
        <v/>
      </c>
      <c r="D689" s="132" t="str">
        <f t="shared" si="10"/>
        <v/>
      </c>
      <c r="E689" s="132"/>
      <c r="F689" s="132"/>
      <c r="G689" s="133" t="str">
        <f>Pairings!B689</f>
        <v/>
      </c>
    </row>
    <row r="690" spans="1:7" x14ac:dyDescent="0.2">
      <c r="A690" s="132" t="str">
        <f>IF(ISNUMBER($G690),INDEX(PlayerDetails!$B:$B,VLOOKUP(ResultsInput!D690,TeamDeclarations!$B$3:$J$522,6+$G690)),"")</f>
        <v/>
      </c>
      <c r="B690" s="132" t="str">
        <f>IF(ISNUMBER($G690),INDEX(PlayerDetails!$B:$B,VLOOKUP(ResultsInput!E690,TeamDeclarations!$B$3:$J$522,6+$G690)),"")</f>
        <v/>
      </c>
      <c r="C690" s="132" t="str">
        <f>IF(ISNUMBER($G690),VLOOKUP(ResultsInput!C690,ResultsInput!$I$3:$L$6,4,FALSE),"")</f>
        <v/>
      </c>
      <c r="D690" s="132" t="str">
        <f t="shared" si="10"/>
        <v/>
      </c>
      <c r="E690" s="132"/>
      <c r="F690" s="132"/>
      <c r="G690" s="133" t="str">
        <f>Pairings!B690</f>
        <v/>
      </c>
    </row>
    <row r="691" spans="1:7" x14ac:dyDescent="0.2">
      <c r="A691" s="132" t="str">
        <f>IF(ISNUMBER($G691),INDEX(PlayerDetails!$B:$B,VLOOKUP(ResultsInput!D691,TeamDeclarations!$B$3:$J$522,6+$G691)),"")</f>
        <v/>
      </c>
      <c r="B691" s="132" t="str">
        <f>IF(ISNUMBER($G691),INDEX(PlayerDetails!$B:$B,VLOOKUP(ResultsInput!E691,TeamDeclarations!$B$3:$J$522,6+$G691)),"")</f>
        <v/>
      </c>
      <c r="C691" s="132" t="str">
        <f>IF(ISNUMBER($G691),VLOOKUP(ResultsInput!C691,ResultsInput!$I$3:$L$6,4,FALSE),"")</f>
        <v/>
      </c>
      <c r="D691" s="132" t="str">
        <f t="shared" si="10"/>
        <v/>
      </c>
      <c r="E691" s="132"/>
      <c r="F691" s="132"/>
      <c r="G691" s="133" t="str">
        <f>Pairings!B691</f>
        <v/>
      </c>
    </row>
    <row r="692" spans="1:7" x14ac:dyDescent="0.2">
      <c r="A692" s="132" t="str">
        <f>IF(ISNUMBER($G692),INDEX(PlayerDetails!$B:$B,VLOOKUP(ResultsInput!D692,TeamDeclarations!$B$3:$J$522,6+$G692)),"")</f>
        <v/>
      </c>
      <c r="B692" s="132" t="str">
        <f>IF(ISNUMBER($G692),INDEX(PlayerDetails!$B:$B,VLOOKUP(ResultsInput!E692,TeamDeclarations!$B$3:$J$522,6+$G692)),"")</f>
        <v/>
      </c>
      <c r="C692" s="132" t="str">
        <f>IF(ISNUMBER($G692),VLOOKUP(ResultsInput!C692,ResultsInput!$I$3:$L$6,4,FALSE),"")</f>
        <v/>
      </c>
      <c r="D692" s="132" t="str">
        <f t="shared" si="10"/>
        <v/>
      </c>
      <c r="E692" s="132"/>
      <c r="F692" s="132"/>
      <c r="G692" s="133" t="str">
        <f>Pairings!B692</f>
        <v/>
      </c>
    </row>
    <row r="693" spans="1:7" x14ac:dyDescent="0.2">
      <c r="A693" s="132" t="str">
        <f>IF(ISNUMBER($G693),INDEX(PlayerDetails!$B:$B,VLOOKUP(ResultsInput!D693,TeamDeclarations!$B$3:$J$522,6+$G693)),"")</f>
        <v/>
      </c>
      <c r="B693" s="132" t="str">
        <f>IF(ISNUMBER($G693),INDEX(PlayerDetails!$B:$B,VLOOKUP(ResultsInput!E693,TeamDeclarations!$B$3:$J$522,6+$G693)),"")</f>
        <v/>
      </c>
      <c r="C693" s="132" t="str">
        <f>IF(ISNUMBER($G693),VLOOKUP(ResultsInput!C693,ResultsInput!$I$3:$L$6,4,FALSE),"")</f>
        <v/>
      </c>
      <c r="D693" s="132" t="str">
        <f t="shared" si="10"/>
        <v/>
      </c>
      <c r="E693" s="132"/>
      <c r="F693" s="132"/>
      <c r="G693" s="133" t="str">
        <f>Pairings!B693</f>
        <v/>
      </c>
    </row>
    <row r="694" spans="1:7" x14ac:dyDescent="0.2">
      <c r="A694" s="132" t="str">
        <f>IF(ISNUMBER($G694),INDEX(PlayerDetails!$B:$B,VLOOKUP(ResultsInput!D694,TeamDeclarations!$B$3:$J$522,6+$G694)),"")</f>
        <v/>
      </c>
      <c r="B694" s="132" t="str">
        <f>IF(ISNUMBER($G694),INDEX(PlayerDetails!$B:$B,VLOOKUP(ResultsInput!E694,TeamDeclarations!$B$3:$J$522,6+$G694)),"")</f>
        <v/>
      </c>
      <c r="C694" s="132" t="str">
        <f>IF(ISNUMBER($G694),VLOOKUP(ResultsInput!C694,ResultsInput!$I$3:$L$6,4,FALSE),"")</f>
        <v/>
      </c>
      <c r="D694" s="132" t="str">
        <f t="shared" si="10"/>
        <v/>
      </c>
      <c r="E694" s="132"/>
      <c r="F694" s="132"/>
      <c r="G694" s="133" t="str">
        <f>Pairings!B694</f>
        <v/>
      </c>
    </row>
    <row r="695" spans="1:7" x14ac:dyDescent="0.2">
      <c r="A695" s="132" t="str">
        <f>IF(ISNUMBER($G695),INDEX(PlayerDetails!$B:$B,VLOOKUP(ResultsInput!D695,TeamDeclarations!$B$3:$J$522,6+$G695)),"")</f>
        <v/>
      </c>
      <c r="B695" s="132" t="str">
        <f>IF(ISNUMBER($G695),INDEX(PlayerDetails!$B:$B,VLOOKUP(ResultsInput!E695,TeamDeclarations!$B$3:$J$522,6+$G695)),"")</f>
        <v/>
      </c>
      <c r="C695" s="132" t="str">
        <f>IF(ISNUMBER($G695),VLOOKUP(ResultsInput!C695,ResultsInput!$I$3:$L$6,4,FALSE),"")</f>
        <v/>
      </c>
      <c r="D695" s="132" t="str">
        <f t="shared" si="10"/>
        <v/>
      </c>
      <c r="E695" s="132"/>
      <c r="F695" s="132"/>
      <c r="G695" s="133" t="str">
        <f>Pairings!B695</f>
        <v/>
      </c>
    </row>
    <row r="696" spans="1:7" x14ac:dyDescent="0.2">
      <c r="A696" s="132" t="str">
        <f>IF(ISNUMBER($G696),INDEX(PlayerDetails!$B:$B,VLOOKUP(ResultsInput!D696,TeamDeclarations!$B$3:$J$522,6+$G696)),"")</f>
        <v/>
      </c>
      <c r="B696" s="132" t="str">
        <f>IF(ISNUMBER($G696),INDEX(PlayerDetails!$B:$B,VLOOKUP(ResultsInput!E696,TeamDeclarations!$B$3:$J$522,6+$G696)),"")</f>
        <v/>
      </c>
      <c r="C696" s="132" t="str">
        <f>IF(ISNUMBER($G696),VLOOKUP(ResultsInput!C696,ResultsInput!$I$3:$L$6,4,FALSE),"")</f>
        <v/>
      </c>
      <c r="D696" s="132" t="str">
        <f t="shared" si="10"/>
        <v/>
      </c>
      <c r="E696" s="132"/>
      <c r="F696" s="132"/>
      <c r="G696" s="133" t="str">
        <f>Pairings!B696</f>
        <v/>
      </c>
    </row>
    <row r="697" spans="1:7" x14ac:dyDescent="0.2">
      <c r="A697" s="132" t="str">
        <f>IF(ISNUMBER($G697),INDEX(PlayerDetails!$B:$B,VLOOKUP(ResultsInput!D697,TeamDeclarations!$B$3:$J$522,6+$G697)),"")</f>
        <v/>
      </c>
      <c r="B697" s="132" t="str">
        <f>IF(ISNUMBER($G697),INDEX(PlayerDetails!$B:$B,VLOOKUP(ResultsInput!E697,TeamDeclarations!$B$3:$J$522,6+$G697)),"")</f>
        <v/>
      </c>
      <c r="C697" s="132" t="str">
        <f>IF(ISNUMBER($G697),VLOOKUP(ResultsInput!C697,ResultsInput!$I$3:$L$6,4,FALSE),"")</f>
        <v/>
      </c>
      <c r="D697" s="132" t="str">
        <f t="shared" si="10"/>
        <v/>
      </c>
      <c r="E697" s="132"/>
      <c r="F697" s="132"/>
      <c r="G697" s="133" t="str">
        <f>Pairings!B697</f>
        <v/>
      </c>
    </row>
    <row r="698" spans="1:7" x14ac:dyDescent="0.2">
      <c r="A698" s="132" t="str">
        <f>IF(ISNUMBER($G698),INDEX(PlayerDetails!$B:$B,VLOOKUP(ResultsInput!D698,TeamDeclarations!$B$3:$J$522,6+$G698)),"")</f>
        <v/>
      </c>
      <c r="B698" s="132" t="str">
        <f>IF(ISNUMBER($G698),INDEX(PlayerDetails!$B:$B,VLOOKUP(ResultsInput!E698,TeamDeclarations!$B$3:$J$522,6+$G698)),"")</f>
        <v/>
      </c>
      <c r="C698" s="132" t="str">
        <f>IF(ISNUMBER($G698),VLOOKUP(ResultsInput!C698,ResultsInput!$I$3:$L$6,4,FALSE),"")</f>
        <v/>
      </c>
      <c r="D698" s="132" t="str">
        <f t="shared" si="10"/>
        <v/>
      </c>
      <c r="E698" s="132"/>
      <c r="F698" s="132"/>
      <c r="G698" s="133" t="str">
        <f>Pairings!B698</f>
        <v/>
      </c>
    </row>
    <row r="699" spans="1:7" x14ac:dyDescent="0.2">
      <c r="A699" s="132" t="str">
        <f>IF(ISNUMBER($G699),INDEX(PlayerDetails!$B:$B,VLOOKUP(ResultsInput!D699,TeamDeclarations!$B$3:$J$522,6+$G699)),"")</f>
        <v/>
      </c>
      <c r="B699" s="132" t="str">
        <f>IF(ISNUMBER($G699),INDEX(PlayerDetails!$B:$B,VLOOKUP(ResultsInput!E699,TeamDeclarations!$B$3:$J$522,6+$G699)),"")</f>
        <v/>
      </c>
      <c r="C699" s="132" t="str">
        <f>IF(ISNUMBER($G699),VLOOKUP(ResultsInput!C699,ResultsInput!$I$3:$L$6,4,FALSE),"")</f>
        <v/>
      </c>
      <c r="D699" s="132" t="str">
        <f t="shared" si="10"/>
        <v/>
      </c>
      <c r="E699" s="132"/>
      <c r="F699" s="132"/>
      <c r="G699" s="133" t="str">
        <f>Pairings!B699</f>
        <v/>
      </c>
    </row>
    <row r="700" spans="1:7" x14ac:dyDescent="0.2">
      <c r="A700" s="132" t="str">
        <f>IF(ISNUMBER($G700),INDEX(PlayerDetails!$B:$B,VLOOKUP(ResultsInput!D700,TeamDeclarations!$B$3:$J$522,6+$G700)),"")</f>
        <v/>
      </c>
      <c r="B700" s="132" t="str">
        <f>IF(ISNUMBER($G700),INDEX(PlayerDetails!$B:$B,VLOOKUP(ResultsInput!E700,TeamDeclarations!$B$3:$J$522,6+$G700)),"")</f>
        <v/>
      </c>
      <c r="C700" s="132" t="str">
        <f>IF(ISNUMBER($G700),VLOOKUP(ResultsInput!C700,ResultsInput!$I$3:$L$6,4,FALSE),"")</f>
        <v/>
      </c>
      <c r="D700" s="132" t="str">
        <f t="shared" si="10"/>
        <v/>
      </c>
      <c r="E700" s="132"/>
      <c r="F700" s="132"/>
      <c r="G700" s="133" t="str">
        <f>Pairings!B700</f>
        <v/>
      </c>
    </row>
    <row r="701" spans="1:7" x14ac:dyDescent="0.2">
      <c r="A701" s="132" t="str">
        <f>IF(ISNUMBER($G701),INDEX(PlayerDetails!$B:$B,VLOOKUP(ResultsInput!D701,TeamDeclarations!$B$3:$J$522,6+$G701)),"")</f>
        <v/>
      </c>
      <c r="B701" s="132" t="str">
        <f>IF(ISNUMBER($G701),INDEX(PlayerDetails!$B:$B,VLOOKUP(ResultsInput!E701,TeamDeclarations!$B$3:$J$522,6+$G701)),"")</f>
        <v/>
      </c>
      <c r="C701" s="132" t="str">
        <f>IF(ISNUMBER($G701),VLOOKUP(ResultsInput!C701,ResultsInput!$I$3:$L$6,4,FALSE),"")</f>
        <v/>
      </c>
      <c r="D701" s="132" t="str">
        <f t="shared" si="10"/>
        <v/>
      </c>
      <c r="E701" s="132"/>
      <c r="F701" s="132"/>
      <c r="G701" s="133" t="str">
        <f>Pairings!B701</f>
        <v/>
      </c>
    </row>
    <row r="702" spans="1:7" x14ac:dyDescent="0.2">
      <c r="A702" s="132" t="str">
        <f>IF(ISNUMBER($G702),INDEX(PlayerDetails!$B:$B,VLOOKUP(ResultsInput!D702,TeamDeclarations!$B$3:$J$522,6+$G702)),"")</f>
        <v/>
      </c>
      <c r="B702" s="132" t="str">
        <f>IF(ISNUMBER($G702),INDEX(PlayerDetails!$B:$B,VLOOKUP(ResultsInput!E702,TeamDeclarations!$B$3:$J$522,6+$G702)),"")</f>
        <v/>
      </c>
      <c r="C702" s="132" t="str">
        <f>IF(ISNUMBER($G702),VLOOKUP(ResultsInput!C702,ResultsInput!$I$3:$L$6,4,FALSE),"")</f>
        <v/>
      </c>
      <c r="D702" s="132" t="str">
        <f t="shared" si="10"/>
        <v/>
      </c>
      <c r="E702" s="132"/>
      <c r="F702" s="132"/>
      <c r="G702" s="133" t="str">
        <f>Pairings!B702</f>
        <v/>
      </c>
    </row>
    <row r="703" spans="1:7" x14ac:dyDescent="0.2">
      <c r="A703" s="132" t="str">
        <f>IF(ISNUMBER($G703),INDEX(PlayerDetails!$B:$B,VLOOKUP(ResultsInput!D703,TeamDeclarations!$B$3:$J$522,6+$G703)),"")</f>
        <v/>
      </c>
      <c r="B703" s="132" t="str">
        <f>IF(ISNUMBER($G703),INDEX(PlayerDetails!$B:$B,VLOOKUP(ResultsInput!E703,TeamDeclarations!$B$3:$J$522,6+$G703)),"")</f>
        <v/>
      </c>
      <c r="C703" s="132" t="str">
        <f>IF(ISNUMBER($G703),VLOOKUP(ResultsInput!C703,ResultsInput!$I$3:$L$6,4,FALSE),"")</f>
        <v/>
      </c>
      <c r="D703" s="132" t="str">
        <f t="shared" si="10"/>
        <v/>
      </c>
      <c r="E703" s="132"/>
      <c r="F703" s="132"/>
      <c r="G703" s="133" t="str">
        <f>Pairings!B703</f>
        <v/>
      </c>
    </row>
    <row r="704" spans="1:7" x14ac:dyDescent="0.2">
      <c r="A704" s="132" t="str">
        <f>IF(ISNUMBER($G704),INDEX(PlayerDetails!$B:$B,VLOOKUP(ResultsInput!D704,TeamDeclarations!$B$3:$J$522,6+$G704)),"")</f>
        <v/>
      </c>
      <c r="B704" s="132" t="str">
        <f>IF(ISNUMBER($G704),INDEX(PlayerDetails!$B:$B,VLOOKUP(ResultsInput!E704,TeamDeclarations!$B$3:$J$522,6+$G704)),"")</f>
        <v/>
      </c>
      <c r="C704" s="132" t="str">
        <f>IF(ISNUMBER($G704),VLOOKUP(ResultsInput!C704,ResultsInput!$I$3:$L$6,4,FALSE),"")</f>
        <v/>
      </c>
      <c r="D704" s="132" t="str">
        <f t="shared" si="10"/>
        <v/>
      </c>
      <c r="E704" s="132"/>
      <c r="F704" s="132"/>
      <c r="G704" s="133" t="str">
        <f>Pairings!B704</f>
        <v/>
      </c>
    </row>
    <row r="705" spans="1:7" x14ac:dyDescent="0.2">
      <c r="A705" s="132" t="str">
        <f>IF(ISNUMBER($G705),INDEX(PlayerDetails!$B:$B,VLOOKUP(ResultsInput!D705,TeamDeclarations!$B$3:$J$522,6+$G705)),"")</f>
        <v/>
      </c>
      <c r="B705" s="132" t="str">
        <f>IF(ISNUMBER($G705),INDEX(PlayerDetails!$B:$B,VLOOKUP(ResultsInput!E705,TeamDeclarations!$B$3:$J$522,6+$G705)),"")</f>
        <v/>
      </c>
      <c r="C705" s="132" t="str">
        <f>IF(ISNUMBER($G705),VLOOKUP(ResultsInput!C705,ResultsInput!$I$3:$L$6,4,FALSE),"")</f>
        <v/>
      </c>
      <c r="D705" s="132" t="str">
        <f t="shared" si="10"/>
        <v/>
      </c>
      <c r="E705" s="132"/>
      <c r="F705" s="132"/>
      <c r="G705" s="133" t="str">
        <f>Pairings!B705</f>
        <v/>
      </c>
    </row>
    <row r="706" spans="1:7" x14ac:dyDescent="0.2">
      <c r="A706" s="132" t="str">
        <f>IF(ISNUMBER($G706),INDEX(PlayerDetails!$B:$B,VLOOKUP(ResultsInput!D706,TeamDeclarations!$B$3:$J$522,6+$G706)),"")</f>
        <v/>
      </c>
      <c r="B706" s="132" t="str">
        <f>IF(ISNUMBER($G706),INDEX(PlayerDetails!$B:$B,VLOOKUP(ResultsInput!E706,TeamDeclarations!$B$3:$J$522,6+$G706)),"")</f>
        <v/>
      </c>
      <c r="C706" s="132" t="str">
        <f>IF(ISNUMBER($G706),VLOOKUP(ResultsInput!C706,ResultsInput!$I$3:$L$6,4,FALSE),"")</f>
        <v/>
      </c>
      <c r="D706" s="132" t="str">
        <f t="shared" ref="D706:D769" si="11">IF(ISNUMBER($G706),"W","")</f>
        <v/>
      </c>
      <c r="E706" s="132"/>
      <c r="F706" s="132"/>
      <c r="G706" s="133" t="str">
        <f>Pairings!B706</f>
        <v/>
      </c>
    </row>
    <row r="707" spans="1:7" x14ac:dyDescent="0.2">
      <c r="A707" s="132" t="str">
        <f>IF(ISNUMBER($G707),INDEX(PlayerDetails!$B:$B,VLOOKUP(ResultsInput!D707,TeamDeclarations!$B$3:$J$522,6+$G707)),"")</f>
        <v/>
      </c>
      <c r="B707" s="132" t="str">
        <f>IF(ISNUMBER($G707),INDEX(PlayerDetails!$B:$B,VLOOKUP(ResultsInput!E707,TeamDeclarations!$B$3:$J$522,6+$G707)),"")</f>
        <v/>
      </c>
      <c r="C707" s="132" t="str">
        <f>IF(ISNUMBER($G707),VLOOKUP(ResultsInput!C707,ResultsInput!$I$3:$L$6,4,FALSE),"")</f>
        <v/>
      </c>
      <c r="D707" s="132" t="str">
        <f t="shared" si="11"/>
        <v/>
      </c>
      <c r="E707" s="132"/>
      <c r="F707" s="132"/>
      <c r="G707" s="133" t="str">
        <f>Pairings!B707</f>
        <v/>
      </c>
    </row>
    <row r="708" spans="1:7" x14ac:dyDescent="0.2">
      <c r="A708" s="132" t="str">
        <f>IF(ISNUMBER($G708),INDEX(PlayerDetails!$B:$B,VLOOKUP(ResultsInput!D708,TeamDeclarations!$B$3:$J$522,6+$G708)),"")</f>
        <v/>
      </c>
      <c r="B708" s="132" t="str">
        <f>IF(ISNUMBER($G708),INDEX(PlayerDetails!$B:$B,VLOOKUP(ResultsInput!E708,TeamDeclarations!$B$3:$J$522,6+$G708)),"")</f>
        <v/>
      </c>
      <c r="C708" s="132" t="str">
        <f>IF(ISNUMBER($G708),VLOOKUP(ResultsInput!C708,ResultsInput!$I$3:$L$6,4,FALSE),"")</f>
        <v/>
      </c>
      <c r="D708" s="132" t="str">
        <f t="shared" si="11"/>
        <v/>
      </c>
      <c r="E708" s="132"/>
      <c r="F708" s="132"/>
      <c r="G708" s="133" t="str">
        <f>Pairings!B708</f>
        <v/>
      </c>
    </row>
    <row r="709" spans="1:7" x14ac:dyDescent="0.2">
      <c r="A709" s="132" t="str">
        <f>IF(ISNUMBER($G709),INDEX(PlayerDetails!$B:$B,VLOOKUP(ResultsInput!D709,TeamDeclarations!$B$3:$J$522,6+$G709)),"")</f>
        <v/>
      </c>
      <c r="B709" s="132" t="str">
        <f>IF(ISNUMBER($G709),INDEX(PlayerDetails!$B:$B,VLOOKUP(ResultsInput!E709,TeamDeclarations!$B$3:$J$522,6+$G709)),"")</f>
        <v/>
      </c>
      <c r="C709" s="132" t="str">
        <f>IF(ISNUMBER($G709),VLOOKUP(ResultsInput!C709,ResultsInput!$I$3:$L$6,4,FALSE),"")</f>
        <v/>
      </c>
      <c r="D709" s="132" t="str">
        <f t="shared" si="11"/>
        <v/>
      </c>
      <c r="E709" s="132"/>
      <c r="F709" s="132"/>
      <c r="G709" s="133" t="str">
        <f>Pairings!B709</f>
        <v/>
      </c>
    </row>
    <row r="710" spans="1:7" x14ac:dyDescent="0.2">
      <c r="A710" s="132" t="str">
        <f>IF(ISNUMBER($G710),INDEX(PlayerDetails!$B:$B,VLOOKUP(ResultsInput!D710,TeamDeclarations!$B$3:$J$522,6+$G710)),"")</f>
        <v/>
      </c>
      <c r="B710" s="132" t="str">
        <f>IF(ISNUMBER($G710),INDEX(PlayerDetails!$B:$B,VLOOKUP(ResultsInput!E710,TeamDeclarations!$B$3:$J$522,6+$G710)),"")</f>
        <v/>
      </c>
      <c r="C710" s="132" t="str">
        <f>IF(ISNUMBER($G710),VLOOKUP(ResultsInput!C710,ResultsInput!$I$3:$L$6,4,FALSE),"")</f>
        <v/>
      </c>
      <c r="D710" s="132" t="str">
        <f t="shared" si="11"/>
        <v/>
      </c>
      <c r="E710" s="132"/>
      <c r="F710" s="132"/>
      <c r="G710" s="133" t="str">
        <f>Pairings!B710</f>
        <v/>
      </c>
    </row>
    <row r="711" spans="1:7" x14ac:dyDescent="0.2">
      <c r="A711" s="132" t="str">
        <f>IF(ISNUMBER($G711),INDEX(PlayerDetails!$B:$B,VLOOKUP(ResultsInput!D711,TeamDeclarations!$B$3:$J$522,6+$G711)),"")</f>
        <v/>
      </c>
      <c r="B711" s="132" t="str">
        <f>IF(ISNUMBER($G711),INDEX(PlayerDetails!$B:$B,VLOOKUP(ResultsInput!E711,TeamDeclarations!$B$3:$J$522,6+$G711)),"")</f>
        <v/>
      </c>
      <c r="C711" s="132" t="str">
        <f>IF(ISNUMBER($G711),VLOOKUP(ResultsInput!C711,ResultsInput!$I$3:$L$6,4,FALSE),"")</f>
        <v/>
      </c>
      <c r="D711" s="132" t="str">
        <f t="shared" si="11"/>
        <v/>
      </c>
      <c r="E711" s="132"/>
      <c r="F711" s="132"/>
      <c r="G711" s="133" t="str">
        <f>Pairings!B711</f>
        <v/>
      </c>
    </row>
    <row r="712" spans="1:7" x14ac:dyDescent="0.2">
      <c r="A712" s="132" t="str">
        <f>IF(ISNUMBER($G712),INDEX(PlayerDetails!$B:$B,VLOOKUP(ResultsInput!D712,TeamDeclarations!$B$3:$J$522,6+$G712)),"")</f>
        <v/>
      </c>
      <c r="B712" s="132" t="str">
        <f>IF(ISNUMBER($G712),INDEX(PlayerDetails!$B:$B,VLOOKUP(ResultsInput!E712,TeamDeclarations!$B$3:$J$522,6+$G712)),"")</f>
        <v/>
      </c>
      <c r="C712" s="132" t="str">
        <f>IF(ISNUMBER($G712),VLOOKUP(ResultsInput!C712,ResultsInput!$I$3:$L$6,4,FALSE),"")</f>
        <v/>
      </c>
      <c r="D712" s="132" t="str">
        <f t="shared" si="11"/>
        <v/>
      </c>
      <c r="E712" s="132"/>
      <c r="F712" s="132"/>
      <c r="G712" s="133" t="str">
        <f>Pairings!B712</f>
        <v/>
      </c>
    </row>
    <row r="713" spans="1:7" x14ac:dyDescent="0.2">
      <c r="A713" s="132" t="str">
        <f>IF(ISNUMBER($G713),INDEX(PlayerDetails!$B:$B,VLOOKUP(ResultsInput!D713,TeamDeclarations!$B$3:$J$522,6+$G713)),"")</f>
        <v/>
      </c>
      <c r="B713" s="132" t="str">
        <f>IF(ISNUMBER($G713),INDEX(PlayerDetails!$B:$B,VLOOKUP(ResultsInput!E713,TeamDeclarations!$B$3:$J$522,6+$G713)),"")</f>
        <v/>
      </c>
      <c r="C713" s="132" t="str">
        <f>IF(ISNUMBER($G713),VLOOKUP(ResultsInput!C713,ResultsInput!$I$3:$L$6,4,FALSE),"")</f>
        <v/>
      </c>
      <c r="D713" s="132" t="str">
        <f t="shared" si="11"/>
        <v/>
      </c>
      <c r="E713" s="132"/>
      <c r="F713" s="132"/>
      <c r="G713" s="133" t="str">
        <f>Pairings!B713</f>
        <v/>
      </c>
    </row>
    <row r="714" spans="1:7" x14ac:dyDescent="0.2">
      <c r="A714" s="132" t="str">
        <f>IF(ISNUMBER($G714),INDEX(PlayerDetails!$B:$B,VLOOKUP(ResultsInput!D714,TeamDeclarations!$B$3:$J$522,6+$G714)),"")</f>
        <v/>
      </c>
      <c r="B714" s="132" t="str">
        <f>IF(ISNUMBER($G714),INDEX(PlayerDetails!$B:$B,VLOOKUP(ResultsInput!E714,TeamDeclarations!$B$3:$J$522,6+$G714)),"")</f>
        <v/>
      </c>
      <c r="C714" s="132" t="str">
        <f>IF(ISNUMBER($G714),VLOOKUP(ResultsInput!C714,ResultsInput!$I$3:$L$6,4,FALSE),"")</f>
        <v/>
      </c>
      <c r="D714" s="132" t="str">
        <f t="shared" si="11"/>
        <v/>
      </c>
      <c r="E714" s="132"/>
      <c r="F714" s="132"/>
      <c r="G714" s="133" t="str">
        <f>Pairings!B714</f>
        <v/>
      </c>
    </row>
    <row r="715" spans="1:7" x14ac:dyDescent="0.2">
      <c r="A715" s="132" t="str">
        <f>IF(ISNUMBER($G715),INDEX(PlayerDetails!$B:$B,VLOOKUP(ResultsInput!D715,TeamDeclarations!$B$3:$J$522,6+$G715)),"")</f>
        <v/>
      </c>
      <c r="B715" s="132" t="str">
        <f>IF(ISNUMBER($G715),INDEX(PlayerDetails!$B:$B,VLOOKUP(ResultsInput!E715,TeamDeclarations!$B$3:$J$522,6+$G715)),"")</f>
        <v/>
      </c>
      <c r="C715" s="132" t="str">
        <f>IF(ISNUMBER($G715),VLOOKUP(ResultsInput!C715,ResultsInput!$I$3:$L$6,4,FALSE),"")</f>
        <v/>
      </c>
      <c r="D715" s="132" t="str">
        <f t="shared" si="11"/>
        <v/>
      </c>
      <c r="E715" s="132"/>
      <c r="F715" s="132"/>
      <c r="G715" s="133" t="str">
        <f>Pairings!B715</f>
        <v/>
      </c>
    </row>
    <row r="716" spans="1:7" x14ac:dyDescent="0.2">
      <c r="A716" s="132" t="str">
        <f>IF(ISNUMBER($G716),INDEX(PlayerDetails!$B:$B,VLOOKUP(ResultsInput!D716,TeamDeclarations!$B$3:$J$522,6+$G716)),"")</f>
        <v/>
      </c>
      <c r="B716" s="132" t="str">
        <f>IF(ISNUMBER($G716),INDEX(PlayerDetails!$B:$B,VLOOKUP(ResultsInput!E716,TeamDeclarations!$B$3:$J$522,6+$G716)),"")</f>
        <v/>
      </c>
      <c r="C716" s="132" t="str">
        <f>IF(ISNUMBER($G716),VLOOKUP(ResultsInput!C716,ResultsInput!$I$3:$L$6,4,FALSE),"")</f>
        <v/>
      </c>
      <c r="D716" s="132" t="str">
        <f t="shared" si="11"/>
        <v/>
      </c>
      <c r="E716" s="132"/>
      <c r="F716" s="132"/>
      <c r="G716" s="133" t="str">
        <f>Pairings!B716</f>
        <v/>
      </c>
    </row>
    <row r="717" spans="1:7" x14ac:dyDescent="0.2">
      <c r="A717" s="132" t="str">
        <f>IF(ISNUMBER($G717),INDEX(PlayerDetails!$B:$B,VLOOKUP(ResultsInput!D717,TeamDeclarations!$B$3:$J$522,6+$G717)),"")</f>
        <v/>
      </c>
      <c r="B717" s="132" t="str">
        <f>IF(ISNUMBER($G717),INDEX(PlayerDetails!$B:$B,VLOOKUP(ResultsInput!E717,TeamDeclarations!$B$3:$J$522,6+$G717)),"")</f>
        <v/>
      </c>
      <c r="C717" s="132" t="str">
        <f>IF(ISNUMBER($G717),VLOOKUP(ResultsInput!C717,ResultsInput!$I$3:$L$6,4,FALSE),"")</f>
        <v/>
      </c>
      <c r="D717" s="132" t="str">
        <f t="shared" si="11"/>
        <v/>
      </c>
      <c r="E717" s="132"/>
      <c r="F717" s="132"/>
      <c r="G717" s="133" t="str">
        <f>Pairings!B717</f>
        <v/>
      </c>
    </row>
    <row r="718" spans="1:7" x14ac:dyDescent="0.2">
      <c r="A718" s="132" t="str">
        <f>IF(ISNUMBER($G718),INDEX(PlayerDetails!$B:$B,VLOOKUP(ResultsInput!D718,TeamDeclarations!$B$3:$J$522,6+$G718)),"")</f>
        <v/>
      </c>
      <c r="B718" s="132" t="str">
        <f>IF(ISNUMBER($G718),INDEX(PlayerDetails!$B:$B,VLOOKUP(ResultsInput!E718,TeamDeclarations!$B$3:$J$522,6+$G718)),"")</f>
        <v/>
      </c>
      <c r="C718" s="132" t="str">
        <f>IF(ISNUMBER($G718),VLOOKUP(ResultsInput!C718,ResultsInput!$I$3:$L$6,4,FALSE),"")</f>
        <v/>
      </c>
      <c r="D718" s="132" t="str">
        <f t="shared" si="11"/>
        <v/>
      </c>
      <c r="E718" s="132"/>
      <c r="F718" s="132"/>
      <c r="G718" s="133" t="str">
        <f>Pairings!B718</f>
        <v/>
      </c>
    </row>
    <row r="719" spans="1:7" x14ac:dyDescent="0.2">
      <c r="A719" s="132" t="str">
        <f>IF(ISNUMBER($G719),INDEX(PlayerDetails!$B:$B,VLOOKUP(ResultsInput!D719,TeamDeclarations!$B$3:$J$522,6+$G719)),"")</f>
        <v/>
      </c>
      <c r="B719" s="132" t="str">
        <f>IF(ISNUMBER($G719),INDEX(PlayerDetails!$B:$B,VLOOKUP(ResultsInput!E719,TeamDeclarations!$B$3:$J$522,6+$G719)),"")</f>
        <v/>
      </c>
      <c r="C719" s="132" t="str">
        <f>IF(ISNUMBER($G719),VLOOKUP(ResultsInput!C719,ResultsInput!$I$3:$L$6,4,FALSE),"")</f>
        <v/>
      </c>
      <c r="D719" s="132" t="str">
        <f t="shared" si="11"/>
        <v/>
      </c>
      <c r="E719" s="132"/>
      <c r="F719" s="132"/>
      <c r="G719" s="133" t="str">
        <f>Pairings!B719</f>
        <v/>
      </c>
    </row>
    <row r="720" spans="1:7" x14ac:dyDescent="0.2">
      <c r="A720" s="132" t="str">
        <f>IF(ISNUMBER($G720),INDEX(PlayerDetails!$B:$B,VLOOKUP(ResultsInput!D720,TeamDeclarations!$B$3:$J$522,6+$G720)),"")</f>
        <v/>
      </c>
      <c r="B720" s="132" t="str">
        <f>IF(ISNUMBER($G720),INDEX(PlayerDetails!$B:$B,VLOOKUP(ResultsInput!E720,TeamDeclarations!$B$3:$J$522,6+$G720)),"")</f>
        <v/>
      </c>
      <c r="C720" s="132" t="str">
        <f>IF(ISNUMBER($G720),VLOOKUP(ResultsInput!C720,ResultsInput!$I$3:$L$6,4,FALSE),"")</f>
        <v/>
      </c>
      <c r="D720" s="132" t="str">
        <f t="shared" si="11"/>
        <v/>
      </c>
      <c r="E720" s="132"/>
      <c r="F720" s="132"/>
      <c r="G720" s="133" t="str">
        <f>Pairings!B720</f>
        <v/>
      </c>
    </row>
    <row r="721" spans="1:7" x14ac:dyDescent="0.2">
      <c r="A721" s="132" t="str">
        <f>IF(ISNUMBER($G721),INDEX(PlayerDetails!$B:$B,VLOOKUP(ResultsInput!D721,TeamDeclarations!$B$3:$J$522,6+$G721)),"")</f>
        <v/>
      </c>
      <c r="B721" s="132" t="str">
        <f>IF(ISNUMBER($G721),INDEX(PlayerDetails!$B:$B,VLOOKUP(ResultsInput!E721,TeamDeclarations!$B$3:$J$522,6+$G721)),"")</f>
        <v/>
      </c>
      <c r="C721" s="132" t="str">
        <f>IF(ISNUMBER($G721),VLOOKUP(ResultsInput!C721,ResultsInput!$I$3:$L$6,4,FALSE),"")</f>
        <v/>
      </c>
      <c r="D721" s="132" t="str">
        <f t="shared" si="11"/>
        <v/>
      </c>
      <c r="E721" s="132"/>
      <c r="F721" s="132"/>
      <c r="G721" s="133" t="str">
        <f>Pairings!B721</f>
        <v/>
      </c>
    </row>
    <row r="722" spans="1:7" x14ac:dyDescent="0.2">
      <c r="A722" s="132" t="str">
        <f>IF(ISNUMBER($G722),INDEX(PlayerDetails!$B:$B,VLOOKUP(ResultsInput!D722,TeamDeclarations!$B$3:$J$522,6+$G722)),"")</f>
        <v/>
      </c>
      <c r="B722" s="132" t="str">
        <f>IF(ISNUMBER($G722),INDEX(PlayerDetails!$B:$B,VLOOKUP(ResultsInput!E722,TeamDeclarations!$B$3:$J$522,6+$G722)),"")</f>
        <v/>
      </c>
      <c r="C722" s="132" t="str">
        <f>IF(ISNUMBER($G722),VLOOKUP(ResultsInput!C722,ResultsInput!$I$3:$L$6,4,FALSE),"")</f>
        <v/>
      </c>
      <c r="D722" s="132" t="str">
        <f t="shared" si="11"/>
        <v/>
      </c>
      <c r="E722" s="132"/>
      <c r="F722" s="132"/>
      <c r="G722" s="133" t="str">
        <f>Pairings!B722</f>
        <v/>
      </c>
    </row>
    <row r="723" spans="1:7" x14ac:dyDescent="0.2">
      <c r="A723" s="132" t="str">
        <f>IF(ISNUMBER($G723),INDEX(PlayerDetails!$B:$B,VLOOKUP(ResultsInput!D723,TeamDeclarations!$B$3:$J$522,6+$G723)),"")</f>
        <v/>
      </c>
      <c r="B723" s="132" t="str">
        <f>IF(ISNUMBER($G723),INDEX(PlayerDetails!$B:$B,VLOOKUP(ResultsInput!E723,TeamDeclarations!$B$3:$J$522,6+$G723)),"")</f>
        <v/>
      </c>
      <c r="C723" s="132" t="str">
        <f>IF(ISNUMBER($G723),VLOOKUP(ResultsInput!C723,ResultsInput!$I$3:$L$6,4,FALSE),"")</f>
        <v/>
      </c>
      <c r="D723" s="132" t="str">
        <f t="shared" si="11"/>
        <v/>
      </c>
      <c r="E723" s="132"/>
      <c r="F723" s="132"/>
      <c r="G723" s="133" t="str">
        <f>Pairings!B723</f>
        <v/>
      </c>
    </row>
    <row r="724" spans="1:7" x14ac:dyDescent="0.2">
      <c r="A724" s="132" t="str">
        <f>IF(ISNUMBER($G724),INDEX(PlayerDetails!$B:$B,VLOOKUP(ResultsInput!D724,TeamDeclarations!$B$3:$J$522,6+$G724)),"")</f>
        <v/>
      </c>
      <c r="B724" s="132" t="str">
        <f>IF(ISNUMBER($G724),INDEX(PlayerDetails!$B:$B,VLOOKUP(ResultsInput!E724,TeamDeclarations!$B$3:$J$522,6+$G724)),"")</f>
        <v/>
      </c>
      <c r="C724" s="132" t="str">
        <f>IF(ISNUMBER($G724),VLOOKUP(ResultsInput!C724,ResultsInput!$I$3:$L$6,4,FALSE),"")</f>
        <v/>
      </c>
      <c r="D724" s="132" t="str">
        <f t="shared" si="11"/>
        <v/>
      </c>
      <c r="E724" s="132"/>
      <c r="F724" s="132"/>
      <c r="G724" s="133" t="str">
        <f>Pairings!B724</f>
        <v/>
      </c>
    </row>
    <row r="725" spans="1:7" x14ac:dyDescent="0.2">
      <c r="A725" s="132" t="str">
        <f>IF(ISNUMBER($G725),INDEX(PlayerDetails!$B:$B,VLOOKUP(ResultsInput!D725,TeamDeclarations!$B$3:$J$522,6+$G725)),"")</f>
        <v/>
      </c>
      <c r="B725" s="132" t="str">
        <f>IF(ISNUMBER($G725),INDEX(PlayerDetails!$B:$B,VLOOKUP(ResultsInput!E725,TeamDeclarations!$B$3:$J$522,6+$G725)),"")</f>
        <v/>
      </c>
      <c r="C725" s="132" t="str">
        <f>IF(ISNUMBER($G725),VLOOKUP(ResultsInput!C725,ResultsInput!$I$3:$L$6,4,FALSE),"")</f>
        <v/>
      </c>
      <c r="D725" s="132" t="str">
        <f t="shared" si="11"/>
        <v/>
      </c>
      <c r="E725" s="132"/>
      <c r="F725" s="132"/>
      <c r="G725" s="133" t="str">
        <f>Pairings!B725</f>
        <v/>
      </c>
    </row>
    <row r="726" spans="1:7" x14ac:dyDescent="0.2">
      <c r="A726" s="132" t="str">
        <f>IF(ISNUMBER($G726),INDEX(PlayerDetails!$B:$B,VLOOKUP(ResultsInput!D726,TeamDeclarations!$B$3:$J$522,6+$G726)),"")</f>
        <v/>
      </c>
      <c r="B726" s="132" t="str">
        <f>IF(ISNUMBER($G726),INDEX(PlayerDetails!$B:$B,VLOOKUP(ResultsInput!E726,TeamDeclarations!$B$3:$J$522,6+$G726)),"")</f>
        <v/>
      </c>
      <c r="C726" s="132" t="str">
        <f>IF(ISNUMBER($G726),VLOOKUP(ResultsInput!C726,ResultsInput!$I$3:$L$6,4,FALSE),"")</f>
        <v/>
      </c>
      <c r="D726" s="132" t="str">
        <f t="shared" si="11"/>
        <v/>
      </c>
      <c r="E726" s="132"/>
      <c r="F726" s="132"/>
      <c r="G726" s="133" t="str">
        <f>Pairings!B726</f>
        <v/>
      </c>
    </row>
    <row r="727" spans="1:7" x14ac:dyDescent="0.2">
      <c r="A727" s="132" t="str">
        <f>IF(ISNUMBER($G727),INDEX(PlayerDetails!$B:$B,VLOOKUP(ResultsInput!D727,TeamDeclarations!$B$3:$J$522,6+$G727)),"")</f>
        <v/>
      </c>
      <c r="B727" s="132" t="str">
        <f>IF(ISNUMBER($G727),INDEX(PlayerDetails!$B:$B,VLOOKUP(ResultsInput!E727,TeamDeclarations!$B$3:$J$522,6+$G727)),"")</f>
        <v/>
      </c>
      <c r="C727" s="132" t="str">
        <f>IF(ISNUMBER($G727),VLOOKUP(ResultsInput!C727,ResultsInput!$I$3:$L$6,4,FALSE),"")</f>
        <v/>
      </c>
      <c r="D727" s="132" t="str">
        <f t="shared" si="11"/>
        <v/>
      </c>
      <c r="E727" s="132"/>
      <c r="F727" s="132"/>
      <c r="G727" s="133" t="str">
        <f>Pairings!B727</f>
        <v/>
      </c>
    </row>
    <row r="728" spans="1:7" x14ac:dyDescent="0.2">
      <c r="A728" s="132" t="str">
        <f>IF(ISNUMBER($G728),INDEX(PlayerDetails!$B:$B,VLOOKUP(ResultsInput!D728,TeamDeclarations!$B$3:$J$522,6+$G728)),"")</f>
        <v/>
      </c>
      <c r="B728" s="132" t="str">
        <f>IF(ISNUMBER($G728),INDEX(PlayerDetails!$B:$B,VLOOKUP(ResultsInput!E728,TeamDeclarations!$B$3:$J$522,6+$G728)),"")</f>
        <v/>
      </c>
      <c r="C728" s="132" t="str">
        <f>IF(ISNUMBER($G728),VLOOKUP(ResultsInput!C728,ResultsInput!$I$3:$L$6,4,FALSE),"")</f>
        <v/>
      </c>
      <c r="D728" s="132" t="str">
        <f t="shared" si="11"/>
        <v/>
      </c>
      <c r="E728" s="132"/>
      <c r="F728" s="132"/>
      <c r="G728" s="133" t="str">
        <f>Pairings!B728</f>
        <v/>
      </c>
    </row>
    <row r="729" spans="1:7" x14ac:dyDescent="0.2">
      <c r="A729" s="132" t="str">
        <f>IF(ISNUMBER($G729),INDEX(PlayerDetails!$B:$B,VLOOKUP(ResultsInput!D729,TeamDeclarations!$B$3:$J$522,6+$G729)),"")</f>
        <v/>
      </c>
      <c r="B729" s="132" t="str">
        <f>IF(ISNUMBER($G729),INDEX(PlayerDetails!$B:$B,VLOOKUP(ResultsInput!E729,TeamDeclarations!$B$3:$J$522,6+$G729)),"")</f>
        <v/>
      </c>
      <c r="C729" s="132" t="str">
        <f>IF(ISNUMBER($G729),VLOOKUP(ResultsInput!C729,ResultsInput!$I$3:$L$6,4,FALSE),"")</f>
        <v/>
      </c>
      <c r="D729" s="132" t="str">
        <f t="shared" si="11"/>
        <v/>
      </c>
      <c r="E729" s="132"/>
      <c r="F729" s="132"/>
      <c r="G729" s="133" t="str">
        <f>Pairings!B729</f>
        <v/>
      </c>
    </row>
    <row r="730" spans="1:7" x14ac:dyDescent="0.2">
      <c r="A730" s="132" t="str">
        <f>IF(ISNUMBER($G730),INDEX(PlayerDetails!$B:$B,VLOOKUP(ResultsInput!D730,TeamDeclarations!$B$3:$J$522,6+$G730)),"")</f>
        <v/>
      </c>
      <c r="B730" s="132" t="str">
        <f>IF(ISNUMBER($G730),INDEX(PlayerDetails!$B:$B,VLOOKUP(ResultsInput!E730,TeamDeclarations!$B$3:$J$522,6+$G730)),"")</f>
        <v/>
      </c>
      <c r="C730" s="132" t="str">
        <f>IF(ISNUMBER($G730),VLOOKUP(ResultsInput!C730,ResultsInput!$I$3:$L$6,4,FALSE),"")</f>
        <v/>
      </c>
      <c r="D730" s="132" t="str">
        <f t="shared" si="11"/>
        <v/>
      </c>
      <c r="E730" s="132"/>
      <c r="F730" s="132"/>
      <c r="G730" s="133" t="str">
        <f>Pairings!B730</f>
        <v/>
      </c>
    </row>
    <row r="731" spans="1:7" x14ac:dyDescent="0.2">
      <c r="A731" s="132" t="str">
        <f>IF(ISNUMBER($G731),INDEX(PlayerDetails!$B:$B,VLOOKUP(ResultsInput!D731,TeamDeclarations!$B$3:$J$522,6+$G731)),"")</f>
        <v/>
      </c>
      <c r="B731" s="132" t="str">
        <f>IF(ISNUMBER($G731),INDEX(PlayerDetails!$B:$B,VLOOKUP(ResultsInput!E731,TeamDeclarations!$B$3:$J$522,6+$G731)),"")</f>
        <v/>
      </c>
      <c r="C731" s="132" t="str">
        <f>IF(ISNUMBER($G731),VLOOKUP(ResultsInput!C731,ResultsInput!$I$3:$L$6,4,FALSE),"")</f>
        <v/>
      </c>
      <c r="D731" s="132" t="str">
        <f t="shared" si="11"/>
        <v/>
      </c>
      <c r="E731" s="132"/>
      <c r="F731" s="132"/>
      <c r="G731" s="133" t="str">
        <f>Pairings!B731</f>
        <v/>
      </c>
    </row>
    <row r="732" spans="1:7" x14ac:dyDescent="0.2">
      <c r="A732" s="132" t="str">
        <f>IF(ISNUMBER($G732),INDEX(PlayerDetails!$B:$B,VLOOKUP(ResultsInput!D732,TeamDeclarations!$B$3:$J$522,6+$G732)),"")</f>
        <v/>
      </c>
      <c r="B732" s="132" t="str">
        <f>IF(ISNUMBER($G732),INDEX(PlayerDetails!$B:$B,VLOOKUP(ResultsInput!E732,TeamDeclarations!$B$3:$J$522,6+$G732)),"")</f>
        <v/>
      </c>
      <c r="C732" s="132" t="str">
        <f>IF(ISNUMBER($G732),VLOOKUP(ResultsInput!C732,ResultsInput!$I$3:$L$6,4,FALSE),"")</f>
        <v/>
      </c>
      <c r="D732" s="132" t="str">
        <f t="shared" si="11"/>
        <v/>
      </c>
      <c r="E732" s="132"/>
      <c r="F732" s="132"/>
      <c r="G732" s="133" t="str">
        <f>Pairings!B732</f>
        <v/>
      </c>
    </row>
    <row r="733" spans="1:7" x14ac:dyDescent="0.2">
      <c r="A733" s="132" t="str">
        <f>IF(ISNUMBER($G733),INDEX(PlayerDetails!$B:$B,VLOOKUP(ResultsInput!D733,TeamDeclarations!$B$3:$J$522,6+$G733)),"")</f>
        <v/>
      </c>
      <c r="B733" s="132" t="str">
        <f>IF(ISNUMBER($G733),INDEX(PlayerDetails!$B:$B,VLOOKUP(ResultsInput!E733,TeamDeclarations!$B$3:$J$522,6+$G733)),"")</f>
        <v/>
      </c>
      <c r="C733" s="132" t="str">
        <f>IF(ISNUMBER($G733),VLOOKUP(ResultsInput!C733,ResultsInput!$I$3:$L$6,4,FALSE),"")</f>
        <v/>
      </c>
      <c r="D733" s="132" t="str">
        <f t="shared" si="11"/>
        <v/>
      </c>
      <c r="E733" s="132"/>
      <c r="F733" s="132"/>
      <c r="G733" s="133" t="str">
        <f>Pairings!B733</f>
        <v/>
      </c>
    </row>
    <row r="734" spans="1:7" x14ac:dyDescent="0.2">
      <c r="A734" s="132" t="str">
        <f>IF(ISNUMBER($G734),INDEX(PlayerDetails!$B:$B,VLOOKUP(ResultsInput!D734,TeamDeclarations!$B$3:$J$522,6+$G734)),"")</f>
        <v/>
      </c>
      <c r="B734" s="132" t="str">
        <f>IF(ISNUMBER($G734),INDEX(PlayerDetails!$B:$B,VLOOKUP(ResultsInput!E734,TeamDeclarations!$B$3:$J$522,6+$G734)),"")</f>
        <v/>
      </c>
      <c r="C734" s="132" t="str">
        <f>IF(ISNUMBER($G734),VLOOKUP(ResultsInput!C734,ResultsInput!$I$3:$L$6,4,FALSE),"")</f>
        <v/>
      </c>
      <c r="D734" s="132" t="str">
        <f t="shared" si="11"/>
        <v/>
      </c>
      <c r="E734" s="132"/>
      <c r="F734" s="132"/>
      <c r="G734" s="133" t="str">
        <f>Pairings!B734</f>
        <v/>
      </c>
    </row>
    <row r="735" spans="1:7" x14ac:dyDescent="0.2">
      <c r="A735" s="132" t="str">
        <f>IF(ISNUMBER($G735),INDEX(PlayerDetails!$B:$B,VLOOKUP(ResultsInput!D735,TeamDeclarations!$B$3:$J$522,6+$G735)),"")</f>
        <v/>
      </c>
      <c r="B735" s="132" t="str">
        <f>IF(ISNUMBER($G735),INDEX(PlayerDetails!$B:$B,VLOOKUP(ResultsInput!E735,TeamDeclarations!$B$3:$J$522,6+$G735)),"")</f>
        <v/>
      </c>
      <c r="C735" s="132" t="str">
        <f>IF(ISNUMBER($G735),VLOOKUP(ResultsInput!C735,ResultsInput!$I$3:$L$6,4,FALSE),"")</f>
        <v/>
      </c>
      <c r="D735" s="132" t="str">
        <f t="shared" si="11"/>
        <v/>
      </c>
      <c r="E735" s="132"/>
      <c r="F735" s="132"/>
      <c r="G735" s="133" t="str">
        <f>Pairings!B735</f>
        <v/>
      </c>
    </row>
    <row r="736" spans="1:7" x14ac:dyDescent="0.2">
      <c r="A736" s="132" t="str">
        <f>IF(ISNUMBER($G736),INDEX(PlayerDetails!$B:$B,VLOOKUP(ResultsInput!D736,TeamDeclarations!$B$3:$J$522,6+$G736)),"")</f>
        <v/>
      </c>
      <c r="B736" s="132" t="str">
        <f>IF(ISNUMBER($G736),INDEX(PlayerDetails!$B:$B,VLOOKUP(ResultsInput!E736,TeamDeclarations!$B$3:$J$522,6+$G736)),"")</f>
        <v/>
      </c>
      <c r="C736" s="132" t="str">
        <f>IF(ISNUMBER($G736),VLOOKUP(ResultsInput!C736,ResultsInput!$I$3:$L$6,4,FALSE),"")</f>
        <v/>
      </c>
      <c r="D736" s="132" t="str">
        <f t="shared" si="11"/>
        <v/>
      </c>
      <c r="E736" s="132"/>
      <c r="F736" s="132"/>
      <c r="G736" s="133" t="str">
        <f>Pairings!B736</f>
        <v/>
      </c>
    </row>
    <row r="737" spans="1:7" x14ac:dyDescent="0.2">
      <c r="A737" s="132" t="str">
        <f>IF(ISNUMBER($G737),INDEX(PlayerDetails!$B:$B,VLOOKUP(ResultsInput!D737,TeamDeclarations!$B$3:$J$522,6+$G737)),"")</f>
        <v/>
      </c>
      <c r="B737" s="132" t="str">
        <f>IF(ISNUMBER($G737),INDEX(PlayerDetails!$B:$B,VLOOKUP(ResultsInput!E737,TeamDeclarations!$B$3:$J$522,6+$G737)),"")</f>
        <v/>
      </c>
      <c r="C737" s="132" t="str">
        <f>IF(ISNUMBER($G737),VLOOKUP(ResultsInput!C737,ResultsInput!$I$3:$L$6,4,FALSE),"")</f>
        <v/>
      </c>
      <c r="D737" s="132" t="str">
        <f t="shared" si="11"/>
        <v/>
      </c>
      <c r="E737" s="132"/>
      <c r="F737" s="132"/>
      <c r="G737" s="133" t="str">
        <f>Pairings!B737</f>
        <v/>
      </c>
    </row>
    <row r="738" spans="1:7" x14ac:dyDescent="0.2">
      <c r="A738" s="132" t="str">
        <f>IF(ISNUMBER($G738),INDEX(PlayerDetails!$B:$B,VLOOKUP(ResultsInput!D738,TeamDeclarations!$B$3:$J$522,6+$G738)),"")</f>
        <v/>
      </c>
      <c r="B738" s="132" t="str">
        <f>IF(ISNUMBER($G738),INDEX(PlayerDetails!$B:$B,VLOOKUP(ResultsInput!E738,TeamDeclarations!$B$3:$J$522,6+$G738)),"")</f>
        <v/>
      </c>
      <c r="C738" s="132" t="str">
        <f>IF(ISNUMBER($G738),VLOOKUP(ResultsInput!C738,ResultsInput!$I$3:$L$6,4,FALSE),"")</f>
        <v/>
      </c>
      <c r="D738" s="132" t="str">
        <f t="shared" si="11"/>
        <v/>
      </c>
      <c r="E738" s="132"/>
      <c r="F738" s="132"/>
      <c r="G738" s="133" t="str">
        <f>Pairings!B738</f>
        <v/>
      </c>
    </row>
    <row r="739" spans="1:7" x14ac:dyDescent="0.2">
      <c r="A739" s="132" t="str">
        <f>IF(ISNUMBER($G739),INDEX(PlayerDetails!$B:$B,VLOOKUP(ResultsInput!D739,TeamDeclarations!$B$3:$J$522,6+$G739)),"")</f>
        <v/>
      </c>
      <c r="B739" s="132" t="str">
        <f>IF(ISNUMBER($G739),INDEX(PlayerDetails!$B:$B,VLOOKUP(ResultsInput!E739,TeamDeclarations!$B$3:$J$522,6+$G739)),"")</f>
        <v/>
      </c>
      <c r="C739" s="132" t="str">
        <f>IF(ISNUMBER($G739),VLOOKUP(ResultsInput!C739,ResultsInput!$I$3:$L$6,4,FALSE),"")</f>
        <v/>
      </c>
      <c r="D739" s="132" t="str">
        <f t="shared" si="11"/>
        <v/>
      </c>
      <c r="E739" s="132"/>
      <c r="F739" s="132"/>
      <c r="G739" s="133" t="str">
        <f>Pairings!B739</f>
        <v/>
      </c>
    </row>
    <row r="740" spans="1:7" x14ac:dyDescent="0.2">
      <c r="A740" s="132" t="str">
        <f>IF(ISNUMBER($G740),INDEX(PlayerDetails!$B:$B,VLOOKUP(ResultsInput!D740,TeamDeclarations!$B$3:$J$522,6+$G740)),"")</f>
        <v/>
      </c>
      <c r="B740" s="132" t="str">
        <f>IF(ISNUMBER($G740),INDEX(PlayerDetails!$B:$B,VLOOKUP(ResultsInput!E740,TeamDeclarations!$B$3:$J$522,6+$G740)),"")</f>
        <v/>
      </c>
      <c r="C740" s="132" t="str">
        <f>IF(ISNUMBER($G740),VLOOKUP(ResultsInput!C740,ResultsInput!$I$3:$L$6,4,FALSE),"")</f>
        <v/>
      </c>
      <c r="D740" s="132" t="str">
        <f t="shared" si="11"/>
        <v/>
      </c>
      <c r="E740" s="132"/>
      <c r="F740" s="132"/>
      <c r="G740" s="133" t="str">
        <f>Pairings!B740</f>
        <v/>
      </c>
    </row>
    <row r="741" spans="1:7" x14ac:dyDescent="0.2">
      <c r="A741" s="132" t="str">
        <f>IF(ISNUMBER($G741),INDEX(PlayerDetails!$B:$B,VLOOKUP(ResultsInput!D741,TeamDeclarations!$B$3:$J$522,6+$G741)),"")</f>
        <v/>
      </c>
      <c r="B741" s="132" t="str">
        <f>IF(ISNUMBER($G741),INDEX(PlayerDetails!$B:$B,VLOOKUP(ResultsInput!E741,TeamDeclarations!$B$3:$J$522,6+$G741)),"")</f>
        <v/>
      </c>
      <c r="C741" s="132" t="str">
        <f>IF(ISNUMBER($G741),VLOOKUP(ResultsInput!C741,ResultsInput!$I$3:$L$6,4,FALSE),"")</f>
        <v/>
      </c>
      <c r="D741" s="132" t="str">
        <f t="shared" si="11"/>
        <v/>
      </c>
      <c r="E741" s="132"/>
      <c r="F741" s="132"/>
      <c r="G741" s="133" t="str">
        <f>Pairings!B741</f>
        <v/>
      </c>
    </row>
    <row r="742" spans="1:7" x14ac:dyDescent="0.2">
      <c r="A742" s="132" t="str">
        <f>IF(ISNUMBER($G742),INDEX(PlayerDetails!$B:$B,VLOOKUP(ResultsInput!D742,TeamDeclarations!$B$3:$J$522,6+$G742)),"")</f>
        <v/>
      </c>
      <c r="B742" s="132" t="str">
        <f>IF(ISNUMBER($G742),INDEX(PlayerDetails!$B:$B,VLOOKUP(ResultsInput!E742,TeamDeclarations!$B$3:$J$522,6+$G742)),"")</f>
        <v/>
      </c>
      <c r="C742" s="132" t="str">
        <f>IF(ISNUMBER($G742),VLOOKUP(ResultsInput!C742,ResultsInput!$I$3:$L$6,4,FALSE),"")</f>
        <v/>
      </c>
      <c r="D742" s="132" t="str">
        <f t="shared" si="11"/>
        <v/>
      </c>
      <c r="E742" s="132"/>
      <c r="F742" s="132"/>
      <c r="G742" s="133" t="str">
        <f>Pairings!B742</f>
        <v/>
      </c>
    </row>
    <row r="743" spans="1:7" x14ac:dyDescent="0.2">
      <c r="A743" s="132" t="str">
        <f>IF(ISNUMBER($G743),INDEX(PlayerDetails!$B:$B,VLOOKUP(ResultsInput!D743,TeamDeclarations!$B$3:$J$522,6+$G743)),"")</f>
        <v/>
      </c>
      <c r="B743" s="132" t="str">
        <f>IF(ISNUMBER($G743),INDEX(PlayerDetails!$B:$B,VLOOKUP(ResultsInput!E743,TeamDeclarations!$B$3:$J$522,6+$G743)),"")</f>
        <v/>
      </c>
      <c r="C743" s="132" t="str">
        <f>IF(ISNUMBER($G743),VLOOKUP(ResultsInput!C743,ResultsInput!$I$3:$L$6,4,FALSE),"")</f>
        <v/>
      </c>
      <c r="D743" s="132" t="str">
        <f t="shared" si="11"/>
        <v/>
      </c>
      <c r="E743" s="132"/>
      <c r="F743" s="132"/>
      <c r="G743" s="133" t="str">
        <f>Pairings!B743</f>
        <v/>
      </c>
    </row>
    <row r="744" spans="1:7" x14ac:dyDescent="0.2">
      <c r="A744" s="132" t="str">
        <f>IF(ISNUMBER($G744),INDEX(PlayerDetails!$B:$B,VLOOKUP(ResultsInput!D744,TeamDeclarations!$B$3:$J$522,6+$G744)),"")</f>
        <v/>
      </c>
      <c r="B744" s="132" t="str">
        <f>IF(ISNUMBER($G744),INDEX(PlayerDetails!$B:$B,VLOOKUP(ResultsInput!E744,TeamDeclarations!$B$3:$J$522,6+$G744)),"")</f>
        <v/>
      </c>
      <c r="C744" s="132" t="str">
        <f>IF(ISNUMBER($G744),VLOOKUP(ResultsInput!C744,ResultsInput!$I$3:$L$6,4,FALSE),"")</f>
        <v/>
      </c>
      <c r="D744" s="132" t="str">
        <f t="shared" si="11"/>
        <v/>
      </c>
      <c r="E744" s="132"/>
      <c r="F744" s="132"/>
      <c r="G744" s="133" t="str">
        <f>Pairings!B744</f>
        <v/>
      </c>
    </row>
    <row r="745" spans="1:7" x14ac:dyDescent="0.2">
      <c r="A745" s="132" t="str">
        <f>IF(ISNUMBER($G745),INDEX(PlayerDetails!$B:$B,VLOOKUP(ResultsInput!D745,TeamDeclarations!$B$3:$J$522,6+$G745)),"")</f>
        <v/>
      </c>
      <c r="B745" s="132" t="str">
        <f>IF(ISNUMBER($G745),INDEX(PlayerDetails!$B:$B,VLOOKUP(ResultsInput!E745,TeamDeclarations!$B$3:$J$522,6+$G745)),"")</f>
        <v/>
      </c>
      <c r="C745" s="132" t="str">
        <f>IF(ISNUMBER($G745),VLOOKUP(ResultsInput!C745,ResultsInput!$I$3:$L$6,4,FALSE),"")</f>
        <v/>
      </c>
      <c r="D745" s="132" t="str">
        <f t="shared" si="11"/>
        <v/>
      </c>
      <c r="E745" s="132"/>
      <c r="F745" s="132"/>
      <c r="G745" s="133" t="str">
        <f>Pairings!B745</f>
        <v/>
      </c>
    </row>
    <row r="746" spans="1:7" x14ac:dyDescent="0.2">
      <c r="A746" s="132" t="str">
        <f>IF(ISNUMBER($G746),INDEX(PlayerDetails!$B:$B,VLOOKUP(ResultsInput!D746,TeamDeclarations!$B$3:$J$522,6+$G746)),"")</f>
        <v/>
      </c>
      <c r="B746" s="132" t="str">
        <f>IF(ISNUMBER($G746),INDEX(PlayerDetails!$B:$B,VLOOKUP(ResultsInput!E746,TeamDeclarations!$B$3:$J$522,6+$G746)),"")</f>
        <v/>
      </c>
      <c r="C746" s="132" t="str">
        <f>IF(ISNUMBER($G746),VLOOKUP(ResultsInput!C746,ResultsInput!$I$3:$L$6,4,FALSE),"")</f>
        <v/>
      </c>
      <c r="D746" s="132" t="str">
        <f t="shared" si="11"/>
        <v/>
      </c>
      <c r="E746" s="132"/>
      <c r="F746" s="132"/>
      <c r="G746" s="133" t="str">
        <f>Pairings!B746</f>
        <v/>
      </c>
    </row>
    <row r="747" spans="1:7" x14ac:dyDescent="0.2">
      <c r="A747" s="132" t="str">
        <f>IF(ISNUMBER($G747),INDEX(PlayerDetails!$B:$B,VLOOKUP(ResultsInput!D747,TeamDeclarations!$B$3:$J$522,6+$G747)),"")</f>
        <v/>
      </c>
      <c r="B747" s="132" t="str">
        <f>IF(ISNUMBER($G747),INDEX(PlayerDetails!$B:$B,VLOOKUP(ResultsInput!E747,TeamDeclarations!$B$3:$J$522,6+$G747)),"")</f>
        <v/>
      </c>
      <c r="C747" s="132" t="str">
        <f>IF(ISNUMBER($G747),VLOOKUP(ResultsInput!C747,ResultsInput!$I$3:$L$6,4,FALSE),"")</f>
        <v/>
      </c>
      <c r="D747" s="132" t="str">
        <f t="shared" si="11"/>
        <v/>
      </c>
      <c r="E747" s="132"/>
      <c r="F747" s="132"/>
      <c r="G747" s="133" t="str">
        <f>Pairings!B747</f>
        <v/>
      </c>
    </row>
    <row r="748" spans="1:7" x14ac:dyDescent="0.2">
      <c r="A748" s="132" t="str">
        <f>IF(ISNUMBER($G748),INDEX(PlayerDetails!$B:$B,VLOOKUP(ResultsInput!D748,TeamDeclarations!$B$3:$J$522,6+$G748)),"")</f>
        <v/>
      </c>
      <c r="B748" s="132" t="str">
        <f>IF(ISNUMBER($G748),INDEX(PlayerDetails!$B:$B,VLOOKUP(ResultsInput!E748,TeamDeclarations!$B$3:$J$522,6+$G748)),"")</f>
        <v/>
      </c>
      <c r="C748" s="132" t="str">
        <f>IF(ISNUMBER($G748),VLOOKUP(ResultsInput!C748,ResultsInput!$I$3:$L$6,4,FALSE),"")</f>
        <v/>
      </c>
      <c r="D748" s="132" t="str">
        <f t="shared" si="11"/>
        <v/>
      </c>
      <c r="E748" s="132"/>
      <c r="F748" s="132"/>
      <c r="G748" s="133" t="str">
        <f>Pairings!B748</f>
        <v/>
      </c>
    </row>
    <row r="749" spans="1:7" x14ac:dyDescent="0.2">
      <c r="A749" s="132" t="str">
        <f>IF(ISNUMBER($G749),INDEX(PlayerDetails!$B:$B,VLOOKUP(ResultsInput!D749,TeamDeclarations!$B$3:$J$522,6+$G749)),"")</f>
        <v/>
      </c>
      <c r="B749" s="132" t="str">
        <f>IF(ISNUMBER($G749),INDEX(PlayerDetails!$B:$B,VLOOKUP(ResultsInput!E749,TeamDeclarations!$B$3:$J$522,6+$G749)),"")</f>
        <v/>
      </c>
      <c r="C749" s="132" t="str">
        <f>IF(ISNUMBER($G749),VLOOKUP(ResultsInput!C749,ResultsInput!$I$3:$L$6,4,FALSE),"")</f>
        <v/>
      </c>
      <c r="D749" s="132" t="str">
        <f t="shared" si="11"/>
        <v/>
      </c>
      <c r="E749" s="132"/>
      <c r="F749" s="132"/>
      <c r="G749" s="133" t="str">
        <f>Pairings!B749</f>
        <v/>
      </c>
    </row>
    <row r="750" spans="1:7" x14ac:dyDescent="0.2">
      <c r="A750" s="132" t="str">
        <f>IF(ISNUMBER($G750),INDEX(PlayerDetails!$B:$B,VLOOKUP(ResultsInput!D750,TeamDeclarations!$B$3:$J$522,6+$G750)),"")</f>
        <v/>
      </c>
      <c r="B750" s="132" t="str">
        <f>IF(ISNUMBER($G750),INDEX(PlayerDetails!$B:$B,VLOOKUP(ResultsInput!E750,TeamDeclarations!$B$3:$J$522,6+$G750)),"")</f>
        <v/>
      </c>
      <c r="C750" s="132" t="str">
        <f>IF(ISNUMBER($G750),VLOOKUP(ResultsInput!C750,ResultsInput!$I$3:$L$6,4,FALSE),"")</f>
        <v/>
      </c>
      <c r="D750" s="132" t="str">
        <f t="shared" si="11"/>
        <v/>
      </c>
      <c r="E750" s="132"/>
      <c r="F750" s="132"/>
      <c r="G750" s="133" t="str">
        <f>Pairings!B750</f>
        <v/>
      </c>
    </row>
    <row r="751" spans="1:7" x14ac:dyDescent="0.2">
      <c r="A751" s="132" t="str">
        <f>IF(ISNUMBER($G751),INDEX(PlayerDetails!$B:$B,VLOOKUP(ResultsInput!D751,TeamDeclarations!$B$3:$J$522,6+$G751)),"")</f>
        <v/>
      </c>
      <c r="B751" s="132" t="str">
        <f>IF(ISNUMBER($G751),INDEX(PlayerDetails!$B:$B,VLOOKUP(ResultsInput!E751,TeamDeclarations!$B$3:$J$522,6+$G751)),"")</f>
        <v/>
      </c>
      <c r="C751" s="132" t="str">
        <f>IF(ISNUMBER($G751),VLOOKUP(ResultsInput!C751,ResultsInput!$I$3:$L$6,4,FALSE),"")</f>
        <v/>
      </c>
      <c r="D751" s="132" t="str">
        <f t="shared" si="11"/>
        <v/>
      </c>
      <c r="E751" s="132"/>
      <c r="F751" s="132"/>
      <c r="G751" s="133" t="str">
        <f>Pairings!B751</f>
        <v/>
      </c>
    </row>
    <row r="752" spans="1:7" x14ac:dyDescent="0.2">
      <c r="A752" s="132" t="str">
        <f>IF(ISNUMBER($G752),INDEX(PlayerDetails!$B:$B,VLOOKUP(ResultsInput!D752,TeamDeclarations!$B$3:$J$522,6+$G752)),"")</f>
        <v/>
      </c>
      <c r="B752" s="132" t="str">
        <f>IF(ISNUMBER($G752),INDEX(PlayerDetails!$B:$B,VLOOKUP(ResultsInput!E752,TeamDeclarations!$B$3:$J$522,6+$G752)),"")</f>
        <v/>
      </c>
      <c r="C752" s="132" t="str">
        <f>IF(ISNUMBER($G752),VLOOKUP(ResultsInput!C752,ResultsInput!$I$3:$L$6,4,FALSE),"")</f>
        <v/>
      </c>
      <c r="D752" s="132" t="str">
        <f t="shared" si="11"/>
        <v/>
      </c>
      <c r="E752" s="132"/>
      <c r="F752" s="132"/>
      <c r="G752" s="133" t="str">
        <f>Pairings!B752</f>
        <v/>
      </c>
    </row>
    <row r="753" spans="1:7" x14ac:dyDescent="0.2">
      <c r="A753" s="132" t="str">
        <f>IF(ISNUMBER($G753),INDEX(PlayerDetails!$B:$B,VLOOKUP(ResultsInput!D753,TeamDeclarations!$B$3:$J$522,6+$G753)),"")</f>
        <v/>
      </c>
      <c r="B753" s="132" t="str">
        <f>IF(ISNUMBER($G753),INDEX(PlayerDetails!$B:$B,VLOOKUP(ResultsInput!E753,TeamDeclarations!$B$3:$J$522,6+$G753)),"")</f>
        <v/>
      </c>
      <c r="C753" s="132" t="str">
        <f>IF(ISNUMBER($G753),VLOOKUP(ResultsInput!C753,ResultsInput!$I$3:$L$6,4,FALSE),"")</f>
        <v/>
      </c>
      <c r="D753" s="132" t="str">
        <f t="shared" si="11"/>
        <v/>
      </c>
      <c r="E753" s="132"/>
      <c r="F753" s="132"/>
      <c r="G753" s="133" t="str">
        <f>Pairings!B753</f>
        <v/>
      </c>
    </row>
    <row r="754" spans="1:7" x14ac:dyDescent="0.2">
      <c r="A754" s="132" t="str">
        <f>IF(ISNUMBER($G754),INDEX(PlayerDetails!$B:$B,VLOOKUP(ResultsInput!D754,TeamDeclarations!$B$3:$J$522,6+$G754)),"")</f>
        <v/>
      </c>
      <c r="B754" s="132" t="str">
        <f>IF(ISNUMBER($G754),INDEX(PlayerDetails!$B:$B,VLOOKUP(ResultsInput!E754,TeamDeclarations!$B$3:$J$522,6+$G754)),"")</f>
        <v/>
      </c>
      <c r="C754" s="132" t="str">
        <f>IF(ISNUMBER($G754),VLOOKUP(ResultsInput!C754,ResultsInput!$I$3:$L$6,4,FALSE),"")</f>
        <v/>
      </c>
      <c r="D754" s="132" t="str">
        <f t="shared" si="11"/>
        <v/>
      </c>
      <c r="E754" s="132"/>
      <c r="F754" s="132"/>
      <c r="G754" s="133" t="str">
        <f>Pairings!B754</f>
        <v/>
      </c>
    </row>
    <row r="755" spans="1:7" x14ac:dyDescent="0.2">
      <c r="A755" s="132" t="str">
        <f>IF(ISNUMBER($G755),INDEX(PlayerDetails!$B:$B,VLOOKUP(ResultsInput!D755,TeamDeclarations!$B$3:$J$522,6+$G755)),"")</f>
        <v/>
      </c>
      <c r="B755" s="132" t="str">
        <f>IF(ISNUMBER($G755),INDEX(PlayerDetails!$B:$B,VLOOKUP(ResultsInput!E755,TeamDeclarations!$B$3:$J$522,6+$G755)),"")</f>
        <v/>
      </c>
      <c r="C755" s="132" t="str">
        <f>IF(ISNUMBER($G755),VLOOKUP(ResultsInput!C755,ResultsInput!$I$3:$L$6,4,FALSE),"")</f>
        <v/>
      </c>
      <c r="D755" s="132" t="str">
        <f t="shared" si="11"/>
        <v/>
      </c>
      <c r="E755" s="132"/>
      <c r="F755" s="132"/>
      <c r="G755" s="133" t="str">
        <f>Pairings!B755</f>
        <v/>
      </c>
    </row>
    <row r="756" spans="1:7" x14ac:dyDescent="0.2">
      <c r="A756" s="132" t="str">
        <f>IF(ISNUMBER($G756),INDEX(PlayerDetails!$B:$B,VLOOKUP(ResultsInput!D756,TeamDeclarations!$B$3:$J$522,6+$G756)),"")</f>
        <v/>
      </c>
      <c r="B756" s="132" t="str">
        <f>IF(ISNUMBER($G756),INDEX(PlayerDetails!$B:$B,VLOOKUP(ResultsInput!E756,TeamDeclarations!$B$3:$J$522,6+$G756)),"")</f>
        <v/>
      </c>
      <c r="C756" s="132" t="str">
        <f>IF(ISNUMBER($G756),VLOOKUP(ResultsInput!C756,ResultsInput!$I$3:$L$6,4,FALSE),"")</f>
        <v/>
      </c>
      <c r="D756" s="132" t="str">
        <f t="shared" si="11"/>
        <v/>
      </c>
      <c r="E756" s="132"/>
      <c r="F756" s="132"/>
      <c r="G756" s="133" t="str">
        <f>Pairings!B756</f>
        <v/>
      </c>
    </row>
    <row r="757" spans="1:7" x14ac:dyDescent="0.2">
      <c r="A757" s="132" t="str">
        <f>IF(ISNUMBER($G757),INDEX(PlayerDetails!$B:$B,VLOOKUP(ResultsInput!D757,TeamDeclarations!$B$3:$J$522,6+$G757)),"")</f>
        <v/>
      </c>
      <c r="B757" s="132" t="str">
        <f>IF(ISNUMBER($G757),INDEX(PlayerDetails!$B:$B,VLOOKUP(ResultsInput!E757,TeamDeclarations!$B$3:$J$522,6+$G757)),"")</f>
        <v/>
      </c>
      <c r="C757" s="132" t="str">
        <f>IF(ISNUMBER($G757),VLOOKUP(ResultsInput!C757,ResultsInput!$I$3:$L$6,4,FALSE),"")</f>
        <v/>
      </c>
      <c r="D757" s="132" t="str">
        <f t="shared" si="11"/>
        <v/>
      </c>
      <c r="E757" s="132"/>
      <c r="F757" s="132"/>
      <c r="G757" s="133" t="str">
        <f>Pairings!B757</f>
        <v/>
      </c>
    </row>
    <row r="758" spans="1:7" x14ac:dyDescent="0.2">
      <c r="A758" s="132" t="str">
        <f>IF(ISNUMBER($G758),INDEX(PlayerDetails!$B:$B,VLOOKUP(ResultsInput!D758,TeamDeclarations!$B$3:$J$522,6+$G758)),"")</f>
        <v/>
      </c>
      <c r="B758" s="132" t="str">
        <f>IF(ISNUMBER($G758),INDEX(PlayerDetails!$B:$B,VLOOKUP(ResultsInput!E758,TeamDeclarations!$B$3:$J$522,6+$G758)),"")</f>
        <v/>
      </c>
      <c r="C758" s="132" t="str">
        <f>IF(ISNUMBER($G758),VLOOKUP(ResultsInput!C758,ResultsInput!$I$3:$L$6,4,FALSE),"")</f>
        <v/>
      </c>
      <c r="D758" s="132" t="str">
        <f t="shared" si="11"/>
        <v/>
      </c>
      <c r="E758" s="132"/>
      <c r="F758" s="132"/>
      <c r="G758" s="133" t="str">
        <f>Pairings!B758</f>
        <v/>
      </c>
    </row>
    <row r="759" spans="1:7" x14ac:dyDescent="0.2">
      <c r="A759" s="132" t="str">
        <f>IF(ISNUMBER($G759),INDEX(PlayerDetails!$B:$B,VLOOKUP(ResultsInput!D759,TeamDeclarations!$B$3:$J$522,6+$G759)),"")</f>
        <v/>
      </c>
      <c r="B759" s="132" t="str">
        <f>IF(ISNUMBER($G759),INDEX(PlayerDetails!$B:$B,VLOOKUP(ResultsInput!E759,TeamDeclarations!$B$3:$J$522,6+$G759)),"")</f>
        <v/>
      </c>
      <c r="C759" s="132" t="str">
        <f>IF(ISNUMBER($G759),VLOOKUP(ResultsInput!C759,ResultsInput!$I$3:$L$6,4,FALSE),"")</f>
        <v/>
      </c>
      <c r="D759" s="132" t="str">
        <f t="shared" si="11"/>
        <v/>
      </c>
      <c r="E759" s="132"/>
      <c r="F759" s="132"/>
      <c r="G759" s="133" t="str">
        <f>Pairings!B759</f>
        <v/>
      </c>
    </row>
    <row r="760" spans="1:7" x14ac:dyDescent="0.2">
      <c r="A760" s="132" t="str">
        <f>IF(ISNUMBER($G760),INDEX(PlayerDetails!$B:$B,VLOOKUP(ResultsInput!D760,TeamDeclarations!$B$3:$J$522,6+$G760)),"")</f>
        <v/>
      </c>
      <c r="B760" s="132" t="str">
        <f>IF(ISNUMBER($G760),INDEX(PlayerDetails!$B:$B,VLOOKUP(ResultsInput!E760,TeamDeclarations!$B$3:$J$522,6+$G760)),"")</f>
        <v/>
      </c>
      <c r="C760" s="132" t="str">
        <f>IF(ISNUMBER($G760),VLOOKUP(ResultsInput!C760,ResultsInput!$I$3:$L$6,4,FALSE),"")</f>
        <v/>
      </c>
      <c r="D760" s="132" t="str">
        <f t="shared" si="11"/>
        <v/>
      </c>
      <c r="E760" s="132"/>
      <c r="F760" s="132"/>
      <c r="G760" s="133" t="str">
        <f>Pairings!B760</f>
        <v/>
      </c>
    </row>
    <row r="761" spans="1:7" x14ac:dyDescent="0.2">
      <c r="A761" s="132" t="str">
        <f>IF(ISNUMBER($G761),INDEX(PlayerDetails!$B:$B,VLOOKUP(ResultsInput!D761,TeamDeclarations!$B$3:$J$522,6+$G761)),"")</f>
        <v/>
      </c>
      <c r="B761" s="132" t="str">
        <f>IF(ISNUMBER($G761),INDEX(PlayerDetails!$B:$B,VLOOKUP(ResultsInput!E761,TeamDeclarations!$B$3:$J$522,6+$G761)),"")</f>
        <v/>
      </c>
      <c r="C761" s="132" t="str">
        <f>IF(ISNUMBER($G761),VLOOKUP(ResultsInput!C761,ResultsInput!$I$3:$L$6,4,FALSE),"")</f>
        <v/>
      </c>
      <c r="D761" s="132" t="str">
        <f t="shared" si="11"/>
        <v/>
      </c>
      <c r="E761" s="132"/>
      <c r="F761" s="132"/>
      <c r="G761" s="133" t="str">
        <f>Pairings!B761</f>
        <v/>
      </c>
    </row>
    <row r="762" spans="1:7" x14ac:dyDescent="0.2">
      <c r="A762" s="132" t="str">
        <f>IF(ISNUMBER($G762),INDEX(PlayerDetails!$B:$B,VLOOKUP(ResultsInput!D762,TeamDeclarations!$B$3:$J$522,6+$G762)),"")</f>
        <v/>
      </c>
      <c r="B762" s="132" t="str">
        <f>IF(ISNUMBER($G762),INDEX(PlayerDetails!$B:$B,VLOOKUP(ResultsInput!E762,TeamDeclarations!$B$3:$J$522,6+$G762)),"")</f>
        <v/>
      </c>
      <c r="C762" s="132" t="str">
        <f>IF(ISNUMBER($G762),VLOOKUP(ResultsInput!C762,ResultsInput!$I$3:$L$6,4,FALSE),"")</f>
        <v/>
      </c>
      <c r="D762" s="132" t="str">
        <f t="shared" si="11"/>
        <v/>
      </c>
      <c r="E762" s="132"/>
      <c r="F762" s="132"/>
      <c r="G762" s="133" t="str">
        <f>Pairings!B762</f>
        <v/>
      </c>
    </row>
    <row r="763" spans="1:7" x14ac:dyDescent="0.2">
      <c r="A763" s="132" t="str">
        <f>IF(ISNUMBER($G763),INDEX(PlayerDetails!$B:$B,VLOOKUP(ResultsInput!D763,TeamDeclarations!$B$3:$J$522,6+$G763)),"")</f>
        <v/>
      </c>
      <c r="B763" s="132" t="str">
        <f>IF(ISNUMBER($G763),INDEX(PlayerDetails!$B:$B,VLOOKUP(ResultsInput!E763,TeamDeclarations!$B$3:$J$522,6+$G763)),"")</f>
        <v/>
      </c>
      <c r="C763" s="132" t="str">
        <f>IF(ISNUMBER($G763),VLOOKUP(ResultsInput!C763,ResultsInput!$I$3:$L$6,4,FALSE),"")</f>
        <v/>
      </c>
      <c r="D763" s="132" t="str">
        <f t="shared" si="11"/>
        <v/>
      </c>
      <c r="E763" s="132"/>
      <c r="F763" s="132"/>
      <c r="G763" s="133" t="str">
        <f>Pairings!B763</f>
        <v/>
      </c>
    </row>
    <row r="764" spans="1:7" x14ac:dyDescent="0.2">
      <c r="A764" s="132" t="str">
        <f>IF(ISNUMBER($G764),INDEX(PlayerDetails!$B:$B,VLOOKUP(ResultsInput!D764,TeamDeclarations!$B$3:$J$522,6+$G764)),"")</f>
        <v/>
      </c>
      <c r="B764" s="132" t="str">
        <f>IF(ISNUMBER($G764),INDEX(PlayerDetails!$B:$B,VLOOKUP(ResultsInput!E764,TeamDeclarations!$B$3:$J$522,6+$G764)),"")</f>
        <v/>
      </c>
      <c r="C764" s="132" t="str">
        <f>IF(ISNUMBER($G764),VLOOKUP(ResultsInput!C764,ResultsInput!$I$3:$L$6,4,FALSE),"")</f>
        <v/>
      </c>
      <c r="D764" s="132" t="str">
        <f t="shared" si="11"/>
        <v/>
      </c>
      <c r="E764" s="132"/>
      <c r="F764" s="132"/>
      <c r="G764" s="133" t="str">
        <f>Pairings!B764</f>
        <v/>
      </c>
    </row>
    <row r="765" spans="1:7" x14ac:dyDescent="0.2">
      <c r="A765" s="132" t="str">
        <f>IF(ISNUMBER($G765),INDEX(PlayerDetails!$B:$B,VLOOKUP(ResultsInput!D765,TeamDeclarations!$B$3:$J$522,6+$G765)),"")</f>
        <v/>
      </c>
      <c r="B765" s="132" t="str">
        <f>IF(ISNUMBER($G765),INDEX(PlayerDetails!$B:$B,VLOOKUP(ResultsInput!E765,TeamDeclarations!$B$3:$J$522,6+$G765)),"")</f>
        <v/>
      </c>
      <c r="C765" s="132" t="str">
        <f>IF(ISNUMBER($G765),VLOOKUP(ResultsInput!C765,ResultsInput!$I$3:$L$6,4,FALSE),"")</f>
        <v/>
      </c>
      <c r="D765" s="132" t="str">
        <f t="shared" si="11"/>
        <v/>
      </c>
      <c r="E765" s="132"/>
      <c r="F765" s="132"/>
      <c r="G765" s="133" t="str">
        <f>Pairings!B765</f>
        <v/>
      </c>
    </row>
    <row r="766" spans="1:7" x14ac:dyDescent="0.2">
      <c r="A766" s="132" t="str">
        <f>IF(ISNUMBER($G766),INDEX(PlayerDetails!$B:$B,VLOOKUP(ResultsInput!D766,TeamDeclarations!$B$3:$J$522,6+$G766)),"")</f>
        <v/>
      </c>
      <c r="B766" s="132" t="str">
        <f>IF(ISNUMBER($G766),INDEX(PlayerDetails!$B:$B,VLOOKUP(ResultsInput!E766,TeamDeclarations!$B$3:$J$522,6+$G766)),"")</f>
        <v/>
      </c>
      <c r="C766" s="132" t="str">
        <f>IF(ISNUMBER($G766),VLOOKUP(ResultsInput!C766,ResultsInput!$I$3:$L$6,4,FALSE),"")</f>
        <v/>
      </c>
      <c r="D766" s="132" t="str">
        <f t="shared" si="11"/>
        <v/>
      </c>
      <c r="E766" s="132"/>
      <c r="F766" s="132"/>
      <c r="G766" s="133" t="str">
        <f>Pairings!B766</f>
        <v/>
      </c>
    </row>
    <row r="767" spans="1:7" x14ac:dyDescent="0.2">
      <c r="A767" s="132" t="str">
        <f>IF(ISNUMBER($G767),INDEX(PlayerDetails!$B:$B,VLOOKUP(ResultsInput!D767,TeamDeclarations!$B$3:$J$522,6+$G767)),"")</f>
        <v/>
      </c>
      <c r="B767" s="132" t="str">
        <f>IF(ISNUMBER($G767),INDEX(PlayerDetails!$B:$B,VLOOKUP(ResultsInput!E767,TeamDeclarations!$B$3:$J$522,6+$G767)),"")</f>
        <v/>
      </c>
      <c r="C767" s="132" t="str">
        <f>IF(ISNUMBER($G767),VLOOKUP(ResultsInput!C767,ResultsInput!$I$3:$L$6,4,FALSE),"")</f>
        <v/>
      </c>
      <c r="D767" s="132" t="str">
        <f t="shared" si="11"/>
        <v/>
      </c>
      <c r="E767" s="132"/>
      <c r="F767" s="132"/>
      <c r="G767" s="133" t="str">
        <f>Pairings!B767</f>
        <v/>
      </c>
    </row>
    <row r="768" spans="1:7" x14ac:dyDescent="0.2">
      <c r="A768" s="132" t="str">
        <f>IF(ISNUMBER($G768),INDEX(PlayerDetails!$B:$B,VLOOKUP(ResultsInput!D768,TeamDeclarations!$B$3:$J$522,6+$G768)),"")</f>
        <v/>
      </c>
      <c r="B768" s="132" t="str">
        <f>IF(ISNUMBER($G768),INDEX(PlayerDetails!$B:$B,VLOOKUP(ResultsInput!E768,TeamDeclarations!$B$3:$J$522,6+$G768)),"")</f>
        <v/>
      </c>
      <c r="C768" s="132" t="str">
        <f>IF(ISNUMBER($G768),VLOOKUP(ResultsInput!C768,ResultsInput!$I$3:$L$6,4,FALSE),"")</f>
        <v/>
      </c>
      <c r="D768" s="132" t="str">
        <f t="shared" si="11"/>
        <v/>
      </c>
      <c r="E768" s="132"/>
      <c r="F768" s="132"/>
      <c r="G768" s="133" t="str">
        <f>Pairings!B768</f>
        <v/>
      </c>
    </row>
    <row r="769" spans="1:7" x14ac:dyDescent="0.2">
      <c r="A769" s="132" t="str">
        <f>IF(ISNUMBER($G769),INDEX(PlayerDetails!$B:$B,VLOOKUP(ResultsInput!D769,TeamDeclarations!$B$3:$J$522,6+$G769)),"")</f>
        <v/>
      </c>
      <c r="B769" s="132" t="str">
        <f>IF(ISNUMBER($G769),INDEX(PlayerDetails!$B:$B,VLOOKUP(ResultsInput!E769,TeamDeclarations!$B$3:$J$522,6+$G769)),"")</f>
        <v/>
      </c>
      <c r="C769" s="132" t="str">
        <f>IF(ISNUMBER($G769),VLOOKUP(ResultsInput!C769,ResultsInput!$I$3:$L$6,4,FALSE),"")</f>
        <v/>
      </c>
      <c r="D769" s="132" t="str">
        <f t="shared" si="11"/>
        <v/>
      </c>
      <c r="E769" s="132"/>
      <c r="F769" s="132"/>
      <c r="G769" s="133" t="str">
        <f>Pairings!B769</f>
        <v/>
      </c>
    </row>
    <row r="770" spans="1:7" x14ac:dyDescent="0.2">
      <c r="A770" s="132" t="str">
        <f>IF(ISNUMBER($G770),INDEX(PlayerDetails!$B:$B,VLOOKUP(ResultsInput!D770,TeamDeclarations!$B$3:$J$522,6+$G770)),"")</f>
        <v/>
      </c>
      <c r="B770" s="132" t="str">
        <f>IF(ISNUMBER($G770),INDEX(PlayerDetails!$B:$B,VLOOKUP(ResultsInput!E770,TeamDeclarations!$B$3:$J$522,6+$G770)),"")</f>
        <v/>
      </c>
      <c r="C770" s="132" t="str">
        <f>IF(ISNUMBER($G770),VLOOKUP(ResultsInput!C770,ResultsInput!$I$3:$L$6,4,FALSE),"")</f>
        <v/>
      </c>
      <c r="D770" s="132" t="str">
        <f t="shared" ref="D770:D781" si="12">IF(ISNUMBER($G770),"W","")</f>
        <v/>
      </c>
      <c r="E770" s="132"/>
      <c r="F770" s="132"/>
      <c r="G770" s="133" t="str">
        <f>Pairings!B770</f>
        <v/>
      </c>
    </row>
    <row r="771" spans="1:7" x14ac:dyDescent="0.2">
      <c r="A771" s="132" t="str">
        <f>IF(ISNUMBER($G771),INDEX(PlayerDetails!$B:$B,VLOOKUP(ResultsInput!D771,TeamDeclarations!$B$3:$J$522,6+$G771)),"")</f>
        <v/>
      </c>
      <c r="B771" s="132" t="str">
        <f>IF(ISNUMBER($G771),INDEX(PlayerDetails!$B:$B,VLOOKUP(ResultsInput!E771,TeamDeclarations!$B$3:$J$522,6+$G771)),"")</f>
        <v/>
      </c>
      <c r="C771" s="132" t="str">
        <f>IF(ISNUMBER($G771),VLOOKUP(ResultsInput!C771,ResultsInput!$I$3:$L$6,4,FALSE),"")</f>
        <v/>
      </c>
      <c r="D771" s="132" t="str">
        <f t="shared" si="12"/>
        <v/>
      </c>
      <c r="E771" s="132"/>
      <c r="F771" s="132"/>
      <c r="G771" s="133" t="str">
        <f>Pairings!B771</f>
        <v/>
      </c>
    </row>
    <row r="772" spans="1:7" x14ac:dyDescent="0.2">
      <c r="A772" s="132" t="str">
        <f>IF(ISNUMBER($G772),INDEX(PlayerDetails!$B:$B,VLOOKUP(ResultsInput!D772,TeamDeclarations!$B$3:$J$522,6+$G772)),"")</f>
        <v/>
      </c>
      <c r="B772" s="132" t="str">
        <f>IF(ISNUMBER($G772),INDEX(PlayerDetails!$B:$B,VLOOKUP(ResultsInput!E772,TeamDeclarations!$B$3:$J$522,6+$G772)),"")</f>
        <v/>
      </c>
      <c r="C772" s="132" t="str">
        <f>IF(ISNUMBER($G772),VLOOKUP(ResultsInput!C772,ResultsInput!$I$3:$L$6,4,FALSE),"")</f>
        <v/>
      </c>
      <c r="D772" s="132" t="str">
        <f t="shared" si="12"/>
        <v/>
      </c>
      <c r="E772" s="132"/>
      <c r="F772" s="132"/>
      <c r="G772" s="133" t="str">
        <f>Pairings!B772</f>
        <v/>
      </c>
    </row>
    <row r="773" spans="1:7" x14ac:dyDescent="0.2">
      <c r="A773" s="132" t="str">
        <f>IF(ISNUMBER($G773),INDEX(PlayerDetails!$B:$B,VLOOKUP(ResultsInput!D773,TeamDeclarations!$B$3:$J$522,6+$G773)),"")</f>
        <v/>
      </c>
      <c r="B773" s="132" t="str">
        <f>IF(ISNUMBER($G773),INDEX(PlayerDetails!$B:$B,VLOOKUP(ResultsInput!E773,TeamDeclarations!$B$3:$J$522,6+$G773)),"")</f>
        <v/>
      </c>
      <c r="C773" s="132" t="str">
        <f>IF(ISNUMBER($G773),VLOOKUP(ResultsInput!C773,ResultsInput!$I$3:$L$6,4,FALSE),"")</f>
        <v/>
      </c>
      <c r="D773" s="132" t="str">
        <f t="shared" si="12"/>
        <v/>
      </c>
      <c r="E773" s="132"/>
      <c r="F773" s="132"/>
      <c r="G773" s="133" t="str">
        <f>Pairings!B773</f>
        <v/>
      </c>
    </row>
    <row r="774" spans="1:7" x14ac:dyDescent="0.2">
      <c r="A774" s="132" t="str">
        <f>IF(ISNUMBER($G774),INDEX(PlayerDetails!$B:$B,VLOOKUP(ResultsInput!D774,TeamDeclarations!$B$3:$J$522,6+$G774)),"")</f>
        <v/>
      </c>
      <c r="B774" s="132" t="str">
        <f>IF(ISNUMBER($G774),INDEX(PlayerDetails!$B:$B,VLOOKUP(ResultsInput!E774,TeamDeclarations!$B$3:$J$522,6+$G774)),"")</f>
        <v/>
      </c>
      <c r="C774" s="132" t="str">
        <f>IF(ISNUMBER($G774),VLOOKUP(ResultsInput!C774,ResultsInput!$I$3:$L$6,4,FALSE),"")</f>
        <v/>
      </c>
      <c r="D774" s="132" t="str">
        <f t="shared" si="12"/>
        <v/>
      </c>
      <c r="E774" s="132"/>
      <c r="F774" s="132"/>
      <c r="G774" s="133" t="str">
        <f>Pairings!B774</f>
        <v/>
      </c>
    </row>
    <row r="775" spans="1:7" x14ac:dyDescent="0.2">
      <c r="A775" s="132" t="str">
        <f>IF(ISNUMBER($G775),INDEX(PlayerDetails!$B:$B,VLOOKUP(ResultsInput!D775,TeamDeclarations!$B$3:$J$522,6+$G775)),"")</f>
        <v/>
      </c>
      <c r="B775" s="132" t="str">
        <f>IF(ISNUMBER($G775),INDEX(PlayerDetails!$B:$B,VLOOKUP(ResultsInput!E775,TeamDeclarations!$B$3:$J$522,6+$G775)),"")</f>
        <v/>
      </c>
      <c r="C775" s="132" t="str">
        <f>IF(ISNUMBER($G775),VLOOKUP(ResultsInput!C775,ResultsInput!$I$3:$L$6,4,FALSE),"")</f>
        <v/>
      </c>
      <c r="D775" s="132" t="str">
        <f t="shared" si="12"/>
        <v/>
      </c>
      <c r="E775" s="132"/>
      <c r="F775" s="132"/>
      <c r="G775" s="133" t="str">
        <f>Pairings!B775</f>
        <v/>
      </c>
    </row>
    <row r="776" spans="1:7" x14ac:dyDescent="0.2">
      <c r="A776" s="132" t="str">
        <f>IF(ISNUMBER($G776),INDEX(PlayerDetails!$B:$B,VLOOKUP(ResultsInput!D776,TeamDeclarations!$B$3:$J$522,6+$G776)),"")</f>
        <v/>
      </c>
      <c r="B776" s="132" t="str">
        <f>IF(ISNUMBER($G776),INDEX(PlayerDetails!$B:$B,VLOOKUP(ResultsInput!E776,TeamDeclarations!$B$3:$J$522,6+$G776)),"")</f>
        <v/>
      </c>
      <c r="C776" s="132" t="str">
        <f>IF(ISNUMBER($G776),VLOOKUP(ResultsInput!C776,ResultsInput!$I$3:$L$6,4,FALSE),"")</f>
        <v/>
      </c>
      <c r="D776" s="132" t="str">
        <f t="shared" si="12"/>
        <v/>
      </c>
      <c r="E776" s="132"/>
      <c r="F776" s="132"/>
      <c r="G776" s="133" t="str">
        <f>Pairings!B776</f>
        <v/>
      </c>
    </row>
    <row r="777" spans="1:7" x14ac:dyDescent="0.2">
      <c r="A777" s="132" t="str">
        <f>IF(ISNUMBER($G777),INDEX(PlayerDetails!$B:$B,VLOOKUP(ResultsInput!D777,TeamDeclarations!$B$3:$J$522,6+$G777)),"")</f>
        <v/>
      </c>
      <c r="B777" s="132" t="str">
        <f>IF(ISNUMBER($G777),INDEX(PlayerDetails!$B:$B,VLOOKUP(ResultsInput!E777,TeamDeclarations!$B$3:$J$522,6+$G777)),"")</f>
        <v/>
      </c>
      <c r="C777" s="132" t="str">
        <f>IF(ISNUMBER($G777),VLOOKUP(ResultsInput!C777,ResultsInput!$I$3:$L$6,4,FALSE),"")</f>
        <v/>
      </c>
      <c r="D777" s="132" t="str">
        <f t="shared" si="12"/>
        <v/>
      </c>
      <c r="E777" s="132"/>
      <c r="F777" s="132"/>
      <c r="G777" s="133" t="str">
        <f>Pairings!B777</f>
        <v/>
      </c>
    </row>
    <row r="778" spans="1:7" x14ac:dyDescent="0.2">
      <c r="A778" s="132" t="str">
        <f>IF(ISNUMBER($G778),INDEX(PlayerDetails!$B:$B,VLOOKUP(ResultsInput!D778,TeamDeclarations!$B$3:$J$522,6+$G778)),"")</f>
        <v/>
      </c>
      <c r="B778" s="132" t="str">
        <f>IF(ISNUMBER($G778),INDEX(PlayerDetails!$B:$B,VLOOKUP(ResultsInput!E778,TeamDeclarations!$B$3:$J$522,6+$G778)),"")</f>
        <v/>
      </c>
      <c r="C778" s="132" t="str">
        <f>IF(ISNUMBER($G778),VLOOKUP(ResultsInput!C778,ResultsInput!$I$3:$L$6,4,FALSE),"")</f>
        <v/>
      </c>
      <c r="D778" s="132" t="str">
        <f t="shared" si="12"/>
        <v/>
      </c>
      <c r="E778" s="132"/>
      <c r="F778" s="132"/>
      <c r="G778" s="133" t="str">
        <f>Pairings!B778</f>
        <v/>
      </c>
    </row>
    <row r="779" spans="1:7" x14ac:dyDescent="0.2">
      <c r="A779" s="132" t="str">
        <f>IF(ISNUMBER($G779),INDEX(PlayerDetails!$B:$B,VLOOKUP(ResultsInput!D779,TeamDeclarations!$B$3:$J$522,6+$G779)),"")</f>
        <v/>
      </c>
      <c r="B779" s="132" t="str">
        <f>IF(ISNUMBER($G779),INDEX(PlayerDetails!$B:$B,VLOOKUP(ResultsInput!E779,TeamDeclarations!$B$3:$J$522,6+$G779)),"")</f>
        <v/>
      </c>
      <c r="C779" s="132" t="str">
        <f>IF(ISNUMBER($G779),VLOOKUP(ResultsInput!C779,ResultsInput!$I$3:$L$6,4,FALSE),"")</f>
        <v/>
      </c>
      <c r="D779" s="132" t="str">
        <f t="shared" si="12"/>
        <v/>
      </c>
      <c r="E779" s="132"/>
      <c r="F779" s="132"/>
      <c r="G779" s="133" t="str">
        <f>Pairings!B779</f>
        <v/>
      </c>
    </row>
    <row r="780" spans="1:7" x14ac:dyDescent="0.2">
      <c r="A780" s="132" t="str">
        <f>IF(ISNUMBER($G780),INDEX(PlayerDetails!$B:$B,VLOOKUP(ResultsInput!D780,TeamDeclarations!$B$3:$J$522,6+$G780)),"")</f>
        <v/>
      </c>
      <c r="B780" s="132" t="str">
        <f>IF(ISNUMBER($G780),INDEX(PlayerDetails!$B:$B,VLOOKUP(ResultsInput!E780,TeamDeclarations!$B$3:$J$522,6+$G780)),"")</f>
        <v/>
      </c>
      <c r="C780" s="132" t="str">
        <f>IF(ISNUMBER($G780),VLOOKUP(ResultsInput!C780,ResultsInput!$I$3:$L$6,4,FALSE),"")</f>
        <v/>
      </c>
      <c r="D780" s="132" t="str">
        <f t="shared" si="12"/>
        <v/>
      </c>
      <c r="E780" s="132"/>
      <c r="F780" s="132"/>
      <c r="G780" s="133" t="str">
        <f>Pairings!B780</f>
        <v/>
      </c>
    </row>
    <row r="781" spans="1:7" x14ac:dyDescent="0.2">
      <c r="A781" s="132" t="str">
        <f>IF(ISNUMBER($G781),INDEX(PlayerDetails!$B:$B,VLOOKUP(ResultsInput!D781,TeamDeclarations!$B$3:$J$522,6+$G781)),"")</f>
        <v/>
      </c>
      <c r="B781" s="132" t="str">
        <f>IF(ISNUMBER($G781),INDEX(PlayerDetails!$B:$B,VLOOKUP(ResultsInput!E781,TeamDeclarations!$B$3:$J$522,6+$G781)),"")</f>
        <v/>
      </c>
      <c r="C781" s="132" t="str">
        <f>IF(ISNUMBER($G781),VLOOKUP(ResultsInput!C781,ResultsInput!$I$3:$L$6,4,FALSE),"")</f>
        <v/>
      </c>
      <c r="D781" s="132" t="str">
        <f t="shared" si="12"/>
        <v/>
      </c>
      <c r="E781" s="132"/>
      <c r="F781" s="132"/>
      <c r="G781" s="133" t="str">
        <f>Pairings!B781</f>
        <v/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7"/>
  <sheetViews>
    <sheetView workbookViewId="0">
      <selection activeCell="C31" sqref="C31"/>
    </sheetView>
  </sheetViews>
  <sheetFormatPr defaultRowHeight="12.75" x14ac:dyDescent="0.2"/>
  <cols>
    <col min="1" max="1" width="9.140625" style="1"/>
    <col min="2" max="2" width="18.85546875" style="1" customWidth="1"/>
    <col min="3" max="16384" width="9.140625" style="1"/>
  </cols>
  <sheetData>
    <row r="1" spans="1:2" x14ac:dyDescent="0.2">
      <c r="A1" s="134" t="s">
        <v>1313</v>
      </c>
      <c r="B1" s="134" t="s">
        <v>1340</v>
      </c>
    </row>
    <row r="2" spans="1:2" x14ac:dyDescent="0.2">
      <c r="A2" s="134" t="s">
        <v>1314</v>
      </c>
      <c r="B2" s="134" t="s">
        <v>1341</v>
      </c>
    </row>
    <row r="3" spans="1:2" x14ac:dyDescent="0.2">
      <c r="A3" s="134" t="s">
        <v>1315</v>
      </c>
      <c r="B3" s="134" t="s">
        <v>1342</v>
      </c>
    </row>
    <row r="4" spans="1:2" x14ac:dyDescent="0.2">
      <c r="A4" s="134" t="s">
        <v>1316</v>
      </c>
      <c r="B4" s="134" t="s">
        <v>1343</v>
      </c>
    </row>
    <row r="5" spans="1:2" x14ac:dyDescent="0.2">
      <c r="A5" s="134" t="s">
        <v>1317</v>
      </c>
      <c r="B5" s="134" t="s">
        <v>1344</v>
      </c>
    </row>
    <row r="6" spans="1:2" x14ac:dyDescent="0.2">
      <c r="A6" s="134" t="s">
        <v>1318</v>
      </c>
      <c r="B6" s="134" t="s">
        <v>1345</v>
      </c>
    </row>
    <row r="7" spans="1:2" x14ac:dyDescent="0.2">
      <c r="A7" s="134" t="s">
        <v>1319</v>
      </c>
      <c r="B7" s="134" t="s">
        <v>1346</v>
      </c>
    </row>
    <row r="8" spans="1:2" x14ac:dyDescent="0.2">
      <c r="A8" s="134" t="s">
        <v>1320</v>
      </c>
      <c r="B8" s="134" t="s">
        <v>1347</v>
      </c>
    </row>
    <row r="9" spans="1:2" x14ac:dyDescent="0.2">
      <c r="A9" s="134" t="s">
        <v>1321</v>
      </c>
      <c r="B9" s="134" t="s">
        <v>1348</v>
      </c>
    </row>
    <row r="10" spans="1:2" x14ac:dyDescent="0.2">
      <c r="A10" s="134" t="s">
        <v>1322</v>
      </c>
      <c r="B10" s="134" t="s">
        <v>1349</v>
      </c>
    </row>
    <row r="11" spans="1:2" x14ac:dyDescent="0.2">
      <c r="A11" s="134" t="s">
        <v>1323</v>
      </c>
      <c r="B11" s="134" t="s">
        <v>1350</v>
      </c>
    </row>
    <row r="12" spans="1:2" x14ac:dyDescent="0.2">
      <c r="A12" s="134" t="s">
        <v>1324</v>
      </c>
      <c r="B12" s="134" t="s">
        <v>1351</v>
      </c>
    </row>
    <row r="13" spans="1:2" x14ac:dyDescent="0.2">
      <c r="A13" s="134" t="s">
        <v>1325</v>
      </c>
      <c r="B13" s="134" t="s">
        <v>1352</v>
      </c>
    </row>
    <row r="14" spans="1:2" x14ac:dyDescent="0.2">
      <c r="A14" s="134" t="s">
        <v>1326</v>
      </c>
      <c r="B14" s="134" t="s">
        <v>1353</v>
      </c>
    </row>
    <row r="15" spans="1:2" x14ac:dyDescent="0.2">
      <c r="A15" s="134" t="s">
        <v>1327</v>
      </c>
      <c r="B15" s="134" t="s">
        <v>1354</v>
      </c>
    </row>
    <row r="16" spans="1:2" x14ac:dyDescent="0.2">
      <c r="A16" s="134" t="s">
        <v>1328</v>
      </c>
      <c r="B16" s="134" t="s">
        <v>1355</v>
      </c>
    </row>
    <row r="17" spans="1:2" x14ac:dyDescent="0.2">
      <c r="A17" s="134" t="s">
        <v>1329</v>
      </c>
      <c r="B17" s="134" t="s">
        <v>1356</v>
      </c>
    </row>
    <row r="18" spans="1:2" x14ac:dyDescent="0.2">
      <c r="A18" s="134" t="s">
        <v>1330</v>
      </c>
      <c r="B18" s="134" t="s">
        <v>1357</v>
      </c>
    </row>
    <row r="19" spans="1:2" x14ac:dyDescent="0.2">
      <c r="A19" s="134" t="s">
        <v>1331</v>
      </c>
      <c r="B19" s="134" t="s">
        <v>1358</v>
      </c>
    </row>
    <row r="20" spans="1:2" x14ac:dyDescent="0.2">
      <c r="A20" s="134" t="s">
        <v>1332</v>
      </c>
      <c r="B20" s="134" t="s">
        <v>1359</v>
      </c>
    </row>
    <row r="21" spans="1:2" x14ac:dyDescent="0.2">
      <c r="A21" s="134" t="s">
        <v>1333</v>
      </c>
      <c r="B21" s="134" t="s">
        <v>1360</v>
      </c>
    </row>
    <row r="22" spans="1:2" x14ac:dyDescent="0.2">
      <c r="A22" s="134" t="s">
        <v>1334</v>
      </c>
      <c r="B22" s="134" t="s">
        <v>1361</v>
      </c>
    </row>
    <row r="23" spans="1:2" x14ac:dyDescent="0.2">
      <c r="A23" s="134" t="s">
        <v>1335</v>
      </c>
      <c r="B23" s="134" t="s">
        <v>1362</v>
      </c>
    </row>
    <row r="24" spans="1:2" x14ac:dyDescent="0.2">
      <c r="A24" s="134" t="s">
        <v>1336</v>
      </c>
      <c r="B24" s="134" t="s">
        <v>1363</v>
      </c>
    </row>
    <row r="25" spans="1:2" x14ac:dyDescent="0.2">
      <c r="A25" s="134" t="s">
        <v>1337</v>
      </c>
      <c r="B25" s="134" t="s">
        <v>1364</v>
      </c>
    </row>
    <row r="26" spans="1:2" x14ac:dyDescent="0.2">
      <c r="A26" s="134" t="s">
        <v>1338</v>
      </c>
      <c r="B26" s="134" t="s">
        <v>1365</v>
      </c>
    </row>
    <row r="27" spans="1:2" x14ac:dyDescent="0.2">
      <c r="A27" s="134" t="s">
        <v>1339</v>
      </c>
      <c r="B27" s="134" t="s">
        <v>1366</v>
      </c>
    </row>
  </sheetData>
  <sortState ref="A1:C252">
    <sortCondition ref="A1:A2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16.7109375" defaultRowHeight="22.5" x14ac:dyDescent="0.3"/>
  <cols>
    <col min="1" max="1" width="5.7109375" style="152" customWidth="1"/>
    <col min="2" max="2" width="16.7109375" style="42"/>
    <col min="3" max="3" width="44.42578125" style="41" customWidth="1"/>
    <col min="4" max="4" width="16.7109375" style="42"/>
    <col min="5" max="16384" width="16.7109375" style="41"/>
  </cols>
  <sheetData>
    <row r="1" spans="1:5" x14ac:dyDescent="0.3">
      <c r="B1" s="39"/>
      <c r="C1" s="40" t="s">
        <v>379</v>
      </c>
      <c r="D1" s="39" t="s">
        <v>115</v>
      </c>
      <c r="E1" s="39" t="s">
        <v>136</v>
      </c>
    </row>
    <row r="2" spans="1:5" x14ac:dyDescent="0.3">
      <c r="A2" s="152">
        <v>1</v>
      </c>
      <c r="B2" s="42" t="s">
        <v>9</v>
      </c>
      <c r="C2" s="64"/>
      <c r="D2" s="42">
        <f ca="1">IF(A2&gt;teams,"",OFFSET(TeamResults!$W$3,rounds-2+MATCH(B2,TeamResults!A:A,0),0))</f>
        <v>0</v>
      </c>
      <c r="E2" s="42">
        <f t="shared" ref="E2:E20" ca="1" si="0">IF(A2&gt;teams,"",RANK(D2,OFFSET($D$1,1,0,teams,1)))</f>
        <v>1</v>
      </c>
    </row>
    <row r="3" spans="1:5" x14ac:dyDescent="0.3">
      <c r="A3" s="152">
        <v>2</v>
      </c>
      <c r="B3" s="42" t="s">
        <v>10</v>
      </c>
      <c r="C3" s="64"/>
      <c r="D3" s="42">
        <f ca="1">IF(A3&gt;teams,"",OFFSET(TeamResults!$W$3,rounds-2+MATCH(B3,TeamResults!A:A,0),0))</f>
        <v>0</v>
      </c>
      <c r="E3" s="42">
        <f t="shared" ca="1" si="0"/>
        <v>1</v>
      </c>
    </row>
    <row r="4" spans="1:5" x14ac:dyDescent="0.3">
      <c r="A4" s="152">
        <v>3</v>
      </c>
      <c r="B4" s="42" t="s">
        <v>6</v>
      </c>
      <c r="C4" s="64"/>
      <c r="D4" s="42">
        <f ca="1">IF(A4&gt;teams,"",OFFSET(TeamResults!$W$3,rounds-2+MATCH(B4,TeamResults!A:A,0),0))</f>
        <v>0</v>
      </c>
      <c r="E4" s="42">
        <f t="shared" ca="1" si="0"/>
        <v>1</v>
      </c>
    </row>
    <row r="5" spans="1:5" x14ac:dyDescent="0.3">
      <c r="A5" s="152">
        <v>4</v>
      </c>
      <c r="B5" s="42" t="s">
        <v>8</v>
      </c>
      <c r="C5" s="64"/>
      <c r="D5" s="42">
        <f ca="1">IF(A5&gt;teams,"",OFFSET(TeamResults!$W$3,rounds-2+MATCH(B5,TeamResults!A:A,0),0))</f>
        <v>0</v>
      </c>
      <c r="E5" s="42">
        <f t="shared" ca="1" si="0"/>
        <v>1</v>
      </c>
    </row>
    <row r="6" spans="1:5" x14ac:dyDescent="0.3">
      <c r="A6" s="152">
        <v>5</v>
      </c>
      <c r="B6" s="42" t="s">
        <v>7</v>
      </c>
      <c r="C6" s="64"/>
      <c r="D6" s="42">
        <f ca="1">IF(A6&gt;teams,"",OFFSET(TeamResults!$W$3,rounds-2+MATCH(B6,TeamResults!A:A,0),0))</f>
        <v>0</v>
      </c>
      <c r="E6" s="42">
        <f t="shared" ca="1" si="0"/>
        <v>1</v>
      </c>
    </row>
    <row r="7" spans="1:5" x14ac:dyDescent="0.3">
      <c r="A7" s="152">
        <v>6</v>
      </c>
      <c r="B7" s="42" t="s">
        <v>4</v>
      </c>
      <c r="C7" s="64"/>
      <c r="D7" s="42">
        <f ca="1">IF(A7&gt;teams,"",OFFSET(TeamResults!$W$3,rounds-2+MATCH(B7,TeamResults!A:A,0),0))</f>
        <v>0</v>
      </c>
      <c r="E7" s="42">
        <f t="shared" ca="1" si="0"/>
        <v>1</v>
      </c>
    </row>
    <row r="8" spans="1:5" x14ac:dyDescent="0.3">
      <c r="A8" s="152">
        <v>7</v>
      </c>
      <c r="B8" s="42" t="s">
        <v>5</v>
      </c>
      <c r="C8" s="64"/>
      <c r="D8" s="42">
        <f ca="1">IF(A8&gt;teams,"",OFFSET(TeamResults!$W$3,rounds-2+MATCH(B8,TeamResults!A:A,0),0))</f>
        <v>0</v>
      </c>
      <c r="E8" s="42">
        <f t="shared" ca="1" si="0"/>
        <v>1</v>
      </c>
    </row>
    <row r="9" spans="1:5" x14ac:dyDescent="0.3">
      <c r="A9" s="152">
        <v>8</v>
      </c>
      <c r="B9" s="42" t="s">
        <v>11</v>
      </c>
      <c r="C9" s="64"/>
      <c r="D9" s="42">
        <f ca="1">IF(A9&gt;teams,"",OFFSET(TeamResults!$W$3,rounds-2+MATCH(B9,TeamResults!A:A,0),0))</f>
        <v>0</v>
      </c>
      <c r="E9" s="42">
        <f t="shared" ca="1" si="0"/>
        <v>1</v>
      </c>
    </row>
    <row r="10" spans="1:5" x14ac:dyDescent="0.3">
      <c r="A10" s="152">
        <v>9</v>
      </c>
      <c r="B10" s="42" t="s">
        <v>13</v>
      </c>
      <c r="C10" s="64"/>
      <c r="D10" s="42">
        <f ca="1">IF(A10&gt;teams,"",OFFSET(TeamResults!$W$3,rounds-2+MATCH(B10,TeamResults!A:A,0),0))</f>
        <v>0</v>
      </c>
      <c r="E10" s="42">
        <f t="shared" ca="1" si="0"/>
        <v>1</v>
      </c>
    </row>
    <row r="11" spans="1:5" x14ac:dyDescent="0.3">
      <c r="A11" s="152">
        <v>10</v>
      </c>
      <c r="B11" s="42" t="s">
        <v>213</v>
      </c>
      <c r="C11" s="64"/>
      <c r="D11" s="42">
        <f ca="1">IF(A11&gt;teams,"",OFFSET(TeamResults!$W$3,rounds-2+MATCH(B11,TeamResults!A:A,0),0))</f>
        <v>0</v>
      </c>
      <c r="E11" s="42">
        <f t="shared" ca="1" si="0"/>
        <v>1</v>
      </c>
    </row>
    <row r="12" spans="1:5" x14ac:dyDescent="0.3">
      <c r="A12" s="152">
        <v>11</v>
      </c>
      <c r="B12" s="42" t="s">
        <v>207</v>
      </c>
      <c r="C12" s="64"/>
      <c r="D12" s="42">
        <f ca="1">IF(A12&gt;teams,"",OFFSET(TeamResults!$W$3,rounds-2+MATCH(B12,TeamResults!A:A,0),0))</f>
        <v>0</v>
      </c>
      <c r="E12" s="42">
        <f t="shared" ca="1" si="0"/>
        <v>1</v>
      </c>
    </row>
    <row r="13" spans="1:5" x14ac:dyDescent="0.3">
      <c r="A13" s="152">
        <v>12</v>
      </c>
      <c r="B13" s="42" t="s">
        <v>208</v>
      </c>
      <c r="C13" s="64"/>
      <c r="D13" s="42">
        <f ca="1">IF(A13&gt;teams,"",OFFSET(TeamResults!$W$3,rounds-2+MATCH(B13,TeamResults!A:A,0),0))</f>
        <v>0</v>
      </c>
      <c r="E13" s="42">
        <f t="shared" ca="1" si="0"/>
        <v>1</v>
      </c>
    </row>
    <row r="14" spans="1:5" x14ac:dyDescent="0.3">
      <c r="A14" s="152">
        <v>13</v>
      </c>
      <c r="B14" s="42" t="s">
        <v>209</v>
      </c>
      <c r="C14" s="64"/>
      <c r="D14" s="42">
        <f ca="1">IF(A14&gt;teams,"",OFFSET(TeamResults!$W$3,rounds-2+MATCH(B14,TeamResults!A:A,0),0))</f>
        <v>0</v>
      </c>
      <c r="E14" s="42">
        <f t="shared" ca="1" si="0"/>
        <v>1</v>
      </c>
    </row>
    <row r="15" spans="1:5" x14ac:dyDescent="0.3">
      <c r="A15" s="152">
        <v>14</v>
      </c>
      <c r="B15" s="42" t="s">
        <v>210</v>
      </c>
      <c r="C15" s="64"/>
      <c r="D15" s="42">
        <f ca="1">IF(A15&gt;teams,"",OFFSET(TeamResults!$W$3,rounds-2+MATCH(B15,TeamResults!A:A,0),0))</f>
        <v>0</v>
      </c>
      <c r="E15" s="42">
        <f t="shared" ca="1" si="0"/>
        <v>1</v>
      </c>
    </row>
    <row r="16" spans="1:5" x14ac:dyDescent="0.3">
      <c r="A16" s="152">
        <v>15</v>
      </c>
      <c r="B16" s="42" t="s">
        <v>211</v>
      </c>
      <c r="C16" s="64"/>
      <c r="D16" s="42">
        <f ca="1">IF(A16&gt;teams,"",OFFSET(TeamResults!$W$3,rounds-2+MATCH(B16,TeamResults!A:A,0),0))</f>
        <v>0</v>
      </c>
      <c r="E16" s="42">
        <f t="shared" ca="1" si="0"/>
        <v>1</v>
      </c>
    </row>
    <row r="17" spans="1:5" x14ac:dyDescent="0.3">
      <c r="A17" s="152">
        <v>16</v>
      </c>
      <c r="B17" s="42" t="s">
        <v>212</v>
      </c>
      <c r="C17" s="64"/>
      <c r="D17" s="42">
        <f ca="1">IF(A17&gt;teams,"",OFFSET(TeamResults!$W$3,rounds-2+MATCH(B17,TeamResults!A:A,0),0))</f>
        <v>0</v>
      </c>
      <c r="E17" s="42">
        <f t="shared" ca="1" si="0"/>
        <v>1</v>
      </c>
    </row>
    <row r="18" spans="1:5" x14ac:dyDescent="0.3">
      <c r="A18" s="152">
        <v>17</v>
      </c>
      <c r="B18" s="42" t="s">
        <v>375</v>
      </c>
      <c r="C18" s="64"/>
      <c r="D18" s="42">
        <f ca="1">IF(A18&gt;teams,"",OFFSET(TeamResults!$W$3,rounds-2+MATCH(B18,TeamResults!A:A,0),0))</f>
        <v>0</v>
      </c>
      <c r="E18" s="42">
        <f t="shared" ca="1" si="0"/>
        <v>1</v>
      </c>
    </row>
    <row r="19" spans="1:5" x14ac:dyDescent="0.3">
      <c r="A19" s="152">
        <v>18</v>
      </c>
      <c r="B19" s="42" t="s">
        <v>376</v>
      </c>
      <c r="C19" s="64"/>
      <c r="D19" s="42">
        <f ca="1">IF(A19&gt;teams,"",OFFSET(TeamResults!$W$3,rounds-2+MATCH(B19,TeamResults!A:A,0),0))</f>
        <v>0</v>
      </c>
      <c r="E19" s="42">
        <f t="shared" ca="1" si="0"/>
        <v>1</v>
      </c>
    </row>
    <row r="20" spans="1:5" x14ac:dyDescent="0.3">
      <c r="A20" s="152">
        <v>19</v>
      </c>
      <c r="B20" s="42" t="s">
        <v>377</v>
      </c>
      <c r="C20" s="64"/>
      <c r="D20" s="42">
        <f ca="1">IF(A20&gt;teams,"",OFFSET(TeamResults!$W$3,rounds-2+MATCH(B20,TeamResults!A:A,0),0))</f>
        <v>0</v>
      </c>
      <c r="E20" s="42">
        <f t="shared" ca="1" si="0"/>
        <v>1</v>
      </c>
    </row>
    <row r="21" spans="1:5" x14ac:dyDescent="0.3">
      <c r="A21" s="152">
        <v>20</v>
      </c>
      <c r="B21" s="42" t="s">
        <v>378</v>
      </c>
      <c r="C21" s="64"/>
      <c r="D21" s="42" t="str">
        <f ca="1">IF(A21&gt;teams,"",OFFSET(TeamResults!$W$3,rounds-2+MATCH(B21,TeamResults!A:A,0),0))</f>
        <v/>
      </c>
      <c r="E21" s="42" t="str">
        <f t="shared" ref="E21:E27" ca="1" si="1">IF(A21&gt;teams,"",RANK(D21,OFFSET($D$1,1,0,teams,1)))</f>
        <v/>
      </c>
    </row>
    <row r="22" spans="1:5" x14ac:dyDescent="0.3">
      <c r="A22" s="152">
        <v>21</v>
      </c>
      <c r="B22" s="42" t="s">
        <v>613</v>
      </c>
      <c r="C22" s="64"/>
      <c r="D22" s="42" t="str">
        <f ca="1">IF(A22&gt;teams,"",OFFSET(TeamResults!$W$3,rounds-2+MATCH(B22,TeamResults!A:A,0),0))</f>
        <v/>
      </c>
      <c r="E22" s="42" t="str">
        <f t="shared" ca="1" si="1"/>
        <v/>
      </c>
    </row>
    <row r="23" spans="1:5" x14ac:dyDescent="0.3">
      <c r="A23" s="152">
        <v>22</v>
      </c>
      <c r="B23" s="42" t="s">
        <v>612</v>
      </c>
      <c r="C23" s="64"/>
      <c r="D23" s="42" t="str">
        <f ca="1">IF(A23&gt;teams,"",OFFSET(TeamResults!$W$3,rounds-2+MATCH(B23,TeamResults!A:A,0),0))</f>
        <v/>
      </c>
      <c r="E23" s="42" t="str">
        <f t="shared" ca="1" si="1"/>
        <v/>
      </c>
    </row>
    <row r="24" spans="1:5" x14ac:dyDescent="0.3">
      <c r="A24" s="152">
        <v>23</v>
      </c>
      <c r="B24" s="42" t="s">
        <v>611</v>
      </c>
      <c r="C24" s="64"/>
      <c r="D24" s="42" t="str">
        <f ca="1">IF(A24&gt;teams,"",OFFSET(TeamResults!$W$3,rounds-2+MATCH(B24,TeamResults!A:A,0),0))</f>
        <v/>
      </c>
      <c r="E24" s="42" t="str">
        <f t="shared" ca="1" si="1"/>
        <v/>
      </c>
    </row>
    <row r="25" spans="1:5" x14ac:dyDescent="0.3">
      <c r="A25" s="152">
        <v>24</v>
      </c>
      <c r="B25" s="42" t="s">
        <v>610</v>
      </c>
      <c r="C25" s="64"/>
      <c r="D25" s="42" t="str">
        <f ca="1">IF(A25&gt;teams,"",OFFSET(TeamResults!$W$3,rounds-2+MATCH(B25,TeamResults!A:A,0),0))</f>
        <v/>
      </c>
      <c r="E25" s="42" t="str">
        <f t="shared" ca="1" si="1"/>
        <v/>
      </c>
    </row>
    <row r="26" spans="1:5" x14ac:dyDescent="0.3">
      <c r="A26" s="152">
        <v>25</v>
      </c>
      <c r="B26" s="42" t="s">
        <v>609</v>
      </c>
      <c r="C26" s="64"/>
      <c r="D26" s="42" t="str">
        <f ca="1">IF(A26&gt;teams,"",OFFSET(TeamResults!$W$3,rounds-2+MATCH(B26,TeamResults!A:A,0),0))</f>
        <v/>
      </c>
      <c r="E26" s="42" t="str">
        <f t="shared" ca="1" si="1"/>
        <v/>
      </c>
    </row>
    <row r="27" spans="1:5" x14ac:dyDescent="0.3">
      <c r="A27" s="152">
        <v>26</v>
      </c>
      <c r="B27" s="42" t="s">
        <v>608</v>
      </c>
      <c r="C27" s="64"/>
      <c r="D27" s="42" t="str">
        <f ca="1">IF(A27&gt;teams,"",OFFSET(TeamResults!$W$3,rounds-2+MATCH(B27,TeamResults!A:A,0),0))</f>
        <v/>
      </c>
      <c r="E27" s="42" t="str">
        <f t="shared" ca="1" si="1"/>
        <v/>
      </c>
    </row>
  </sheetData>
  <sheetProtection sheet="1" objects="1" scenarios="1" formatCells="0" formatColumns="0" formatRows="0" sort="0" autoFilter="0"/>
  <autoFilter ref="A1:E27"/>
  <phoneticPr fontId="0" type="noConversion"/>
  <pageMargins left="0.52" right="0.52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1"/>
  <sheetViews>
    <sheetView view="pageLayout" topLeftCell="B242" zoomScaleNormal="100" workbookViewId="0">
      <selection activeCell="B249" sqref="B249"/>
    </sheetView>
  </sheetViews>
  <sheetFormatPr defaultRowHeight="15" x14ac:dyDescent="0.2"/>
  <cols>
    <col min="1" max="1" width="4.140625" style="3" customWidth="1"/>
    <col min="2" max="2" width="32.7109375" style="17" customWidth="1"/>
    <col min="3" max="22" width="7.7109375" style="3" customWidth="1"/>
    <col min="23" max="16384" width="9.140625" style="3"/>
  </cols>
  <sheetData>
    <row r="1" spans="1:23" ht="17.25" hidden="1" customHeight="1" x14ac:dyDescent="0.2"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</row>
    <row r="2" spans="1:23" ht="15.75" thickBot="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s="12" customFormat="1" ht="15.75" thickBot="1" x14ac:dyDescent="0.25">
      <c r="A3" s="12" t="s">
        <v>9</v>
      </c>
      <c r="B3" s="38">
        <f>VLOOKUP(A3,TeamLookup,2,FALSE)</f>
        <v>0</v>
      </c>
      <c r="C3" s="13" t="str">
        <f>$A3&amp;"."&amp;TEXT(C$1,"00")</f>
        <v>A.01</v>
      </c>
      <c r="D3" s="14" t="str">
        <f t="shared" ref="D3:V3" si="0">$A3&amp;"."&amp;TEXT(D$1,"00")</f>
        <v>A.02</v>
      </c>
      <c r="E3" s="14" t="str">
        <f t="shared" si="0"/>
        <v>A.03</v>
      </c>
      <c r="F3" s="14" t="str">
        <f t="shared" si="0"/>
        <v>A.04</v>
      </c>
      <c r="G3" s="14" t="str">
        <f t="shared" si="0"/>
        <v>A.05</v>
      </c>
      <c r="H3" s="14" t="str">
        <f t="shared" si="0"/>
        <v>A.06</v>
      </c>
      <c r="I3" s="14" t="str">
        <f t="shared" si="0"/>
        <v>A.07</v>
      </c>
      <c r="J3" s="14" t="str">
        <f t="shared" si="0"/>
        <v>A.08</v>
      </c>
      <c r="K3" s="14" t="str">
        <f t="shared" si="0"/>
        <v>A.09</v>
      </c>
      <c r="L3" s="14" t="str">
        <f t="shared" si="0"/>
        <v>A.10</v>
      </c>
      <c r="M3" s="14" t="str">
        <f t="shared" si="0"/>
        <v>A.11</v>
      </c>
      <c r="N3" s="15" t="str">
        <f t="shared" si="0"/>
        <v>A.12</v>
      </c>
      <c r="O3" s="15" t="str">
        <f t="shared" si="0"/>
        <v>A.13</v>
      </c>
      <c r="P3" s="15" t="str">
        <f t="shared" si="0"/>
        <v>A.14</v>
      </c>
      <c r="Q3" s="15" t="str">
        <f t="shared" si="0"/>
        <v>A.15</v>
      </c>
      <c r="R3" s="15" t="str">
        <f t="shared" si="0"/>
        <v>A.16</v>
      </c>
      <c r="S3" s="15" t="str">
        <f t="shared" si="0"/>
        <v>A.17</v>
      </c>
      <c r="T3" s="15" t="str">
        <f t="shared" si="0"/>
        <v>A.18</v>
      </c>
      <c r="U3" s="15" t="str">
        <f t="shared" si="0"/>
        <v>A.19</v>
      </c>
      <c r="V3" s="15" t="str">
        <f t="shared" si="0"/>
        <v>A.20</v>
      </c>
      <c r="W3" s="16" t="s">
        <v>110</v>
      </c>
    </row>
    <row r="4" spans="1:23" ht="9" customHeight="1" x14ac:dyDescent="0.2">
      <c r="C4" s="19" t="str">
        <f t="shared" ref="C4:N4" ca="1" si="1">IF(ISNA(C11),"B","W")</f>
        <v>B</v>
      </c>
      <c r="D4" s="20" t="str">
        <f t="shared" ca="1" si="1"/>
        <v>B</v>
      </c>
      <c r="E4" s="20" t="str">
        <f t="shared" ca="1" si="1"/>
        <v>B</v>
      </c>
      <c r="F4" s="20" t="str">
        <f t="shared" ca="1" si="1"/>
        <v>B</v>
      </c>
      <c r="G4" s="20" t="str">
        <f t="shared" ca="1" si="1"/>
        <v>B</v>
      </c>
      <c r="H4" s="20" t="str">
        <f t="shared" ca="1" si="1"/>
        <v>B</v>
      </c>
      <c r="I4" s="20" t="str">
        <f t="shared" ca="1" si="1"/>
        <v>W</v>
      </c>
      <c r="J4" s="20" t="str">
        <f t="shared" ca="1" si="1"/>
        <v>B</v>
      </c>
      <c r="K4" s="20" t="str">
        <f t="shared" ca="1" si="1"/>
        <v>W</v>
      </c>
      <c r="L4" s="20" t="str">
        <f t="shared" ca="1" si="1"/>
        <v>B</v>
      </c>
      <c r="M4" s="20" t="str">
        <f t="shared" ca="1" si="1"/>
        <v>B</v>
      </c>
      <c r="N4" s="21" t="str">
        <f t="shared" ca="1" si="1"/>
        <v>B</v>
      </c>
      <c r="O4" s="21" t="str">
        <f t="shared" ref="O4:V4" ca="1" si="2">IF(ISNA(O11),"B","W")</f>
        <v>B</v>
      </c>
      <c r="P4" s="21" t="str">
        <f t="shared" ca="1" si="2"/>
        <v>W</v>
      </c>
      <c r="Q4" s="21" t="str">
        <f t="shared" ca="1" si="2"/>
        <v>W</v>
      </c>
      <c r="R4" s="21" t="str">
        <f t="shared" ca="1" si="2"/>
        <v>B</v>
      </c>
      <c r="S4" s="21" t="str">
        <f t="shared" ca="1" si="2"/>
        <v>W</v>
      </c>
      <c r="T4" s="21" t="str">
        <f t="shared" ca="1" si="2"/>
        <v>W</v>
      </c>
      <c r="U4" s="21" t="str">
        <f t="shared" ca="1" si="2"/>
        <v>B</v>
      </c>
      <c r="V4" s="21" t="str">
        <f t="shared" ca="1" si="2"/>
        <v>W</v>
      </c>
      <c r="W4" s="6"/>
    </row>
    <row r="5" spans="1:23" x14ac:dyDescent="0.2">
      <c r="B5" s="17" t="s">
        <v>111</v>
      </c>
      <c r="C5" s="22" t="str">
        <f ca="1">IF(ISNA(C11),C12,C11)</f>
        <v>M.02</v>
      </c>
      <c r="D5" s="23" t="str">
        <f t="shared" ref="D5:N5" ca="1" si="3">IF(ISNA(D11),D12,D11)</f>
        <v>D.02</v>
      </c>
      <c r="E5" s="23" t="str">
        <f t="shared" ca="1" si="3"/>
        <v>K.03</v>
      </c>
      <c r="F5" s="23" t="str">
        <f t="shared" ca="1" si="3"/>
        <v>N.04</v>
      </c>
      <c r="G5" s="23" t="str">
        <f t="shared" ca="1" si="3"/>
        <v>P.05</v>
      </c>
      <c r="H5" s="23" t="str">
        <f t="shared" ca="1" si="3"/>
        <v>L.06</v>
      </c>
      <c r="I5" s="23" t="str">
        <f t="shared" ca="1" si="3"/>
        <v>N.07</v>
      </c>
      <c r="J5" s="23" t="str">
        <f t="shared" ca="1" si="3"/>
        <v>G.08</v>
      </c>
      <c r="K5" s="23" t="str">
        <f t="shared" ca="1" si="3"/>
        <v>F.09</v>
      </c>
      <c r="L5" s="23" t="str">
        <f t="shared" ca="1" si="3"/>
        <v>C.10</v>
      </c>
      <c r="M5" s="23" t="str">
        <f t="shared" ca="1" si="3"/>
        <v>K.11</v>
      </c>
      <c r="N5" s="24" t="str">
        <f t="shared" ca="1" si="3"/>
        <v>H.12</v>
      </c>
      <c r="O5" s="24" t="str">
        <f t="shared" ref="O5:V5" ca="1" si="4">IF(ISNA(O11),O12,O11)</f>
        <v>Q.13</v>
      </c>
      <c r="P5" s="24" t="str">
        <f t="shared" ca="1" si="4"/>
        <v>B.14</v>
      </c>
      <c r="Q5" s="24" t="str">
        <f t="shared" ca="1" si="4"/>
        <v>I.15</v>
      </c>
      <c r="R5" s="24" t="str">
        <f t="shared" ca="1" si="4"/>
        <v>E.16</v>
      </c>
      <c r="S5" s="24" t="str">
        <f t="shared" ca="1" si="4"/>
        <v>H.17</v>
      </c>
      <c r="T5" s="24" t="str">
        <f t="shared" ca="1" si="4"/>
        <v>S.18</v>
      </c>
      <c r="U5" s="24" t="str">
        <f t="shared" ca="1" si="4"/>
        <v>C.19</v>
      </c>
      <c r="V5" s="24" t="str">
        <f t="shared" ca="1" si="4"/>
        <v>S.20</v>
      </c>
      <c r="W5" s="11"/>
    </row>
    <row r="6" spans="1:23" ht="9" customHeight="1" x14ac:dyDescent="0.2">
      <c r="C6" s="25" t="str">
        <f t="shared" ref="C6:N6" ca="1" si="5">IF(ISNA(C13),"B","W")</f>
        <v>W</v>
      </c>
      <c r="D6" s="26" t="str">
        <f t="shared" ca="1" si="5"/>
        <v>W</v>
      </c>
      <c r="E6" s="26" t="str">
        <f t="shared" ca="1" si="5"/>
        <v>W</v>
      </c>
      <c r="F6" s="26" t="str">
        <f t="shared" ca="1" si="5"/>
        <v>W</v>
      </c>
      <c r="G6" s="26" t="str">
        <f t="shared" ca="1" si="5"/>
        <v>B</v>
      </c>
      <c r="H6" s="26" t="str">
        <f t="shared" ca="1" si="5"/>
        <v>W</v>
      </c>
      <c r="I6" s="26" t="str">
        <f t="shared" ca="1" si="5"/>
        <v>B</v>
      </c>
      <c r="J6" s="26" t="str">
        <f t="shared" ca="1" si="5"/>
        <v>W</v>
      </c>
      <c r="K6" s="26" t="str">
        <f t="shared" ca="1" si="5"/>
        <v>B</v>
      </c>
      <c r="L6" s="26" t="str">
        <f t="shared" ca="1" si="5"/>
        <v>B</v>
      </c>
      <c r="M6" s="26" t="str">
        <f t="shared" ca="1" si="5"/>
        <v>B</v>
      </c>
      <c r="N6" s="27" t="str">
        <f t="shared" ca="1" si="5"/>
        <v>W</v>
      </c>
      <c r="O6" s="27" t="str">
        <f t="shared" ref="O6:V6" ca="1" si="6">IF(ISNA(O13),"B","W")</f>
        <v>W</v>
      </c>
      <c r="P6" s="27" t="str">
        <f t="shared" ca="1" si="6"/>
        <v>B</v>
      </c>
      <c r="Q6" s="27" t="str">
        <f t="shared" ca="1" si="6"/>
        <v>B</v>
      </c>
      <c r="R6" s="27" t="str">
        <f t="shared" ca="1" si="6"/>
        <v>W</v>
      </c>
      <c r="S6" s="27" t="str">
        <f t="shared" ca="1" si="6"/>
        <v>B</v>
      </c>
      <c r="T6" s="27" t="str">
        <f t="shared" ca="1" si="6"/>
        <v>W</v>
      </c>
      <c r="U6" s="27" t="str">
        <f t="shared" ca="1" si="6"/>
        <v>W</v>
      </c>
      <c r="V6" s="27" t="str">
        <f t="shared" ca="1" si="6"/>
        <v>W</v>
      </c>
      <c r="W6" s="6"/>
    </row>
    <row r="7" spans="1:23" x14ac:dyDescent="0.2">
      <c r="B7" s="17" t="s">
        <v>112</v>
      </c>
      <c r="C7" s="22" t="str">
        <f ca="1">IF(ISNA(C13),C14,C13)</f>
        <v>D.01</v>
      </c>
      <c r="D7" s="23" t="str">
        <f t="shared" ref="D7:N7" ca="1" si="7">IF(ISNA(D13),D14,D13)</f>
        <v>O.02</v>
      </c>
      <c r="E7" s="23" t="str">
        <f t="shared" ca="1" si="7"/>
        <v>B.03</v>
      </c>
      <c r="F7" s="23" t="str">
        <f t="shared" ca="1" si="7"/>
        <v>K.04</v>
      </c>
      <c r="G7" s="23" t="str">
        <f t="shared" ca="1" si="7"/>
        <v>I.05</v>
      </c>
      <c r="H7" s="23" t="str">
        <f t="shared" ca="1" si="7"/>
        <v>S.06</v>
      </c>
      <c r="I7" s="23" t="str">
        <f t="shared" ca="1" si="7"/>
        <v>B.07</v>
      </c>
      <c r="J7" s="23" t="str">
        <f t="shared" ca="1" si="7"/>
        <v>M.08</v>
      </c>
      <c r="K7" s="23" t="str">
        <f t="shared" ca="1" si="7"/>
        <v>S.09</v>
      </c>
      <c r="L7" s="23" t="str">
        <f t="shared" ca="1" si="7"/>
        <v>M.10</v>
      </c>
      <c r="M7" s="23" t="str">
        <f t="shared" ca="1" si="7"/>
        <v>R.11</v>
      </c>
      <c r="N7" s="24" t="str">
        <f t="shared" ca="1" si="7"/>
        <v>M.12</v>
      </c>
      <c r="O7" s="24" t="str">
        <f t="shared" ref="O7:V7" ca="1" si="8">IF(ISNA(O13),O14,O13)</f>
        <v>C.13</v>
      </c>
      <c r="P7" s="24" t="str">
        <f t="shared" ca="1" si="8"/>
        <v>N.14</v>
      </c>
      <c r="Q7" s="24" t="str">
        <f t="shared" ca="1" si="8"/>
        <v>L.15</v>
      </c>
      <c r="R7" s="24" t="str">
        <f t="shared" ca="1" si="8"/>
        <v>R.16</v>
      </c>
      <c r="S7" s="24" t="str">
        <f t="shared" ca="1" si="8"/>
        <v>D.17</v>
      </c>
      <c r="T7" s="24" t="str">
        <f t="shared" ca="1" si="8"/>
        <v>Q.18</v>
      </c>
      <c r="U7" s="24" t="str">
        <f t="shared" ca="1" si="8"/>
        <v>Q.19</v>
      </c>
      <c r="V7" s="24" t="str">
        <f t="shared" ca="1" si="8"/>
        <v>J.20</v>
      </c>
      <c r="W7" s="11"/>
    </row>
    <row r="8" spans="1:23" ht="9" customHeight="1" x14ac:dyDescent="0.2">
      <c r="C8" s="25" t="str">
        <f t="shared" ref="C8:N8" ca="1" si="9">IF(ISNA(C15),"B","W")</f>
        <v>B</v>
      </c>
      <c r="D8" s="26" t="str">
        <f t="shared" ca="1" si="9"/>
        <v>W</v>
      </c>
      <c r="E8" s="26" t="str">
        <f t="shared" ca="1" si="9"/>
        <v>B</v>
      </c>
      <c r="F8" s="26" t="str">
        <f t="shared" ca="1" si="9"/>
        <v>W</v>
      </c>
      <c r="G8" s="26" t="str">
        <f t="shared" ca="1" si="9"/>
        <v>W</v>
      </c>
      <c r="H8" s="26" t="str">
        <f t="shared" ca="1" si="9"/>
        <v>W</v>
      </c>
      <c r="I8" s="26" t="str">
        <f t="shared" ca="1" si="9"/>
        <v>W</v>
      </c>
      <c r="J8" s="26" t="str">
        <f t="shared" ca="1" si="9"/>
        <v>B</v>
      </c>
      <c r="K8" s="26" t="str">
        <f t="shared" ca="1" si="9"/>
        <v>W</v>
      </c>
      <c r="L8" s="26" t="str">
        <f t="shared" ca="1" si="9"/>
        <v>W</v>
      </c>
      <c r="M8" s="26" t="str">
        <f t="shared" ca="1" si="9"/>
        <v>W</v>
      </c>
      <c r="N8" s="27" t="str">
        <f t="shared" ca="1" si="9"/>
        <v>W</v>
      </c>
      <c r="O8" s="27" t="str">
        <f t="shared" ref="O8:V8" ca="1" si="10">IF(ISNA(O15),"B","W")</f>
        <v>W</v>
      </c>
      <c r="P8" s="27" t="str">
        <f t="shared" ca="1" si="10"/>
        <v>B</v>
      </c>
      <c r="Q8" s="27" t="str">
        <f t="shared" ca="1" si="10"/>
        <v>W</v>
      </c>
      <c r="R8" s="27" t="str">
        <f t="shared" ca="1" si="10"/>
        <v>B</v>
      </c>
      <c r="S8" s="27" t="str">
        <f t="shared" ca="1" si="10"/>
        <v>B</v>
      </c>
      <c r="T8" s="27" t="str">
        <f t="shared" ca="1" si="10"/>
        <v>B</v>
      </c>
      <c r="U8" s="27" t="str">
        <f t="shared" ca="1" si="10"/>
        <v>B</v>
      </c>
      <c r="V8" s="27" t="str">
        <f t="shared" ca="1" si="10"/>
        <v>B</v>
      </c>
      <c r="W8" s="6"/>
    </row>
    <row r="9" spans="1:23" ht="15.75" thickBot="1" x14ac:dyDescent="0.25">
      <c r="B9" s="17" t="s">
        <v>113</v>
      </c>
      <c r="C9" s="28" t="str">
        <f ca="1">IF(ISNA(C15),C16,C15)</f>
        <v>R.01</v>
      </c>
      <c r="D9" s="29" t="str">
        <f t="shared" ref="D9:N9" ca="1" si="11">IF(ISNA(D15),D16,D15)</f>
        <v>E.02</v>
      </c>
      <c r="E9" s="29" t="str">
        <f t="shared" ca="1" si="11"/>
        <v>E.03</v>
      </c>
      <c r="F9" s="29" t="str">
        <f t="shared" ca="1" si="11"/>
        <v>I.04</v>
      </c>
      <c r="G9" s="29" t="str">
        <f t="shared" ca="1" si="11"/>
        <v>C.05</v>
      </c>
      <c r="H9" s="29" t="str">
        <f t="shared" ca="1" si="11"/>
        <v>J.06</v>
      </c>
      <c r="I9" s="29" t="str">
        <f t="shared" ca="1" si="11"/>
        <v>F.07</v>
      </c>
      <c r="J9" s="29" t="str">
        <f t="shared" ca="1" si="11"/>
        <v>D.08</v>
      </c>
      <c r="K9" s="29" t="str">
        <f t="shared" ca="1" si="11"/>
        <v>O.09</v>
      </c>
      <c r="L9" s="29" t="str">
        <f t="shared" ca="1" si="11"/>
        <v>O.10</v>
      </c>
      <c r="M9" s="29" t="str">
        <f t="shared" ca="1" si="11"/>
        <v>L.11</v>
      </c>
      <c r="N9" s="30" t="str">
        <f t="shared" ca="1" si="11"/>
        <v>P.12</v>
      </c>
      <c r="O9" s="30" t="str">
        <f t="shared" ref="O9:V9" ca="1" si="12">IF(ISNA(O15),O16,O15)</f>
        <v>F.13</v>
      </c>
      <c r="P9" s="30" t="str">
        <f t="shared" ca="1" si="12"/>
        <v>O.14</v>
      </c>
      <c r="Q9" s="30" t="str">
        <f t="shared" ca="1" si="12"/>
        <v>P.15</v>
      </c>
      <c r="R9" s="30" t="str">
        <f t="shared" ca="1" si="12"/>
        <v>J.16</v>
      </c>
      <c r="S9" s="30" t="str">
        <f t="shared" ca="1" si="12"/>
        <v>G.17</v>
      </c>
      <c r="T9" s="30" t="str">
        <f t="shared" ca="1" si="12"/>
        <v>E.18</v>
      </c>
      <c r="U9" s="30" t="str">
        <f t="shared" ca="1" si="12"/>
        <v>G.19</v>
      </c>
      <c r="V9" s="30" t="str">
        <f t="shared" ca="1" si="12"/>
        <v>H.20</v>
      </c>
      <c r="W9" s="7"/>
    </row>
    <row r="10" spans="1:23" ht="18" customHeight="1" thickBot="1" x14ac:dyDescent="0.25">
      <c r="B10" s="17" t="s">
        <v>110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5"/>
    </row>
    <row r="11" spans="1:23" ht="12.75" hidden="1" customHeight="1" x14ac:dyDescent="0.2">
      <c r="B11" s="17">
        <v>1</v>
      </c>
      <c r="C11" s="1" t="e">
        <f ca="1">VLOOKUP(C3,OFFSET(Pairings!$D$2,($B11-1)*gamesPerRound,0,gamesPerRound,2),2,FALSE)</f>
        <v>#N/A</v>
      </c>
      <c r="D11" s="1" t="e">
        <f ca="1">VLOOKUP(D3,OFFSET(Pairings!$D$2,($B11-1)*gamesPerRound,0,gamesPerRound,2),2,FALSE)</f>
        <v>#N/A</v>
      </c>
      <c r="E11" s="1" t="e">
        <f ca="1">VLOOKUP(E3,OFFSET(Pairings!$D$2,($B11-1)*gamesPerRound,0,gamesPerRound,2),2,FALSE)</f>
        <v>#N/A</v>
      </c>
      <c r="F11" s="1" t="e">
        <f ca="1">VLOOKUP(F3,OFFSET(Pairings!$D$2,($B11-1)*gamesPerRound,0,gamesPerRound,2),2,FALSE)</f>
        <v>#N/A</v>
      </c>
      <c r="G11" s="1" t="e">
        <f ca="1">VLOOKUP(G3,OFFSET(Pairings!$D$2,($B11-1)*gamesPerRound,0,gamesPerRound,2),2,FALSE)</f>
        <v>#N/A</v>
      </c>
      <c r="H11" s="1" t="e">
        <f ca="1">VLOOKUP(H3,OFFSET(Pairings!$D$2,($B11-1)*gamesPerRound,0,gamesPerRound,2),2,FALSE)</f>
        <v>#N/A</v>
      </c>
      <c r="I11" s="1" t="str">
        <f ca="1">VLOOKUP(I3,OFFSET(Pairings!$D$2,($B11-1)*gamesPerRound,0,gamesPerRound,2),2,FALSE)</f>
        <v>N.07</v>
      </c>
      <c r="J11" s="1" t="e">
        <f ca="1">VLOOKUP(J3,OFFSET(Pairings!$D$2,($B11-1)*gamesPerRound,0,gamesPerRound,2),2,FALSE)</f>
        <v>#N/A</v>
      </c>
      <c r="K11" s="1" t="str">
        <f ca="1">VLOOKUP(K3,OFFSET(Pairings!$D$2,($B11-1)*gamesPerRound,0,gamesPerRound,2),2,FALSE)</f>
        <v>F.09</v>
      </c>
      <c r="L11" s="1" t="e">
        <f ca="1">VLOOKUP(L3,OFFSET(Pairings!$D$2,($B11-1)*gamesPerRound,0,gamesPerRound,2),2,FALSE)</f>
        <v>#N/A</v>
      </c>
      <c r="M11" s="1" t="e">
        <f ca="1">VLOOKUP(M3,OFFSET(Pairings!$D$2,($B11-1)*gamesPerRound,0,gamesPerRound,2),2,FALSE)</f>
        <v>#N/A</v>
      </c>
      <c r="N11" s="1" t="e">
        <f ca="1">VLOOKUP(N3,OFFSET(Pairings!$D$2,($B11-1)*gamesPerRound,0,gamesPerRound,2),2,FALSE)</f>
        <v>#N/A</v>
      </c>
      <c r="O11" s="1" t="e">
        <f ca="1">VLOOKUP(O3,OFFSET(Pairings!$D$2,($B11-1)*gamesPerRound,0,gamesPerRound,2),2,FALSE)</f>
        <v>#N/A</v>
      </c>
      <c r="P11" s="1" t="str">
        <f ca="1">VLOOKUP(P3,OFFSET(Pairings!$D$2,($B11-1)*gamesPerRound,0,gamesPerRound,2),2,FALSE)</f>
        <v>B.14</v>
      </c>
      <c r="Q11" s="1" t="str">
        <f ca="1">VLOOKUP(Q3,OFFSET(Pairings!$D$2,($B11-1)*gamesPerRound,0,gamesPerRound,2),2,FALSE)</f>
        <v>I.15</v>
      </c>
      <c r="R11" s="1" t="e">
        <f ca="1">VLOOKUP(R3,OFFSET(Pairings!$D$2,($B11-1)*gamesPerRound,0,gamesPerRound,2),2,FALSE)</f>
        <v>#N/A</v>
      </c>
      <c r="S11" s="1" t="str">
        <f ca="1">VLOOKUP(S3,OFFSET(Pairings!$D$2,($B11-1)*gamesPerRound,0,gamesPerRound,2),2,FALSE)</f>
        <v>H.17</v>
      </c>
      <c r="T11" s="1" t="str">
        <f ca="1">VLOOKUP(T3,OFFSET(Pairings!$D$2,($B11-1)*gamesPerRound,0,gamesPerRound,2),2,FALSE)</f>
        <v>S.18</v>
      </c>
      <c r="U11" s="1" t="e">
        <f ca="1">VLOOKUP(U3,OFFSET(Pairings!$D$2,($B11-1)*gamesPerRound,0,gamesPerRound,2),2,FALSE)</f>
        <v>#N/A</v>
      </c>
      <c r="V11" s="1" t="str">
        <f ca="1">VLOOKUP(V3,OFFSET(Pairings!$D$2,($B11-1)*gamesPerRound,0,gamesPerRound,2),2,FALSE)</f>
        <v>S.20</v>
      </c>
    </row>
    <row r="12" spans="1:23" ht="12.75" hidden="1" customHeight="1" x14ac:dyDescent="0.2">
      <c r="B12" s="17">
        <v>1</v>
      </c>
      <c r="C12" s="1" t="str">
        <f ca="1">VLOOKUP(C3,OFFSET(Pairings!$E$2,($B12-1)*gamesPerRound,0,gamesPerRound,4),4,FALSE)</f>
        <v>M.02</v>
      </c>
      <c r="D12" s="1" t="str">
        <f ca="1">VLOOKUP(D3,OFFSET(Pairings!$E$2,($B12-1)*gamesPerRound,0,gamesPerRound,4),4,FALSE)</f>
        <v>D.02</v>
      </c>
      <c r="E12" s="1" t="str">
        <f ca="1">VLOOKUP(E3,OFFSET(Pairings!$E$2,($B12-1)*gamesPerRound,0,gamesPerRound,4),4,FALSE)</f>
        <v>K.03</v>
      </c>
      <c r="F12" s="1" t="str">
        <f ca="1">VLOOKUP(F3,OFFSET(Pairings!$E$2,($B12-1)*gamesPerRound,0,gamesPerRound,4),4,FALSE)</f>
        <v>N.04</v>
      </c>
      <c r="G12" s="1" t="str">
        <f ca="1">VLOOKUP(G3,OFFSET(Pairings!$E$2,($B12-1)*gamesPerRound,0,gamesPerRound,4),4,FALSE)</f>
        <v>P.05</v>
      </c>
      <c r="H12" s="1" t="str">
        <f ca="1">VLOOKUP(H3,OFFSET(Pairings!$E$2,($B12-1)*gamesPerRound,0,gamesPerRound,4),4,FALSE)</f>
        <v>L.06</v>
      </c>
      <c r="I12" s="1" t="e">
        <f ca="1">VLOOKUP(I3,OFFSET(Pairings!$E$2,($B12-1)*gamesPerRound,0,gamesPerRound,4),4,FALSE)</f>
        <v>#N/A</v>
      </c>
      <c r="J12" s="1" t="str">
        <f ca="1">VLOOKUP(J3,OFFSET(Pairings!$E$2,($B12-1)*gamesPerRound,0,gamesPerRound,4),4,FALSE)</f>
        <v>G.08</v>
      </c>
      <c r="K12" s="1" t="e">
        <f ca="1">VLOOKUP(K3,OFFSET(Pairings!$E$2,($B12-1)*gamesPerRound,0,gamesPerRound,4),4,FALSE)</f>
        <v>#N/A</v>
      </c>
      <c r="L12" s="1" t="str">
        <f ca="1">VLOOKUP(L3,OFFSET(Pairings!$E$2,($B12-1)*gamesPerRound,0,gamesPerRound,4),4,FALSE)</f>
        <v>C.10</v>
      </c>
      <c r="M12" s="1" t="str">
        <f ca="1">VLOOKUP(M3,OFFSET(Pairings!$E$2,($B12-1)*gamesPerRound,0,gamesPerRound,4),4,FALSE)</f>
        <v>K.11</v>
      </c>
      <c r="N12" s="1" t="str">
        <f ca="1">VLOOKUP(N3,OFFSET(Pairings!$E$2,($B12-1)*gamesPerRound,0,gamesPerRound,4),4,FALSE)</f>
        <v>H.12</v>
      </c>
      <c r="O12" s="1" t="str">
        <f ca="1">VLOOKUP(O3,OFFSET(Pairings!$E$2,($B12-1)*gamesPerRound,0,gamesPerRound,4),4,FALSE)</f>
        <v>Q.13</v>
      </c>
      <c r="P12" s="1" t="e">
        <f ca="1">VLOOKUP(P3,OFFSET(Pairings!$E$2,($B12-1)*gamesPerRound,0,gamesPerRound,4),4,FALSE)</f>
        <v>#N/A</v>
      </c>
      <c r="Q12" s="1" t="e">
        <f ca="1">VLOOKUP(Q3,OFFSET(Pairings!$E$2,($B12-1)*gamesPerRound,0,gamesPerRound,4),4,FALSE)</f>
        <v>#N/A</v>
      </c>
      <c r="R12" s="1" t="str">
        <f ca="1">VLOOKUP(R3,OFFSET(Pairings!$E$2,($B12-1)*gamesPerRound,0,gamesPerRound,4),4,FALSE)</f>
        <v>E.16</v>
      </c>
      <c r="S12" s="1" t="e">
        <f ca="1">VLOOKUP(S3,OFFSET(Pairings!$E$2,($B12-1)*gamesPerRound,0,gamesPerRound,4),4,FALSE)</f>
        <v>#N/A</v>
      </c>
      <c r="T12" s="1" t="e">
        <f ca="1">VLOOKUP(T3,OFFSET(Pairings!$E$2,($B12-1)*gamesPerRound,0,gamesPerRound,4),4,FALSE)</f>
        <v>#N/A</v>
      </c>
      <c r="U12" s="1" t="str">
        <f ca="1">VLOOKUP(U3,OFFSET(Pairings!$E$2,($B12-1)*gamesPerRound,0,gamesPerRound,4),4,FALSE)</f>
        <v>C.19</v>
      </c>
      <c r="V12" s="1" t="e">
        <f ca="1">VLOOKUP(V3,OFFSET(Pairings!$E$2,($B12-1)*gamesPerRound,0,gamesPerRound,4),4,FALSE)</f>
        <v>#N/A</v>
      </c>
    </row>
    <row r="13" spans="1:23" ht="12.75" hidden="1" customHeight="1" x14ac:dyDescent="0.2">
      <c r="B13" s="17">
        <v>2</v>
      </c>
      <c r="C13" s="1" t="str">
        <f ca="1">VLOOKUP(C3,OFFSET(Pairings!$D$2,($B13-1)*gamesPerRound,0,gamesPerRound,2),2,FALSE)</f>
        <v>D.01</v>
      </c>
      <c r="D13" s="1" t="str">
        <f ca="1">VLOOKUP(D3,OFFSET(Pairings!$D$2,($B13-1)*gamesPerRound,0,gamesPerRound,2),2,FALSE)</f>
        <v>O.02</v>
      </c>
      <c r="E13" s="1" t="str">
        <f ca="1">VLOOKUP(E3,OFFSET(Pairings!$D$2,($B13-1)*gamesPerRound,0,gamesPerRound,2),2,FALSE)</f>
        <v>B.03</v>
      </c>
      <c r="F13" s="1" t="str">
        <f ca="1">VLOOKUP(F3,OFFSET(Pairings!$D$2,($B13-1)*gamesPerRound,0,gamesPerRound,2),2,FALSE)</f>
        <v>K.04</v>
      </c>
      <c r="G13" s="1" t="e">
        <f ca="1">VLOOKUP(G3,OFFSET(Pairings!$D$2,($B13-1)*gamesPerRound,0,gamesPerRound,2),2,FALSE)</f>
        <v>#N/A</v>
      </c>
      <c r="H13" s="1" t="str">
        <f ca="1">VLOOKUP(H3,OFFSET(Pairings!$D$2,($B13-1)*gamesPerRound,0,gamesPerRound,2),2,FALSE)</f>
        <v>S.06</v>
      </c>
      <c r="I13" s="1" t="e">
        <f ca="1">VLOOKUP(I3,OFFSET(Pairings!$D$2,($B13-1)*gamesPerRound,0,gamesPerRound,2),2,FALSE)</f>
        <v>#N/A</v>
      </c>
      <c r="J13" s="1" t="str">
        <f ca="1">VLOOKUP(J3,OFFSET(Pairings!$D$2,($B13-1)*gamesPerRound,0,gamesPerRound,2),2,FALSE)</f>
        <v>M.08</v>
      </c>
      <c r="K13" s="1" t="e">
        <f ca="1">VLOOKUP(K3,OFFSET(Pairings!$D$2,($B13-1)*gamesPerRound,0,gamesPerRound,2),2,FALSE)</f>
        <v>#N/A</v>
      </c>
      <c r="L13" s="1" t="e">
        <f ca="1">VLOOKUP(L3,OFFSET(Pairings!$D$2,($B13-1)*gamesPerRound,0,gamesPerRound,2),2,FALSE)</f>
        <v>#N/A</v>
      </c>
      <c r="M13" s="1" t="e">
        <f ca="1">VLOOKUP(M3,OFFSET(Pairings!$D$2,($B13-1)*gamesPerRound,0,gamesPerRound,2),2,FALSE)</f>
        <v>#N/A</v>
      </c>
      <c r="N13" s="1" t="str">
        <f ca="1">VLOOKUP(N3,OFFSET(Pairings!$D$2,($B13-1)*gamesPerRound,0,gamesPerRound,2),2,FALSE)</f>
        <v>M.12</v>
      </c>
      <c r="O13" s="1" t="str">
        <f ca="1">VLOOKUP(O3,OFFSET(Pairings!$D$2,($B13-1)*gamesPerRound,0,gamesPerRound,2),2,FALSE)</f>
        <v>C.13</v>
      </c>
      <c r="P13" s="1" t="e">
        <f ca="1">VLOOKUP(P3,OFFSET(Pairings!$D$2,($B13-1)*gamesPerRound,0,gamesPerRound,2),2,FALSE)</f>
        <v>#N/A</v>
      </c>
      <c r="Q13" s="1" t="e">
        <f ca="1">VLOOKUP(Q3,OFFSET(Pairings!$D$2,($B13-1)*gamesPerRound,0,gamesPerRound,2),2,FALSE)</f>
        <v>#N/A</v>
      </c>
      <c r="R13" s="1" t="str">
        <f ca="1">VLOOKUP(R3,OFFSET(Pairings!$D$2,($B13-1)*gamesPerRound,0,gamesPerRound,2),2,FALSE)</f>
        <v>R.16</v>
      </c>
      <c r="S13" s="1" t="e">
        <f ca="1">VLOOKUP(S3,OFFSET(Pairings!$D$2,($B13-1)*gamesPerRound,0,gamesPerRound,2),2,FALSE)</f>
        <v>#N/A</v>
      </c>
      <c r="T13" s="1" t="str">
        <f ca="1">VLOOKUP(T3,OFFSET(Pairings!$D$2,($B13-1)*gamesPerRound,0,gamesPerRound,2),2,FALSE)</f>
        <v>Q.18</v>
      </c>
      <c r="U13" s="1" t="str">
        <f ca="1">VLOOKUP(U3,OFFSET(Pairings!$D$2,($B13-1)*gamesPerRound,0,gamesPerRound,2),2,FALSE)</f>
        <v>Q.19</v>
      </c>
      <c r="V13" s="1" t="str">
        <f ca="1">VLOOKUP(V3,OFFSET(Pairings!$D$2,($B13-1)*gamesPerRound,0,gamesPerRound,2),2,FALSE)</f>
        <v>J.20</v>
      </c>
    </row>
    <row r="14" spans="1:23" ht="12.75" hidden="1" customHeight="1" x14ac:dyDescent="0.2">
      <c r="B14" s="17">
        <v>2</v>
      </c>
      <c r="C14" s="1" t="e">
        <f ca="1">VLOOKUP(C3,OFFSET(Pairings!$E$2,($B14-1)*gamesPerRound,0,gamesPerRound,4),4,FALSE)</f>
        <v>#N/A</v>
      </c>
      <c r="D14" s="1" t="e">
        <f ca="1">VLOOKUP(D3,OFFSET(Pairings!$E$2,($B14-1)*gamesPerRound,0,gamesPerRound,4),4,FALSE)</f>
        <v>#N/A</v>
      </c>
      <c r="E14" s="1" t="e">
        <f ca="1">VLOOKUP(E3,OFFSET(Pairings!$E$2,($B14-1)*gamesPerRound,0,gamesPerRound,4),4,FALSE)</f>
        <v>#N/A</v>
      </c>
      <c r="F14" s="1" t="e">
        <f ca="1">VLOOKUP(F3,OFFSET(Pairings!$E$2,($B14-1)*gamesPerRound,0,gamesPerRound,4),4,FALSE)</f>
        <v>#N/A</v>
      </c>
      <c r="G14" s="1" t="str">
        <f ca="1">VLOOKUP(G3,OFFSET(Pairings!$E$2,($B14-1)*gamesPerRound,0,gamesPerRound,4),4,FALSE)</f>
        <v>I.05</v>
      </c>
      <c r="H14" s="1" t="e">
        <f ca="1">VLOOKUP(H3,OFFSET(Pairings!$E$2,($B14-1)*gamesPerRound,0,gamesPerRound,4),4,FALSE)</f>
        <v>#N/A</v>
      </c>
      <c r="I14" s="1" t="str">
        <f ca="1">VLOOKUP(I3,OFFSET(Pairings!$E$2,($B14-1)*gamesPerRound,0,gamesPerRound,4),4,FALSE)</f>
        <v>B.07</v>
      </c>
      <c r="J14" s="1" t="e">
        <f ca="1">VLOOKUP(J3,OFFSET(Pairings!$E$2,($B14-1)*gamesPerRound,0,gamesPerRound,4),4,FALSE)</f>
        <v>#N/A</v>
      </c>
      <c r="K14" s="1" t="str">
        <f ca="1">VLOOKUP(K3,OFFSET(Pairings!$E$2,($B14-1)*gamesPerRound,0,gamesPerRound,4),4,FALSE)</f>
        <v>S.09</v>
      </c>
      <c r="L14" s="1" t="str">
        <f ca="1">VLOOKUP(L3,OFFSET(Pairings!$E$2,($B14-1)*gamesPerRound,0,gamesPerRound,4),4,FALSE)</f>
        <v>M.10</v>
      </c>
      <c r="M14" s="1" t="str">
        <f ca="1">VLOOKUP(M3,OFFSET(Pairings!$E$2,($B14-1)*gamesPerRound,0,gamesPerRound,4),4,FALSE)</f>
        <v>R.11</v>
      </c>
      <c r="N14" s="1" t="e">
        <f ca="1">VLOOKUP(N3,OFFSET(Pairings!$E$2,($B14-1)*gamesPerRound,0,gamesPerRound,4),4,FALSE)</f>
        <v>#N/A</v>
      </c>
      <c r="O14" s="1" t="e">
        <f ca="1">VLOOKUP(O3,OFFSET(Pairings!$E$2,($B14-1)*gamesPerRound,0,gamesPerRound,4),4,FALSE)</f>
        <v>#N/A</v>
      </c>
      <c r="P14" s="1" t="str">
        <f ca="1">VLOOKUP(P3,OFFSET(Pairings!$E$2,($B14-1)*gamesPerRound,0,gamesPerRound,4),4,FALSE)</f>
        <v>N.14</v>
      </c>
      <c r="Q14" s="1" t="str">
        <f ca="1">VLOOKUP(Q3,OFFSET(Pairings!$E$2,($B14-1)*gamesPerRound,0,gamesPerRound,4),4,FALSE)</f>
        <v>L.15</v>
      </c>
      <c r="R14" s="1" t="e">
        <f ca="1">VLOOKUP(R3,OFFSET(Pairings!$E$2,($B14-1)*gamesPerRound,0,gamesPerRound,4),4,FALSE)</f>
        <v>#N/A</v>
      </c>
      <c r="S14" s="1" t="str">
        <f ca="1">VLOOKUP(S3,OFFSET(Pairings!$E$2,($B14-1)*gamesPerRound,0,gamesPerRound,4),4,FALSE)</f>
        <v>D.17</v>
      </c>
      <c r="T14" s="1" t="e">
        <f ca="1">VLOOKUP(T3,OFFSET(Pairings!$E$2,($B14-1)*gamesPerRound,0,gamesPerRound,4),4,FALSE)</f>
        <v>#N/A</v>
      </c>
      <c r="U14" s="1" t="e">
        <f ca="1">VLOOKUP(U3,OFFSET(Pairings!$E$2,($B14-1)*gamesPerRound,0,gamesPerRound,4),4,FALSE)</f>
        <v>#N/A</v>
      </c>
      <c r="V14" s="1" t="e">
        <f ca="1">VLOOKUP(V3,OFFSET(Pairings!$E$2,($B14-1)*gamesPerRound,0,gamesPerRound,4),4,FALSE)</f>
        <v>#N/A</v>
      </c>
    </row>
    <row r="15" spans="1:23" ht="12.75" hidden="1" customHeight="1" x14ac:dyDescent="0.2">
      <c r="B15" s="17">
        <v>3</v>
      </c>
      <c r="C15" s="1" t="e">
        <f ca="1">VLOOKUP(C3,OFFSET(Pairings!$D$2,($B15-1)*gamesPerRound,0,gamesPerRound,2),2,FALSE)</f>
        <v>#N/A</v>
      </c>
      <c r="D15" s="1" t="str">
        <f ca="1">VLOOKUP(D3,OFFSET(Pairings!$D$2,($B15-1)*gamesPerRound,0,gamesPerRound,2),2,FALSE)</f>
        <v>E.02</v>
      </c>
      <c r="E15" s="1" t="e">
        <f ca="1">VLOOKUP(E3,OFFSET(Pairings!$D$2,($B15-1)*gamesPerRound,0,gamesPerRound,2),2,FALSE)</f>
        <v>#N/A</v>
      </c>
      <c r="F15" s="1" t="str">
        <f ca="1">VLOOKUP(F3,OFFSET(Pairings!$D$2,($B15-1)*gamesPerRound,0,gamesPerRound,2),2,FALSE)</f>
        <v>I.04</v>
      </c>
      <c r="G15" s="1" t="str">
        <f ca="1">VLOOKUP(G3,OFFSET(Pairings!$D$2,($B15-1)*gamesPerRound,0,gamesPerRound,2),2,FALSE)</f>
        <v>C.05</v>
      </c>
      <c r="H15" s="1" t="str">
        <f ca="1">VLOOKUP(H3,OFFSET(Pairings!$D$2,($B15-1)*gamesPerRound,0,gamesPerRound,2),2,FALSE)</f>
        <v>J.06</v>
      </c>
      <c r="I15" s="1" t="str">
        <f ca="1">VLOOKUP(I3,OFFSET(Pairings!$D$2,($B15-1)*gamesPerRound,0,gamesPerRound,2),2,FALSE)</f>
        <v>F.07</v>
      </c>
      <c r="J15" s="1" t="e">
        <f ca="1">VLOOKUP(J3,OFFSET(Pairings!$D$2,($B15-1)*gamesPerRound,0,gamesPerRound,2),2,FALSE)</f>
        <v>#N/A</v>
      </c>
      <c r="K15" s="1" t="str">
        <f ca="1">VLOOKUP(K3,OFFSET(Pairings!$D$2,($B15-1)*gamesPerRound,0,gamesPerRound,2),2,FALSE)</f>
        <v>O.09</v>
      </c>
      <c r="L15" s="1" t="str">
        <f ca="1">VLOOKUP(L3,OFFSET(Pairings!$D$2,($B15-1)*gamesPerRound,0,gamesPerRound,2),2,FALSE)</f>
        <v>O.10</v>
      </c>
      <c r="M15" s="1" t="str">
        <f ca="1">VLOOKUP(M3,OFFSET(Pairings!$D$2,($B15-1)*gamesPerRound,0,gamesPerRound,2),2,FALSE)</f>
        <v>L.11</v>
      </c>
      <c r="N15" s="1" t="str">
        <f ca="1">VLOOKUP(N3,OFFSET(Pairings!$D$2,($B15-1)*gamesPerRound,0,gamesPerRound,2),2,FALSE)</f>
        <v>P.12</v>
      </c>
      <c r="O15" s="1" t="str">
        <f ca="1">VLOOKUP(O3,OFFSET(Pairings!$D$2,($B15-1)*gamesPerRound,0,gamesPerRound,2),2,FALSE)</f>
        <v>F.13</v>
      </c>
      <c r="P15" s="1" t="e">
        <f ca="1">VLOOKUP(P3,OFFSET(Pairings!$D$2,($B15-1)*gamesPerRound,0,gamesPerRound,2),2,FALSE)</f>
        <v>#N/A</v>
      </c>
      <c r="Q15" s="1" t="str">
        <f ca="1">VLOOKUP(Q3,OFFSET(Pairings!$D$2,($B15-1)*gamesPerRound,0,gamesPerRound,2),2,FALSE)</f>
        <v>P.15</v>
      </c>
      <c r="R15" s="1" t="e">
        <f ca="1">VLOOKUP(R3,OFFSET(Pairings!$D$2,($B15-1)*gamesPerRound,0,gamesPerRound,2),2,FALSE)</f>
        <v>#N/A</v>
      </c>
      <c r="S15" s="1" t="e">
        <f ca="1">VLOOKUP(S3,OFFSET(Pairings!$D$2,($B15-1)*gamesPerRound,0,gamesPerRound,2),2,FALSE)</f>
        <v>#N/A</v>
      </c>
      <c r="T15" s="1" t="e">
        <f ca="1">VLOOKUP(T3,OFFSET(Pairings!$D$2,($B15-1)*gamesPerRound,0,gamesPerRound,2),2,FALSE)</f>
        <v>#N/A</v>
      </c>
      <c r="U15" s="1" t="e">
        <f ca="1">VLOOKUP(U3,OFFSET(Pairings!$D$2,($B15-1)*gamesPerRound,0,gamesPerRound,2),2,FALSE)</f>
        <v>#N/A</v>
      </c>
      <c r="V15" s="1" t="e">
        <f ca="1">VLOOKUP(V3,OFFSET(Pairings!$D$2,($B15-1)*gamesPerRound,0,gamesPerRound,2),2,FALSE)</f>
        <v>#N/A</v>
      </c>
    </row>
    <row r="16" spans="1:23" ht="12.75" hidden="1" customHeight="1" x14ac:dyDescent="0.2">
      <c r="B16" s="17">
        <v>3</v>
      </c>
      <c r="C16" s="1" t="str">
        <f ca="1">VLOOKUP(C3,OFFSET(Pairings!$E$2,($B16-1)*gamesPerRound,0,gamesPerRound,4),4,FALSE)</f>
        <v>R.01</v>
      </c>
      <c r="D16" s="1" t="e">
        <f ca="1">VLOOKUP(D3,OFFSET(Pairings!$E$2,($B16-1)*gamesPerRound,0,gamesPerRound,4),4,FALSE)</f>
        <v>#N/A</v>
      </c>
      <c r="E16" s="1" t="str">
        <f ca="1">VLOOKUP(E3,OFFSET(Pairings!$E$2,($B16-1)*gamesPerRound,0,gamesPerRound,4),4,FALSE)</f>
        <v>E.03</v>
      </c>
      <c r="F16" s="1" t="e">
        <f ca="1">VLOOKUP(F3,OFFSET(Pairings!$E$2,($B16-1)*gamesPerRound,0,gamesPerRound,4),4,FALSE)</f>
        <v>#N/A</v>
      </c>
      <c r="G16" s="1" t="e">
        <f ca="1">VLOOKUP(G3,OFFSET(Pairings!$E$2,($B16-1)*gamesPerRound,0,gamesPerRound,4),4,FALSE)</f>
        <v>#N/A</v>
      </c>
      <c r="H16" s="1" t="e">
        <f ca="1">VLOOKUP(H3,OFFSET(Pairings!$E$2,($B16-1)*gamesPerRound,0,gamesPerRound,4),4,FALSE)</f>
        <v>#N/A</v>
      </c>
      <c r="I16" s="1" t="e">
        <f ca="1">VLOOKUP(I3,OFFSET(Pairings!$E$2,($B16-1)*gamesPerRound,0,gamesPerRound,4),4,FALSE)</f>
        <v>#N/A</v>
      </c>
      <c r="J16" s="1" t="str">
        <f ca="1">VLOOKUP(J3,OFFSET(Pairings!$E$2,($B16-1)*gamesPerRound,0,gamesPerRound,4),4,FALSE)</f>
        <v>D.08</v>
      </c>
      <c r="K16" s="1" t="e">
        <f ca="1">VLOOKUP(K3,OFFSET(Pairings!$E$2,($B16-1)*gamesPerRound,0,gamesPerRound,4),4,FALSE)</f>
        <v>#N/A</v>
      </c>
      <c r="L16" s="1" t="e">
        <f ca="1">VLOOKUP(L3,OFFSET(Pairings!$E$2,($B16-1)*gamesPerRound,0,gamesPerRound,4),4,FALSE)</f>
        <v>#N/A</v>
      </c>
      <c r="M16" s="1" t="e">
        <f ca="1">VLOOKUP(M3,OFFSET(Pairings!$E$2,($B16-1)*gamesPerRound,0,gamesPerRound,4),4,FALSE)</f>
        <v>#N/A</v>
      </c>
      <c r="N16" s="1" t="e">
        <f ca="1">VLOOKUP(N3,OFFSET(Pairings!$E$2,($B16-1)*gamesPerRound,0,gamesPerRound,4),4,FALSE)</f>
        <v>#N/A</v>
      </c>
      <c r="O16" s="1" t="e">
        <f ca="1">VLOOKUP(O3,OFFSET(Pairings!$E$2,($B16-1)*gamesPerRound,0,gamesPerRound,4),4,FALSE)</f>
        <v>#N/A</v>
      </c>
      <c r="P16" s="1" t="str">
        <f ca="1">VLOOKUP(P3,OFFSET(Pairings!$E$2,($B16-1)*gamesPerRound,0,gamesPerRound,4),4,FALSE)</f>
        <v>O.14</v>
      </c>
      <c r="Q16" s="1" t="e">
        <f ca="1">VLOOKUP(Q3,OFFSET(Pairings!$E$2,($B16-1)*gamesPerRound,0,gamesPerRound,4),4,FALSE)</f>
        <v>#N/A</v>
      </c>
      <c r="R16" s="1" t="str">
        <f ca="1">VLOOKUP(R3,OFFSET(Pairings!$E$2,($B16-1)*gamesPerRound,0,gamesPerRound,4),4,FALSE)</f>
        <v>J.16</v>
      </c>
      <c r="S16" s="1" t="str">
        <f ca="1">VLOOKUP(S3,OFFSET(Pairings!$E$2,($B16-1)*gamesPerRound,0,gamesPerRound,4),4,FALSE)</f>
        <v>G.17</v>
      </c>
      <c r="T16" s="1" t="str">
        <f ca="1">VLOOKUP(T3,OFFSET(Pairings!$E$2,($B16-1)*gamesPerRound,0,gamesPerRound,4),4,FALSE)</f>
        <v>E.18</v>
      </c>
      <c r="U16" s="1" t="str">
        <f ca="1">VLOOKUP(U3,OFFSET(Pairings!$E$2,($B16-1)*gamesPerRound,0,gamesPerRound,4),4,FALSE)</f>
        <v>G.19</v>
      </c>
      <c r="V16" s="1" t="str">
        <f ca="1">VLOOKUP(V3,OFFSET(Pairings!$E$2,($B16-1)*gamesPerRound,0,gamesPerRound,4),4,FALSE)</f>
        <v>H.20</v>
      </c>
    </row>
    <row r="17" spans="1:23" ht="18" customHeight="1" thickBot="1" x14ac:dyDescent="0.25"/>
    <row r="18" spans="1:23" s="12" customFormat="1" ht="15.75" thickBot="1" x14ac:dyDescent="0.25">
      <c r="A18" s="12" t="s">
        <v>10</v>
      </c>
      <c r="B18" s="38">
        <f>VLOOKUP(A18,TeamLookup,2,FALSE)</f>
        <v>0</v>
      </c>
      <c r="C18" s="13" t="str">
        <f>$A18&amp;"."&amp;TEXT(C$1,"00")</f>
        <v>B.01</v>
      </c>
      <c r="D18" s="14" t="str">
        <f t="shared" ref="D18:V18" si="13">$A18&amp;"."&amp;TEXT(D$1,"00")</f>
        <v>B.02</v>
      </c>
      <c r="E18" s="14" t="str">
        <f t="shared" si="13"/>
        <v>B.03</v>
      </c>
      <c r="F18" s="14" t="str">
        <f t="shared" si="13"/>
        <v>B.04</v>
      </c>
      <c r="G18" s="14" t="str">
        <f t="shared" si="13"/>
        <v>B.05</v>
      </c>
      <c r="H18" s="14" t="str">
        <f t="shared" si="13"/>
        <v>B.06</v>
      </c>
      <c r="I18" s="14" t="str">
        <f t="shared" si="13"/>
        <v>B.07</v>
      </c>
      <c r="J18" s="14" t="str">
        <f t="shared" si="13"/>
        <v>B.08</v>
      </c>
      <c r="K18" s="14" t="str">
        <f t="shared" si="13"/>
        <v>B.09</v>
      </c>
      <c r="L18" s="14" t="str">
        <f t="shared" si="13"/>
        <v>B.10</v>
      </c>
      <c r="M18" s="14" t="str">
        <f t="shared" si="13"/>
        <v>B.11</v>
      </c>
      <c r="N18" s="15" t="str">
        <f t="shared" si="13"/>
        <v>B.12</v>
      </c>
      <c r="O18" s="15" t="str">
        <f t="shared" si="13"/>
        <v>B.13</v>
      </c>
      <c r="P18" s="15" t="str">
        <f t="shared" si="13"/>
        <v>B.14</v>
      </c>
      <c r="Q18" s="15" t="str">
        <f t="shared" si="13"/>
        <v>B.15</v>
      </c>
      <c r="R18" s="15" t="str">
        <f t="shared" si="13"/>
        <v>B.16</v>
      </c>
      <c r="S18" s="15" t="str">
        <f t="shared" si="13"/>
        <v>B.17</v>
      </c>
      <c r="T18" s="15" t="str">
        <f t="shared" si="13"/>
        <v>B.18</v>
      </c>
      <c r="U18" s="15" t="str">
        <f t="shared" si="13"/>
        <v>B.19</v>
      </c>
      <c r="V18" s="15" t="str">
        <f t="shared" si="13"/>
        <v>B.20</v>
      </c>
      <c r="W18" s="16" t="s">
        <v>110</v>
      </c>
    </row>
    <row r="19" spans="1:23" ht="9" customHeight="1" x14ac:dyDescent="0.2">
      <c r="C19" s="19" t="str">
        <f t="shared" ref="C19:N19" ca="1" si="14">IF(ISNA(C26),"B","W")</f>
        <v>B</v>
      </c>
      <c r="D19" s="20" t="str">
        <f t="shared" ca="1" si="14"/>
        <v>B</v>
      </c>
      <c r="E19" s="20" t="str">
        <f t="shared" ca="1" si="14"/>
        <v>W</v>
      </c>
      <c r="F19" s="20" t="str">
        <f t="shared" ca="1" si="14"/>
        <v>B</v>
      </c>
      <c r="G19" s="20" t="str">
        <f t="shared" ca="1" si="14"/>
        <v>W</v>
      </c>
      <c r="H19" s="20" t="str">
        <f t="shared" ca="1" si="14"/>
        <v>W</v>
      </c>
      <c r="I19" s="20" t="str">
        <f t="shared" ca="1" si="14"/>
        <v>B</v>
      </c>
      <c r="J19" s="20" t="str">
        <f t="shared" ca="1" si="14"/>
        <v>W</v>
      </c>
      <c r="K19" s="20" t="str">
        <f t="shared" ca="1" si="14"/>
        <v>W</v>
      </c>
      <c r="L19" s="20" t="str">
        <f t="shared" ca="1" si="14"/>
        <v>W</v>
      </c>
      <c r="M19" s="20" t="str">
        <f t="shared" ca="1" si="14"/>
        <v>B</v>
      </c>
      <c r="N19" s="21" t="str">
        <f t="shared" ca="1" si="14"/>
        <v>B</v>
      </c>
      <c r="O19" s="21" t="str">
        <f t="shared" ref="O19:V19" ca="1" si="15">IF(ISNA(O26),"B","W")</f>
        <v>W</v>
      </c>
      <c r="P19" s="21" t="str">
        <f t="shared" ca="1" si="15"/>
        <v>B</v>
      </c>
      <c r="Q19" s="21" t="str">
        <f t="shared" ca="1" si="15"/>
        <v>B</v>
      </c>
      <c r="R19" s="21" t="str">
        <f t="shared" ca="1" si="15"/>
        <v>W</v>
      </c>
      <c r="S19" s="21" t="str">
        <f t="shared" ca="1" si="15"/>
        <v>W</v>
      </c>
      <c r="T19" s="21" t="str">
        <f t="shared" ca="1" si="15"/>
        <v>B</v>
      </c>
      <c r="U19" s="21" t="str">
        <f t="shared" ca="1" si="15"/>
        <v>W</v>
      </c>
      <c r="V19" s="21" t="str">
        <f t="shared" ca="1" si="15"/>
        <v>W</v>
      </c>
      <c r="W19" s="6"/>
    </row>
    <row r="20" spans="1:23" x14ac:dyDescent="0.2">
      <c r="B20" s="17" t="s">
        <v>111</v>
      </c>
      <c r="C20" s="22" t="str">
        <f ca="1">IF(ISNA(C26),C27,C26)</f>
        <v>P.01</v>
      </c>
      <c r="D20" s="23" t="str">
        <f t="shared" ref="D20:N20" ca="1" si="16">IF(ISNA(D26),D27,D26)</f>
        <v>E.02</v>
      </c>
      <c r="E20" s="23" t="str">
        <f t="shared" ca="1" si="16"/>
        <v>G.03</v>
      </c>
      <c r="F20" s="23" t="str">
        <f t="shared" ca="1" si="16"/>
        <v>I.04</v>
      </c>
      <c r="G20" s="23" t="str">
        <f t="shared" ca="1" si="16"/>
        <v>D.05</v>
      </c>
      <c r="H20" s="23" t="str">
        <f t="shared" ca="1" si="16"/>
        <v>C.06</v>
      </c>
      <c r="I20" s="23" t="str">
        <f t="shared" ca="1" si="16"/>
        <v>D.07</v>
      </c>
      <c r="J20" s="23" t="str">
        <f t="shared" ca="1" si="16"/>
        <v>O.08</v>
      </c>
      <c r="K20" s="23" t="str">
        <f t="shared" ca="1" si="16"/>
        <v>N.09</v>
      </c>
      <c r="L20" s="23" t="str">
        <f t="shared" ca="1" si="16"/>
        <v>M.10</v>
      </c>
      <c r="M20" s="23" t="str">
        <f t="shared" ca="1" si="16"/>
        <v>F.12</v>
      </c>
      <c r="N20" s="24" t="str">
        <f t="shared" ca="1" si="16"/>
        <v>K.12</v>
      </c>
      <c r="O20" s="24" t="str">
        <f t="shared" ref="O20:V20" ca="1" si="17">IF(ISNA(O26),O27,O26)</f>
        <v>P.13</v>
      </c>
      <c r="P20" s="24" t="str">
        <f t="shared" ca="1" si="17"/>
        <v>A.14</v>
      </c>
      <c r="Q20" s="24" t="str">
        <f t="shared" ca="1" si="17"/>
        <v>M.15</v>
      </c>
      <c r="R20" s="24" t="str">
        <f t="shared" ca="1" si="17"/>
        <v>C.16</v>
      </c>
      <c r="S20" s="24" t="str">
        <f t="shared" ca="1" si="17"/>
        <v>J.17</v>
      </c>
      <c r="T20" s="24" t="str">
        <f t="shared" ca="1" si="17"/>
        <v>E.18</v>
      </c>
      <c r="U20" s="24" t="str">
        <f t="shared" ca="1" si="17"/>
        <v>D.19</v>
      </c>
      <c r="V20" s="24" t="str">
        <f t="shared" ca="1" si="17"/>
        <v>O.20</v>
      </c>
      <c r="W20" s="11"/>
    </row>
    <row r="21" spans="1:23" ht="9" customHeight="1" x14ac:dyDescent="0.2">
      <c r="C21" s="25" t="str">
        <f t="shared" ref="C21:N21" ca="1" si="18">IF(ISNA(C28),"B","W")</f>
        <v>W</v>
      </c>
      <c r="D21" s="26" t="str">
        <f t="shared" ca="1" si="18"/>
        <v>W</v>
      </c>
      <c r="E21" s="26" t="str">
        <f t="shared" ca="1" si="18"/>
        <v>B</v>
      </c>
      <c r="F21" s="26" t="str">
        <f t="shared" ca="1" si="18"/>
        <v>W</v>
      </c>
      <c r="G21" s="26" t="str">
        <f t="shared" ca="1" si="18"/>
        <v>B</v>
      </c>
      <c r="H21" s="26" t="str">
        <f t="shared" ca="1" si="18"/>
        <v>B</v>
      </c>
      <c r="I21" s="26" t="str">
        <f t="shared" ca="1" si="18"/>
        <v>W</v>
      </c>
      <c r="J21" s="26" t="str">
        <f t="shared" ca="1" si="18"/>
        <v>W</v>
      </c>
      <c r="K21" s="26" t="str">
        <f t="shared" ca="1" si="18"/>
        <v>W</v>
      </c>
      <c r="L21" s="26" t="str">
        <f t="shared" ca="1" si="18"/>
        <v>B</v>
      </c>
      <c r="M21" s="26" t="str">
        <f t="shared" ca="1" si="18"/>
        <v>W</v>
      </c>
      <c r="N21" s="27" t="str">
        <f t="shared" ca="1" si="18"/>
        <v>W</v>
      </c>
      <c r="O21" s="27" t="str">
        <f t="shared" ref="O21:V21" ca="1" si="19">IF(ISNA(O28),"B","W")</f>
        <v>B</v>
      </c>
      <c r="P21" s="27" t="str">
        <f t="shared" ca="1" si="19"/>
        <v>W</v>
      </c>
      <c r="Q21" s="27" t="str">
        <f t="shared" ca="1" si="19"/>
        <v>W</v>
      </c>
      <c r="R21" s="27" t="str">
        <f t="shared" ca="1" si="19"/>
        <v>B</v>
      </c>
      <c r="S21" s="27" t="str">
        <f t="shared" ca="1" si="19"/>
        <v>W</v>
      </c>
      <c r="T21" s="27" t="str">
        <f t="shared" ca="1" si="19"/>
        <v>W</v>
      </c>
      <c r="U21" s="27" t="str">
        <f t="shared" ca="1" si="19"/>
        <v>B</v>
      </c>
      <c r="V21" s="27" t="str">
        <f t="shared" ca="1" si="19"/>
        <v>W</v>
      </c>
      <c r="W21" s="6"/>
    </row>
    <row r="22" spans="1:23" x14ac:dyDescent="0.2">
      <c r="B22" s="17" t="s">
        <v>112</v>
      </c>
      <c r="C22" s="22" t="str">
        <f ca="1">IF(ISNA(C28),C29,C28)</f>
        <v>N.01</v>
      </c>
      <c r="D22" s="23" t="str">
        <f t="shared" ref="D22:N22" ca="1" si="20">IF(ISNA(D28),D29,D28)</f>
        <v>P.02</v>
      </c>
      <c r="E22" s="23" t="str">
        <f t="shared" ca="1" si="20"/>
        <v>A.03</v>
      </c>
      <c r="F22" s="23" t="str">
        <f t="shared" ca="1" si="20"/>
        <v>C.04</v>
      </c>
      <c r="G22" s="23" t="str">
        <f t="shared" ca="1" si="20"/>
        <v>E.05</v>
      </c>
      <c r="H22" s="23" t="str">
        <f t="shared" ca="1" si="20"/>
        <v>Q.06</v>
      </c>
      <c r="I22" s="23" t="str">
        <f t="shared" ca="1" si="20"/>
        <v>A.07</v>
      </c>
      <c r="J22" s="23" t="str">
        <f t="shared" ca="1" si="20"/>
        <v>R.07</v>
      </c>
      <c r="K22" s="23" t="str">
        <f t="shared" ca="1" si="20"/>
        <v>J.09</v>
      </c>
      <c r="L22" s="23" t="str">
        <f t="shared" ca="1" si="20"/>
        <v>J.10</v>
      </c>
      <c r="M22" s="23" t="str">
        <f t="shared" ca="1" si="20"/>
        <v>S.11</v>
      </c>
      <c r="N22" s="24" t="str">
        <f t="shared" ca="1" si="20"/>
        <v>H.12</v>
      </c>
      <c r="O22" s="24" t="str">
        <f t="shared" ref="O22:V22" ca="1" si="21">IF(ISNA(O28),O29,O28)</f>
        <v>K.13</v>
      </c>
      <c r="P22" s="24" t="str">
        <f t="shared" ca="1" si="21"/>
        <v>G.14</v>
      </c>
      <c r="Q22" s="24" t="str">
        <f t="shared" ca="1" si="21"/>
        <v>G.15</v>
      </c>
      <c r="R22" s="24" t="str">
        <f t="shared" ca="1" si="21"/>
        <v>O.16</v>
      </c>
      <c r="S22" s="24" t="str">
        <f t="shared" ca="1" si="21"/>
        <v>I.17</v>
      </c>
      <c r="T22" s="24" t="str">
        <f t="shared" ca="1" si="21"/>
        <v>H.18</v>
      </c>
      <c r="U22" s="24" t="str">
        <f t="shared" ca="1" si="21"/>
        <v>R.19</v>
      </c>
      <c r="V22" s="24" t="str">
        <f t="shared" ca="1" si="21"/>
        <v>L.20</v>
      </c>
      <c r="W22" s="11"/>
    </row>
    <row r="23" spans="1:23" ht="9" customHeight="1" x14ac:dyDescent="0.2">
      <c r="C23" s="25" t="str">
        <f t="shared" ref="C23:N23" ca="1" si="22">IF(ISNA(C30),"B","W")</f>
        <v>B</v>
      </c>
      <c r="D23" s="26" t="str">
        <f t="shared" ca="1" si="22"/>
        <v>W</v>
      </c>
      <c r="E23" s="26" t="str">
        <f t="shared" ca="1" si="22"/>
        <v>B</v>
      </c>
      <c r="F23" s="26" t="str">
        <f t="shared" ca="1" si="22"/>
        <v>B</v>
      </c>
      <c r="G23" s="26" t="str">
        <f t="shared" ca="1" si="22"/>
        <v>W</v>
      </c>
      <c r="H23" s="26" t="str">
        <f t="shared" ca="1" si="22"/>
        <v>B</v>
      </c>
      <c r="I23" s="26" t="str">
        <f t="shared" ca="1" si="22"/>
        <v>B</v>
      </c>
      <c r="J23" s="26" t="str">
        <f t="shared" ca="1" si="22"/>
        <v>B</v>
      </c>
      <c r="K23" s="26" t="str">
        <f t="shared" ca="1" si="22"/>
        <v>B</v>
      </c>
      <c r="L23" s="26" t="str">
        <f t="shared" ca="1" si="22"/>
        <v>B</v>
      </c>
      <c r="M23" s="26" t="str">
        <f t="shared" ca="1" si="22"/>
        <v>W</v>
      </c>
      <c r="N23" s="27" t="str">
        <f t="shared" ca="1" si="22"/>
        <v>B</v>
      </c>
      <c r="O23" s="27" t="str">
        <f t="shared" ref="O23:V23" ca="1" si="23">IF(ISNA(O30),"B","W")</f>
        <v>W</v>
      </c>
      <c r="P23" s="27" t="str">
        <f t="shared" ca="1" si="23"/>
        <v>B</v>
      </c>
      <c r="Q23" s="27" t="str">
        <f t="shared" ca="1" si="23"/>
        <v>W</v>
      </c>
      <c r="R23" s="27" t="str">
        <f t="shared" ca="1" si="23"/>
        <v>B</v>
      </c>
      <c r="S23" s="27" t="str">
        <f t="shared" ca="1" si="23"/>
        <v>B</v>
      </c>
      <c r="T23" s="27" t="str">
        <f t="shared" ca="1" si="23"/>
        <v>W</v>
      </c>
      <c r="U23" s="27" t="str">
        <f t="shared" ca="1" si="23"/>
        <v>B</v>
      </c>
      <c r="V23" s="27" t="str">
        <f t="shared" ca="1" si="23"/>
        <v>B</v>
      </c>
      <c r="W23" s="6"/>
    </row>
    <row r="24" spans="1:23" ht="15.75" thickBot="1" x14ac:dyDescent="0.25">
      <c r="B24" s="17" t="s">
        <v>113</v>
      </c>
      <c r="C24" s="28" t="str">
        <f ca="1">IF(ISNA(C30),C31,C30)</f>
        <v>S.01</v>
      </c>
      <c r="D24" s="29" t="str">
        <f t="shared" ref="D24:N24" ca="1" si="24">IF(ISNA(D30),D31,D30)</f>
        <v>Q.02</v>
      </c>
      <c r="E24" s="29" t="str">
        <f t="shared" ca="1" si="24"/>
        <v>L.04</v>
      </c>
      <c r="F24" s="29" t="str">
        <f t="shared" ca="1" si="24"/>
        <v>E.04</v>
      </c>
      <c r="G24" s="29" t="str">
        <f t="shared" ca="1" si="24"/>
        <v>J.05</v>
      </c>
      <c r="H24" s="29" t="str">
        <f t="shared" ca="1" si="24"/>
        <v>O.06</v>
      </c>
      <c r="I24" s="29" t="str">
        <f t="shared" ca="1" si="24"/>
        <v>H.07</v>
      </c>
      <c r="J24" s="29" t="str">
        <f t="shared" ca="1" si="24"/>
        <v>K.08</v>
      </c>
      <c r="K24" s="29" t="str">
        <f t="shared" ca="1" si="24"/>
        <v>L.09</v>
      </c>
      <c r="L24" s="29" t="str">
        <f t="shared" ca="1" si="24"/>
        <v>L.10</v>
      </c>
      <c r="M24" s="29" t="str">
        <f t="shared" ca="1" si="24"/>
        <v>F.11</v>
      </c>
      <c r="N24" s="30" t="str">
        <f t="shared" ca="1" si="24"/>
        <v>N.12</v>
      </c>
      <c r="O24" s="30" t="str">
        <f t="shared" ref="O24:V24" ca="1" si="25">IF(ISNA(O30),O31,O30)</f>
        <v>Q.13</v>
      </c>
      <c r="P24" s="30" t="str">
        <f t="shared" ca="1" si="25"/>
        <v>S.14</v>
      </c>
      <c r="Q24" s="30" t="str">
        <f t="shared" ca="1" si="25"/>
        <v>R.15</v>
      </c>
      <c r="R24" s="30" t="str">
        <f t="shared" ca="1" si="25"/>
        <v>I.16</v>
      </c>
      <c r="S24" s="30" t="str">
        <f t="shared" ca="1" si="25"/>
        <v>N.17</v>
      </c>
      <c r="T24" s="30" t="str">
        <f t="shared" ca="1" si="25"/>
        <v>F.18</v>
      </c>
      <c r="U24" s="30" t="str">
        <f t="shared" ca="1" si="25"/>
        <v>C.19</v>
      </c>
      <c r="V24" s="30" t="str">
        <f t="shared" ca="1" si="25"/>
        <v>M.20</v>
      </c>
      <c r="W24" s="7"/>
    </row>
    <row r="25" spans="1:23" ht="18.600000000000001" customHeight="1" thickBot="1" x14ac:dyDescent="0.25">
      <c r="B25" s="17" t="s">
        <v>110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5"/>
    </row>
    <row r="26" spans="1:23" ht="15.6" hidden="1" customHeight="1" x14ac:dyDescent="0.2">
      <c r="B26" s="17">
        <v>1</v>
      </c>
      <c r="C26" s="1" t="e">
        <f ca="1">VLOOKUP(C18,OFFSET(Pairings!$D$2,($B26-1)*gamesPerRound,0,gamesPerRound,2),2,FALSE)</f>
        <v>#N/A</v>
      </c>
      <c r="D26" s="1" t="e">
        <f ca="1">VLOOKUP(D18,OFFSET(Pairings!$D$2,($B26-1)*gamesPerRound,0,gamesPerRound,2),2,FALSE)</f>
        <v>#N/A</v>
      </c>
      <c r="E26" s="1" t="str">
        <f ca="1">VLOOKUP(E18,OFFSET(Pairings!$D$2,($B26-1)*gamesPerRound,0,gamesPerRound,2),2,FALSE)</f>
        <v>G.03</v>
      </c>
      <c r="F26" s="1" t="e">
        <f ca="1">VLOOKUP(F18,OFFSET(Pairings!$D$2,($B26-1)*gamesPerRound,0,gamesPerRound,2),2,FALSE)</f>
        <v>#N/A</v>
      </c>
      <c r="G26" s="1" t="str">
        <f ca="1">VLOOKUP(G18,OFFSET(Pairings!$D$2,($B26-1)*gamesPerRound,0,gamesPerRound,2),2,FALSE)</f>
        <v>D.05</v>
      </c>
      <c r="H26" s="1" t="str">
        <f ca="1">VLOOKUP(H18,OFFSET(Pairings!$D$2,($B26-1)*gamesPerRound,0,gamesPerRound,2),2,FALSE)</f>
        <v>C.06</v>
      </c>
      <c r="I26" s="1" t="e">
        <f ca="1">VLOOKUP(I18,OFFSET(Pairings!$D$2,($B26-1)*gamesPerRound,0,gamesPerRound,2),2,FALSE)</f>
        <v>#N/A</v>
      </c>
      <c r="J26" s="1" t="str">
        <f ca="1">VLOOKUP(J18,OFFSET(Pairings!$D$2,($B26-1)*gamesPerRound,0,gamesPerRound,2),2,FALSE)</f>
        <v>O.08</v>
      </c>
      <c r="K26" s="1" t="str">
        <f ca="1">VLOOKUP(K18,OFFSET(Pairings!$D$2,($B26-1)*gamesPerRound,0,gamesPerRound,2),2,FALSE)</f>
        <v>N.09</v>
      </c>
      <c r="L26" s="1" t="str">
        <f ca="1">VLOOKUP(L18,OFFSET(Pairings!$D$2,($B26-1)*gamesPerRound,0,gamesPerRound,2),2,FALSE)</f>
        <v>M.10</v>
      </c>
      <c r="M26" s="1" t="e">
        <f ca="1">VLOOKUP(M18,OFFSET(Pairings!$D$2,($B26-1)*gamesPerRound,0,gamesPerRound,2),2,FALSE)</f>
        <v>#N/A</v>
      </c>
      <c r="N26" s="1" t="e">
        <f ca="1">VLOOKUP(N18,OFFSET(Pairings!$D$2,($B26-1)*gamesPerRound,0,gamesPerRound,2),2,FALSE)</f>
        <v>#N/A</v>
      </c>
      <c r="O26" s="1" t="str">
        <f ca="1">VLOOKUP(O18,OFFSET(Pairings!$D$2,($B26-1)*gamesPerRound,0,gamesPerRound,2),2,FALSE)</f>
        <v>P.13</v>
      </c>
      <c r="P26" s="1" t="e">
        <f ca="1">VLOOKUP(P18,OFFSET(Pairings!$D$2,($B26-1)*gamesPerRound,0,gamesPerRound,2),2,FALSE)</f>
        <v>#N/A</v>
      </c>
      <c r="Q26" s="1" t="e">
        <f ca="1">VLOOKUP(Q18,OFFSET(Pairings!$D$2,($B26-1)*gamesPerRound,0,gamesPerRound,2),2,FALSE)</f>
        <v>#N/A</v>
      </c>
      <c r="R26" s="1" t="str">
        <f ca="1">VLOOKUP(R18,OFFSET(Pairings!$D$2,($B26-1)*gamesPerRound,0,gamesPerRound,2),2,FALSE)</f>
        <v>C.16</v>
      </c>
      <c r="S26" s="1" t="str">
        <f ca="1">VLOOKUP(S18,OFFSET(Pairings!$D$2,($B26-1)*gamesPerRound,0,gamesPerRound,2),2,FALSE)</f>
        <v>J.17</v>
      </c>
      <c r="T26" s="1" t="e">
        <f ca="1">VLOOKUP(T18,OFFSET(Pairings!$D$2,($B26-1)*gamesPerRound,0,gamesPerRound,2),2,FALSE)</f>
        <v>#N/A</v>
      </c>
      <c r="U26" s="1" t="str">
        <f ca="1">VLOOKUP(U18,OFFSET(Pairings!$D$2,($B26-1)*gamesPerRound,0,gamesPerRound,2),2,FALSE)</f>
        <v>D.19</v>
      </c>
      <c r="V26" s="1" t="str">
        <f ca="1">VLOOKUP(V18,OFFSET(Pairings!$D$2,($B26-1)*gamesPerRound,0,gamesPerRound,2),2,FALSE)</f>
        <v>O.20</v>
      </c>
    </row>
    <row r="27" spans="1:23" ht="15.75" hidden="1" customHeight="1" x14ac:dyDescent="0.2">
      <c r="B27" s="17">
        <v>1</v>
      </c>
      <c r="C27" s="1" t="str">
        <f ca="1">VLOOKUP(C18,OFFSET(Pairings!$E$2,($B27-1)*gamesPerRound,0,gamesPerRound,4),4,FALSE)</f>
        <v>P.01</v>
      </c>
      <c r="D27" s="1" t="str">
        <f ca="1">VLOOKUP(D18,OFFSET(Pairings!$E$2,($B27-1)*gamesPerRound,0,gamesPerRound,4),4,FALSE)</f>
        <v>E.02</v>
      </c>
      <c r="E27" s="1" t="e">
        <f ca="1">VLOOKUP(E18,OFFSET(Pairings!$E$2,($B27-1)*gamesPerRound,0,gamesPerRound,4),4,FALSE)</f>
        <v>#N/A</v>
      </c>
      <c r="F27" s="1" t="str">
        <f ca="1">VLOOKUP(F18,OFFSET(Pairings!$E$2,($B27-1)*gamesPerRound,0,gamesPerRound,4),4,FALSE)</f>
        <v>I.04</v>
      </c>
      <c r="G27" s="1" t="e">
        <f ca="1">VLOOKUP(G18,OFFSET(Pairings!$E$2,($B27-1)*gamesPerRound,0,gamesPerRound,4),4,FALSE)</f>
        <v>#N/A</v>
      </c>
      <c r="H27" s="1" t="e">
        <f ca="1">VLOOKUP(H18,OFFSET(Pairings!$E$2,($B27-1)*gamesPerRound,0,gamesPerRound,4),4,FALSE)</f>
        <v>#N/A</v>
      </c>
      <c r="I27" s="1" t="str">
        <f ca="1">VLOOKUP(I18,OFFSET(Pairings!$E$2,($B27-1)*gamesPerRound,0,gamesPerRound,4),4,FALSE)</f>
        <v>D.07</v>
      </c>
      <c r="J27" s="1" t="e">
        <f ca="1">VLOOKUP(J18,OFFSET(Pairings!$E$2,($B27-1)*gamesPerRound,0,gamesPerRound,4),4,FALSE)</f>
        <v>#N/A</v>
      </c>
      <c r="K27" s="1" t="e">
        <f ca="1">VLOOKUP(K18,OFFSET(Pairings!$E$2,($B27-1)*gamesPerRound,0,gamesPerRound,4),4,FALSE)</f>
        <v>#N/A</v>
      </c>
      <c r="L27" s="1" t="e">
        <f ca="1">VLOOKUP(L18,OFFSET(Pairings!$E$2,($B27-1)*gamesPerRound,0,gamesPerRound,4),4,FALSE)</f>
        <v>#N/A</v>
      </c>
      <c r="M27" s="1" t="str">
        <f ca="1">VLOOKUP(M18,OFFSET(Pairings!$E$2,($B27-1)*gamesPerRound,0,gamesPerRound,4),4,FALSE)</f>
        <v>F.12</v>
      </c>
      <c r="N27" s="1" t="str">
        <f ca="1">VLOOKUP(N18,OFFSET(Pairings!$E$2,($B27-1)*gamesPerRound,0,gamesPerRound,4),4,FALSE)</f>
        <v>K.12</v>
      </c>
      <c r="O27" s="1" t="e">
        <f ca="1">VLOOKUP(O18,OFFSET(Pairings!$E$2,($B27-1)*gamesPerRound,0,gamesPerRound,4),4,FALSE)</f>
        <v>#N/A</v>
      </c>
      <c r="P27" s="1" t="str">
        <f ca="1">VLOOKUP(P18,OFFSET(Pairings!$E$2,($B27-1)*gamesPerRound,0,gamesPerRound,4),4,FALSE)</f>
        <v>A.14</v>
      </c>
      <c r="Q27" s="1" t="str">
        <f ca="1">VLOOKUP(Q18,OFFSET(Pairings!$E$2,($B27-1)*gamesPerRound,0,gamesPerRound,4),4,FALSE)</f>
        <v>M.15</v>
      </c>
      <c r="R27" s="1" t="e">
        <f ca="1">VLOOKUP(R18,OFFSET(Pairings!$E$2,($B27-1)*gamesPerRound,0,gamesPerRound,4),4,FALSE)</f>
        <v>#N/A</v>
      </c>
      <c r="S27" s="1" t="e">
        <f ca="1">VLOOKUP(S18,OFFSET(Pairings!$E$2,($B27-1)*gamesPerRound,0,gamesPerRound,4),4,FALSE)</f>
        <v>#N/A</v>
      </c>
      <c r="T27" s="1" t="str">
        <f ca="1">VLOOKUP(T18,OFFSET(Pairings!$E$2,($B27-1)*gamesPerRound,0,gamesPerRound,4),4,FALSE)</f>
        <v>E.18</v>
      </c>
      <c r="U27" s="1" t="e">
        <f ca="1">VLOOKUP(U18,OFFSET(Pairings!$E$2,($B27-1)*gamesPerRound,0,gamesPerRound,4),4,FALSE)</f>
        <v>#N/A</v>
      </c>
      <c r="V27" s="1" t="e">
        <f ca="1">VLOOKUP(V18,OFFSET(Pairings!$E$2,($B27-1)*gamesPerRound,0,gamesPerRound,4),4,FALSE)</f>
        <v>#N/A</v>
      </c>
    </row>
    <row r="28" spans="1:23" ht="15.75" hidden="1" customHeight="1" x14ac:dyDescent="0.2">
      <c r="B28" s="17">
        <v>2</v>
      </c>
      <c r="C28" s="1" t="str">
        <f ca="1">VLOOKUP(C18,OFFSET(Pairings!$D$2,($B28-1)*gamesPerRound,0,gamesPerRound,2),2,FALSE)</f>
        <v>N.01</v>
      </c>
      <c r="D28" s="1" t="str">
        <f ca="1">VLOOKUP(D18,OFFSET(Pairings!$D$2,($B28-1)*gamesPerRound,0,gamesPerRound,2),2,FALSE)</f>
        <v>P.02</v>
      </c>
      <c r="E28" s="1" t="e">
        <f ca="1">VLOOKUP(E18,OFFSET(Pairings!$D$2,($B28-1)*gamesPerRound,0,gamesPerRound,2),2,FALSE)</f>
        <v>#N/A</v>
      </c>
      <c r="F28" s="1" t="str">
        <f ca="1">VLOOKUP(F18,OFFSET(Pairings!$D$2,($B28-1)*gamesPerRound,0,gamesPerRound,2),2,FALSE)</f>
        <v>C.04</v>
      </c>
      <c r="G28" s="1" t="e">
        <f ca="1">VLOOKUP(G18,OFFSET(Pairings!$D$2,($B28-1)*gamesPerRound,0,gamesPerRound,2),2,FALSE)</f>
        <v>#N/A</v>
      </c>
      <c r="H28" s="1" t="e">
        <f ca="1">VLOOKUP(H18,OFFSET(Pairings!$D$2,($B28-1)*gamesPerRound,0,gamesPerRound,2),2,FALSE)</f>
        <v>#N/A</v>
      </c>
      <c r="I28" s="1" t="str">
        <f ca="1">VLOOKUP(I18,OFFSET(Pairings!$D$2,($B28-1)*gamesPerRound,0,gamesPerRound,2),2,FALSE)</f>
        <v>A.07</v>
      </c>
      <c r="J28" s="1" t="str">
        <f ca="1">VLOOKUP(J18,OFFSET(Pairings!$D$2,($B28-1)*gamesPerRound,0,gamesPerRound,2),2,FALSE)</f>
        <v>R.07</v>
      </c>
      <c r="K28" s="1" t="str">
        <f ca="1">VLOOKUP(K18,OFFSET(Pairings!$D$2,($B28-1)*gamesPerRound,0,gamesPerRound,2),2,FALSE)</f>
        <v>J.09</v>
      </c>
      <c r="L28" s="1" t="e">
        <f ca="1">VLOOKUP(L18,OFFSET(Pairings!$D$2,($B28-1)*gamesPerRound,0,gamesPerRound,2),2,FALSE)</f>
        <v>#N/A</v>
      </c>
      <c r="M28" s="1" t="str">
        <f ca="1">VLOOKUP(M18,OFFSET(Pairings!$D$2,($B28-1)*gamesPerRound,0,gamesPerRound,2),2,FALSE)</f>
        <v>S.11</v>
      </c>
      <c r="N28" s="1" t="str">
        <f ca="1">VLOOKUP(N18,OFFSET(Pairings!$D$2,($B28-1)*gamesPerRound,0,gamesPerRound,2),2,FALSE)</f>
        <v>H.12</v>
      </c>
      <c r="O28" s="1" t="e">
        <f ca="1">VLOOKUP(O18,OFFSET(Pairings!$D$2,($B28-1)*gamesPerRound,0,gamesPerRound,2),2,FALSE)</f>
        <v>#N/A</v>
      </c>
      <c r="P28" s="1" t="str">
        <f ca="1">VLOOKUP(P18,OFFSET(Pairings!$D$2,($B28-1)*gamesPerRound,0,gamesPerRound,2),2,FALSE)</f>
        <v>G.14</v>
      </c>
      <c r="Q28" s="1" t="str">
        <f ca="1">VLOOKUP(Q18,OFFSET(Pairings!$D$2,($B28-1)*gamesPerRound,0,gamesPerRound,2),2,FALSE)</f>
        <v>G.15</v>
      </c>
      <c r="R28" s="1" t="e">
        <f ca="1">VLOOKUP(R18,OFFSET(Pairings!$D$2,($B28-1)*gamesPerRound,0,gamesPerRound,2),2,FALSE)</f>
        <v>#N/A</v>
      </c>
      <c r="S28" s="1" t="str">
        <f ca="1">VLOOKUP(S18,OFFSET(Pairings!$D$2,($B28-1)*gamesPerRound,0,gamesPerRound,2),2,FALSE)</f>
        <v>I.17</v>
      </c>
      <c r="T28" s="1" t="str">
        <f ca="1">VLOOKUP(T18,OFFSET(Pairings!$D$2,($B28-1)*gamesPerRound,0,gamesPerRound,2),2,FALSE)</f>
        <v>H.18</v>
      </c>
      <c r="U28" s="1" t="e">
        <f ca="1">VLOOKUP(U18,OFFSET(Pairings!$D$2,($B28-1)*gamesPerRound,0,gamesPerRound,2),2,FALSE)</f>
        <v>#N/A</v>
      </c>
      <c r="V28" s="1" t="str">
        <f ca="1">VLOOKUP(V18,OFFSET(Pairings!$D$2,($B28-1)*gamesPerRound,0,gamesPerRound,2),2,FALSE)</f>
        <v>L.20</v>
      </c>
    </row>
    <row r="29" spans="1:23" ht="15.75" hidden="1" customHeight="1" x14ac:dyDescent="0.2">
      <c r="B29" s="17">
        <v>2</v>
      </c>
      <c r="C29" s="1" t="e">
        <f ca="1">VLOOKUP(C18,OFFSET(Pairings!$E$2,($B29-1)*gamesPerRound,0,gamesPerRound,4),4,FALSE)</f>
        <v>#N/A</v>
      </c>
      <c r="D29" s="1" t="e">
        <f ca="1">VLOOKUP(D18,OFFSET(Pairings!$E$2,($B29-1)*gamesPerRound,0,gamesPerRound,4),4,FALSE)</f>
        <v>#N/A</v>
      </c>
      <c r="E29" s="1" t="str">
        <f ca="1">VLOOKUP(E18,OFFSET(Pairings!$E$2,($B29-1)*gamesPerRound,0,gamesPerRound,4),4,FALSE)</f>
        <v>A.03</v>
      </c>
      <c r="F29" s="1" t="e">
        <f ca="1">VLOOKUP(F18,OFFSET(Pairings!$E$2,($B29-1)*gamesPerRound,0,gamesPerRound,4),4,FALSE)</f>
        <v>#N/A</v>
      </c>
      <c r="G29" s="1" t="str">
        <f ca="1">VLOOKUP(G18,OFFSET(Pairings!$E$2,($B29-1)*gamesPerRound,0,gamesPerRound,4),4,FALSE)</f>
        <v>E.05</v>
      </c>
      <c r="H29" s="1" t="str">
        <f ca="1">VLOOKUP(H18,OFFSET(Pairings!$E$2,($B29-1)*gamesPerRound,0,gamesPerRound,4),4,FALSE)</f>
        <v>Q.06</v>
      </c>
      <c r="I29" s="1" t="e">
        <f ca="1">VLOOKUP(I18,OFFSET(Pairings!$E$2,($B29-1)*gamesPerRound,0,gamesPerRound,4),4,FALSE)</f>
        <v>#N/A</v>
      </c>
      <c r="J29" s="1" t="e">
        <f ca="1">VLOOKUP(J18,OFFSET(Pairings!$E$2,($B29-1)*gamesPerRound,0,gamesPerRound,4),4,FALSE)</f>
        <v>#N/A</v>
      </c>
      <c r="K29" s="1" t="e">
        <f ca="1">VLOOKUP(K18,OFFSET(Pairings!$E$2,($B29-1)*gamesPerRound,0,gamesPerRound,4),4,FALSE)</f>
        <v>#N/A</v>
      </c>
      <c r="L29" s="1" t="str">
        <f ca="1">VLOOKUP(L18,OFFSET(Pairings!$E$2,($B29-1)*gamesPerRound,0,gamesPerRound,4),4,FALSE)</f>
        <v>J.10</v>
      </c>
      <c r="M29" s="1" t="e">
        <f ca="1">VLOOKUP(M18,OFFSET(Pairings!$E$2,($B29-1)*gamesPerRound,0,gamesPerRound,4),4,FALSE)</f>
        <v>#N/A</v>
      </c>
      <c r="N29" s="1" t="e">
        <f ca="1">VLOOKUP(N18,OFFSET(Pairings!$E$2,($B29-1)*gamesPerRound,0,gamesPerRound,4),4,FALSE)</f>
        <v>#N/A</v>
      </c>
      <c r="O29" s="1" t="str">
        <f ca="1">VLOOKUP(O18,OFFSET(Pairings!$E$2,($B29-1)*gamesPerRound,0,gamesPerRound,4),4,FALSE)</f>
        <v>K.13</v>
      </c>
      <c r="P29" s="1" t="e">
        <f ca="1">VLOOKUP(P18,OFFSET(Pairings!$E$2,($B29-1)*gamesPerRound,0,gamesPerRound,4),4,FALSE)</f>
        <v>#N/A</v>
      </c>
      <c r="Q29" s="1" t="e">
        <f ca="1">VLOOKUP(Q18,OFFSET(Pairings!$E$2,($B29-1)*gamesPerRound,0,gamesPerRound,4),4,FALSE)</f>
        <v>#N/A</v>
      </c>
      <c r="R29" s="1" t="str">
        <f ca="1">VLOOKUP(R18,OFFSET(Pairings!$E$2,($B29-1)*gamesPerRound,0,gamesPerRound,4),4,FALSE)</f>
        <v>O.16</v>
      </c>
      <c r="S29" s="1" t="e">
        <f ca="1">VLOOKUP(S18,OFFSET(Pairings!$E$2,($B29-1)*gamesPerRound,0,gamesPerRound,4),4,FALSE)</f>
        <v>#N/A</v>
      </c>
      <c r="T29" s="1" t="e">
        <f ca="1">VLOOKUP(T18,OFFSET(Pairings!$E$2,($B29-1)*gamesPerRound,0,gamesPerRound,4),4,FALSE)</f>
        <v>#N/A</v>
      </c>
      <c r="U29" s="1" t="str">
        <f ca="1">VLOOKUP(U18,OFFSET(Pairings!$E$2,($B29-1)*gamesPerRound,0,gamesPerRound,4),4,FALSE)</f>
        <v>R.19</v>
      </c>
      <c r="V29" s="1" t="e">
        <f ca="1">VLOOKUP(V18,OFFSET(Pairings!$E$2,($B29-1)*gamesPerRound,0,gamesPerRound,4),4,FALSE)</f>
        <v>#N/A</v>
      </c>
    </row>
    <row r="30" spans="1:23" ht="15.75" hidden="1" customHeight="1" x14ac:dyDescent="0.2">
      <c r="B30" s="17">
        <v>3</v>
      </c>
      <c r="C30" s="1" t="e">
        <f ca="1">VLOOKUP(C18,OFFSET(Pairings!$D$2,($B30-1)*gamesPerRound,0,gamesPerRound,2),2,FALSE)</f>
        <v>#N/A</v>
      </c>
      <c r="D30" s="1" t="str">
        <f ca="1">VLOOKUP(D18,OFFSET(Pairings!$D$2,($B30-1)*gamesPerRound,0,gamesPerRound,2),2,FALSE)</f>
        <v>Q.02</v>
      </c>
      <c r="E30" s="1" t="e">
        <f ca="1">VLOOKUP(E18,OFFSET(Pairings!$D$2,($B30-1)*gamesPerRound,0,gamesPerRound,2),2,FALSE)</f>
        <v>#N/A</v>
      </c>
      <c r="F30" s="1" t="e">
        <f ca="1">VLOOKUP(F18,OFFSET(Pairings!$D$2,($B30-1)*gamesPerRound,0,gamesPerRound,2),2,FALSE)</f>
        <v>#N/A</v>
      </c>
      <c r="G30" s="1" t="str">
        <f ca="1">VLOOKUP(G18,OFFSET(Pairings!$D$2,($B30-1)*gamesPerRound,0,gamesPerRound,2),2,FALSE)</f>
        <v>J.05</v>
      </c>
      <c r="H30" s="1" t="e">
        <f ca="1">VLOOKUP(H18,OFFSET(Pairings!$D$2,($B30-1)*gamesPerRound,0,gamesPerRound,2),2,FALSE)</f>
        <v>#N/A</v>
      </c>
      <c r="I30" s="1" t="e">
        <f ca="1">VLOOKUP(I18,OFFSET(Pairings!$D$2,($B30-1)*gamesPerRound,0,gamesPerRound,2),2,FALSE)</f>
        <v>#N/A</v>
      </c>
      <c r="J30" s="1" t="e">
        <f ca="1">VLOOKUP(J18,OFFSET(Pairings!$D$2,($B30-1)*gamesPerRound,0,gamesPerRound,2),2,FALSE)</f>
        <v>#N/A</v>
      </c>
      <c r="K30" s="1" t="e">
        <f ca="1">VLOOKUP(K18,OFFSET(Pairings!$D$2,($B30-1)*gamesPerRound,0,gamesPerRound,2),2,FALSE)</f>
        <v>#N/A</v>
      </c>
      <c r="L30" s="1" t="e">
        <f ca="1">VLOOKUP(L18,OFFSET(Pairings!$D$2,($B30-1)*gamesPerRound,0,gamesPerRound,2),2,FALSE)</f>
        <v>#N/A</v>
      </c>
      <c r="M30" s="1" t="str">
        <f ca="1">VLOOKUP(M18,OFFSET(Pairings!$D$2,($B30-1)*gamesPerRound,0,gamesPerRound,2),2,FALSE)</f>
        <v>F.11</v>
      </c>
      <c r="N30" s="1" t="e">
        <f ca="1">VLOOKUP(N18,OFFSET(Pairings!$D$2,($B30-1)*gamesPerRound,0,gamesPerRound,2),2,FALSE)</f>
        <v>#N/A</v>
      </c>
      <c r="O30" s="1" t="str">
        <f ca="1">VLOOKUP(O18,OFFSET(Pairings!$D$2,($B30-1)*gamesPerRound,0,gamesPerRound,2),2,FALSE)</f>
        <v>Q.13</v>
      </c>
      <c r="P30" s="1" t="e">
        <f ca="1">VLOOKUP(P18,OFFSET(Pairings!$D$2,($B30-1)*gamesPerRound,0,gamesPerRound,2),2,FALSE)</f>
        <v>#N/A</v>
      </c>
      <c r="Q30" s="1" t="str">
        <f ca="1">VLOOKUP(Q18,OFFSET(Pairings!$D$2,($B30-1)*gamesPerRound,0,gamesPerRound,2),2,FALSE)</f>
        <v>R.15</v>
      </c>
      <c r="R30" s="1" t="e">
        <f ca="1">VLOOKUP(R18,OFFSET(Pairings!$D$2,($B30-1)*gamesPerRound,0,gamesPerRound,2),2,FALSE)</f>
        <v>#N/A</v>
      </c>
      <c r="S30" s="1" t="e">
        <f ca="1">VLOOKUP(S18,OFFSET(Pairings!$D$2,($B30-1)*gamesPerRound,0,gamesPerRound,2),2,FALSE)</f>
        <v>#N/A</v>
      </c>
      <c r="T30" s="1" t="str">
        <f ca="1">VLOOKUP(T18,OFFSET(Pairings!$D$2,($B30-1)*gamesPerRound,0,gamesPerRound,2),2,FALSE)</f>
        <v>F.18</v>
      </c>
      <c r="U30" s="1" t="e">
        <f ca="1">VLOOKUP(U18,OFFSET(Pairings!$D$2,($B30-1)*gamesPerRound,0,gamesPerRound,2),2,FALSE)</f>
        <v>#N/A</v>
      </c>
      <c r="V30" s="1" t="e">
        <f ca="1">VLOOKUP(V18,OFFSET(Pairings!$D$2,($B30-1)*gamesPerRound,0,gamesPerRound,2),2,FALSE)</f>
        <v>#N/A</v>
      </c>
    </row>
    <row r="31" spans="1:23" ht="15.75" hidden="1" customHeight="1" x14ac:dyDescent="0.2">
      <c r="B31" s="17">
        <v>3</v>
      </c>
      <c r="C31" s="1" t="str">
        <f ca="1">VLOOKUP(C18,OFFSET(Pairings!$E$2,($B31-1)*gamesPerRound,0,gamesPerRound,4),4,FALSE)</f>
        <v>S.01</v>
      </c>
      <c r="D31" s="1" t="e">
        <f ca="1">VLOOKUP(D18,OFFSET(Pairings!$E$2,($B31-1)*gamesPerRound,0,gamesPerRound,4),4,FALSE)</f>
        <v>#N/A</v>
      </c>
      <c r="E31" s="1" t="str">
        <f ca="1">VLOOKUP(E18,OFFSET(Pairings!$E$2,($B31-1)*gamesPerRound,0,gamesPerRound,4),4,FALSE)</f>
        <v>L.04</v>
      </c>
      <c r="F31" s="1" t="str">
        <f ca="1">VLOOKUP(F18,OFFSET(Pairings!$E$2,($B31-1)*gamesPerRound,0,gamesPerRound,4),4,FALSE)</f>
        <v>E.04</v>
      </c>
      <c r="G31" s="1" t="e">
        <f ca="1">VLOOKUP(G18,OFFSET(Pairings!$E$2,($B31-1)*gamesPerRound,0,gamesPerRound,4),4,FALSE)</f>
        <v>#N/A</v>
      </c>
      <c r="H31" s="1" t="str">
        <f ca="1">VLOOKUP(H18,OFFSET(Pairings!$E$2,($B31-1)*gamesPerRound,0,gamesPerRound,4),4,FALSE)</f>
        <v>O.06</v>
      </c>
      <c r="I31" s="1" t="str">
        <f ca="1">VLOOKUP(I18,OFFSET(Pairings!$E$2,($B31-1)*gamesPerRound,0,gamesPerRound,4),4,FALSE)</f>
        <v>H.07</v>
      </c>
      <c r="J31" s="1" t="str">
        <f ca="1">VLOOKUP(J18,OFFSET(Pairings!$E$2,($B31-1)*gamesPerRound,0,gamesPerRound,4),4,FALSE)</f>
        <v>K.08</v>
      </c>
      <c r="K31" s="1" t="str">
        <f ca="1">VLOOKUP(K18,OFFSET(Pairings!$E$2,($B31-1)*gamesPerRound,0,gamesPerRound,4),4,FALSE)</f>
        <v>L.09</v>
      </c>
      <c r="L31" s="1" t="str">
        <f ca="1">VLOOKUP(L18,OFFSET(Pairings!$E$2,($B31-1)*gamesPerRound,0,gamesPerRound,4),4,FALSE)</f>
        <v>L.10</v>
      </c>
      <c r="M31" s="1" t="e">
        <f ca="1">VLOOKUP(M18,OFFSET(Pairings!$E$2,($B31-1)*gamesPerRound,0,gamesPerRound,4),4,FALSE)</f>
        <v>#N/A</v>
      </c>
      <c r="N31" s="1" t="str">
        <f ca="1">VLOOKUP(N18,OFFSET(Pairings!$E$2,($B31-1)*gamesPerRound,0,gamesPerRound,4),4,FALSE)</f>
        <v>N.12</v>
      </c>
      <c r="O31" s="1" t="e">
        <f ca="1">VLOOKUP(O18,OFFSET(Pairings!$E$2,($B31-1)*gamesPerRound,0,gamesPerRound,4),4,FALSE)</f>
        <v>#N/A</v>
      </c>
      <c r="P31" s="1" t="str">
        <f ca="1">VLOOKUP(P18,OFFSET(Pairings!$E$2,($B31-1)*gamesPerRound,0,gamesPerRound,4),4,FALSE)</f>
        <v>S.14</v>
      </c>
      <c r="Q31" s="1" t="e">
        <f ca="1">VLOOKUP(Q18,OFFSET(Pairings!$E$2,($B31-1)*gamesPerRound,0,gamesPerRound,4),4,FALSE)</f>
        <v>#N/A</v>
      </c>
      <c r="R31" s="1" t="str">
        <f ca="1">VLOOKUP(R18,OFFSET(Pairings!$E$2,($B31-1)*gamesPerRound,0,gamesPerRound,4),4,FALSE)</f>
        <v>I.16</v>
      </c>
      <c r="S31" s="1" t="str">
        <f ca="1">VLOOKUP(S18,OFFSET(Pairings!$E$2,($B31-1)*gamesPerRound,0,gamesPerRound,4),4,FALSE)</f>
        <v>N.17</v>
      </c>
      <c r="T31" s="1" t="e">
        <f ca="1">VLOOKUP(T18,OFFSET(Pairings!$E$2,($B31-1)*gamesPerRound,0,gamesPerRound,4),4,FALSE)</f>
        <v>#N/A</v>
      </c>
      <c r="U31" s="1" t="str">
        <f ca="1">VLOOKUP(U18,OFFSET(Pairings!$E$2,($B31-1)*gamesPerRound,0,gamesPerRound,4),4,FALSE)</f>
        <v>C.19</v>
      </c>
      <c r="V31" s="1" t="str">
        <f ca="1">VLOOKUP(V18,OFFSET(Pairings!$E$2,($B31-1)*gamesPerRound,0,gamesPerRound,4),4,FALSE)</f>
        <v>M.20</v>
      </c>
    </row>
    <row r="32" spans="1:23" ht="18.600000000000001" customHeight="1" thickBot="1" x14ac:dyDescent="0.25"/>
    <row r="33" spans="1:23" s="12" customFormat="1" ht="15.75" thickBot="1" x14ac:dyDescent="0.25">
      <c r="A33" s="12" t="s">
        <v>6</v>
      </c>
      <c r="B33" s="38">
        <f>VLOOKUP(A33,TeamLookup,2,FALSE)</f>
        <v>0</v>
      </c>
      <c r="C33" s="13" t="str">
        <f>$A33&amp;"."&amp;TEXT(C$1,"00")</f>
        <v>C.01</v>
      </c>
      <c r="D33" s="14" t="str">
        <f t="shared" ref="D33:V33" si="26">$A33&amp;"."&amp;TEXT(D$1,"00")</f>
        <v>C.02</v>
      </c>
      <c r="E33" s="14" t="str">
        <f t="shared" si="26"/>
        <v>C.03</v>
      </c>
      <c r="F33" s="14" t="str">
        <f t="shared" si="26"/>
        <v>C.04</v>
      </c>
      <c r="G33" s="14" t="str">
        <f t="shared" si="26"/>
        <v>C.05</v>
      </c>
      <c r="H33" s="14" t="str">
        <f t="shared" si="26"/>
        <v>C.06</v>
      </c>
      <c r="I33" s="14" t="str">
        <f t="shared" si="26"/>
        <v>C.07</v>
      </c>
      <c r="J33" s="14" t="str">
        <f t="shared" si="26"/>
        <v>C.08</v>
      </c>
      <c r="K33" s="14" t="str">
        <f t="shared" si="26"/>
        <v>C.09</v>
      </c>
      <c r="L33" s="14" t="str">
        <f t="shared" si="26"/>
        <v>C.10</v>
      </c>
      <c r="M33" s="14" t="str">
        <f t="shared" si="26"/>
        <v>C.11</v>
      </c>
      <c r="N33" s="15" t="str">
        <f t="shared" si="26"/>
        <v>C.12</v>
      </c>
      <c r="O33" s="15" t="str">
        <f t="shared" si="26"/>
        <v>C.13</v>
      </c>
      <c r="P33" s="15" t="str">
        <f t="shared" si="26"/>
        <v>C.14</v>
      </c>
      <c r="Q33" s="15" t="str">
        <f t="shared" si="26"/>
        <v>C.15</v>
      </c>
      <c r="R33" s="15" t="str">
        <f t="shared" si="26"/>
        <v>C.16</v>
      </c>
      <c r="S33" s="15" t="str">
        <f t="shared" si="26"/>
        <v>C.17</v>
      </c>
      <c r="T33" s="15" t="str">
        <f t="shared" si="26"/>
        <v>C.18</v>
      </c>
      <c r="U33" s="15" t="str">
        <f t="shared" si="26"/>
        <v>C.19</v>
      </c>
      <c r="V33" s="15" t="str">
        <f t="shared" si="26"/>
        <v>C.20</v>
      </c>
      <c r="W33" s="16" t="s">
        <v>110</v>
      </c>
    </row>
    <row r="34" spans="1:23" ht="9" customHeight="1" x14ac:dyDescent="0.2">
      <c r="C34" s="19" t="str">
        <f t="shared" ref="C34:N34" ca="1" si="27">IF(ISNA(C41),"B","W")</f>
        <v>W</v>
      </c>
      <c r="D34" s="20" t="str">
        <f t="shared" ca="1" si="27"/>
        <v>B</v>
      </c>
      <c r="E34" s="20" t="str">
        <f t="shared" ca="1" si="27"/>
        <v>W</v>
      </c>
      <c r="F34" s="20" t="str">
        <f t="shared" ca="1" si="27"/>
        <v>B</v>
      </c>
      <c r="G34" s="20" t="str">
        <f t="shared" ca="1" si="27"/>
        <v>W</v>
      </c>
      <c r="H34" s="20" t="str">
        <f t="shared" ca="1" si="27"/>
        <v>B</v>
      </c>
      <c r="I34" s="20" t="str">
        <f t="shared" ca="1" si="27"/>
        <v>B</v>
      </c>
      <c r="J34" s="20" t="str">
        <f t="shared" ca="1" si="27"/>
        <v>W</v>
      </c>
      <c r="K34" s="20" t="str">
        <f t="shared" ca="1" si="27"/>
        <v>W</v>
      </c>
      <c r="L34" s="20" t="str">
        <f t="shared" ca="1" si="27"/>
        <v>W</v>
      </c>
      <c r="M34" s="20" t="str">
        <f t="shared" ca="1" si="27"/>
        <v>B</v>
      </c>
      <c r="N34" s="21" t="str">
        <f t="shared" ca="1" si="27"/>
        <v>W</v>
      </c>
      <c r="O34" s="21" t="str">
        <f t="shared" ref="O34:V34" ca="1" si="28">IF(ISNA(O41),"B","W")</f>
        <v>B</v>
      </c>
      <c r="P34" s="21" t="str">
        <f t="shared" ca="1" si="28"/>
        <v>W</v>
      </c>
      <c r="Q34" s="21" t="str">
        <f t="shared" ca="1" si="28"/>
        <v>B</v>
      </c>
      <c r="R34" s="21" t="str">
        <f t="shared" ca="1" si="28"/>
        <v>B</v>
      </c>
      <c r="S34" s="21" t="str">
        <f t="shared" ca="1" si="28"/>
        <v>B</v>
      </c>
      <c r="T34" s="21" t="str">
        <f t="shared" ca="1" si="28"/>
        <v>B</v>
      </c>
      <c r="U34" s="21" t="str">
        <f t="shared" ca="1" si="28"/>
        <v>W</v>
      </c>
      <c r="V34" s="21" t="str">
        <f t="shared" ca="1" si="28"/>
        <v>B</v>
      </c>
      <c r="W34" s="6"/>
    </row>
    <row r="35" spans="1:23" x14ac:dyDescent="0.2">
      <c r="B35" s="17" t="s">
        <v>111</v>
      </c>
      <c r="C35" s="22" t="str">
        <f ca="1">IF(ISNA(C41),C42,C41)</f>
        <v>L.01</v>
      </c>
      <c r="D35" s="23" t="str">
        <f t="shared" ref="D35:N35" ca="1" si="29">IF(ISNA(D41),D42,D41)</f>
        <v>G.02</v>
      </c>
      <c r="E35" s="23" t="str">
        <f t="shared" ca="1" si="29"/>
        <v>R.03</v>
      </c>
      <c r="F35" s="23" t="str">
        <f t="shared" ca="1" si="29"/>
        <v>K.04</v>
      </c>
      <c r="G35" s="23" t="str">
        <f t="shared" ca="1" si="29"/>
        <v>Q.05</v>
      </c>
      <c r="H35" s="23" t="str">
        <f t="shared" ca="1" si="29"/>
        <v>B.06</v>
      </c>
      <c r="I35" s="23" t="str">
        <f t="shared" ca="1" si="29"/>
        <v>F.07</v>
      </c>
      <c r="J35" s="23" t="str">
        <f t="shared" ca="1" si="29"/>
        <v>D.08</v>
      </c>
      <c r="K35" s="23" t="str">
        <f t="shared" ca="1" si="29"/>
        <v>J.09</v>
      </c>
      <c r="L35" s="23" t="str">
        <f t="shared" ca="1" si="29"/>
        <v>A.10</v>
      </c>
      <c r="M35" s="23" t="str">
        <f t="shared" ca="1" si="29"/>
        <v>Q.11</v>
      </c>
      <c r="N35" s="24" t="str">
        <f t="shared" ca="1" si="29"/>
        <v>J.12</v>
      </c>
      <c r="O35" s="24" t="str">
        <f t="shared" ref="O35:V35" ca="1" si="30">IF(ISNA(O41),O42,O41)</f>
        <v>H.13</v>
      </c>
      <c r="P35" s="24" t="str">
        <f t="shared" ca="1" si="30"/>
        <v>P.14</v>
      </c>
      <c r="Q35" s="24" t="str">
        <f t="shared" ca="1" si="30"/>
        <v>S.16</v>
      </c>
      <c r="R35" s="24" t="str">
        <f t="shared" ca="1" si="30"/>
        <v>B.16</v>
      </c>
      <c r="S35" s="24" t="str">
        <f t="shared" ca="1" si="30"/>
        <v>S.17</v>
      </c>
      <c r="T35" s="24" t="str">
        <f t="shared" ca="1" si="30"/>
        <v>O.18</v>
      </c>
      <c r="U35" s="24" t="str">
        <f t="shared" ca="1" si="30"/>
        <v>A.19</v>
      </c>
      <c r="V35" s="24" t="str">
        <f t="shared" ca="1" si="30"/>
        <v>N.20</v>
      </c>
      <c r="W35" s="11"/>
    </row>
    <row r="36" spans="1:23" ht="9" customHeight="1" x14ac:dyDescent="0.2">
      <c r="C36" s="25" t="str">
        <f t="shared" ref="C36:N36" ca="1" si="31">IF(ISNA(C43),"B","W")</f>
        <v>B</v>
      </c>
      <c r="D36" s="26" t="str">
        <f t="shared" ca="1" si="31"/>
        <v>B</v>
      </c>
      <c r="E36" s="26" t="str">
        <f t="shared" ca="1" si="31"/>
        <v>W</v>
      </c>
      <c r="F36" s="26" t="str">
        <f t="shared" ca="1" si="31"/>
        <v>B</v>
      </c>
      <c r="G36" s="26" t="str">
        <f t="shared" ca="1" si="31"/>
        <v>W</v>
      </c>
      <c r="H36" s="26" t="str">
        <f t="shared" ca="1" si="31"/>
        <v>B</v>
      </c>
      <c r="I36" s="26" t="str">
        <f t="shared" ca="1" si="31"/>
        <v>W</v>
      </c>
      <c r="J36" s="26" t="str">
        <f t="shared" ca="1" si="31"/>
        <v>B</v>
      </c>
      <c r="K36" s="26" t="str">
        <f t="shared" ca="1" si="31"/>
        <v>B</v>
      </c>
      <c r="L36" s="26" t="str">
        <f t="shared" ca="1" si="31"/>
        <v>W</v>
      </c>
      <c r="M36" s="26" t="str">
        <f t="shared" ca="1" si="31"/>
        <v>B</v>
      </c>
      <c r="N36" s="27" t="str">
        <f t="shared" ca="1" si="31"/>
        <v>B</v>
      </c>
      <c r="O36" s="27" t="str">
        <f t="shared" ref="O36:V36" ca="1" si="32">IF(ISNA(O43),"B","W")</f>
        <v>B</v>
      </c>
      <c r="P36" s="27" t="str">
        <f t="shared" ca="1" si="32"/>
        <v>W</v>
      </c>
      <c r="Q36" s="27" t="str">
        <f t="shared" ca="1" si="32"/>
        <v>W</v>
      </c>
      <c r="R36" s="27" t="str">
        <f t="shared" ca="1" si="32"/>
        <v>W</v>
      </c>
      <c r="S36" s="27" t="str">
        <f t="shared" ca="1" si="32"/>
        <v>W</v>
      </c>
      <c r="T36" s="27" t="str">
        <f t="shared" ca="1" si="32"/>
        <v>W</v>
      </c>
      <c r="U36" s="27" t="str">
        <f t="shared" ca="1" si="32"/>
        <v>B</v>
      </c>
      <c r="V36" s="27" t="str">
        <f t="shared" ca="1" si="32"/>
        <v>B</v>
      </c>
      <c r="W36" s="6"/>
    </row>
    <row r="37" spans="1:23" x14ac:dyDescent="0.2">
      <c r="B37" s="17" t="s">
        <v>112</v>
      </c>
      <c r="C37" s="22" t="str">
        <f ca="1">IF(ISNA(C43),C44,C43)</f>
        <v>H.01</v>
      </c>
      <c r="D37" s="23" t="str">
        <f t="shared" ref="D37:N37" ca="1" si="33">IF(ISNA(D43),D44,D43)</f>
        <v>E.02</v>
      </c>
      <c r="E37" s="23" t="str">
        <f t="shared" ca="1" si="33"/>
        <v>O.03</v>
      </c>
      <c r="F37" s="23" t="str">
        <f t="shared" ca="1" si="33"/>
        <v>B.04</v>
      </c>
      <c r="G37" s="23" t="str">
        <f t="shared" ca="1" si="33"/>
        <v>M.05</v>
      </c>
      <c r="H37" s="23" t="str">
        <f t="shared" ca="1" si="33"/>
        <v>K.06</v>
      </c>
      <c r="I37" s="23" t="str">
        <f t="shared" ca="1" si="33"/>
        <v>G.07</v>
      </c>
      <c r="J37" s="23" t="str">
        <f t="shared" ca="1" si="33"/>
        <v>I.08</v>
      </c>
      <c r="K37" s="23" t="str">
        <f t="shared" ca="1" si="33"/>
        <v>L.09</v>
      </c>
      <c r="L37" s="23" t="str">
        <f t="shared" ca="1" si="33"/>
        <v>R.10</v>
      </c>
      <c r="M37" s="23" t="str">
        <f t="shared" ca="1" si="33"/>
        <v>N.11</v>
      </c>
      <c r="N37" s="24" t="str">
        <f t="shared" ca="1" si="33"/>
        <v>P.12</v>
      </c>
      <c r="O37" s="24" t="str">
        <f t="shared" ref="O37:V37" ca="1" si="34">IF(ISNA(O43),O44,O43)</f>
        <v>A.13</v>
      </c>
      <c r="P37" s="24" t="str">
        <f t="shared" ca="1" si="34"/>
        <v>M.14</v>
      </c>
      <c r="Q37" s="24" t="str">
        <f t="shared" ca="1" si="34"/>
        <v>J.15</v>
      </c>
      <c r="R37" s="24" t="str">
        <f t="shared" ca="1" si="34"/>
        <v>D.16</v>
      </c>
      <c r="S37" s="24" t="str">
        <f t="shared" ca="1" si="34"/>
        <v>M.17</v>
      </c>
      <c r="T37" s="24" t="str">
        <f t="shared" ca="1" si="34"/>
        <v>L.18</v>
      </c>
      <c r="U37" s="24" t="str">
        <f t="shared" ca="1" si="34"/>
        <v>K.19</v>
      </c>
      <c r="V37" s="24" t="str">
        <f t="shared" ca="1" si="34"/>
        <v>E.20</v>
      </c>
      <c r="W37" s="11"/>
    </row>
    <row r="38" spans="1:23" ht="9" customHeight="1" x14ac:dyDescent="0.2">
      <c r="C38" s="25" t="str">
        <f t="shared" ref="C38:N38" ca="1" si="35">IF(ISNA(C45),"B","W")</f>
        <v>B</v>
      </c>
      <c r="D38" s="26" t="str">
        <f t="shared" ca="1" si="35"/>
        <v>W</v>
      </c>
      <c r="E38" s="26" t="str">
        <f t="shared" ca="1" si="35"/>
        <v>B</v>
      </c>
      <c r="F38" s="26" t="str">
        <f t="shared" ca="1" si="35"/>
        <v>W</v>
      </c>
      <c r="G38" s="26" t="str">
        <f t="shared" ca="1" si="35"/>
        <v>B</v>
      </c>
      <c r="H38" s="26" t="str">
        <f t="shared" ca="1" si="35"/>
        <v>W</v>
      </c>
      <c r="I38" s="26" t="str">
        <f t="shared" ca="1" si="35"/>
        <v>W</v>
      </c>
      <c r="J38" s="26" t="str">
        <f t="shared" ca="1" si="35"/>
        <v>W</v>
      </c>
      <c r="K38" s="26" t="str">
        <f t="shared" ca="1" si="35"/>
        <v>B</v>
      </c>
      <c r="L38" s="26" t="str">
        <f t="shared" ca="1" si="35"/>
        <v>B</v>
      </c>
      <c r="M38" s="26" t="str">
        <f t="shared" ca="1" si="35"/>
        <v>W</v>
      </c>
      <c r="N38" s="27" t="str">
        <f t="shared" ca="1" si="35"/>
        <v>W</v>
      </c>
      <c r="O38" s="27" t="str">
        <f t="shared" ref="O38:V38" ca="1" si="36">IF(ISNA(O45),"B","W")</f>
        <v>W</v>
      </c>
      <c r="P38" s="27" t="str">
        <f t="shared" ca="1" si="36"/>
        <v>B</v>
      </c>
      <c r="Q38" s="27" t="str">
        <f t="shared" ca="1" si="36"/>
        <v>B</v>
      </c>
      <c r="R38" s="27" t="str">
        <f t="shared" ca="1" si="36"/>
        <v>W</v>
      </c>
      <c r="S38" s="27" t="str">
        <f t="shared" ca="1" si="36"/>
        <v>W</v>
      </c>
      <c r="T38" s="27" t="str">
        <f t="shared" ca="1" si="36"/>
        <v>B</v>
      </c>
      <c r="U38" s="27" t="str">
        <f t="shared" ca="1" si="36"/>
        <v>W</v>
      </c>
      <c r="V38" s="27" t="str">
        <f t="shared" ca="1" si="36"/>
        <v>W</v>
      </c>
      <c r="W38" s="6"/>
    </row>
    <row r="39" spans="1:23" ht="15.75" thickBot="1" x14ac:dyDescent="0.25">
      <c r="B39" s="17" t="s">
        <v>113</v>
      </c>
      <c r="C39" s="28" t="str">
        <f ca="1">IF(ISNA(C45),C46,C45)</f>
        <v>Q.01</v>
      </c>
      <c r="D39" s="29" t="str">
        <f t="shared" ref="D39:N39" ca="1" si="37">IF(ISNA(D45),D46,D45)</f>
        <v>K.02</v>
      </c>
      <c r="E39" s="29" t="str">
        <f t="shared" ca="1" si="37"/>
        <v>N.03</v>
      </c>
      <c r="F39" s="29" t="str">
        <f t="shared" ca="1" si="37"/>
        <v>P.04</v>
      </c>
      <c r="G39" s="29" t="str">
        <f t="shared" ca="1" si="37"/>
        <v>A.05</v>
      </c>
      <c r="H39" s="29" t="str">
        <f t="shared" ca="1" si="37"/>
        <v>M.06</v>
      </c>
      <c r="I39" s="29" t="str">
        <f t="shared" ca="1" si="37"/>
        <v>D.07</v>
      </c>
      <c r="J39" s="29" t="str">
        <f t="shared" ca="1" si="37"/>
        <v>O.07</v>
      </c>
      <c r="K39" s="29" t="str">
        <f t="shared" ca="1" si="37"/>
        <v>F.09</v>
      </c>
      <c r="L39" s="29" t="str">
        <f t="shared" ca="1" si="37"/>
        <v>E.10</v>
      </c>
      <c r="M39" s="29" t="str">
        <f t="shared" ca="1" si="37"/>
        <v>I.11</v>
      </c>
      <c r="N39" s="30" t="str">
        <f t="shared" ca="1" si="37"/>
        <v>I.12</v>
      </c>
      <c r="O39" s="30" t="str">
        <f t="shared" ref="O39:V39" ca="1" si="38">IF(ISNA(O45),O46,O45)</f>
        <v>J.13</v>
      </c>
      <c r="P39" s="30" t="str">
        <f t="shared" ca="1" si="38"/>
        <v>F.14</v>
      </c>
      <c r="Q39" s="30" t="str">
        <f t="shared" ca="1" si="38"/>
        <v>H.15</v>
      </c>
      <c r="R39" s="30" t="str">
        <f t="shared" ca="1" si="38"/>
        <v>S.16</v>
      </c>
      <c r="S39" s="30" t="str">
        <f t="shared" ca="1" si="38"/>
        <v>R.17</v>
      </c>
      <c r="T39" s="30" t="str">
        <f t="shared" ca="1" si="38"/>
        <v>G.18</v>
      </c>
      <c r="U39" s="30" t="str">
        <f t="shared" ca="1" si="38"/>
        <v>B.19</v>
      </c>
      <c r="V39" s="30" t="str">
        <f t="shared" ca="1" si="38"/>
        <v>Q.20</v>
      </c>
      <c r="W39" s="7"/>
    </row>
    <row r="40" spans="1:23" ht="18" customHeight="1" thickBot="1" x14ac:dyDescent="0.25">
      <c r="B40" s="17" t="s">
        <v>110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10"/>
      <c r="P40" s="10"/>
      <c r="Q40" s="10"/>
      <c r="R40" s="10"/>
      <c r="S40" s="10"/>
      <c r="T40" s="10"/>
      <c r="U40" s="10"/>
      <c r="V40" s="10"/>
      <c r="W40" s="5"/>
    </row>
    <row r="41" spans="1:23" ht="15.75" hidden="1" customHeight="1" x14ac:dyDescent="0.2">
      <c r="B41" s="17">
        <v>1</v>
      </c>
      <c r="C41" s="1" t="str">
        <f ca="1">VLOOKUP(C33,OFFSET(Pairings!$D$2,($B41-1)*gamesPerRound,0,gamesPerRound,2),2,FALSE)</f>
        <v>L.01</v>
      </c>
      <c r="D41" s="1" t="e">
        <f ca="1">VLOOKUP(D33,OFFSET(Pairings!$D$2,($B41-1)*gamesPerRound,0,gamesPerRound,2),2,FALSE)</f>
        <v>#N/A</v>
      </c>
      <c r="E41" s="1" t="str">
        <f ca="1">VLOOKUP(E33,OFFSET(Pairings!$D$2,($B41-1)*gamesPerRound,0,gamesPerRound,2),2,FALSE)</f>
        <v>R.03</v>
      </c>
      <c r="F41" s="1" t="e">
        <f ca="1">VLOOKUP(F33,OFFSET(Pairings!$D$2,($B41-1)*gamesPerRound,0,gamesPerRound,2),2,FALSE)</f>
        <v>#N/A</v>
      </c>
      <c r="G41" s="1" t="str">
        <f ca="1">VLOOKUP(G33,OFFSET(Pairings!$D$2,($B41-1)*gamesPerRound,0,gamesPerRound,2),2,FALSE)</f>
        <v>Q.05</v>
      </c>
      <c r="H41" s="1" t="e">
        <f ca="1">VLOOKUP(H33,OFFSET(Pairings!$D$2,($B41-1)*gamesPerRound,0,gamesPerRound,2),2,FALSE)</f>
        <v>#N/A</v>
      </c>
      <c r="I41" s="1" t="e">
        <f ca="1">VLOOKUP(I33,OFFSET(Pairings!$D$2,($B41-1)*gamesPerRound,0,gamesPerRound,2),2,FALSE)</f>
        <v>#N/A</v>
      </c>
      <c r="J41" s="1" t="str">
        <f ca="1">VLOOKUP(J33,OFFSET(Pairings!$D$2,($B41-1)*gamesPerRound,0,gamesPerRound,2),2,FALSE)</f>
        <v>D.08</v>
      </c>
      <c r="K41" s="1" t="str">
        <f ca="1">VLOOKUP(K33,OFFSET(Pairings!$D$2,($B41-1)*gamesPerRound,0,gamesPerRound,2),2,FALSE)</f>
        <v>J.09</v>
      </c>
      <c r="L41" s="1" t="str">
        <f ca="1">VLOOKUP(L33,OFFSET(Pairings!$D$2,($B41-1)*gamesPerRound,0,gamesPerRound,2),2,FALSE)</f>
        <v>A.10</v>
      </c>
      <c r="M41" s="1" t="e">
        <f ca="1">VLOOKUP(M33,OFFSET(Pairings!$D$2,($B41-1)*gamesPerRound,0,gamesPerRound,2),2,FALSE)</f>
        <v>#N/A</v>
      </c>
      <c r="N41" s="1" t="str">
        <f ca="1">VLOOKUP(N33,OFFSET(Pairings!$D$2,($B41-1)*gamesPerRound,0,gamesPerRound,2),2,FALSE)</f>
        <v>J.12</v>
      </c>
      <c r="O41" s="1" t="e">
        <f ca="1">VLOOKUP(O33,OFFSET(Pairings!$D$2,($B41-1)*gamesPerRound,0,gamesPerRound,2),2,FALSE)</f>
        <v>#N/A</v>
      </c>
      <c r="P41" s="1" t="str">
        <f ca="1">VLOOKUP(P33,OFFSET(Pairings!$D$2,($B41-1)*gamesPerRound,0,gamesPerRound,2),2,FALSE)</f>
        <v>P.14</v>
      </c>
      <c r="Q41" s="1" t="e">
        <f ca="1">VLOOKUP(Q33,OFFSET(Pairings!$D$2,($B41-1)*gamesPerRound,0,gamesPerRound,2),2,FALSE)</f>
        <v>#N/A</v>
      </c>
      <c r="R41" s="1" t="e">
        <f ca="1">VLOOKUP(R33,OFFSET(Pairings!$D$2,($B41-1)*gamesPerRound,0,gamesPerRound,2),2,FALSE)</f>
        <v>#N/A</v>
      </c>
      <c r="S41" s="1" t="e">
        <f ca="1">VLOOKUP(S33,OFFSET(Pairings!$D$2,($B41-1)*gamesPerRound,0,gamesPerRound,2),2,FALSE)</f>
        <v>#N/A</v>
      </c>
      <c r="T41" s="1" t="e">
        <f ca="1">VLOOKUP(T33,OFFSET(Pairings!$D$2,($B41-1)*gamesPerRound,0,gamesPerRound,2),2,FALSE)</f>
        <v>#N/A</v>
      </c>
      <c r="U41" s="1" t="str">
        <f ca="1">VLOOKUP(U33,OFFSET(Pairings!$D$2,($B41-1)*gamesPerRound,0,gamesPerRound,2),2,FALSE)</f>
        <v>A.19</v>
      </c>
      <c r="V41" s="1" t="e">
        <f ca="1">VLOOKUP(V33,OFFSET(Pairings!$D$2,($B41-1)*gamesPerRound,0,gamesPerRound,2),2,FALSE)</f>
        <v>#N/A</v>
      </c>
    </row>
    <row r="42" spans="1:23" ht="15.75" hidden="1" customHeight="1" x14ac:dyDescent="0.2">
      <c r="B42" s="17">
        <v>1</v>
      </c>
      <c r="C42" s="1" t="e">
        <f ca="1">VLOOKUP(C33,OFFSET(Pairings!$E$2,($B42-1)*gamesPerRound,0,gamesPerRound,4),4,FALSE)</f>
        <v>#N/A</v>
      </c>
      <c r="D42" s="1" t="str">
        <f ca="1">VLOOKUP(D33,OFFSET(Pairings!$E$2,($B42-1)*gamesPerRound,0,gamesPerRound,4),4,FALSE)</f>
        <v>G.02</v>
      </c>
      <c r="E42" s="1" t="e">
        <f ca="1">VLOOKUP(E33,OFFSET(Pairings!$E$2,($B42-1)*gamesPerRound,0,gamesPerRound,4),4,FALSE)</f>
        <v>#N/A</v>
      </c>
      <c r="F42" s="1" t="str">
        <f ca="1">VLOOKUP(F33,OFFSET(Pairings!$E$2,($B42-1)*gamesPerRound,0,gamesPerRound,4),4,FALSE)</f>
        <v>K.04</v>
      </c>
      <c r="G42" s="1" t="e">
        <f ca="1">VLOOKUP(G33,OFFSET(Pairings!$E$2,($B42-1)*gamesPerRound,0,gamesPerRound,4),4,FALSE)</f>
        <v>#N/A</v>
      </c>
      <c r="H42" s="1" t="str">
        <f ca="1">VLOOKUP(H33,OFFSET(Pairings!$E$2,($B42-1)*gamesPerRound,0,gamesPerRound,4),4,FALSE)</f>
        <v>B.06</v>
      </c>
      <c r="I42" s="1" t="str">
        <f ca="1">VLOOKUP(I33,OFFSET(Pairings!$E$2,($B42-1)*gamesPerRound,0,gamesPerRound,4),4,FALSE)</f>
        <v>F.07</v>
      </c>
      <c r="J42" s="1" t="e">
        <f ca="1">VLOOKUP(J33,OFFSET(Pairings!$E$2,($B42-1)*gamesPerRound,0,gamesPerRound,4),4,FALSE)</f>
        <v>#N/A</v>
      </c>
      <c r="K42" s="1" t="e">
        <f ca="1">VLOOKUP(K33,OFFSET(Pairings!$E$2,($B42-1)*gamesPerRound,0,gamesPerRound,4),4,FALSE)</f>
        <v>#N/A</v>
      </c>
      <c r="L42" s="1" t="e">
        <f ca="1">VLOOKUP(L33,OFFSET(Pairings!$E$2,($B42-1)*gamesPerRound,0,gamesPerRound,4),4,FALSE)</f>
        <v>#N/A</v>
      </c>
      <c r="M42" s="1" t="str">
        <f ca="1">VLOOKUP(M33,OFFSET(Pairings!$E$2,($B42-1)*gamesPerRound,0,gamesPerRound,4),4,FALSE)</f>
        <v>Q.11</v>
      </c>
      <c r="N42" s="1" t="e">
        <f ca="1">VLOOKUP(N33,OFFSET(Pairings!$E$2,($B42-1)*gamesPerRound,0,gamesPerRound,4),4,FALSE)</f>
        <v>#N/A</v>
      </c>
      <c r="O42" s="1" t="str">
        <f ca="1">VLOOKUP(O33,OFFSET(Pairings!$E$2,($B42-1)*gamesPerRound,0,gamesPerRound,4),4,FALSE)</f>
        <v>H.13</v>
      </c>
      <c r="P42" s="1" t="e">
        <f ca="1">VLOOKUP(P33,OFFSET(Pairings!$E$2,($B42-1)*gamesPerRound,0,gamesPerRound,4),4,FALSE)</f>
        <v>#N/A</v>
      </c>
      <c r="Q42" s="1" t="str">
        <f ca="1">VLOOKUP(Q33,OFFSET(Pairings!$E$2,($B42-1)*gamesPerRound,0,gamesPerRound,4),4,FALSE)</f>
        <v>S.16</v>
      </c>
      <c r="R42" s="1" t="str">
        <f ca="1">VLOOKUP(R33,OFFSET(Pairings!$E$2,($B42-1)*gamesPerRound,0,gamesPerRound,4),4,FALSE)</f>
        <v>B.16</v>
      </c>
      <c r="S42" s="1" t="str">
        <f ca="1">VLOOKUP(S33,OFFSET(Pairings!$E$2,($B42-1)*gamesPerRound,0,gamesPerRound,4),4,FALSE)</f>
        <v>S.17</v>
      </c>
      <c r="T42" s="1" t="str">
        <f ca="1">VLOOKUP(T33,OFFSET(Pairings!$E$2,($B42-1)*gamesPerRound,0,gamesPerRound,4),4,FALSE)</f>
        <v>O.18</v>
      </c>
      <c r="U42" s="1" t="e">
        <f ca="1">VLOOKUP(U33,OFFSET(Pairings!$E$2,($B42-1)*gamesPerRound,0,gamesPerRound,4),4,FALSE)</f>
        <v>#N/A</v>
      </c>
      <c r="V42" s="1" t="str">
        <f ca="1">VLOOKUP(V33,OFFSET(Pairings!$E$2,($B42-1)*gamesPerRound,0,gamesPerRound,4),4,FALSE)</f>
        <v>N.20</v>
      </c>
    </row>
    <row r="43" spans="1:23" ht="15.75" hidden="1" customHeight="1" x14ac:dyDescent="0.2">
      <c r="B43" s="17">
        <v>2</v>
      </c>
      <c r="C43" s="1" t="e">
        <f ca="1">VLOOKUP(C33,OFFSET(Pairings!$D$2,($B43-1)*gamesPerRound,0,gamesPerRound,2),2,FALSE)</f>
        <v>#N/A</v>
      </c>
      <c r="D43" s="1" t="e">
        <f ca="1">VLOOKUP(D33,OFFSET(Pairings!$D$2,($B43-1)*gamesPerRound,0,gamesPerRound,2),2,FALSE)</f>
        <v>#N/A</v>
      </c>
      <c r="E43" s="1" t="str">
        <f ca="1">VLOOKUP(E33,OFFSET(Pairings!$D$2,($B43-1)*gamesPerRound,0,gamesPerRound,2),2,FALSE)</f>
        <v>O.03</v>
      </c>
      <c r="F43" s="1" t="e">
        <f ca="1">VLOOKUP(F33,OFFSET(Pairings!$D$2,($B43-1)*gamesPerRound,0,gamesPerRound,2),2,FALSE)</f>
        <v>#N/A</v>
      </c>
      <c r="G43" s="1" t="str">
        <f ca="1">VLOOKUP(G33,OFFSET(Pairings!$D$2,($B43-1)*gamesPerRound,0,gamesPerRound,2),2,FALSE)</f>
        <v>M.05</v>
      </c>
      <c r="H43" s="1" t="e">
        <f ca="1">VLOOKUP(H33,OFFSET(Pairings!$D$2,($B43-1)*gamesPerRound,0,gamesPerRound,2),2,FALSE)</f>
        <v>#N/A</v>
      </c>
      <c r="I43" s="1" t="str">
        <f ca="1">VLOOKUP(I33,OFFSET(Pairings!$D$2,($B43-1)*gamesPerRound,0,gamesPerRound,2),2,FALSE)</f>
        <v>G.07</v>
      </c>
      <c r="J43" s="1" t="e">
        <f ca="1">VLOOKUP(J33,OFFSET(Pairings!$D$2,($B43-1)*gamesPerRound,0,gamesPerRound,2),2,FALSE)</f>
        <v>#N/A</v>
      </c>
      <c r="K43" s="1" t="e">
        <f ca="1">VLOOKUP(K33,OFFSET(Pairings!$D$2,($B43-1)*gamesPerRound,0,gamesPerRound,2),2,FALSE)</f>
        <v>#N/A</v>
      </c>
      <c r="L43" s="1" t="str">
        <f ca="1">VLOOKUP(L33,OFFSET(Pairings!$D$2,($B43-1)*gamesPerRound,0,gamesPerRound,2),2,FALSE)</f>
        <v>R.10</v>
      </c>
      <c r="M43" s="1" t="e">
        <f ca="1">VLOOKUP(M33,OFFSET(Pairings!$D$2,($B43-1)*gamesPerRound,0,gamesPerRound,2),2,FALSE)</f>
        <v>#N/A</v>
      </c>
      <c r="N43" s="1" t="e">
        <f ca="1">VLOOKUP(N33,OFFSET(Pairings!$D$2,($B43-1)*gamesPerRound,0,gamesPerRound,2),2,FALSE)</f>
        <v>#N/A</v>
      </c>
      <c r="O43" s="1" t="e">
        <f ca="1">VLOOKUP(O33,OFFSET(Pairings!$D$2,($B43-1)*gamesPerRound,0,gamesPerRound,2),2,FALSE)</f>
        <v>#N/A</v>
      </c>
      <c r="P43" s="1" t="str">
        <f ca="1">VLOOKUP(P33,OFFSET(Pairings!$D$2,($B43-1)*gamesPerRound,0,gamesPerRound,2),2,FALSE)</f>
        <v>M.14</v>
      </c>
      <c r="Q43" s="1" t="str">
        <f ca="1">VLOOKUP(Q33,OFFSET(Pairings!$D$2,($B43-1)*gamesPerRound,0,gamesPerRound,2),2,FALSE)</f>
        <v>J.15</v>
      </c>
      <c r="R43" s="1" t="str">
        <f ca="1">VLOOKUP(R33,OFFSET(Pairings!$D$2,($B43-1)*gamesPerRound,0,gamesPerRound,2),2,FALSE)</f>
        <v>D.16</v>
      </c>
      <c r="S43" s="1" t="str">
        <f ca="1">VLOOKUP(S33,OFFSET(Pairings!$D$2,($B43-1)*gamesPerRound,0,gamesPerRound,2),2,FALSE)</f>
        <v>M.17</v>
      </c>
      <c r="T43" s="1" t="str">
        <f ca="1">VLOOKUP(T33,OFFSET(Pairings!$D$2,($B43-1)*gamesPerRound,0,gamesPerRound,2),2,FALSE)</f>
        <v>L.18</v>
      </c>
      <c r="U43" s="1" t="e">
        <f ca="1">VLOOKUP(U33,OFFSET(Pairings!$D$2,($B43-1)*gamesPerRound,0,gamesPerRound,2),2,FALSE)</f>
        <v>#N/A</v>
      </c>
      <c r="V43" s="1" t="e">
        <f ca="1">VLOOKUP(V33,OFFSET(Pairings!$D$2,($B43-1)*gamesPerRound,0,gamesPerRound,2),2,FALSE)</f>
        <v>#N/A</v>
      </c>
    </row>
    <row r="44" spans="1:23" ht="15.75" hidden="1" customHeight="1" x14ac:dyDescent="0.2">
      <c r="B44" s="17">
        <v>2</v>
      </c>
      <c r="C44" s="1" t="str">
        <f ca="1">VLOOKUP(C33,OFFSET(Pairings!$E$2,($B44-1)*gamesPerRound,0,gamesPerRound,4),4,FALSE)</f>
        <v>H.01</v>
      </c>
      <c r="D44" s="1" t="str">
        <f ca="1">VLOOKUP(D33,OFFSET(Pairings!$E$2,($B44-1)*gamesPerRound,0,gamesPerRound,4),4,FALSE)</f>
        <v>E.02</v>
      </c>
      <c r="E44" s="1" t="e">
        <f ca="1">VLOOKUP(E33,OFFSET(Pairings!$E$2,($B44-1)*gamesPerRound,0,gamesPerRound,4),4,FALSE)</f>
        <v>#N/A</v>
      </c>
      <c r="F44" s="1" t="str">
        <f ca="1">VLOOKUP(F33,OFFSET(Pairings!$E$2,($B44-1)*gamesPerRound,0,gamesPerRound,4),4,FALSE)</f>
        <v>B.04</v>
      </c>
      <c r="G44" s="1" t="e">
        <f ca="1">VLOOKUP(G33,OFFSET(Pairings!$E$2,($B44-1)*gamesPerRound,0,gamesPerRound,4),4,FALSE)</f>
        <v>#N/A</v>
      </c>
      <c r="H44" s="1" t="str">
        <f ca="1">VLOOKUP(H33,OFFSET(Pairings!$E$2,($B44-1)*gamesPerRound,0,gamesPerRound,4),4,FALSE)</f>
        <v>K.06</v>
      </c>
      <c r="I44" s="1" t="e">
        <f ca="1">VLOOKUP(I33,OFFSET(Pairings!$E$2,($B44-1)*gamesPerRound,0,gamesPerRound,4),4,FALSE)</f>
        <v>#N/A</v>
      </c>
      <c r="J44" s="1" t="str">
        <f ca="1">VLOOKUP(J33,OFFSET(Pairings!$E$2,($B44-1)*gamesPerRound,0,gamesPerRound,4),4,FALSE)</f>
        <v>I.08</v>
      </c>
      <c r="K44" s="1" t="str">
        <f ca="1">VLOOKUP(K33,OFFSET(Pairings!$E$2,($B44-1)*gamesPerRound,0,gamesPerRound,4),4,FALSE)</f>
        <v>L.09</v>
      </c>
      <c r="L44" s="1" t="e">
        <f ca="1">VLOOKUP(L33,OFFSET(Pairings!$E$2,($B44-1)*gamesPerRound,0,gamesPerRound,4),4,FALSE)</f>
        <v>#N/A</v>
      </c>
      <c r="M44" s="1" t="str">
        <f ca="1">VLOOKUP(M33,OFFSET(Pairings!$E$2,($B44-1)*gamesPerRound,0,gamesPerRound,4),4,FALSE)</f>
        <v>N.11</v>
      </c>
      <c r="N44" s="1" t="str">
        <f ca="1">VLOOKUP(N33,OFFSET(Pairings!$E$2,($B44-1)*gamesPerRound,0,gamesPerRound,4),4,FALSE)</f>
        <v>P.12</v>
      </c>
      <c r="O44" s="1" t="str">
        <f ca="1">VLOOKUP(O33,OFFSET(Pairings!$E$2,($B44-1)*gamesPerRound,0,gamesPerRound,4),4,FALSE)</f>
        <v>A.13</v>
      </c>
      <c r="P44" s="1" t="e">
        <f ca="1">VLOOKUP(P33,OFFSET(Pairings!$E$2,($B44-1)*gamesPerRound,0,gamesPerRound,4),4,FALSE)</f>
        <v>#N/A</v>
      </c>
      <c r="Q44" s="1" t="e">
        <f ca="1">VLOOKUP(Q33,OFFSET(Pairings!$E$2,($B44-1)*gamesPerRound,0,gamesPerRound,4),4,FALSE)</f>
        <v>#N/A</v>
      </c>
      <c r="R44" s="1" t="e">
        <f ca="1">VLOOKUP(R33,OFFSET(Pairings!$E$2,($B44-1)*gamesPerRound,0,gamesPerRound,4),4,FALSE)</f>
        <v>#N/A</v>
      </c>
      <c r="S44" s="1" t="e">
        <f ca="1">VLOOKUP(S33,OFFSET(Pairings!$E$2,($B44-1)*gamesPerRound,0,gamesPerRound,4),4,FALSE)</f>
        <v>#N/A</v>
      </c>
      <c r="T44" s="1" t="e">
        <f ca="1">VLOOKUP(T33,OFFSET(Pairings!$E$2,($B44-1)*gamesPerRound,0,gamesPerRound,4),4,FALSE)</f>
        <v>#N/A</v>
      </c>
      <c r="U44" s="1" t="str">
        <f ca="1">VLOOKUP(U33,OFFSET(Pairings!$E$2,($B44-1)*gamesPerRound,0,gamesPerRound,4),4,FALSE)</f>
        <v>K.19</v>
      </c>
      <c r="V44" s="1" t="str">
        <f ca="1">VLOOKUP(V33,OFFSET(Pairings!$E$2,($B44-1)*gamesPerRound,0,gamesPerRound,4),4,FALSE)</f>
        <v>E.20</v>
      </c>
    </row>
    <row r="45" spans="1:23" ht="15.6" hidden="1" customHeight="1" x14ac:dyDescent="0.2">
      <c r="B45" s="17">
        <v>3</v>
      </c>
      <c r="C45" s="1" t="e">
        <f ca="1">VLOOKUP(C33,OFFSET(Pairings!$D$2,($B45-1)*gamesPerRound,0,gamesPerRound,2),2,FALSE)</f>
        <v>#N/A</v>
      </c>
      <c r="D45" s="1" t="str">
        <f ca="1">VLOOKUP(D33,OFFSET(Pairings!$D$2,($B45-1)*gamesPerRound,0,gamesPerRound,2),2,FALSE)</f>
        <v>K.02</v>
      </c>
      <c r="E45" s="1" t="e">
        <f ca="1">VLOOKUP(E33,OFFSET(Pairings!$D$2,($B45-1)*gamesPerRound,0,gamesPerRound,2),2,FALSE)</f>
        <v>#N/A</v>
      </c>
      <c r="F45" s="1" t="str">
        <f ca="1">VLOOKUP(F33,OFFSET(Pairings!$D$2,($B45-1)*gamesPerRound,0,gamesPerRound,2),2,FALSE)</f>
        <v>P.04</v>
      </c>
      <c r="G45" s="1" t="e">
        <f ca="1">VLOOKUP(G33,OFFSET(Pairings!$D$2,($B45-1)*gamesPerRound,0,gamesPerRound,2),2,FALSE)</f>
        <v>#N/A</v>
      </c>
      <c r="H45" s="1" t="str">
        <f ca="1">VLOOKUP(H33,OFFSET(Pairings!$D$2,($B45-1)*gamesPerRound,0,gamesPerRound,2),2,FALSE)</f>
        <v>M.06</v>
      </c>
      <c r="I45" s="1" t="str">
        <f ca="1">VLOOKUP(I33,OFFSET(Pairings!$D$2,($B45-1)*gamesPerRound,0,gamesPerRound,2),2,FALSE)</f>
        <v>D.07</v>
      </c>
      <c r="J45" s="1" t="str">
        <f ca="1">VLOOKUP(J33,OFFSET(Pairings!$D$2,($B45-1)*gamesPerRound,0,gamesPerRound,2),2,FALSE)</f>
        <v>O.07</v>
      </c>
      <c r="K45" s="1" t="e">
        <f ca="1">VLOOKUP(K33,OFFSET(Pairings!$D$2,($B45-1)*gamesPerRound,0,gamesPerRound,2),2,FALSE)</f>
        <v>#N/A</v>
      </c>
      <c r="L45" s="1" t="e">
        <f ca="1">VLOOKUP(L33,OFFSET(Pairings!$D$2,($B45-1)*gamesPerRound,0,gamesPerRound,2),2,FALSE)</f>
        <v>#N/A</v>
      </c>
      <c r="M45" s="1" t="str">
        <f ca="1">VLOOKUP(M33,OFFSET(Pairings!$D$2,($B45-1)*gamesPerRound,0,gamesPerRound,2),2,FALSE)</f>
        <v>I.11</v>
      </c>
      <c r="N45" s="1" t="str">
        <f ca="1">VLOOKUP(N33,OFFSET(Pairings!$D$2,($B45-1)*gamesPerRound,0,gamesPerRound,2),2,FALSE)</f>
        <v>I.12</v>
      </c>
      <c r="O45" s="1" t="str">
        <f ca="1">VLOOKUP(O33,OFFSET(Pairings!$D$2,($B45-1)*gamesPerRound,0,gamesPerRound,2),2,FALSE)</f>
        <v>J.13</v>
      </c>
      <c r="P45" s="1" t="e">
        <f ca="1">VLOOKUP(P33,OFFSET(Pairings!$D$2,($B45-1)*gamesPerRound,0,gamesPerRound,2),2,FALSE)</f>
        <v>#N/A</v>
      </c>
      <c r="Q45" s="1" t="e">
        <f ca="1">VLOOKUP(Q33,OFFSET(Pairings!$D$2,($B45-1)*gamesPerRound,0,gamesPerRound,2),2,FALSE)</f>
        <v>#N/A</v>
      </c>
      <c r="R45" s="1" t="str">
        <f ca="1">VLOOKUP(R33,OFFSET(Pairings!$D$2,($B45-1)*gamesPerRound,0,gamesPerRound,2),2,FALSE)</f>
        <v>S.16</v>
      </c>
      <c r="S45" s="1" t="str">
        <f ca="1">VLOOKUP(S33,OFFSET(Pairings!$D$2,($B45-1)*gamesPerRound,0,gamesPerRound,2),2,FALSE)</f>
        <v>R.17</v>
      </c>
      <c r="T45" s="1" t="e">
        <f ca="1">VLOOKUP(T33,OFFSET(Pairings!$D$2,($B45-1)*gamesPerRound,0,gamesPerRound,2),2,FALSE)</f>
        <v>#N/A</v>
      </c>
      <c r="U45" s="1" t="str">
        <f ca="1">VLOOKUP(U33,OFFSET(Pairings!$D$2,($B45-1)*gamesPerRound,0,gamesPerRound,2),2,FALSE)</f>
        <v>B.19</v>
      </c>
      <c r="V45" s="1" t="str">
        <f ca="1">VLOOKUP(V33,OFFSET(Pairings!$D$2,($B45-1)*gamesPerRound,0,gamesPerRound,2),2,FALSE)</f>
        <v>Q.20</v>
      </c>
    </row>
    <row r="46" spans="1:23" ht="15.6" hidden="1" customHeight="1" x14ac:dyDescent="0.2">
      <c r="B46" s="17">
        <v>3</v>
      </c>
      <c r="C46" s="1" t="str">
        <f ca="1">VLOOKUP(C33,OFFSET(Pairings!$E$2,($B46-1)*gamesPerRound,0,gamesPerRound,4),4,FALSE)</f>
        <v>Q.01</v>
      </c>
      <c r="D46" s="1" t="e">
        <f ca="1">VLOOKUP(D33,OFFSET(Pairings!$E$2,($B46-1)*gamesPerRound,0,gamesPerRound,4),4,FALSE)</f>
        <v>#N/A</v>
      </c>
      <c r="E46" s="1" t="str">
        <f ca="1">VLOOKUP(E33,OFFSET(Pairings!$E$2,($B46-1)*gamesPerRound,0,gamesPerRound,4),4,FALSE)</f>
        <v>N.03</v>
      </c>
      <c r="F46" s="1" t="e">
        <f ca="1">VLOOKUP(F33,OFFSET(Pairings!$E$2,($B46-1)*gamesPerRound,0,gamesPerRound,4),4,FALSE)</f>
        <v>#N/A</v>
      </c>
      <c r="G46" s="1" t="str">
        <f ca="1">VLOOKUP(G33,OFFSET(Pairings!$E$2,($B46-1)*gamesPerRound,0,gamesPerRound,4),4,FALSE)</f>
        <v>A.05</v>
      </c>
      <c r="H46" s="1" t="e">
        <f ca="1">VLOOKUP(H33,OFFSET(Pairings!$E$2,($B46-1)*gamesPerRound,0,gamesPerRound,4),4,FALSE)</f>
        <v>#N/A</v>
      </c>
      <c r="I46" s="1" t="e">
        <f ca="1">VLOOKUP(I33,OFFSET(Pairings!$E$2,($B46-1)*gamesPerRound,0,gamesPerRound,4),4,FALSE)</f>
        <v>#N/A</v>
      </c>
      <c r="J46" s="1" t="e">
        <f ca="1">VLOOKUP(J33,OFFSET(Pairings!$E$2,($B46-1)*gamesPerRound,0,gamesPerRound,4),4,FALSE)</f>
        <v>#N/A</v>
      </c>
      <c r="K46" s="1" t="str">
        <f ca="1">VLOOKUP(K33,OFFSET(Pairings!$E$2,($B46-1)*gamesPerRound,0,gamesPerRound,4),4,FALSE)</f>
        <v>F.09</v>
      </c>
      <c r="L46" s="1" t="str">
        <f ca="1">VLOOKUP(L33,OFFSET(Pairings!$E$2,($B46-1)*gamesPerRound,0,gamesPerRound,4),4,FALSE)</f>
        <v>E.10</v>
      </c>
      <c r="M46" s="1" t="e">
        <f ca="1">VLOOKUP(M33,OFFSET(Pairings!$E$2,($B46-1)*gamesPerRound,0,gamesPerRound,4),4,FALSE)</f>
        <v>#N/A</v>
      </c>
      <c r="N46" s="1" t="e">
        <f ca="1">VLOOKUP(N33,OFFSET(Pairings!$E$2,($B46-1)*gamesPerRound,0,gamesPerRound,4),4,FALSE)</f>
        <v>#N/A</v>
      </c>
      <c r="O46" s="1" t="e">
        <f ca="1">VLOOKUP(O33,OFFSET(Pairings!$E$2,($B46-1)*gamesPerRound,0,gamesPerRound,4),4,FALSE)</f>
        <v>#N/A</v>
      </c>
      <c r="P46" s="1" t="str">
        <f ca="1">VLOOKUP(P33,OFFSET(Pairings!$E$2,($B46-1)*gamesPerRound,0,gamesPerRound,4),4,FALSE)</f>
        <v>F.14</v>
      </c>
      <c r="Q46" s="1" t="str">
        <f ca="1">VLOOKUP(Q33,OFFSET(Pairings!$E$2,($B46-1)*gamesPerRound,0,gamesPerRound,4),4,FALSE)</f>
        <v>H.15</v>
      </c>
      <c r="R46" s="1" t="e">
        <f ca="1">VLOOKUP(R33,OFFSET(Pairings!$E$2,($B46-1)*gamesPerRound,0,gamesPerRound,4),4,FALSE)</f>
        <v>#N/A</v>
      </c>
      <c r="S46" s="1" t="e">
        <f ca="1">VLOOKUP(S33,OFFSET(Pairings!$E$2,($B46-1)*gamesPerRound,0,gamesPerRound,4),4,FALSE)</f>
        <v>#N/A</v>
      </c>
      <c r="T46" s="1" t="str">
        <f ca="1">VLOOKUP(T33,OFFSET(Pairings!$E$2,($B46-1)*gamesPerRound,0,gamesPerRound,4),4,FALSE)</f>
        <v>G.18</v>
      </c>
      <c r="U46" s="1" t="e">
        <f ca="1">VLOOKUP(U33,OFFSET(Pairings!$E$2,($B46-1)*gamesPerRound,0,gamesPerRound,4),4,FALSE)</f>
        <v>#N/A</v>
      </c>
      <c r="V46" s="1" t="e">
        <f ca="1">VLOOKUP(V33,OFFSET(Pairings!$E$2,($B46-1)*gamesPerRound,0,gamesPerRound,4),4,FALSE)</f>
        <v>#N/A</v>
      </c>
    </row>
    <row r="47" spans="1:23" ht="18" customHeight="1" thickBot="1" x14ac:dyDescent="0.25"/>
    <row r="48" spans="1:23" s="12" customFormat="1" ht="15.75" thickBot="1" x14ac:dyDescent="0.25">
      <c r="A48" s="12" t="s">
        <v>8</v>
      </c>
      <c r="B48" s="38">
        <f>VLOOKUP(A48,TeamLookup,2,FALSE)</f>
        <v>0</v>
      </c>
      <c r="C48" s="13" t="str">
        <f>$A48&amp;"."&amp;TEXT(C$1,"00")</f>
        <v>D.01</v>
      </c>
      <c r="D48" s="14" t="str">
        <f t="shared" ref="D48:V48" si="39">$A48&amp;"."&amp;TEXT(D$1,"00")</f>
        <v>D.02</v>
      </c>
      <c r="E48" s="14" t="str">
        <f t="shared" si="39"/>
        <v>D.03</v>
      </c>
      <c r="F48" s="14" t="str">
        <f t="shared" si="39"/>
        <v>D.04</v>
      </c>
      <c r="G48" s="14" t="str">
        <f t="shared" si="39"/>
        <v>D.05</v>
      </c>
      <c r="H48" s="14" t="str">
        <f t="shared" si="39"/>
        <v>D.06</v>
      </c>
      <c r="I48" s="14" t="str">
        <f t="shared" si="39"/>
        <v>D.07</v>
      </c>
      <c r="J48" s="14" t="str">
        <f t="shared" si="39"/>
        <v>D.08</v>
      </c>
      <c r="K48" s="14" t="str">
        <f t="shared" si="39"/>
        <v>D.09</v>
      </c>
      <c r="L48" s="14" t="str">
        <f t="shared" si="39"/>
        <v>D.10</v>
      </c>
      <c r="M48" s="14" t="str">
        <f t="shared" si="39"/>
        <v>D.11</v>
      </c>
      <c r="N48" s="15" t="str">
        <f t="shared" si="39"/>
        <v>D.12</v>
      </c>
      <c r="O48" s="15" t="str">
        <f t="shared" si="39"/>
        <v>D.13</v>
      </c>
      <c r="P48" s="15" t="str">
        <f t="shared" si="39"/>
        <v>D.14</v>
      </c>
      <c r="Q48" s="15" t="str">
        <f t="shared" si="39"/>
        <v>D.15</v>
      </c>
      <c r="R48" s="15" t="str">
        <f t="shared" si="39"/>
        <v>D.16</v>
      </c>
      <c r="S48" s="15" t="str">
        <f t="shared" si="39"/>
        <v>D.17</v>
      </c>
      <c r="T48" s="15" t="str">
        <f t="shared" si="39"/>
        <v>D.18</v>
      </c>
      <c r="U48" s="15" t="str">
        <f t="shared" si="39"/>
        <v>D.19</v>
      </c>
      <c r="V48" s="15" t="str">
        <f t="shared" si="39"/>
        <v>D.20</v>
      </c>
      <c r="W48" s="16" t="s">
        <v>110</v>
      </c>
    </row>
    <row r="49" spans="1:23" ht="9" customHeight="1" x14ac:dyDescent="0.2">
      <c r="C49" s="19" t="str">
        <f t="shared" ref="C49:N49" ca="1" si="40">IF(ISNA(C56),"B","W")</f>
        <v>W</v>
      </c>
      <c r="D49" s="20" t="str">
        <f t="shared" ca="1" si="40"/>
        <v>W</v>
      </c>
      <c r="E49" s="20" t="str">
        <f t="shared" ca="1" si="40"/>
        <v>B</v>
      </c>
      <c r="F49" s="20" t="str">
        <f t="shared" ca="1" si="40"/>
        <v>B</v>
      </c>
      <c r="G49" s="20" t="str">
        <f t="shared" ca="1" si="40"/>
        <v>B</v>
      </c>
      <c r="H49" s="20" t="str">
        <f t="shared" ca="1" si="40"/>
        <v>W</v>
      </c>
      <c r="I49" s="20" t="str">
        <f t="shared" ca="1" si="40"/>
        <v>W</v>
      </c>
      <c r="J49" s="20" t="str">
        <f t="shared" ca="1" si="40"/>
        <v>B</v>
      </c>
      <c r="K49" s="20" t="str">
        <f t="shared" ca="1" si="40"/>
        <v>B</v>
      </c>
      <c r="L49" s="20" t="str">
        <f t="shared" ca="1" si="40"/>
        <v>W</v>
      </c>
      <c r="M49" s="20" t="str">
        <f t="shared" ca="1" si="40"/>
        <v>W</v>
      </c>
      <c r="N49" s="21" t="str">
        <f t="shared" ca="1" si="40"/>
        <v>W</v>
      </c>
      <c r="O49" s="21" t="str">
        <f t="shared" ref="O49:V49" ca="1" si="41">IF(ISNA(O56),"B","W")</f>
        <v>B</v>
      </c>
      <c r="P49" s="21" t="str">
        <f t="shared" ca="1" si="41"/>
        <v>W</v>
      </c>
      <c r="Q49" s="21" t="str">
        <f t="shared" ca="1" si="41"/>
        <v>B</v>
      </c>
      <c r="R49" s="21" t="str">
        <f t="shared" ca="1" si="41"/>
        <v>W</v>
      </c>
      <c r="S49" s="21" t="str">
        <f t="shared" ca="1" si="41"/>
        <v>W</v>
      </c>
      <c r="T49" s="21" t="str">
        <f t="shared" ca="1" si="41"/>
        <v>B</v>
      </c>
      <c r="U49" s="21" t="str">
        <f t="shared" ca="1" si="41"/>
        <v>B</v>
      </c>
      <c r="V49" s="21" t="str">
        <f t="shared" ca="1" si="41"/>
        <v>W</v>
      </c>
      <c r="W49" s="6"/>
    </row>
    <row r="50" spans="1:23" x14ac:dyDescent="0.2">
      <c r="B50" s="17" t="s">
        <v>111</v>
      </c>
      <c r="C50" s="22" t="str">
        <f ca="1">IF(ISNA(C56),C57,C56)</f>
        <v>J.01</v>
      </c>
      <c r="D50" s="23" t="str">
        <f t="shared" ref="D50:N50" ca="1" si="42">IF(ISNA(D56),D57,D56)</f>
        <v>A.02</v>
      </c>
      <c r="E50" s="23" t="str">
        <f t="shared" ca="1" si="42"/>
        <v>O.03</v>
      </c>
      <c r="F50" s="23" t="str">
        <f t="shared" ca="1" si="42"/>
        <v>S.04</v>
      </c>
      <c r="G50" s="23" t="str">
        <f t="shared" ca="1" si="42"/>
        <v>B.05</v>
      </c>
      <c r="H50" s="23" t="str">
        <f t="shared" ca="1" si="42"/>
        <v>F.06</v>
      </c>
      <c r="I50" s="23" t="str">
        <f t="shared" ca="1" si="42"/>
        <v>B.07</v>
      </c>
      <c r="J50" s="23" t="str">
        <f t="shared" ca="1" si="42"/>
        <v>C.08</v>
      </c>
      <c r="K50" s="23" t="str">
        <f t="shared" ca="1" si="42"/>
        <v>F.10</v>
      </c>
      <c r="L50" s="23" t="str">
        <f t="shared" ca="1" si="42"/>
        <v>S.10</v>
      </c>
      <c r="M50" s="23" t="str">
        <f t="shared" ca="1" si="42"/>
        <v>N.11</v>
      </c>
      <c r="N50" s="24" t="str">
        <f t="shared" ca="1" si="42"/>
        <v>S.12</v>
      </c>
      <c r="O50" s="24" t="str">
        <f t="shared" ref="O50:V50" ca="1" si="43">IF(ISNA(O56),O57,O56)</f>
        <v>F.13</v>
      </c>
      <c r="P50" s="24" t="str">
        <f t="shared" ca="1" si="43"/>
        <v>Q.14</v>
      </c>
      <c r="Q50" s="24" t="str">
        <f t="shared" ca="1" si="43"/>
        <v>K.15</v>
      </c>
      <c r="R50" s="24" t="str">
        <f t="shared" ca="1" si="43"/>
        <v>G.16</v>
      </c>
      <c r="S50" s="24" t="str">
        <f t="shared" ca="1" si="43"/>
        <v>M.17</v>
      </c>
      <c r="T50" s="24" t="str">
        <f t="shared" ca="1" si="43"/>
        <v>P.18</v>
      </c>
      <c r="U50" s="24" t="str">
        <f t="shared" ca="1" si="43"/>
        <v>B.19</v>
      </c>
      <c r="V50" s="24" t="str">
        <f t="shared" ca="1" si="43"/>
        <v>N.19</v>
      </c>
      <c r="W50" s="11"/>
    </row>
    <row r="51" spans="1:23" ht="9" customHeight="1" x14ac:dyDescent="0.2">
      <c r="C51" s="25" t="str">
        <f t="shared" ref="C51:N51" ca="1" si="44">IF(ISNA(C58),"B","W")</f>
        <v>B</v>
      </c>
      <c r="D51" s="26" t="str">
        <f t="shared" ca="1" si="44"/>
        <v>W</v>
      </c>
      <c r="E51" s="26" t="str">
        <f t="shared" ca="1" si="44"/>
        <v>W</v>
      </c>
      <c r="F51" s="26" t="str">
        <f t="shared" ca="1" si="44"/>
        <v>W</v>
      </c>
      <c r="G51" s="26" t="str">
        <f t="shared" ca="1" si="44"/>
        <v>W</v>
      </c>
      <c r="H51" s="26" t="str">
        <f t="shared" ca="1" si="44"/>
        <v>W</v>
      </c>
      <c r="I51" s="26" t="str">
        <f t="shared" ca="1" si="44"/>
        <v>B</v>
      </c>
      <c r="J51" s="26" t="str">
        <f t="shared" ca="1" si="44"/>
        <v>B</v>
      </c>
      <c r="K51" s="26" t="str">
        <f t="shared" ca="1" si="44"/>
        <v>B</v>
      </c>
      <c r="L51" s="26" t="str">
        <f t="shared" ca="1" si="44"/>
        <v>W</v>
      </c>
      <c r="M51" s="26" t="str">
        <f t="shared" ca="1" si="44"/>
        <v>W</v>
      </c>
      <c r="N51" s="27" t="str">
        <f t="shared" ca="1" si="44"/>
        <v>W</v>
      </c>
      <c r="O51" s="27" t="str">
        <f t="shared" ref="O51:V51" ca="1" si="45">IF(ISNA(O58),"B","W")</f>
        <v>W</v>
      </c>
      <c r="P51" s="27" t="str">
        <f t="shared" ca="1" si="45"/>
        <v>W</v>
      </c>
      <c r="Q51" s="27" t="str">
        <f t="shared" ca="1" si="45"/>
        <v>B</v>
      </c>
      <c r="R51" s="27" t="str">
        <f t="shared" ca="1" si="45"/>
        <v>B</v>
      </c>
      <c r="S51" s="27" t="str">
        <f t="shared" ca="1" si="45"/>
        <v>W</v>
      </c>
      <c r="T51" s="27" t="str">
        <f t="shared" ca="1" si="45"/>
        <v>B</v>
      </c>
      <c r="U51" s="27" t="str">
        <f t="shared" ca="1" si="45"/>
        <v>B</v>
      </c>
      <c r="V51" s="27" t="str">
        <f t="shared" ca="1" si="45"/>
        <v>W</v>
      </c>
      <c r="W51" s="6"/>
    </row>
    <row r="52" spans="1:23" x14ac:dyDescent="0.2">
      <c r="B52" s="17" t="s">
        <v>112</v>
      </c>
      <c r="C52" s="22" t="str">
        <f ca="1">IF(ISNA(C58),C59,C58)</f>
        <v>A.01</v>
      </c>
      <c r="D52" s="23" t="str">
        <f t="shared" ref="D52:N52" ca="1" si="46">IF(ISNA(D58),D59,D58)</f>
        <v>L.02</v>
      </c>
      <c r="E52" s="23" t="str">
        <f t="shared" ca="1" si="46"/>
        <v>N.03</v>
      </c>
      <c r="F52" s="23" t="str">
        <f t="shared" ca="1" si="46"/>
        <v>G.04</v>
      </c>
      <c r="G52" s="23" t="str">
        <f t="shared" ca="1" si="46"/>
        <v>G.05</v>
      </c>
      <c r="H52" s="23" t="str">
        <f t="shared" ca="1" si="46"/>
        <v>H.06</v>
      </c>
      <c r="I52" s="23" t="str">
        <f t="shared" ca="1" si="46"/>
        <v>Q.07</v>
      </c>
      <c r="J52" s="23" t="str">
        <f t="shared" ca="1" si="46"/>
        <v>O.08</v>
      </c>
      <c r="K52" s="23" t="str">
        <f t="shared" ca="1" si="46"/>
        <v>H.09</v>
      </c>
      <c r="L52" s="23" t="str">
        <f t="shared" ca="1" si="46"/>
        <v>I.10</v>
      </c>
      <c r="M52" s="23" t="str">
        <f t="shared" ca="1" si="46"/>
        <v>H.11</v>
      </c>
      <c r="N52" s="24" t="str">
        <f t="shared" ca="1" si="46"/>
        <v>L.12</v>
      </c>
      <c r="O52" s="24" t="str">
        <f t="shared" ref="O52:V52" ca="1" si="47">IF(ISNA(O58),O59,O58)</f>
        <v>I.13</v>
      </c>
      <c r="P52" s="24" t="str">
        <f t="shared" ca="1" si="47"/>
        <v>E.14</v>
      </c>
      <c r="Q52" s="24" t="str">
        <f t="shared" ca="1" si="47"/>
        <v>P.15</v>
      </c>
      <c r="R52" s="24" t="str">
        <f t="shared" ca="1" si="47"/>
        <v>C.16</v>
      </c>
      <c r="S52" s="24" t="str">
        <f t="shared" ca="1" si="47"/>
        <v>A.17</v>
      </c>
      <c r="T52" s="24" t="str">
        <f t="shared" ca="1" si="47"/>
        <v>M.18</v>
      </c>
      <c r="U52" s="24" t="str">
        <f t="shared" ca="1" si="47"/>
        <v>G.19</v>
      </c>
      <c r="V52" s="24" t="str">
        <f t="shared" ca="1" si="47"/>
        <v>R.20</v>
      </c>
      <c r="W52" s="11"/>
    </row>
    <row r="53" spans="1:23" ht="9" customHeight="1" x14ac:dyDescent="0.2">
      <c r="C53" s="25" t="str">
        <f t="shared" ref="C53:N53" ca="1" si="48">IF(ISNA(C60),"B","W")</f>
        <v>W</v>
      </c>
      <c r="D53" s="26" t="str">
        <f t="shared" ca="1" si="48"/>
        <v>B</v>
      </c>
      <c r="E53" s="26" t="str">
        <f t="shared" ca="1" si="48"/>
        <v>B</v>
      </c>
      <c r="F53" s="26" t="str">
        <f t="shared" ca="1" si="48"/>
        <v>B</v>
      </c>
      <c r="G53" s="26" t="str">
        <f t="shared" ca="1" si="48"/>
        <v>W</v>
      </c>
      <c r="H53" s="26" t="str">
        <f t="shared" ca="1" si="48"/>
        <v>B</v>
      </c>
      <c r="I53" s="26" t="str">
        <f t="shared" ca="1" si="48"/>
        <v>B</v>
      </c>
      <c r="J53" s="26" t="str">
        <f t="shared" ca="1" si="48"/>
        <v>W</v>
      </c>
      <c r="K53" s="26" t="str">
        <f t="shared" ca="1" si="48"/>
        <v>W</v>
      </c>
      <c r="L53" s="26" t="str">
        <f t="shared" ca="1" si="48"/>
        <v>B</v>
      </c>
      <c r="M53" s="26" t="str">
        <f t="shared" ca="1" si="48"/>
        <v>B</v>
      </c>
      <c r="N53" s="27" t="str">
        <f t="shared" ca="1" si="48"/>
        <v>B</v>
      </c>
      <c r="O53" s="27" t="str">
        <f t="shared" ref="O53:V53" ca="1" si="49">IF(ISNA(O60),"B","W")</f>
        <v>B</v>
      </c>
      <c r="P53" s="27" t="str">
        <f t="shared" ca="1" si="49"/>
        <v>B</v>
      </c>
      <c r="Q53" s="27" t="str">
        <f t="shared" ca="1" si="49"/>
        <v>W</v>
      </c>
      <c r="R53" s="27" t="str">
        <f t="shared" ca="1" si="49"/>
        <v>B</v>
      </c>
      <c r="S53" s="27" t="str">
        <f t="shared" ca="1" si="49"/>
        <v>B</v>
      </c>
      <c r="T53" s="27" t="str">
        <f t="shared" ca="1" si="49"/>
        <v>W</v>
      </c>
      <c r="U53" s="27" t="str">
        <f t="shared" ca="1" si="49"/>
        <v>W</v>
      </c>
      <c r="V53" s="27" t="str">
        <f t="shared" ca="1" si="49"/>
        <v>B</v>
      </c>
      <c r="W53" s="6"/>
    </row>
    <row r="54" spans="1:23" ht="15.75" thickBot="1" x14ac:dyDescent="0.25">
      <c r="B54" s="17" t="s">
        <v>113</v>
      </c>
      <c r="C54" s="28" t="str">
        <f ca="1">IF(ISNA(C60),C61,C60)</f>
        <v>H.01</v>
      </c>
      <c r="D54" s="29" t="str">
        <f t="shared" ref="D54:N54" ca="1" si="50">IF(ISNA(D60),D61,D60)</f>
        <v>P.02</v>
      </c>
      <c r="E54" s="29" t="str">
        <f t="shared" ca="1" si="50"/>
        <v>R.03</v>
      </c>
      <c r="F54" s="29" t="str">
        <f t="shared" ca="1" si="50"/>
        <v>Q.04</v>
      </c>
      <c r="G54" s="29" t="str">
        <f t="shared" ca="1" si="50"/>
        <v>M.05</v>
      </c>
      <c r="H54" s="29" t="str">
        <f t="shared" ca="1" si="50"/>
        <v>I.06</v>
      </c>
      <c r="I54" s="29" t="str">
        <f t="shared" ca="1" si="50"/>
        <v>C.07</v>
      </c>
      <c r="J54" s="29" t="str">
        <f t="shared" ca="1" si="50"/>
        <v>A.08</v>
      </c>
      <c r="K54" s="29" t="str">
        <f t="shared" ca="1" si="50"/>
        <v>I.09</v>
      </c>
      <c r="L54" s="29" t="str">
        <f t="shared" ca="1" si="50"/>
        <v>R.10</v>
      </c>
      <c r="M54" s="29" t="str">
        <f t="shared" ca="1" si="50"/>
        <v>S.11</v>
      </c>
      <c r="N54" s="30" t="str">
        <f t="shared" ca="1" si="50"/>
        <v>E.12</v>
      </c>
      <c r="O54" s="30" t="str">
        <f t="shared" ref="O54:V54" ca="1" si="51">IF(ISNA(O60),O61,O60)</f>
        <v>M.13</v>
      </c>
      <c r="P54" s="30" t="str">
        <f t="shared" ca="1" si="51"/>
        <v>J.14</v>
      </c>
      <c r="Q54" s="30" t="str">
        <f t="shared" ca="1" si="51"/>
        <v>J.15</v>
      </c>
      <c r="R54" s="30" t="str">
        <f t="shared" ca="1" si="51"/>
        <v>K.16</v>
      </c>
      <c r="S54" s="30" t="str">
        <f t="shared" ca="1" si="51"/>
        <v>L.17</v>
      </c>
      <c r="T54" s="30" t="str">
        <f t="shared" ca="1" si="51"/>
        <v>O.18</v>
      </c>
      <c r="U54" s="30" t="str">
        <f t="shared" ca="1" si="51"/>
        <v>K.19</v>
      </c>
      <c r="V54" s="30" t="str">
        <f t="shared" ca="1" si="51"/>
        <v>E.20</v>
      </c>
      <c r="W54" s="7"/>
    </row>
    <row r="55" spans="1:23" ht="18" customHeight="1" thickBot="1" x14ac:dyDescent="0.25">
      <c r="B55" s="17" t="s">
        <v>110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  <c r="P55" s="10"/>
      <c r="Q55" s="10"/>
      <c r="R55" s="10"/>
      <c r="S55" s="10"/>
      <c r="T55" s="10"/>
      <c r="U55" s="10"/>
      <c r="V55" s="10"/>
      <c r="W55" s="5"/>
    </row>
    <row r="56" spans="1:23" ht="15.75" hidden="1" customHeight="1" x14ac:dyDescent="0.2">
      <c r="B56" s="17">
        <v>1</v>
      </c>
      <c r="C56" s="1" t="str">
        <f ca="1">VLOOKUP(C48,OFFSET(Pairings!$D$2,($B56-1)*gamesPerRound,0,gamesPerRound,2),2,FALSE)</f>
        <v>J.01</v>
      </c>
      <c r="D56" s="1" t="str">
        <f ca="1">VLOOKUP(D48,OFFSET(Pairings!$D$2,($B56-1)*gamesPerRound,0,gamesPerRound,2),2,FALSE)</f>
        <v>A.02</v>
      </c>
      <c r="E56" s="1" t="e">
        <f ca="1">VLOOKUP(E48,OFFSET(Pairings!$D$2,($B56-1)*gamesPerRound,0,gamesPerRound,2),2,FALSE)</f>
        <v>#N/A</v>
      </c>
      <c r="F56" s="1" t="e">
        <f ca="1">VLOOKUP(F48,OFFSET(Pairings!$D$2,($B56-1)*gamesPerRound,0,gamesPerRound,2),2,FALSE)</f>
        <v>#N/A</v>
      </c>
      <c r="G56" s="1" t="e">
        <f ca="1">VLOOKUP(G48,OFFSET(Pairings!$D$2,($B56-1)*gamesPerRound,0,gamesPerRound,2),2,FALSE)</f>
        <v>#N/A</v>
      </c>
      <c r="H56" s="1" t="str">
        <f ca="1">VLOOKUP(H48,OFFSET(Pairings!$D$2,($B56-1)*gamesPerRound,0,gamesPerRound,2),2,FALSE)</f>
        <v>F.06</v>
      </c>
      <c r="I56" s="1" t="str">
        <f ca="1">VLOOKUP(I48,OFFSET(Pairings!$D$2,($B56-1)*gamesPerRound,0,gamesPerRound,2),2,FALSE)</f>
        <v>B.07</v>
      </c>
      <c r="J56" s="1" t="e">
        <f ca="1">VLOOKUP(J48,OFFSET(Pairings!$D$2,($B56-1)*gamesPerRound,0,gamesPerRound,2),2,FALSE)</f>
        <v>#N/A</v>
      </c>
      <c r="K56" s="1" t="e">
        <f ca="1">VLOOKUP(K48,OFFSET(Pairings!$D$2,($B56-1)*gamesPerRound,0,gamesPerRound,2),2,FALSE)</f>
        <v>#N/A</v>
      </c>
      <c r="L56" s="1" t="str">
        <f ca="1">VLOOKUP(L48,OFFSET(Pairings!$D$2,($B56-1)*gamesPerRound,0,gamesPerRound,2),2,FALSE)</f>
        <v>S.10</v>
      </c>
      <c r="M56" s="1" t="str">
        <f ca="1">VLOOKUP(M48,OFFSET(Pairings!$D$2,($B56-1)*gamesPerRound,0,gamesPerRound,2),2,FALSE)</f>
        <v>N.11</v>
      </c>
      <c r="N56" s="1" t="str">
        <f ca="1">VLOOKUP(N48,OFFSET(Pairings!$D$2,($B56-1)*gamesPerRound,0,gamesPerRound,2),2,FALSE)</f>
        <v>S.12</v>
      </c>
      <c r="O56" s="1" t="e">
        <f ca="1">VLOOKUP(O48,OFFSET(Pairings!$D$2,($B56-1)*gamesPerRound,0,gamesPerRound,2),2,FALSE)</f>
        <v>#N/A</v>
      </c>
      <c r="P56" s="1" t="str">
        <f ca="1">VLOOKUP(P48,OFFSET(Pairings!$D$2,($B56-1)*gamesPerRound,0,gamesPerRound,2),2,FALSE)</f>
        <v>Q.14</v>
      </c>
      <c r="Q56" s="1" t="e">
        <f ca="1">VLOOKUP(Q48,OFFSET(Pairings!$D$2,($B56-1)*gamesPerRound,0,gamesPerRound,2),2,FALSE)</f>
        <v>#N/A</v>
      </c>
      <c r="R56" s="1" t="str">
        <f ca="1">VLOOKUP(R48,OFFSET(Pairings!$D$2,($B56-1)*gamesPerRound,0,gamesPerRound,2),2,FALSE)</f>
        <v>G.16</v>
      </c>
      <c r="S56" s="1" t="str">
        <f ca="1">VLOOKUP(S48,OFFSET(Pairings!$D$2,($B56-1)*gamesPerRound,0,gamesPerRound,2),2,FALSE)</f>
        <v>M.17</v>
      </c>
      <c r="T56" s="1" t="e">
        <f ca="1">VLOOKUP(T48,OFFSET(Pairings!$D$2,($B56-1)*gamesPerRound,0,gamesPerRound,2),2,FALSE)</f>
        <v>#N/A</v>
      </c>
      <c r="U56" s="1" t="e">
        <f ca="1">VLOOKUP(U48,OFFSET(Pairings!$D$2,($B56-1)*gamesPerRound,0,gamesPerRound,2),2,FALSE)</f>
        <v>#N/A</v>
      </c>
      <c r="V56" s="1" t="str">
        <f ca="1">VLOOKUP(V48,OFFSET(Pairings!$D$2,($B56-1)*gamesPerRound,0,gamesPerRound,2),2,FALSE)</f>
        <v>N.19</v>
      </c>
    </row>
    <row r="57" spans="1:23" ht="15.75" hidden="1" customHeight="1" x14ac:dyDescent="0.2">
      <c r="B57" s="17">
        <v>1</v>
      </c>
      <c r="C57" s="1" t="e">
        <f ca="1">VLOOKUP(C48,OFFSET(Pairings!$E$2,($B57-1)*gamesPerRound,0,gamesPerRound,4),4,FALSE)</f>
        <v>#N/A</v>
      </c>
      <c r="D57" s="1" t="e">
        <f ca="1">VLOOKUP(D48,OFFSET(Pairings!$E$2,($B57-1)*gamesPerRound,0,gamesPerRound,4),4,FALSE)</f>
        <v>#N/A</v>
      </c>
      <c r="E57" s="1" t="str">
        <f ca="1">VLOOKUP(E48,OFFSET(Pairings!$E$2,($B57-1)*gamesPerRound,0,gamesPerRound,4),4,FALSE)</f>
        <v>O.03</v>
      </c>
      <c r="F57" s="1" t="str">
        <f ca="1">VLOOKUP(F48,OFFSET(Pairings!$E$2,($B57-1)*gamesPerRound,0,gamesPerRound,4),4,FALSE)</f>
        <v>S.04</v>
      </c>
      <c r="G57" s="1" t="str">
        <f ca="1">VLOOKUP(G48,OFFSET(Pairings!$E$2,($B57-1)*gamesPerRound,0,gamesPerRound,4),4,FALSE)</f>
        <v>B.05</v>
      </c>
      <c r="H57" s="1" t="e">
        <f ca="1">VLOOKUP(H48,OFFSET(Pairings!$E$2,($B57-1)*gamesPerRound,0,gamesPerRound,4),4,FALSE)</f>
        <v>#N/A</v>
      </c>
      <c r="I57" s="1" t="e">
        <f ca="1">VLOOKUP(I48,OFFSET(Pairings!$E$2,($B57-1)*gamesPerRound,0,gamesPerRound,4),4,FALSE)</f>
        <v>#N/A</v>
      </c>
      <c r="J57" s="1" t="str">
        <f ca="1">VLOOKUP(J48,OFFSET(Pairings!$E$2,($B57-1)*gamesPerRound,0,gamesPerRound,4),4,FALSE)</f>
        <v>C.08</v>
      </c>
      <c r="K57" s="1" t="str">
        <f ca="1">VLOOKUP(K48,OFFSET(Pairings!$E$2,($B57-1)*gamesPerRound,0,gamesPerRound,4),4,FALSE)</f>
        <v>F.10</v>
      </c>
      <c r="L57" s="1" t="e">
        <f ca="1">VLOOKUP(L48,OFFSET(Pairings!$E$2,($B57-1)*gamesPerRound,0,gamesPerRound,4),4,FALSE)</f>
        <v>#N/A</v>
      </c>
      <c r="M57" s="1" t="e">
        <f ca="1">VLOOKUP(M48,OFFSET(Pairings!$E$2,($B57-1)*gamesPerRound,0,gamesPerRound,4),4,FALSE)</f>
        <v>#N/A</v>
      </c>
      <c r="N57" s="1" t="e">
        <f ca="1">VLOOKUP(N48,OFFSET(Pairings!$E$2,($B57-1)*gamesPerRound,0,gamesPerRound,4),4,FALSE)</f>
        <v>#N/A</v>
      </c>
      <c r="O57" s="1" t="str">
        <f ca="1">VLOOKUP(O48,OFFSET(Pairings!$E$2,($B57-1)*gamesPerRound,0,gamesPerRound,4),4,FALSE)</f>
        <v>F.13</v>
      </c>
      <c r="P57" s="1" t="e">
        <f ca="1">VLOOKUP(P48,OFFSET(Pairings!$E$2,($B57-1)*gamesPerRound,0,gamesPerRound,4),4,FALSE)</f>
        <v>#N/A</v>
      </c>
      <c r="Q57" s="1" t="str">
        <f ca="1">VLOOKUP(Q48,OFFSET(Pairings!$E$2,($B57-1)*gamesPerRound,0,gamesPerRound,4),4,FALSE)</f>
        <v>K.15</v>
      </c>
      <c r="R57" s="1" t="e">
        <f ca="1">VLOOKUP(R48,OFFSET(Pairings!$E$2,($B57-1)*gamesPerRound,0,gamesPerRound,4),4,FALSE)</f>
        <v>#N/A</v>
      </c>
      <c r="S57" s="1" t="e">
        <f ca="1">VLOOKUP(S48,OFFSET(Pairings!$E$2,($B57-1)*gamesPerRound,0,gamesPerRound,4),4,FALSE)</f>
        <v>#N/A</v>
      </c>
      <c r="T57" s="1" t="str">
        <f ca="1">VLOOKUP(T48,OFFSET(Pairings!$E$2,($B57-1)*gamesPerRound,0,gamesPerRound,4),4,FALSE)</f>
        <v>P.18</v>
      </c>
      <c r="U57" s="1" t="str">
        <f ca="1">VLOOKUP(U48,OFFSET(Pairings!$E$2,($B57-1)*gamesPerRound,0,gamesPerRound,4),4,FALSE)</f>
        <v>B.19</v>
      </c>
      <c r="V57" s="1" t="e">
        <f ca="1">VLOOKUP(V48,OFFSET(Pairings!$E$2,($B57-1)*gamesPerRound,0,gamesPerRound,4),4,FALSE)</f>
        <v>#N/A</v>
      </c>
    </row>
    <row r="58" spans="1:23" ht="15.75" hidden="1" customHeight="1" x14ac:dyDescent="0.2">
      <c r="B58" s="17">
        <v>2</v>
      </c>
      <c r="C58" s="1" t="e">
        <f ca="1">VLOOKUP(C48,OFFSET(Pairings!$D$2,($B58-1)*gamesPerRound,0,gamesPerRound,2),2,FALSE)</f>
        <v>#N/A</v>
      </c>
      <c r="D58" s="1" t="str">
        <f ca="1">VLOOKUP(D48,OFFSET(Pairings!$D$2,($B58-1)*gamesPerRound,0,gamesPerRound,2),2,FALSE)</f>
        <v>L.02</v>
      </c>
      <c r="E58" s="1" t="str">
        <f ca="1">VLOOKUP(E48,OFFSET(Pairings!$D$2,($B58-1)*gamesPerRound,0,gamesPerRound,2),2,FALSE)</f>
        <v>N.03</v>
      </c>
      <c r="F58" s="1" t="str">
        <f ca="1">VLOOKUP(F48,OFFSET(Pairings!$D$2,($B58-1)*gamesPerRound,0,gamesPerRound,2),2,FALSE)</f>
        <v>G.04</v>
      </c>
      <c r="G58" s="1" t="str">
        <f ca="1">VLOOKUP(G48,OFFSET(Pairings!$D$2,($B58-1)*gamesPerRound,0,gamesPerRound,2),2,FALSE)</f>
        <v>G.05</v>
      </c>
      <c r="H58" s="1" t="str">
        <f ca="1">VLOOKUP(H48,OFFSET(Pairings!$D$2,($B58-1)*gamesPerRound,0,gamesPerRound,2),2,FALSE)</f>
        <v>H.06</v>
      </c>
      <c r="I58" s="1" t="e">
        <f ca="1">VLOOKUP(I48,OFFSET(Pairings!$D$2,($B58-1)*gamesPerRound,0,gamesPerRound,2),2,FALSE)</f>
        <v>#N/A</v>
      </c>
      <c r="J58" s="1" t="e">
        <f ca="1">VLOOKUP(J48,OFFSET(Pairings!$D$2,($B58-1)*gamesPerRound,0,gamesPerRound,2),2,FALSE)</f>
        <v>#N/A</v>
      </c>
      <c r="K58" s="1" t="e">
        <f ca="1">VLOOKUP(K48,OFFSET(Pairings!$D$2,($B58-1)*gamesPerRound,0,gamesPerRound,2),2,FALSE)</f>
        <v>#N/A</v>
      </c>
      <c r="L58" s="1" t="str">
        <f ca="1">VLOOKUP(L48,OFFSET(Pairings!$D$2,($B58-1)*gamesPerRound,0,gamesPerRound,2),2,FALSE)</f>
        <v>I.10</v>
      </c>
      <c r="M58" s="1" t="str">
        <f ca="1">VLOOKUP(M48,OFFSET(Pairings!$D$2,($B58-1)*gamesPerRound,0,gamesPerRound,2),2,FALSE)</f>
        <v>H.11</v>
      </c>
      <c r="N58" s="1" t="str">
        <f ca="1">VLOOKUP(N48,OFFSET(Pairings!$D$2,($B58-1)*gamesPerRound,0,gamesPerRound,2),2,FALSE)</f>
        <v>L.12</v>
      </c>
      <c r="O58" s="1" t="str">
        <f ca="1">VLOOKUP(O48,OFFSET(Pairings!$D$2,($B58-1)*gamesPerRound,0,gamesPerRound,2),2,FALSE)</f>
        <v>I.13</v>
      </c>
      <c r="P58" s="1" t="str">
        <f ca="1">VLOOKUP(P48,OFFSET(Pairings!$D$2,($B58-1)*gamesPerRound,0,gamesPerRound,2),2,FALSE)</f>
        <v>E.14</v>
      </c>
      <c r="Q58" s="1" t="e">
        <f ca="1">VLOOKUP(Q48,OFFSET(Pairings!$D$2,($B58-1)*gamesPerRound,0,gamesPerRound,2),2,FALSE)</f>
        <v>#N/A</v>
      </c>
      <c r="R58" s="1" t="e">
        <f ca="1">VLOOKUP(R48,OFFSET(Pairings!$D$2,($B58-1)*gamesPerRound,0,gamesPerRound,2),2,FALSE)</f>
        <v>#N/A</v>
      </c>
      <c r="S58" s="1" t="str">
        <f ca="1">VLOOKUP(S48,OFFSET(Pairings!$D$2,($B58-1)*gamesPerRound,0,gamesPerRound,2),2,FALSE)</f>
        <v>A.17</v>
      </c>
      <c r="T58" s="1" t="e">
        <f ca="1">VLOOKUP(T48,OFFSET(Pairings!$D$2,($B58-1)*gamesPerRound,0,gamesPerRound,2),2,FALSE)</f>
        <v>#N/A</v>
      </c>
      <c r="U58" s="1" t="e">
        <f ca="1">VLOOKUP(U48,OFFSET(Pairings!$D$2,($B58-1)*gamesPerRound,0,gamesPerRound,2),2,FALSE)</f>
        <v>#N/A</v>
      </c>
      <c r="V58" s="1" t="str">
        <f ca="1">VLOOKUP(V48,OFFSET(Pairings!$D$2,($B58-1)*gamesPerRound,0,gamesPerRound,2),2,FALSE)</f>
        <v>R.20</v>
      </c>
    </row>
    <row r="59" spans="1:23" ht="15.75" hidden="1" customHeight="1" x14ac:dyDescent="0.2">
      <c r="B59" s="17">
        <v>2</v>
      </c>
      <c r="C59" s="1" t="str">
        <f ca="1">VLOOKUP(C48,OFFSET(Pairings!$E$2,($B59-1)*gamesPerRound,0,gamesPerRound,4),4,FALSE)</f>
        <v>A.01</v>
      </c>
      <c r="D59" s="1" t="e">
        <f ca="1">VLOOKUP(D48,OFFSET(Pairings!$E$2,($B59-1)*gamesPerRound,0,gamesPerRound,4),4,FALSE)</f>
        <v>#N/A</v>
      </c>
      <c r="E59" s="1" t="e">
        <f ca="1">VLOOKUP(E48,OFFSET(Pairings!$E$2,($B59-1)*gamesPerRound,0,gamesPerRound,4),4,FALSE)</f>
        <v>#N/A</v>
      </c>
      <c r="F59" s="1" t="e">
        <f ca="1">VLOOKUP(F48,OFFSET(Pairings!$E$2,($B59-1)*gamesPerRound,0,gamesPerRound,4),4,FALSE)</f>
        <v>#N/A</v>
      </c>
      <c r="G59" s="1" t="e">
        <f ca="1">VLOOKUP(G48,OFFSET(Pairings!$E$2,($B59-1)*gamesPerRound,0,gamesPerRound,4),4,FALSE)</f>
        <v>#N/A</v>
      </c>
      <c r="H59" s="1" t="e">
        <f ca="1">VLOOKUP(H48,OFFSET(Pairings!$E$2,($B59-1)*gamesPerRound,0,gamesPerRound,4),4,FALSE)</f>
        <v>#N/A</v>
      </c>
      <c r="I59" s="1" t="str">
        <f ca="1">VLOOKUP(I48,OFFSET(Pairings!$E$2,($B59-1)*gamesPerRound,0,gamesPerRound,4),4,FALSE)</f>
        <v>Q.07</v>
      </c>
      <c r="J59" s="1" t="str">
        <f ca="1">VLOOKUP(J48,OFFSET(Pairings!$E$2,($B59-1)*gamesPerRound,0,gamesPerRound,4),4,FALSE)</f>
        <v>O.08</v>
      </c>
      <c r="K59" s="1" t="str">
        <f ca="1">VLOOKUP(K48,OFFSET(Pairings!$E$2,($B59-1)*gamesPerRound,0,gamesPerRound,4),4,FALSE)</f>
        <v>H.09</v>
      </c>
      <c r="L59" s="1" t="e">
        <f ca="1">VLOOKUP(L48,OFFSET(Pairings!$E$2,($B59-1)*gamesPerRound,0,gamesPerRound,4),4,FALSE)</f>
        <v>#N/A</v>
      </c>
      <c r="M59" s="1" t="e">
        <f ca="1">VLOOKUP(M48,OFFSET(Pairings!$E$2,($B59-1)*gamesPerRound,0,gamesPerRound,4),4,FALSE)</f>
        <v>#N/A</v>
      </c>
      <c r="N59" s="1" t="e">
        <f ca="1">VLOOKUP(N48,OFFSET(Pairings!$E$2,($B59-1)*gamesPerRound,0,gamesPerRound,4),4,FALSE)</f>
        <v>#N/A</v>
      </c>
      <c r="O59" s="1" t="e">
        <f ca="1">VLOOKUP(O48,OFFSET(Pairings!$E$2,($B59-1)*gamesPerRound,0,gamesPerRound,4),4,FALSE)</f>
        <v>#N/A</v>
      </c>
      <c r="P59" s="1" t="e">
        <f ca="1">VLOOKUP(P48,OFFSET(Pairings!$E$2,($B59-1)*gamesPerRound,0,gamesPerRound,4),4,FALSE)</f>
        <v>#N/A</v>
      </c>
      <c r="Q59" s="1" t="str">
        <f ca="1">VLOOKUP(Q48,OFFSET(Pairings!$E$2,($B59-1)*gamesPerRound,0,gamesPerRound,4),4,FALSE)</f>
        <v>P.15</v>
      </c>
      <c r="R59" s="1" t="str">
        <f ca="1">VLOOKUP(R48,OFFSET(Pairings!$E$2,($B59-1)*gamesPerRound,0,gamesPerRound,4),4,FALSE)</f>
        <v>C.16</v>
      </c>
      <c r="S59" s="1" t="e">
        <f ca="1">VLOOKUP(S48,OFFSET(Pairings!$E$2,($B59-1)*gamesPerRound,0,gamesPerRound,4),4,FALSE)</f>
        <v>#N/A</v>
      </c>
      <c r="T59" s="1" t="str">
        <f ca="1">VLOOKUP(T48,OFFSET(Pairings!$E$2,($B59-1)*gamesPerRound,0,gamesPerRound,4),4,FALSE)</f>
        <v>M.18</v>
      </c>
      <c r="U59" s="1" t="str">
        <f ca="1">VLOOKUP(U48,OFFSET(Pairings!$E$2,($B59-1)*gamesPerRound,0,gamesPerRound,4),4,FALSE)</f>
        <v>G.19</v>
      </c>
      <c r="V59" s="1" t="e">
        <f ca="1">VLOOKUP(V48,OFFSET(Pairings!$E$2,($B59-1)*gamesPerRound,0,gamesPerRound,4),4,FALSE)</f>
        <v>#N/A</v>
      </c>
    </row>
    <row r="60" spans="1:23" ht="15.6" hidden="1" customHeight="1" x14ac:dyDescent="0.2">
      <c r="B60" s="17">
        <v>3</v>
      </c>
      <c r="C60" s="1" t="str">
        <f ca="1">VLOOKUP(C48,OFFSET(Pairings!$D$2,($B60-1)*gamesPerRound,0,gamesPerRound,2),2,FALSE)</f>
        <v>H.01</v>
      </c>
      <c r="D60" s="1" t="e">
        <f ca="1">VLOOKUP(D48,OFFSET(Pairings!$D$2,($B60-1)*gamesPerRound,0,gamesPerRound,2),2,FALSE)</f>
        <v>#N/A</v>
      </c>
      <c r="E60" s="1" t="e">
        <f ca="1">VLOOKUP(E48,OFFSET(Pairings!$D$2,($B60-1)*gamesPerRound,0,gamesPerRound,2),2,FALSE)</f>
        <v>#N/A</v>
      </c>
      <c r="F60" s="1" t="e">
        <f ca="1">VLOOKUP(F48,OFFSET(Pairings!$D$2,($B60-1)*gamesPerRound,0,gamesPerRound,2),2,FALSE)</f>
        <v>#N/A</v>
      </c>
      <c r="G60" s="1" t="str">
        <f ca="1">VLOOKUP(G48,OFFSET(Pairings!$D$2,($B60-1)*gamesPerRound,0,gamesPerRound,2),2,FALSE)</f>
        <v>M.05</v>
      </c>
      <c r="H60" s="1" t="e">
        <f ca="1">VLOOKUP(H48,OFFSET(Pairings!$D$2,($B60-1)*gamesPerRound,0,gamesPerRound,2),2,FALSE)</f>
        <v>#N/A</v>
      </c>
      <c r="I60" s="1" t="e">
        <f ca="1">VLOOKUP(I48,OFFSET(Pairings!$D$2,($B60-1)*gamesPerRound,0,gamesPerRound,2),2,FALSE)</f>
        <v>#N/A</v>
      </c>
      <c r="J60" s="1" t="str">
        <f ca="1">VLOOKUP(J48,OFFSET(Pairings!$D$2,($B60-1)*gamesPerRound,0,gamesPerRound,2),2,FALSE)</f>
        <v>A.08</v>
      </c>
      <c r="K60" s="1" t="str">
        <f ca="1">VLOOKUP(K48,OFFSET(Pairings!$D$2,($B60-1)*gamesPerRound,0,gamesPerRound,2),2,FALSE)</f>
        <v>I.09</v>
      </c>
      <c r="L60" s="1" t="e">
        <f ca="1">VLOOKUP(L48,OFFSET(Pairings!$D$2,($B60-1)*gamesPerRound,0,gamesPerRound,2),2,FALSE)</f>
        <v>#N/A</v>
      </c>
      <c r="M60" s="1" t="e">
        <f ca="1">VLOOKUP(M48,OFFSET(Pairings!$D$2,($B60-1)*gamesPerRound,0,gamesPerRound,2),2,FALSE)</f>
        <v>#N/A</v>
      </c>
      <c r="N60" s="1" t="e">
        <f ca="1">VLOOKUP(N48,OFFSET(Pairings!$D$2,($B60-1)*gamesPerRound,0,gamesPerRound,2),2,FALSE)</f>
        <v>#N/A</v>
      </c>
      <c r="O60" s="1" t="e">
        <f ca="1">VLOOKUP(O48,OFFSET(Pairings!$D$2,($B60-1)*gamesPerRound,0,gamesPerRound,2),2,FALSE)</f>
        <v>#N/A</v>
      </c>
      <c r="P60" s="1" t="e">
        <f ca="1">VLOOKUP(P48,OFFSET(Pairings!$D$2,($B60-1)*gamesPerRound,0,gamesPerRound,2),2,FALSE)</f>
        <v>#N/A</v>
      </c>
      <c r="Q60" s="1" t="str">
        <f ca="1">VLOOKUP(Q48,OFFSET(Pairings!$D$2,($B60-1)*gamesPerRound,0,gamesPerRound,2),2,FALSE)</f>
        <v>J.15</v>
      </c>
      <c r="R60" s="1" t="e">
        <f ca="1">VLOOKUP(R48,OFFSET(Pairings!$D$2,($B60-1)*gamesPerRound,0,gamesPerRound,2),2,FALSE)</f>
        <v>#N/A</v>
      </c>
      <c r="S60" s="1" t="e">
        <f ca="1">VLOOKUP(S48,OFFSET(Pairings!$D$2,($B60-1)*gamesPerRound,0,gamesPerRound,2),2,FALSE)</f>
        <v>#N/A</v>
      </c>
      <c r="T60" s="1" t="str">
        <f ca="1">VLOOKUP(T48,OFFSET(Pairings!$D$2,($B60-1)*gamesPerRound,0,gamesPerRound,2),2,FALSE)</f>
        <v>O.18</v>
      </c>
      <c r="U60" s="1" t="str">
        <f ca="1">VLOOKUP(U48,OFFSET(Pairings!$D$2,($B60-1)*gamesPerRound,0,gamesPerRound,2),2,FALSE)</f>
        <v>K.19</v>
      </c>
      <c r="V60" s="1" t="e">
        <f ca="1">VLOOKUP(V48,OFFSET(Pairings!$D$2,($B60-1)*gamesPerRound,0,gamesPerRound,2),2,FALSE)</f>
        <v>#N/A</v>
      </c>
    </row>
    <row r="61" spans="1:23" ht="15.6" hidden="1" customHeight="1" x14ac:dyDescent="0.2">
      <c r="B61" s="17">
        <v>3</v>
      </c>
      <c r="C61" s="1" t="e">
        <f ca="1">VLOOKUP(C48,OFFSET(Pairings!$E$2,($B61-1)*gamesPerRound,0,gamesPerRound,4),4,FALSE)</f>
        <v>#N/A</v>
      </c>
      <c r="D61" s="1" t="str">
        <f ca="1">VLOOKUP(D48,OFFSET(Pairings!$E$2,($B61-1)*gamesPerRound,0,gamesPerRound,4),4,FALSE)</f>
        <v>P.02</v>
      </c>
      <c r="E61" s="1" t="str">
        <f ca="1">VLOOKUP(E48,OFFSET(Pairings!$E$2,($B61-1)*gamesPerRound,0,gamesPerRound,4),4,FALSE)</f>
        <v>R.03</v>
      </c>
      <c r="F61" s="1" t="str">
        <f ca="1">VLOOKUP(F48,OFFSET(Pairings!$E$2,($B61-1)*gamesPerRound,0,gamesPerRound,4),4,FALSE)</f>
        <v>Q.04</v>
      </c>
      <c r="G61" s="1" t="e">
        <f ca="1">VLOOKUP(G48,OFFSET(Pairings!$E$2,($B61-1)*gamesPerRound,0,gamesPerRound,4),4,FALSE)</f>
        <v>#N/A</v>
      </c>
      <c r="H61" s="1" t="str">
        <f ca="1">VLOOKUP(H48,OFFSET(Pairings!$E$2,($B61-1)*gamesPerRound,0,gamesPerRound,4),4,FALSE)</f>
        <v>I.06</v>
      </c>
      <c r="I61" s="1" t="str">
        <f ca="1">VLOOKUP(I48,OFFSET(Pairings!$E$2,($B61-1)*gamesPerRound,0,gamesPerRound,4),4,FALSE)</f>
        <v>C.07</v>
      </c>
      <c r="J61" s="1" t="e">
        <f ca="1">VLOOKUP(J48,OFFSET(Pairings!$E$2,($B61-1)*gamesPerRound,0,gamesPerRound,4),4,FALSE)</f>
        <v>#N/A</v>
      </c>
      <c r="K61" s="1" t="e">
        <f ca="1">VLOOKUP(K48,OFFSET(Pairings!$E$2,($B61-1)*gamesPerRound,0,gamesPerRound,4),4,FALSE)</f>
        <v>#N/A</v>
      </c>
      <c r="L61" s="1" t="str">
        <f ca="1">VLOOKUP(L48,OFFSET(Pairings!$E$2,($B61-1)*gamesPerRound,0,gamesPerRound,4),4,FALSE)</f>
        <v>R.10</v>
      </c>
      <c r="M61" s="1" t="str">
        <f ca="1">VLOOKUP(M48,OFFSET(Pairings!$E$2,($B61-1)*gamesPerRound,0,gamesPerRound,4),4,FALSE)</f>
        <v>S.11</v>
      </c>
      <c r="N61" s="1" t="str">
        <f ca="1">VLOOKUP(N48,OFFSET(Pairings!$E$2,($B61-1)*gamesPerRound,0,gamesPerRound,4),4,FALSE)</f>
        <v>E.12</v>
      </c>
      <c r="O61" s="1" t="str">
        <f ca="1">VLOOKUP(O48,OFFSET(Pairings!$E$2,($B61-1)*gamesPerRound,0,gamesPerRound,4),4,FALSE)</f>
        <v>M.13</v>
      </c>
      <c r="P61" s="1" t="str">
        <f ca="1">VLOOKUP(P48,OFFSET(Pairings!$E$2,($B61-1)*gamesPerRound,0,gamesPerRound,4),4,FALSE)</f>
        <v>J.14</v>
      </c>
      <c r="Q61" s="1" t="e">
        <f ca="1">VLOOKUP(Q48,OFFSET(Pairings!$E$2,($B61-1)*gamesPerRound,0,gamesPerRound,4),4,FALSE)</f>
        <v>#N/A</v>
      </c>
      <c r="R61" s="1" t="str">
        <f ca="1">VLOOKUP(R48,OFFSET(Pairings!$E$2,($B61-1)*gamesPerRound,0,gamesPerRound,4),4,FALSE)</f>
        <v>K.16</v>
      </c>
      <c r="S61" s="1" t="str">
        <f ca="1">VLOOKUP(S48,OFFSET(Pairings!$E$2,($B61-1)*gamesPerRound,0,gamesPerRound,4),4,FALSE)</f>
        <v>L.17</v>
      </c>
      <c r="T61" s="1" t="e">
        <f ca="1">VLOOKUP(T48,OFFSET(Pairings!$E$2,($B61-1)*gamesPerRound,0,gamesPerRound,4),4,FALSE)</f>
        <v>#N/A</v>
      </c>
      <c r="U61" s="1" t="e">
        <f ca="1">VLOOKUP(U48,OFFSET(Pairings!$E$2,($B61-1)*gamesPerRound,0,gamesPerRound,4),4,FALSE)</f>
        <v>#N/A</v>
      </c>
      <c r="V61" s="1" t="str">
        <f ca="1">VLOOKUP(V48,OFFSET(Pairings!$E$2,($B61-1)*gamesPerRound,0,gamesPerRound,4),4,FALSE)</f>
        <v>E.20</v>
      </c>
    </row>
    <row r="62" spans="1:23" ht="18" customHeight="1" thickBot="1" x14ac:dyDescent="0.25"/>
    <row r="63" spans="1:23" s="12" customFormat="1" ht="15.75" thickBot="1" x14ac:dyDescent="0.25">
      <c r="A63" s="12" t="s">
        <v>7</v>
      </c>
      <c r="B63" s="38">
        <f>VLOOKUP(A63,TeamLookup,2,FALSE)</f>
        <v>0</v>
      </c>
      <c r="C63" s="13" t="str">
        <f>$A63&amp;"."&amp;TEXT(C$1,"00")</f>
        <v>E.01</v>
      </c>
      <c r="D63" s="14" t="str">
        <f t="shared" ref="D63:V63" si="52">$A63&amp;"."&amp;TEXT(D$1,"00")</f>
        <v>E.02</v>
      </c>
      <c r="E63" s="14" t="str">
        <f t="shared" si="52"/>
        <v>E.03</v>
      </c>
      <c r="F63" s="14" t="str">
        <f t="shared" si="52"/>
        <v>E.04</v>
      </c>
      <c r="G63" s="14" t="str">
        <f t="shared" si="52"/>
        <v>E.05</v>
      </c>
      <c r="H63" s="14" t="str">
        <f t="shared" si="52"/>
        <v>E.06</v>
      </c>
      <c r="I63" s="14" t="str">
        <f t="shared" si="52"/>
        <v>E.07</v>
      </c>
      <c r="J63" s="14" t="str">
        <f t="shared" si="52"/>
        <v>E.08</v>
      </c>
      <c r="K63" s="14" t="str">
        <f t="shared" si="52"/>
        <v>E.09</v>
      </c>
      <c r="L63" s="14" t="str">
        <f t="shared" si="52"/>
        <v>E.10</v>
      </c>
      <c r="M63" s="14" t="str">
        <f t="shared" si="52"/>
        <v>E.11</v>
      </c>
      <c r="N63" s="15" t="str">
        <f t="shared" si="52"/>
        <v>E.12</v>
      </c>
      <c r="O63" s="15" t="str">
        <f t="shared" si="52"/>
        <v>E.13</v>
      </c>
      <c r="P63" s="15" t="str">
        <f t="shared" si="52"/>
        <v>E.14</v>
      </c>
      <c r="Q63" s="15" t="str">
        <f t="shared" si="52"/>
        <v>E.15</v>
      </c>
      <c r="R63" s="15" t="str">
        <f t="shared" si="52"/>
        <v>E.16</v>
      </c>
      <c r="S63" s="15" t="str">
        <f t="shared" si="52"/>
        <v>E.17</v>
      </c>
      <c r="T63" s="15" t="str">
        <f t="shared" si="52"/>
        <v>E.18</v>
      </c>
      <c r="U63" s="15" t="str">
        <f t="shared" si="52"/>
        <v>E.19</v>
      </c>
      <c r="V63" s="15" t="str">
        <f t="shared" si="52"/>
        <v>E.20</v>
      </c>
      <c r="W63" s="16" t="s">
        <v>110</v>
      </c>
    </row>
    <row r="64" spans="1:23" ht="9" customHeight="1" x14ac:dyDescent="0.2">
      <c r="C64" s="19" t="str">
        <f t="shared" ref="C64:N64" ca="1" si="53">IF(ISNA(C71),"B","W")</f>
        <v>W</v>
      </c>
      <c r="D64" s="20" t="str">
        <f t="shared" ca="1" si="53"/>
        <v>W</v>
      </c>
      <c r="E64" s="20" t="str">
        <f t="shared" ca="1" si="53"/>
        <v>W</v>
      </c>
      <c r="F64" s="20" t="str">
        <f t="shared" ca="1" si="53"/>
        <v>W</v>
      </c>
      <c r="G64" s="20" t="str">
        <f t="shared" ca="1" si="53"/>
        <v>B</v>
      </c>
      <c r="H64" s="20" t="str">
        <f t="shared" ca="1" si="53"/>
        <v>W</v>
      </c>
      <c r="I64" s="20" t="str">
        <f t="shared" ca="1" si="53"/>
        <v>B</v>
      </c>
      <c r="J64" s="20" t="str">
        <f t="shared" ca="1" si="53"/>
        <v>B</v>
      </c>
      <c r="K64" s="20" t="str">
        <f t="shared" ca="1" si="53"/>
        <v>W</v>
      </c>
      <c r="L64" s="20" t="str">
        <f t="shared" ca="1" si="53"/>
        <v>B</v>
      </c>
      <c r="M64" s="20" t="str">
        <f t="shared" ca="1" si="53"/>
        <v>B</v>
      </c>
      <c r="N64" s="21" t="str">
        <f t="shared" ca="1" si="53"/>
        <v>B</v>
      </c>
      <c r="O64" s="21" t="str">
        <f t="shared" ref="O64:V64" ca="1" si="54">IF(ISNA(O71),"B","W")</f>
        <v>B</v>
      </c>
      <c r="P64" s="21" t="str">
        <f t="shared" ca="1" si="54"/>
        <v>B</v>
      </c>
      <c r="Q64" s="21" t="str">
        <f t="shared" ca="1" si="54"/>
        <v>W</v>
      </c>
      <c r="R64" s="21" t="str">
        <f t="shared" ca="1" si="54"/>
        <v>W</v>
      </c>
      <c r="S64" s="21" t="str">
        <f t="shared" ca="1" si="54"/>
        <v>W</v>
      </c>
      <c r="T64" s="21" t="str">
        <f t="shared" ca="1" si="54"/>
        <v>W</v>
      </c>
      <c r="U64" s="21" t="str">
        <f t="shared" ca="1" si="54"/>
        <v>B</v>
      </c>
      <c r="V64" s="21" t="str">
        <f t="shared" ca="1" si="54"/>
        <v>B</v>
      </c>
      <c r="W64" s="6"/>
    </row>
    <row r="65" spans="1:23" x14ac:dyDescent="0.2">
      <c r="B65" s="17" t="s">
        <v>111</v>
      </c>
      <c r="C65" s="22" t="str">
        <f ca="1">IF(ISNA(C71),C72,C71)</f>
        <v>M.01</v>
      </c>
      <c r="D65" s="23" t="str">
        <f t="shared" ref="D65:N65" ca="1" si="55">IF(ISNA(D71),D72,D71)</f>
        <v>B.02</v>
      </c>
      <c r="E65" s="23" t="str">
        <f t="shared" ca="1" si="55"/>
        <v>F.03</v>
      </c>
      <c r="F65" s="23" t="str">
        <f t="shared" ca="1" si="55"/>
        <v>H.04</v>
      </c>
      <c r="G65" s="23" t="str">
        <f t="shared" ca="1" si="55"/>
        <v>O.05</v>
      </c>
      <c r="H65" s="23" t="str">
        <f t="shared" ca="1" si="55"/>
        <v>I.05</v>
      </c>
      <c r="I65" s="23" t="str">
        <f t="shared" ca="1" si="55"/>
        <v>S.07</v>
      </c>
      <c r="J65" s="23" t="str">
        <f t="shared" ca="1" si="55"/>
        <v>S.08</v>
      </c>
      <c r="K65" s="23" t="str">
        <f t="shared" ca="1" si="55"/>
        <v>O.09</v>
      </c>
      <c r="L65" s="23" t="str">
        <f t="shared" ca="1" si="55"/>
        <v>Q.10</v>
      </c>
      <c r="M65" s="23" t="str">
        <f t="shared" ca="1" si="55"/>
        <v>L.11</v>
      </c>
      <c r="N65" s="24" t="str">
        <f t="shared" ca="1" si="55"/>
        <v>M.12</v>
      </c>
      <c r="O65" s="24" t="str">
        <f t="shared" ref="O65:V65" ca="1" si="56">IF(ISNA(O71),O72,O71)</f>
        <v>J.13</v>
      </c>
      <c r="P65" s="24" t="str">
        <f t="shared" ca="1" si="56"/>
        <v>N.14</v>
      </c>
      <c r="Q65" s="24" t="str">
        <f t="shared" ca="1" si="56"/>
        <v>P.15</v>
      </c>
      <c r="R65" s="24" t="str">
        <f t="shared" ca="1" si="56"/>
        <v>A.16</v>
      </c>
      <c r="S65" s="24" t="str">
        <f t="shared" ca="1" si="56"/>
        <v>G.17</v>
      </c>
      <c r="T65" s="24" t="str">
        <f t="shared" ca="1" si="56"/>
        <v>B.18</v>
      </c>
      <c r="U65" s="24" t="str">
        <f t="shared" ca="1" si="56"/>
        <v>H.19</v>
      </c>
      <c r="V65" s="24" t="str">
        <f t="shared" ca="1" si="56"/>
        <v>I.20</v>
      </c>
      <c r="W65" s="11"/>
    </row>
    <row r="66" spans="1:23" ht="9" customHeight="1" x14ac:dyDescent="0.2">
      <c r="C66" s="25" t="str">
        <f t="shared" ref="C66:N66" ca="1" si="57">IF(ISNA(C73),"B","W")</f>
        <v>B</v>
      </c>
      <c r="D66" s="26" t="str">
        <f t="shared" ca="1" si="57"/>
        <v>W</v>
      </c>
      <c r="E66" s="26" t="str">
        <f t="shared" ca="1" si="57"/>
        <v>B</v>
      </c>
      <c r="F66" s="26" t="str">
        <f t="shared" ca="1" si="57"/>
        <v>B</v>
      </c>
      <c r="G66" s="26" t="str">
        <f t="shared" ca="1" si="57"/>
        <v>W</v>
      </c>
      <c r="H66" s="26" t="str">
        <f t="shared" ca="1" si="57"/>
        <v>B</v>
      </c>
      <c r="I66" s="26" t="str">
        <f t="shared" ca="1" si="57"/>
        <v>B</v>
      </c>
      <c r="J66" s="26" t="str">
        <f t="shared" ca="1" si="57"/>
        <v>W</v>
      </c>
      <c r="K66" s="26" t="str">
        <f t="shared" ca="1" si="57"/>
        <v>B</v>
      </c>
      <c r="L66" s="26" t="str">
        <f t="shared" ca="1" si="57"/>
        <v>B</v>
      </c>
      <c r="M66" s="26" t="str">
        <f t="shared" ca="1" si="57"/>
        <v>B</v>
      </c>
      <c r="N66" s="27" t="str">
        <f t="shared" ca="1" si="57"/>
        <v>W</v>
      </c>
      <c r="O66" s="27" t="str">
        <f t="shared" ref="O66:V66" ca="1" si="58">IF(ISNA(O73),"B","W")</f>
        <v>B</v>
      </c>
      <c r="P66" s="27" t="str">
        <f t="shared" ca="1" si="58"/>
        <v>B</v>
      </c>
      <c r="Q66" s="27" t="str">
        <f t="shared" ca="1" si="58"/>
        <v>B</v>
      </c>
      <c r="R66" s="27" t="str">
        <f t="shared" ca="1" si="58"/>
        <v>B</v>
      </c>
      <c r="S66" s="27" t="str">
        <f t="shared" ca="1" si="58"/>
        <v>B</v>
      </c>
      <c r="T66" s="27" t="str">
        <f t="shared" ca="1" si="58"/>
        <v>B</v>
      </c>
      <c r="U66" s="27" t="str">
        <f t="shared" ca="1" si="58"/>
        <v>W</v>
      </c>
      <c r="V66" s="27" t="str">
        <f t="shared" ca="1" si="58"/>
        <v>W</v>
      </c>
      <c r="W66" s="6"/>
    </row>
    <row r="67" spans="1:23" x14ac:dyDescent="0.2">
      <c r="B67" s="17" t="s">
        <v>112</v>
      </c>
      <c r="C67" s="22" t="str">
        <f ca="1">IF(ISNA(C73),C74,C73)</f>
        <v>O.01</v>
      </c>
      <c r="D67" s="23" t="str">
        <f t="shared" ref="D67:N67" ca="1" si="59">IF(ISNA(D73),D74,D73)</f>
        <v>C.02</v>
      </c>
      <c r="E67" s="23" t="str">
        <f t="shared" ca="1" si="59"/>
        <v>P.03</v>
      </c>
      <c r="F67" s="23" t="str">
        <f t="shared" ca="1" si="59"/>
        <v>R.04</v>
      </c>
      <c r="G67" s="23" t="str">
        <f t="shared" ca="1" si="59"/>
        <v>B.05</v>
      </c>
      <c r="H67" s="23" t="str">
        <f t="shared" ca="1" si="59"/>
        <v>F.06</v>
      </c>
      <c r="I67" s="23" t="str">
        <f t="shared" ca="1" si="59"/>
        <v>L.07</v>
      </c>
      <c r="J67" s="23" t="str">
        <f t="shared" ca="1" si="59"/>
        <v>R.08</v>
      </c>
      <c r="K67" s="23" t="str">
        <f t="shared" ca="1" si="59"/>
        <v>F.09</v>
      </c>
      <c r="L67" s="23" t="str">
        <f t="shared" ca="1" si="59"/>
        <v>K.10</v>
      </c>
      <c r="M67" s="23" t="str">
        <f t="shared" ca="1" si="59"/>
        <v>I.11</v>
      </c>
      <c r="N67" s="24" t="str">
        <f t="shared" ca="1" si="59"/>
        <v>K.12</v>
      </c>
      <c r="O67" s="24" t="str">
        <f t="shared" ref="O67:V67" ca="1" si="60">IF(ISNA(O73),O74,O73)</f>
        <v>N.13</v>
      </c>
      <c r="P67" s="24" t="str">
        <f t="shared" ca="1" si="60"/>
        <v>D.14</v>
      </c>
      <c r="Q67" s="24" t="str">
        <f t="shared" ca="1" si="60"/>
        <v>N.15</v>
      </c>
      <c r="R67" s="24" t="str">
        <f t="shared" ca="1" si="60"/>
        <v>G.16</v>
      </c>
      <c r="S67" s="24" t="str">
        <f t="shared" ca="1" si="60"/>
        <v>Q.17</v>
      </c>
      <c r="T67" s="24" t="str">
        <f t="shared" ca="1" si="60"/>
        <v>S.18</v>
      </c>
      <c r="U67" s="24" t="str">
        <f t="shared" ca="1" si="60"/>
        <v>P.19</v>
      </c>
      <c r="V67" s="24" t="str">
        <f t="shared" ca="1" si="60"/>
        <v>C.20</v>
      </c>
      <c r="W67" s="11"/>
    </row>
    <row r="68" spans="1:23" ht="9" customHeight="1" x14ac:dyDescent="0.2">
      <c r="C68" s="25" t="str">
        <f t="shared" ref="C68:N68" ca="1" si="61">IF(ISNA(C75),"B","W")</f>
        <v>W</v>
      </c>
      <c r="D68" s="26" t="str">
        <f t="shared" ca="1" si="61"/>
        <v>B</v>
      </c>
      <c r="E68" s="26" t="str">
        <f t="shared" ca="1" si="61"/>
        <v>W</v>
      </c>
      <c r="F68" s="26" t="str">
        <f t="shared" ca="1" si="61"/>
        <v>W</v>
      </c>
      <c r="G68" s="26" t="str">
        <f t="shared" ca="1" si="61"/>
        <v>B</v>
      </c>
      <c r="H68" s="26" t="str">
        <f t="shared" ca="1" si="61"/>
        <v>W</v>
      </c>
      <c r="I68" s="26" t="str">
        <f t="shared" ca="1" si="61"/>
        <v>W</v>
      </c>
      <c r="J68" s="26" t="str">
        <f t="shared" ca="1" si="61"/>
        <v>B</v>
      </c>
      <c r="K68" s="26" t="str">
        <f t="shared" ca="1" si="61"/>
        <v>W</v>
      </c>
      <c r="L68" s="26" t="str">
        <f t="shared" ca="1" si="61"/>
        <v>W</v>
      </c>
      <c r="M68" s="26" t="str">
        <f t="shared" ca="1" si="61"/>
        <v>W</v>
      </c>
      <c r="N68" s="27" t="str">
        <f t="shared" ca="1" si="61"/>
        <v>W</v>
      </c>
      <c r="O68" s="27" t="str">
        <f t="shared" ref="O68:V68" ca="1" si="62">IF(ISNA(O75),"B","W")</f>
        <v>W</v>
      </c>
      <c r="P68" s="27" t="str">
        <f t="shared" ca="1" si="62"/>
        <v>W</v>
      </c>
      <c r="Q68" s="27" t="str">
        <f t="shared" ca="1" si="62"/>
        <v>B</v>
      </c>
      <c r="R68" s="27" t="str">
        <f t="shared" ca="1" si="62"/>
        <v>B</v>
      </c>
      <c r="S68" s="27" t="str">
        <f t="shared" ca="1" si="62"/>
        <v>B</v>
      </c>
      <c r="T68" s="27" t="str">
        <f t="shared" ca="1" si="62"/>
        <v>W</v>
      </c>
      <c r="U68" s="27" t="str">
        <f t="shared" ca="1" si="62"/>
        <v>W</v>
      </c>
      <c r="V68" s="27" t="str">
        <f t="shared" ca="1" si="62"/>
        <v>W</v>
      </c>
      <c r="W68" s="6"/>
    </row>
    <row r="69" spans="1:23" ht="15.75" thickBot="1" x14ac:dyDescent="0.25">
      <c r="B69" s="17" t="s">
        <v>113</v>
      </c>
      <c r="C69" s="28" t="str">
        <f ca="1">IF(ISNA(C75),C76,C75)</f>
        <v>G.01</v>
      </c>
      <c r="D69" s="29" t="str">
        <f t="shared" ref="D69:N69" ca="1" si="63">IF(ISNA(D75),D76,D75)</f>
        <v>A.02</v>
      </c>
      <c r="E69" s="29" t="str">
        <f t="shared" ca="1" si="63"/>
        <v>A.03</v>
      </c>
      <c r="F69" s="29" t="str">
        <f t="shared" ca="1" si="63"/>
        <v>B.04</v>
      </c>
      <c r="G69" s="29" t="str">
        <f t="shared" ca="1" si="63"/>
        <v>R.05</v>
      </c>
      <c r="H69" s="29" t="str">
        <f t="shared" ca="1" si="63"/>
        <v>G.06</v>
      </c>
      <c r="I69" s="29" t="str">
        <f t="shared" ca="1" si="63"/>
        <v>Q.07</v>
      </c>
      <c r="J69" s="29" t="str">
        <f t="shared" ca="1" si="63"/>
        <v>L.08</v>
      </c>
      <c r="K69" s="29" t="str">
        <f t="shared" ca="1" si="63"/>
        <v>Q.09</v>
      </c>
      <c r="L69" s="29" t="str">
        <f t="shared" ca="1" si="63"/>
        <v>C.10</v>
      </c>
      <c r="M69" s="29" t="str">
        <f t="shared" ca="1" si="63"/>
        <v>H.11</v>
      </c>
      <c r="N69" s="30" t="str">
        <f t="shared" ca="1" si="63"/>
        <v>D.12</v>
      </c>
      <c r="O69" s="30" t="str">
        <f t="shared" ref="O69:V69" ca="1" si="64">IF(ISNA(O75),O76,O75)</f>
        <v>K.13</v>
      </c>
      <c r="P69" s="30" t="str">
        <f t="shared" ca="1" si="64"/>
        <v>P.14</v>
      </c>
      <c r="Q69" s="30" t="str">
        <f t="shared" ca="1" si="64"/>
        <v>M.15</v>
      </c>
      <c r="R69" s="30" t="str">
        <f t="shared" ca="1" si="64"/>
        <v>F.16</v>
      </c>
      <c r="S69" s="30" t="str">
        <f t="shared" ca="1" si="64"/>
        <v>J.17</v>
      </c>
      <c r="T69" s="30" t="str">
        <f t="shared" ca="1" si="64"/>
        <v>A.18</v>
      </c>
      <c r="U69" s="30" t="str">
        <f t="shared" ca="1" si="64"/>
        <v>J.19</v>
      </c>
      <c r="V69" s="30" t="str">
        <f t="shared" ca="1" si="64"/>
        <v>D.20</v>
      </c>
      <c r="W69" s="7"/>
    </row>
    <row r="70" spans="1:23" ht="15.6" customHeight="1" thickBot="1" x14ac:dyDescent="0.25">
      <c r="B70" s="17" t="s">
        <v>110</v>
      </c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5"/>
    </row>
    <row r="71" spans="1:23" ht="15.6" hidden="1" customHeight="1" x14ac:dyDescent="0.2">
      <c r="B71" s="17">
        <v>1</v>
      </c>
      <c r="C71" s="1" t="str">
        <f ca="1">VLOOKUP(C63,OFFSET(Pairings!$D$2,($B71-1)*gamesPerRound,0,gamesPerRound,2),2,FALSE)</f>
        <v>M.01</v>
      </c>
      <c r="D71" s="1" t="str">
        <f ca="1">VLOOKUP(D63,OFFSET(Pairings!$D$2,($B71-1)*gamesPerRound,0,gamesPerRound,2),2,FALSE)</f>
        <v>B.02</v>
      </c>
      <c r="E71" s="1" t="str">
        <f ca="1">VLOOKUP(E63,OFFSET(Pairings!$D$2,($B71-1)*gamesPerRound,0,gamesPerRound,2),2,FALSE)</f>
        <v>F.03</v>
      </c>
      <c r="F71" s="1" t="str">
        <f ca="1">VLOOKUP(F63,OFFSET(Pairings!$D$2,($B71-1)*gamesPerRound,0,gamesPerRound,2),2,FALSE)</f>
        <v>H.04</v>
      </c>
      <c r="G71" s="1" t="e">
        <f ca="1">VLOOKUP(G63,OFFSET(Pairings!$D$2,($B71-1)*gamesPerRound,0,gamesPerRound,2),2,FALSE)</f>
        <v>#N/A</v>
      </c>
      <c r="H71" s="1" t="str">
        <f ca="1">VLOOKUP(H63,OFFSET(Pairings!$D$2,($B71-1)*gamesPerRound,0,gamesPerRound,2),2,FALSE)</f>
        <v>I.05</v>
      </c>
      <c r="I71" s="1" t="e">
        <f ca="1">VLOOKUP(I63,OFFSET(Pairings!$D$2,($B71-1)*gamesPerRound,0,gamesPerRound,2),2,FALSE)</f>
        <v>#N/A</v>
      </c>
      <c r="J71" s="1" t="e">
        <f ca="1">VLOOKUP(J63,OFFSET(Pairings!$D$2,($B71-1)*gamesPerRound,0,gamesPerRound,2),2,FALSE)</f>
        <v>#N/A</v>
      </c>
      <c r="K71" s="1" t="str">
        <f ca="1">VLOOKUP(K63,OFFSET(Pairings!$D$2,($B71-1)*gamesPerRound,0,gamesPerRound,2),2,FALSE)</f>
        <v>O.09</v>
      </c>
      <c r="L71" s="1" t="e">
        <f ca="1">VLOOKUP(L63,OFFSET(Pairings!$D$2,($B71-1)*gamesPerRound,0,gamesPerRound,2),2,FALSE)</f>
        <v>#N/A</v>
      </c>
      <c r="M71" s="1" t="e">
        <f ca="1">VLOOKUP(M63,OFFSET(Pairings!$D$2,($B71-1)*gamesPerRound,0,gamesPerRound,2),2,FALSE)</f>
        <v>#N/A</v>
      </c>
      <c r="N71" s="1" t="e">
        <f ca="1">VLOOKUP(N63,OFFSET(Pairings!$D$2,($B71-1)*gamesPerRound,0,gamesPerRound,2),2,FALSE)</f>
        <v>#N/A</v>
      </c>
      <c r="O71" s="1" t="e">
        <f ca="1">VLOOKUP(O63,OFFSET(Pairings!$D$2,($B71-1)*gamesPerRound,0,gamesPerRound,2),2,FALSE)</f>
        <v>#N/A</v>
      </c>
      <c r="P71" s="1" t="e">
        <f ca="1">VLOOKUP(P63,OFFSET(Pairings!$D$2,($B71-1)*gamesPerRound,0,gamesPerRound,2),2,FALSE)</f>
        <v>#N/A</v>
      </c>
      <c r="Q71" s="1" t="str">
        <f ca="1">VLOOKUP(Q63,OFFSET(Pairings!$D$2,($B71-1)*gamesPerRound,0,gamesPerRound,2),2,FALSE)</f>
        <v>P.15</v>
      </c>
      <c r="R71" s="1" t="str">
        <f ca="1">VLOOKUP(R63,OFFSET(Pairings!$D$2,($B71-1)*gamesPerRound,0,gamesPerRound,2),2,FALSE)</f>
        <v>A.16</v>
      </c>
      <c r="S71" s="1" t="str">
        <f ca="1">VLOOKUP(S63,OFFSET(Pairings!$D$2,($B71-1)*gamesPerRound,0,gamesPerRound,2),2,FALSE)</f>
        <v>G.17</v>
      </c>
      <c r="T71" s="1" t="str">
        <f ca="1">VLOOKUP(T63,OFFSET(Pairings!$D$2,($B71-1)*gamesPerRound,0,gamesPerRound,2),2,FALSE)</f>
        <v>B.18</v>
      </c>
      <c r="U71" s="1" t="e">
        <f ca="1">VLOOKUP(U63,OFFSET(Pairings!$D$2,($B71-1)*gamesPerRound,0,gamesPerRound,2),2,FALSE)</f>
        <v>#N/A</v>
      </c>
      <c r="V71" s="1" t="e">
        <f ca="1">VLOOKUP(V63,OFFSET(Pairings!$D$2,($B71-1)*gamesPerRound,0,gamesPerRound,2),2,FALSE)</f>
        <v>#N/A</v>
      </c>
    </row>
    <row r="72" spans="1:23" ht="15.6" hidden="1" customHeight="1" x14ac:dyDescent="0.2">
      <c r="B72" s="17">
        <v>1</v>
      </c>
      <c r="C72" s="1" t="e">
        <f ca="1">VLOOKUP(C63,OFFSET(Pairings!$E$2,($B72-1)*gamesPerRound,0,gamesPerRound,4),4,FALSE)</f>
        <v>#N/A</v>
      </c>
      <c r="D72" s="1" t="e">
        <f ca="1">VLOOKUP(D63,OFFSET(Pairings!$E$2,($B72-1)*gamesPerRound,0,gamesPerRound,4),4,FALSE)</f>
        <v>#N/A</v>
      </c>
      <c r="E72" s="1" t="e">
        <f ca="1">VLOOKUP(E63,OFFSET(Pairings!$E$2,($B72-1)*gamesPerRound,0,gamesPerRound,4),4,FALSE)</f>
        <v>#N/A</v>
      </c>
      <c r="F72" s="1" t="e">
        <f ca="1">VLOOKUP(F63,OFFSET(Pairings!$E$2,($B72-1)*gamesPerRound,0,gamesPerRound,4),4,FALSE)</f>
        <v>#N/A</v>
      </c>
      <c r="G72" s="1" t="str">
        <f ca="1">VLOOKUP(G63,OFFSET(Pairings!$E$2,($B72-1)*gamesPerRound,0,gamesPerRound,4),4,FALSE)</f>
        <v>O.05</v>
      </c>
      <c r="H72" s="1" t="e">
        <f ca="1">VLOOKUP(H63,OFFSET(Pairings!$E$2,($B72-1)*gamesPerRound,0,gamesPerRound,4),4,FALSE)</f>
        <v>#N/A</v>
      </c>
      <c r="I72" s="1" t="str">
        <f ca="1">VLOOKUP(I63,OFFSET(Pairings!$E$2,($B72-1)*gamesPerRound,0,gamesPerRound,4),4,FALSE)</f>
        <v>S.07</v>
      </c>
      <c r="J72" s="1" t="str">
        <f ca="1">VLOOKUP(J63,OFFSET(Pairings!$E$2,($B72-1)*gamesPerRound,0,gamesPerRound,4),4,FALSE)</f>
        <v>S.08</v>
      </c>
      <c r="K72" s="1" t="e">
        <f ca="1">VLOOKUP(K63,OFFSET(Pairings!$E$2,($B72-1)*gamesPerRound,0,gamesPerRound,4),4,FALSE)</f>
        <v>#N/A</v>
      </c>
      <c r="L72" s="1" t="str">
        <f ca="1">VLOOKUP(L63,OFFSET(Pairings!$E$2,($B72-1)*gamesPerRound,0,gamesPerRound,4),4,FALSE)</f>
        <v>Q.10</v>
      </c>
      <c r="M72" s="1" t="str">
        <f ca="1">VLOOKUP(M63,OFFSET(Pairings!$E$2,($B72-1)*gamesPerRound,0,gamesPerRound,4),4,FALSE)</f>
        <v>L.11</v>
      </c>
      <c r="N72" s="1" t="str">
        <f ca="1">VLOOKUP(N63,OFFSET(Pairings!$E$2,($B72-1)*gamesPerRound,0,gamesPerRound,4),4,FALSE)</f>
        <v>M.12</v>
      </c>
      <c r="O72" s="1" t="str">
        <f ca="1">VLOOKUP(O63,OFFSET(Pairings!$E$2,($B72-1)*gamesPerRound,0,gamesPerRound,4),4,FALSE)</f>
        <v>J.13</v>
      </c>
      <c r="P72" s="1" t="str">
        <f ca="1">VLOOKUP(P63,OFFSET(Pairings!$E$2,($B72-1)*gamesPerRound,0,gamesPerRound,4),4,FALSE)</f>
        <v>N.14</v>
      </c>
      <c r="Q72" s="1" t="e">
        <f ca="1">VLOOKUP(Q63,OFFSET(Pairings!$E$2,($B72-1)*gamesPerRound,0,gamesPerRound,4),4,FALSE)</f>
        <v>#N/A</v>
      </c>
      <c r="R72" s="1" t="e">
        <f ca="1">VLOOKUP(R63,OFFSET(Pairings!$E$2,($B72-1)*gamesPerRound,0,gamesPerRound,4),4,FALSE)</f>
        <v>#N/A</v>
      </c>
      <c r="S72" s="1" t="e">
        <f ca="1">VLOOKUP(S63,OFFSET(Pairings!$E$2,($B72-1)*gamesPerRound,0,gamesPerRound,4),4,FALSE)</f>
        <v>#N/A</v>
      </c>
      <c r="T72" s="1" t="e">
        <f ca="1">VLOOKUP(T63,OFFSET(Pairings!$E$2,($B72-1)*gamesPerRound,0,gamesPerRound,4),4,FALSE)</f>
        <v>#N/A</v>
      </c>
      <c r="U72" s="1" t="str">
        <f ca="1">VLOOKUP(U63,OFFSET(Pairings!$E$2,($B72-1)*gamesPerRound,0,gamesPerRound,4),4,FALSE)</f>
        <v>H.19</v>
      </c>
      <c r="V72" s="1" t="str">
        <f ca="1">VLOOKUP(V63,OFFSET(Pairings!$E$2,($B72-1)*gamesPerRound,0,gamesPerRound,4),4,FALSE)</f>
        <v>I.20</v>
      </c>
    </row>
    <row r="73" spans="1:23" ht="15.6" hidden="1" customHeight="1" x14ac:dyDescent="0.2">
      <c r="B73" s="17">
        <v>2</v>
      </c>
      <c r="C73" s="1" t="e">
        <f ca="1">VLOOKUP(C63,OFFSET(Pairings!$D$2,($B73-1)*gamesPerRound,0,gamesPerRound,2),2,FALSE)</f>
        <v>#N/A</v>
      </c>
      <c r="D73" s="1" t="str">
        <f ca="1">VLOOKUP(D63,OFFSET(Pairings!$D$2,($B73-1)*gamesPerRound,0,gamesPerRound,2),2,FALSE)</f>
        <v>C.02</v>
      </c>
      <c r="E73" s="1" t="e">
        <f ca="1">VLOOKUP(E63,OFFSET(Pairings!$D$2,($B73-1)*gamesPerRound,0,gamesPerRound,2),2,FALSE)</f>
        <v>#N/A</v>
      </c>
      <c r="F73" s="1" t="e">
        <f ca="1">VLOOKUP(F63,OFFSET(Pairings!$D$2,($B73-1)*gamesPerRound,0,gamesPerRound,2),2,FALSE)</f>
        <v>#N/A</v>
      </c>
      <c r="G73" s="1" t="str">
        <f ca="1">VLOOKUP(G63,OFFSET(Pairings!$D$2,($B73-1)*gamesPerRound,0,gamesPerRound,2),2,FALSE)</f>
        <v>B.05</v>
      </c>
      <c r="H73" s="1" t="e">
        <f ca="1">VLOOKUP(H63,OFFSET(Pairings!$D$2,($B73-1)*gamesPerRound,0,gamesPerRound,2),2,FALSE)</f>
        <v>#N/A</v>
      </c>
      <c r="I73" s="1" t="e">
        <f ca="1">VLOOKUP(I63,OFFSET(Pairings!$D$2,($B73-1)*gamesPerRound,0,gamesPerRound,2),2,FALSE)</f>
        <v>#N/A</v>
      </c>
      <c r="J73" s="1" t="str">
        <f ca="1">VLOOKUP(J63,OFFSET(Pairings!$D$2,($B73-1)*gamesPerRound,0,gamesPerRound,2),2,FALSE)</f>
        <v>R.08</v>
      </c>
      <c r="K73" s="1" t="e">
        <f ca="1">VLOOKUP(K63,OFFSET(Pairings!$D$2,($B73-1)*gamesPerRound,0,gamesPerRound,2),2,FALSE)</f>
        <v>#N/A</v>
      </c>
      <c r="L73" s="1" t="e">
        <f ca="1">VLOOKUP(L63,OFFSET(Pairings!$D$2,($B73-1)*gamesPerRound,0,gamesPerRound,2),2,FALSE)</f>
        <v>#N/A</v>
      </c>
      <c r="M73" s="1" t="e">
        <f ca="1">VLOOKUP(M63,OFFSET(Pairings!$D$2,($B73-1)*gamesPerRound,0,gamesPerRound,2),2,FALSE)</f>
        <v>#N/A</v>
      </c>
      <c r="N73" s="1" t="str">
        <f ca="1">VLOOKUP(N63,OFFSET(Pairings!$D$2,($B73-1)*gamesPerRound,0,gamesPerRound,2),2,FALSE)</f>
        <v>K.12</v>
      </c>
      <c r="O73" s="1" t="e">
        <f ca="1">VLOOKUP(O63,OFFSET(Pairings!$D$2,($B73-1)*gamesPerRound,0,gamesPerRound,2),2,FALSE)</f>
        <v>#N/A</v>
      </c>
      <c r="P73" s="1" t="e">
        <f ca="1">VLOOKUP(P63,OFFSET(Pairings!$D$2,($B73-1)*gamesPerRound,0,gamesPerRound,2),2,FALSE)</f>
        <v>#N/A</v>
      </c>
      <c r="Q73" s="1" t="e">
        <f ca="1">VLOOKUP(Q63,OFFSET(Pairings!$D$2,($B73-1)*gamesPerRound,0,gamesPerRound,2),2,FALSE)</f>
        <v>#N/A</v>
      </c>
      <c r="R73" s="1" t="e">
        <f ca="1">VLOOKUP(R63,OFFSET(Pairings!$D$2,($B73-1)*gamesPerRound,0,gamesPerRound,2),2,FALSE)</f>
        <v>#N/A</v>
      </c>
      <c r="S73" s="1" t="e">
        <f ca="1">VLOOKUP(S63,OFFSET(Pairings!$D$2,($B73-1)*gamesPerRound,0,gamesPerRound,2),2,FALSE)</f>
        <v>#N/A</v>
      </c>
      <c r="T73" s="1" t="e">
        <f ca="1">VLOOKUP(T63,OFFSET(Pairings!$D$2,($B73-1)*gamesPerRound,0,gamesPerRound,2),2,FALSE)</f>
        <v>#N/A</v>
      </c>
      <c r="U73" s="1" t="str">
        <f ca="1">VLOOKUP(U63,OFFSET(Pairings!$D$2,($B73-1)*gamesPerRound,0,gamesPerRound,2),2,FALSE)</f>
        <v>P.19</v>
      </c>
      <c r="V73" s="1" t="str">
        <f ca="1">VLOOKUP(V63,OFFSET(Pairings!$D$2,($B73-1)*gamesPerRound,0,gamesPerRound,2),2,FALSE)</f>
        <v>C.20</v>
      </c>
    </row>
    <row r="74" spans="1:23" ht="15.6" hidden="1" customHeight="1" x14ac:dyDescent="0.2">
      <c r="B74" s="17">
        <v>2</v>
      </c>
      <c r="C74" s="1" t="str">
        <f ca="1">VLOOKUP(C63,OFFSET(Pairings!$E$2,($B74-1)*gamesPerRound,0,gamesPerRound,4),4,FALSE)</f>
        <v>O.01</v>
      </c>
      <c r="D74" s="1" t="e">
        <f ca="1">VLOOKUP(D63,OFFSET(Pairings!$E$2,($B74-1)*gamesPerRound,0,gamesPerRound,4),4,FALSE)</f>
        <v>#N/A</v>
      </c>
      <c r="E74" s="1" t="str">
        <f ca="1">VLOOKUP(E63,OFFSET(Pairings!$E$2,($B74-1)*gamesPerRound,0,gamesPerRound,4),4,FALSE)</f>
        <v>P.03</v>
      </c>
      <c r="F74" s="1" t="str">
        <f ca="1">VLOOKUP(F63,OFFSET(Pairings!$E$2,($B74-1)*gamesPerRound,0,gamesPerRound,4),4,FALSE)</f>
        <v>R.04</v>
      </c>
      <c r="G74" s="1" t="e">
        <f ca="1">VLOOKUP(G63,OFFSET(Pairings!$E$2,($B74-1)*gamesPerRound,0,gamesPerRound,4),4,FALSE)</f>
        <v>#N/A</v>
      </c>
      <c r="H74" s="1" t="str">
        <f ca="1">VLOOKUP(H63,OFFSET(Pairings!$E$2,($B74-1)*gamesPerRound,0,gamesPerRound,4),4,FALSE)</f>
        <v>F.06</v>
      </c>
      <c r="I74" s="1" t="str">
        <f ca="1">VLOOKUP(I63,OFFSET(Pairings!$E$2,($B74-1)*gamesPerRound,0,gamesPerRound,4),4,FALSE)</f>
        <v>L.07</v>
      </c>
      <c r="J74" s="1" t="e">
        <f ca="1">VLOOKUP(J63,OFFSET(Pairings!$E$2,($B74-1)*gamesPerRound,0,gamesPerRound,4),4,FALSE)</f>
        <v>#N/A</v>
      </c>
      <c r="K74" s="1" t="str">
        <f ca="1">VLOOKUP(K63,OFFSET(Pairings!$E$2,($B74-1)*gamesPerRound,0,gamesPerRound,4),4,FALSE)</f>
        <v>F.09</v>
      </c>
      <c r="L74" s="1" t="str">
        <f ca="1">VLOOKUP(L63,OFFSET(Pairings!$E$2,($B74-1)*gamesPerRound,0,gamesPerRound,4),4,FALSE)</f>
        <v>K.10</v>
      </c>
      <c r="M74" s="1" t="str">
        <f ca="1">VLOOKUP(M63,OFFSET(Pairings!$E$2,($B74-1)*gamesPerRound,0,gamesPerRound,4),4,FALSE)</f>
        <v>I.11</v>
      </c>
      <c r="N74" s="1" t="e">
        <f ca="1">VLOOKUP(N63,OFFSET(Pairings!$E$2,($B74-1)*gamesPerRound,0,gamesPerRound,4),4,FALSE)</f>
        <v>#N/A</v>
      </c>
      <c r="O74" s="1" t="str">
        <f ca="1">VLOOKUP(O63,OFFSET(Pairings!$E$2,($B74-1)*gamesPerRound,0,gamesPerRound,4),4,FALSE)</f>
        <v>N.13</v>
      </c>
      <c r="P74" s="1" t="str">
        <f ca="1">VLOOKUP(P63,OFFSET(Pairings!$E$2,($B74-1)*gamesPerRound,0,gamesPerRound,4),4,FALSE)</f>
        <v>D.14</v>
      </c>
      <c r="Q74" s="1" t="str">
        <f ca="1">VLOOKUP(Q63,OFFSET(Pairings!$E$2,($B74-1)*gamesPerRound,0,gamesPerRound,4),4,FALSE)</f>
        <v>N.15</v>
      </c>
      <c r="R74" s="1" t="str">
        <f ca="1">VLOOKUP(R63,OFFSET(Pairings!$E$2,($B74-1)*gamesPerRound,0,gamesPerRound,4),4,FALSE)</f>
        <v>G.16</v>
      </c>
      <c r="S74" s="1" t="str">
        <f ca="1">VLOOKUP(S63,OFFSET(Pairings!$E$2,($B74-1)*gamesPerRound,0,gamesPerRound,4),4,FALSE)</f>
        <v>Q.17</v>
      </c>
      <c r="T74" s="1" t="str">
        <f ca="1">VLOOKUP(T63,OFFSET(Pairings!$E$2,($B74-1)*gamesPerRound,0,gamesPerRound,4),4,FALSE)</f>
        <v>S.18</v>
      </c>
      <c r="U74" s="1" t="e">
        <f ca="1">VLOOKUP(U63,OFFSET(Pairings!$E$2,($B74-1)*gamesPerRound,0,gamesPerRound,4),4,FALSE)</f>
        <v>#N/A</v>
      </c>
      <c r="V74" s="1" t="e">
        <f ca="1">VLOOKUP(V63,OFFSET(Pairings!$E$2,($B74-1)*gamesPerRound,0,gamesPerRound,4),4,FALSE)</f>
        <v>#N/A</v>
      </c>
    </row>
    <row r="75" spans="1:23" ht="15.6" hidden="1" customHeight="1" x14ac:dyDescent="0.2">
      <c r="B75" s="17">
        <v>3</v>
      </c>
      <c r="C75" s="1" t="str">
        <f ca="1">VLOOKUP(C63,OFFSET(Pairings!$D$2,($B75-1)*gamesPerRound,0,gamesPerRound,2),2,FALSE)</f>
        <v>G.01</v>
      </c>
      <c r="D75" s="1" t="e">
        <f ca="1">VLOOKUP(D63,OFFSET(Pairings!$D$2,($B75-1)*gamesPerRound,0,gamesPerRound,2),2,FALSE)</f>
        <v>#N/A</v>
      </c>
      <c r="E75" s="1" t="str">
        <f ca="1">VLOOKUP(E63,OFFSET(Pairings!$D$2,($B75-1)*gamesPerRound,0,gamesPerRound,2),2,FALSE)</f>
        <v>A.03</v>
      </c>
      <c r="F75" s="1" t="str">
        <f ca="1">VLOOKUP(F63,OFFSET(Pairings!$D$2,($B75-1)*gamesPerRound,0,gamesPerRound,2),2,FALSE)</f>
        <v>B.04</v>
      </c>
      <c r="G75" s="1" t="e">
        <f ca="1">VLOOKUP(G63,OFFSET(Pairings!$D$2,($B75-1)*gamesPerRound,0,gamesPerRound,2),2,FALSE)</f>
        <v>#N/A</v>
      </c>
      <c r="H75" s="1" t="str">
        <f ca="1">VLOOKUP(H63,OFFSET(Pairings!$D$2,($B75-1)*gamesPerRound,0,gamesPerRound,2),2,FALSE)</f>
        <v>G.06</v>
      </c>
      <c r="I75" s="1" t="str">
        <f ca="1">VLOOKUP(I63,OFFSET(Pairings!$D$2,($B75-1)*gamesPerRound,0,gamesPerRound,2),2,FALSE)</f>
        <v>Q.07</v>
      </c>
      <c r="J75" s="1" t="e">
        <f ca="1">VLOOKUP(J63,OFFSET(Pairings!$D$2,($B75-1)*gamesPerRound,0,gamesPerRound,2),2,FALSE)</f>
        <v>#N/A</v>
      </c>
      <c r="K75" s="1" t="str">
        <f ca="1">VLOOKUP(K63,OFFSET(Pairings!$D$2,($B75-1)*gamesPerRound,0,gamesPerRound,2),2,FALSE)</f>
        <v>Q.09</v>
      </c>
      <c r="L75" s="1" t="str">
        <f ca="1">VLOOKUP(L63,OFFSET(Pairings!$D$2,($B75-1)*gamesPerRound,0,gamesPerRound,2),2,FALSE)</f>
        <v>C.10</v>
      </c>
      <c r="M75" s="1" t="str">
        <f ca="1">VLOOKUP(M63,OFFSET(Pairings!$D$2,($B75-1)*gamesPerRound,0,gamesPerRound,2),2,FALSE)</f>
        <v>H.11</v>
      </c>
      <c r="N75" s="1" t="str">
        <f ca="1">VLOOKUP(N63,OFFSET(Pairings!$D$2,($B75-1)*gamesPerRound,0,gamesPerRound,2),2,FALSE)</f>
        <v>D.12</v>
      </c>
      <c r="O75" s="1" t="str">
        <f ca="1">VLOOKUP(O63,OFFSET(Pairings!$D$2,($B75-1)*gamesPerRound,0,gamesPerRound,2),2,FALSE)</f>
        <v>K.13</v>
      </c>
      <c r="P75" s="1" t="str">
        <f ca="1">VLOOKUP(P63,OFFSET(Pairings!$D$2,($B75-1)*gamesPerRound,0,gamesPerRound,2),2,FALSE)</f>
        <v>P.14</v>
      </c>
      <c r="Q75" s="1" t="e">
        <f ca="1">VLOOKUP(Q63,OFFSET(Pairings!$D$2,($B75-1)*gamesPerRound,0,gamesPerRound,2),2,FALSE)</f>
        <v>#N/A</v>
      </c>
      <c r="R75" s="1" t="e">
        <f ca="1">VLOOKUP(R63,OFFSET(Pairings!$D$2,($B75-1)*gamesPerRound,0,gamesPerRound,2),2,FALSE)</f>
        <v>#N/A</v>
      </c>
      <c r="S75" s="1" t="e">
        <f ca="1">VLOOKUP(S63,OFFSET(Pairings!$D$2,($B75-1)*gamesPerRound,0,gamesPerRound,2),2,FALSE)</f>
        <v>#N/A</v>
      </c>
      <c r="T75" s="1" t="str">
        <f ca="1">VLOOKUP(T63,OFFSET(Pairings!$D$2,($B75-1)*gamesPerRound,0,gamesPerRound,2),2,FALSE)</f>
        <v>A.18</v>
      </c>
      <c r="U75" s="1" t="str">
        <f ca="1">VLOOKUP(U63,OFFSET(Pairings!$D$2,($B75-1)*gamesPerRound,0,gamesPerRound,2),2,FALSE)</f>
        <v>J.19</v>
      </c>
      <c r="V75" s="1" t="str">
        <f ca="1">VLOOKUP(V63,OFFSET(Pairings!$D$2,($B75-1)*gamesPerRound,0,gamesPerRound,2),2,FALSE)</f>
        <v>D.20</v>
      </c>
    </row>
    <row r="76" spans="1:23" ht="15.6" hidden="1" customHeight="1" x14ac:dyDescent="0.2">
      <c r="B76" s="17">
        <v>3</v>
      </c>
      <c r="C76" s="1" t="e">
        <f ca="1">VLOOKUP(C63,OFFSET(Pairings!$E$2,($B76-1)*gamesPerRound,0,gamesPerRound,4),4,FALSE)</f>
        <v>#N/A</v>
      </c>
      <c r="D76" s="1" t="str">
        <f ca="1">VLOOKUP(D63,OFFSET(Pairings!$E$2,($B76-1)*gamesPerRound,0,gamesPerRound,4),4,FALSE)</f>
        <v>A.02</v>
      </c>
      <c r="E76" s="1" t="e">
        <f ca="1">VLOOKUP(E63,OFFSET(Pairings!$E$2,($B76-1)*gamesPerRound,0,gamesPerRound,4),4,FALSE)</f>
        <v>#N/A</v>
      </c>
      <c r="F76" s="1" t="e">
        <f ca="1">VLOOKUP(F63,OFFSET(Pairings!$E$2,($B76-1)*gamesPerRound,0,gamesPerRound,4),4,FALSE)</f>
        <v>#N/A</v>
      </c>
      <c r="G76" s="1" t="str">
        <f ca="1">VLOOKUP(G63,OFFSET(Pairings!$E$2,($B76-1)*gamesPerRound,0,gamesPerRound,4),4,FALSE)</f>
        <v>R.05</v>
      </c>
      <c r="H76" s="1" t="e">
        <f ca="1">VLOOKUP(H63,OFFSET(Pairings!$E$2,($B76-1)*gamesPerRound,0,gamesPerRound,4),4,FALSE)</f>
        <v>#N/A</v>
      </c>
      <c r="I76" s="1" t="e">
        <f ca="1">VLOOKUP(I63,OFFSET(Pairings!$E$2,($B76-1)*gamesPerRound,0,gamesPerRound,4),4,FALSE)</f>
        <v>#N/A</v>
      </c>
      <c r="J76" s="1" t="str">
        <f ca="1">VLOOKUP(J63,OFFSET(Pairings!$E$2,($B76-1)*gamesPerRound,0,gamesPerRound,4),4,FALSE)</f>
        <v>L.08</v>
      </c>
      <c r="K76" s="1" t="e">
        <f ca="1">VLOOKUP(K63,OFFSET(Pairings!$E$2,($B76-1)*gamesPerRound,0,gamesPerRound,4),4,FALSE)</f>
        <v>#N/A</v>
      </c>
      <c r="L76" s="1" t="e">
        <f ca="1">VLOOKUP(L63,OFFSET(Pairings!$E$2,($B76-1)*gamesPerRound,0,gamesPerRound,4),4,FALSE)</f>
        <v>#N/A</v>
      </c>
      <c r="M76" s="1" t="e">
        <f ca="1">VLOOKUP(M63,OFFSET(Pairings!$E$2,($B76-1)*gamesPerRound,0,gamesPerRound,4),4,FALSE)</f>
        <v>#N/A</v>
      </c>
      <c r="N76" s="1" t="e">
        <f ca="1">VLOOKUP(N63,OFFSET(Pairings!$E$2,($B76-1)*gamesPerRound,0,gamesPerRound,4),4,FALSE)</f>
        <v>#N/A</v>
      </c>
      <c r="O76" s="1" t="e">
        <f ca="1">VLOOKUP(O63,OFFSET(Pairings!$E$2,($B76-1)*gamesPerRound,0,gamesPerRound,4),4,FALSE)</f>
        <v>#N/A</v>
      </c>
      <c r="P76" s="1" t="e">
        <f ca="1">VLOOKUP(P63,OFFSET(Pairings!$E$2,($B76-1)*gamesPerRound,0,gamesPerRound,4),4,FALSE)</f>
        <v>#N/A</v>
      </c>
      <c r="Q76" s="1" t="str">
        <f ca="1">VLOOKUP(Q63,OFFSET(Pairings!$E$2,($B76-1)*gamesPerRound,0,gamesPerRound,4),4,FALSE)</f>
        <v>M.15</v>
      </c>
      <c r="R76" s="1" t="str">
        <f ca="1">VLOOKUP(R63,OFFSET(Pairings!$E$2,($B76-1)*gamesPerRound,0,gamesPerRound,4),4,FALSE)</f>
        <v>F.16</v>
      </c>
      <c r="S76" s="1" t="str">
        <f ca="1">VLOOKUP(S63,OFFSET(Pairings!$E$2,($B76-1)*gamesPerRound,0,gamesPerRound,4),4,FALSE)</f>
        <v>J.17</v>
      </c>
      <c r="T76" s="1" t="e">
        <f ca="1">VLOOKUP(T63,OFFSET(Pairings!$E$2,($B76-1)*gamesPerRound,0,gamesPerRound,4),4,FALSE)</f>
        <v>#N/A</v>
      </c>
      <c r="U76" s="1" t="e">
        <f ca="1">VLOOKUP(U63,OFFSET(Pairings!$E$2,($B76-1)*gamesPerRound,0,gamesPerRound,4),4,FALSE)</f>
        <v>#N/A</v>
      </c>
      <c r="V76" s="1" t="e">
        <f ca="1">VLOOKUP(V63,OFFSET(Pairings!$E$2,($B76-1)*gamesPerRound,0,gamesPerRound,4),4,FALSE)</f>
        <v>#N/A</v>
      </c>
    </row>
    <row r="77" spans="1:23" ht="17.45" customHeight="1" thickBot="1" x14ac:dyDescent="0.25"/>
    <row r="78" spans="1:23" s="12" customFormat="1" ht="15.75" thickBot="1" x14ac:dyDescent="0.25">
      <c r="A78" s="12" t="s">
        <v>4</v>
      </c>
      <c r="B78" s="38">
        <f>VLOOKUP(A78,TeamLookup,2,FALSE)</f>
        <v>0</v>
      </c>
      <c r="C78" s="13" t="str">
        <f>$A78&amp;"."&amp;TEXT(C$1,"00")</f>
        <v>F.01</v>
      </c>
      <c r="D78" s="14" t="str">
        <f t="shared" ref="D78:V78" si="65">$A78&amp;"."&amp;TEXT(D$1,"00")</f>
        <v>F.02</v>
      </c>
      <c r="E78" s="14" t="str">
        <f t="shared" si="65"/>
        <v>F.03</v>
      </c>
      <c r="F78" s="14" t="str">
        <f t="shared" si="65"/>
        <v>F.04</v>
      </c>
      <c r="G78" s="14" t="str">
        <f t="shared" si="65"/>
        <v>F.05</v>
      </c>
      <c r="H78" s="14" t="str">
        <f t="shared" si="65"/>
        <v>F.06</v>
      </c>
      <c r="I78" s="14" t="str">
        <f t="shared" si="65"/>
        <v>F.07</v>
      </c>
      <c r="J78" s="14" t="str">
        <f t="shared" si="65"/>
        <v>F.08</v>
      </c>
      <c r="K78" s="14" t="str">
        <f t="shared" si="65"/>
        <v>F.09</v>
      </c>
      <c r="L78" s="14" t="str">
        <f t="shared" si="65"/>
        <v>F.10</v>
      </c>
      <c r="M78" s="14" t="str">
        <f t="shared" si="65"/>
        <v>F.11</v>
      </c>
      <c r="N78" s="15" t="str">
        <f t="shared" si="65"/>
        <v>F.12</v>
      </c>
      <c r="O78" s="15" t="str">
        <f t="shared" si="65"/>
        <v>F.13</v>
      </c>
      <c r="P78" s="15" t="str">
        <f t="shared" si="65"/>
        <v>F.14</v>
      </c>
      <c r="Q78" s="15" t="str">
        <f t="shared" si="65"/>
        <v>F.15</v>
      </c>
      <c r="R78" s="15" t="str">
        <f t="shared" si="65"/>
        <v>F.16</v>
      </c>
      <c r="S78" s="15" t="str">
        <f t="shared" si="65"/>
        <v>F.17</v>
      </c>
      <c r="T78" s="15" t="str">
        <f t="shared" si="65"/>
        <v>F.18</v>
      </c>
      <c r="U78" s="15" t="str">
        <f t="shared" si="65"/>
        <v>F.19</v>
      </c>
      <c r="V78" s="15" t="str">
        <f t="shared" si="65"/>
        <v>F.20</v>
      </c>
      <c r="W78" s="16" t="s">
        <v>110</v>
      </c>
    </row>
    <row r="79" spans="1:23" ht="9" customHeight="1" x14ac:dyDescent="0.2">
      <c r="C79" s="19" t="str">
        <f t="shared" ref="C79:N79" ca="1" si="66">IF(ISNA(C86),"B","W")</f>
        <v>W</v>
      </c>
      <c r="D79" s="20" t="str">
        <f t="shared" ca="1" si="66"/>
        <v>W</v>
      </c>
      <c r="E79" s="20" t="str">
        <f t="shared" ca="1" si="66"/>
        <v>B</v>
      </c>
      <c r="F79" s="20" t="str">
        <f t="shared" ca="1" si="66"/>
        <v>W</v>
      </c>
      <c r="G79" s="20" t="str">
        <f t="shared" ca="1" si="66"/>
        <v>W</v>
      </c>
      <c r="H79" s="20" t="str">
        <f t="shared" ca="1" si="66"/>
        <v>B</v>
      </c>
      <c r="I79" s="20" t="str">
        <f t="shared" ca="1" si="66"/>
        <v>W</v>
      </c>
      <c r="J79" s="20" t="str">
        <f t="shared" ca="1" si="66"/>
        <v>B</v>
      </c>
      <c r="K79" s="20" t="str">
        <f t="shared" ca="1" si="66"/>
        <v>B</v>
      </c>
      <c r="L79" s="20" t="str">
        <f t="shared" ca="1" si="66"/>
        <v>W</v>
      </c>
      <c r="M79" s="20" t="str">
        <f t="shared" ca="1" si="66"/>
        <v>B</v>
      </c>
      <c r="N79" s="21" t="str">
        <f t="shared" ca="1" si="66"/>
        <v>W</v>
      </c>
      <c r="O79" s="21" t="str">
        <f t="shared" ref="O79:V79" ca="1" si="67">IF(ISNA(O86),"B","W")</f>
        <v>W</v>
      </c>
      <c r="P79" s="21" t="str">
        <f t="shared" ca="1" si="67"/>
        <v>W</v>
      </c>
      <c r="Q79" s="21" t="str">
        <f t="shared" ca="1" si="67"/>
        <v>W</v>
      </c>
      <c r="R79" s="21" t="str">
        <f t="shared" ca="1" si="67"/>
        <v>B</v>
      </c>
      <c r="S79" s="21" t="str">
        <f t="shared" ca="1" si="67"/>
        <v>B</v>
      </c>
      <c r="T79" s="21" t="str">
        <f t="shared" ca="1" si="67"/>
        <v>W</v>
      </c>
      <c r="U79" s="21" t="str">
        <f t="shared" ca="1" si="67"/>
        <v>B</v>
      </c>
      <c r="V79" s="21" t="str">
        <f t="shared" ca="1" si="67"/>
        <v>B</v>
      </c>
      <c r="W79" s="6"/>
    </row>
    <row r="80" spans="1:23" x14ac:dyDescent="0.2">
      <c r="B80" s="17" t="s">
        <v>111</v>
      </c>
      <c r="C80" s="22" t="str">
        <f ca="1">IF(ISNA(C86),C87,C86)</f>
        <v>R.01</v>
      </c>
      <c r="D80" s="23" t="str">
        <f t="shared" ref="D80:N80" ca="1" si="68">IF(ISNA(D86),D87,D86)</f>
        <v>I.02</v>
      </c>
      <c r="E80" s="23" t="str">
        <f t="shared" ca="1" si="68"/>
        <v>E.03</v>
      </c>
      <c r="F80" s="23" t="str">
        <f t="shared" ca="1" si="68"/>
        <v>Q.04</v>
      </c>
      <c r="G80" s="23" t="str">
        <f t="shared" ca="1" si="68"/>
        <v>R.05</v>
      </c>
      <c r="H80" s="23" t="str">
        <f t="shared" ca="1" si="68"/>
        <v>D.06</v>
      </c>
      <c r="I80" s="23" t="str">
        <f t="shared" ca="1" si="68"/>
        <v>C.07</v>
      </c>
      <c r="J80" s="23" t="str">
        <f t="shared" ca="1" si="68"/>
        <v>M.08</v>
      </c>
      <c r="K80" s="23" t="str">
        <f t="shared" ca="1" si="68"/>
        <v>A.09</v>
      </c>
      <c r="L80" s="23" t="str">
        <f t="shared" ca="1" si="68"/>
        <v>D.09</v>
      </c>
      <c r="M80" s="23" t="str">
        <f t="shared" ca="1" si="68"/>
        <v>M.11</v>
      </c>
      <c r="N80" s="24" t="str">
        <f t="shared" ca="1" si="68"/>
        <v>B.11</v>
      </c>
      <c r="O80" s="24" t="str">
        <f t="shared" ref="O80:V80" ca="1" si="69">IF(ISNA(O86),O87,O86)</f>
        <v>D.13</v>
      </c>
      <c r="P80" s="24" t="str">
        <f t="shared" ca="1" si="69"/>
        <v>L.14</v>
      </c>
      <c r="Q80" s="24" t="str">
        <f t="shared" ca="1" si="69"/>
        <v>G.15</v>
      </c>
      <c r="R80" s="24" t="str">
        <f t="shared" ca="1" si="69"/>
        <v>O.16</v>
      </c>
      <c r="S80" s="24" t="str">
        <f t="shared" ca="1" si="69"/>
        <v>K.17</v>
      </c>
      <c r="T80" s="24" t="str">
        <f t="shared" ca="1" si="69"/>
        <v>L.18</v>
      </c>
      <c r="U80" s="24" t="str">
        <f t="shared" ca="1" si="69"/>
        <v>R.19</v>
      </c>
      <c r="V80" s="24" t="str">
        <f t="shared" ca="1" si="69"/>
        <v>P.20</v>
      </c>
      <c r="W80" s="11"/>
    </row>
    <row r="81" spans="1:23" ht="9" customHeight="1" x14ac:dyDescent="0.2">
      <c r="C81" s="25" t="str">
        <f t="shared" ref="C81:N81" ca="1" si="70">IF(ISNA(C88),"B","W")</f>
        <v>B</v>
      </c>
      <c r="D81" s="26" t="str">
        <f t="shared" ca="1" si="70"/>
        <v>B</v>
      </c>
      <c r="E81" s="26" t="str">
        <f t="shared" ca="1" si="70"/>
        <v>B</v>
      </c>
      <c r="F81" s="26" t="str">
        <f t="shared" ca="1" si="70"/>
        <v>W</v>
      </c>
      <c r="G81" s="26" t="str">
        <f t="shared" ca="1" si="70"/>
        <v>W</v>
      </c>
      <c r="H81" s="26" t="str">
        <f t="shared" ca="1" si="70"/>
        <v>W</v>
      </c>
      <c r="I81" s="26" t="str">
        <f t="shared" ca="1" si="70"/>
        <v>W</v>
      </c>
      <c r="J81" s="26" t="str">
        <f t="shared" ca="1" si="70"/>
        <v>W</v>
      </c>
      <c r="K81" s="26" t="str">
        <f t="shared" ca="1" si="70"/>
        <v>W</v>
      </c>
      <c r="L81" s="26" t="str">
        <f t="shared" ca="1" si="70"/>
        <v>B</v>
      </c>
      <c r="M81" s="26" t="str">
        <f t="shared" ca="1" si="70"/>
        <v>W</v>
      </c>
      <c r="N81" s="27" t="str">
        <f t="shared" ca="1" si="70"/>
        <v>B</v>
      </c>
      <c r="O81" s="27" t="str">
        <f t="shared" ref="O81:V81" ca="1" si="71">IF(ISNA(O88),"B","W")</f>
        <v>B</v>
      </c>
      <c r="P81" s="27" t="str">
        <f t="shared" ca="1" si="71"/>
        <v>B</v>
      </c>
      <c r="Q81" s="27" t="str">
        <f t="shared" ca="1" si="71"/>
        <v>B</v>
      </c>
      <c r="R81" s="27" t="str">
        <f t="shared" ca="1" si="71"/>
        <v>W</v>
      </c>
      <c r="S81" s="27" t="str">
        <f t="shared" ca="1" si="71"/>
        <v>B</v>
      </c>
      <c r="T81" s="27" t="str">
        <f t="shared" ca="1" si="71"/>
        <v>B</v>
      </c>
      <c r="U81" s="27" t="str">
        <f t="shared" ca="1" si="71"/>
        <v>B</v>
      </c>
      <c r="V81" s="27" t="str">
        <f t="shared" ca="1" si="71"/>
        <v>W</v>
      </c>
      <c r="W81" s="6"/>
    </row>
    <row r="82" spans="1:23" x14ac:dyDescent="0.2">
      <c r="B82" s="17" t="s">
        <v>112</v>
      </c>
      <c r="C82" s="22" t="str">
        <f ca="1">IF(ISNA(C88),C89,C88)</f>
        <v>J.01</v>
      </c>
      <c r="D82" s="23" t="str">
        <f t="shared" ref="D82:N82" ca="1" si="72">IF(ISNA(D88),D89,D88)</f>
        <v>N.02</v>
      </c>
      <c r="E82" s="23" t="str">
        <f t="shared" ca="1" si="72"/>
        <v>S.04</v>
      </c>
      <c r="F82" s="23" t="str">
        <f t="shared" ca="1" si="72"/>
        <v>N.04</v>
      </c>
      <c r="G82" s="23" t="str">
        <f t="shared" ca="1" si="72"/>
        <v>H.05</v>
      </c>
      <c r="H82" s="23" t="str">
        <f t="shared" ca="1" si="72"/>
        <v>E.06</v>
      </c>
      <c r="I82" s="23" t="str">
        <f t="shared" ca="1" si="72"/>
        <v>P.07</v>
      </c>
      <c r="J82" s="23" t="str">
        <f t="shared" ca="1" si="72"/>
        <v>G.08</v>
      </c>
      <c r="K82" s="23" t="str">
        <f t="shared" ca="1" si="72"/>
        <v>E.09</v>
      </c>
      <c r="L82" s="23" t="str">
        <f t="shared" ca="1" si="72"/>
        <v>P.10</v>
      </c>
      <c r="M82" s="23" t="str">
        <f t="shared" ca="1" si="72"/>
        <v>L.11</v>
      </c>
      <c r="N82" s="24" t="str">
        <f t="shared" ca="1" si="72"/>
        <v>S.12</v>
      </c>
      <c r="O82" s="24" t="str">
        <f t="shared" ref="O82:V82" ca="1" si="73">IF(ISNA(O88),O89,O88)</f>
        <v>J.13</v>
      </c>
      <c r="P82" s="24" t="str">
        <f t="shared" ca="1" si="73"/>
        <v>I.14</v>
      </c>
      <c r="Q82" s="24" t="str">
        <f t="shared" ca="1" si="73"/>
        <v>H.15</v>
      </c>
      <c r="R82" s="24" t="str">
        <f t="shared" ca="1" si="73"/>
        <v>Q.16</v>
      </c>
      <c r="S82" s="24" t="str">
        <f t="shared" ca="1" si="73"/>
        <v>K.18</v>
      </c>
      <c r="T82" s="24" t="str">
        <f t="shared" ca="1" si="73"/>
        <v>I.18</v>
      </c>
      <c r="U82" s="24" t="str">
        <f t="shared" ca="1" si="73"/>
        <v>O.19</v>
      </c>
      <c r="V82" s="24" t="str">
        <f t="shared" ca="1" si="73"/>
        <v>S.19</v>
      </c>
      <c r="W82" s="11"/>
    </row>
    <row r="83" spans="1:23" ht="9" customHeight="1" x14ac:dyDescent="0.2">
      <c r="C83" s="25" t="str">
        <f t="shared" ref="C83:N83" ca="1" si="74">IF(ISNA(C90),"B","W")</f>
        <v>B</v>
      </c>
      <c r="D83" s="26" t="str">
        <f t="shared" ca="1" si="74"/>
        <v>B</v>
      </c>
      <c r="E83" s="26" t="str">
        <f t="shared" ca="1" si="74"/>
        <v>W</v>
      </c>
      <c r="F83" s="26" t="str">
        <f t="shared" ca="1" si="74"/>
        <v>B</v>
      </c>
      <c r="G83" s="26" t="str">
        <f t="shared" ca="1" si="74"/>
        <v>B</v>
      </c>
      <c r="H83" s="26" t="str">
        <f t="shared" ca="1" si="74"/>
        <v>W</v>
      </c>
      <c r="I83" s="26" t="str">
        <f t="shared" ca="1" si="74"/>
        <v>B</v>
      </c>
      <c r="J83" s="26" t="str">
        <f t="shared" ca="1" si="74"/>
        <v>W</v>
      </c>
      <c r="K83" s="26" t="str">
        <f t="shared" ca="1" si="74"/>
        <v>W</v>
      </c>
      <c r="L83" s="26" t="str">
        <f t="shared" ca="1" si="74"/>
        <v>W</v>
      </c>
      <c r="M83" s="26" t="str">
        <f t="shared" ca="1" si="74"/>
        <v>B</v>
      </c>
      <c r="N83" s="27" t="str">
        <f t="shared" ca="1" si="74"/>
        <v>B</v>
      </c>
      <c r="O83" s="27" t="str">
        <f t="shared" ref="O83:V83" ca="1" si="75">IF(ISNA(O90),"B","W")</f>
        <v>B</v>
      </c>
      <c r="P83" s="27" t="str">
        <f t="shared" ca="1" si="75"/>
        <v>W</v>
      </c>
      <c r="Q83" s="27" t="str">
        <f t="shared" ca="1" si="75"/>
        <v>W</v>
      </c>
      <c r="R83" s="27" t="str">
        <f t="shared" ca="1" si="75"/>
        <v>W</v>
      </c>
      <c r="S83" s="27" t="str">
        <f t="shared" ca="1" si="75"/>
        <v>W</v>
      </c>
      <c r="T83" s="27" t="str">
        <f t="shared" ca="1" si="75"/>
        <v>B</v>
      </c>
      <c r="U83" s="27" t="str">
        <f t="shared" ca="1" si="75"/>
        <v>W</v>
      </c>
      <c r="V83" s="27" t="str">
        <f t="shared" ca="1" si="75"/>
        <v>B</v>
      </c>
      <c r="W83" s="6"/>
    </row>
    <row r="84" spans="1:23" ht="15.75" thickBot="1" x14ac:dyDescent="0.25">
      <c r="B84" s="17" t="s">
        <v>113</v>
      </c>
      <c r="C84" s="28" t="str">
        <f ca="1">IF(ISNA(C90),C91,C90)</f>
        <v>L.01</v>
      </c>
      <c r="D84" s="29" t="str">
        <f t="shared" ref="D84:N84" ca="1" si="76">IF(ISNA(D90),D91,D90)</f>
        <v>O.02</v>
      </c>
      <c r="E84" s="29" t="str">
        <f t="shared" ca="1" si="76"/>
        <v>J.03</v>
      </c>
      <c r="F84" s="29" t="str">
        <f t="shared" ca="1" si="76"/>
        <v>G.04</v>
      </c>
      <c r="G84" s="29" t="str">
        <f t="shared" ca="1" si="76"/>
        <v>O.05</v>
      </c>
      <c r="H84" s="29" t="str">
        <f t="shared" ca="1" si="76"/>
        <v>N.06</v>
      </c>
      <c r="I84" s="29" t="str">
        <f t="shared" ca="1" si="76"/>
        <v>A.07</v>
      </c>
      <c r="J84" s="29" t="str">
        <f t="shared" ca="1" si="76"/>
        <v>R.08</v>
      </c>
      <c r="K84" s="29" t="str">
        <f t="shared" ca="1" si="76"/>
        <v>C.09</v>
      </c>
      <c r="L84" s="29" t="str">
        <f t="shared" ca="1" si="76"/>
        <v>H.10</v>
      </c>
      <c r="M84" s="29" t="str">
        <f t="shared" ca="1" si="76"/>
        <v>B.11</v>
      </c>
      <c r="N84" s="30" t="str">
        <f t="shared" ca="1" si="76"/>
        <v>M.12</v>
      </c>
      <c r="O84" s="30" t="str">
        <f t="shared" ref="O84:V84" ca="1" si="77">IF(ISNA(O90),O91,O90)</f>
        <v>A.13</v>
      </c>
      <c r="P84" s="30" t="str">
        <f t="shared" ca="1" si="77"/>
        <v>C.14</v>
      </c>
      <c r="Q84" s="30" t="str">
        <f t="shared" ca="1" si="77"/>
        <v>N.15</v>
      </c>
      <c r="R84" s="30" t="str">
        <f t="shared" ca="1" si="77"/>
        <v>E.16</v>
      </c>
      <c r="S84" s="30" t="str">
        <f t="shared" ca="1" si="77"/>
        <v>Q.17</v>
      </c>
      <c r="T84" s="30" t="str">
        <f t="shared" ca="1" si="77"/>
        <v>B.18</v>
      </c>
      <c r="U84" s="30" t="str">
        <f t="shared" ca="1" si="77"/>
        <v>P.19</v>
      </c>
      <c r="V84" s="30" t="str">
        <f t="shared" ca="1" si="77"/>
        <v>K.20</v>
      </c>
      <c r="W84" s="7"/>
    </row>
    <row r="85" spans="1:23" ht="18" customHeight="1" thickBot="1" x14ac:dyDescent="0.25">
      <c r="B85" s="17" t="s">
        <v>110</v>
      </c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10"/>
      <c r="O85" s="10"/>
      <c r="P85" s="10"/>
      <c r="Q85" s="10"/>
      <c r="R85" s="10"/>
      <c r="S85" s="10"/>
      <c r="T85" s="10"/>
      <c r="U85" s="10"/>
      <c r="V85" s="10"/>
      <c r="W85" s="5"/>
    </row>
    <row r="86" spans="1:23" ht="15.75" hidden="1" customHeight="1" x14ac:dyDescent="0.2">
      <c r="B86" s="17">
        <v>1</v>
      </c>
      <c r="C86" s="1" t="str">
        <f ca="1">VLOOKUP(C78,OFFSET(Pairings!$D$2,($B86-1)*gamesPerRound,0,gamesPerRound,2),2,FALSE)</f>
        <v>R.01</v>
      </c>
      <c r="D86" s="1" t="str">
        <f ca="1">VLOOKUP(D78,OFFSET(Pairings!$D$2,($B86-1)*gamesPerRound,0,gamesPerRound,2),2,FALSE)</f>
        <v>I.02</v>
      </c>
      <c r="E86" s="1" t="e">
        <f ca="1">VLOOKUP(E78,OFFSET(Pairings!$D$2,($B86-1)*gamesPerRound,0,gamesPerRound,2),2,FALSE)</f>
        <v>#N/A</v>
      </c>
      <c r="F86" s="1" t="str">
        <f ca="1">VLOOKUP(F78,OFFSET(Pairings!$D$2,($B86-1)*gamesPerRound,0,gamesPerRound,2),2,FALSE)</f>
        <v>Q.04</v>
      </c>
      <c r="G86" s="1" t="str">
        <f ca="1">VLOOKUP(G78,OFFSET(Pairings!$D$2,($B86-1)*gamesPerRound,0,gamesPerRound,2),2,FALSE)</f>
        <v>R.05</v>
      </c>
      <c r="H86" s="1" t="e">
        <f ca="1">VLOOKUP(H78,OFFSET(Pairings!$D$2,($B86-1)*gamesPerRound,0,gamesPerRound,2),2,FALSE)</f>
        <v>#N/A</v>
      </c>
      <c r="I86" s="1" t="str">
        <f ca="1">VLOOKUP(I78,OFFSET(Pairings!$D$2,($B86-1)*gamesPerRound,0,gamesPerRound,2),2,FALSE)</f>
        <v>C.07</v>
      </c>
      <c r="J86" s="1" t="e">
        <f ca="1">VLOOKUP(J78,OFFSET(Pairings!$D$2,($B86-1)*gamesPerRound,0,gamesPerRound,2),2,FALSE)</f>
        <v>#N/A</v>
      </c>
      <c r="K86" s="1" t="e">
        <f ca="1">VLOOKUP(K78,OFFSET(Pairings!$D$2,($B86-1)*gamesPerRound,0,gamesPerRound,2),2,FALSE)</f>
        <v>#N/A</v>
      </c>
      <c r="L86" s="1" t="str">
        <f ca="1">VLOOKUP(L78,OFFSET(Pairings!$D$2,($B86-1)*gamesPerRound,0,gamesPerRound,2),2,FALSE)</f>
        <v>D.09</v>
      </c>
      <c r="M86" s="1" t="e">
        <f ca="1">VLOOKUP(M78,OFFSET(Pairings!$D$2,($B86-1)*gamesPerRound,0,gamesPerRound,2),2,FALSE)</f>
        <v>#N/A</v>
      </c>
      <c r="N86" s="1" t="str">
        <f ca="1">VLOOKUP(N78,OFFSET(Pairings!$D$2,($B86-1)*gamesPerRound,0,gamesPerRound,2),2,FALSE)</f>
        <v>B.11</v>
      </c>
      <c r="O86" s="1" t="str">
        <f ca="1">VLOOKUP(O78,OFFSET(Pairings!$D$2,($B86-1)*gamesPerRound,0,gamesPerRound,2),2,FALSE)</f>
        <v>D.13</v>
      </c>
      <c r="P86" s="1" t="str">
        <f ca="1">VLOOKUP(P78,OFFSET(Pairings!$D$2,($B86-1)*gamesPerRound,0,gamesPerRound,2),2,FALSE)</f>
        <v>L.14</v>
      </c>
      <c r="Q86" s="1" t="str">
        <f ca="1">VLOOKUP(Q78,OFFSET(Pairings!$D$2,($B86-1)*gamesPerRound,0,gamesPerRound,2),2,FALSE)</f>
        <v>G.15</v>
      </c>
      <c r="R86" s="1" t="e">
        <f ca="1">VLOOKUP(R78,OFFSET(Pairings!$D$2,($B86-1)*gamesPerRound,0,gamesPerRound,2),2,FALSE)</f>
        <v>#N/A</v>
      </c>
      <c r="S86" s="1" t="e">
        <f ca="1">VLOOKUP(S78,OFFSET(Pairings!$D$2,($B86-1)*gamesPerRound,0,gamesPerRound,2),2,FALSE)</f>
        <v>#N/A</v>
      </c>
      <c r="T86" s="1" t="str">
        <f ca="1">VLOOKUP(T78,OFFSET(Pairings!$D$2,($B86-1)*gamesPerRound,0,gamesPerRound,2),2,FALSE)</f>
        <v>L.18</v>
      </c>
      <c r="U86" s="1" t="e">
        <f ca="1">VLOOKUP(U78,OFFSET(Pairings!$D$2,($B86-1)*gamesPerRound,0,gamesPerRound,2),2,FALSE)</f>
        <v>#N/A</v>
      </c>
      <c r="V86" s="1" t="e">
        <f ca="1">VLOOKUP(V78,OFFSET(Pairings!$D$2,($B86-1)*gamesPerRound,0,gamesPerRound,2),2,FALSE)</f>
        <v>#N/A</v>
      </c>
    </row>
    <row r="87" spans="1:23" ht="15.75" hidden="1" customHeight="1" x14ac:dyDescent="0.2">
      <c r="B87" s="17">
        <v>1</v>
      </c>
      <c r="C87" s="1" t="e">
        <f ca="1">VLOOKUP(C78,OFFSET(Pairings!$E$2,($B87-1)*gamesPerRound,0,gamesPerRound,4),4,FALSE)</f>
        <v>#N/A</v>
      </c>
      <c r="D87" s="1" t="e">
        <f ca="1">VLOOKUP(D78,OFFSET(Pairings!$E$2,($B87-1)*gamesPerRound,0,gamesPerRound,4),4,FALSE)</f>
        <v>#N/A</v>
      </c>
      <c r="E87" s="1" t="str">
        <f ca="1">VLOOKUP(E78,OFFSET(Pairings!$E$2,($B87-1)*gamesPerRound,0,gamesPerRound,4),4,FALSE)</f>
        <v>E.03</v>
      </c>
      <c r="F87" s="1" t="e">
        <f ca="1">VLOOKUP(F78,OFFSET(Pairings!$E$2,($B87-1)*gamesPerRound,0,gamesPerRound,4),4,FALSE)</f>
        <v>#N/A</v>
      </c>
      <c r="G87" s="1" t="e">
        <f ca="1">VLOOKUP(G78,OFFSET(Pairings!$E$2,($B87-1)*gamesPerRound,0,gamesPerRound,4),4,FALSE)</f>
        <v>#N/A</v>
      </c>
      <c r="H87" s="1" t="str">
        <f ca="1">VLOOKUP(H78,OFFSET(Pairings!$E$2,($B87-1)*gamesPerRound,0,gamesPerRound,4),4,FALSE)</f>
        <v>D.06</v>
      </c>
      <c r="I87" s="1" t="e">
        <f ca="1">VLOOKUP(I78,OFFSET(Pairings!$E$2,($B87-1)*gamesPerRound,0,gamesPerRound,4),4,FALSE)</f>
        <v>#N/A</v>
      </c>
      <c r="J87" s="1" t="str">
        <f ca="1">VLOOKUP(J78,OFFSET(Pairings!$E$2,($B87-1)*gamesPerRound,0,gamesPerRound,4),4,FALSE)</f>
        <v>M.08</v>
      </c>
      <c r="K87" s="1" t="str">
        <f ca="1">VLOOKUP(K78,OFFSET(Pairings!$E$2,($B87-1)*gamesPerRound,0,gamesPerRound,4),4,FALSE)</f>
        <v>A.09</v>
      </c>
      <c r="L87" s="1" t="e">
        <f ca="1">VLOOKUP(L78,OFFSET(Pairings!$E$2,($B87-1)*gamesPerRound,0,gamesPerRound,4),4,FALSE)</f>
        <v>#N/A</v>
      </c>
      <c r="M87" s="1" t="str">
        <f ca="1">VLOOKUP(M78,OFFSET(Pairings!$E$2,($B87-1)*gamesPerRound,0,gamesPerRound,4),4,FALSE)</f>
        <v>M.11</v>
      </c>
      <c r="N87" s="1" t="e">
        <f ca="1">VLOOKUP(N78,OFFSET(Pairings!$E$2,($B87-1)*gamesPerRound,0,gamesPerRound,4),4,FALSE)</f>
        <v>#N/A</v>
      </c>
      <c r="O87" s="1" t="e">
        <f ca="1">VLOOKUP(O78,OFFSET(Pairings!$E$2,($B87-1)*gamesPerRound,0,gamesPerRound,4),4,FALSE)</f>
        <v>#N/A</v>
      </c>
      <c r="P87" s="1" t="e">
        <f ca="1">VLOOKUP(P78,OFFSET(Pairings!$E$2,($B87-1)*gamesPerRound,0,gamesPerRound,4),4,FALSE)</f>
        <v>#N/A</v>
      </c>
      <c r="Q87" s="1" t="e">
        <f ca="1">VLOOKUP(Q78,OFFSET(Pairings!$E$2,($B87-1)*gamesPerRound,0,gamesPerRound,4),4,FALSE)</f>
        <v>#N/A</v>
      </c>
      <c r="R87" s="1" t="str">
        <f ca="1">VLOOKUP(R78,OFFSET(Pairings!$E$2,($B87-1)*gamesPerRound,0,gamesPerRound,4),4,FALSE)</f>
        <v>O.16</v>
      </c>
      <c r="S87" s="1" t="str">
        <f ca="1">VLOOKUP(S78,OFFSET(Pairings!$E$2,($B87-1)*gamesPerRound,0,gamesPerRound,4),4,FALSE)</f>
        <v>K.17</v>
      </c>
      <c r="T87" s="1" t="e">
        <f ca="1">VLOOKUP(T78,OFFSET(Pairings!$E$2,($B87-1)*gamesPerRound,0,gamesPerRound,4),4,FALSE)</f>
        <v>#N/A</v>
      </c>
      <c r="U87" s="1" t="str">
        <f ca="1">VLOOKUP(U78,OFFSET(Pairings!$E$2,($B87-1)*gamesPerRound,0,gamesPerRound,4),4,FALSE)</f>
        <v>R.19</v>
      </c>
      <c r="V87" s="1" t="str">
        <f ca="1">VLOOKUP(V78,OFFSET(Pairings!$E$2,($B87-1)*gamesPerRound,0,gamesPerRound,4),4,FALSE)</f>
        <v>P.20</v>
      </c>
    </row>
    <row r="88" spans="1:23" ht="15.75" hidden="1" customHeight="1" x14ac:dyDescent="0.2">
      <c r="B88" s="17">
        <v>2</v>
      </c>
      <c r="C88" s="1" t="e">
        <f ca="1">VLOOKUP(C78,OFFSET(Pairings!$D$2,($B88-1)*gamesPerRound,0,gamesPerRound,2),2,FALSE)</f>
        <v>#N/A</v>
      </c>
      <c r="D88" s="1" t="e">
        <f ca="1">VLOOKUP(D78,OFFSET(Pairings!$D$2,($B88-1)*gamesPerRound,0,gamesPerRound,2),2,FALSE)</f>
        <v>#N/A</v>
      </c>
      <c r="E88" s="1" t="e">
        <f ca="1">VLOOKUP(E78,OFFSET(Pairings!$D$2,($B88-1)*gamesPerRound,0,gamesPerRound,2),2,FALSE)</f>
        <v>#N/A</v>
      </c>
      <c r="F88" s="1" t="str">
        <f ca="1">VLOOKUP(F78,OFFSET(Pairings!$D$2,($B88-1)*gamesPerRound,0,gamesPerRound,2),2,FALSE)</f>
        <v>N.04</v>
      </c>
      <c r="G88" s="1" t="str">
        <f ca="1">VLOOKUP(G78,OFFSET(Pairings!$D$2,($B88-1)*gamesPerRound,0,gamesPerRound,2),2,FALSE)</f>
        <v>H.05</v>
      </c>
      <c r="H88" s="1" t="str">
        <f ca="1">VLOOKUP(H78,OFFSET(Pairings!$D$2,($B88-1)*gamesPerRound,0,gamesPerRound,2),2,FALSE)</f>
        <v>E.06</v>
      </c>
      <c r="I88" s="1" t="str">
        <f ca="1">VLOOKUP(I78,OFFSET(Pairings!$D$2,($B88-1)*gamesPerRound,0,gamesPerRound,2),2,FALSE)</f>
        <v>P.07</v>
      </c>
      <c r="J88" s="1" t="str">
        <f ca="1">VLOOKUP(J78,OFFSET(Pairings!$D$2,($B88-1)*gamesPerRound,0,gamesPerRound,2),2,FALSE)</f>
        <v>G.08</v>
      </c>
      <c r="K88" s="1" t="str">
        <f ca="1">VLOOKUP(K78,OFFSET(Pairings!$D$2,($B88-1)*gamesPerRound,0,gamesPerRound,2),2,FALSE)</f>
        <v>E.09</v>
      </c>
      <c r="L88" s="1" t="e">
        <f ca="1">VLOOKUP(L78,OFFSET(Pairings!$D$2,($B88-1)*gamesPerRound,0,gamesPerRound,2),2,FALSE)</f>
        <v>#N/A</v>
      </c>
      <c r="M88" s="1" t="str">
        <f ca="1">VLOOKUP(M78,OFFSET(Pairings!$D$2,($B88-1)*gamesPerRound,0,gamesPerRound,2),2,FALSE)</f>
        <v>L.11</v>
      </c>
      <c r="N88" s="1" t="e">
        <f ca="1">VLOOKUP(N78,OFFSET(Pairings!$D$2,($B88-1)*gamesPerRound,0,gamesPerRound,2),2,FALSE)</f>
        <v>#N/A</v>
      </c>
      <c r="O88" s="1" t="e">
        <f ca="1">VLOOKUP(O78,OFFSET(Pairings!$D$2,($B88-1)*gamesPerRound,0,gamesPerRound,2),2,FALSE)</f>
        <v>#N/A</v>
      </c>
      <c r="P88" s="1" t="e">
        <f ca="1">VLOOKUP(P78,OFFSET(Pairings!$D$2,($B88-1)*gamesPerRound,0,gamesPerRound,2),2,FALSE)</f>
        <v>#N/A</v>
      </c>
      <c r="Q88" s="1" t="e">
        <f ca="1">VLOOKUP(Q78,OFFSET(Pairings!$D$2,($B88-1)*gamesPerRound,0,gamesPerRound,2),2,FALSE)</f>
        <v>#N/A</v>
      </c>
      <c r="R88" s="1" t="str">
        <f ca="1">VLOOKUP(R78,OFFSET(Pairings!$D$2,($B88-1)*gamesPerRound,0,gamesPerRound,2),2,FALSE)</f>
        <v>Q.16</v>
      </c>
      <c r="S88" s="1" t="e">
        <f ca="1">VLOOKUP(S78,OFFSET(Pairings!$D$2,($B88-1)*gamesPerRound,0,gamesPerRound,2),2,FALSE)</f>
        <v>#N/A</v>
      </c>
      <c r="T88" s="1" t="e">
        <f ca="1">VLOOKUP(T78,OFFSET(Pairings!$D$2,($B88-1)*gamesPerRound,0,gamesPerRound,2),2,FALSE)</f>
        <v>#N/A</v>
      </c>
      <c r="U88" s="1" t="e">
        <f ca="1">VLOOKUP(U78,OFFSET(Pairings!$D$2,($B88-1)*gamesPerRound,0,gamesPerRound,2),2,FALSE)</f>
        <v>#N/A</v>
      </c>
      <c r="V88" s="1" t="str">
        <f ca="1">VLOOKUP(V78,OFFSET(Pairings!$D$2,($B88-1)*gamesPerRound,0,gamesPerRound,2),2,FALSE)</f>
        <v>S.19</v>
      </c>
    </row>
    <row r="89" spans="1:23" ht="15.75" hidden="1" customHeight="1" x14ac:dyDescent="0.2">
      <c r="B89" s="17">
        <v>2</v>
      </c>
      <c r="C89" s="1" t="str">
        <f ca="1">VLOOKUP(C78,OFFSET(Pairings!$E$2,($B89-1)*gamesPerRound,0,gamesPerRound,4),4,FALSE)</f>
        <v>J.01</v>
      </c>
      <c r="D89" s="1" t="str">
        <f ca="1">VLOOKUP(D78,OFFSET(Pairings!$E$2,($B89-1)*gamesPerRound,0,gamesPerRound,4),4,FALSE)</f>
        <v>N.02</v>
      </c>
      <c r="E89" s="1" t="str">
        <f ca="1">VLOOKUP(E78,OFFSET(Pairings!$E$2,($B89-1)*gamesPerRound,0,gamesPerRound,4),4,FALSE)</f>
        <v>S.04</v>
      </c>
      <c r="F89" s="1" t="e">
        <f ca="1">VLOOKUP(F78,OFFSET(Pairings!$E$2,($B89-1)*gamesPerRound,0,gamesPerRound,4),4,FALSE)</f>
        <v>#N/A</v>
      </c>
      <c r="G89" s="1" t="e">
        <f ca="1">VLOOKUP(G78,OFFSET(Pairings!$E$2,($B89-1)*gamesPerRound,0,gamesPerRound,4),4,FALSE)</f>
        <v>#N/A</v>
      </c>
      <c r="H89" s="1" t="e">
        <f ca="1">VLOOKUP(H78,OFFSET(Pairings!$E$2,($B89-1)*gamesPerRound,0,gamesPerRound,4),4,FALSE)</f>
        <v>#N/A</v>
      </c>
      <c r="I89" s="1" t="e">
        <f ca="1">VLOOKUP(I78,OFFSET(Pairings!$E$2,($B89-1)*gamesPerRound,0,gamesPerRound,4),4,FALSE)</f>
        <v>#N/A</v>
      </c>
      <c r="J89" s="1" t="e">
        <f ca="1">VLOOKUP(J78,OFFSET(Pairings!$E$2,($B89-1)*gamesPerRound,0,gamesPerRound,4),4,FALSE)</f>
        <v>#N/A</v>
      </c>
      <c r="K89" s="1" t="e">
        <f ca="1">VLOOKUP(K78,OFFSET(Pairings!$E$2,($B89-1)*gamesPerRound,0,gamesPerRound,4),4,FALSE)</f>
        <v>#N/A</v>
      </c>
      <c r="L89" s="1" t="str">
        <f ca="1">VLOOKUP(L78,OFFSET(Pairings!$E$2,($B89-1)*gamesPerRound,0,gamesPerRound,4),4,FALSE)</f>
        <v>P.10</v>
      </c>
      <c r="M89" s="1" t="e">
        <f ca="1">VLOOKUP(M78,OFFSET(Pairings!$E$2,($B89-1)*gamesPerRound,0,gamesPerRound,4),4,FALSE)</f>
        <v>#N/A</v>
      </c>
      <c r="N89" s="1" t="str">
        <f ca="1">VLOOKUP(N78,OFFSET(Pairings!$E$2,($B89-1)*gamesPerRound,0,gamesPerRound,4),4,FALSE)</f>
        <v>S.12</v>
      </c>
      <c r="O89" s="1" t="str">
        <f ca="1">VLOOKUP(O78,OFFSET(Pairings!$E$2,($B89-1)*gamesPerRound,0,gamesPerRound,4),4,FALSE)</f>
        <v>J.13</v>
      </c>
      <c r="P89" s="1" t="str">
        <f ca="1">VLOOKUP(P78,OFFSET(Pairings!$E$2,($B89-1)*gamesPerRound,0,gamesPerRound,4),4,FALSE)</f>
        <v>I.14</v>
      </c>
      <c r="Q89" s="1" t="str">
        <f ca="1">VLOOKUP(Q78,OFFSET(Pairings!$E$2,($B89-1)*gamesPerRound,0,gamesPerRound,4),4,FALSE)</f>
        <v>H.15</v>
      </c>
      <c r="R89" s="1" t="e">
        <f ca="1">VLOOKUP(R78,OFFSET(Pairings!$E$2,($B89-1)*gamesPerRound,0,gamesPerRound,4),4,FALSE)</f>
        <v>#N/A</v>
      </c>
      <c r="S89" s="1" t="str">
        <f ca="1">VLOOKUP(S78,OFFSET(Pairings!$E$2,($B89-1)*gamesPerRound,0,gamesPerRound,4),4,FALSE)</f>
        <v>K.18</v>
      </c>
      <c r="T89" s="1" t="str">
        <f ca="1">VLOOKUP(T78,OFFSET(Pairings!$E$2,($B89-1)*gamesPerRound,0,gamesPerRound,4),4,FALSE)</f>
        <v>I.18</v>
      </c>
      <c r="U89" s="1" t="str">
        <f ca="1">VLOOKUP(U78,OFFSET(Pairings!$E$2,($B89-1)*gamesPerRound,0,gamesPerRound,4),4,FALSE)</f>
        <v>O.19</v>
      </c>
      <c r="V89" s="1" t="e">
        <f ca="1">VLOOKUP(V78,OFFSET(Pairings!$E$2,($B89-1)*gamesPerRound,0,gamesPerRound,4),4,FALSE)</f>
        <v>#N/A</v>
      </c>
    </row>
    <row r="90" spans="1:23" ht="15.6" hidden="1" customHeight="1" x14ac:dyDescent="0.2">
      <c r="B90" s="17">
        <v>3</v>
      </c>
      <c r="C90" s="1" t="e">
        <f ca="1">VLOOKUP(C78,OFFSET(Pairings!$D$2,($B90-1)*gamesPerRound,0,gamesPerRound,2),2,FALSE)</f>
        <v>#N/A</v>
      </c>
      <c r="D90" s="1" t="e">
        <f ca="1">VLOOKUP(D78,OFFSET(Pairings!$D$2,($B90-1)*gamesPerRound,0,gamesPerRound,2),2,FALSE)</f>
        <v>#N/A</v>
      </c>
      <c r="E90" s="1" t="str">
        <f ca="1">VLOOKUP(E78,OFFSET(Pairings!$D$2,($B90-1)*gamesPerRound,0,gamesPerRound,2),2,FALSE)</f>
        <v>J.03</v>
      </c>
      <c r="F90" s="1" t="e">
        <f ca="1">VLOOKUP(F78,OFFSET(Pairings!$D$2,($B90-1)*gamesPerRound,0,gamesPerRound,2),2,FALSE)</f>
        <v>#N/A</v>
      </c>
      <c r="G90" s="1" t="e">
        <f ca="1">VLOOKUP(G78,OFFSET(Pairings!$D$2,($B90-1)*gamesPerRound,0,gamesPerRound,2),2,FALSE)</f>
        <v>#N/A</v>
      </c>
      <c r="H90" s="1" t="str">
        <f ca="1">VLOOKUP(H78,OFFSET(Pairings!$D$2,($B90-1)*gamesPerRound,0,gamesPerRound,2),2,FALSE)</f>
        <v>N.06</v>
      </c>
      <c r="I90" s="1" t="e">
        <f ca="1">VLOOKUP(I78,OFFSET(Pairings!$D$2,($B90-1)*gamesPerRound,0,gamesPerRound,2),2,FALSE)</f>
        <v>#N/A</v>
      </c>
      <c r="J90" s="1" t="str">
        <f ca="1">VLOOKUP(J78,OFFSET(Pairings!$D$2,($B90-1)*gamesPerRound,0,gamesPerRound,2),2,FALSE)</f>
        <v>R.08</v>
      </c>
      <c r="K90" s="1" t="str">
        <f ca="1">VLOOKUP(K78,OFFSET(Pairings!$D$2,($B90-1)*gamesPerRound,0,gamesPerRound,2),2,FALSE)</f>
        <v>C.09</v>
      </c>
      <c r="L90" s="1" t="str">
        <f ca="1">VLOOKUP(L78,OFFSET(Pairings!$D$2,($B90-1)*gamesPerRound,0,gamesPerRound,2),2,FALSE)</f>
        <v>H.10</v>
      </c>
      <c r="M90" s="1" t="e">
        <f ca="1">VLOOKUP(M78,OFFSET(Pairings!$D$2,($B90-1)*gamesPerRound,0,gamesPerRound,2),2,FALSE)</f>
        <v>#N/A</v>
      </c>
      <c r="N90" s="1" t="e">
        <f ca="1">VLOOKUP(N78,OFFSET(Pairings!$D$2,($B90-1)*gamesPerRound,0,gamesPerRound,2),2,FALSE)</f>
        <v>#N/A</v>
      </c>
      <c r="O90" s="1" t="e">
        <f ca="1">VLOOKUP(O78,OFFSET(Pairings!$D$2,($B90-1)*gamesPerRound,0,gamesPerRound,2),2,FALSE)</f>
        <v>#N/A</v>
      </c>
      <c r="P90" s="1" t="str">
        <f ca="1">VLOOKUP(P78,OFFSET(Pairings!$D$2,($B90-1)*gamesPerRound,0,gamesPerRound,2),2,FALSE)</f>
        <v>C.14</v>
      </c>
      <c r="Q90" s="1" t="str">
        <f ca="1">VLOOKUP(Q78,OFFSET(Pairings!$D$2,($B90-1)*gamesPerRound,0,gamesPerRound,2),2,FALSE)</f>
        <v>N.15</v>
      </c>
      <c r="R90" s="1" t="str">
        <f ca="1">VLOOKUP(R78,OFFSET(Pairings!$D$2,($B90-1)*gamesPerRound,0,gamesPerRound,2),2,FALSE)</f>
        <v>E.16</v>
      </c>
      <c r="S90" s="1" t="str">
        <f ca="1">VLOOKUP(S78,OFFSET(Pairings!$D$2,($B90-1)*gamesPerRound,0,gamesPerRound,2),2,FALSE)</f>
        <v>Q.17</v>
      </c>
      <c r="T90" s="1" t="e">
        <f ca="1">VLOOKUP(T78,OFFSET(Pairings!$D$2,($B90-1)*gamesPerRound,0,gamesPerRound,2),2,FALSE)</f>
        <v>#N/A</v>
      </c>
      <c r="U90" s="1" t="str">
        <f ca="1">VLOOKUP(U78,OFFSET(Pairings!$D$2,($B90-1)*gamesPerRound,0,gamesPerRound,2),2,FALSE)</f>
        <v>P.19</v>
      </c>
      <c r="V90" s="1" t="e">
        <f ca="1">VLOOKUP(V78,OFFSET(Pairings!$D$2,($B90-1)*gamesPerRound,0,gamesPerRound,2),2,FALSE)</f>
        <v>#N/A</v>
      </c>
    </row>
    <row r="91" spans="1:23" ht="15.6" hidden="1" customHeight="1" x14ac:dyDescent="0.2">
      <c r="B91" s="17">
        <v>3</v>
      </c>
      <c r="C91" s="1" t="str">
        <f ca="1">VLOOKUP(C78,OFFSET(Pairings!$E$2,($B91-1)*gamesPerRound,0,gamesPerRound,4),4,FALSE)</f>
        <v>L.01</v>
      </c>
      <c r="D91" s="1" t="str">
        <f ca="1">VLOOKUP(D78,OFFSET(Pairings!$E$2,($B91-1)*gamesPerRound,0,gamesPerRound,4),4,FALSE)</f>
        <v>O.02</v>
      </c>
      <c r="E91" s="1" t="e">
        <f ca="1">VLOOKUP(E78,OFFSET(Pairings!$E$2,($B91-1)*gamesPerRound,0,gamesPerRound,4),4,FALSE)</f>
        <v>#N/A</v>
      </c>
      <c r="F91" s="1" t="str">
        <f ca="1">VLOOKUP(F78,OFFSET(Pairings!$E$2,($B91-1)*gamesPerRound,0,gamesPerRound,4),4,FALSE)</f>
        <v>G.04</v>
      </c>
      <c r="G91" s="1" t="str">
        <f ca="1">VLOOKUP(G78,OFFSET(Pairings!$E$2,($B91-1)*gamesPerRound,0,gamesPerRound,4),4,FALSE)</f>
        <v>O.05</v>
      </c>
      <c r="H91" s="1" t="e">
        <f ca="1">VLOOKUP(H78,OFFSET(Pairings!$E$2,($B91-1)*gamesPerRound,0,gamesPerRound,4),4,FALSE)</f>
        <v>#N/A</v>
      </c>
      <c r="I91" s="1" t="str">
        <f ca="1">VLOOKUP(I78,OFFSET(Pairings!$E$2,($B91-1)*gamesPerRound,0,gamesPerRound,4),4,FALSE)</f>
        <v>A.07</v>
      </c>
      <c r="J91" s="1" t="e">
        <f ca="1">VLOOKUP(J78,OFFSET(Pairings!$E$2,($B91-1)*gamesPerRound,0,gamesPerRound,4),4,FALSE)</f>
        <v>#N/A</v>
      </c>
      <c r="K91" s="1" t="e">
        <f ca="1">VLOOKUP(K78,OFFSET(Pairings!$E$2,($B91-1)*gamesPerRound,0,gamesPerRound,4),4,FALSE)</f>
        <v>#N/A</v>
      </c>
      <c r="L91" s="1" t="e">
        <f ca="1">VLOOKUP(L78,OFFSET(Pairings!$E$2,($B91-1)*gamesPerRound,0,gamesPerRound,4),4,FALSE)</f>
        <v>#N/A</v>
      </c>
      <c r="M91" s="1" t="str">
        <f ca="1">VLOOKUP(M78,OFFSET(Pairings!$E$2,($B91-1)*gamesPerRound,0,gamesPerRound,4),4,FALSE)</f>
        <v>B.11</v>
      </c>
      <c r="N91" s="1" t="str">
        <f ca="1">VLOOKUP(N78,OFFSET(Pairings!$E$2,($B91-1)*gamesPerRound,0,gamesPerRound,4),4,FALSE)</f>
        <v>M.12</v>
      </c>
      <c r="O91" s="1" t="str">
        <f ca="1">VLOOKUP(O78,OFFSET(Pairings!$E$2,($B91-1)*gamesPerRound,0,gamesPerRound,4),4,FALSE)</f>
        <v>A.13</v>
      </c>
      <c r="P91" s="1" t="e">
        <f ca="1">VLOOKUP(P78,OFFSET(Pairings!$E$2,($B91-1)*gamesPerRound,0,gamesPerRound,4),4,FALSE)</f>
        <v>#N/A</v>
      </c>
      <c r="Q91" s="1" t="e">
        <f ca="1">VLOOKUP(Q78,OFFSET(Pairings!$E$2,($B91-1)*gamesPerRound,0,gamesPerRound,4),4,FALSE)</f>
        <v>#N/A</v>
      </c>
      <c r="R91" s="1" t="e">
        <f ca="1">VLOOKUP(R78,OFFSET(Pairings!$E$2,($B91-1)*gamesPerRound,0,gamesPerRound,4),4,FALSE)</f>
        <v>#N/A</v>
      </c>
      <c r="S91" s="1" t="e">
        <f ca="1">VLOOKUP(S78,OFFSET(Pairings!$E$2,($B91-1)*gamesPerRound,0,gamesPerRound,4),4,FALSE)</f>
        <v>#N/A</v>
      </c>
      <c r="T91" s="1" t="str">
        <f ca="1">VLOOKUP(T78,OFFSET(Pairings!$E$2,($B91-1)*gamesPerRound,0,gamesPerRound,4),4,FALSE)</f>
        <v>B.18</v>
      </c>
      <c r="U91" s="1" t="e">
        <f ca="1">VLOOKUP(U78,OFFSET(Pairings!$E$2,($B91-1)*gamesPerRound,0,gamesPerRound,4),4,FALSE)</f>
        <v>#N/A</v>
      </c>
      <c r="V91" s="1" t="str">
        <f ca="1">VLOOKUP(V78,OFFSET(Pairings!$E$2,($B91-1)*gamesPerRound,0,gamesPerRound,4),4,FALSE)</f>
        <v>K.20</v>
      </c>
    </row>
    <row r="92" spans="1:23" ht="18" customHeight="1" thickBot="1" x14ac:dyDescent="0.25"/>
    <row r="93" spans="1:23" s="12" customFormat="1" ht="15.75" thickBot="1" x14ac:dyDescent="0.25">
      <c r="A93" s="12" t="s">
        <v>5</v>
      </c>
      <c r="B93" s="38">
        <f>VLOOKUP(A93,TeamLookup,2,FALSE)</f>
        <v>0</v>
      </c>
      <c r="C93" s="13" t="str">
        <f>$A93&amp;"."&amp;TEXT(C$1,"00")</f>
        <v>G.01</v>
      </c>
      <c r="D93" s="14" t="str">
        <f t="shared" ref="D93:V93" si="78">$A93&amp;"."&amp;TEXT(D$1,"00")</f>
        <v>G.02</v>
      </c>
      <c r="E93" s="14" t="str">
        <f t="shared" si="78"/>
        <v>G.03</v>
      </c>
      <c r="F93" s="14" t="str">
        <f t="shared" si="78"/>
        <v>G.04</v>
      </c>
      <c r="G93" s="14" t="str">
        <f t="shared" si="78"/>
        <v>G.05</v>
      </c>
      <c r="H93" s="14" t="str">
        <f t="shared" si="78"/>
        <v>G.06</v>
      </c>
      <c r="I93" s="14" t="str">
        <f t="shared" si="78"/>
        <v>G.07</v>
      </c>
      <c r="J93" s="14" t="str">
        <f t="shared" si="78"/>
        <v>G.08</v>
      </c>
      <c r="K93" s="14" t="str">
        <f t="shared" si="78"/>
        <v>G.09</v>
      </c>
      <c r="L93" s="14" t="str">
        <f t="shared" si="78"/>
        <v>G.10</v>
      </c>
      <c r="M93" s="14" t="str">
        <f t="shared" si="78"/>
        <v>G.11</v>
      </c>
      <c r="N93" s="15" t="str">
        <f t="shared" si="78"/>
        <v>G.12</v>
      </c>
      <c r="O93" s="15" t="str">
        <f t="shared" si="78"/>
        <v>G.13</v>
      </c>
      <c r="P93" s="15" t="str">
        <f t="shared" si="78"/>
        <v>G.14</v>
      </c>
      <c r="Q93" s="15" t="str">
        <f t="shared" si="78"/>
        <v>G.15</v>
      </c>
      <c r="R93" s="15" t="str">
        <f t="shared" si="78"/>
        <v>G.16</v>
      </c>
      <c r="S93" s="15" t="str">
        <f t="shared" si="78"/>
        <v>G.17</v>
      </c>
      <c r="T93" s="15" t="str">
        <f t="shared" si="78"/>
        <v>G.18</v>
      </c>
      <c r="U93" s="15" t="str">
        <f t="shared" si="78"/>
        <v>G.19</v>
      </c>
      <c r="V93" s="15" t="str">
        <f t="shared" si="78"/>
        <v>G.20</v>
      </c>
      <c r="W93" s="16" t="s">
        <v>110</v>
      </c>
    </row>
    <row r="94" spans="1:23" ht="9" customHeight="1" x14ac:dyDescent="0.2">
      <c r="C94" s="19" t="str">
        <f t="shared" ref="C94:N94" ca="1" si="79">IF(ISNA(C101),"B","W")</f>
        <v>W</v>
      </c>
      <c r="D94" s="20" t="str">
        <f t="shared" ca="1" si="79"/>
        <v>W</v>
      </c>
      <c r="E94" s="20" t="str">
        <f t="shared" ca="1" si="79"/>
        <v>B</v>
      </c>
      <c r="F94" s="20" t="str">
        <f t="shared" ca="1" si="79"/>
        <v>B</v>
      </c>
      <c r="G94" s="20" t="str">
        <f t="shared" ca="1" si="79"/>
        <v>W</v>
      </c>
      <c r="H94" s="20" t="str">
        <f t="shared" ca="1" si="79"/>
        <v>W</v>
      </c>
      <c r="I94" s="20" t="str">
        <f t="shared" ca="1" si="79"/>
        <v>W</v>
      </c>
      <c r="J94" s="20" t="str">
        <f t="shared" ca="1" si="79"/>
        <v>W</v>
      </c>
      <c r="K94" s="20" t="str">
        <f t="shared" ca="1" si="79"/>
        <v>W</v>
      </c>
      <c r="L94" s="20" t="str">
        <f t="shared" ca="1" si="79"/>
        <v>W</v>
      </c>
      <c r="M94" s="20" t="str">
        <f t="shared" ca="1" si="79"/>
        <v>W</v>
      </c>
      <c r="N94" s="21" t="str">
        <f t="shared" ca="1" si="79"/>
        <v>W</v>
      </c>
      <c r="O94" s="21" t="str">
        <f t="shared" ref="O94:V94" ca="1" si="80">IF(ISNA(O101),"B","W")</f>
        <v>B</v>
      </c>
      <c r="P94" s="21" t="str">
        <f t="shared" ca="1" si="80"/>
        <v>W</v>
      </c>
      <c r="Q94" s="21" t="str">
        <f t="shared" ca="1" si="80"/>
        <v>B</v>
      </c>
      <c r="R94" s="21" t="str">
        <f t="shared" ca="1" si="80"/>
        <v>B</v>
      </c>
      <c r="S94" s="21" t="str">
        <f t="shared" ca="1" si="80"/>
        <v>B</v>
      </c>
      <c r="T94" s="21" t="str">
        <f t="shared" ca="1" si="80"/>
        <v>B</v>
      </c>
      <c r="U94" s="21" t="str">
        <f t="shared" ca="1" si="80"/>
        <v>B</v>
      </c>
      <c r="V94" s="21" t="str">
        <f t="shared" ca="1" si="80"/>
        <v>B</v>
      </c>
      <c r="W94" s="6"/>
    </row>
    <row r="95" spans="1:23" x14ac:dyDescent="0.2">
      <c r="B95" s="17" t="s">
        <v>111</v>
      </c>
      <c r="C95" s="22" t="str">
        <f ca="1">IF(ISNA(C101),C102,C101)</f>
        <v>K.01</v>
      </c>
      <c r="D95" s="23" t="str">
        <f t="shared" ref="D95:N95" ca="1" si="81">IF(ISNA(D101),D102,D101)</f>
        <v>C.02</v>
      </c>
      <c r="E95" s="23" t="str">
        <f t="shared" ca="1" si="81"/>
        <v>B.03</v>
      </c>
      <c r="F95" s="23" t="str">
        <f t="shared" ca="1" si="81"/>
        <v>P.04</v>
      </c>
      <c r="G95" s="23" t="str">
        <f t="shared" ca="1" si="81"/>
        <v>J.05</v>
      </c>
      <c r="H95" s="23" t="str">
        <f t="shared" ca="1" si="81"/>
        <v>O.06</v>
      </c>
      <c r="I95" s="23" t="str">
        <f t="shared" ca="1" si="81"/>
        <v>M.07</v>
      </c>
      <c r="J95" s="23" t="str">
        <f t="shared" ca="1" si="81"/>
        <v>A.08</v>
      </c>
      <c r="K95" s="23" t="str">
        <f t="shared" ca="1" si="81"/>
        <v>H.09</v>
      </c>
      <c r="L95" s="23" t="str">
        <f t="shared" ca="1" si="81"/>
        <v>K.10</v>
      </c>
      <c r="M95" s="23" t="str">
        <f t="shared" ca="1" si="81"/>
        <v>O.11</v>
      </c>
      <c r="N95" s="24" t="str">
        <f t="shared" ca="1" si="81"/>
        <v>L.12</v>
      </c>
      <c r="O95" s="24" t="str">
        <f t="shared" ref="O95:V95" ca="1" si="82">IF(ISNA(O101),O102,O101)</f>
        <v>S.13</v>
      </c>
      <c r="P95" s="24" t="str">
        <f t="shared" ca="1" si="82"/>
        <v>O.14</v>
      </c>
      <c r="Q95" s="24" t="str">
        <f t="shared" ca="1" si="82"/>
        <v>F.15</v>
      </c>
      <c r="R95" s="24" t="str">
        <f t="shared" ca="1" si="82"/>
        <v>D.16</v>
      </c>
      <c r="S95" s="24" t="str">
        <f t="shared" ca="1" si="82"/>
        <v>E.17</v>
      </c>
      <c r="T95" s="24" t="str">
        <f t="shared" ca="1" si="82"/>
        <v>K.18</v>
      </c>
      <c r="U95" s="24" t="str">
        <f t="shared" ca="1" si="82"/>
        <v>I.19</v>
      </c>
      <c r="V95" s="24" t="str">
        <f t="shared" ca="1" si="82"/>
        <v>R.20</v>
      </c>
      <c r="W95" s="11"/>
    </row>
    <row r="96" spans="1:23" ht="9" customHeight="1" x14ac:dyDescent="0.2">
      <c r="C96" s="25" t="str">
        <f t="shared" ref="C96:N96" ca="1" si="83">IF(ISNA(C103),"B","W")</f>
        <v>W</v>
      </c>
      <c r="D96" s="26" t="str">
        <f t="shared" ca="1" si="83"/>
        <v>W</v>
      </c>
      <c r="E96" s="26" t="str">
        <f t="shared" ca="1" si="83"/>
        <v>B</v>
      </c>
      <c r="F96" s="26" t="str">
        <f t="shared" ca="1" si="83"/>
        <v>B</v>
      </c>
      <c r="G96" s="26" t="str">
        <f t="shared" ca="1" si="83"/>
        <v>B</v>
      </c>
      <c r="H96" s="26" t="str">
        <f t="shared" ca="1" si="83"/>
        <v>W</v>
      </c>
      <c r="I96" s="26" t="str">
        <f t="shared" ca="1" si="83"/>
        <v>B</v>
      </c>
      <c r="J96" s="26" t="str">
        <f t="shared" ca="1" si="83"/>
        <v>B</v>
      </c>
      <c r="K96" s="26" t="str">
        <f t="shared" ca="1" si="83"/>
        <v>W</v>
      </c>
      <c r="L96" s="26" t="str">
        <f t="shared" ca="1" si="83"/>
        <v>B</v>
      </c>
      <c r="M96" s="26" t="str">
        <f t="shared" ca="1" si="83"/>
        <v>W</v>
      </c>
      <c r="N96" s="27" t="str">
        <f t="shared" ca="1" si="83"/>
        <v>B</v>
      </c>
      <c r="O96" s="27" t="str">
        <f t="shared" ref="O96:V96" ca="1" si="84">IF(ISNA(O103),"B","W")</f>
        <v>W</v>
      </c>
      <c r="P96" s="27" t="str">
        <f t="shared" ca="1" si="84"/>
        <v>B</v>
      </c>
      <c r="Q96" s="27" t="str">
        <f t="shared" ca="1" si="84"/>
        <v>B</v>
      </c>
      <c r="R96" s="27" t="str">
        <f t="shared" ca="1" si="84"/>
        <v>W</v>
      </c>
      <c r="S96" s="27" t="str">
        <f t="shared" ca="1" si="84"/>
        <v>B</v>
      </c>
      <c r="T96" s="27" t="str">
        <f t="shared" ca="1" si="84"/>
        <v>W</v>
      </c>
      <c r="U96" s="27" t="str">
        <f t="shared" ca="1" si="84"/>
        <v>W</v>
      </c>
      <c r="V96" s="27" t="str">
        <f t="shared" ca="1" si="84"/>
        <v>B</v>
      </c>
      <c r="W96" s="6"/>
    </row>
    <row r="97" spans="1:23" x14ac:dyDescent="0.2">
      <c r="B97" s="17" t="s">
        <v>112</v>
      </c>
      <c r="C97" s="22" t="str">
        <f ca="1">IF(ISNA(C103),C104,C103)</f>
        <v>L.01</v>
      </c>
      <c r="D97" s="23" t="str">
        <f t="shared" ref="D97:N97" ca="1" si="85">IF(ISNA(D103),D104,D103)</f>
        <v>Q.01</v>
      </c>
      <c r="E97" s="23" t="str">
        <f t="shared" ca="1" si="85"/>
        <v>I.03</v>
      </c>
      <c r="F97" s="23" t="str">
        <f t="shared" ca="1" si="85"/>
        <v>D.04</v>
      </c>
      <c r="G97" s="23" t="str">
        <f t="shared" ca="1" si="85"/>
        <v>D.05</v>
      </c>
      <c r="H97" s="23" t="str">
        <f t="shared" ca="1" si="85"/>
        <v>M.06</v>
      </c>
      <c r="I97" s="23" t="str">
        <f t="shared" ca="1" si="85"/>
        <v>C.07</v>
      </c>
      <c r="J97" s="23" t="str">
        <f t="shared" ca="1" si="85"/>
        <v>F.08</v>
      </c>
      <c r="K97" s="23" t="str">
        <f t="shared" ca="1" si="85"/>
        <v>N.09</v>
      </c>
      <c r="L97" s="23" t="str">
        <f t="shared" ca="1" si="85"/>
        <v>H.10</v>
      </c>
      <c r="M97" s="23" t="str">
        <f t="shared" ca="1" si="85"/>
        <v>P.11</v>
      </c>
      <c r="N97" s="24" t="str">
        <f t="shared" ca="1" si="85"/>
        <v>Q.12</v>
      </c>
      <c r="O97" s="24" t="str">
        <f t="shared" ref="O97:V97" ca="1" si="86">IF(ISNA(O103),O104,O103)</f>
        <v>R.13</v>
      </c>
      <c r="P97" s="24" t="str">
        <f t="shared" ca="1" si="86"/>
        <v>B.14</v>
      </c>
      <c r="Q97" s="24" t="str">
        <f t="shared" ca="1" si="86"/>
        <v>B.15</v>
      </c>
      <c r="R97" s="24" t="str">
        <f t="shared" ca="1" si="86"/>
        <v>E.16</v>
      </c>
      <c r="S97" s="24" t="str">
        <f t="shared" ca="1" si="86"/>
        <v>N.17</v>
      </c>
      <c r="T97" s="24" t="str">
        <f t="shared" ca="1" si="86"/>
        <v>P.18</v>
      </c>
      <c r="U97" s="24" t="str">
        <f t="shared" ca="1" si="86"/>
        <v>D.19</v>
      </c>
      <c r="V97" s="24" t="str">
        <f t="shared" ca="1" si="86"/>
        <v>S.20</v>
      </c>
      <c r="W97" s="11"/>
    </row>
    <row r="98" spans="1:23" ht="9" customHeight="1" x14ac:dyDescent="0.2">
      <c r="C98" s="25" t="str">
        <f t="shared" ref="C98:N98" ca="1" si="87">IF(ISNA(C105),"B","W")</f>
        <v>B</v>
      </c>
      <c r="D98" s="26" t="str">
        <f t="shared" ca="1" si="87"/>
        <v>B</v>
      </c>
      <c r="E98" s="26" t="str">
        <f t="shared" ca="1" si="87"/>
        <v>W</v>
      </c>
      <c r="F98" s="26" t="str">
        <f t="shared" ca="1" si="87"/>
        <v>W</v>
      </c>
      <c r="G98" s="26" t="str">
        <f t="shared" ca="1" si="87"/>
        <v>B</v>
      </c>
      <c r="H98" s="26" t="str">
        <f t="shared" ca="1" si="87"/>
        <v>B</v>
      </c>
      <c r="I98" s="26" t="str">
        <f t="shared" ca="1" si="87"/>
        <v>B</v>
      </c>
      <c r="J98" s="26" t="str">
        <f t="shared" ca="1" si="87"/>
        <v>W</v>
      </c>
      <c r="K98" s="26" t="str">
        <f t="shared" ca="1" si="87"/>
        <v>B</v>
      </c>
      <c r="L98" s="26" t="str">
        <f t="shared" ca="1" si="87"/>
        <v>W</v>
      </c>
      <c r="M98" s="26" t="str">
        <f t="shared" ca="1" si="87"/>
        <v>B</v>
      </c>
      <c r="N98" s="27" t="str">
        <f t="shared" ca="1" si="87"/>
        <v>W</v>
      </c>
      <c r="O98" s="27" t="str">
        <f t="shared" ref="O98:V98" ca="1" si="88">IF(ISNA(O105),"B","W")</f>
        <v>B</v>
      </c>
      <c r="P98" s="27" t="str">
        <f t="shared" ca="1" si="88"/>
        <v>B</v>
      </c>
      <c r="Q98" s="27" t="str">
        <f t="shared" ca="1" si="88"/>
        <v>W</v>
      </c>
      <c r="R98" s="27" t="str">
        <f t="shared" ca="1" si="88"/>
        <v>B</v>
      </c>
      <c r="S98" s="27" t="str">
        <f t="shared" ca="1" si="88"/>
        <v>W</v>
      </c>
      <c r="T98" s="27" t="str">
        <f t="shared" ca="1" si="88"/>
        <v>W</v>
      </c>
      <c r="U98" s="27" t="str">
        <f t="shared" ca="1" si="88"/>
        <v>W</v>
      </c>
      <c r="V98" s="27" t="str">
        <f t="shared" ca="1" si="88"/>
        <v>W</v>
      </c>
      <c r="W98" s="6"/>
    </row>
    <row r="99" spans="1:23" ht="15.75" thickBot="1" x14ac:dyDescent="0.25">
      <c r="B99" s="17" t="s">
        <v>113</v>
      </c>
      <c r="C99" s="28" t="str">
        <f ca="1">IF(ISNA(C105),C106,C105)</f>
        <v>E.01</v>
      </c>
      <c r="D99" s="29" t="str">
        <f t="shared" ref="D99:N99" ca="1" si="89">IF(ISNA(D105),D106,D105)</f>
        <v>S.02</v>
      </c>
      <c r="E99" s="29" t="str">
        <f t="shared" ca="1" si="89"/>
        <v>P.03</v>
      </c>
      <c r="F99" s="29" t="str">
        <f t="shared" ca="1" si="89"/>
        <v>F.04</v>
      </c>
      <c r="G99" s="29" t="str">
        <f t="shared" ca="1" si="89"/>
        <v>R.06</v>
      </c>
      <c r="H99" s="29" t="str">
        <f t="shared" ca="1" si="89"/>
        <v>E.06</v>
      </c>
      <c r="I99" s="29" t="str">
        <f t="shared" ca="1" si="89"/>
        <v>J.07</v>
      </c>
      <c r="J99" s="29" t="str">
        <f t="shared" ca="1" si="89"/>
        <v>H.08</v>
      </c>
      <c r="K99" s="29" t="str">
        <f t="shared" ca="1" si="89"/>
        <v>K.09</v>
      </c>
      <c r="L99" s="29" t="str">
        <f t="shared" ca="1" si="89"/>
        <v>Q.10</v>
      </c>
      <c r="M99" s="29" t="str">
        <f t="shared" ca="1" si="89"/>
        <v>J.11</v>
      </c>
      <c r="N99" s="30" t="str">
        <f t="shared" ca="1" si="89"/>
        <v>N.11</v>
      </c>
      <c r="O99" s="30" t="str">
        <f t="shared" ref="O99:V99" ca="1" si="90">IF(ISNA(O105),O106,O105)</f>
        <v>I.13</v>
      </c>
      <c r="P99" s="30" t="str">
        <f t="shared" ca="1" si="90"/>
        <v>L.14</v>
      </c>
      <c r="Q99" s="30" t="str">
        <f t="shared" ca="1" si="90"/>
        <v>L.15</v>
      </c>
      <c r="R99" s="30" t="str">
        <f t="shared" ca="1" si="90"/>
        <v>M.16</v>
      </c>
      <c r="S99" s="30" t="str">
        <f t="shared" ca="1" si="90"/>
        <v>A.17</v>
      </c>
      <c r="T99" s="30" t="str">
        <f t="shared" ca="1" si="90"/>
        <v>C.18</v>
      </c>
      <c r="U99" s="30" t="str">
        <f t="shared" ca="1" si="90"/>
        <v>A.19</v>
      </c>
      <c r="V99" s="30" t="str">
        <f t="shared" ca="1" si="90"/>
        <v>N.20</v>
      </c>
      <c r="W99" s="7"/>
    </row>
    <row r="100" spans="1:23" ht="18" customHeight="1" thickBot="1" x14ac:dyDescent="0.25">
      <c r="B100" s="17" t="s">
        <v>110</v>
      </c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0"/>
      <c r="P100" s="10"/>
      <c r="Q100" s="10"/>
      <c r="R100" s="10"/>
      <c r="S100" s="10"/>
      <c r="T100" s="10"/>
      <c r="U100" s="10"/>
      <c r="V100" s="10"/>
      <c r="W100" s="5"/>
    </row>
    <row r="101" spans="1:23" ht="15.75" hidden="1" customHeight="1" x14ac:dyDescent="0.2">
      <c r="B101" s="17">
        <v>1</v>
      </c>
      <c r="C101" s="1" t="str">
        <f ca="1">VLOOKUP(C93,OFFSET(Pairings!$D$2,($B101-1)*gamesPerRound,0,gamesPerRound,2),2,FALSE)</f>
        <v>K.01</v>
      </c>
      <c r="D101" s="1" t="str">
        <f ca="1">VLOOKUP(D93,OFFSET(Pairings!$D$2,($B101-1)*gamesPerRound,0,gamesPerRound,2),2,FALSE)</f>
        <v>C.02</v>
      </c>
      <c r="E101" s="1" t="e">
        <f ca="1">VLOOKUP(E93,OFFSET(Pairings!$D$2,($B101-1)*gamesPerRound,0,gamesPerRound,2),2,FALSE)</f>
        <v>#N/A</v>
      </c>
      <c r="F101" s="1" t="e">
        <f ca="1">VLOOKUP(F93,OFFSET(Pairings!$D$2,($B101-1)*gamesPerRound,0,gamesPerRound,2),2,FALSE)</f>
        <v>#N/A</v>
      </c>
      <c r="G101" s="1" t="str">
        <f ca="1">VLOOKUP(G93,OFFSET(Pairings!$D$2,($B101-1)*gamesPerRound,0,gamesPerRound,2),2,FALSE)</f>
        <v>J.05</v>
      </c>
      <c r="H101" s="1" t="str">
        <f ca="1">VLOOKUP(H93,OFFSET(Pairings!$D$2,($B101-1)*gamesPerRound,0,gamesPerRound,2),2,FALSE)</f>
        <v>O.06</v>
      </c>
      <c r="I101" s="1" t="str">
        <f ca="1">VLOOKUP(I93,OFFSET(Pairings!$D$2,($B101-1)*gamesPerRound,0,gamesPerRound,2),2,FALSE)</f>
        <v>M.07</v>
      </c>
      <c r="J101" s="1" t="str">
        <f ca="1">VLOOKUP(J93,OFFSET(Pairings!$D$2,($B101-1)*gamesPerRound,0,gamesPerRound,2),2,FALSE)</f>
        <v>A.08</v>
      </c>
      <c r="K101" s="1" t="str">
        <f ca="1">VLOOKUP(K93,OFFSET(Pairings!$D$2,($B101-1)*gamesPerRound,0,gamesPerRound,2),2,FALSE)</f>
        <v>H.09</v>
      </c>
      <c r="L101" s="1" t="str">
        <f ca="1">VLOOKUP(L93,OFFSET(Pairings!$D$2,($B101-1)*gamesPerRound,0,gamesPerRound,2),2,FALSE)</f>
        <v>K.10</v>
      </c>
      <c r="M101" s="1" t="str">
        <f ca="1">VLOOKUP(M93,OFFSET(Pairings!$D$2,($B101-1)*gamesPerRound,0,gamesPerRound,2),2,FALSE)</f>
        <v>O.11</v>
      </c>
      <c r="N101" s="1" t="str">
        <f ca="1">VLOOKUP(N93,OFFSET(Pairings!$D$2,($B101-1)*gamesPerRound,0,gamesPerRound,2),2,FALSE)</f>
        <v>L.12</v>
      </c>
      <c r="O101" s="1" t="e">
        <f ca="1">VLOOKUP(O93,OFFSET(Pairings!$D$2,($B101-1)*gamesPerRound,0,gamesPerRound,2),2,FALSE)</f>
        <v>#N/A</v>
      </c>
      <c r="P101" s="1" t="str">
        <f ca="1">VLOOKUP(P93,OFFSET(Pairings!$D$2,($B101-1)*gamesPerRound,0,gamesPerRound,2),2,FALSE)</f>
        <v>O.14</v>
      </c>
      <c r="Q101" s="1" t="e">
        <f ca="1">VLOOKUP(Q93,OFFSET(Pairings!$D$2,($B101-1)*gamesPerRound,0,gamesPerRound,2),2,FALSE)</f>
        <v>#N/A</v>
      </c>
      <c r="R101" s="1" t="e">
        <f ca="1">VLOOKUP(R93,OFFSET(Pairings!$D$2,($B101-1)*gamesPerRound,0,gamesPerRound,2),2,FALSE)</f>
        <v>#N/A</v>
      </c>
      <c r="S101" s="1" t="e">
        <f ca="1">VLOOKUP(S93,OFFSET(Pairings!$D$2,($B101-1)*gamesPerRound,0,gamesPerRound,2),2,FALSE)</f>
        <v>#N/A</v>
      </c>
      <c r="T101" s="1" t="e">
        <f ca="1">VLOOKUP(T93,OFFSET(Pairings!$D$2,($B101-1)*gamesPerRound,0,gamesPerRound,2),2,FALSE)</f>
        <v>#N/A</v>
      </c>
      <c r="U101" s="1" t="e">
        <f ca="1">VLOOKUP(U93,OFFSET(Pairings!$D$2,($B101-1)*gamesPerRound,0,gamesPerRound,2),2,FALSE)</f>
        <v>#N/A</v>
      </c>
      <c r="V101" s="1" t="e">
        <f ca="1">VLOOKUP(V93,OFFSET(Pairings!$D$2,($B101-1)*gamesPerRound,0,gamesPerRound,2),2,FALSE)</f>
        <v>#N/A</v>
      </c>
    </row>
    <row r="102" spans="1:23" ht="15.75" hidden="1" customHeight="1" x14ac:dyDescent="0.2">
      <c r="B102" s="17">
        <v>1</v>
      </c>
      <c r="C102" s="1" t="e">
        <f ca="1">VLOOKUP(C93,OFFSET(Pairings!$E$2,($B102-1)*gamesPerRound,0,gamesPerRound,4),4,FALSE)</f>
        <v>#N/A</v>
      </c>
      <c r="D102" s="1" t="e">
        <f ca="1">VLOOKUP(D93,OFFSET(Pairings!$E$2,($B102-1)*gamesPerRound,0,gamesPerRound,4),4,FALSE)</f>
        <v>#N/A</v>
      </c>
      <c r="E102" s="1" t="str">
        <f ca="1">VLOOKUP(E93,OFFSET(Pairings!$E$2,($B102-1)*gamesPerRound,0,gamesPerRound,4),4,FALSE)</f>
        <v>B.03</v>
      </c>
      <c r="F102" s="1" t="str">
        <f ca="1">VLOOKUP(F93,OFFSET(Pairings!$E$2,($B102-1)*gamesPerRound,0,gamesPerRound,4),4,FALSE)</f>
        <v>P.04</v>
      </c>
      <c r="G102" s="1" t="e">
        <f ca="1">VLOOKUP(G93,OFFSET(Pairings!$E$2,($B102-1)*gamesPerRound,0,gamesPerRound,4),4,FALSE)</f>
        <v>#N/A</v>
      </c>
      <c r="H102" s="1" t="e">
        <f ca="1">VLOOKUP(H93,OFFSET(Pairings!$E$2,($B102-1)*gamesPerRound,0,gamesPerRound,4),4,FALSE)</f>
        <v>#N/A</v>
      </c>
      <c r="I102" s="1" t="e">
        <f ca="1">VLOOKUP(I93,OFFSET(Pairings!$E$2,($B102-1)*gamesPerRound,0,gamesPerRound,4),4,FALSE)</f>
        <v>#N/A</v>
      </c>
      <c r="J102" s="1" t="e">
        <f ca="1">VLOOKUP(J93,OFFSET(Pairings!$E$2,($B102-1)*gamesPerRound,0,gamesPerRound,4),4,FALSE)</f>
        <v>#N/A</v>
      </c>
      <c r="K102" s="1" t="e">
        <f ca="1">VLOOKUP(K93,OFFSET(Pairings!$E$2,($B102-1)*gamesPerRound,0,gamesPerRound,4),4,FALSE)</f>
        <v>#N/A</v>
      </c>
      <c r="L102" s="1" t="e">
        <f ca="1">VLOOKUP(L93,OFFSET(Pairings!$E$2,($B102-1)*gamesPerRound,0,gamesPerRound,4),4,FALSE)</f>
        <v>#N/A</v>
      </c>
      <c r="M102" s="1" t="e">
        <f ca="1">VLOOKUP(M93,OFFSET(Pairings!$E$2,($B102-1)*gamesPerRound,0,gamesPerRound,4),4,FALSE)</f>
        <v>#N/A</v>
      </c>
      <c r="N102" s="1" t="e">
        <f ca="1">VLOOKUP(N93,OFFSET(Pairings!$E$2,($B102-1)*gamesPerRound,0,gamesPerRound,4),4,FALSE)</f>
        <v>#N/A</v>
      </c>
      <c r="O102" s="1" t="str">
        <f ca="1">VLOOKUP(O93,OFFSET(Pairings!$E$2,($B102-1)*gamesPerRound,0,gamesPerRound,4),4,FALSE)</f>
        <v>S.13</v>
      </c>
      <c r="P102" s="1" t="e">
        <f ca="1">VLOOKUP(P93,OFFSET(Pairings!$E$2,($B102-1)*gamesPerRound,0,gamesPerRound,4),4,FALSE)</f>
        <v>#N/A</v>
      </c>
      <c r="Q102" s="1" t="str">
        <f ca="1">VLOOKUP(Q93,OFFSET(Pairings!$E$2,($B102-1)*gamesPerRound,0,gamesPerRound,4),4,FALSE)</f>
        <v>F.15</v>
      </c>
      <c r="R102" s="1" t="str">
        <f ca="1">VLOOKUP(R93,OFFSET(Pairings!$E$2,($B102-1)*gamesPerRound,0,gamesPerRound,4),4,FALSE)</f>
        <v>D.16</v>
      </c>
      <c r="S102" s="1" t="str">
        <f ca="1">VLOOKUP(S93,OFFSET(Pairings!$E$2,($B102-1)*gamesPerRound,0,gamesPerRound,4),4,FALSE)</f>
        <v>E.17</v>
      </c>
      <c r="T102" s="1" t="str">
        <f ca="1">VLOOKUP(T93,OFFSET(Pairings!$E$2,($B102-1)*gamesPerRound,0,gamesPerRound,4),4,FALSE)</f>
        <v>K.18</v>
      </c>
      <c r="U102" s="1" t="str">
        <f ca="1">VLOOKUP(U93,OFFSET(Pairings!$E$2,($B102-1)*gamesPerRound,0,gamesPerRound,4),4,FALSE)</f>
        <v>I.19</v>
      </c>
      <c r="V102" s="1" t="str">
        <f ca="1">VLOOKUP(V93,OFFSET(Pairings!$E$2,($B102-1)*gamesPerRound,0,gamesPerRound,4),4,FALSE)</f>
        <v>R.20</v>
      </c>
    </row>
    <row r="103" spans="1:23" ht="15.75" hidden="1" customHeight="1" x14ac:dyDescent="0.2">
      <c r="B103" s="17">
        <v>2</v>
      </c>
      <c r="C103" s="1" t="str">
        <f ca="1">VLOOKUP(C93,OFFSET(Pairings!$D$2,($B103-1)*gamesPerRound,0,gamesPerRound,2),2,FALSE)</f>
        <v>L.01</v>
      </c>
      <c r="D103" s="1" t="str">
        <f ca="1">VLOOKUP(D93,OFFSET(Pairings!$D$2,($B103-1)*gamesPerRound,0,gamesPerRound,2),2,FALSE)</f>
        <v>Q.01</v>
      </c>
      <c r="E103" s="1" t="e">
        <f ca="1">VLOOKUP(E93,OFFSET(Pairings!$D$2,($B103-1)*gamesPerRound,0,gamesPerRound,2),2,FALSE)</f>
        <v>#N/A</v>
      </c>
      <c r="F103" s="1" t="e">
        <f ca="1">VLOOKUP(F93,OFFSET(Pairings!$D$2,($B103-1)*gamesPerRound,0,gamesPerRound,2),2,FALSE)</f>
        <v>#N/A</v>
      </c>
      <c r="G103" s="1" t="e">
        <f ca="1">VLOOKUP(G93,OFFSET(Pairings!$D$2,($B103-1)*gamesPerRound,0,gamesPerRound,2),2,FALSE)</f>
        <v>#N/A</v>
      </c>
      <c r="H103" s="1" t="str">
        <f ca="1">VLOOKUP(H93,OFFSET(Pairings!$D$2,($B103-1)*gamesPerRound,0,gamesPerRound,2),2,FALSE)</f>
        <v>M.06</v>
      </c>
      <c r="I103" s="1" t="e">
        <f ca="1">VLOOKUP(I93,OFFSET(Pairings!$D$2,($B103-1)*gamesPerRound,0,gamesPerRound,2),2,FALSE)</f>
        <v>#N/A</v>
      </c>
      <c r="J103" s="1" t="e">
        <f ca="1">VLOOKUP(J93,OFFSET(Pairings!$D$2,($B103-1)*gamesPerRound,0,gamesPerRound,2),2,FALSE)</f>
        <v>#N/A</v>
      </c>
      <c r="K103" s="1" t="str">
        <f ca="1">VLOOKUP(K93,OFFSET(Pairings!$D$2,($B103-1)*gamesPerRound,0,gamesPerRound,2),2,FALSE)</f>
        <v>N.09</v>
      </c>
      <c r="L103" s="1" t="e">
        <f ca="1">VLOOKUP(L93,OFFSET(Pairings!$D$2,($B103-1)*gamesPerRound,0,gamesPerRound,2),2,FALSE)</f>
        <v>#N/A</v>
      </c>
      <c r="M103" s="1" t="str">
        <f ca="1">VLOOKUP(M93,OFFSET(Pairings!$D$2,($B103-1)*gamesPerRound,0,gamesPerRound,2),2,FALSE)</f>
        <v>P.11</v>
      </c>
      <c r="N103" s="1" t="e">
        <f ca="1">VLOOKUP(N93,OFFSET(Pairings!$D$2,($B103-1)*gamesPerRound,0,gamesPerRound,2),2,FALSE)</f>
        <v>#N/A</v>
      </c>
      <c r="O103" s="1" t="str">
        <f ca="1">VLOOKUP(O93,OFFSET(Pairings!$D$2,($B103-1)*gamesPerRound,0,gamesPerRound,2),2,FALSE)</f>
        <v>R.13</v>
      </c>
      <c r="P103" s="1" t="e">
        <f ca="1">VLOOKUP(P93,OFFSET(Pairings!$D$2,($B103-1)*gamesPerRound,0,gamesPerRound,2),2,FALSE)</f>
        <v>#N/A</v>
      </c>
      <c r="Q103" s="1" t="e">
        <f ca="1">VLOOKUP(Q93,OFFSET(Pairings!$D$2,($B103-1)*gamesPerRound,0,gamesPerRound,2),2,FALSE)</f>
        <v>#N/A</v>
      </c>
      <c r="R103" s="1" t="str">
        <f ca="1">VLOOKUP(R93,OFFSET(Pairings!$D$2,($B103-1)*gamesPerRound,0,gamesPerRound,2),2,FALSE)</f>
        <v>E.16</v>
      </c>
      <c r="S103" s="1" t="e">
        <f ca="1">VLOOKUP(S93,OFFSET(Pairings!$D$2,($B103-1)*gamesPerRound,0,gamesPerRound,2),2,FALSE)</f>
        <v>#N/A</v>
      </c>
      <c r="T103" s="1" t="str">
        <f ca="1">VLOOKUP(T93,OFFSET(Pairings!$D$2,($B103-1)*gamesPerRound,0,gamesPerRound,2),2,FALSE)</f>
        <v>P.18</v>
      </c>
      <c r="U103" s="1" t="str">
        <f ca="1">VLOOKUP(U93,OFFSET(Pairings!$D$2,($B103-1)*gamesPerRound,0,gamesPerRound,2),2,FALSE)</f>
        <v>D.19</v>
      </c>
      <c r="V103" s="1" t="e">
        <f ca="1">VLOOKUP(V93,OFFSET(Pairings!$D$2,($B103-1)*gamesPerRound,0,gamesPerRound,2),2,FALSE)</f>
        <v>#N/A</v>
      </c>
    </row>
    <row r="104" spans="1:23" ht="15.75" hidden="1" customHeight="1" x14ac:dyDescent="0.2">
      <c r="B104" s="17">
        <v>2</v>
      </c>
      <c r="C104" s="1" t="e">
        <f ca="1">VLOOKUP(C93,OFFSET(Pairings!$E$2,($B104-1)*gamesPerRound,0,gamesPerRound,4),4,FALSE)</f>
        <v>#N/A</v>
      </c>
      <c r="D104" s="1" t="e">
        <f ca="1">VLOOKUP(D93,OFFSET(Pairings!$E$2,($B104-1)*gamesPerRound,0,gamesPerRound,4),4,FALSE)</f>
        <v>#N/A</v>
      </c>
      <c r="E104" s="1" t="str">
        <f ca="1">VLOOKUP(E93,OFFSET(Pairings!$E$2,($B104-1)*gamesPerRound,0,gamesPerRound,4),4,FALSE)</f>
        <v>I.03</v>
      </c>
      <c r="F104" s="1" t="str">
        <f ca="1">VLOOKUP(F93,OFFSET(Pairings!$E$2,($B104-1)*gamesPerRound,0,gamesPerRound,4),4,FALSE)</f>
        <v>D.04</v>
      </c>
      <c r="G104" s="1" t="str">
        <f ca="1">VLOOKUP(G93,OFFSET(Pairings!$E$2,($B104-1)*gamesPerRound,0,gamesPerRound,4),4,FALSE)</f>
        <v>D.05</v>
      </c>
      <c r="H104" s="1" t="e">
        <f ca="1">VLOOKUP(H93,OFFSET(Pairings!$E$2,($B104-1)*gamesPerRound,0,gamesPerRound,4),4,FALSE)</f>
        <v>#N/A</v>
      </c>
      <c r="I104" s="1" t="str">
        <f ca="1">VLOOKUP(I93,OFFSET(Pairings!$E$2,($B104-1)*gamesPerRound,0,gamesPerRound,4),4,FALSE)</f>
        <v>C.07</v>
      </c>
      <c r="J104" s="1" t="str">
        <f ca="1">VLOOKUP(J93,OFFSET(Pairings!$E$2,($B104-1)*gamesPerRound,0,gamesPerRound,4),4,FALSE)</f>
        <v>F.08</v>
      </c>
      <c r="K104" s="1" t="e">
        <f ca="1">VLOOKUP(K93,OFFSET(Pairings!$E$2,($B104-1)*gamesPerRound,0,gamesPerRound,4),4,FALSE)</f>
        <v>#N/A</v>
      </c>
      <c r="L104" s="1" t="str">
        <f ca="1">VLOOKUP(L93,OFFSET(Pairings!$E$2,($B104-1)*gamesPerRound,0,gamesPerRound,4),4,FALSE)</f>
        <v>H.10</v>
      </c>
      <c r="M104" s="1" t="e">
        <f ca="1">VLOOKUP(M93,OFFSET(Pairings!$E$2,($B104-1)*gamesPerRound,0,gamesPerRound,4),4,FALSE)</f>
        <v>#N/A</v>
      </c>
      <c r="N104" s="1" t="str">
        <f ca="1">VLOOKUP(N93,OFFSET(Pairings!$E$2,($B104-1)*gamesPerRound,0,gamesPerRound,4),4,FALSE)</f>
        <v>Q.12</v>
      </c>
      <c r="O104" s="1" t="e">
        <f ca="1">VLOOKUP(O93,OFFSET(Pairings!$E$2,($B104-1)*gamesPerRound,0,gamesPerRound,4),4,FALSE)</f>
        <v>#N/A</v>
      </c>
      <c r="P104" s="1" t="str">
        <f ca="1">VLOOKUP(P93,OFFSET(Pairings!$E$2,($B104-1)*gamesPerRound,0,gamesPerRound,4),4,FALSE)</f>
        <v>B.14</v>
      </c>
      <c r="Q104" s="1" t="str">
        <f ca="1">VLOOKUP(Q93,OFFSET(Pairings!$E$2,($B104-1)*gamesPerRound,0,gamesPerRound,4),4,FALSE)</f>
        <v>B.15</v>
      </c>
      <c r="R104" s="1" t="e">
        <f ca="1">VLOOKUP(R93,OFFSET(Pairings!$E$2,($B104-1)*gamesPerRound,0,gamesPerRound,4),4,FALSE)</f>
        <v>#N/A</v>
      </c>
      <c r="S104" s="1" t="str">
        <f ca="1">VLOOKUP(S93,OFFSET(Pairings!$E$2,($B104-1)*gamesPerRound,0,gamesPerRound,4),4,FALSE)</f>
        <v>N.17</v>
      </c>
      <c r="T104" s="1" t="e">
        <f ca="1">VLOOKUP(T93,OFFSET(Pairings!$E$2,($B104-1)*gamesPerRound,0,gamesPerRound,4),4,FALSE)</f>
        <v>#N/A</v>
      </c>
      <c r="U104" s="1" t="e">
        <f ca="1">VLOOKUP(U93,OFFSET(Pairings!$E$2,($B104-1)*gamesPerRound,0,gamesPerRound,4),4,FALSE)</f>
        <v>#N/A</v>
      </c>
      <c r="V104" s="1" t="str">
        <f ca="1">VLOOKUP(V93,OFFSET(Pairings!$E$2,($B104-1)*gamesPerRound,0,gamesPerRound,4),4,FALSE)</f>
        <v>S.20</v>
      </c>
    </row>
    <row r="105" spans="1:23" ht="15.6" hidden="1" customHeight="1" x14ac:dyDescent="0.2">
      <c r="B105" s="17">
        <v>3</v>
      </c>
      <c r="C105" s="1" t="e">
        <f ca="1">VLOOKUP(C93,OFFSET(Pairings!$D$2,($B105-1)*gamesPerRound,0,gamesPerRound,2),2,FALSE)</f>
        <v>#N/A</v>
      </c>
      <c r="D105" s="1" t="e">
        <f ca="1">VLOOKUP(D93,OFFSET(Pairings!$D$2,($B105-1)*gamesPerRound,0,gamesPerRound,2),2,FALSE)</f>
        <v>#N/A</v>
      </c>
      <c r="E105" s="1" t="str">
        <f ca="1">VLOOKUP(E93,OFFSET(Pairings!$D$2,($B105-1)*gamesPerRound,0,gamesPerRound,2),2,FALSE)</f>
        <v>P.03</v>
      </c>
      <c r="F105" s="1" t="str">
        <f ca="1">VLOOKUP(F93,OFFSET(Pairings!$D$2,($B105-1)*gamesPerRound,0,gamesPerRound,2),2,FALSE)</f>
        <v>F.04</v>
      </c>
      <c r="G105" s="1" t="e">
        <f ca="1">VLOOKUP(G93,OFFSET(Pairings!$D$2,($B105-1)*gamesPerRound,0,gamesPerRound,2),2,FALSE)</f>
        <v>#N/A</v>
      </c>
      <c r="H105" s="1" t="e">
        <f ca="1">VLOOKUP(H93,OFFSET(Pairings!$D$2,($B105-1)*gamesPerRound,0,gamesPerRound,2),2,FALSE)</f>
        <v>#N/A</v>
      </c>
      <c r="I105" s="1" t="e">
        <f ca="1">VLOOKUP(I93,OFFSET(Pairings!$D$2,($B105-1)*gamesPerRound,0,gamesPerRound,2),2,FALSE)</f>
        <v>#N/A</v>
      </c>
      <c r="J105" s="1" t="str">
        <f ca="1">VLOOKUP(J93,OFFSET(Pairings!$D$2,($B105-1)*gamesPerRound,0,gamesPerRound,2),2,FALSE)</f>
        <v>H.08</v>
      </c>
      <c r="K105" s="1" t="e">
        <f ca="1">VLOOKUP(K93,OFFSET(Pairings!$D$2,($B105-1)*gamesPerRound,0,gamesPerRound,2),2,FALSE)</f>
        <v>#N/A</v>
      </c>
      <c r="L105" s="1" t="str">
        <f ca="1">VLOOKUP(L93,OFFSET(Pairings!$D$2,($B105-1)*gamesPerRound,0,gamesPerRound,2),2,FALSE)</f>
        <v>Q.10</v>
      </c>
      <c r="M105" s="1" t="e">
        <f ca="1">VLOOKUP(M93,OFFSET(Pairings!$D$2,($B105-1)*gamesPerRound,0,gamesPerRound,2),2,FALSE)</f>
        <v>#N/A</v>
      </c>
      <c r="N105" s="1" t="str">
        <f ca="1">VLOOKUP(N93,OFFSET(Pairings!$D$2,($B105-1)*gamesPerRound,0,gamesPerRound,2),2,FALSE)</f>
        <v>N.11</v>
      </c>
      <c r="O105" s="1" t="e">
        <f ca="1">VLOOKUP(O93,OFFSET(Pairings!$D$2,($B105-1)*gamesPerRound,0,gamesPerRound,2),2,FALSE)</f>
        <v>#N/A</v>
      </c>
      <c r="P105" s="1" t="e">
        <f ca="1">VLOOKUP(P93,OFFSET(Pairings!$D$2,($B105-1)*gamesPerRound,0,gamesPerRound,2),2,FALSE)</f>
        <v>#N/A</v>
      </c>
      <c r="Q105" s="1" t="str">
        <f ca="1">VLOOKUP(Q93,OFFSET(Pairings!$D$2,($B105-1)*gamesPerRound,0,gamesPerRound,2),2,FALSE)</f>
        <v>L.15</v>
      </c>
      <c r="R105" s="1" t="e">
        <f ca="1">VLOOKUP(R93,OFFSET(Pairings!$D$2,($B105-1)*gamesPerRound,0,gamesPerRound,2),2,FALSE)</f>
        <v>#N/A</v>
      </c>
      <c r="S105" s="1" t="str">
        <f ca="1">VLOOKUP(S93,OFFSET(Pairings!$D$2,($B105-1)*gamesPerRound,0,gamesPerRound,2),2,FALSE)</f>
        <v>A.17</v>
      </c>
      <c r="T105" s="1" t="str">
        <f ca="1">VLOOKUP(T93,OFFSET(Pairings!$D$2,($B105-1)*gamesPerRound,0,gamesPerRound,2),2,FALSE)</f>
        <v>C.18</v>
      </c>
      <c r="U105" s="1" t="str">
        <f ca="1">VLOOKUP(U93,OFFSET(Pairings!$D$2,($B105-1)*gamesPerRound,0,gamesPerRound,2),2,FALSE)</f>
        <v>A.19</v>
      </c>
      <c r="V105" s="1" t="str">
        <f ca="1">VLOOKUP(V93,OFFSET(Pairings!$D$2,($B105-1)*gamesPerRound,0,gamesPerRound,2),2,FALSE)</f>
        <v>N.20</v>
      </c>
    </row>
    <row r="106" spans="1:23" ht="15.6" hidden="1" customHeight="1" x14ac:dyDescent="0.2">
      <c r="B106" s="17">
        <v>3</v>
      </c>
      <c r="C106" s="1" t="str">
        <f ca="1">VLOOKUP(C93,OFFSET(Pairings!$E$2,($B106-1)*gamesPerRound,0,gamesPerRound,4),4,FALSE)</f>
        <v>E.01</v>
      </c>
      <c r="D106" s="1" t="str">
        <f ca="1">VLOOKUP(D93,OFFSET(Pairings!$E$2,($B106-1)*gamesPerRound,0,gamesPerRound,4),4,FALSE)</f>
        <v>S.02</v>
      </c>
      <c r="E106" s="1" t="e">
        <f ca="1">VLOOKUP(E93,OFFSET(Pairings!$E$2,($B106-1)*gamesPerRound,0,gamesPerRound,4),4,FALSE)</f>
        <v>#N/A</v>
      </c>
      <c r="F106" s="1" t="e">
        <f ca="1">VLOOKUP(F93,OFFSET(Pairings!$E$2,($B106-1)*gamesPerRound,0,gamesPerRound,4),4,FALSE)</f>
        <v>#N/A</v>
      </c>
      <c r="G106" s="1" t="str">
        <f ca="1">VLOOKUP(G93,OFFSET(Pairings!$E$2,($B106-1)*gamesPerRound,0,gamesPerRound,4),4,FALSE)</f>
        <v>R.06</v>
      </c>
      <c r="H106" s="1" t="str">
        <f ca="1">VLOOKUP(H93,OFFSET(Pairings!$E$2,($B106-1)*gamesPerRound,0,gamesPerRound,4),4,FALSE)</f>
        <v>E.06</v>
      </c>
      <c r="I106" s="1" t="str">
        <f ca="1">VLOOKUP(I93,OFFSET(Pairings!$E$2,($B106-1)*gamesPerRound,0,gamesPerRound,4),4,FALSE)</f>
        <v>J.07</v>
      </c>
      <c r="J106" s="1" t="e">
        <f ca="1">VLOOKUP(J93,OFFSET(Pairings!$E$2,($B106-1)*gamesPerRound,0,gamesPerRound,4),4,FALSE)</f>
        <v>#N/A</v>
      </c>
      <c r="K106" s="1" t="str">
        <f ca="1">VLOOKUP(K93,OFFSET(Pairings!$E$2,($B106-1)*gamesPerRound,0,gamesPerRound,4),4,FALSE)</f>
        <v>K.09</v>
      </c>
      <c r="L106" s="1" t="e">
        <f ca="1">VLOOKUP(L93,OFFSET(Pairings!$E$2,($B106-1)*gamesPerRound,0,gamesPerRound,4),4,FALSE)</f>
        <v>#N/A</v>
      </c>
      <c r="M106" s="1" t="str">
        <f ca="1">VLOOKUP(M93,OFFSET(Pairings!$E$2,($B106-1)*gamesPerRound,0,gamesPerRound,4),4,FALSE)</f>
        <v>J.11</v>
      </c>
      <c r="N106" s="1" t="e">
        <f ca="1">VLOOKUP(N93,OFFSET(Pairings!$E$2,($B106-1)*gamesPerRound,0,gamesPerRound,4),4,FALSE)</f>
        <v>#N/A</v>
      </c>
      <c r="O106" s="1" t="str">
        <f ca="1">VLOOKUP(O93,OFFSET(Pairings!$E$2,($B106-1)*gamesPerRound,0,gamesPerRound,4),4,FALSE)</f>
        <v>I.13</v>
      </c>
      <c r="P106" s="1" t="str">
        <f ca="1">VLOOKUP(P93,OFFSET(Pairings!$E$2,($B106-1)*gamesPerRound,0,gamesPerRound,4),4,FALSE)</f>
        <v>L.14</v>
      </c>
      <c r="Q106" s="1" t="e">
        <f ca="1">VLOOKUP(Q93,OFFSET(Pairings!$E$2,($B106-1)*gamesPerRound,0,gamesPerRound,4),4,FALSE)</f>
        <v>#N/A</v>
      </c>
      <c r="R106" s="1" t="str">
        <f ca="1">VLOOKUP(R93,OFFSET(Pairings!$E$2,($B106-1)*gamesPerRound,0,gamesPerRound,4),4,FALSE)</f>
        <v>M.16</v>
      </c>
      <c r="S106" s="1" t="e">
        <f ca="1">VLOOKUP(S93,OFFSET(Pairings!$E$2,($B106-1)*gamesPerRound,0,gamesPerRound,4),4,FALSE)</f>
        <v>#N/A</v>
      </c>
      <c r="T106" s="1" t="e">
        <f ca="1">VLOOKUP(T93,OFFSET(Pairings!$E$2,($B106-1)*gamesPerRound,0,gamesPerRound,4),4,FALSE)</f>
        <v>#N/A</v>
      </c>
      <c r="U106" s="1" t="e">
        <f ca="1">VLOOKUP(U93,OFFSET(Pairings!$E$2,($B106-1)*gamesPerRound,0,gamesPerRound,4),4,FALSE)</f>
        <v>#N/A</v>
      </c>
      <c r="V106" s="1" t="e">
        <f ca="1">VLOOKUP(V93,OFFSET(Pairings!$E$2,($B106-1)*gamesPerRound,0,gamesPerRound,4),4,FALSE)</f>
        <v>#N/A</v>
      </c>
    </row>
    <row r="107" spans="1:23" ht="18" customHeight="1" thickBot="1" x14ac:dyDescent="0.25"/>
    <row r="108" spans="1:23" s="12" customFormat="1" ht="15.75" thickBot="1" x14ac:dyDescent="0.25">
      <c r="A108" s="12" t="s">
        <v>11</v>
      </c>
      <c r="B108" s="38">
        <f>VLOOKUP(A108,TeamLookup,2,FALSE)</f>
        <v>0</v>
      </c>
      <c r="C108" s="13" t="str">
        <f>$A108&amp;"."&amp;TEXT(C$1,"00")</f>
        <v>H.01</v>
      </c>
      <c r="D108" s="14" t="str">
        <f t="shared" ref="D108:V108" si="91">$A108&amp;"."&amp;TEXT(D$1,"00")</f>
        <v>H.02</v>
      </c>
      <c r="E108" s="14" t="str">
        <f t="shared" si="91"/>
        <v>H.03</v>
      </c>
      <c r="F108" s="14" t="str">
        <f t="shared" si="91"/>
        <v>H.04</v>
      </c>
      <c r="G108" s="14" t="str">
        <f t="shared" si="91"/>
        <v>H.05</v>
      </c>
      <c r="H108" s="14" t="str">
        <f t="shared" si="91"/>
        <v>H.06</v>
      </c>
      <c r="I108" s="14" t="str">
        <f t="shared" si="91"/>
        <v>H.07</v>
      </c>
      <c r="J108" s="14" t="str">
        <f t="shared" si="91"/>
        <v>H.08</v>
      </c>
      <c r="K108" s="14" t="str">
        <f t="shared" si="91"/>
        <v>H.09</v>
      </c>
      <c r="L108" s="14" t="str">
        <f t="shared" si="91"/>
        <v>H.10</v>
      </c>
      <c r="M108" s="14" t="str">
        <f t="shared" si="91"/>
        <v>H.11</v>
      </c>
      <c r="N108" s="15" t="str">
        <f t="shared" si="91"/>
        <v>H.12</v>
      </c>
      <c r="O108" s="15" t="str">
        <f t="shared" si="91"/>
        <v>H.13</v>
      </c>
      <c r="P108" s="15" t="str">
        <f t="shared" si="91"/>
        <v>H.14</v>
      </c>
      <c r="Q108" s="15" t="str">
        <f t="shared" si="91"/>
        <v>H.15</v>
      </c>
      <c r="R108" s="15" t="str">
        <f t="shared" si="91"/>
        <v>H.16</v>
      </c>
      <c r="S108" s="15" t="str">
        <f t="shared" si="91"/>
        <v>H.17</v>
      </c>
      <c r="T108" s="15" t="str">
        <f t="shared" si="91"/>
        <v>H.18</v>
      </c>
      <c r="U108" s="15" t="str">
        <f t="shared" si="91"/>
        <v>H.19</v>
      </c>
      <c r="V108" s="15" t="str">
        <f t="shared" si="91"/>
        <v>H.20</v>
      </c>
      <c r="W108" s="16" t="s">
        <v>110</v>
      </c>
    </row>
    <row r="109" spans="1:23" ht="9" customHeight="1" x14ac:dyDescent="0.2">
      <c r="C109" s="19" t="str">
        <f t="shared" ref="C109:N109" ca="1" si="92">IF(ISNA(C116),"B","W")</f>
        <v>B</v>
      </c>
      <c r="D109" s="20" t="str">
        <f t="shared" ca="1" si="92"/>
        <v>W</v>
      </c>
      <c r="E109" s="20" t="str">
        <f t="shared" ca="1" si="92"/>
        <v>W</v>
      </c>
      <c r="F109" s="20" t="str">
        <f t="shared" ca="1" si="92"/>
        <v>B</v>
      </c>
      <c r="G109" s="20" t="str">
        <f t="shared" ca="1" si="92"/>
        <v>B</v>
      </c>
      <c r="H109" s="20" t="str">
        <f t="shared" ca="1" si="92"/>
        <v>W</v>
      </c>
      <c r="I109" s="20" t="str">
        <f t="shared" ca="1" si="92"/>
        <v>B</v>
      </c>
      <c r="J109" s="20" t="str">
        <f t="shared" ca="1" si="92"/>
        <v>W</v>
      </c>
      <c r="K109" s="20" t="str">
        <f t="shared" ca="1" si="92"/>
        <v>B</v>
      </c>
      <c r="L109" s="20" t="str">
        <f t="shared" ca="1" si="92"/>
        <v>W</v>
      </c>
      <c r="M109" s="20" t="str">
        <f t="shared" ca="1" si="92"/>
        <v>W</v>
      </c>
      <c r="N109" s="21" t="str">
        <f t="shared" ca="1" si="92"/>
        <v>W</v>
      </c>
      <c r="O109" s="21" t="str">
        <f t="shared" ref="O109:V109" ca="1" si="93">IF(ISNA(O116),"B","W")</f>
        <v>W</v>
      </c>
      <c r="P109" s="21" t="str">
        <f t="shared" ca="1" si="93"/>
        <v>W</v>
      </c>
      <c r="Q109" s="21" t="str">
        <f t="shared" ca="1" si="93"/>
        <v>B</v>
      </c>
      <c r="R109" s="21" t="str">
        <f t="shared" ca="1" si="93"/>
        <v>W</v>
      </c>
      <c r="S109" s="21" t="str">
        <f t="shared" ca="1" si="93"/>
        <v>B</v>
      </c>
      <c r="T109" s="21" t="str">
        <f t="shared" ca="1" si="93"/>
        <v>W</v>
      </c>
      <c r="U109" s="21" t="str">
        <f t="shared" ca="1" si="93"/>
        <v>W</v>
      </c>
      <c r="V109" s="21" t="str">
        <f t="shared" ca="1" si="93"/>
        <v>B</v>
      </c>
      <c r="W109" s="6"/>
    </row>
    <row r="110" spans="1:23" x14ac:dyDescent="0.2">
      <c r="B110" s="17" t="s">
        <v>111</v>
      </c>
      <c r="C110" s="22" t="str">
        <f ca="1">IF(ISNA(C116),C117,C116)</f>
        <v>N.01</v>
      </c>
      <c r="D110" s="23" t="str">
        <f t="shared" ref="D110:N110" ca="1" si="94">IF(ISNA(D116),D117,D116)</f>
        <v>P.02</v>
      </c>
      <c r="E110" s="23" t="str">
        <f t="shared" ca="1" si="94"/>
        <v>Q.03</v>
      </c>
      <c r="F110" s="23" t="str">
        <f t="shared" ca="1" si="94"/>
        <v>E.04</v>
      </c>
      <c r="G110" s="23" t="str">
        <f t="shared" ca="1" si="94"/>
        <v>M.05</v>
      </c>
      <c r="H110" s="23" t="str">
        <f t="shared" ca="1" si="94"/>
        <v>J.06</v>
      </c>
      <c r="I110" s="23" t="str">
        <f t="shared" ca="1" si="94"/>
        <v>O.07</v>
      </c>
      <c r="J110" s="23" t="str">
        <f t="shared" ca="1" si="94"/>
        <v>J.08</v>
      </c>
      <c r="K110" s="23" t="str">
        <f t="shared" ca="1" si="94"/>
        <v>G.09</v>
      </c>
      <c r="L110" s="23" t="str">
        <f t="shared" ca="1" si="94"/>
        <v>N.10</v>
      </c>
      <c r="M110" s="23" t="str">
        <f t="shared" ca="1" si="94"/>
        <v>R.11</v>
      </c>
      <c r="N110" s="24" t="str">
        <f t="shared" ca="1" si="94"/>
        <v>A.12</v>
      </c>
      <c r="O110" s="24" t="str">
        <f t="shared" ref="O110:V110" ca="1" si="95">IF(ISNA(O116),O117,O116)</f>
        <v>C.13</v>
      </c>
      <c r="P110" s="24" t="str">
        <f t="shared" ca="1" si="95"/>
        <v>I.14</v>
      </c>
      <c r="Q110" s="24" t="str">
        <f t="shared" ca="1" si="95"/>
        <v>R.15</v>
      </c>
      <c r="R110" s="24" t="str">
        <f t="shared" ca="1" si="95"/>
        <v>P.16</v>
      </c>
      <c r="S110" s="24" t="str">
        <f t="shared" ca="1" si="95"/>
        <v>A.17</v>
      </c>
      <c r="T110" s="24" t="str">
        <f t="shared" ca="1" si="95"/>
        <v>I.18</v>
      </c>
      <c r="U110" s="24" t="str">
        <f t="shared" ca="1" si="95"/>
        <v>E.19</v>
      </c>
      <c r="V110" s="24" t="str">
        <f t="shared" ca="1" si="95"/>
        <v>K.20</v>
      </c>
      <c r="W110" s="11"/>
    </row>
    <row r="111" spans="1:23" ht="9" customHeight="1" x14ac:dyDescent="0.2">
      <c r="C111" s="25" t="str">
        <f t="shared" ref="C111:N111" ca="1" si="96">IF(ISNA(C118),"B","W")</f>
        <v>W</v>
      </c>
      <c r="D111" s="26" t="str">
        <f t="shared" ca="1" si="96"/>
        <v>W</v>
      </c>
      <c r="E111" s="26" t="str">
        <f t="shared" ca="1" si="96"/>
        <v>B</v>
      </c>
      <c r="F111" s="26" t="str">
        <f t="shared" ca="1" si="96"/>
        <v>W</v>
      </c>
      <c r="G111" s="26" t="str">
        <f t="shared" ca="1" si="96"/>
        <v>B</v>
      </c>
      <c r="H111" s="26" t="str">
        <f t="shared" ca="1" si="96"/>
        <v>B</v>
      </c>
      <c r="I111" s="26" t="str">
        <f t="shared" ca="1" si="96"/>
        <v>B</v>
      </c>
      <c r="J111" s="26" t="str">
        <f t="shared" ca="1" si="96"/>
        <v>W</v>
      </c>
      <c r="K111" s="26" t="str">
        <f t="shared" ca="1" si="96"/>
        <v>W</v>
      </c>
      <c r="L111" s="26" t="str">
        <f t="shared" ca="1" si="96"/>
        <v>W</v>
      </c>
      <c r="M111" s="26" t="str">
        <f t="shared" ca="1" si="96"/>
        <v>B</v>
      </c>
      <c r="N111" s="27" t="str">
        <f t="shared" ca="1" si="96"/>
        <v>B</v>
      </c>
      <c r="O111" s="27" t="str">
        <f t="shared" ref="O111:V111" ca="1" si="97">IF(ISNA(O118),"B","W")</f>
        <v>B</v>
      </c>
      <c r="P111" s="27" t="str">
        <f t="shared" ca="1" si="97"/>
        <v>W</v>
      </c>
      <c r="Q111" s="27" t="str">
        <f t="shared" ca="1" si="97"/>
        <v>W</v>
      </c>
      <c r="R111" s="27" t="str">
        <f t="shared" ca="1" si="97"/>
        <v>W</v>
      </c>
      <c r="S111" s="27" t="str">
        <f t="shared" ca="1" si="97"/>
        <v>B</v>
      </c>
      <c r="T111" s="27" t="str">
        <f t="shared" ca="1" si="97"/>
        <v>B</v>
      </c>
      <c r="U111" s="27" t="str">
        <f t="shared" ca="1" si="97"/>
        <v>B</v>
      </c>
      <c r="V111" s="27" t="str">
        <f t="shared" ca="1" si="97"/>
        <v>W</v>
      </c>
      <c r="W111" s="6"/>
    </row>
    <row r="112" spans="1:23" x14ac:dyDescent="0.2">
      <c r="B112" s="17" t="s">
        <v>112</v>
      </c>
      <c r="C112" s="22" t="str">
        <f ca="1">IF(ISNA(C118),C119,C118)</f>
        <v>C.01</v>
      </c>
      <c r="D112" s="23" t="str">
        <f t="shared" ref="D112:N112" ca="1" si="98">IF(ISNA(D118),D119,D118)</f>
        <v>R.02</v>
      </c>
      <c r="E112" s="23" t="str">
        <f t="shared" ca="1" si="98"/>
        <v>L.03</v>
      </c>
      <c r="F112" s="23" t="str">
        <f t="shared" ca="1" si="98"/>
        <v>M.04</v>
      </c>
      <c r="G112" s="23" t="str">
        <f t="shared" ca="1" si="98"/>
        <v>F.05</v>
      </c>
      <c r="H112" s="23" t="str">
        <f t="shared" ca="1" si="98"/>
        <v>D.06</v>
      </c>
      <c r="I112" s="23" t="str">
        <f t="shared" ca="1" si="98"/>
        <v>S.07</v>
      </c>
      <c r="J112" s="23" t="str">
        <f t="shared" ca="1" si="98"/>
        <v>K.08</v>
      </c>
      <c r="K112" s="23" t="str">
        <f t="shared" ca="1" si="98"/>
        <v>D.09</v>
      </c>
      <c r="L112" s="23" t="str">
        <f t="shared" ca="1" si="98"/>
        <v>G.10</v>
      </c>
      <c r="M112" s="23" t="str">
        <f t="shared" ca="1" si="98"/>
        <v>D.11</v>
      </c>
      <c r="N112" s="24" t="str">
        <f t="shared" ca="1" si="98"/>
        <v>B.12</v>
      </c>
      <c r="O112" s="24" t="str">
        <f t="shared" ref="O112:V112" ca="1" si="99">IF(ISNA(O118),O119,O118)</f>
        <v>Q.13</v>
      </c>
      <c r="P112" s="24" t="str">
        <f t="shared" ca="1" si="99"/>
        <v>S.14</v>
      </c>
      <c r="Q112" s="24" t="str">
        <f t="shared" ca="1" si="99"/>
        <v>F.15</v>
      </c>
      <c r="R112" s="24" t="str">
        <f t="shared" ca="1" si="99"/>
        <v>M.16</v>
      </c>
      <c r="S112" s="24" t="str">
        <f t="shared" ca="1" si="99"/>
        <v>P.17</v>
      </c>
      <c r="T112" s="24" t="str">
        <f t="shared" ca="1" si="99"/>
        <v>B.18</v>
      </c>
      <c r="U112" s="24" t="str">
        <f t="shared" ca="1" si="99"/>
        <v>J.19</v>
      </c>
      <c r="V112" s="24" t="str">
        <f t="shared" ca="1" si="99"/>
        <v>O.20</v>
      </c>
      <c r="W112" s="11"/>
    </row>
    <row r="113" spans="1:23" ht="9" customHeight="1" x14ac:dyDescent="0.2">
      <c r="C113" s="25" t="str">
        <f t="shared" ref="C113:N113" ca="1" si="100">IF(ISNA(C120),"B","W")</f>
        <v>B</v>
      </c>
      <c r="D113" s="26" t="str">
        <f t="shared" ca="1" si="100"/>
        <v>B</v>
      </c>
      <c r="E113" s="26" t="str">
        <f t="shared" ca="1" si="100"/>
        <v>B</v>
      </c>
      <c r="F113" s="26" t="str">
        <f t="shared" ca="1" si="100"/>
        <v>W</v>
      </c>
      <c r="G113" s="26" t="str">
        <f t="shared" ca="1" si="100"/>
        <v>W</v>
      </c>
      <c r="H113" s="26" t="str">
        <f t="shared" ca="1" si="100"/>
        <v>B</v>
      </c>
      <c r="I113" s="26" t="str">
        <f t="shared" ca="1" si="100"/>
        <v>W</v>
      </c>
      <c r="J113" s="26" t="str">
        <f t="shared" ca="1" si="100"/>
        <v>B</v>
      </c>
      <c r="K113" s="26" t="str">
        <f t="shared" ca="1" si="100"/>
        <v>B</v>
      </c>
      <c r="L113" s="26" t="str">
        <f t="shared" ca="1" si="100"/>
        <v>B</v>
      </c>
      <c r="M113" s="26" t="str">
        <f t="shared" ca="1" si="100"/>
        <v>B</v>
      </c>
      <c r="N113" s="27" t="str">
        <f t="shared" ca="1" si="100"/>
        <v>W</v>
      </c>
      <c r="O113" s="27" t="str">
        <f t="shared" ref="O113:V113" ca="1" si="101">IF(ISNA(O120),"B","W")</f>
        <v>W</v>
      </c>
      <c r="P113" s="27" t="str">
        <f t="shared" ca="1" si="101"/>
        <v>B</v>
      </c>
      <c r="Q113" s="27" t="str">
        <f t="shared" ca="1" si="101"/>
        <v>W</v>
      </c>
      <c r="R113" s="27" t="str">
        <f t="shared" ca="1" si="101"/>
        <v>B</v>
      </c>
      <c r="S113" s="27" t="str">
        <f t="shared" ca="1" si="101"/>
        <v>W</v>
      </c>
      <c r="T113" s="27" t="str">
        <f t="shared" ca="1" si="101"/>
        <v>B</v>
      </c>
      <c r="U113" s="27" t="str">
        <f t="shared" ca="1" si="101"/>
        <v>B</v>
      </c>
      <c r="V113" s="27" t="str">
        <f t="shared" ca="1" si="101"/>
        <v>W</v>
      </c>
      <c r="W113" s="6"/>
    </row>
    <row r="114" spans="1:23" ht="15.75" thickBot="1" x14ac:dyDescent="0.25">
      <c r="B114" s="17" t="s">
        <v>113</v>
      </c>
      <c r="C114" s="28" t="str">
        <f ca="1">IF(ISNA(C120),C121,C120)</f>
        <v>D.01</v>
      </c>
      <c r="D114" s="29" t="str">
        <f t="shared" ref="D114:N114" ca="1" si="102">IF(ISNA(D120),D121,D120)</f>
        <v>I.02</v>
      </c>
      <c r="E114" s="29" t="str">
        <f t="shared" ca="1" si="102"/>
        <v>O.03</v>
      </c>
      <c r="F114" s="29" t="str">
        <f t="shared" ca="1" si="102"/>
        <v>R.04</v>
      </c>
      <c r="G114" s="29" t="str">
        <f t="shared" ca="1" si="102"/>
        <v>N.05</v>
      </c>
      <c r="H114" s="29" t="str">
        <f t="shared" ca="1" si="102"/>
        <v>L.06</v>
      </c>
      <c r="I114" s="29" t="str">
        <f t="shared" ca="1" si="102"/>
        <v>B.07</v>
      </c>
      <c r="J114" s="29" t="str">
        <f t="shared" ca="1" si="102"/>
        <v>G.08</v>
      </c>
      <c r="K114" s="29" t="str">
        <f t="shared" ca="1" si="102"/>
        <v>K.10</v>
      </c>
      <c r="L114" s="29" t="str">
        <f t="shared" ca="1" si="102"/>
        <v>F.10</v>
      </c>
      <c r="M114" s="29" t="str">
        <f t="shared" ca="1" si="102"/>
        <v>E.11</v>
      </c>
      <c r="N114" s="30" t="str">
        <f t="shared" ca="1" si="102"/>
        <v>O.12</v>
      </c>
      <c r="O114" s="30" t="str">
        <f t="shared" ref="O114:V114" ca="1" si="103">IF(ISNA(O120),O121,O120)</f>
        <v>L.13</v>
      </c>
      <c r="P114" s="30" t="str">
        <f t="shared" ca="1" si="103"/>
        <v>K.14</v>
      </c>
      <c r="Q114" s="30" t="str">
        <f t="shared" ca="1" si="103"/>
        <v>C.15</v>
      </c>
      <c r="R114" s="30" t="str">
        <f t="shared" ca="1" si="103"/>
        <v>Q.16</v>
      </c>
      <c r="S114" s="30" t="str">
        <f t="shared" ca="1" si="103"/>
        <v>S.17</v>
      </c>
      <c r="T114" s="30" t="str">
        <f t="shared" ca="1" si="103"/>
        <v>J.18</v>
      </c>
      <c r="U114" s="30" t="str">
        <f t="shared" ca="1" si="103"/>
        <v>Q.19</v>
      </c>
      <c r="V114" s="30" t="str">
        <f t="shared" ca="1" si="103"/>
        <v>A.20</v>
      </c>
      <c r="W114" s="7"/>
    </row>
    <row r="115" spans="1:23" ht="15.75" customHeight="1" thickBot="1" x14ac:dyDescent="0.25">
      <c r="B115" s="17" t="s">
        <v>110</v>
      </c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0"/>
      <c r="P115" s="10"/>
      <c r="Q115" s="10"/>
      <c r="R115" s="10"/>
      <c r="S115" s="10"/>
      <c r="T115" s="10"/>
      <c r="U115" s="10"/>
      <c r="V115" s="10"/>
      <c r="W115" s="5"/>
    </row>
    <row r="116" spans="1:23" ht="15.75" hidden="1" customHeight="1" x14ac:dyDescent="0.2">
      <c r="B116" s="17">
        <v>1</v>
      </c>
      <c r="C116" s="1" t="e">
        <f ca="1">VLOOKUP(C108,OFFSET(Pairings!$D$2,($B116-1)*gamesPerRound,0,gamesPerRound,2),2,FALSE)</f>
        <v>#N/A</v>
      </c>
      <c r="D116" s="1" t="str">
        <f ca="1">VLOOKUP(D108,OFFSET(Pairings!$D$2,($B116-1)*gamesPerRound,0,gamesPerRound,2),2,FALSE)</f>
        <v>P.02</v>
      </c>
      <c r="E116" s="1" t="str">
        <f ca="1">VLOOKUP(E108,OFFSET(Pairings!$D$2,($B116-1)*gamesPerRound,0,gamesPerRound,2),2,FALSE)</f>
        <v>Q.03</v>
      </c>
      <c r="F116" s="1" t="e">
        <f ca="1">VLOOKUP(F108,OFFSET(Pairings!$D$2,($B116-1)*gamesPerRound,0,gamesPerRound,2),2,FALSE)</f>
        <v>#N/A</v>
      </c>
      <c r="G116" s="1" t="e">
        <f ca="1">VLOOKUP(G108,OFFSET(Pairings!$D$2,($B116-1)*gamesPerRound,0,gamesPerRound,2),2,FALSE)</f>
        <v>#N/A</v>
      </c>
      <c r="H116" s="1" t="str">
        <f ca="1">VLOOKUP(H108,OFFSET(Pairings!$D$2,($B116-1)*gamesPerRound,0,gamesPerRound,2),2,FALSE)</f>
        <v>J.06</v>
      </c>
      <c r="I116" s="1" t="e">
        <f ca="1">VLOOKUP(I108,OFFSET(Pairings!$D$2,($B116-1)*gamesPerRound,0,gamesPerRound,2),2,FALSE)</f>
        <v>#N/A</v>
      </c>
      <c r="J116" s="1" t="str">
        <f ca="1">VLOOKUP(J108,OFFSET(Pairings!$D$2,($B116-1)*gamesPerRound,0,gamesPerRound,2),2,FALSE)</f>
        <v>J.08</v>
      </c>
      <c r="K116" s="1" t="e">
        <f ca="1">VLOOKUP(K108,OFFSET(Pairings!$D$2,($B116-1)*gamesPerRound,0,gamesPerRound,2),2,FALSE)</f>
        <v>#N/A</v>
      </c>
      <c r="L116" s="1" t="str">
        <f ca="1">VLOOKUP(L108,OFFSET(Pairings!$D$2,($B116-1)*gamesPerRound,0,gamesPerRound,2),2,FALSE)</f>
        <v>N.10</v>
      </c>
      <c r="M116" s="1" t="str">
        <f ca="1">VLOOKUP(M108,OFFSET(Pairings!$D$2,($B116-1)*gamesPerRound,0,gamesPerRound,2),2,FALSE)</f>
        <v>R.11</v>
      </c>
      <c r="N116" s="1" t="str">
        <f ca="1">VLOOKUP(N108,OFFSET(Pairings!$D$2,($B116-1)*gamesPerRound,0,gamesPerRound,2),2,FALSE)</f>
        <v>A.12</v>
      </c>
      <c r="O116" s="1" t="str">
        <f ca="1">VLOOKUP(O108,OFFSET(Pairings!$D$2,($B116-1)*gamesPerRound,0,gamesPerRound,2),2,FALSE)</f>
        <v>C.13</v>
      </c>
      <c r="P116" s="1" t="str">
        <f ca="1">VLOOKUP(P108,OFFSET(Pairings!$D$2,($B116-1)*gamesPerRound,0,gamesPerRound,2),2,FALSE)</f>
        <v>I.14</v>
      </c>
      <c r="Q116" s="1" t="e">
        <f ca="1">VLOOKUP(Q108,OFFSET(Pairings!$D$2,($B116-1)*gamesPerRound,0,gamesPerRound,2),2,FALSE)</f>
        <v>#N/A</v>
      </c>
      <c r="R116" s="1" t="str">
        <f ca="1">VLOOKUP(R108,OFFSET(Pairings!$D$2,($B116-1)*gamesPerRound,0,gamesPerRound,2),2,FALSE)</f>
        <v>P.16</v>
      </c>
      <c r="S116" s="1" t="e">
        <f ca="1">VLOOKUP(S108,OFFSET(Pairings!$D$2,($B116-1)*gamesPerRound,0,gamesPerRound,2),2,FALSE)</f>
        <v>#N/A</v>
      </c>
      <c r="T116" s="1" t="str">
        <f ca="1">VLOOKUP(T108,OFFSET(Pairings!$D$2,($B116-1)*gamesPerRound,0,gamesPerRound,2),2,FALSE)</f>
        <v>I.18</v>
      </c>
      <c r="U116" s="1" t="str">
        <f ca="1">VLOOKUP(U108,OFFSET(Pairings!$D$2,($B116-1)*gamesPerRound,0,gamesPerRound,2),2,FALSE)</f>
        <v>E.19</v>
      </c>
      <c r="V116" s="1" t="e">
        <f ca="1">VLOOKUP(V108,OFFSET(Pairings!$D$2,($B116-1)*gamesPerRound,0,gamesPerRound,2),2,FALSE)</f>
        <v>#N/A</v>
      </c>
    </row>
    <row r="117" spans="1:23" ht="15.75" hidden="1" customHeight="1" x14ac:dyDescent="0.2">
      <c r="B117" s="17">
        <v>1</v>
      </c>
      <c r="C117" s="1" t="str">
        <f ca="1">VLOOKUP(C108,OFFSET(Pairings!$E$2,($B117-1)*gamesPerRound,0,gamesPerRound,4),4,FALSE)</f>
        <v>N.01</v>
      </c>
      <c r="D117" s="1" t="e">
        <f ca="1">VLOOKUP(D108,OFFSET(Pairings!$E$2,($B117-1)*gamesPerRound,0,gamesPerRound,4),4,FALSE)</f>
        <v>#N/A</v>
      </c>
      <c r="E117" s="1" t="e">
        <f ca="1">VLOOKUP(E108,OFFSET(Pairings!$E$2,($B117-1)*gamesPerRound,0,gamesPerRound,4),4,FALSE)</f>
        <v>#N/A</v>
      </c>
      <c r="F117" s="1" t="str">
        <f ca="1">VLOOKUP(F108,OFFSET(Pairings!$E$2,($B117-1)*gamesPerRound,0,gamesPerRound,4),4,FALSE)</f>
        <v>E.04</v>
      </c>
      <c r="G117" s="1" t="str">
        <f ca="1">VLOOKUP(G108,OFFSET(Pairings!$E$2,($B117-1)*gamesPerRound,0,gamesPerRound,4),4,FALSE)</f>
        <v>M.05</v>
      </c>
      <c r="H117" s="1" t="e">
        <f ca="1">VLOOKUP(H108,OFFSET(Pairings!$E$2,($B117-1)*gamesPerRound,0,gamesPerRound,4),4,FALSE)</f>
        <v>#N/A</v>
      </c>
      <c r="I117" s="1" t="str">
        <f ca="1">VLOOKUP(I108,OFFSET(Pairings!$E$2,($B117-1)*gamesPerRound,0,gamesPerRound,4),4,FALSE)</f>
        <v>O.07</v>
      </c>
      <c r="J117" s="1" t="e">
        <f ca="1">VLOOKUP(J108,OFFSET(Pairings!$E$2,($B117-1)*gamesPerRound,0,gamesPerRound,4),4,FALSE)</f>
        <v>#N/A</v>
      </c>
      <c r="K117" s="1" t="str">
        <f ca="1">VLOOKUP(K108,OFFSET(Pairings!$E$2,($B117-1)*gamesPerRound,0,gamesPerRound,4),4,FALSE)</f>
        <v>G.09</v>
      </c>
      <c r="L117" s="1" t="e">
        <f ca="1">VLOOKUP(L108,OFFSET(Pairings!$E$2,($B117-1)*gamesPerRound,0,gamesPerRound,4),4,FALSE)</f>
        <v>#N/A</v>
      </c>
      <c r="M117" s="1" t="e">
        <f ca="1">VLOOKUP(M108,OFFSET(Pairings!$E$2,($B117-1)*gamesPerRound,0,gamesPerRound,4),4,FALSE)</f>
        <v>#N/A</v>
      </c>
      <c r="N117" s="1" t="e">
        <f ca="1">VLOOKUP(N108,OFFSET(Pairings!$E$2,($B117-1)*gamesPerRound,0,gamesPerRound,4),4,FALSE)</f>
        <v>#N/A</v>
      </c>
      <c r="O117" s="1" t="e">
        <f ca="1">VLOOKUP(O108,OFFSET(Pairings!$E$2,($B117-1)*gamesPerRound,0,gamesPerRound,4),4,FALSE)</f>
        <v>#N/A</v>
      </c>
      <c r="P117" s="1" t="e">
        <f ca="1">VLOOKUP(P108,OFFSET(Pairings!$E$2,($B117-1)*gamesPerRound,0,gamesPerRound,4),4,FALSE)</f>
        <v>#N/A</v>
      </c>
      <c r="Q117" s="1" t="str">
        <f ca="1">VLOOKUP(Q108,OFFSET(Pairings!$E$2,($B117-1)*gamesPerRound,0,gamesPerRound,4),4,FALSE)</f>
        <v>R.15</v>
      </c>
      <c r="R117" s="1" t="e">
        <f ca="1">VLOOKUP(R108,OFFSET(Pairings!$E$2,($B117-1)*gamesPerRound,0,gamesPerRound,4),4,FALSE)</f>
        <v>#N/A</v>
      </c>
      <c r="S117" s="1" t="str">
        <f ca="1">VLOOKUP(S108,OFFSET(Pairings!$E$2,($B117-1)*gamesPerRound,0,gamesPerRound,4),4,FALSE)</f>
        <v>A.17</v>
      </c>
      <c r="T117" s="1" t="e">
        <f ca="1">VLOOKUP(T108,OFFSET(Pairings!$E$2,($B117-1)*gamesPerRound,0,gamesPerRound,4),4,FALSE)</f>
        <v>#N/A</v>
      </c>
      <c r="U117" s="1" t="e">
        <f ca="1">VLOOKUP(U108,OFFSET(Pairings!$E$2,($B117-1)*gamesPerRound,0,gamesPerRound,4),4,FALSE)</f>
        <v>#N/A</v>
      </c>
      <c r="V117" s="1" t="str">
        <f ca="1">VLOOKUP(V108,OFFSET(Pairings!$E$2,($B117-1)*gamesPerRound,0,gamesPerRound,4),4,FALSE)</f>
        <v>K.20</v>
      </c>
    </row>
    <row r="118" spans="1:23" ht="15.75" hidden="1" customHeight="1" x14ac:dyDescent="0.2">
      <c r="B118" s="17">
        <v>2</v>
      </c>
      <c r="C118" s="1" t="str">
        <f ca="1">VLOOKUP(C108,OFFSET(Pairings!$D$2,($B118-1)*gamesPerRound,0,gamesPerRound,2),2,FALSE)</f>
        <v>C.01</v>
      </c>
      <c r="D118" s="1" t="str">
        <f ca="1">VLOOKUP(D108,OFFSET(Pairings!$D$2,($B118-1)*gamesPerRound,0,gamesPerRound,2),2,FALSE)</f>
        <v>R.02</v>
      </c>
      <c r="E118" s="1" t="e">
        <f ca="1">VLOOKUP(E108,OFFSET(Pairings!$D$2,($B118-1)*gamesPerRound,0,gamesPerRound,2),2,FALSE)</f>
        <v>#N/A</v>
      </c>
      <c r="F118" s="1" t="str">
        <f ca="1">VLOOKUP(F108,OFFSET(Pairings!$D$2,($B118-1)*gamesPerRound,0,gamesPerRound,2),2,FALSE)</f>
        <v>M.04</v>
      </c>
      <c r="G118" s="1" t="e">
        <f ca="1">VLOOKUP(G108,OFFSET(Pairings!$D$2,($B118-1)*gamesPerRound,0,gamesPerRound,2),2,FALSE)</f>
        <v>#N/A</v>
      </c>
      <c r="H118" s="1" t="e">
        <f ca="1">VLOOKUP(H108,OFFSET(Pairings!$D$2,($B118-1)*gamesPerRound,0,gamesPerRound,2),2,FALSE)</f>
        <v>#N/A</v>
      </c>
      <c r="I118" s="1" t="e">
        <f ca="1">VLOOKUP(I108,OFFSET(Pairings!$D$2,($B118-1)*gamesPerRound,0,gamesPerRound,2),2,FALSE)</f>
        <v>#N/A</v>
      </c>
      <c r="J118" s="1" t="str">
        <f ca="1">VLOOKUP(J108,OFFSET(Pairings!$D$2,($B118-1)*gamesPerRound,0,gamesPerRound,2),2,FALSE)</f>
        <v>K.08</v>
      </c>
      <c r="K118" s="1" t="str">
        <f ca="1">VLOOKUP(K108,OFFSET(Pairings!$D$2,($B118-1)*gamesPerRound,0,gamesPerRound,2),2,FALSE)</f>
        <v>D.09</v>
      </c>
      <c r="L118" s="1" t="str">
        <f ca="1">VLOOKUP(L108,OFFSET(Pairings!$D$2,($B118-1)*gamesPerRound,0,gamesPerRound,2),2,FALSE)</f>
        <v>G.10</v>
      </c>
      <c r="M118" s="1" t="e">
        <f ca="1">VLOOKUP(M108,OFFSET(Pairings!$D$2,($B118-1)*gamesPerRound,0,gamesPerRound,2),2,FALSE)</f>
        <v>#N/A</v>
      </c>
      <c r="N118" s="1" t="e">
        <f ca="1">VLOOKUP(N108,OFFSET(Pairings!$D$2,($B118-1)*gamesPerRound,0,gamesPerRound,2),2,FALSE)</f>
        <v>#N/A</v>
      </c>
      <c r="O118" s="1" t="e">
        <f ca="1">VLOOKUP(O108,OFFSET(Pairings!$D$2,($B118-1)*gamesPerRound,0,gamesPerRound,2),2,FALSE)</f>
        <v>#N/A</v>
      </c>
      <c r="P118" s="1" t="str">
        <f ca="1">VLOOKUP(P108,OFFSET(Pairings!$D$2,($B118-1)*gamesPerRound,0,gamesPerRound,2),2,FALSE)</f>
        <v>S.14</v>
      </c>
      <c r="Q118" s="1" t="str">
        <f ca="1">VLOOKUP(Q108,OFFSET(Pairings!$D$2,($B118-1)*gamesPerRound,0,gamesPerRound,2),2,FALSE)</f>
        <v>F.15</v>
      </c>
      <c r="R118" s="1" t="str">
        <f ca="1">VLOOKUP(R108,OFFSET(Pairings!$D$2,($B118-1)*gamesPerRound,0,gamesPerRound,2),2,FALSE)</f>
        <v>M.16</v>
      </c>
      <c r="S118" s="1" t="e">
        <f ca="1">VLOOKUP(S108,OFFSET(Pairings!$D$2,($B118-1)*gamesPerRound,0,gamesPerRound,2),2,FALSE)</f>
        <v>#N/A</v>
      </c>
      <c r="T118" s="1" t="e">
        <f ca="1">VLOOKUP(T108,OFFSET(Pairings!$D$2,($B118-1)*gamesPerRound,0,gamesPerRound,2),2,FALSE)</f>
        <v>#N/A</v>
      </c>
      <c r="U118" s="1" t="e">
        <f ca="1">VLOOKUP(U108,OFFSET(Pairings!$D$2,($B118-1)*gamesPerRound,0,gamesPerRound,2),2,FALSE)</f>
        <v>#N/A</v>
      </c>
      <c r="V118" s="1" t="str">
        <f ca="1">VLOOKUP(V108,OFFSET(Pairings!$D$2,($B118-1)*gamesPerRound,0,gamesPerRound,2),2,FALSE)</f>
        <v>O.20</v>
      </c>
    </row>
    <row r="119" spans="1:23" ht="15.75" hidden="1" customHeight="1" x14ac:dyDescent="0.2">
      <c r="B119" s="17">
        <v>2</v>
      </c>
      <c r="C119" s="1" t="e">
        <f ca="1">VLOOKUP(C108,OFFSET(Pairings!$E$2,($B119-1)*gamesPerRound,0,gamesPerRound,4),4,FALSE)</f>
        <v>#N/A</v>
      </c>
      <c r="D119" s="1" t="e">
        <f ca="1">VLOOKUP(D108,OFFSET(Pairings!$E$2,($B119-1)*gamesPerRound,0,gamesPerRound,4),4,FALSE)</f>
        <v>#N/A</v>
      </c>
      <c r="E119" s="1" t="str">
        <f ca="1">VLOOKUP(E108,OFFSET(Pairings!$E$2,($B119-1)*gamesPerRound,0,gamesPerRound,4),4,FALSE)</f>
        <v>L.03</v>
      </c>
      <c r="F119" s="1" t="e">
        <f ca="1">VLOOKUP(F108,OFFSET(Pairings!$E$2,($B119-1)*gamesPerRound,0,gamesPerRound,4),4,FALSE)</f>
        <v>#N/A</v>
      </c>
      <c r="G119" s="1" t="str">
        <f ca="1">VLOOKUP(G108,OFFSET(Pairings!$E$2,($B119-1)*gamesPerRound,0,gamesPerRound,4),4,FALSE)</f>
        <v>F.05</v>
      </c>
      <c r="H119" s="1" t="str">
        <f ca="1">VLOOKUP(H108,OFFSET(Pairings!$E$2,($B119-1)*gamesPerRound,0,gamesPerRound,4),4,FALSE)</f>
        <v>D.06</v>
      </c>
      <c r="I119" s="1" t="str">
        <f ca="1">VLOOKUP(I108,OFFSET(Pairings!$E$2,($B119-1)*gamesPerRound,0,gamesPerRound,4),4,FALSE)</f>
        <v>S.07</v>
      </c>
      <c r="J119" s="1" t="e">
        <f ca="1">VLOOKUP(J108,OFFSET(Pairings!$E$2,($B119-1)*gamesPerRound,0,gamesPerRound,4),4,FALSE)</f>
        <v>#N/A</v>
      </c>
      <c r="K119" s="1" t="e">
        <f ca="1">VLOOKUP(K108,OFFSET(Pairings!$E$2,($B119-1)*gamesPerRound,0,gamesPerRound,4),4,FALSE)</f>
        <v>#N/A</v>
      </c>
      <c r="L119" s="1" t="e">
        <f ca="1">VLOOKUP(L108,OFFSET(Pairings!$E$2,($B119-1)*gamesPerRound,0,gamesPerRound,4),4,FALSE)</f>
        <v>#N/A</v>
      </c>
      <c r="M119" s="1" t="str">
        <f ca="1">VLOOKUP(M108,OFFSET(Pairings!$E$2,($B119-1)*gamesPerRound,0,gamesPerRound,4),4,FALSE)</f>
        <v>D.11</v>
      </c>
      <c r="N119" s="1" t="str">
        <f ca="1">VLOOKUP(N108,OFFSET(Pairings!$E$2,($B119-1)*gamesPerRound,0,gamesPerRound,4),4,FALSE)</f>
        <v>B.12</v>
      </c>
      <c r="O119" s="1" t="str">
        <f ca="1">VLOOKUP(O108,OFFSET(Pairings!$E$2,($B119-1)*gamesPerRound,0,gamesPerRound,4),4,FALSE)</f>
        <v>Q.13</v>
      </c>
      <c r="P119" s="1" t="e">
        <f ca="1">VLOOKUP(P108,OFFSET(Pairings!$E$2,($B119-1)*gamesPerRound,0,gamesPerRound,4),4,FALSE)</f>
        <v>#N/A</v>
      </c>
      <c r="Q119" s="1" t="e">
        <f ca="1">VLOOKUP(Q108,OFFSET(Pairings!$E$2,($B119-1)*gamesPerRound,0,gamesPerRound,4),4,FALSE)</f>
        <v>#N/A</v>
      </c>
      <c r="R119" s="1" t="e">
        <f ca="1">VLOOKUP(R108,OFFSET(Pairings!$E$2,($B119-1)*gamesPerRound,0,gamesPerRound,4),4,FALSE)</f>
        <v>#N/A</v>
      </c>
      <c r="S119" s="1" t="str">
        <f ca="1">VLOOKUP(S108,OFFSET(Pairings!$E$2,($B119-1)*gamesPerRound,0,gamesPerRound,4),4,FALSE)</f>
        <v>P.17</v>
      </c>
      <c r="T119" s="1" t="str">
        <f ca="1">VLOOKUP(T108,OFFSET(Pairings!$E$2,($B119-1)*gamesPerRound,0,gamesPerRound,4),4,FALSE)</f>
        <v>B.18</v>
      </c>
      <c r="U119" s="1" t="str">
        <f ca="1">VLOOKUP(U108,OFFSET(Pairings!$E$2,($B119-1)*gamesPerRound,0,gamesPerRound,4),4,FALSE)</f>
        <v>J.19</v>
      </c>
      <c r="V119" s="1" t="e">
        <f ca="1">VLOOKUP(V108,OFFSET(Pairings!$E$2,($B119-1)*gamesPerRound,0,gamesPerRound,4),4,FALSE)</f>
        <v>#N/A</v>
      </c>
    </row>
    <row r="120" spans="1:23" ht="15.6" hidden="1" customHeight="1" x14ac:dyDescent="0.2">
      <c r="B120" s="17">
        <v>3</v>
      </c>
      <c r="C120" s="1" t="e">
        <f ca="1">VLOOKUP(C108,OFFSET(Pairings!$D$2,($B120-1)*gamesPerRound,0,gamesPerRound,2),2,FALSE)</f>
        <v>#N/A</v>
      </c>
      <c r="D120" s="1" t="e">
        <f ca="1">VLOOKUP(D108,OFFSET(Pairings!$D$2,($B120-1)*gamesPerRound,0,gamesPerRound,2),2,FALSE)</f>
        <v>#N/A</v>
      </c>
      <c r="E120" s="1" t="e">
        <f ca="1">VLOOKUP(E108,OFFSET(Pairings!$D$2,($B120-1)*gamesPerRound,0,gamesPerRound,2),2,FALSE)</f>
        <v>#N/A</v>
      </c>
      <c r="F120" s="1" t="str">
        <f ca="1">VLOOKUP(F108,OFFSET(Pairings!$D$2,($B120-1)*gamesPerRound,0,gamesPerRound,2),2,FALSE)</f>
        <v>R.04</v>
      </c>
      <c r="G120" s="1" t="str">
        <f ca="1">VLOOKUP(G108,OFFSET(Pairings!$D$2,($B120-1)*gamesPerRound,0,gamesPerRound,2),2,FALSE)</f>
        <v>N.05</v>
      </c>
      <c r="H120" s="1" t="e">
        <f ca="1">VLOOKUP(H108,OFFSET(Pairings!$D$2,($B120-1)*gamesPerRound,0,gamesPerRound,2),2,FALSE)</f>
        <v>#N/A</v>
      </c>
      <c r="I120" s="1" t="str">
        <f ca="1">VLOOKUP(I108,OFFSET(Pairings!$D$2,($B120-1)*gamesPerRound,0,gamesPerRound,2),2,FALSE)</f>
        <v>B.07</v>
      </c>
      <c r="J120" s="1" t="e">
        <f ca="1">VLOOKUP(J108,OFFSET(Pairings!$D$2,($B120-1)*gamesPerRound,0,gamesPerRound,2),2,FALSE)</f>
        <v>#N/A</v>
      </c>
      <c r="K120" s="1" t="e">
        <f ca="1">VLOOKUP(K108,OFFSET(Pairings!$D$2,($B120-1)*gamesPerRound,0,gamesPerRound,2),2,FALSE)</f>
        <v>#N/A</v>
      </c>
      <c r="L120" s="1" t="e">
        <f ca="1">VLOOKUP(L108,OFFSET(Pairings!$D$2,($B120-1)*gamesPerRound,0,gamesPerRound,2),2,FALSE)</f>
        <v>#N/A</v>
      </c>
      <c r="M120" s="1" t="e">
        <f ca="1">VLOOKUP(M108,OFFSET(Pairings!$D$2,($B120-1)*gamesPerRound,0,gamesPerRound,2),2,FALSE)</f>
        <v>#N/A</v>
      </c>
      <c r="N120" s="1" t="str">
        <f ca="1">VLOOKUP(N108,OFFSET(Pairings!$D$2,($B120-1)*gamesPerRound,0,gamesPerRound,2),2,FALSE)</f>
        <v>O.12</v>
      </c>
      <c r="O120" s="1" t="str">
        <f ca="1">VLOOKUP(O108,OFFSET(Pairings!$D$2,($B120-1)*gamesPerRound,0,gamesPerRound,2),2,FALSE)</f>
        <v>L.13</v>
      </c>
      <c r="P120" s="1" t="e">
        <f ca="1">VLOOKUP(P108,OFFSET(Pairings!$D$2,($B120-1)*gamesPerRound,0,gamesPerRound,2),2,FALSE)</f>
        <v>#N/A</v>
      </c>
      <c r="Q120" s="1" t="str">
        <f ca="1">VLOOKUP(Q108,OFFSET(Pairings!$D$2,($B120-1)*gamesPerRound,0,gamesPerRound,2),2,FALSE)</f>
        <v>C.15</v>
      </c>
      <c r="R120" s="1" t="e">
        <f ca="1">VLOOKUP(R108,OFFSET(Pairings!$D$2,($B120-1)*gamesPerRound,0,gamesPerRound,2),2,FALSE)</f>
        <v>#N/A</v>
      </c>
      <c r="S120" s="1" t="str">
        <f ca="1">VLOOKUP(S108,OFFSET(Pairings!$D$2,($B120-1)*gamesPerRound,0,gamesPerRound,2),2,FALSE)</f>
        <v>S.17</v>
      </c>
      <c r="T120" s="1" t="e">
        <f ca="1">VLOOKUP(T108,OFFSET(Pairings!$D$2,($B120-1)*gamesPerRound,0,gamesPerRound,2),2,FALSE)</f>
        <v>#N/A</v>
      </c>
      <c r="U120" s="1" t="e">
        <f ca="1">VLOOKUP(U108,OFFSET(Pairings!$D$2,($B120-1)*gamesPerRound,0,gamesPerRound,2),2,FALSE)</f>
        <v>#N/A</v>
      </c>
      <c r="V120" s="1" t="str">
        <f ca="1">VLOOKUP(V108,OFFSET(Pairings!$D$2,($B120-1)*gamesPerRound,0,gamesPerRound,2),2,FALSE)</f>
        <v>A.20</v>
      </c>
    </row>
    <row r="121" spans="1:23" ht="15.6" hidden="1" customHeight="1" x14ac:dyDescent="0.2">
      <c r="B121" s="17">
        <v>3</v>
      </c>
      <c r="C121" s="1" t="str">
        <f ca="1">VLOOKUP(C108,OFFSET(Pairings!$E$2,($B121-1)*gamesPerRound,0,gamesPerRound,4),4,FALSE)</f>
        <v>D.01</v>
      </c>
      <c r="D121" s="1" t="str">
        <f ca="1">VLOOKUP(D108,OFFSET(Pairings!$E$2,($B121-1)*gamesPerRound,0,gamesPerRound,4),4,FALSE)</f>
        <v>I.02</v>
      </c>
      <c r="E121" s="1" t="str">
        <f ca="1">VLOOKUP(E108,OFFSET(Pairings!$E$2,($B121-1)*gamesPerRound,0,gamesPerRound,4),4,FALSE)</f>
        <v>O.03</v>
      </c>
      <c r="F121" s="1" t="e">
        <f ca="1">VLOOKUP(F108,OFFSET(Pairings!$E$2,($B121-1)*gamesPerRound,0,gamesPerRound,4),4,FALSE)</f>
        <v>#N/A</v>
      </c>
      <c r="G121" s="1" t="e">
        <f ca="1">VLOOKUP(G108,OFFSET(Pairings!$E$2,($B121-1)*gamesPerRound,0,gamesPerRound,4),4,FALSE)</f>
        <v>#N/A</v>
      </c>
      <c r="H121" s="1" t="str">
        <f ca="1">VLOOKUP(H108,OFFSET(Pairings!$E$2,($B121-1)*gamesPerRound,0,gamesPerRound,4),4,FALSE)</f>
        <v>L.06</v>
      </c>
      <c r="I121" s="1" t="e">
        <f ca="1">VLOOKUP(I108,OFFSET(Pairings!$E$2,($B121-1)*gamesPerRound,0,gamesPerRound,4),4,FALSE)</f>
        <v>#N/A</v>
      </c>
      <c r="J121" s="1" t="str">
        <f ca="1">VLOOKUP(J108,OFFSET(Pairings!$E$2,($B121-1)*gamesPerRound,0,gamesPerRound,4),4,FALSE)</f>
        <v>G.08</v>
      </c>
      <c r="K121" s="1" t="str">
        <f ca="1">VLOOKUP(K108,OFFSET(Pairings!$E$2,($B121-1)*gamesPerRound,0,gamesPerRound,4),4,FALSE)</f>
        <v>K.10</v>
      </c>
      <c r="L121" s="1" t="str">
        <f ca="1">VLOOKUP(L108,OFFSET(Pairings!$E$2,($B121-1)*gamesPerRound,0,gamesPerRound,4),4,FALSE)</f>
        <v>F.10</v>
      </c>
      <c r="M121" s="1" t="str">
        <f ca="1">VLOOKUP(M108,OFFSET(Pairings!$E$2,($B121-1)*gamesPerRound,0,gamesPerRound,4),4,FALSE)</f>
        <v>E.11</v>
      </c>
      <c r="N121" s="1" t="e">
        <f ca="1">VLOOKUP(N108,OFFSET(Pairings!$E$2,($B121-1)*gamesPerRound,0,gamesPerRound,4),4,FALSE)</f>
        <v>#N/A</v>
      </c>
      <c r="O121" s="1" t="e">
        <f ca="1">VLOOKUP(O108,OFFSET(Pairings!$E$2,($B121-1)*gamesPerRound,0,gamesPerRound,4),4,FALSE)</f>
        <v>#N/A</v>
      </c>
      <c r="P121" s="1" t="str">
        <f ca="1">VLOOKUP(P108,OFFSET(Pairings!$E$2,($B121-1)*gamesPerRound,0,gamesPerRound,4),4,FALSE)</f>
        <v>K.14</v>
      </c>
      <c r="Q121" s="1" t="e">
        <f ca="1">VLOOKUP(Q108,OFFSET(Pairings!$E$2,($B121-1)*gamesPerRound,0,gamesPerRound,4),4,FALSE)</f>
        <v>#N/A</v>
      </c>
      <c r="R121" s="1" t="str">
        <f ca="1">VLOOKUP(R108,OFFSET(Pairings!$E$2,($B121-1)*gamesPerRound,0,gamesPerRound,4),4,FALSE)</f>
        <v>Q.16</v>
      </c>
      <c r="S121" s="1" t="e">
        <f ca="1">VLOOKUP(S108,OFFSET(Pairings!$E$2,($B121-1)*gamesPerRound,0,gamesPerRound,4),4,FALSE)</f>
        <v>#N/A</v>
      </c>
      <c r="T121" s="1" t="str">
        <f ca="1">VLOOKUP(T108,OFFSET(Pairings!$E$2,($B121-1)*gamesPerRound,0,gamesPerRound,4),4,FALSE)</f>
        <v>J.18</v>
      </c>
      <c r="U121" s="1" t="str">
        <f ca="1">VLOOKUP(U108,OFFSET(Pairings!$E$2,($B121-1)*gamesPerRound,0,gamesPerRound,4),4,FALSE)</f>
        <v>Q.19</v>
      </c>
      <c r="V121" s="1" t="e">
        <f ca="1">VLOOKUP(V108,OFFSET(Pairings!$E$2,($B121-1)*gamesPerRound,0,gamesPerRound,4),4,FALSE)</f>
        <v>#N/A</v>
      </c>
    </row>
    <row r="122" spans="1:23" ht="15.75" customHeight="1" thickBot="1" x14ac:dyDescent="0.25"/>
    <row r="123" spans="1:23" s="12" customFormat="1" ht="15.75" thickBot="1" x14ac:dyDescent="0.25">
      <c r="A123" s="12" t="s">
        <v>13</v>
      </c>
      <c r="B123" s="38">
        <f>VLOOKUP(A123,TeamLookup,2,FALSE)</f>
        <v>0</v>
      </c>
      <c r="C123" s="13" t="str">
        <f>$A123&amp;"."&amp;TEXT(C$1,"00")</f>
        <v>I.01</v>
      </c>
      <c r="D123" s="14" t="str">
        <f t="shared" ref="D123:V123" si="104">$A123&amp;"."&amp;TEXT(D$1,"00")</f>
        <v>I.02</v>
      </c>
      <c r="E123" s="14" t="str">
        <f t="shared" si="104"/>
        <v>I.03</v>
      </c>
      <c r="F123" s="14" t="str">
        <f t="shared" si="104"/>
        <v>I.04</v>
      </c>
      <c r="G123" s="14" t="str">
        <f t="shared" si="104"/>
        <v>I.05</v>
      </c>
      <c r="H123" s="14" t="str">
        <f t="shared" si="104"/>
        <v>I.06</v>
      </c>
      <c r="I123" s="14" t="str">
        <f t="shared" si="104"/>
        <v>I.07</v>
      </c>
      <c r="J123" s="14" t="str">
        <f t="shared" si="104"/>
        <v>I.08</v>
      </c>
      <c r="K123" s="14" t="str">
        <f t="shared" si="104"/>
        <v>I.09</v>
      </c>
      <c r="L123" s="14" t="str">
        <f t="shared" si="104"/>
        <v>I.10</v>
      </c>
      <c r="M123" s="14" t="str">
        <f t="shared" si="104"/>
        <v>I.11</v>
      </c>
      <c r="N123" s="15" t="str">
        <f t="shared" si="104"/>
        <v>I.12</v>
      </c>
      <c r="O123" s="15" t="str">
        <f t="shared" si="104"/>
        <v>I.13</v>
      </c>
      <c r="P123" s="15" t="str">
        <f t="shared" si="104"/>
        <v>I.14</v>
      </c>
      <c r="Q123" s="15" t="str">
        <f t="shared" si="104"/>
        <v>I.15</v>
      </c>
      <c r="R123" s="15" t="str">
        <f t="shared" si="104"/>
        <v>I.16</v>
      </c>
      <c r="S123" s="15" t="str">
        <f t="shared" si="104"/>
        <v>I.17</v>
      </c>
      <c r="T123" s="15" t="str">
        <f t="shared" si="104"/>
        <v>I.18</v>
      </c>
      <c r="U123" s="15" t="str">
        <f t="shared" si="104"/>
        <v>I.19</v>
      </c>
      <c r="V123" s="15" t="str">
        <f t="shared" si="104"/>
        <v>I.20</v>
      </c>
      <c r="W123" s="16" t="s">
        <v>110</v>
      </c>
    </row>
    <row r="124" spans="1:23" ht="9" customHeight="1" x14ac:dyDescent="0.2">
      <c r="C124" s="19" t="str">
        <f t="shared" ref="C124:V124" ca="1" si="105">IF(ISNA(C131),"B","W")</f>
        <v>W</v>
      </c>
      <c r="D124" s="20" t="str">
        <f t="shared" ca="1" si="105"/>
        <v>B</v>
      </c>
      <c r="E124" s="20" t="str">
        <f t="shared" ca="1" si="105"/>
        <v>B</v>
      </c>
      <c r="F124" s="20" t="str">
        <f t="shared" ca="1" si="105"/>
        <v>W</v>
      </c>
      <c r="G124" s="20" t="str">
        <f t="shared" ca="1" si="105"/>
        <v>B</v>
      </c>
      <c r="H124" s="20" t="str">
        <f t="shared" ca="1" si="105"/>
        <v>W</v>
      </c>
      <c r="I124" s="20" t="str">
        <f t="shared" ca="1" si="105"/>
        <v>B</v>
      </c>
      <c r="J124" s="20" t="str">
        <f t="shared" ca="1" si="105"/>
        <v>B</v>
      </c>
      <c r="K124" s="20" t="str">
        <f t="shared" ca="1" si="105"/>
        <v>W</v>
      </c>
      <c r="L124" s="20" t="str">
        <f t="shared" ca="1" si="105"/>
        <v>B</v>
      </c>
      <c r="M124" s="20" t="str">
        <f t="shared" ca="1" si="105"/>
        <v>B</v>
      </c>
      <c r="N124" s="21" t="str">
        <f t="shared" ca="1" si="105"/>
        <v>B</v>
      </c>
      <c r="O124" s="21" t="str">
        <f t="shared" ca="1" si="105"/>
        <v>B</v>
      </c>
      <c r="P124" s="21" t="str">
        <f t="shared" ca="1" si="105"/>
        <v>B</v>
      </c>
      <c r="Q124" s="21" t="str">
        <f t="shared" ca="1" si="105"/>
        <v>B</v>
      </c>
      <c r="R124" s="21" t="str">
        <f t="shared" ca="1" si="105"/>
        <v>W</v>
      </c>
      <c r="S124" s="21" t="str">
        <f t="shared" ca="1" si="105"/>
        <v>W</v>
      </c>
      <c r="T124" s="21" t="str">
        <f t="shared" ca="1" si="105"/>
        <v>B</v>
      </c>
      <c r="U124" s="21" t="str">
        <f t="shared" ca="1" si="105"/>
        <v>W</v>
      </c>
      <c r="V124" s="21" t="str">
        <f t="shared" ca="1" si="105"/>
        <v>W</v>
      </c>
      <c r="W124" s="6"/>
    </row>
    <row r="125" spans="1:23" x14ac:dyDescent="0.2">
      <c r="B125" s="17" t="s">
        <v>111</v>
      </c>
      <c r="C125" s="22" t="str">
        <f ca="1">IF(ISNA(C131),C132,C131)</f>
        <v>S.01</v>
      </c>
      <c r="D125" s="23" t="str">
        <f t="shared" ref="D125:V125" ca="1" si="106">IF(ISNA(D131),D132,D131)</f>
        <v>F.02</v>
      </c>
      <c r="E125" s="23" t="str">
        <f t="shared" ca="1" si="106"/>
        <v>M.04</v>
      </c>
      <c r="F125" s="23" t="str">
        <f t="shared" ca="1" si="106"/>
        <v>B.04</v>
      </c>
      <c r="G125" s="23" t="str">
        <f t="shared" ca="1" si="106"/>
        <v>E.06</v>
      </c>
      <c r="H125" s="23" t="str">
        <f t="shared" ca="1" si="106"/>
        <v>R.06</v>
      </c>
      <c r="I125" s="23" t="str">
        <f t="shared" ca="1" si="106"/>
        <v>Q.08</v>
      </c>
      <c r="J125" s="23" t="str">
        <f t="shared" ca="1" si="106"/>
        <v>L.08</v>
      </c>
      <c r="K125" s="23" t="str">
        <f t="shared" ca="1" si="106"/>
        <v>S.09</v>
      </c>
      <c r="L125" s="23" t="str">
        <f t="shared" ca="1" si="106"/>
        <v>R.10</v>
      </c>
      <c r="M125" s="23" t="str">
        <f t="shared" ca="1" si="106"/>
        <v>P.11</v>
      </c>
      <c r="N125" s="24" t="str">
        <f t="shared" ca="1" si="106"/>
        <v>N.12</v>
      </c>
      <c r="O125" s="24" t="str">
        <f t="shared" ca="1" si="106"/>
        <v>K.13</v>
      </c>
      <c r="P125" s="24" t="str">
        <f t="shared" ca="1" si="106"/>
        <v>H.14</v>
      </c>
      <c r="Q125" s="24" t="str">
        <f t="shared" ca="1" si="106"/>
        <v>A.15</v>
      </c>
      <c r="R125" s="24" t="str">
        <f t="shared" ca="1" si="106"/>
        <v>R.16</v>
      </c>
      <c r="S125" s="24" t="str">
        <f t="shared" ca="1" si="106"/>
        <v>Q.17</v>
      </c>
      <c r="T125" s="24" t="str">
        <f t="shared" ca="1" si="106"/>
        <v>H.18</v>
      </c>
      <c r="U125" s="24" t="str">
        <f t="shared" ca="1" si="106"/>
        <v>G.19</v>
      </c>
      <c r="V125" s="24" t="str">
        <f t="shared" ca="1" si="106"/>
        <v>E.20</v>
      </c>
      <c r="W125" s="11"/>
    </row>
    <row r="126" spans="1:23" ht="9" customHeight="1" x14ac:dyDescent="0.2">
      <c r="C126" s="25" t="str">
        <f t="shared" ref="C126:V126" ca="1" si="107">IF(ISNA(C133),"B","W")</f>
        <v>B</v>
      </c>
      <c r="D126" s="26" t="str">
        <f t="shared" ca="1" si="107"/>
        <v>B</v>
      </c>
      <c r="E126" s="26" t="str">
        <f t="shared" ca="1" si="107"/>
        <v>W</v>
      </c>
      <c r="F126" s="26" t="str">
        <f t="shared" ca="1" si="107"/>
        <v>W</v>
      </c>
      <c r="G126" s="26" t="str">
        <f t="shared" ca="1" si="107"/>
        <v>W</v>
      </c>
      <c r="H126" s="26" t="str">
        <f t="shared" ca="1" si="107"/>
        <v>B</v>
      </c>
      <c r="I126" s="26" t="str">
        <f t="shared" ca="1" si="107"/>
        <v>W</v>
      </c>
      <c r="J126" s="26" t="str">
        <f t="shared" ca="1" si="107"/>
        <v>W</v>
      </c>
      <c r="K126" s="26" t="str">
        <f t="shared" ca="1" si="107"/>
        <v>B</v>
      </c>
      <c r="L126" s="26" t="str">
        <f t="shared" ca="1" si="107"/>
        <v>B</v>
      </c>
      <c r="M126" s="26" t="str">
        <f t="shared" ca="1" si="107"/>
        <v>W</v>
      </c>
      <c r="N126" s="27" t="str">
        <f t="shared" ca="1" si="107"/>
        <v>W</v>
      </c>
      <c r="O126" s="27" t="str">
        <f t="shared" ca="1" si="107"/>
        <v>B</v>
      </c>
      <c r="P126" s="27" t="str">
        <f t="shared" ca="1" si="107"/>
        <v>W</v>
      </c>
      <c r="Q126" s="27" t="str">
        <f t="shared" ca="1" si="107"/>
        <v>W</v>
      </c>
      <c r="R126" s="27" t="str">
        <f t="shared" ca="1" si="107"/>
        <v>B</v>
      </c>
      <c r="S126" s="27" t="str">
        <f t="shared" ca="1" si="107"/>
        <v>B</v>
      </c>
      <c r="T126" s="27" t="str">
        <f t="shared" ca="1" si="107"/>
        <v>W</v>
      </c>
      <c r="U126" s="27" t="str">
        <f t="shared" ca="1" si="107"/>
        <v>W</v>
      </c>
      <c r="V126" s="27" t="str">
        <f t="shared" ca="1" si="107"/>
        <v>B</v>
      </c>
      <c r="W126" s="6"/>
    </row>
    <row r="127" spans="1:23" x14ac:dyDescent="0.2">
      <c r="B127" s="17" t="s">
        <v>112</v>
      </c>
      <c r="C127" s="22" t="str">
        <f ca="1">IF(ISNA(C133),C134,C133)</f>
        <v>K.01</v>
      </c>
      <c r="D127" s="23" t="str">
        <f t="shared" ref="D127:V127" ca="1" si="108">IF(ISNA(D133),D134,D133)</f>
        <v>M.02</v>
      </c>
      <c r="E127" s="23" t="str">
        <f t="shared" ca="1" si="108"/>
        <v>G.03</v>
      </c>
      <c r="F127" s="23" t="str">
        <f t="shared" ca="1" si="108"/>
        <v>L.04</v>
      </c>
      <c r="G127" s="23" t="str">
        <f t="shared" ca="1" si="108"/>
        <v>A.05</v>
      </c>
      <c r="H127" s="23" t="str">
        <f t="shared" ca="1" si="108"/>
        <v>P.06</v>
      </c>
      <c r="I127" s="23" t="str">
        <f t="shared" ca="1" si="108"/>
        <v>J.07</v>
      </c>
      <c r="J127" s="23" t="str">
        <f t="shared" ca="1" si="108"/>
        <v>C.08</v>
      </c>
      <c r="K127" s="23" t="str">
        <f t="shared" ca="1" si="108"/>
        <v>Q.09</v>
      </c>
      <c r="L127" s="23" t="str">
        <f t="shared" ca="1" si="108"/>
        <v>D.10</v>
      </c>
      <c r="M127" s="23" t="str">
        <f t="shared" ca="1" si="108"/>
        <v>E.11</v>
      </c>
      <c r="N127" s="24" t="str">
        <f t="shared" ca="1" si="108"/>
        <v>J.11</v>
      </c>
      <c r="O127" s="24" t="str">
        <f t="shared" ca="1" si="108"/>
        <v>D.13</v>
      </c>
      <c r="P127" s="24" t="str">
        <f t="shared" ca="1" si="108"/>
        <v>F.14</v>
      </c>
      <c r="Q127" s="24" t="str">
        <f t="shared" ca="1" si="108"/>
        <v>O.15</v>
      </c>
      <c r="R127" s="24" t="str">
        <f t="shared" ca="1" si="108"/>
        <v>S.16</v>
      </c>
      <c r="S127" s="24" t="str">
        <f t="shared" ca="1" si="108"/>
        <v>B.17</v>
      </c>
      <c r="T127" s="24" t="str">
        <f t="shared" ca="1" si="108"/>
        <v>F.18</v>
      </c>
      <c r="U127" s="24" t="str">
        <f t="shared" ca="1" si="108"/>
        <v>N.19</v>
      </c>
      <c r="V127" s="24" t="str">
        <f t="shared" ca="1" si="108"/>
        <v>M.20</v>
      </c>
      <c r="W127" s="11"/>
    </row>
    <row r="128" spans="1:23" ht="9" customHeight="1" x14ac:dyDescent="0.2">
      <c r="C128" s="25" t="str">
        <f t="shared" ref="C128:V128" ca="1" si="109">IF(ISNA(C135),"B","W")</f>
        <v>W</v>
      </c>
      <c r="D128" s="26" t="str">
        <f t="shared" ca="1" si="109"/>
        <v>W</v>
      </c>
      <c r="E128" s="26" t="str">
        <f t="shared" ca="1" si="109"/>
        <v>B</v>
      </c>
      <c r="F128" s="26" t="str">
        <f t="shared" ca="1" si="109"/>
        <v>B</v>
      </c>
      <c r="G128" s="26" t="str">
        <f t="shared" ca="1" si="109"/>
        <v>W</v>
      </c>
      <c r="H128" s="26" t="str">
        <f t="shared" ca="1" si="109"/>
        <v>W</v>
      </c>
      <c r="I128" s="26" t="str">
        <f t="shared" ca="1" si="109"/>
        <v>W</v>
      </c>
      <c r="J128" s="26" t="str">
        <f t="shared" ca="1" si="109"/>
        <v>B</v>
      </c>
      <c r="K128" s="26" t="str">
        <f t="shared" ca="1" si="109"/>
        <v>B</v>
      </c>
      <c r="L128" s="26" t="str">
        <f t="shared" ca="1" si="109"/>
        <v>W</v>
      </c>
      <c r="M128" s="26" t="str">
        <f t="shared" ca="1" si="109"/>
        <v>B</v>
      </c>
      <c r="N128" s="27" t="str">
        <f t="shared" ca="1" si="109"/>
        <v>B</v>
      </c>
      <c r="O128" s="27" t="str">
        <f t="shared" ca="1" si="109"/>
        <v>W</v>
      </c>
      <c r="P128" s="27" t="str">
        <f t="shared" ca="1" si="109"/>
        <v>W</v>
      </c>
      <c r="Q128" s="27" t="str">
        <f t="shared" ca="1" si="109"/>
        <v>W</v>
      </c>
      <c r="R128" s="27" t="str">
        <f t="shared" ca="1" si="109"/>
        <v>W</v>
      </c>
      <c r="S128" s="27" t="str">
        <f t="shared" ca="1" si="109"/>
        <v>W</v>
      </c>
      <c r="T128" s="27" t="str">
        <f t="shared" ca="1" si="109"/>
        <v>B</v>
      </c>
      <c r="U128" s="27" t="str">
        <f t="shared" ca="1" si="109"/>
        <v>B</v>
      </c>
      <c r="V128" s="27" t="str">
        <f t="shared" ca="1" si="109"/>
        <v>B</v>
      </c>
      <c r="W128" s="6"/>
    </row>
    <row r="129" spans="1:23" ht="15.75" thickBot="1" x14ac:dyDescent="0.25">
      <c r="B129" s="17" t="s">
        <v>113</v>
      </c>
      <c r="C129" s="28" t="str">
        <f ca="1">IF(ISNA(C135),C136,C135)</f>
        <v>O.01</v>
      </c>
      <c r="D129" s="29" t="str">
        <f t="shared" ref="D129:V129" ca="1" si="110">IF(ISNA(D135),D136,D135)</f>
        <v>H.02</v>
      </c>
      <c r="E129" s="29" t="str">
        <f t="shared" ca="1" si="110"/>
        <v>S.03</v>
      </c>
      <c r="F129" s="29" t="str">
        <f t="shared" ca="1" si="110"/>
        <v>A.04</v>
      </c>
      <c r="G129" s="29" t="str">
        <f t="shared" ca="1" si="110"/>
        <v>L.05</v>
      </c>
      <c r="H129" s="29" t="str">
        <f t="shared" ca="1" si="110"/>
        <v>D.06</v>
      </c>
      <c r="I129" s="29" t="str">
        <f t="shared" ca="1" si="110"/>
        <v>L.07</v>
      </c>
      <c r="J129" s="29" t="str">
        <f t="shared" ca="1" si="110"/>
        <v>P.08</v>
      </c>
      <c r="K129" s="29" t="str">
        <f t="shared" ca="1" si="110"/>
        <v>D.09</v>
      </c>
      <c r="L129" s="29" t="str">
        <f t="shared" ca="1" si="110"/>
        <v>J.10</v>
      </c>
      <c r="M129" s="29" t="str">
        <f t="shared" ca="1" si="110"/>
        <v>C.11</v>
      </c>
      <c r="N129" s="30" t="str">
        <f t="shared" ca="1" si="110"/>
        <v>C.12</v>
      </c>
      <c r="O129" s="30" t="str">
        <f t="shared" ca="1" si="110"/>
        <v>G.13</v>
      </c>
      <c r="P129" s="30" t="str">
        <f t="shared" ca="1" si="110"/>
        <v>N.13</v>
      </c>
      <c r="Q129" s="30" t="str">
        <f t="shared" ca="1" si="110"/>
        <v>Q.15</v>
      </c>
      <c r="R129" s="30" t="str">
        <f t="shared" ca="1" si="110"/>
        <v>B.16</v>
      </c>
      <c r="S129" s="30" t="str">
        <f t="shared" ca="1" si="110"/>
        <v>K.17</v>
      </c>
      <c r="T129" s="30" t="str">
        <f t="shared" ca="1" si="110"/>
        <v>M.18</v>
      </c>
      <c r="U129" s="30" t="str">
        <f t="shared" ca="1" si="110"/>
        <v>O.19</v>
      </c>
      <c r="V129" s="30" t="str">
        <f t="shared" ca="1" si="110"/>
        <v>R.20</v>
      </c>
      <c r="W129" s="7"/>
    </row>
    <row r="130" spans="1:23" ht="15.75" customHeight="1" thickBot="1" x14ac:dyDescent="0.25">
      <c r="B130" s="17" t="s">
        <v>110</v>
      </c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0"/>
      <c r="P130" s="10"/>
      <c r="Q130" s="10"/>
      <c r="R130" s="10"/>
      <c r="S130" s="10"/>
      <c r="T130" s="10"/>
      <c r="U130" s="10"/>
      <c r="V130" s="10"/>
      <c r="W130" s="5"/>
    </row>
    <row r="131" spans="1:23" ht="15.75" hidden="1" customHeight="1" x14ac:dyDescent="0.2">
      <c r="B131" s="17">
        <v>1</v>
      </c>
      <c r="C131" s="1" t="str">
        <f ca="1">VLOOKUP(C123,OFFSET(Pairings!$D$2,($B131-1)*gamesPerRound,0,gamesPerRound,2),2,FALSE)</f>
        <v>S.01</v>
      </c>
      <c r="D131" s="1" t="e">
        <f ca="1">VLOOKUP(D123,OFFSET(Pairings!$D$2,($B131-1)*gamesPerRound,0,gamesPerRound,2),2,FALSE)</f>
        <v>#N/A</v>
      </c>
      <c r="E131" s="1" t="e">
        <f ca="1">VLOOKUP(E123,OFFSET(Pairings!$D$2,($B131-1)*gamesPerRound,0,gamesPerRound,2),2,FALSE)</f>
        <v>#N/A</v>
      </c>
      <c r="F131" s="1" t="str">
        <f ca="1">VLOOKUP(F123,OFFSET(Pairings!$D$2,($B131-1)*gamesPerRound,0,gamesPerRound,2),2,FALSE)</f>
        <v>B.04</v>
      </c>
      <c r="G131" s="1" t="e">
        <f ca="1">VLOOKUP(G123,OFFSET(Pairings!$D$2,($B131-1)*gamesPerRound,0,gamesPerRound,2),2,FALSE)</f>
        <v>#N/A</v>
      </c>
      <c r="H131" s="1" t="str">
        <f ca="1">VLOOKUP(H123,OFFSET(Pairings!$D$2,($B131-1)*gamesPerRound,0,gamesPerRound,2),2,FALSE)</f>
        <v>R.06</v>
      </c>
      <c r="I131" s="1" t="e">
        <f ca="1">VLOOKUP(I123,OFFSET(Pairings!$D$2,($B131-1)*gamesPerRound,0,gamesPerRound,2),2,FALSE)</f>
        <v>#N/A</v>
      </c>
      <c r="J131" s="1" t="e">
        <f ca="1">VLOOKUP(J123,OFFSET(Pairings!$D$2,($B131-1)*gamesPerRound,0,gamesPerRound,2),2,FALSE)</f>
        <v>#N/A</v>
      </c>
      <c r="K131" s="1" t="str">
        <f ca="1">VLOOKUP(K123,OFFSET(Pairings!$D$2,($B131-1)*gamesPerRound,0,gamesPerRound,2),2,FALSE)</f>
        <v>S.09</v>
      </c>
      <c r="L131" s="1" t="e">
        <f ca="1">VLOOKUP(L123,OFFSET(Pairings!$D$2,($B131-1)*gamesPerRound,0,gamesPerRound,2),2,FALSE)</f>
        <v>#N/A</v>
      </c>
      <c r="M131" s="1" t="e">
        <f ca="1">VLOOKUP(M123,OFFSET(Pairings!$D$2,($B131-1)*gamesPerRound,0,gamesPerRound,2),2,FALSE)</f>
        <v>#N/A</v>
      </c>
      <c r="N131" s="1" t="e">
        <f ca="1">VLOOKUP(N123,OFFSET(Pairings!$D$2,($B131-1)*gamesPerRound,0,gamesPerRound,2),2,FALSE)</f>
        <v>#N/A</v>
      </c>
      <c r="O131" s="1" t="e">
        <f ca="1">VLOOKUP(O123,OFFSET(Pairings!$D$2,($B131-1)*gamesPerRound,0,gamesPerRound,2),2,FALSE)</f>
        <v>#N/A</v>
      </c>
      <c r="P131" s="1" t="e">
        <f ca="1">VLOOKUP(P123,OFFSET(Pairings!$D$2,($B131-1)*gamesPerRound,0,gamesPerRound,2),2,FALSE)</f>
        <v>#N/A</v>
      </c>
      <c r="Q131" s="1" t="e">
        <f ca="1">VLOOKUP(Q123,OFFSET(Pairings!$D$2,($B131-1)*gamesPerRound,0,gamesPerRound,2),2,FALSE)</f>
        <v>#N/A</v>
      </c>
      <c r="R131" s="1" t="str">
        <f ca="1">VLOOKUP(R123,OFFSET(Pairings!$D$2,($B131-1)*gamesPerRound,0,gamesPerRound,2),2,FALSE)</f>
        <v>R.16</v>
      </c>
      <c r="S131" s="1" t="str">
        <f ca="1">VLOOKUP(S123,OFFSET(Pairings!$D$2,($B131-1)*gamesPerRound,0,gamesPerRound,2),2,FALSE)</f>
        <v>Q.17</v>
      </c>
      <c r="T131" s="1" t="e">
        <f ca="1">VLOOKUP(T123,OFFSET(Pairings!$D$2,($B131-1)*gamesPerRound,0,gamesPerRound,2),2,FALSE)</f>
        <v>#N/A</v>
      </c>
      <c r="U131" s="1" t="str">
        <f ca="1">VLOOKUP(U123,OFFSET(Pairings!$D$2,($B131-1)*gamesPerRound,0,gamesPerRound,2),2,FALSE)</f>
        <v>G.19</v>
      </c>
      <c r="V131" s="1" t="str">
        <f ca="1">VLOOKUP(V123,OFFSET(Pairings!$D$2,($B131-1)*gamesPerRound,0,gamesPerRound,2),2,FALSE)</f>
        <v>E.20</v>
      </c>
    </row>
    <row r="132" spans="1:23" ht="15.75" hidden="1" customHeight="1" x14ac:dyDescent="0.2">
      <c r="B132" s="17">
        <v>1</v>
      </c>
      <c r="C132" s="1" t="e">
        <f ca="1">VLOOKUP(C123,OFFSET(Pairings!$E$2,($B132-1)*gamesPerRound,0,gamesPerRound,4),4,FALSE)</f>
        <v>#N/A</v>
      </c>
      <c r="D132" s="1" t="str">
        <f ca="1">VLOOKUP(D123,OFFSET(Pairings!$E$2,($B132-1)*gamesPerRound,0,gamesPerRound,4),4,FALSE)</f>
        <v>F.02</v>
      </c>
      <c r="E132" s="1" t="str">
        <f ca="1">VLOOKUP(E123,OFFSET(Pairings!$E$2,($B132-1)*gamesPerRound,0,gamesPerRound,4),4,FALSE)</f>
        <v>M.04</v>
      </c>
      <c r="F132" s="1" t="e">
        <f ca="1">VLOOKUP(F123,OFFSET(Pairings!$E$2,($B132-1)*gamesPerRound,0,gamesPerRound,4),4,FALSE)</f>
        <v>#N/A</v>
      </c>
      <c r="G132" s="1" t="str">
        <f ca="1">VLOOKUP(G123,OFFSET(Pairings!$E$2,($B132-1)*gamesPerRound,0,gamesPerRound,4),4,FALSE)</f>
        <v>E.06</v>
      </c>
      <c r="H132" s="1" t="e">
        <f ca="1">VLOOKUP(H123,OFFSET(Pairings!$E$2,($B132-1)*gamesPerRound,0,gamesPerRound,4),4,FALSE)</f>
        <v>#N/A</v>
      </c>
      <c r="I132" s="1" t="str">
        <f ca="1">VLOOKUP(I123,OFFSET(Pairings!$E$2,($B132-1)*gamesPerRound,0,gamesPerRound,4),4,FALSE)</f>
        <v>Q.08</v>
      </c>
      <c r="J132" s="1" t="str">
        <f ca="1">VLOOKUP(J123,OFFSET(Pairings!$E$2,($B132-1)*gamesPerRound,0,gamesPerRound,4),4,FALSE)</f>
        <v>L.08</v>
      </c>
      <c r="K132" s="1" t="e">
        <f ca="1">VLOOKUP(K123,OFFSET(Pairings!$E$2,($B132-1)*gamesPerRound,0,gamesPerRound,4),4,FALSE)</f>
        <v>#N/A</v>
      </c>
      <c r="L132" s="1" t="str">
        <f ca="1">VLOOKUP(L123,OFFSET(Pairings!$E$2,($B132-1)*gamesPerRound,0,gamesPerRound,4),4,FALSE)</f>
        <v>R.10</v>
      </c>
      <c r="M132" s="1" t="str">
        <f ca="1">VLOOKUP(M123,OFFSET(Pairings!$E$2,($B132-1)*gamesPerRound,0,gamesPerRound,4),4,FALSE)</f>
        <v>P.11</v>
      </c>
      <c r="N132" s="1" t="str">
        <f ca="1">VLOOKUP(N123,OFFSET(Pairings!$E$2,($B132-1)*gamesPerRound,0,gamesPerRound,4),4,FALSE)</f>
        <v>N.12</v>
      </c>
      <c r="O132" s="1" t="str">
        <f ca="1">VLOOKUP(O123,OFFSET(Pairings!$E$2,($B132-1)*gamesPerRound,0,gamesPerRound,4),4,FALSE)</f>
        <v>K.13</v>
      </c>
      <c r="P132" s="1" t="str">
        <f ca="1">VLOOKUP(P123,OFFSET(Pairings!$E$2,($B132-1)*gamesPerRound,0,gamesPerRound,4),4,FALSE)</f>
        <v>H.14</v>
      </c>
      <c r="Q132" s="1" t="str">
        <f ca="1">VLOOKUP(Q123,OFFSET(Pairings!$E$2,($B132-1)*gamesPerRound,0,gamesPerRound,4),4,FALSE)</f>
        <v>A.15</v>
      </c>
      <c r="R132" s="1" t="e">
        <f ca="1">VLOOKUP(R123,OFFSET(Pairings!$E$2,($B132-1)*gamesPerRound,0,gamesPerRound,4),4,FALSE)</f>
        <v>#N/A</v>
      </c>
      <c r="S132" s="1" t="e">
        <f ca="1">VLOOKUP(S123,OFFSET(Pairings!$E$2,($B132-1)*gamesPerRound,0,gamesPerRound,4),4,FALSE)</f>
        <v>#N/A</v>
      </c>
      <c r="T132" s="1" t="str">
        <f ca="1">VLOOKUP(T123,OFFSET(Pairings!$E$2,($B132-1)*gamesPerRound,0,gamesPerRound,4),4,FALSE)</f>
        <v>H.18</v>
      </c>
      <c r="U132" s="1" t="e">
        <f ca="1">VLOOKUP(U123,OFFSET(Pairings!$E$2,($B132-1)*gamesPerRound,0,gamesPerRound,4),4,FALSE)</f>
        <v>#N/A</v>
      </c>
      <c r="V132" s="1" t="e">
        <f ca="1">VLOOKUP(V123,OFFSET(Pairings!$E$2,($B132-1)*gamesPerRound,0,gamesPerRound,4),4,FALSE)</f>
        <v>#N/A</v>
      </c>
    </row>
    <row r="133" spans="1:23" ht="15.75" hidden="1" customHeight="1" x14ac:dyDescent="0.2">
      <c r="B133" s="17">
        <v>2</v>
      </c>
      <c r="C133" s="1" t="e">
        <f ca="1">VLOOKUP(C123,OFFSET(Pairings!$D$2,($B133-1)*gamesPerRound,0,gamesPerRound,2),2,FALSE)</f>
        <v>#N/A</v>
      </c>
      <c r="D133" s="1" t="e">
        <f ca="1">VLOOKUP(D123,OFFSET(Pairings!$D$2,($B133-1)*gamesPerRound,0,gamesPerRound,2),2,FALSE)</f>
        <v>#N/A</v>
      </c>
      <c r="E133" s="1" t="str">
        <f ca="1">VLOOKUP(E123,OFFSET(Pairings!$D$2,($B133-1)*gamesPerRound,0,gamesPerRound,2),2,FALSE)</f>
        <v>G.03</v>
      </c>
      <c r="F133" s="1" t="str">
        <f ca="1">VLOOKUP(F123,OFFSET(Pairings!$D$2,($B133-1)*gamesPerRound,0,gamesPerRound,2),2,FALSE)</f>
        <v>L.04</v>
      </c>
      <c r="G133" s="1" t="str">
        <f ca="1">VLOOKUP(G123,OFFSET(Pairings!$D$2,($B133-1)*gamesPerRound,0,gamesPerRound,2),2,FALSE)</f>
        <v>A.05</v>
      </c>
      <c r="H133" s="1" t="e">
        <f ca="1">VLOOKUP(H123,OFFSET(Pairings!$D$2,($B133-1)*gamesPerRound,0,gamesPerRound,2),2,FALSE)</f>
        <v>#N/A</v>
      </c>
      <c r="I133" s="1" t="str">
        <f ca="1">VLOOKUP(I123,OFFSET(Pairings!$D$2,($B133-1)*gamesPerRound,0,gamesPerRound,2),2,FALSE)</f>
        <v>J.07</v>
      </c>
      <c r="J133" s="1" t="str">
        <f ca="1">VLOOKUP(J123,OFFSET(Pairings!$D$2,($B133-1)*gamesPerRound,0,gamesPerRound,2),2,FALSE)</f>
        <v>C.08</v>
      </c>
      <c r="K133" s="1" t="e">
        <f ca="1">VLOOKUP(K123,OFFSET(Pairings!$D$2,($B133-1)*gamesPerRound,0,gamesPerRound,2),2,FALSE)</f>
        <v>#N/A</v>
      </c>
      <c r="L133" s="1" t="e">
        <f ca="1">VLOOKUP(L123,OFFSET(Pairings!$D$2,($B133-1)*gamesPerRound,0,gamesPerRound,2),2,FALSE)</f>
        <v>#N/A</v>
      </c>
      <c r="M133" s="1" t="str">
        <f ca="1">VLOOKUP(M123,OFFSET(Pairings!$D$2,($B133-1)*gamesPerRound,0,gamesPerRound,2),2,FALSE)</f>
        <v>E.11</v>
      </c>
      <c r="N133" s="1" t="str">
        <f ca="1">VLOOKUP(N123,OFFSET(Pairings!$D$2,($B133-1)*gamesPerRound,0,gamesPerRound,2),2,FALSE)</f>
        <v>J.11</v>
      </c>
      <c r="O133" s="1" t="e">
        <f ca="1">VLOOKUP(O123,OFFSET(Pairings!$D$2,($B133-1)*gamesPerRound,0,gamesPerRound,2),2,FALSE)</f>
        <v>#N/A</v>
      </c>
      <c r="P133" s="1" t="str">
        <f ca="1">VLOOKUP(P123,OFFSET(Pairings!$D$2,($B133-1)*gamesPerRound,0,gamesPerRound,2),2,FALSE)</f>
        <v>F.14</v>
      </c>
      <c r="Q133" s="1" t="str">
        <f ca="1">VLOOKUP(Q123,OFFSET(Pairings!$D$2,($B133-1)*gamesPerRound,0,gamesPerRound,2),2,FALSE)</f>
        <v>O.15</v>
      </c>
      <c r="R133" s="1" t="e">
        <f ca="1">VLOOKUP(R123,OFFSET(Pairings!$D$2,($B133-1)*gamesPerRound,0,gamesPerRound,2),2,FALSE)</f>
        <v>#N/A</v>
      </c>
      <c r="S133" s="1" t="e">
        <f ca="1">VLOOKUP(S123,OFFSET(Pairings!$D$2,($B133-1)*gamesPerRound,0,gamesPerRound,2),2,FALSE)</f>
        <v>#N/A</v>
      </c>
      <c r="T133" s="1" t="str">
        <f ca="1">VLOOKUP(T123,OFFSET(Pairings!$D$2,($B133-1)*gamesPerRound,0,gamesPerRound,2),2,FALSE)</f>
        <v>F.18</v>
      </c>
      <c r="U133" s="1" t="str">
        <f ca="1">VLOOKUP(U123,OFFSET(Pairings!$D$2,($B133-1)*gamesPerRound,0,gamesPerRound,2),2,FALSE)</f>
        <v>N.19</v>
      </c>
      <c r="V133" s="1" t="e">
        <f ca="1">VLOOKUP(V123,OFFSET(Pairings!$D$2,($B133-1)*gamesPerRound,0,gamesPerRound,2),2,FALSE)</f>
        <v>#N/A</v>
      </c>
    </row>
    <row r="134" spans="1:23" ht="15.75" hidden="1" customHeight="1" x14ac:dyDescent="0.2">
      <c r="B134" s="17">
        <v>2</v>
      </c>
      <c r="C134" s="1" t="str">
        <f ca="1">VLOOKUP(C123,OFFSET(Pairings!$E$2,($B134-1)*gamesPerRound,0,gamesPerRound,4),4,FALSE)</f>
        <v>K.01</v>
      </c>
      <c r="D134" s="1" t="str">
        <f ca="1">VLOOKUP(D123,OFFSET(Pairings!$E$2,($B134-1)*gamesPerRound,0,gamesPerRound,4),4,FALSE)</f>
        <v>M.02</v>
      </c>
      <c r="E134" s="1" t="e">
        <f ca="1">VLOOKUP(E123,OFFSET(Pairings!$E$2,($B134-1)*gamesPerRound,0,gamesPerRound,4),4,FALSE)</f>
        <v>#N/A</v>
      </c>
      <c r="F134" s="1" t="e">
        <f ca="1">VLOOKUP(F123,OFFSET(Pairings!$E$2,($B134-1)*gamesPerRound,0,gamesPerRound,4),4,FALSE)</f>
        <v>#N/A</v>
      </c>
      <c r="G134" s="1" t="e">
        <f ca="1">VLOOKUP(G123,OFFSET(Pairings!$E$2,($B134-1)*gamesPerRound,0,gamesPerRound,4),4,FALSE)</f>
        <v>#N/A</v>
      </c>
      <c r="H134" s="1" t="str">
        <f ca="1">VLOOKUP(H123,OFFSET(Pairings!$E$2,($B134-1)*gamesPerRound,0,gamesPerRound,4),4,FALSE)</f>
        <v>P.06</v>
      </c>
      <c r="I134" s="1" t="e">
        <f ca="1">VLOOKUP(I123,OFFSET(Pairings!$E$2,($B134-1)*gamesPerRound,0,gamesPerRound,4),4,FALSE)</f>
        <v>#N/A</v>
      </c>
      <c r="J134" s="1" t="e">
        <f ca="1">VLOOKUP(J123,OFFSET(Pairings!$E$2,($B134-1)*gamesPerRound,0,gamesPerRound,4),4,FALSE)</f>
        <v>#N/A</v>
      </c>
      <c r="K134" s="1" t="str">
        <f ca="1">VLOOKUP(K123,OFFSET(Pairings!$E$2,($B134-1)*gamesPerRound,0,gamesPerRound,4),4,FALSE)</f>
        <v>Q.09</v>
      </c>
      <c r="L134" s="1" t="str">
        <f ca="1">VLOOKUP(L123,OFFSET(Pairings!$E$2,($B134-1)*gamesPerRound,0,gamesPerRound,4),4,FALSE)</f>
        <v>D.10</v>
      </c>
      <c r="M134" s="1" t="e">
        <f ca="1">VLOOKUP(M123,OFFSET(Pairings!$E$2,($B134-1)*gamesPerRound,0,gamesPerRound,4),4,FALSE)</f>
        <v>#N/A</v>
      </c>
      <c r="N134" s="1" t="e">
        <f ca="1">VLOOKUP(N123,OFFSET(Pairings!$E$2,($B134-1)*gamesPerRound,0,gamesPerRound,4),4,FALSE)</f>
        <v>#N/A</v>
      </c>
      <c r="O134" s="1" t="str">
        <f ca="1">VLOOKUP(O123,OFFSET(Pairings!$E$2,($B134-1)*gamesPerRound,0,gamesPerRound,4),4,FALSE)</f>
        <v>D.13</v>
      </c>
      <c r="P134" s="1" t="e">
        <f ca="1">VLOOKUP(P123,OFFSET(Pairings!$E$2,($B134-1)*gamesPerRound,0,gamesPerRound,4),4,FALSE)</f>
        <v>#N/A</v>
      </c>
      <c r="Q134" s="1" t="e">
        <f ca="1">VLOOKUP(Q123,OFFSET(Pairings!$E$2,($B134-1)*gamesPerRound,0,gamesPerRound,4),4,FALSE)</f>
        <v>#N/A</v>
      </c>
      <c r="R134" s="1" t="str">
        <f ca="1">VLOOKUP(R123,OFFSET(Pairings!$E$2,($B134-1)*gamesPerRound,0,gamesPerRound,4),4,FALSE)</f>
        <v>S.16</v>
      </c>
      <c r="S134" s="1" t="str">
        <f ca="1">VLOOKUP(S123,OFFSET(Pairings!$E$2,($B134-1)*gamesPerRound,0,gamesPerRound,4),4,FALSE)</f>
        <v>B.17</v>
      </c>
      <c r="T134" s="1" t="e">
        <f ca="1">VLOOKUP(T123,OFFSET(Pairings!$E$2,($B134-1)*gamesPerRound,0,gamesPerRound,4),4,FALSE)</f>
        <v>#N/A</v>
      </c>
      <c r="U134" s="1" t="e">
        <f ca="1">VLOOKUP(U123,OFFSET(Pairings!$E$2,($B134-1)*gamesPerRound,0,gamesPerRound,4),4,FALSE)</f>
        <v>#N/A</v>
      </c>
      <c r="V134" s="1" t="str">
        <f ca="1">VLOOKUP(V123,OFFSET(Pairings!$E$2,($B134-1)*gamesPerRound,0,gamesPerRound,4),4,FALSE)</f>
        <v>M.20</v>
      </c>
    </row>
    <row r="135" spans="1:23" ht="15.6" hidden="1" customHeight="1" x14ac:dyDescent="0.2">
      <c r="B135" s="17">
        <v>3</v>
      </c>
      <c r="C135" s="1" t="str">
        <f ca="1">VLOOKUP(C123,OFFSET(Pairings!$D$2,($B135-1)*gamesPerRound,0,gamesPerRound,2),2,FALSE)</f>
        <v>O.01</v>
      </c>
      <c r="D135" s="1" t="str">
        <f ca="1">VLOOKUP(D123,OFFSET(Pairings!$D$2,($B135-1)*gamesPerRound,0,gamesPerRound,2),2,FALSE)</f>
        <v>H.02</v>
      </c>
      <c r="E135" s="1" t="e">
        <f ca="1">VLOOKUP(E123,OFFSET(Pairings!$D$2,($B135-1)*gamesPerRound,0,gamesPerRound,2),2,FALSE)</f>
        <v>#N/A</v>
      </c>
      <c r="F135" s="1" t="e">
        <f ca="1">VLOOKUP(F123,OFFSET(Pairings!$D$2,($B135-1)*gamesPerRound,0,gamesPerRound,2),2,FALSE)</f>
        <v>#N/A</v>
      </c>
      <c r="G135" s="1" t="str">
        <f ca="1">VLOOKUP(G123,OFFSET(Pairings!$D$2,($B135-1)*gamesPerRound,0,gamesPerRound,2),2,FALSE)</f>
        <v>L.05</v>
      </c>
      <c r="H135" s="1" t="str">
        <f ca="1">VLOOKUP(H123,OFFSET(Pairings!$D$2,($B135-1)*gamesPerRound,0,gamesPerRound,2),2,FALSE)</f>
        <v>D.06</v>
      </c>
      <c r="I135" s="1" t="str">
        <f ca="1">VLOOKUP(I123,OFFSET(Pairings!$D$2,($B135-1)*gamesPerRound,0,gamesPerRound,2),2,FALSE)</f>
        <v>L.07</v>
      </c>
      <c r="J135" s="1" t="e">
        <f ca="1">VLOOKUP(J123,OFFSET(Pairings!$D$2,($B135-1)*gamesPerRound,0,gamesPerRound,2),2,FALSE)</f>
        <v>#N/A</v>
      </c>
      <c r="K135" s="1" t="e">
        <f ca="1">VLOOKUP(K123,OFFSET(Pairings!$D$2,($B135-1)*gamesPerRound,0,gamesPerRound,2),2,FALSE)</f>
        <v>#N/A</v>
      </c>
      <c r="L135" s="1" t="str">
        <f ca="1">VLOOKUP(L123,OFFSET(Pairings!$D$2,($B135-1)*gamesPerRound,0,gamesPerRound,2),2,FALSE)</f>
        <v>J.10</v>
      </c>
      <c r="M135" s="1" t="e">
        <f ca="1">VLOOKUP(M123,OFFSET(Pairings!$D$2,($B135-1)*gamesPerRound,0,gamesPerRound,2),2,FALSE)</f>
        <v>#N/A</v>
      </c>
      <c r="N135" s="1" t="e">
        <f ca="1">VLOOKUP(N123,OFFSET(Pairings!$D$2,($B135-1)*gamesPerRound,0,gamesPerRound,2),2,FALSE)</f>
        <v>#N/A</v>
      </c>
      <c r="O135" s="1" t="str">
        <f ca="1">VLOOKUP(O123,OFFSET(Pairings!$D$2,($B135-1)*gamesPerRound,0,gamesPerRound,2),2,FALSE)</f>
        <v>G.13</v>
      </c>
      <c r="P135" s="1" t="str">
        <f ca="1">VLOOKUP(P123,OFFSET(Pairings!$D$2,($B135-1)*gamesPerRound,0,gamesPerRound,2),2,FALSE)</f>
        <v>N.13</v>
      </c>
      <c r="Q135" s="1" t="str">
        <f ca="1">VLOOKUP(Q123,OFFSET(Pairings!$D$2,($B135-1)*gamesPerRound,0,gamesPerRound,2),2,FALSE)</f>
        <v>Q.15</v>
      </c>
      <c r="R135" s="1" t="str">
        <f ca="1">VLOOKUP(R123,OFFSET(Pairings!$D$2,($B135-1)*gamesPerRound,0,gamesPerRound,2),2,FALSE)</f>
        <v>B.16</v>
      </c>
      <c r="S135" s="1" t="str">
        <f ca="1">VLOOKUP(S123,OFFSET(Pairings!$D$2,($B135-1)*gamesPerRound,0,gamesPerRound,2),2,FALSE)</f>
        <v>K.17</v>
      </c>
      <c r="T135" s="1" t="e">
        <f ca="1">VLOOKUP(T123,OFFSET(Pairings!$D$2,($B135-1)*gamesPerRound,0,gamesPerRound,2),2,FALSE)</f>
        <v>#N/A</v>
      </c>
      <c r="U135" s="1" t="e">
        <f ca="1">VLOOKUP(U123,OFFSET(Pairings!$D$2,($B135-1)*gamesPerRound,0,gamesPerRound,2),2,FALSE)</f>
        <v>#N/A</v>
      </c>
      <c r="V135" s="1" t="e">
        <f ca="1">VLOOKUP(V123,OFFSET(Pairings!$D$2,($B135-1)*gamesPerRound,0,gamesPerRound,2),2,FALSE)</f>
        <v>#N/A</v>
      </c>
    </row>
    <row r="136" spans="1:23" ht="15.6" hidden="1" customHeight="1" x14ac:dyDescent="0.2">
      <c r="B136" s="17">
        <v>3</v>
      </c>
      <c r="C136" s="1" t="e">
        <f ca="1">VLOOKUP(C123,OFFSET(Pairings!$E$2,($B136-1)*gamesPerRound,0,gamesPerRound,4),4,FALSE)</f>
        <v>#N/A</v>
      </c>
      <c r="D136" s="1" t="e">
        <f ca="1">VLOOKUP(D123,OFFSET(Pairings!$E$2,($B136-1)*gamesPerRound,0,gamesPerRound,4),4,FALSE)</f>
        <v>#N/A</v>
      </c>
      <c r="E136" s="1" t="str">
        <f ca="1">VLOOKUP(E123,OFFSET(Pairings!$E$2,($B136-1)*gamesPerRound,0,gamesPerRound,4),4,FALSE)</f>
        <v>S.03</v>
      </c>
      <c r="F136" s="1" t="str">
        <f ca="1">VLOOKUP(F123,OFFSET(Pairings!$E$2,($B136-1)*gamesPerRound,0,gamesPerRound,4),4,FALSE)</f>
        <v>A.04</v>
      </c>
      <c r="G136" s="1" t="e">
        <f ca="1">VLOOKUP(G123,OFFSET(Pairings!$E$2,($B136-1)*gamesPerRound,0,gamesPerRound,4),4,FALSE)</f>
        <v>#N/A</v>
      </c>
      <c r="H136" s="1" t="e">
        <f ca="1">VLOOKUP(H123,OFFSET(Pairings!$E$2,($B136-1)*gamesPerRound,0,gamesPerRound,4),4,FALSE)</f>
        <v>#N/A</v>
      </c>
      <c r="I136" s="1" t="e">
        <f ca="1">VLOOKUP(I123,OFFSET(Pairings!$E$2,($B136-1)*gamesPerRound,0,gamesPerRound,4),4,FALSE)</f>
        <v>#N/A</v>
      </c>
      <c r="J136" s="1" t="str">
        <f ca="1">VLOOKUP(J123,OFFSET(Pairings!$E$2,($B136-1)*gamesPerRound,0,gamesPerRound,4),4,FALSE)</f>
        <v>P.08</v>
      </c>
      <c r="K136" s="1" t="str">
        <f ca="1">VLOOKUP(K123,OFFSET(Pairings!$E$2,($B136-1)*gamesPerRound,0,gamesPerRound,4),4,FALSE)</f>
        <v>D.09</v>
      </c>
      <c r="L136" s="1" t="e">
        <f ca="1">VLOOKUP(L123,OFFSET(Pairings!$E$2,($B136-1)*gamesPerRound,0,gamesPerRound,4),4,FALSE)</f>
        <v>#N/A</v>
      </c>
      <c r="M136" s="1" t="str">
        <f ca="1">VLOOKUP(M123,OFFSET(Pairings!$E$2,($B136-1)*gamesPerRound,0,gamesPerRound,4),4,FALSE)</f>
        <v>C.11</v>
      </c>
      <c r="N136" s="1" t="str">
        <f ca="1">VLOOKUP(N123,OFFSET(Pairings!$E$2,($B136-1)*gamesPerRound,0,gamesPerRound,4),4,FALSE)</f>
        <v>C.12</v>
      </c>
      <c r="O136" s="1" t="e">
        <f ca="1">VLOOKUP(O123,OFFSET(Pairings!$E$2,($B136-1)*gamesPerRound,0,gamesPerRound,4),4,FALSE)</f>
        <v>#N/A</v>
      </c>
      <c r="P136" s="1" t="e">
        <f ca="1">VLOOKUP(P123,OFFSET(Pairings!$E$2,($B136-1)*gamesPerRound,0,gamesPerRound,4),4,FALSE)</f>
        <v>#N/A</v>
      </c>
      <c r="Q136" s="1" t="e">
        <f ca="1">VLOOKUP(Q123,OFFSET(Pairings!$E$2,($B136-1)*gamesPerRound,0,gamesPerRound,4),4,FALSE)</f>
        <v>#N/A</v>
      </c>
      <c r="R136" s="1" t="e">
        <f ca="1">VLOOKUP(R123,OFFSET(Pairings!$E$2,($B136-1)*gamesPerRound,0,gamesPerRound,4),4,FALSE)</f>
        <v>#N/A</v>
      </c>
      <c r="S136" s="1" t="e">
        <f ca="1">VLOOKUP(S123,OFFSET(Pairings!$E$2,($B136-1)*gamesPerRound,0,gamesPerRound,4),4,FALSE)</f>
        <v>#N/A</v>
      </c>
      <c r="T136" s="1" t="str">
        <f ca="1">VLOOKUP(T123,OFFSET(Pairings!$E$2,($B136-1)*gamesPerRound,0,gamesPerRound,4),4,FALSE)</f>
        <v>M.18</v>
      </c>
      <c r="U136" s="1" t="str">
        <f ca="1">VLOOKUP(U123,OFFSET(Pairings!$E$2,($B136-1)*gamesPerRound,0,gamesPerRound,4),4,FALSE)</f>
        <v>O.19</v>
      </c>
      <c r="V136" s="1" t="str">
        <f ca="1">VLOOKUP(V123,OFFSET(Pairings!$E$2,($B136-1)*gamesPerRound,0,gamesPerRound,4),4,FALSE)</f>
        <v>R.20</v>
      </c>
    </row>
    <row r="137" spans="1:23" ht="15.75" thickBot="1" x14ac:dyDescent="0.25"/>
    <row r="138" spans="1:23" s="12" customFormat="1" ht="15.75" thickBot="1" x14ac:dyDescent="0.25">
      <c r="A138" s="12" t="s">
        <v>213</v>
      </c>
      <c r="B138" s="38">
        <f>VLOOKUP(A138,TeamLookup,2,FALSE)</f>
        <v>0</v>
      </c>
      <c r="C138" s="13" t="str">
        <f>$A138&amp;"."&amp;TEXT(C$1,"00")</f>
        <v>J.01</v>
      </c>
      <c r="D138" s="14" t="str">
        <f t="shared" ref="D138:V138" si="111">$A138&amp;"."&amp;TEXT(D$1,"00")</f>
        <v>J.02</v>
      </c>
      <c r="E138" s="14" t="str">
        <f t="shared" si="111"/>
        <v>J.03</v>
      </c>
      <c r="F138" s="14" t="str">
        <f t="shared" si="111"/>
        <v>J.04</v>
      </c>
      <c r="G138" s="14" t="str">
        <f t="shared" si="111"/>
        <v>J.05</v>
      </c>
      <c r="H138" s="14" t="str">
        <f t="shared" si="111"/>
        <v>J.06</v>
      </c>
      <c r="I138" s="14" t="str">
        <f t="shared" si="111"/>
        <v>J.07</v>
      </c>
      <c r="J138" s="14" t="str">
        <f t="shared" si="111"/>
        <v>J.08</v>
      </c>
      <c r="K138" s="14" t="str">
        <f t="shared" si="111"/>
        <v>J.09</v>
      </c>
      <c r="L138" s="14" t="str">
        <f t="shared" si="111"/>
        <v>J.10</v>
      </c>
      <c r="M138" s="14" t="str">
        <f t="shared" si="111"/>
        <v>J.11</v>
      </c>
      <c r="N138" s="15" t="str">
        <f t="shared" si="111"/>
        <v>J.12</v>
      </c>
      <c r="O138" s="15" t="str">
        <f t="shared" si="111"/>
        <v>J.13</v>
      </c>
      <c r="P138" s="15" t="str">
        <f t="shared" si="111"/>
        <v>J.14</v>
      </c>
      <c r="Q138" s="15" t="str">
        <f t="shared" si="111"/>
        <v>J.15</v>
      </c>
      <c r="R138" s="15" t="str">
        <f t="shared" si="111"/>
        <v>J.16</v>
      </c>
      <c r="S138" s="15" t="str">
        <f t="shared" si="111"/>
        <v>J.17</v>
      </c>
      <c r="T138" s="15" t="str">
        <f t="shared" si="111"/>
        <v>J.18</v>
      </c>
      <c r="U138" s="15" t="str">
        <f t="shared" si="111"/>
        <v>J.19</v>
      </c>
      <c r="V138" s="15" t="str">
        <f t="shared" si="111"/>
        <v>J.20</v>
      </c>
      <c r="W138" s="16" t="s">
        <v>110</v>
      </c>
    </row>
    <row r="139" spans="1:23" ht="9" customHeight="1" x14ac:dyDescent="0.2">
      <c r="C139" s="19" t="str">
        <f t="shared" ref="C139:V139" ca="1" si="112">IF(ISNA(C146),"B","W")</f>
        <v>B</v>
      </c>
      <c r="D139" s="20" t="str">
        <f t="shared" ca="1" si="112"/>
        <v>B</v>
      </c>
      <c r="E139" s="20" t="str">
        <f t="shared" ca="1" si="112"/>
        <v>W</v>
      </c>
      <c r="F139" s="20" t="str">
        <f t="shared" ca="1" si="112"/>
        <v>W</v>
      </c>
      <c r="G139" s="20" t="str">
        <f t="shared" ca="1" si="112"/>
        <v>B</v>
      </c>
      <c r="H139" s="20" t="str">
        <f t="shared" ca="1" si="112"/>
        <v>B</v>
      </c>
      <c r="I139" s="20" t="str">
        <f t="shared" ca="1" si="112"/>
        <v>W</v>
      </c>
      <c r="J139" s="20" t="str">
        <f t="shared" ca="1" si="112"/>
        <v>B</v>
      </c>
      <c r="K139" s="20" t="str">
        <f t="shared" ca="1" si="112"/>
        <v>B</v>
      </c>
      <c r="L139" s="20" t="str">
        <f t="shared" ca="1" si="112"/>
        <v>W</v>
      </c>
      <c r="M139" s="20" t="str">
        <f t="shared" ca="1" si="112"/>
        <v>B</v>
      </c>
      <c r="N139" s="21" t="str">
        <f t="shared" ca="1" si="112"/>
        <v>B</v>
      </c>
      <c r="O139" s="21" t="str">
        <f t="shared" ca="1" si="112"/>
        <v>W</v>
      </c>
      <c r="P139" s="21" t="str">
        <f t="shared" ca="1" si="112"/>
        <v>W</v>
      </c>
      <c r="Q139" s="21" t="str">
        <f t="shared" ca="1" si="112"/>
        <v>W</v>
      </c>
      <c r="R139" s="21" t="str">
        <f t="shared" ca="1" si="112"/>
        <v>W</v>
      </c>
      <c r="S139" s="21" t="str">
        <f t="shared" ca="1" si="112"/>
        <v>B</v>
      </c>
      <c r="T139" s="21" t="str">
        <f t="shared" ca="1" si="112"/>
        <v>W</v>
      </c>
      <c r="U139" s="21" t="str">
        <f t="shared" ca="1" si="112"/>
        <v>W</v>
      </c>
      <c r="V139" s="21" t="str">
        <f t="shared" ca="1" si="112"/>
        <v>B</v>
      </c>
      <c r="W139" s="6"/>
    </row>
    <row r="140" spans="1:23" x14ac:dyDescent="0.2">
      <c r="B140" s="17" t="s">
        <v>111</v>
      </c>
      <c r="C140" s="22" t="str">
        <f t="shared" ref="C140:V140" ca="1" si="113">IF(ISNA(C146),C147,C146)</f>
        <v>D.01</v>
      </c>
      <c r="D140" s="23" t="str">
        <f t="shared" ca="1" si="113"/>
        <v>N.02</v>
      </c>
      <c r="E140" s="23" t="str">
        <f t="shared" ca="1" si="113"/>
        <v>L.03</v>
      </c>
      <c r="F140" s="23" t="str">
        <f t="shared" ca="1" si="113"/>
        <v>R.04</v>
      </c>
      <c r="G140" s="23" t="str">
        <f t="shared" ca="1" si="113"/>
        <v>G.05</v>
      </c>
      <c r="H140" s="23" t="str">
        <f t="shared" ca="1" si="113"/>
        <v>H.06</v>
      </c>
      <c r="I140" s="23" t="str">
        <f t="shared" ca="1" si="113"/>
        <v>K.07</v>
      </c>
      <c r="J140" s="23" t="str">
        <f t="shared" ca="1" si="113"/>
        <v>H.08</v>
      </c>
      <c r="K140" s="23" t="str">
        <f t="shared" ca="1" si="113"/>
        <v>C.09</v>
      </c>
      <c r="L140" s="23" t="str">
        <f t="shared" ca="1" si="113"/>
        <v>O.10</v>
      </c>
      <c r="M140" s="23" t="str">
        <f t="shared" ca="1" si="113"/>
        <v>S.11</v>
      </c>
      <c r="N140" s="24" t="str">
        <f t="shared" ca="1" si="113"/>
        <v>C.12</v>
      </c>
      <c r="O140" s="24" t="str">
        <f t="shared" ca="1" si="113"/>
        <v>E.13</v>
      </c>
      <c r="P140" s="24" t="str">
        <f t="shared" ca="1" si="113"/>
        <v>S.14</v>
      </c>
      <c r="Q140" s="24" t="str">
        <f t="shared" ca="1" si="113"/>
        <v>S.15</v>
      </c>
      <c r="R140" s="24" t="str">
        <f t="shared" ca="1" si="113"/>
        <v>M.16</v>
      </c>
      <c r="S140" s="24" t="str">
        <f t="shared" ca="1" si="113"/>
        <v>B.17</v>
      </c>
      <c r="T140" s="24" t="str">
        <f t="shared" ca="1" si="113"/>
        <v>N.18</v>
      </c>
      <c r="U140" s="24" t="str">
        <f t="shared" ca="1" si="113"/>
        <v>Q.19</v>
      </c>
      <c r="V140" s="24" t="str">
        <f t="shared" ca="1" si="113"/>
        <v>Q.20</v>
      </c>
      <c r="W140" s="11"/>
    </row>
    <row r="141" spans="1:23" ht="9" customHeight="1" x14ac:dyDescent="0.2">
      <c r="C141" s="25" t="str">
        <f t="shared" ref="C141:V141" ca="1" si="114">IF(ISNA(C148),"B","W")</f>
        <v>W</v>
      </c>
      <c r="D141" s="26" t="str">
        <f t="shared" ca="1" si="114"/>
        <v>B</v>
      </c>
      <c r="E141" s="26" t="str">
        <f t="shared" ca="1" si="114"/>
        <v>W</v>
      </c>
      <c r="F141" s="26" t="str">
        <f t="shared" ca="1" si="114"/>
        <v>W</v>
      </c>
      <c r="G141" s="26" t="str">
        <f t="shared" ca="1" si="114"/>
        <v>W</v>
      </c>
      <c r="H141" s="26" t="str">
        <f t="shared" ca="1" si="114"/>
        <v>W</v>
      </c>
      <c r="I141" s="26" t="str">
        <f t="shared" ca="1" si="114"/>
        <v>B</v>
      </c>
      <c r="J141" s="26" t="str">
        <f t="shared" ca="1" si="114"/>
        <v>B</v>
      </c>
      <c r="K141" s="26" t="str">
        <f t="shared" ca="1" si="114"/>
        <v>B</v>
      </c>
      <c r="L141" s="26" t="str">
        <f t="shared" ca="1" si="114"/>
        <v>W</v>
      </c>
      <c r="M141" s="26" t="str">
        <f t="shared" ca="1" si="114"/>
        <v>B</v>
      </c>
      <c r="N141" s="27" t="str">
        <f t="shared" ca="1" si="114"/>
        <v>B</v>
      </c>
      <c r="O141" s="27" t="str">
        <f t="shared" ca="1" si="114"/>
        <v>W</v>
      </c>
      <c r="P141" s="27" t="str">
        <f t="shared" ca="1" si="114"/>
        <v>B</v>
      </c>
      <c r="Q141" s="27" t="str">
        <f t="shared" ca="1" si="114"/>
        <v>B</v>
      </c>
      <c r="R141" s="27" t="str">
        <f t="shared" ca="1" si="114"/>
        <v>B</v>
      </c>
      <c r="S141" s="27" t="str">
        <f t="shared" ca="1" si="114"/>
        <v>W</v>
      </c>
      <c r="T141" s="27" t="str">
        <f t="shared" ca="1" si="114"/>
        <v>B</v>
      </c>
      <c r="U141" s="27" t="str">
        <f t="shared" ca="1" si="114"/>
        <v>W</v>
      </c>
      <c r="V141" s="27" t="str">
        <f t="shared" ca="1" si="114"/>
        <v>B</v>
      </c>
      <c r="W141" s="6"/>
    </row>
    <row r="142" spans="1:23" x14ac:dyDescent="0.2">
      <c r="B142" s="17" t="s">
        <v>112</v>
      </c>
      <c r="C142" s="22" t="str">
        <f t="shared" ref="C142:V142" ca="1" si="115">IF(ISNA(C148),C149,C148)</f>
        <v>F.01</v>
      </c>
      <c r="D142" s="23" t="str">
        <f t="shared" ca="1" si="115"/>
        <v>K.02</v>
      </c>
      <c r="E142" s="23" t="str">
        <f t="shared" ca="1" si="115"/>
        <v>M.03</v>
      </c>
      <c r="F142" s="23" t="str">
        <f t="shared" ca="1" si="115"/>
        <v>P.04</v>
      </c>
      <c r="G142" s="23" t="str">
        <f t="shared" ca="1" si="115"/>
        <v>N.05</v>
      </c>
      <c r="H142" s="23" t="str">
        <f t="shared" ca="1" si="115"/>
        <v>R.06</v>
      </c>
      <c r="I142" s="23" t="str">
        <f t="shared" ca="1" si="115"/>
        <v>I.07</v>
      </c>
      <c r="J142" s="23" t="str">
        <f t="shared" ca="1" si="115"/>
        <v>Q.08</v>
      </c>
      <c r="K142" s="23" t="str">
        <f t="shared" ca="1" si="115"/>
        <v>B.09</v>
      </c>
      <c r="L142" s="23" t="str">
        <f t="shared" ca="1" si="115"/>
        <v>B.10</v>
      </c>
      <c r="M142" s="23" t="str">
        <f t="shared" ca="1" si="115"/>
        <v>I.12</v>
      </c>
      <c r="N142" s="24" t="str">
        <f t="shared" ca="1" si="115"/>
        <v>O.12</v>
      </c>
      <c r="O142" s="24" t="str">
        <f t="shared" ca="1" si="115"/>
        <v>F.13</v>
      </c>
      <c r="P142" s="24" t="str">
        <f t="shared" ca="1" si="115"/>
        <v>L.14</v>
      </c>
      <c r="Q142" s="24" t="str">
        <f t="shared" ca="1" si="115"/>
        <v>C.15</v>
      </c>
      <c r="R142" s="24" t="str">
        <f t="shared" ca="1" si="115"/>
        <v>N.16</v>
      </c>
      <c r="S142" s="24" t="str">
        <f t="shared" ca="1" si="115"/>
        <v>L.17</v>
      </c>
      <c r="T142" s="24" t="str">
        <f t="shared" ca="1" si="115"/>
        <v>R.18</v>
      </c>
      <c r="U142" s="24" t="str">
        <f t="shared" ca="1" si="115"/>
        <v>H.19</v>
      </c>
      <c r="V142" s="24" t="str">
        <f t="shared" ca="1" si="115"/>
        <v>A.20</v>
      </c>
      <c r="W142" s="11"/>
    </row>
    <row r="143" spans="1:23" ht="9" customHeight="1" x14ac:dyDescent="0.2">
      <c r="C143" s="25" t="str">
        <f t="shared" ref="C143:V143" ca="1" si="116">IF(ISNA(C150),"B","W")</f>
        <v>B</v>
      </c>
      <c r="D143" s="26" t="str">
        <f t="shared" ca="1" si="116"/>
        <v>W</v>
      </c>
      <c r="E143" s="26" t="str">
        <f t="shared" ca="1" si="116"/>
        <v>B</v>
      </c>
      <c r="F143" s="26" t="str">
        <f t="shared" ca="1" si="116"/>
        <v>B</v>
      </c>
      <c r="G143" s="26" t="str">
        <f t="shared" ca="1" si="116"/>
        <v>B</v>
      </c>
      <c r="H143" s="26" t="str">
        <f t="shared" ca="1" si="116"/>
        <v>B</v>
      </c>
      <c r="I143" s="26" t="str">
        <f t="shared" ca="1" si="116"/>
        <v>W</v>
      </c>
      <c r="J143" s="26" t="str">
        <f t="shared" ca="1" si="116"/>
        <v>W</v>
      </c>
      <c r="K143" s="26" t="str">
        <f t="shared" ca="1" si="116"/>
        <v>W</v>
      </c>
      <c r="L143" s="26" t="str">
        <f t="shared" ca="1" si="116"/>
        <v>B</v>
      </c>
      <c r="M143" s="26" t="str">
        <f t="shared" ca="1" si="116"/>
        <v>W</v>
      </c>
      <c r="N143" s="27" t="str">
        <f t="shared" ca="1" si="116"/>
        <v>W</v>
      </c>
      <c r="O143" s="27" t="str">
        <f t="shared" ca="1" si="116"/>
        <v>B</v>
      </c>
      <c r="P143" s="27" t="str">
        <f t="shared" ca="1" si="116"/>
        <v>W</v>
      </c>
      <c r="Q143" s="27" t="str">
        <f t="shared" ca="1" si="116"/>
        <v>B</v>
      </c>
      <c r="R143" s="27" t="str">
        <f t="shared" ca="1" si="116"/>
        <v>W</v>
      </c>
      <c r="S143" s="27" t="str">
        <f t="shared" ca="1" si="116"/>
        <v>W</v>
      </c>
      <c r="T143" s="27" t="str">
        <f t="shared" ca="1" si="116"/>
        <v>W</v>
      </c>
      <c r="U143" s="27" t="str">
        <f t="shared" ca="1" si="116"/>
        <v>B</v>
      </c>
      <c r="V143" s="27" t="str">
        <f t="shared" ca="1" si="116"/>
        <v>W</v>
      </c>
      <c r="W143" s="6"/>
    </row>
    <row r="144" spans="1:23" ht="15.75" thickBot="1" x14ac:dyDescent="0.25">
      <c r="B144" s="17" t="s">
        <v>113</v>
      </c>
      <c r="C144" s="28" t="str">
        <f t="shared" ref="C144:V144" ca="1" si="117">IF(ISNA(C150),C151,C150)</f>
        <v>M.01</v>
      </c>
      <c r="D144" s="29" t="str">
        <f t="shared" ca="1" si="117"/>
        <v>P.01</v>
      </c>
      <c r="E144" s="29" t="str">
        <f t="shared" ca="1" si="117"/>
        <v>F.03</v>
      </c>
      <c r="F144" s="29" t="str">
        <f t="shared" ca="1" si="117"/>
        <v>K.04</v>
      </c>
      <c r="G144" s="29" t="str">
        <f t="shared" ca="1" si="117"/>
        <v>B.05</v>
      </c>
      <c r="H144" s="29" t="str">
        <f t="shared" ca="1" si="117"/>
        <v>A.06</v>
      </c>
      <c r="I144" s="29" t="str">
        <f t="shared" ca="1" si="117"/>
        <v>G.07</v>
      </c>
      <c r="J144" s="29" t="str">
        <f t="shared" ca="1" si="117"/>
        <v>O.08</v>
      </c>
      <c r="K144" s="29" t="str">
        <f t="shared" ca="1" si="117"/>
        <v>P.09</v>
      </c>
      <c r="L144" s="29" t="str">
        <f t="shared" ca="1" si="117"/>
        <v>I.10</v>
      </c>
      <c r="M144" s="29" t="str">
        <f t="shared" ca="1" si="117"/>
        <v>G.11</v>
      </c>
      <c r="N144" s="30" t="str">
        <f t="shared" ca="1" si="117"/>
        <v>K.12</v>
      </c>
      <c r="O144" s="30" t="str">
        <f t="shared" ca="1" si="117"/>
        <v>C.13</v>
      </c>
      <c r="P144" s="30" t="str">
        <f t="shared" ca="1" si="117"/>
        <v>D.14</v>
      </c>
      <c r="Q144" s="30" t="str">
        <f t="shared" ca="1" si="117"/>
        <v>D.15</v>
      </c>
      <c r="R144" s="30" t="str">
        <f t="shared" ca="1" si="117"/>
        <v>A.16</v>
      </c>
      <c r="S144" s="30" t="str">
        <f t="shared" ca="1" si="117"/>
        <v>E.17</v>
      </c>
      <c r="T144" s="30" t="str">
        <f t="shared" ca="1" si="117"/>
        <v>H.18</v>
      </c>
      <c r="U144" s="30" t="str">
        <f t="shared" ca="1" si="117"/>
        <v>E.19</v>
      </c>
      <c r="V144" s="30" t="str">
        <f t="shared" ca="1" si="117"/>
        <v>P.20</v>
      </c>
      <c r="W144" s="7"/>
    </row>
    <row r="145" spans="1:23" ht="15.75" customHeight="1" thickBot="1" x14ac:dyDescent="0.25">
      <c r="B145" s="17" t="s">
        <v>110</v>
      </c>
      <c r="C145" s="8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0"/>
      <c r="P145" s="10"/>
      <c r="Q145" s="10"/>
      <c r="R145" s="10"/>
      <c r="S145" s="10"/>
      <c r="T145" s="10"/>
      <c r="U145" s="10"/>
      <c r="V145" s="10"/>
      <c r="W145" s="5"/>
    </row>
    <row r="146" spans="1:23" ht="15.75" hidden="1" customHeight="1" x14ac:dyDescent="0.2">
      <c r="B146" s="17">
        <v>1</v>
      </c>
      <c r="C146" s="1" t="e">
        <f ca="1">VLOOKUP(C138,OFFSET(Pairings!$D$2,($B146-1)*gamesPerRound,0,gamesPerRound,2),2,FALSE)</f>
        <v>#N/A</v>
      </c>
      <c r="D146" s="1" t="e">
        <f ca="1">VLOOKUP(D138,OFFSET(Pairings!$D$2,($B146-1)*gamesPerRound,0,gamesPerRound,2),2,FALSE)</f>
        <v>#N/A</v>
      </c>
      <c r="E146" s="1" t="str">
        <f ca="1">VLOOKUP(E138,OFFSET(Pairings!$D$2,($B146-1)*gamesPerRound,0,gamesPerRound,2),2,FALSE)</f>
        <v>L.03</v>
      </c>
      <c r="F146" s="1" t="str">
        <f ca="1">VLOOKUP(F138,OFFSET(Pairings!$D$2,($B146-1)*gamesPerRound,0,gamesPerRound,2),2,FALSE)</f>
        <v>R.04</v>
      </c>
      <c r="G146" s="1" t="e">
        <f ca="1">VLOOKUP(G138,OFFSET(Pairings!$D$2,($B146-1)*gamesPerRound,0,gamesPerRound,2),2,FALSE)</f>
        <v>#N/A</v>
      </c>
      <c r="H146" s="1" t="e">
        <f ca="1">VLOOKUP(H138,OFFSET(Pairings!$D$2,($B146-1)*gamesPerRound,0,gamesPerRound,2),2,FALSE)</f>
        <v>#N/A</v>
      </c>
      <c r="I146" s="1" t="str">
        <f ca="1">VLOOKUP(I138,OFFSET(Pairings!$D$2,($B146-1)*gamesPerRound,0,gamesPerRound,2),2,FALSE)</f>
        <v>K.07</v>
      </c>
      <c r="J146" s="1" t="e">
        <f ca="1">VLOOKUP(J138,OFFSET(Pairings!$D$2,($B146-1)*gamesPerRound,0,gamesPerRound,2),2,FALSE)</f>
        <v>#N/A</v>
      </c>
      <c r="K146" s="1" t="e">
        <f ca="1">VLOOKUP(K138,OFFSET(Pairings!$D$2,($B146-1)*gamesPerRound,0,gamesPerRound,2),2,FALSE)</f>
        <v>#N/A</v>
      </c>
      <c r="L146" s="1" t="str">
        <f ca="1">VLOOKUP(L138,OFFSET(Pairings!$D$2,($B146-1)*gamesPerRound,0,gamesPerRound,2),2,FALSE)</f>
        <v>O.10</v>
      </c>
      <c r="M146" s="1" t="e">
        <f ca="1">VLOOKUP(M138,OFFSET(Pairings!$D$2,($B146-1)*gamesPerRound,0,gamesPerRound,2),2,FALSE)</f>
        <v>#N/A</v>
      </c>
      <c r="N146" s="1" t="e">
        <f ca="1">VLOOKUP(N138,OFFSET(Pairings!$D$2,($B146-1)*gamesPerRound,0,gamesPerRound,2),2,FALSE)</f>
        <v>#N/A</v>
      </c>
      <c r="O146" s="1" t="str">
        <f ca="1">VLOOKUP(O138,OFFSET(Pairings!$D$2,($B146-1)*gamesPerRound,0,gamesPerRound,2),2,FALSE)</f>
        <v>E.13</v>
      </c>
      <c r="P146" s="1" t="str">
        <f ca="1">VLOOKUP(P138,OFFSET(Pairings!$D$2,($B146-1)*gamesPerRound,0,gamesPerRound,2),2,FALSE)</f>
        <v>S.14</v>
      </c>
      <c r="Q146" s="1" t="str">
        <f ca="1">VLOOKUP(Q138,OFFSET(Pairings!$D$2,($B146-1)*gamesPerRound,0,gamesPerRound,2),2,FALSE)</f>
        <v>S.15</v>
      </c>
      <c r="R146" s="1" t="str">
        <f ca="1">VLOOKUP(R138,OFFSET(Pairings!$D$2,($B146-1)*gamesPerRound,0,gamesPerRound,2),2,FALSE)</f>
        <v>M.16</v>
      </c>
      <c r="S146" s="1" t="e">
        <f ca="1">VLOOKUP(S138,OFFSET(Pairings!$D$2,($B146-1)*gamesPerRound,0,gamesPerRound,2),2,FALSE)</f>
        <v>#N/A</v>
      </c>
      <c r="T146" s="1" t="str">
        <f ca="1">VLOOKUP(T138,OFFSET(Pairings!$D$2,($B146-1)*gamesPerRound,0,gamesPerRound,2),2,FALSE)</f>
        <v>N.18</v>
      </c>
      <c r="U146" s="1" t="str">
        <f ca="1">VLOOKUP(U138,OFFSET(Pairings!$D$2,($B146-1)*gamesPerRound,0,gamesPerRound,2),2,FALSE)</f>
        <v>Q.19</v>
      </c>
      <c r="V146" s="1" t="e">
        <f ca="1">VLOOKUP(V138,OFFSET(Pairings!$D$2,($B146-1)*gamesPerRound,0,gamesPerRound,2),2,FALSE)</f>
        <v>#N/A</v>
      </c>
    </row>
    <row r="147" spans="1:23" ht="15.75" hidden="1" customHeight="1" x14ac:dyDescent="0.2">
      <c r="B147" s="17">
        <v>1</v>
      </c>
      <c r="C147" s="1" t="str">
        <f ca="1">VLOOKUP(C138,OFFSET(Pairings!$E$2,($B147-1)*gamesPerRound,0,gamesPerRound,4),4,FALSE)</f>
        <v>D.01</v>
      </c>
      <c r="D147" s="1" t="str">
        <f ca="1">VLOOKUP(D138,OFFSET(Pairings!$E$2,($B147-1)*gamesPerRound,0,gamesPerRound,4),4,FALSE)</f>
        <v>N.02</v>
      </c>
      <c r="E147" s="1" t="e">
        <f ca="1">VLOOKUP(E138,OFFSET(Pairings!$E$2,($B147-1)*gamesPerRound,0,gamesPerRound,4),4,FALSE)</f>
        <v>#N/A</v>
      </c>
      <c r="F147" s="1" t="e">
        <f ca="1">VLOOKUP(F138,OFFSET(Pairings!$E$2,($B147-1)*gamesPerRound,0,gamesPerRound,4),4,FALSE)</f>
        <v>#N/A</v>
      </c>
      <c r="G147" s="1" t="str">
        <f ca="1">VLOOKUP(G138,OFFSET(Pairings!$E$2,($B147-1)*gamesPerRound,0,gamesPerRound,4),4,FALSE)</f>
        <v>G.05</v>
      </c>
      <c r="H147" s="1" t="str">
        <f ca="1">VLOOKUP(H138,OFFSET(Pairings!$E$2,($B147-1)*gamesPerRound,0,gamesPerRound,4),4,FALSE)</f>
        <v>H.06</v>
      </c>
      <c r="I147" s="1" t="e">
        <f ca="1">VLOOKUP(I138,OFFSET(Pairings!$E$2,($B147-1)*gamesPerRound,0,gamesPerRound,4),4,FALSE)</f>
        <v>#N/A</v>
      </c>
      <c r="J147" s="1" t="str">
        <f ca="1">VLOOKUP(J138,OFFSET(Pairings!$E$2,($B147-1)*gamesPerRound,0,gamesPerRound,4),4,FALSE)</f>
        <v>H.08</v>
      </c>
      <c r="K147" s="1" t="str">
        <f ca="1">VLOOKUP(K138,OFFSET(Pairings!$E$2,($B147-1)*gamesPerRound,0,gamesPerRound,4),4,FALSE)</f>
        <v>C.09</v>
      </c>
      <c r="L147" s="1" t="e">
        <f ca="1">VLOOKUP(L138,OFFSET(Pairings!$E$2,($B147-1)*gamesPerRound,0,gamesPerRound,4),4,FALSE)</f>
        <v>#N/A</v>
      </c>
      <c r="M147" s="1" t="str">
        <f ca="1">VLOOKUP(M138,OFFSET(Pairings!$E$2,($B147-1)*gamesPerRound,0,gamesPerRound,4),4,FALSE)</f>
        <v>S.11</v>
      </c>
      <c r="N147" s="1" t="str">
        <f ca="1">VLOOKUP(N138,OFFSET(Pairings!$E$2,($B147-1)*gamesPerRound,0,gamesPerRound,4),4,FALSE)</f>
        <v>C.12</v>
      </c>
      <c r="O147" s="1" t="e">
        <f ca="1">VLOOKUP(O138,OFFSET(Pairings!$E$2,($B147-1)*gamesPerRound,0,gamesPerRound,4),4,FALSE)</f>
        <v>#N/A</v>
      </c>
      <c r="P147" s="1" t="e">
        <f ca="1">VLOOKUP(P138,OFFSET(Pairings!$E$2,($B147-1)*gamesPerRound,0,gamesPerRound,4),4,FALSE)</f>
        <v>#N/A</v>
      </c>
      <c r="Q147" s="1" t="e">
        <f ca="1">VLOOKUP(Q138,OFFSET(Pairings!$E$2,($B147-1)*gamesPerRound,0,gamesPerRound,4),4,FALSE)</f>
        <v>#N/A</v>
      </c>
      <c r="R147" s="1" t="e">
        <f ca="1">VLOOKUP(R138,OFFSET(Pairings!$E$2,($B147-1)*gamesPerRound,0,gamesPerRound,4),4,FALSE)</f>
        <v>#N/A</v>
      </c>
      <c r="S147" s="1" t="str">
        <f ca="1">VLOOKUP(S138,OFFSET(Pairings!$E$2,($B147-1)*gamesPerRound,0,gamesPerRound,4),4,FALSE)</f>
        <v>B.17</v>
      </c>
      <c r="T147" s="1" t="e">
        <f ca="1">VLOOKUP(T138,OFFSET(Pairings!$E$2,($B147-1)*gamesPerRound,0,gamesPerRound,4),4,FALSE)</f>
        <v>#N/A</v>
      </c>
      <c r="U147" s="1" t="e">
        <f ca="1">VLOOKUP(U138,OFFSET(Pairings!$E$2,($B147-1)*gamesPerRound,0,gamesPerRound,4),4,FALSE)</f>
        <v>#N/A</v>
      </c>
      <c r="V147" s="1" t="str">
        <f ca="1">VLOOKUP(V138,OFFSET(Pairings!$E$2,($B147-1)*gamesPerRound,0,gamesPerRound,4),4,FALSE)</f>
        <v>Q.20</v>
      </c>
    </row>
    <row r="148" spans="1:23" ht="15.75" hidden="1" customHeight="1" x14ac:dyDescent="0.2">
      <c r="B148" s="17">
        <v>2</v>
      </c>
      <c r="C148" s="1" t="str">
        <f ca="1">VLOOKUP(C138,OFFSET(Pairings!$D$2,($B148-1)*gamesPerRound,0,gamesPerRound,2),2,FALSE)</f>
        <v>F.01</v>
      </c>
      <c r="D148" s="1" t="e">
        <f ca="1">VLOOKUP(D138,OFFSET(Pairings!$D$2,($B148-1)*gamesPerRound,0,gamesPerRound,2),2,FALSE)</f>
        <v>#N/A</v>
      </c>
      <c r="E148" s="1" t="str">
        <f ca="1">VLOOKUP(E138,OFFSET(Pairings!$D$2,($B148-1)*gamesPerRound,0,gamesPerRound,2),2,FALSE)</f>
        <v>M.03</v>
      </c>
      <c r="F148" s="1" t="str">
        <f ca="1">VLOOKUP(F138,OFFSET(Pairings!$D$2,($B148-1)*gamesPerRound,0,gamesPerRound,2),2,FALSE)</f>
        <v>P.04</v>
      </c>
      <c r="G148" s="1" t="str">
        <f ca="1">VLOOKUP(G138,OFFSET(Pairings!$D$2,($B148-1)*gamesPerRound,0,gamesPerRound,2),2,FALSE)</f>
        <v>N.05</v>
      </c>
      <c r="H148" s="1" t="str">
        <f ca="1">VLOOKUP(H138,OFFSET(Pairings!$D$2,($B148-1)*gamesPerRound,0,gamesPerRound,2),2,FALSE)</f>
        <v>R.06</v>
      </c>
      <c r="I148" s="1" t="e">
        <f ca="1">VLOOKUP(I138,OFFSET(Pairings!$D$2,($B148-1)*gamesPerRound,0,gamesPerRound,2),2,FALSE)</f>
        <v>#N/A</v>
      </c>
      <c r="J148" s="1" t="e">
        <f ca="1">VLOOKUP(J138,OFFSET(Pairings!$D$2,($B148-1)*gamesPerRound,0,gamesPerRound,2),2,FALSE)</f>
        <v>#N/A</v>
      </c>
      <c r="K148" s="1" t="e">
        <f ca="1">VLOOKUP(K138,OFFSET(Pairings!$D$2,($B148-1)*gamesPerRound,0,gamesPerRound,2),2,FALSE)</f>
        <v>#N/A</v>
      </c>
      <c r="L148" s="1" t="str">
        <f ca="1">VLOOKUP(L138,OFFSET(Pairings!$D$2,($B148-1)*gamesPerRound,0,gamesPerRound,2),2,FALSE)</f>
        <v>B.10</v>
      </c>
      <c r="M148" s="1" t="e">
        <f ca="1">VLOOKUP(M138,OFFSET(Pairings!$D$2,($B148-1)*gamesPerRound,0,gamesPerRound,2),2,FALSE)</f>
        <v>#N/A</v>
      </c>
      <c r="N148" s="1" t="e">
        <f ca="1">VLOOKUP(N138,OFFSET(Pairings!$D$2,($B148-1)*gamesPerRound,0,gamesPerRound,2),2,FALSE)</f>
        <v>#N/A</v>
      </c>
      <c r="O148" s="1" t="str">
        <f ca="1">VLOOKUP(O138,OFFSET(Pairings!$D$2,($B148-1)*gamesPerRound,0,gamesPerRound,2),2,FALSE)</f>
        <v>F.13</v>
      </c>
      <c r="P148" s="1" t="e">
        <f ca="1">VLOOKUP(P138,OFFSET(Pairings!$D$2,($B148-1)*gamesPerRound,0,gamesPerRound,2),2,FALSE)</f>
        <v>#N/A</v>
      </c>
      <c r="Q148" s="1" t="e">
        <f ca="1">VLOOKUP(Q138,OFFSET(Pairings!$D$2,($B148-1)*gamesPerRound,0,gamesPerRound,2),2,FALSE)</f>
        <v>#N/A</v>
      </c>
      <c r="R148" s="1" t="e">
        <f ca="1">VLOOKUP(R138,OFFSET(Pairings!$D$2,($B148-1)*gamesPerRound,0,gamesPerRound,2),2,FALSE)</f>
        <v>#N/A</v>
      </c>
      <c r="S148" s="1" t="str">
        <f ca="1">VLOOKUP(S138,OFFSET(Pairings!$D$2,($B148-1)*gamesPerRound,0,gamesPerRound,2),2,FALSE)</f>
        <v>L.17</v>
      </c>
      <c r="T148" s="1" t="e">
        <f ca="1">VLOOKUP(T138,OFFSET(Pairings!$D$2,($B148-1)*gamesPerRound,0,gamesPerRound,2),2,FALSE)</f>
        <v>#N/A</v>
      </c>
      <c r="U148" s="1" t="str">
        <f ca="1">VLOOKUP(U138,OFFSET(Pairings!$D$2,($B148-1)*gamesPerRound,0,gamesPerRound,2),2,FALSE)</f>
        <v>H.19</v>
      </c>
      <c r="V148" s="1" t="e">
        <f ca="1">VLOOKUP(V138,OFFSET(Pairings!$D$2,($B148-1)*gamesPerRound,0,gamesPerRound,2),2,FALSE)</f>
        <v>#N/A</v>
      </c>
    </row>
    <row r="149" spans="1:23" ht="15.75" hidden="1" customHeight="1" x14ac:dyDescent="0.2">
      <c r="B149" s="17">
        <v>2</v>
      </c>
      <c r="C149" s="1" t="e">
        <f ca="1">VLOOKUP(C138,OFFSET(Pairings!$E$2,($B149-1)*gamesPerRound,0,gamesPerRound,4),4,FALSE)</f>
        <v>#N/A</v>
      </c>
      <c r="D149" s="1" t="str">
        <f ca="1">VLOOKUP(D138,OFFSET(Pairings!$E$2,($B149-1)*gamesPerRound,0,gamesPerRound,4),4,FALSE)</f>
        <v>K.02</v>
      </c>
      <c r="E149" s="1" t="e">
        <f ca="1">VLOOKUP(E138,OFFSET(Pairings!$E$2,($B149-1)*gamesPerRound,0,gamesPerRound,4),4,FALSE)</f>
        <v>#N/A</v>
      </c>
      <c r="F149" s="1" t="e">
        <f ca="1">VLOOKUP(F138,OFFSET(Pairings!$E$2,($B149-1)*gamesPerRound,0,gamesPerRound,4),4,FALSE)</f>
        <v>#N/A</v>
      </c>
      <c r="G149" s="1" t="e">
        <f ca="1">VLOOKUP(G138,OFFSET(Pairings!$E$2,($B149-1)*gamesPerRound,0,gamesPerRound,4),4,FALSE)</f>
        <v>#N/A</v>
      </c>
      <c r="H149" s="1" t="e">
        <f ca="1">VLOOKUP(H138,OFFSET(Pairings!$E$2,($B149-1)*gamesPerRound,0,gamesPerRound,4),4,FALSE)</f>
        <v>#N/A</v>
      </c>
      <c r="I149" s="1" t="str">
        <f ca="1">VLOOKUP(I138,OFFSET(Pairings!$E$2,($B149-1)*gamesPerRound,0,gamesPerRound,4),4,FALSE)</f>
        <v>I.07</v>
      </c>
      <c r="J149" s="1" t="str">
        <f ca="1">VLOOKUP(J138,OFFSET(Pairings!$E$2,($B149-1)*gamesPerRound,0,gamesPerRound,4),4,FALSE)</f>
        <v>Q.08</v>
      </c>
      <c r="K149" s="1" t="str">
        <f ca="1">VLOOKUP(K138,OFFSET(Pairings!$E$2,($B149-1)*gamesPerRound,0,gamesPerRound,4),4,FALSE)</f>
        <v>B.09</v>
      </c>
      <c r="L149" s="1" t="e">
        <f ca="1">VLOOKUP(L138,OFFSET(Pairings!$E$2,($B149-1)*gamesPerRound,0,gamesPerRound,4),4,FALSE)</f>
        <v>#N/A</v>
      </c>
      <c r="M149" s="1" t="str">
        <f ca="1">VLOOKUP(M138,OFFSET(Pairings!$E$2,($B149-1)*gamesPerRound,0,gamesPerRound,4),4,FALSE)</f>
        <v>I.12</v>
      </c>
      <c r="N149" s="1" t="str">
        <f ca="1">VLOOKUP(N138,OFFSET(Pairings!$E$2,($B149-1)*gamesPerRound,0,gamesPerRound,4),4,FALSE)</f>
        <v>O.12</v>
      </c>
      <c r="O149" s="1" t="e">
        <f ca="1">VLOOKUP(O138,OFFSET(Pairings!$E$2,($B149-1)*gamesPerRound,0,gamesPerRound,4),4,FALSE)</f>
        <v>#N/A</v>
      </c>
      <c r="P149" s="1" t="str">
        <f ca="1">VLOOKUP(P138,OFFSET(Pairings!$E$2,($B149-1)*gamesPerRound,0,gamesPerRound,4),4,FALSE)</f>
        <v>L.14</v>
      </c>
      <c r="Q149" s="1" t="str">
        <f ca="1">VLOOKUP(Q138,OFFSET(Pairings!$E$2,($B149-1)*gamesPerRound,0,gamesPerRound,4),4,FALSE)</f>
        <v>C.15</v>
      </c>
      <c r="R149" s="1" t="str">
        <f ca="1">VLOOKUP(R138,OFFSET(Pairings!$E$2,($B149-1)*gamesPerRound,0,gamesPerRound,4),4,FALSE)</f>
        <v>N.16</v>
      </c>
      <c r="S149" s="1" t="e">
        <f ca="1">VLOOKUP(S138,OFFSET(Pairings!$E$2,($B149-1)*gamesPerRound,0,gamesPerRound,4),4,FALSE)</f>
        <v>#N/A</v>
      </c>
      <c r="T149" s="1" t="str">
        <f ca="1">VLOOKUP(T138,OFFSET(Pairings!$E$2,($B149-1)*gamesPerRound,0,gamesPerRound,4),4,FALSE)</f>
        <v>R.18</v>
      </c>
      <c r="U149" s="1" t="e">
        <f ca="1">VLOOKUP(U138,OFFSET(Pairings!$E$2,($B149-1)*gamesPerRound,0,gamesPerRound,4),4,FALSE)</f>
        <v>#N/A</v>
      </c>
      <c r="V149" s="1" t="str">
        <f ca="1">VLOOKUP(V138,OFFSET(Pairings!$E$2,($B149-1)*gamesPerRound,0,gamesPerRound,4),4,FALSE)</f>
        <v>A.20</v>
      </c>
    </row>
    <row r="150" spans="1:23" ht="15.6" hidden="1" customHeight="1" x14ac:dyDescent="0.2">
      <c r="B150" s="17">
        <v>3</v>
      </c>
      <c r="C150" s="1" t="e">
        <f ca="1">VLOOKUP(C138,OFFSET(Pairings!$D$2,($B150-1)*gamesPerRound,0,gamesPerRound,2),2,FALSE)</f>
        <v>#N/A</v>
      </c>
      <c r="D150" s="1" t="str">
        <f ca="1">VLOOKUP(D138,OFFSET(Pairings!$D$2,($B150-1)*gamesPerRound,0,gamesPerRound,2),2,FALSE)</f>
        <v>P.01</v>
      </c>
      <c r="E150" s="1" t="e">
        <f ca="1">VLOOKUP(E138,OFFSET(Pairings!$D$2,($B150-1)*gamesPerRound,0,gamesPerRound,2),2,FALSE)</f>
        <v>#N/A</v>
      </c>
      <c r="F150" s="1" t="e">
        <f ca="1">VLOOKUP(F138,OFFSET(Pairings!$D$2,($B150-1)*gamesPerRound,0,gamesPerRound,2),2,FALSE)</f>
        <v>#N/A</v>
      </c>
      <c r="G150" s="1" t="e">
        <f ca="1">VLOOKUP(G138,OFFSET(Pairings!$D$2,($B150-1)*gamesPerRound,0,gamesPerRound,2),2,FALSE)</f>
        <v>#N/A</v>
      </c>
      <c r="H150" s="1" t="e">
        <f ca="1">VLOOKUP(H138,OFFSET(Pairings!$D$2,($B150-1)*gamesPerRound,0,gamesPerRound,2),2,FALSE)</f>
        <v>#N/A</v>
      </c>
      <c r="I150" s="1" t="str">
        <f ca="1">VLOOKUP(I138,OFFSET(Pairings!$D$2,($B150-1)*gamesPerRound,0,gamesPerRound,2),2,FALSE)</f>
        <v>G.07</v>
      </c>
      <c r="J150" s="1" t="str">
        <f ca="1">VLOOKUP(J138,OFFSET(Pairings!$D$2,($B150-1)*gamesPerRound,0,gamesPerRound,2),2,FALSE)</f>
        <v>O.08</v>
      </c>
      <c r="K150" s="1" t="str">
        <f ca="1">VLOOKUP(K138,OFFSET(Pairings!$D$2,($B150-1)*gamesPerRound,0,gamesPerRound,2),2,FALSE)</f>
        <v>P.09</v>
      </c>
      <c r="L150" s="1" t="e">
        <f ca="1">VLOOKUP(L138,OFFSET(Pairings!$D$2,($B150-1)*gamesPerRound,0,gamesPerRound,2),2,FALSE)</f>
        <v>#N/A</v>
      </c>
      <c r="M150" s="1" t="str">
        <f ca="1">VLOOKUP(M138,OFFSET(Pairings!$D$2,($B150-1)*gamesPerRound,0,gamesPerRound,2),2,FALSE)</f>
        <v>G.11</v>
      </c>
      <c r="N150" s="1" t="str">
        <f ca="1">VLOOKUP(N138,OFFSET(Pairings!$D$2,($B150-1)*gamesPerRound,0,gamesPerRound,2),2,FALSE)</f>
        <v>K.12</v>
      </c>
      <c r="O150" s="1" t="e">
        <f ca="1">VLOOKUP(O138,OFFSET(Pairings!$D$2,($B150-1)*gamesPerRound,0,gamesPerRound,2),2,FALSE)</f>
        <v>#N/A</v>
      </c>
      <c r="P150" s="1" t="str">
        <f ca="1">VLOOKUP(P138,OFFSET(Pairings!$D$2,($B150-1)*gamesPerRound,0,gamesPerRound,2),2,FALSE)</f>
        <v>D.14</v>
      </c>
      <c r="Q150" s="1" t="e">
        <f ca="1">VLOOKUP(Q138,OFFSET(Pairings!$D$2,($B150-1)*gamesPerRound,0,gamesPerRound,2),2,FALSE)</f>
        <v>#N/A</v>
      </c>
      <c r="R150" s="1" t="str">
        <f ca="1">VLOOKUP(R138,OFFSET(Pairings!$D$2,($B150-1)*gamesPerRound,0,gamesPerRound,2),2,FALSE)</f>
        <v>A.16</v>
      </c>
      <c r="S150" s="1" t="str">
        <f ca="1">VLOOKUP(S138,OFFSET(Pairings!$D$2,($B150-1)*gamesPerRound,0,gamesPerRound,2),2,FALSE)</f>
        <v>E.17</v>
      </c>
      <c r="T150" s="1" t="str">
        <f ca="1">VLOOKUP(T138,OFFSET(Pairings!$D$2,($B150-1)*gamesPerRound,0,gamesPerRound,2),2,FALSE)</f>
        <v>H.18</v>
      </c>
      <c r="U150" s="1" t="e">
        <f ca="1">VLOOKUP(U138,OFFSET(Pairings!$D$2,($B150-1)*gamesPerRound,0,gamesPerRound,2),2,FALSE)</f>
        <v>#N/A</v>
      </c>
      <c r="V150" s="1" t="str">
        <f ca="1">VLOOKUP(V138,OFFSET(Pairings!$D$2,($B150-1)*gamesPerRound,0,gamesPerRound,2),2,FALSE)</f>
        <v>P.20</v>
      </c>
    </row>
    <row r="151" spans="1:23" ht="15.6" hidden="1" customHeight="1" x14ac:dyDescent="0.2">
      <c r="B151" s="17">
        <v>3</v>
      </c>
      <c r="C151" s="1" t="str">
        <f ca="1">VLOOKUP(C138,OFFSET(Pairings!$E$2,($B151-1)*gamesPerRound,0,gamesPerRound,4),4,FALSE)</f>
        <v>M.01</v>
      </c>
      <c r="D151" s="1" t="e">
        <f ca="1">VLOOKUP(D138,OFFSET(Pairings!$E$2,($B151-1)*gamesPerRound,0,gamesPerRound,4),4,FALSE)</f>
        <v>#N/A</v>
      </c>
      <c r="E151" s="1" t="str">
        <f ca="1">VLOOKUP(E138,OFFSET(Pairings!$E$2,($B151-1)*gamesPerRound,0,gamesPerRound,4),4,FALSE)</f>
        <v>F.03</v>
      </c>
      <c r="F151" s="1" t="str">
        <f ca="1">VLOOKUP(F138,OFFSET(Pairings!$E$2,($B151-1)*gamesPerRound,0,gamesPerRound,4),4,FALSE)</f>
        <v>K.04</v>
      </c>
      <c r="G151" s="1" t="str">
        <f ca="1">VLOOKUP(G138,OFFSET(Pairings!$E$2,($B151-1)*gamesPerRound,0,gamesPerRound,4),4,FALSE)</f>
        <v>B.05</v>
      </c>
      <c r="H151" s="1" t="str">
        <f ca="1">VLOOKUP(H138,OFFSET(Pairings!$E$2,($B151-1)*gamesPerRound,0,gamesPerRound,4),4,FALSE)</f>
        <v>A.06</v>
      </c>
      <c r="I151" s="1" t="e">
        <f ca="1">VLOOKUP(I138,OFFSET(Pairings!$E$2,($B151-1)*gamesPerRound,0,gamesPerRound,4),4,FALSE)</f>
        <v>#N/A</v>
      </c>
      <c r="J151" s="1" t="e">
        <f ca="1">VLOOKUP(J138,OFFSET(Pairings!$E$2,($B151-1)*gamesPerRound,0,gamesPerRound,4),4,FALSE)</f>
        <v>#N/A</v>
      </c>
      <c r="K151" s="1" t="e">
        <f ca="1">VLOOKUP(K138,OFFSET(Pairings!$E$2,($B151-1)*gamesPerRound,0,gamesPerRound,4),4,FALSE)</f>
        <v>#N/A</v>
      </c>
      <c r="L151" s="1" t="str">
        <f ca="1">VLOOKUP(L138,OFFSET(Pairings!$E$2,($B151-1)*gamesPerRound,0,gamesPerRound,4),4,FALSE)</f>
        <v>I.10</v>
      </c>
      <c r="M151" s="1" t="e">
        <f ca="1">VLOOKUP(M138,OFFSET(Pairings!$E$2,($B151-1)*gamesPerRound,0,gamesPerRound,4),4,FALSE)</f>
        <v>#N/A</v>
      </c>
      <c r="N151" s="1" t="e">
        <f ca="1">VLOOKUP(N138,OFFSET(Pairings!$E$2,($B151-1)*gamesPerRound,0,gamesPerRound,4),4,FALSE)</f>
        <v>#N/A</v>
      </c>
      <c r="O151" s="1" t="str">
        <f ca="1">VLOOKUP(O138,OFFSET(Pairings!$E$2,($B151-1)*gamesPerRound,0,gamesPerRound,4),4,FALSE)</f>
        <v>C.13</v>
      </c>
      <c r="P151" s="1" t="e">
        <f ca="1">VLOOKUP(P138,OFFSET(Pairings!$E$2,($B151-1)*gamesPerRound,0,gamesPerRound,4),4,FALSE)</f>
        <v>#N/A</v>
      </c>
      <c r="Q151" s="1" t="str">
        <f ca="1">VLOOKUP(Q138,OFFSET(Pairings!$E$2,($B151-1)*gamesPerRound,0,gamesPerRound,4),4,FALSE)</f>
        <v>D.15</v>
      </c>
      <c r="R151" s="1" t="e">
        <f ca="1">VLOOKUP(R138,OFFSET(Pairings!$E$2,($B151-1)*gamesPerRound,0,gamesPerRound,4),4,FALSE)</f>
        <v>#N/A</v>
      </c>
      <c r="S151" s="1" t="e">
        <f ca="1">VLOOKUP(S138,OFFSET(Pairings!$E$2,($B151-1)*gamesPerRound,0,gamesPerRound,4),4,FALSE)</f>
        <v>#N/A</v>
      </c>
      <c r="T151" s="1" t="e">
        <f ca="1">VLOOKUP(T138,OFFSET(Pairings!$E$2,($B151-1)*gamesPerRound,0,gamesPerRound,4),4,FALSE)</f>
        <v>#N/A</v>
      </c>
      <c r="U151" s="1" t="str">
        <f ca="1">VLOOKUP(U138,OFFSET(Pairings!$E$2,($B151-1)*gamesPerRound,0,gamesPerRound,4),4,FALSE)</f>
        <v>E.19</v>
      </c>
      <c r="V151" s="1" t="e">
        <f ca="1">VLOOKUP(V138,OFFSET(Pairings!$E$2,($B151-1)*gamesPerRound,0,gamesPerRound,4),4,FALSE)</f>
        <v>#N/A</v>
      </c>
    </row>
    <row r="152" spans="1:23" ht="15.75" thickBot="1" x14ac:dyDescent="0.25"/>
    <row r="153" spans="1:23" s="12" customFormat="1" ht="15.75" thickBot="1" x14ac:dyDescent="0.25">
      <c r="A153" s="12" t="s">
        <v>207</v>
      </c>
      <c r="B153" s="38">
        <f>VLOOKUP(A153,TeamLookup,2,FALSE)</f>
        <v>0</v>
      </c>
      <c r="C153" s="13" t="str">
        <f>$A153&amp;"."&amp;TEXT(C$1,"00")</f>
        <v>K.01</v>
      </c>
      <c r="D153" s="14" t="str">
        <f t="shared" ref="D153:V153" si="118">$A153&amp;"."&amp;TEXT(D$1,"00")</f>
        <v>K.02</v>
      </c>
      <c r="E153" s="14" t="str">
        <f t="shared" si="118"/>
        <v>K.03</v>
      </c>
      <c r="F153" s="14" t="str">
        <f t="shared" si="118"/>
        <v>K.04</v>
      </c>
      <c r="G153" s="14" t="str">
        <f t="shared" si="118"/>
        <v>K.05</v>
      </c>
      <c r="H153" s="14" t="str">
        <f t="shared" si="118"/>
        <v>K.06</v>
      </c>
      <c r="I153" s="14" t="str">
        <f t="shared" si="118"/>
        <v>K.07</v>
      </c>
      <c r="J153" s="14" t="str">
        <f t="shared" si="118"/>
        <v>K.08</v>
      </c>
      <c r="K153" s="14" t="str">
        <f t="shared" si="118"/>
        <v>K.09</v>
      </c>
      <c r="L153" s="14" t="str">
        <f t="shared" si="118"/>
        <v>K.10</v>
      </c>
      <c r="M153" s="14" t="str">
        <f t="shared" si="118"/>
        <v>K.11</v>
      </c>
      <c r="N153" s="15" t="str">
        <f t="shared" si="118"/>
        <v>K.12</v>
      </c>
      <c r="O153" s="15" t="str">
        <f t="shared" si="118"/>
        <v>K.13</v>
      </c>
      <c r="P153" s="15" t="str">
        <f t="shared" si="118"/>
        <v>K.14</v>
      </c>
      <c r="Q153" s="15" t="str">
        <f t="shared" si="118"/>
        <v>K.15</v>
      </c>
      <c r="R153" s="15" t="str">
        <f t="shared" si="118"/>
        <v>K.16</v>
      </c>
      <c r="S153" s="15" t="str">
        <f t="shared" si="118"/>
        <v>K.17</v>
      </c>
      <c r="T153" s="15" t="str">
        <f t="shared" si="118"/>
        <v>K.18</v>
      </c>
      <c r="U153" s="15" t="str">
        <f t="shared" si="118"/>
        <v>K.19</v>
      </c>
      <c r="V153" s="15" t="str">
        <f t="shared" si="118"/>
        <v>K.20</v>
      </c>
      <c r="W153" s="16" t="s">
        <v>110</v>
      </c>
    </row>
    <row r="154" spans="1:23" ht="9" customHeight="1" x14ac:dyDescent="0.2">
      <c r="C154" s="19" t="str">
        <f t="shared" ref="C154:V154" ca="1" si="119">IF(ISNA(C161),"B","W")</f>
        <v>B</v>
      </c>
      <c r="D154" s="20" t="str">
        <f t="shared" ca="1" si="119"/>
        <v>B</v>
      </c>
      <c r="E154" s="20" t="str">
        <f t="shared" ca="1" si="119"/>
        <v>W</v>
      </c>
      <c r="F154" s="20" t="str">
        <f t="shared" ca="1" si="119"/>
        <v>W</v>
      </c>
      <c r="G154" s="20" t="str">
        <f t="shared" ca="1" si="119"/>
        <v>W</v>
      </c>
      <c r="H154" s="20" t="str">
        <f t="shared" ca="1" si="119"/>
        <v>B</v>
      </c>
      <c r="I154" s="20" t="str">
        <f t="shared" ca="1" si="119"/>
        <v>B</v>
      </c>
      <c r="J154" s="20" t="str">
        <f t="shared" ca="1" si="119"/>
        <v>W</v>
      </c>
      <c r="K154" s="20" t="str">
        <f t="shared" ca="1" si="119"/>
        <v>B</v>
      </c>
      <c r="L154" s="20" t="str">
        <f t="shared" ca="1" si="119"/>
        <v>B</v>
      </c>
      <c r="M154" s="20" t="str">
        <f t="shared" ca="1" si="119"/>
        <v>W</v>
      </c>
      <c r="N154" s="21" t="str">
        <f t="shared" ca="1" si="119"/>
        <v>W</v>
      </c>
      <c r="O154" s="21" t="str">
        <f t="shared" ca="1" si="119"/>
        <v>W</v>
      </c>
      <c r="P154" s="21" t="str">
        <f t="shared" ca="1" si="119"/>
        <v>B</v>
      </c>
      <c r="Q154" s="21" t="str">
        <f t="shared" ca="1" si="119"/>
        <v>W</v>
      </c>
      <c r="R154" s="21" t="str">
        <f t="shared" ca="1" si="119"/>
        <v>B</v>
      </c>
      <c r="S154" s="21" t="str">
        <f t="shared" ca="1" si="119"/>
        <v>W</v>
      </c>
      <c r="T154" s="21" t="str">
        <f t="shared" ca="1" si="119"/>
        <v>W</v>
      </c>
      <c r="U154" s="21" t="str">
        <f t="shared" ca="1" si="119"/>
        <v>B</v>
      </c>
      <c r="V154" s="21" t="str">
        <f t="shared" ca="1" si="119"/>
        <v>W</v>
      </c>
      <c r="W154" s="6"/>
    </row>
    <row r="155" spans="1:23" x14ac:dyDescent="0.2">
      <c r="B155" s="17" t="s">
        <v>111</v>
      </c>
      <c r="C155" s="22" t="str">
        <f t="shared" ref="C155:V155" ca="1" si="120">IF(ISNA(C161),C162,C161)</f>
        <v>G.01</v>
      </c>
      <c r="D155" s="23" t="str">
        <f t="shared" ca="1" si="120"/>
        <v>S.02</v>
      </c>
      <c r="E155" s="23" t="str">
        <f t="shared" ca="1" si="120"/>
        <v>A.03</v>
      </c>
      <c r="F155" s="23" t="str">
        <f t="shared" ca="1" si="120"/>
        <v>C.04</v>
      </c>
      <c r="G155" s="23" t="str">
        <f t="shared" ca="1" si="120"/>
        <v>L.05</v>
      </c>
      <c r="H155" s="23" t="str">
        <f t="shared" ca="1" si="120"/>
        <v>M.06</v>
      </c>
      <c r="I155" s="23" t="str">
        <f t="shared" ca="1" si="120"/>
        <v>J.07</v>
      </c>
      <c r="J155" s="23" t="str">
        <f t="shared" ca="1" si="120"/>
        <v>N.08</v>
      </c>
      <c r="K155" s="23" t="str">
        <f t="shared" ca="1" si="120"/>
        <v>M.09</v>
      </c>
      <c r="L155" s="23" t="str">
        <f t="shared" ca="1" si="120"/>
        <v>G.10</v>
      </c>
      <c r="M155" s="23" t="str">
        <f t="shared" ca="1" si="120"/>
        <v>A.11</v>
      </c>
      <c r="N155" s="24" t="str">
        <f t="shared" ca="1" si="120"/>
        <v>B.12</v>
      </c>
      <c r="O155" s="24" t="str">
        <f t="shared" ca="1" si="120"/>
        <v>I.13</v>
      </c>
      <c r="P155" s="24" t="str">
        <f t="shared" ca="1" si="120"/>
        <v>R.14</v>
      </c>
      <c r="Q155" s="24" t="str">
        <f t="shared" ca="1" si="120"/>
        <v>D.15</v>
      </c>
      <c r="R155" s="24" t="str">
        <f t="shared" ca="1" si="120"/>
        <v>N.16</v>
      </c>
      <c r="S155" s="24" t="str">
        <f t="shared" ca="1" si="120"/>
        <v>F.17</v>
      </c>
      <c r="T155" s="24" t="str">
        <f t="shared" ca="1" si="120"/>
        <v>G.18</v>
      </c>
      <c r="U155" s="24" t="str">
        <f t="shared" ca="1" si="120"/>
        <v>P.19</v>
      </c>
      <c r="V155" s="24" t="str">
        <f t="shared" ca="1" si="120"/>
        <v>H.20</v>
      </c>
      <c r="W155" s="11"/>
    </row>
    <row r="156" spans="1:23" ht="9" customHeight="1" x14ac:dyDescent="0.2">
      <c r="C156" s="25" t="str">
        <f t="shared" ref="C156:V156" ca="1" si="121">IF(ISNA(C163),"B","W")</f>
        <v>W</v>
      </c>
      <c r="D156" s="26" t="str">
        <f t="shared" ca="1" si="121"/>
        <v>W</v>
      </c>
      <c r="E156" s="26" t="str">
        <f t="shared" ca="1" si="121"/>
        <v>B</v>
      </c>
      <c r="F156" s="26" t="str">
        <f t="shared" ca="1" si="121"/>
        <v>B</v>
      </c>
      <c r="G156" s="26" t="str">
        <f t="shared" ca="1" si="121"/>
        <v>W</v>
      </c>
      <c r="H156" s="26" t="str">
        <f t="shared" ca="1" si="121"/>
        <v>W</v>
      </c>
      <c r="I156" s="26" t="str">
        <f t="shared" ca="1" si="121"/>
        <v>W</v>
      </c>
      <c r="J156" s="26" t="str">
        <f t="shared" ca="1" si="121"/>
        <v>B</v>
      </c>
      <c r="K156" s="26" t="str">
        <f t="shared" ca="1" si="121"/>
        <v>B</v>
      </c>
      <c r="L156" s="26" t="str">
        <f t="shared" ca="1" si="121"/>
        <v>W</v>
      </c>
      <c r="M156" s="26" t="str">
        <f t="shared" ca="1" si="121"/>
        <v>B</v>
      </c>
      <c r="N156" s="27" t="str">
        <f t="shared" ca="1" si="121"/>
        <v>B</v>
      </c>
      <c r="O156" s="27" t="str">
        <f t="shared" ca="1" si="121"/>
        <v>W</v>
      </c>
      <c r="P156" s="27" t="str">
        <f t="shared" ca="1" si="121"/>
        <v>B</v>
      </c>
      <c r="Q156" s="27" t="str">
        <f t="shared" ca="1" si="121"/>
        <v>B</v>
      </c>
      <c r="R156" s="27" t="str">
        <f t="shared" ca="1" si="121"/>
        <v>W</v>
      </c>
      <c r="S156" s="27" t="str">
        <f t="shared" ca="1" si="121"/>
        <v>W</v>
      </c>
      <c r="T156" s="27" t="str">
        <f t="shared" ca="1" si="121"/>
        <v>W</v>
      </c>
      <c r="U156" s="27" t="str">
        <f t="shared" ca="1" si="121"/>
        <v>W</v>
      </c>
      <c r="V156" s="27" t="str">
        <f t="shared" ca="1" si="121"/>
        <v>B</v>
      </c>
      <c r="W156" s="6"/>
    </row>
    <row r="157" spans="1:23" x14ac:dyDescent="0.2">
      <c r="B157" s="17" t="s">
        <v>112</v>
      </c>
      <c r="C157" s="22" t="str">
        <f t="shared" ref="C157:V157" ca="1" si="122">IF(ISNA(C163),C164,C163)</f>
        <v>I.01</v>
      </c>
      <c r="D157" s="23" t="str">
        <f t="shared" ca="1" si="122"/>
        <v>J.02</v>
      </c>
      <c r="E157" s="23" t="str">
        <f t="shared" ca="1" si="122"/>
        <v>Q.03</v>
      </c>
      <c r="F157" s="23" t="str">
        <f t="shared" ca="1" si="122"/>
        <v>A.04</v>
      </c>
      <c r="G157" s="23" t="str">
        <f t="shared" ca="1" si="122"/>
        <v>P.05</v>
      </c>
      <c r="H157" s="23" t="str">
        <f t="shared" ca="1" si="122"/>
        <v>C.06</v>
      </c>
      <c r="I157" s="23" t="str">
        <f t="shared" ca="1" si="122"/>
        <v>O.07</v>
      </c>
      <c r="J157" s="23" t="str">
        <f t="shared" ca="1" si="122"/>
        <v>H.08</v>
      </c>
      <c r="K157" s="23" t="str">
        <f t="shared" ca="1" si="122"/>
        <v>O.09</v>
      </c>
      <c r="L157" s="23" t="str">
        <f t="shared" ca="1" si="122"/>
        <v>E.10</v>
      </c>
      <c r="M157" s="23" t="str">
        <f t="shared" ca="1" si="122"/>
        <v>M.11</v>
      </c>
      <c r="N157" s="24" t="str">
        <f t="shared" ca="1" si="122"/>
        <v>E.12</v>
      </c>
      <c r="O157" s="24" t="str">
        <f t="shared" ca="1" si="122"/>
        <v>B.13</v>
      </c>
      <c r="P157" s="24" t="str">
        <f t="shared" ca="1" si="122"/>
        <v>Q.14</v>
      </c>
      <c r="Q157" s="24" t="str">
        <f t="shared" ca="1" si="122"/>
        <v>S.15</v>
      </c>
      <c r="R157" s="24" t="str">
        <f t="shared" ca="1" si="122"/>
        <v>L.16</v>
      </c>
      <c r="S157" s="24" t="str">
        <f t="shared" ca="1" si="122"/>
        <v>R.17</v>
      </c>
      <c r="T157" s="24" t="str">
        <f t="shared" ca="1" si="122"/>
        <v>F.17</v>
      </c>
      <c r="U157" s="24" t="str">
        <f t="shared" ca="1" si="122"/>
        <v>C.19</v>
      </c>
      <c r="V157" s="24" t="str">
        <f t="shared" ca="1" si="122"/>
        <v>N.20</v>
      </c>
      <c r="W157" s="11"/>
    </row>
    <row r="158" spans="1:23" ht="9" customHeight="1" x14ac:dyDescent="0.2">
      <c r="C158" s="25" t="str">
        <f t="shared" ref="C158:V158" ca="1" si="123">IF(ISNA(C165),"B","W")</f>
        <v>B</v>
      </c>
      <c r="D158" s="26" t="str">
        <f t="shared" ca="1" si="123"/>
        <v>B</v>
      </c>
      <c r="E158" s="26" t="str">
        <f t="shared" ca="1" si="123"/>
        <v>B</v>
      </c>
      <c r="F158" s="26" t="str">
        <f t="shared" ca="1" si="123"/>
        <v>W</v>
      </c>
      <c r="G158" s="26" t="str">
        <f t="shared" ca="1" si="123"/>
        <v>B</v>
      </c>
      <c r="H158" s="26" t="str">
        <f t="shared" ca="1" si="123"/>
        <v>B</v>
      </c>
      <c r="I158" s="26" t="str">
        <f t="shared" ca="1" si="123"/>
        <v>W</v>
      </c>
      <c r="J158" s="26" t="str">
        <f t="shared" ca="1" si="123"/>
        <v>W</v>
      </c>
      <c r="K158" s="26" t="str">
        <f t="shared" ca="1" si="123"/>
        <v>W</v>
      </c>
      <c r="L158" s="26" t="str">
        <f t="shared" ca="1" si="123"/>
        <v>W</v>
      </c>
      <c r="M158" s="26" t="str">
        <f t="shared" ca="1" si="123"/>
        <v>B</v>
      </c>
      <c r="N158" s="27" t="str">
        <f t="shared" ca="1" si="123"/>
        <v>B</v>
      </c>
      <c r="O158" s="27" t="str">
        <f t="shared" ca="1" si="123"/>
        <v>B</v>
      </c>
      <c r="P158" s="27" t="str">
        <f t="shared" ca="1" si="123"/>
        <v>W</v>
      </c>
      <c r="Q158" s="27" t="str">
        <f t="shared" ca="1" si="123"/>
        <v>B</v>
      </c>
      <c r="R158" s="27" t="str">
        <f t="shared" ca="1" si="123"/>
        <v>W</v>
      </c>
      <c r="S158" s="27" t="str">
        <f t="shared" ca="1" si="123"/>
        <v>B</v>
      </c>
      <c r="T158" s="27" t="str">
        <f t="shared" ca="1" si="123"/>
        <v>B</v>
      </c>
      <c r="U158" s="27" t="str">
        <f t="shared" ca="1" si="123"/>
        <v>B</v>
      </c>
      <c r="V158" s="27" t="str">
        <f t="shared" ca="1" si="123"/>
        <v>W</v>
      </c>
      <c r="W158" s="6"/>
    </row>
    <row r="159" spans="1:23" ht="15.75" thickBot="1" x14ac:dyDescent="0.25">
      <c r="B159" s="17" t="s">
        <v>113</v>
      </c>
      <c r="C159" s="28" t="str">
        <f t="shared" ref="C159:V159" ca="1" si="124">IF(ISNA(C165),C166,C165)</f>
        <v>N.01</v>
      </c>
      <c r="D159" s="29" t="str">
        <f t="shared" ca="1" si="124"/>
        <v>C.02</v>
      </c>
      <c r="E159" s="29" t="str">
        <f t="shared" ca="1" si="124"/>
        <v>L.03</v>
      </c>
      <c r="F159" s="29" t="str">
        <f t="shared" ca="1" si="124"/>
        <v>J.04</v>
      </c>
      <c r="G159" s="29" t="str">
        <f t="shared" ca="1" si="124"/>
        <v>Q.05</v>
      </c>
      <c r="H159" s="29" t="str">
        <f t="shared" ca="1" si="124"/>
        <v>S.06</v>
      </c>
      <c r="I159" s="29" t="str">
        <f t="shared" ca="1" si="124"/>
        <v>R.07</v>
      </c>
      <c r="J159" s="29" t="str">
        <f t="shared" ca="1" si="124"/>
        <v>B.08</v>
      </c>
      <c r="K159" s="29" t="str">
        <f t="shared" ca="1" si="124"/>
        <v>G.09</v>
      </c>
      <c r="L159" s="29" t="str">
        <f t="shared" ca="1" si="124"/>
        <v>H.09</v>
      </c>
      <c r="M159" s="29" t="str">
        <f t="shared" ca="1" si="124"/>
        <v>O.11</v>
      </c>
      <c r="N159" s="30" t="str">
        <f t="shared" ca="1" si="124"/>
        <v>J.12</v>
      </c>
      <c r="O159" s="30" t="str">
        <f t="shared" ca="1" si="124"/>
        <v>E.13</v>
      </c>
      <c r="P159" s="30" t="str">
        <f t="shared" ca="1" si="124"/>
        <v>H.14</v>
      </c>
      <c r="Q159" s="30" t="str">
        <f t="shared" ca="1" si="124"/>
        <v>R.16</v>
      </c>
      <c r="R159" s="30" t="str">
        <f t="shared" ca="1" si="124"/>
        <v>D.16</v>
      </c>
      <c r="S159" s="30" t="str">
        <f t="shared" ca="1" si="124"/>
        <v>I.17</v>
      </c>
      <c r="T159" s="30" t="str">
        <f t="shared" ca="1" si="124"/>
        <v>P.18</v>
      </c>
      <c r="U159" s="30" t="str">
        <f t="shared" ca="1" si="124"/>
        <v>D.19</v>
      </c>
      <c r="V159" s="30" t="str">
        <f t="shared" ca="1" si="124"/>
        <v>F.20</v>
      </c>
      <c r="W159" s="7"/>
    </row>
    <row r="160" spans="1:23" ht="15.75" customHeight="1" thickBot="1" x14ac:dyDescent="0.25">
      <c r="B160" s="17" t="s">
        <v>110</v>
      </c>
      <c r="C160" s="8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0"/>
      <c r="P160" s="10"/>
      <c r="Q160" s="10"/>
      <c r="R160" s="10"/>
      <c r="S160" s="10"/>
      <c r="T160" s="10"/>
      <c r="U160" s="10"/>
      <c r="V160" s="10"/>
      <c r="W160" s="5"/>
    </row>
    <row r="161" spans="1:23" ht="15.75" hidden="1" customHeight="1" x14ac:dyDescent="0.2">
      <c r="B161" s="17">
        <v>1</v>
      </c>
      <c r="C161" s="1" t="e">
        <f ca="1">VLOOKUP(C153,OFFSET(Pairings!$D$2,($B161-1)*gamesPerRound,0,gamesPerRound,2),2,FALSE)</f>
        <v>#N/A</v>
      </c>
      <c r="D161" s="1" t="e">
        <f ca="1">VLOOKUP(D153,OFFSET(Pairings!$D$2,($B161-1)*gamesPerRound,0,gamesPerRound,2),2,FALSE)</f>
        <v>#N/A</v>
      </c>
      <c r="E161" s="1" t="str">
        <f ca="1">VLOOKUP(E153,OFFSET(Pairings!$D$2,($B161-1)*gamesPerRound,0,gamesPerRound,2),2,FALSE)</f>
        <v>A.03</v>
      </c>
      <c r="F161" s="1" t="str">
        <f ca="1">VLOOKUP(F153,OFFSET(Pairings!$D$2,($B161-1)*gamesPerRound,0,gamesPerRound,2),2,FALSE)</f>
        <v>C.04</v>
      </c>
      <c r="G161" s="1" t="str">
        <f ca="1">VLOOKUP(G153,OFFSET(Pairings!$D$2,($B161-1)*gamesPerRound,0,gamesPerRound,2),2,FALSE)</f>
        <v>L.05</v>
      </c>
      <c r="H161" s="1" t="e">
        <f ca="1">VLOOKUP(H153,OFFSET(Pairings!$D$2,($B161-1)*gamesPerRound,0,gamesPerRound,2),2,FALSE)</f>
        <v>#N/A</v>
      </c>
      <c r="I161" s="1" t="e">
        <f ca="1">VLOOKUP(I153,OFFSET(Pairings!$D$2,($B161-1)*gamesPerRound,0,gamesPerRound,2),2,FALSE)</f>
        <v>#N/A</v>
      </c>
      <c r="J161" s="1" t="str">
        <f ca="1">VLOOKUP(J153,OFFSET(Pairings!$D$2,($B161-1)*gamesPerRound,0,gamesPerRound,2),2,FALSE)</f>
        <v>N.08</v>
      </c>
      <c r="K161" s="1" t="e">
        <f ca="1">VLOOKUP(K153,OFFSET(Pairings!$D$2,($B161-1)*gamesPerRound,0,gamesPerRound,2),2,FALSE)</f>
        <v>#N/A</v>
      </c>
      <c r="L161" s="1" t="e">
        <f ca="1">VLOOKUP(L153,OFFSET(Pairings!$D$2,($B161-1)*gamesPerRound,0,gamesPerRound,2),2,FALSE)</f>
        <v>#N/A</v>
      </c>
      <c r="M161" s="1" t="str">
        <f ca="1">VLOOKUP(M153,OFFSET(Pairings!$D$2,($B161-1)*gamesPerRound,0,gamesPerRound,2),2,FALSE)</f>
        <v>A.11</v>
      </c>
      <c r="N161" s="1" t="str">
        <f ca="1">VLOOKUP(N153,OFFSET(Pairings!$D$2,($B161-1)*gamesPerRound,0,gamesPerRound,2),2,FALSE)</f>
        <v>B.12</v>
      </c>
      <c r="O161" s="1" t="str">
        <f ca="1">VLOOKUP(O153,OFFSET(Pairings!$D$2,($B161-1)*gamesPerRound,0,gamesPerRound,2),2,FALSE)</f>
        <v>I.13</v>
      </c>
      <c r="P161" s="1" t="e">
        <f ca="1">VLOOKUP(P153,OFFSET(Pairings!$D$2,($B161-1)*gamesPerRound,0,gamesPerRound,2),2,FALSE)</f>
        <v>#N/A</v>
      </c>
      <c r="Q161" s="1" t="str">
        <f ca="1">VLOOKUP(Q153,OFFSET(Pairings!$D$2,($B161-1)*gamesPerRound,0,gamesPerRound,2),2,FALSE)</f>
        <v>D.15</v>
      </c>
      <c r="R161" s="1" t="e">
        <f ca="1">VLOOKUP(R153,OFFSET(Pairings!$D$2,($B161-1)*gamesPerRound,0,gamesPerRound,2),2,FALSE)</f>
        <v>#N/A</v>
      </c>
      <c r="S161" s="1" t="str">
        <f ca="1">VLOOKUP(S153,OFFSET(Pairings!$D$2,($B161-1)*gamesPerRound,0,gamesPerRound,2),2,FALSE)</f>
        <v>F.17</v>
      </c>
      <c r="T161" s="1" t="str">
        <f ca="1">VLOOKUP(T153,OFFSET(Pairings!$D$2,($B161-1)*gamesPerRound,0,gamesPerRound,2),2,FALSE)</f>
        <v>G.18</v>
      </c>
      <c r="U161" s="1" t="e">
        <f ca="1">VLOOKUP(U153,OFFSET(Pairings!$D$2,($B161-1)*gamesPerRound,0,gamesPerRound,2),2,FALSE)</f>
        <v>#N/A</v>
      </c>
      <c r="V161" s="1" t="str">
        <f ca="1">VLOOKUP(V153,OFFSET(Pairings!$D$2,($B161-1)*gamesPerRound,0,gamesPerRound,2),2,FALSE)</f>
        <v>H.20</v>
      </c>
    </row>
    <row r="162" spans="1:23" ht="15.75" hidden="1" customHeight="1" x14ac:dyDescent="0.2">
      <c r="B162" s="17">
        <v>1</v>
      </c>
      <c r="C162" s="1" t="str">
        <f ca="1">VLOOKUP(C153,OFFSET(Pairings!$E$2,($B162-1)*gamesPerRound,0,gamesPerRound,4),4,FALSE)</f>
        <v>G.01</v>
      </c>
      <c r="D162" s="1" t="str">
        <f ca="1">VLOOKUP(D153,OFFSET(Pairings!$E$2,($B162-1)*gamesPerRound,0,gamesPerRound,4),4,FALSE)</f>
        <v>S.02</v>
      </c>
      <c r="E162" s="1" t="e">
        <f ca="1">VLOOKUP(E153,OFFSET(Pairings!$E$2,($B162-1)*gamesPerRound,0,gamesPerRound,4),4,FALSE)</f>
        <v>#N/A</v>
      </c>
      <c r="F162" s="1" t="e">
        <f ca="1">VLOOKUP(F153,OFFSET(Pairings!$E$2,($B162-1)*gamesPerRound,0,gamesPerRound,4),4,FALSE)</f>
        <v>#N/A</v>
      </c>
      <c r="G162" s="1" t="e">
        <f ca="1">VLOOKUP(G153,OFFSET(Pairings!$E$2,($B162-1)*gamesPerRound,0,gamesPerRound,4),4,FALSE)</f>
        <v>#N/A</v>
      </c>
      <c r="H162" s="1" t="str">
        <f ca="1">VLOOKUP(H153,OFFSET(Pairings!$E$2,($B162-1)*gamesPerRound,0,gamesPerRound,4),4,FALSE)</f>
        <v>M.06</v>
      </c>
      <c r="I162" s="1" t="str">
        <f ca="1">VLOOKUP(I153,OFFSET(Pairings!$E$2,($B162-1)*gamesPerRound,0,gamesPerRound,4),4,FALSE)</f>
        <v>J.07</v>
      </c>
      <c r="J162" s="1" t="e">
        <f ca="1">VLOOKUP(J153,OFFSET(Pairings!$E$2,($B162-1)*gamesPerRound,0,gamesPerRound,4),4,FALSE)</f>
        <v>#N/A</v>
      </c>
      <c r="K162" s="1" t="str">
        <f ca="1">VLOOKUP(K153,OFFSET(Pairings!$E$2,($B162-1)*gamesPerRound,0,gamesPerRound,4),4,FALSE)</f>
        <v>M.09</v>
      </c>
      <c r="L162" s="1" t="str">
        <f ca="1">VLOOKUP(L153,OFFSET(Pairings!$E$2,($B162-1)*gamesPerRound,0,gamesPerRound,4),4,FALSE)</f>
        <v>G.10</v>
      </c>
      <c r="M162" s="1" t="e">
        <f ca="1">VLOOKUP(M153,OFFSET(Pairings!$E$2,($B162-1)*gamesPerRound,0,gamesPerRound,4),4,FALSE)</f>
        <v>#N/A</v>
      </c>
      <c r="N162" s="1" t="e">
        <f ca="1">VLOOKUP(N153,OFFSET(Pairings!$E$2,($B162-1)*gamesPerRound,0,gamesPerRound,4),4,FALSE)</f>
        <v>#N/A</v>
      </c>
      <c r="O162" s="1" t="e">
        <f ca="1">VLOOKUP(O153,OFFSET(Pairings!$E$2,($B162-1)*gamesPerRound,0,gamesPerRound,4),4,FALSE)</f>
        <v>#N/A</v>
      </c>
      <c r="P162" s="1" t="str">
        <f ca="1">VLOOKUP(P153,OFFSET(Pairings!$E$2,($B162-1)*gamesPerRound,0,gamesPerRound,4),4,FALSE)</f>
        <v>R.14</v>
      </c>
      <c r="Q162" s="1" t="e">
        <f ca="1">VLOOKUP(Q153,OFFSET(Pairings!$E$2,($B162-1)*gamesPerRound,0,gamesPerRound,4),4,FALSE)</f>
        <v>#N/A</v>
      </c>
      <c r="R162" s="1" t="str">
        <f ca="1">VLOOKUP(R153,OFFSET(Pairings!$E$2,($B162-1)*gamesPerRound,0,gamesPerRound,4),4,FALSE)</f>
        <v>N.16</v>
      </c>
      <c r="S162" s="1" t="e">
        <f ca="1">VLOOKUP(S153,OFFSET(Pairings!$E$2,($B162-1)*gamesPerRound,0,gamesPerRound,4),4,FALSE)</f>
        <v>#N/A</v>
      </c>
      <c r="T162" s="1" t="e">
        <f ca="1">VLOOKUP(T153,OFFSET(Pairings!$E$2,($B162-1)*gamesPerRound,0,gamesPerRound,4),4,FALSE)</f>
        <v>#N/A</v>
      </c>
      <c r="U162" s="1" t="str">
        <f ca="1">VLOOKUP(U153,OFFSET(Pairings!$E$2,($B162-1)*gamesPerRound,0,gamesPerRound,4),4,FALSE)</f>
        <v>P.19</v>
      </c>
      <c r="V162" s="1" t="e">
        <f ca="1">VLOOKUP(V153,OFFSET(Pairings!$E$2,($B162-1)*gamesPerRound,0,gamesPerRound,4),4,FALSE)</f>
        <v>#N/A</v>
      </c>
    </row>
    <row r="163" spans="1:23" ht="15.75" hidden="1" customHeight="1" x14ac:dyDescent="0.2">
      <c r="B163" s="17">
        <v>2</v>
      </c>
      <c r="C163" s="1" t="str">
        <f ca="1">VLOOKUP(C153,OFFSET(Pairings!$D$2,($B163-1)*gamesPerRound,0,gamesPerRound,2),2,FALSE)</f>
        <v>I.01</v>
      </c>
      <c r="D163" s="1" t="str">
        <f ca="1">VLOOKUP(D153,OFFSET(Pairings!$D$2,($B163-1)*gamesPerRound,0,gamesPerRound,2),2,FALSE)</f>
        <v>J.02</v>
      </c>
      <c r="E163" s="1" t="e">
        <f ca="1">VLOOKUP(E153,OFFSET(Pairings!$D$2,($B163-1)*gamesPerRound,0,gamesPerRound,2),2,FALSE)</f>
        <v>#N/A</v>
      </c>
      <c r="F163" s="1" t="e">
        <f ca="1">VLOOKUP(F153,OFFSET(Pairings!$D$2,($B163-1)*gamesPerRound,0,gamesPerRound,2),2,FALSE)</f>
        <v>#N/A</v>
      </c>
      <c r="G163" s="1" t="str">
        <f ca="1">VLOOKUP(G153,OFFSET(Pairings!$D$2,($B163-1)*gamesPerRound,0,gamesPerRound,2),2,FALSE)</f>
        <v>P.05</v>
      </c>
      <c r="H163" s="1" t="str">
        <f ca="1">VLOOKUP(H153,OFFSET(Pairings!$D$2,($B163-1)*gamesPerRound,0,gamesPerRound,2),2,FALSE)</f>
        <v>C.06</v>
      </c>
      <c r="I163" s="1" t="str">
        <f ca="1">VLOOKUP(I153,OFFSET(Pairings!$D$2,($B163-1)*gamesPerRound,0,gamesPerRound,2),2,FALSE)</f>
        <v>O.07</v>
      </c>
      <c r="J163" s="1" t="e">
        <f ca="1">VLOOKUP(J153,OFFSET(Pairings!$D$2,($B163-1)*gamesPerRound,0,gamesPerRound,2),2,FALSE)</f>
        <v>#N/A</v>
      </c>
      <c r="K163" s="1" t="e">
        <f ca="1">VLOOKUP(K153,OFFSET(Pairings!$D$2,($B163-1)*gamesPerRound,0,gamesPerRound,2),2,FALSE)</f>
        <v>#N/A</v>
      </c>
      <c r="L163" s="1" t="str">
        <f ca="1">VLOOKUP(L153,OFFSET(Pairings!$D$2,($B163-1)*gamesPerRound,0,gamesPerRound,2),2,FALSE)</f>
        <v>E.10</v>
      </c>
      <c r="M163" s="1" t="e">
        <f ca="1">VLOOKUP(M153,OFFSET(Pairings!$D$2,($B163-1)*gamesPerRound,0,gamesPerRound,2),2,FALSE)</f>
        <v>#N/A</v>
      </c>
      <c r="N163" s="1" t="e">
        <f ca="1">VLOOKUP(N153,OFFSET(Pairings!$D$2,($B163-1)*gamesPerRound,0,gamesPerRound,2),2,FALSE)</f>
        <v>#N/A</v>
      </c>
      <c r="O163" s="1" t="str">
        <f ca="1">VLOOKUP(O153,OFFSET(Pairings!$D$2,($B163-1)*gamesPerRound,0,gamesPerRound,2),2,FALSE)</f>
        <v>B.13</v>
      </c>
      <c r="P163" s="1" t="e">
        <f ca="1">VLOOKUP(P153,OFFSET(Pairings!$D$2,($B163-1)*gamesPerRound,0,gamesPerRound,2),2,FALSE)</f>
        <v>#N/A</v>
      </c>
      <c r="Q163" s="1" t="e">
        <f ca="1">VLOOKUP(Q153,OFFSET(Pairings!$D$2,($B163-1)*gamesPerRound,0,gamesPerRound,2),2,FALSE)</f>
        <v>#N/A</v>
      </c>
      <c r="R163" s="1" t="str">
        <f ca="1">VLOOKUP(R153,OFFSET(Pairings!$D$2,($B163-1)*gamesPerRound,0,gamesPerRound,2),2,FALSE)</f>
        <v>L.16</v>
      </c>
      <c r="S163" s="1" t="str">
        <f ca="1">VLOOKUP(S153,OFFSET(Pairings!$D$2,($B163-1)*gamesPerRound,0,gamesPerRound,2),2,FALSE)</f>
        <v>R.17</v>
      </c>
      <c r="T163" s="1" t="str">
        <f ca="1">VLOOKUP(T153,OFFSET(Pairings!$D$2,($B163-1)*gamesPerRound,0,gamesPerRound,2),2,FALSE)</f>
        <v>F.17</v>
      </c>
      <c r="U163" s="1" t="str">
        <f ca="1">VLOOKUP(U153,OFFSET(Pairings!$D$2,($B163-1)*gamesPerRound,0,gamesPerRound,2),2,FALSE)</f>
        <v>C.19</v>
      </c>
      <c r="V163" s="1" t="e">
        <f ca="1">VLOOKUP(V153,OFFSET(Pairings!$D$2,($B163-1)*gamesPerRound,0,gamesPerRound,2),2,FALSE)</f>
        <v>#N/A</v>
      </c>
    </row>
    <row r="164" spans="1:23" ht="15.75" hidden="1" customHeight="1" x14ac:dyDescent="0.2">
      <c r="B164" s="17">
        <v>2</v>
      </c>
      <c r="C164" s="1" t="e">
        <f ca="1">VLOOKUP(C153,OFFSET(Pairings!$E$2,($B164-1)*gamesPerRound,0,gamesPerRound,4),4,FALSE)</f>
        <v>#N/A</v>
      </c>
      <c r="D164" s="1" t="e">
        <f ca="1">VLOOKUP(D153,OFFSET(Pairings!$E$2,($B164-1)*gamesPerRound,0,gamesPerRound,4),4,FALSE)</f>
        <v>#N/A</v>
      </c>
      <c r="E164" s="1" t="str">
        <f ca="1">VLOOKUP(E153,OFFSET(Pairings!$E$2,($B164-1)*gamesPerRound,0,gamesPerRound,4),4,FALSE)</f>
        <v>Q.03</v>
      </c>
      <c r="F164" s="1" t="str">
        <f ca="1">VLOOKUP(F153,OFFSET(Pairings!$E$2,($B164-1)*gamesPerRound,0,gamesPerRound,4),4,FALSE)</f>
        <v>A.04</v>
      </c>
      <c r="G164" s="1" t="e">
        <f ca="1">VLOOKUP(G153,OFFSET(Pairings!$E$2,($B164-1)*gamesPerRound,0,gamesPerRound,4),4,FALSE)</f>
        <v>#N/A</v>
      </c>
      <c r="H164" s="1" t="e">
        <f ca="1">VLOOKUP(H153,OFFSET(Pairings!$E$2,($B164-1)*gamesPerRound,0,gamesPerRound,4),4,FALSE)</f>
        <v>#N/A</v>
      </c>
      <c r="I164" s="1" t="e">
        <f ca="1">VLOOKUP(I153,OFFSET(Pairings!$E$2,($B164-1)*gamesPerRound,0,gamesPerRound,4),4,FALSE)</f>
        <v>#N/A</v>
      </c>
      <c r="J164" s="1" t="str">
        <f ca="1">VLOOKUP(J153,OFFSET(Pairings!$E$2,($B164-1)*gamesPerRound,0,gamesPerRound,4),4,FALSE)</f>
        <v>H.08</v>
      </c>
      <c r="K164" s="1" t="str">
        <f ca="1">VLOOKUP(K153,OFFSET(Pairings!$E$2,($B164-1)*gamesPerRound,0,gamesPerRound,4),4,FALSE)</f>
        <v>O.09</v>
      </c>
      <c r="L164" s="1" t="e">
        <f ca="1">VLOOKUP(L153,OFFSET(Pairings!$E$2,($B164-1)*gamesPerRound,0,gamesPerRound,4),4,FALSE)</f>
        <v>#N/A</v>
      </c>
      <c r="M164" s="1" t="str">
        <f ca="1">VLOOKUP(M153,OFFSET(Pairings!$E$2,($B164-1)*gamesPerRound,0,gamesPerRound,4),4,FALSE)</f>
        <v>M.11</v>
      </c>
      <c r="N164" s="1" t="str">
        <f ca="1">VLOOKUP(N153,OFFSET(Pairings!$E$2,($B164-1)*gamesPerRound,0,gamesPerRound,4),4,FALSE)</f>
        <v>E.12</v>
      </c>
      <c r="O164" s="1" t="e">
        <f ca="1">VLOOKUP(O153,OFFSET(Pairings!$E$2,($B164-1)*gamesPerRound,0,gamesPerRound,4),4,FALSE)</f>
        <v>#N/A</v>
      </c>
      <c r="P164" s="1" t="str">
        <f ca="1">VLOOKUP(P153,OFFSET(Pairings!$E$2,($B164-1)*gamesPerRound,0,gamesPerRound,4),4,FALSE)</f>
        <v>Q.14</v>
      </c>
      <c r="Q164" s="1" t="str">
        <f ca="1">VLOOKUP(Q153,OFFSET(Pairings!$E$2,($B164-1)*gamesPerRound,0,gamesPerRound,4),4,FALSE)</f>
        <v>S.15</v>
      </c>
      <c r="R164" s="1" t="e">
        <f ca="1">VLOOKUP(R153,OFFSET(Pairings!$E$2,($B164-1)*gamesPerRound,0,gamesPerRound,4),4,FALSE)</f>
        <v>#N/A</v>
      </c>
      <c r="S164" s="1" t="e">
        <f ca="1">VLOOKUP(S153,OFFSET(Pairings!$E$2,($B164-1)*gamesPerRound,0,gamesPerRound,4),4,FALSE)</f>
        <v>#N/A</v>
      </c>
      <c r="T164" s="1" t="e">
        <f ca="1">VLOOKUP(T153,OFFSET(Pairings!$E$2,($B164-1)*gamesPerRound,0,gamesPerRound,4),4,FALSE)</f>
        <v>#N/A</v>
      </c>
      <c r="U164" s="1" t="e">
        <f ca="1">VLOOKUP(U153,OFFSET(Pairings!$E$2,($B164-1)*gamesPerRound,0,gamesPerRound,4),4,FALSE)</f>
        <v>#N/A</v>
      </c>
      <c r="V164" s="1" t="str">
        <f ca="1">VLOOKUP(V153,OFFSET(Pairings!$E$2,($B164-1)*gamesPerRound,0,gamesPerRound,4),4,FALSE)</f>
        <v>N.20</v>
      </c>
    </row>
    <row r="165" spans="1:23" ht="15.6" hidden="1" customHeight="1" x14ac:dyDescent="0.2">
      <c r="B165" s="17">
        <v>3</v>
      </c>
      <c r="C165" s="1" t="e">
        <f ca="1">VLOOKUP(C153,OFFSET(Pairings!$D$2,($B165-1)*gamesPerRound,0,gamesPerRound,2),2,FALSE)</f>
        <v>#N/A</v>
      </c>
      <c r="D165" s="1" t="e">
        <f ca="1">VLOOKUP(D153,OFFSET(Pairings!$D$2,($B165-1)*gamesPerRound,0,gamesPerRound,2),2,FALSE)</f>
        <v>#N/A</v>
      </c>
      <c r="E165" s="1" t="e">
        <f ca="1">VLOOKUP(E153,OFFSET(Pairings!$D$2,($B165-1)*gamesPerRound,0,gamesPerRound,2),2,FALSE)</f>
        <v>#N/A</v>
      </c>
      <c r="F165" s="1" t="str">
        <f ca="1">VLOOKUP(F153,OFFSET(Pairings!$D$2,($B165-1)*gamesPerRound,0,gamesPerRound,2),2,FALSE)</f>
        <v>J.04</v>
      </c>
      <c r="G165" s="1" t="e">
        <f ca="1">VLOOKUP(G153,OFFSET(Pairings!$D$2,($B165-1)*gamesPerRound,0,gamesPerRound,2),2,FALSE)</f>
        <v>#N/A</v>
      </c>
      <c r="H165" s="1" t="e">
        <f ca="1">VLOOKUP(H153,OFFSET(Pairings!$D$2,($B165-1)*gamesPerRound,0,gamesPerRound,2),2,FALSE)</f>
        <v>#N/A</v>
      </c>
      <c r="I165" s="1" t="str">
        <f ca="1">VLOOKUP(I153,OFFSET(Pairings!$D$2,($B165-1)*gamesPerRound,0,gamesPerRound,2),2,FALSE)</f>
        <v>R.07</v>
      </c>
      <c r="J165" s="1" t="str">
        <f ca="1">VLOOKUP(J153,OFFSET(Pairings!$D$2,($B165-1)*gamesPerRound,0,gamesPerRound,2),2,FALSE)</f>
        <v>B.08</v>
      </c>
      <c r="K165" s="1" t="str">
        <f ca="1">VLOOKUP(K153,OFFSET(Pairings!$D$2,($B165-1)*gamesPerRound,0,gamesPerRound,2),2,FALSE)</f>
        <v>G.09</v>
      </c>
      <c r="L165" s="1" t="str">
        <f ca="1">VLOOKUP(L153,OFFSET(Pairings!$D$2,($B165-1)*gamesPerRound,0,gamesPerRound,2),2,FALSE)</f>
        <v>H.09</v>
      </c>
      <c r="M165" s="1" t="e">
        <f ca="1">VLOOKUP(M153,OFFSET(Pairings!$D$2,($B165-1)*gamesPerRound,0,gamesPerRound,2),2,FALSE)</f>
        <v>#N/A</v>
      </c>
      <c r="N165" s="1" t="e">
        <f ca="1">VLOOKUP(N153,OFFSET(Pairings!$D$2,($B165-1)*gamesPerRound,0,gamesPerRound,2),2,FALSE)</f>
        <v>#N/A</v>
      </c>
      <c r="O165" s="1" t="e">
        <f ca="1">VLOOKUP(O153,OFFSET(Pairings!$D$2,($B165-1)*gamesPerRound,0,gamesPerRound,2),2,FALSE)</f>
        <v>#N/A</v>
      </c>
      <c r="P165" s="1" t="str">
        <f ca="1">VLOOKUP(P153,OFFSET(Pairings!$D$2,($B165-1)*gamesPerRound,0,gamesPerRound,2),2,FALSE)</f>
        <v>H.14</v>
      </c>
      <c r="Q165" s="1" t="e">
        <f ca="1">VLOOKUP(Q153,OFFSET(Pairings!$D$2,($B165-1)*gamesPerRound,0,gamesPerRound,2),2,FALSE)</f>
        <v>#N/A</v>
      </c>
      <c r="R165" s="1" t="str">
        <f ca="1">VLOOKUP(R153,OFFSET(Pairings!$D$2,($B165-1)*gamesPerRound,0,gamesPerRound,2),2,FALSE)</f>
        <v>D.16</v>
      </c>
      <c r="S165" s="1" t="e">
        <f ca="1">VLOOKUP(S153,OFFSET(Pairings!$D$2,($B165-1)*gamesPerRound,0,gamesPerRound,2),2,FALSE)</f>
        <v>#N/A</v>
      </c>
      <c r="T165" s="1" t="e">
        <f ca="1">VLOOKUP(T153,OFFSET(Pairings!$D$2,($B165-1)*gamesPerRound,0,gamesPerRound,2),2,FALSE)</f>
        <v>#N/A</v>
      </c>
      <c r="U165" s="1" t="e">
        <f ca="1">VLOOKUP(U153,OFFSET(Pairings!$D$2,($B165-1)*gamesPerRound,0,gamesPerRound,2),2,FALSE)</f>
        <v>#N/A</v>
      </c>
      <c r="V165" s="1" t="str">
        <f ca="1">VLOOKUP(V153,OFFSET(Pairings!$D$2,($B165-1)*gamesPerRound,0,gamesPerRound,2),2,FALSE)</f>
        <v>F.20</v>
      </c>
    </row>
    <row r="166" spans="1:23" ht="15.6" hidden="1" customHeight="1" x14ac:dyDescent="0.2">
      <c r="B166" s="17">
        <v>3</v>
      </c>
      <c r="C166" s="1" t="str">
        <f ca="1">VLOOKUP(C153,OFFSET(Pairings!$E$2,($B166-1)*gamesPerRound,0,gamesPerRound,4),4,FALSE)</f>
        <v>N.01</v>
      </c>
      <c r="D166" s="1" t="str">
        <f ca="1">VLOOKUP(D153,OFFSET(Pairings!$E$2,($B166-1)*gamesPerRound,0,gamesPerRound,4),4,FALSE)</f>
        <v>C.02</v>
      </c>
      <c r="E166" s="1" t="str">
        <f ca="1">VLOOKUP(E153,OFFSET(Pairings!$E$2,($B166-1)*gamesPerRound,0,gamesPerRound,4),4,FALSE)</f>
        <v>L.03</v>
      </c>
      <c r="F166" s="1" t="e">
        <f ca="1">VLOOKUP(F153,OFFSET(Pairings!$E$2,($B166-1)*gamesPerRound,0,gamesPerRound,4),4,FALSE)</f>
        <v>#N/A</v>
      </c>
      <c r="G166" s="1" t="str">
        <f ca="1">VLOOKUP(G153,OFFSET(Pairings!$E$2,($B166-1)*gamesPerRound,0,gamesPerRound,4),4,FALSE)</f>
        <v>Q.05</v>
      </c>
      <c r="H166" s="1" t="str">
        <f ca="1">VLOOKUP(H153,OFFSET(Pairings!$E$2,($B166-1)*gamesPerRound,0,gamesPerRound,4),4,FALSE)</f>
        <v>S.06</v>
      </c>
      <c r="I166" s="1" t="e">
        <f ca="1">VLOOKUP(I153,OFFSET(Pairings!$E$2,($B166-1)*gamesPerRound,0,gamesPerRound,4),4,FALSE)</f>
        <v>#N/A</v>
      </c>
      <c r="J166" s="1" t="e">
        <f ca="1">VLOOKUP(J153,OFFSET(Pairings!$E$2,($B166-1)*gamesPerRound,0,gamesPerRound,4),4,FALSE)</f>
        <v>#N/A</v>
      </c>
      <c r="K166" s="1" t="e">
        <f ca="1">VLOOKUP(K153,OFFSET(Pairings!$E$2,($B166-1)*gamesPerRound,0,gamesPerRound,4),4,FALSE)</f>
        <v>#N/A</v>
      </c>
      <c r="L166" s="1" t="e">
        <f ca="1">VLOOKUP(L153,OFFSET(Pairings!$E$2,($B166-1)*gamesPerRound,0,gamesPerRound,4),4,FALSE)</f>
        <v>#N/A</v>
      </c>
      <c r="M166" s="1" t="str">
        <f ca="1">VLOOKUP(M153,OFFSET(Pairings!$E$2,($B166-1)*gamesPerRound,0,gamesPerRound,4),4,FALSE)</f>
        <v>O.11</v>
      </c>
      <c r="N166" s="1" t="str">
        <f ca="1">VLOOKUP(N153,OFFSET(Pairings!$E$2,($B166-1)*gamesPerRound,0,gamesPerRound,4),4,FALSE)</f>
        <v>J.12</v>
      </c>
      <c r="O166" s="1" t="str">
        <f ca="1">VLOOKUP(O153,OFFSET(Pairings!$E$2,($B166-1)*gamesPerRound,0,gamesPerRound,4),4,FALSE)</f>
        <v>E.13</v>
      </c>
      <c r="P166" s="1" t="e">
        <f ca="1">VLOOKUP(P153,OFFSET(Pairings!$E$2,($B166-1)*gamesPerRound,0,gamesPerRound,4),4,FALSE)</f>
        <v>#N/A</v>
      </c>
      <c r="Q166" s="1" t="str">
        <f ca="1">VLOOKUP(Q153,OFFSET(Pairings!$E$2,($B166-1)*gamesPerRound,0,gamesPerRound,4),4,FALSE)</f>
        <v>R.16</v>
      </c>
      <c r="R166" s="1" t="e">
        <f ca="1">VLOOKUP(R153,OFFSET(Pairings!$E$2,($B166-1)*gamesPerRound,0,gamesPerRound,4),4,FALSE)</f>
        <v>#N/A</v>
      </c>
      <c r="S166" s="1" t="str">
        <f ca="1">VLOOKUP(S153,OFFSET(Pairings!$E$2,($B166-1)*gamesPerRound,0,gamesPerRound,4),4,FALSE)</f>
        <v>I.17</v>
      </c>
      <c r="T166" s="1" t="str">
        <f ca="1">VLOOKUP(T153,OFFSET(Pairings!$E$2,($B166-1)*gamesPerRound,0,gamesPerRound,4),4,FALSE)</f>
        <v>P.18</v>
      </c>
      <c r="U166" s="1" t="str">
        <f ca="1">VLOOKUP(U153,OFFSET(Pairings!$E$2,($B166-1)*gamesPerRound,0,gamesPerRound,4),4,FALSE)</f>
        <v>D.19</v>
      </c>
      <c r="V166" s="1" t="e">
        <f ca="1">VLOOKUP(V153,OFFSET(Pairings!$E$2,($B166-1)*gamesPerRound,0,gamesPerRound,4),4,FALSE)</f>
        <v>#N/A</v>
      </c>
    </row>
    <row r="167" spans="1:23" ht="15.75" thickBot="1" x14ac:dyDescent="0.25"/>
    <row r="168" spans="1:23" s="12" customFormat="1" ht="15.75" thickBot="1" x14ac:dyDescent="0.25">
      <c r="A168" s="12" t="s">
        <v>208</v>
      </c>
      <c r="B168" s="38">
        <f>VLOOKUP(A168,TeamLookup,2,FALSE)</f>
        <v>0</v>
      </c>
      <c r="C168" s="13" t="str">
        <f>$A168&amp;"."&amp;TEXT(C$1,"00")</f>
        <v>L.01</v>
      </c>
      <c r="D168" s="14" t="str">
        <f t="shared" ref="D168:V168" si="125">$A168&amp;"."&amp;TEXT(D$1,"00")</f>
        <v>L.02</v>
      </c>
      <c r="E168" s="14" t="str">
        <f t="shared" si="125"/>
        <v>L.03</v>
      </c>
      <c r="F168" s="14" t="str">
        <f t="shared" si="125"/>
        <v>L.04</v>
      </c>
      <c r="G168" s="14" t="str">
        <f t="shared" si="125"/>
        <v>L.05</v>
      </c>
      <c r="H168" s="14" t="str">
        <f t="shared" si="125"/>
        <v>L.06</v>
      </c>
      <c r="I168" s="14" t="str">
        <f t="shared" si="125"/>
        <v>L.07</v>
      </c>
      <c r="J168" s="14" t="str">
        <f t="shared" si="125"/>
        <v>L.08</v>
      </c>
      <c r="K168" s="14" t="str">
        <f t="shared" si="125"/>
        <v>L.09</v>
      </c>
      <c r="L168" s="14" t="str">
        <f t="shared" si="125"/>
        <v>L.10</v>
      </c>
      <c r="M168" s="14" t="str">
        <f t="shared" si="125"/>
        <v>L.11</v>
      </c>
      <c r="N168" s="15" t="str">
        <f t="shared" si="125"/>
        <v>L.12</v>
      </c>
      <c r="O168" s="15" t="str">
        <f t="shared" si="125"/>
        <v>L.13</v>
      </c>
      <c r="P168" s="15" t="str">
        <f t="shared" si="125"/>
        <v>L.14</v>
      </c>
      <c r="Q168" s="15" t="str">
        <f t="shared" si="125"/>
        <v>L.15</v>
      </c>
      <c r="R168" s="15" t="str">
        <f t="shared" si="125"/>
        <v>L.16</v>
      </c>
      <c r="S168" s="15" t="str">
        <f t="shared" si="125"/>
        <v>L.17</v>
      </c>
      <c r="T168" s="15" t="str">
        <f t="shared" si="125"/>
        <v>L.18</v>
      </c>
      <c r="U168" s="15" t="str">
        <f t="shared" si="125"/>
        <v>L.19</v>
      </c>
      <c r="V168" s="15" t="str">
        <f t="shared" si="125"/>
        <v>L.20</v>
      </c>
      <c r="W168" s="16" t="s">
        <v>110</v>
      </c>
    </row>
    <row r="169" spans="1:23" ht="9" customHeight="1" x14ac:dyDescent="0.2">
      <c r="C169" s="19" t="str">
        <f t="shared" ref="C169:V169" ca="1" si="126">IF(ISNA(C176),"B","W")</f>
        <v>B</v>
      </c>
      <c r="D169" s="20" t="str">
        <f t="shared" ca="1" si="126"/>
        <v>B</v>
      </c>
      <c r="E169" s="20" t="str">
        <f t="shared" ca="1" si="126"/>
        <v>B</v>
      </c>
      <c r="F169" s="20" t="str">
        <f t="shared" ca="1" si="126"/>
        <v>B</v>
      </c>
      <c r="G169" s="20" t="str">
        <f t="shared" ca="1" si="126"/>
        <v>B</v>
      </c>
      <c r="H169" s="20" t="str">
        <f t="shared" ca="1" si="126"/>
        <v>W</v>
      </c>
      <c r="I169" s="20" t="str">
        <f t="shared" ca="1" si="126"/>
        <v>B</v>
      </c>
      <c r="J169" s="20" t="str">
        <f t="shared" ca="1" si="126"/>
        <v>W</v>
      </c>
      <c r="K169" s="20" t="str">
        <f t="shared" ca="1" si="126"/>
        <v>B</v>
      </c>
      <c r="L169" s="20" t="str">
        <f t="shared" ca="1" si="126"/>
        <v>W</v>
      </c>
      <c r="M169" s="20" t="str">
        <f t="shared" ca="1" si="126"/>
        <v>W</v>
      </c>
      <c r="N169" s="21" t="str">
        <f t="shared" ca="1" si="126"/>
        <v>B</v>
      </c>
      <c r="O169" s="21" t="str">
        <f t="shared" ca="1" si="126"/>
        <v>W</v>
      </c>
      <c r="P169" s="21" t="str">
        <f t="shared" ca="1" si="126"/>
        <v>B</v>
      </c>
      <c r="Q169" s="21" t="str">
        <f t="shared" ca="1" si="126"/>
        <v>W</v>
      </c>
      <c r="R169" s="21" t="str">
        <f t="shared" ca="1" si="126"/>
        <v>W</v>
      </c>
      <c r="S169" s="21" t="str">
        <f t="shared" ca="1" si="126"/>
        <v>W</v>
      </c>
      <c r="T169" s="21" t="str">
        <f t="shared" ca="1" si="126"/>
        <v>B</v>
      </c>
      <c r="U169" s="21" t="str">
        <f t="shared" ca="1" si="126"/>
        <v>B</v>
      </c>
      <c r="V169" s="21" t="str">
        <f t="shared" ca="1" si="126"/>
        <v>W</v>
      </c>
      <c r="W169" s="6"/>
    </row>
    <row r="170" spans="1:23" x14ac:dyDescent="0.2">
      <c r="B170" s="17" t="s">
        <v>111</v>
      </c>
      <c r="C170" s="22" t="str">
        <f ca="1">IF(ISNA(C176),C177,C176)</f>
        <v>C.01</v>
      </c>
      <c r="D170" s="23" t="str">
        <f t="shared" ref="D170:V170" ca="1" si="127">IF(ISNA(D176),D177,D176)</f>
        <v>Q.02</v>
      </c>
      <c r="E170" s="23" t="str">
        <f t="shared" ca="1" si="127"/>
        <v>J.03</v>
      </c>
      <c r="F170" s="23" t="str">
        <f t="shared" ca="1" si="127"/>
        <v>O.04</v>
      </c>
      <c r="G170" s="23" t="str">
        <f t="shared" ca="1" si="127"/>
        <v>K.05</v>
      </c>
      <c r="H170" s="23" t="str">
        <f t="shared" ca="1" si="127"/>
        <v>A.06</v>
      </c>
      <c r="I170" s="23" t="str">
        <f t="shared" ca="1" si="127"/>
        <v>P.07</v>
      </c>
      <c r="J170" s="23" t="str">
        <f t="shared" ca="1" si="127"/>
        <v>I.08</v>
      </c>
      <c r="K170" s="23" t="str">
        <f t="shared" ca="1" si="127"/>
        <v>R.09</v>
      </c>
      <c r="L170" s="23" t="str">
        <f t="shared" ca="1" si="127"/>
        <v>P.10</v>
      </c>
      <c r="M170" s="23" t="str">
        <f t="shared" ca="1" si="127"/>
        <v>E.11</v>
      </c>
      <c r="N170" s="24" t="str">
        <f t="shared" ca="1" si="127"/>
        <v>G.12</v>
      </c>
      <c r="O170" s="24" t="str">
        <f t="shared" ca="1" si="127"/>
        <v>N.13</v>
      </c>
      <c r="P170" s="24" t="str">
        <f t="shared" ca="1" si="127"/>
        <v>F.14</v>
      </c>
      <c r="Q170" s="24" t="str">
        <f t="shared" ca="1" si="127"/>
        <v>O.15</v>
      </c>
      <c r="R170" s="24" t="str">
        <f t="shared" ca="1" si="127"/>
        <v>Q.16</v>
      </c>
      <c r="S170" s="24" t="str">
        <f t="shared" ca="1" si="127"/>
        <v>N.17</v>
      </c>
      <c r="T170" s="24" t="str">
        <f t="shared" ca="1" si="127"/>
        <v>F.18</v>
      </c>
      <c r="U170" s="24" t="str">
        <f t="shared" ca="1" si="127"/>
        <v>S.19</v>
      </c>
      <c r="V170" s="24" t="str">
        <f t="shared" ca="1" si="127"/>
        <v>M.20</v>
      </c>
      <c r="W170" s="11"/>
    </row>
    <row r="171" spans="1:23" ht="9" customHeight="1" x14ac:dyDescent="0.2">
      <c r="C171" s="25" t="str">
        <f t="shared" ref="C171:V171" ca="1" si="128">IF(ISNA(C178),"B","W")</f>
        <v>B</v>
      </c>
      <c r="D171" s="26" t="str">
        <f t="shared" ca="1" si="128"/>
        <v>B</v>
      </c>
      <c r="E171" s="26" t="str">
        <f t="shared" ca="1" si="128"/>
        <v>W</v>
      </c>
      <c r="F171" s="26" t="str">
        <f t="shared" ca="1" si="128"/>
        <v>B</v>
      </c>
      <c r="G171" s="26" t="str">
        <f t="shared" ca="1" si="128"/>
        <v>W</v>
      </c>
      <c r="H171" s="26" t="str">
        <f t="shared" ca="1" si="128"/>
        <v>B</v>
      </c>
      <c r="I171" s="26" t="str">
        <f t="shared" ca="1" si="128"/>
        <v>W</v>
      </c>
      <c r="J171" s="26" t="str">
        <f t="shared" ca="1" si="128"/>
        <v>B</v>
      </c>
      <c r="K171" s="26" t="str">
        <f t="shared" ca="1" si="128"/>
        <v>W</v>
      </c>
      <c r="L171" s="26" t="str">
        <f t="shared" ca="1" si="128"/>
        <v>B</v>
      </c>
      <c r="M171" s="26" t="str">
        <f t="shared" ca="1" si="128"/>
        <v>B</v>
      </c>
      <c r="N171" s="27" t="str">
        <f t="shared" ca="1" si="128"/>
        <v>B</v>
      </c>
      <c r="O171" s="27" t="str">
        <f t="shared" ca="1" si="128"/>
        <v>B</v>
      </c>
      <c r="P171" s="27" t="str">
        <f t="shared" ca="1" si="128"/>
        <v>W</v>
      </c>
      <c r="Q171" s="27" t="str">
        <f t="shared" ca="1" si="128"/>
        <v>W</v>
      </c>
      <c r="R171" s="27" t="str">
        <f t="shared" ca="1" si="128"/>
        <v>B</v>
      </c>
      <c r="S171" s="27" t="str">
        <f t="shared" ca="1" si="128"/>
        <v>B</v>
      </c>
      <c r="T171" s="27" t="str">
        <f t="shared" ca="1" si="128"/>
        <v>B</v>
      </c>
      <c r="U171" s="27" t="str">
        <f t="shared" ca="1" si="128"/>
        <v>W</v>
      </c>
      <c r="V171" s="27" t="str">
        <f t="shared" ca="1" si="128"/>
        <v>B</v>
      </c>
      <c r="W171" s="6"/>
    </row>
    <row r="172" spans="1:23" x14ac:dyDescent="0.2">
      <c r="B172" s="17" t="s">
        <v>112</v>
      </c>
      <c r="C172" s="22" t="str">
        <f ca="1">IF(ISNA(C178),C179,C178)</f>
        <v>G.01</v>
      </c>
      <c r="D172" s="23" t="str">
        <f t="shared" ref="D172:V172" ca="1" si="129">IF(ISNA(D178),D179,D178)</f>
        <v>D.02</v>
      </c>
      <c r="E172" s="23" t="str">
        <f t="shared" ca="1" si="129"/>
        <v>H.03</v>
      </c>
      <c r="F172" s="23" t="str">
        <f t="shared" ca="1" si="129"/>
        <v>I.04</v>
      </c>
      <c r="G172" s="23" t="str">
        <f t="shared" ca="1" si="129"/>
        <v>R.05</v>
      </c>
      <c r="H172" s="23" t="str">
        <f t="shared" ca="1" si="129"/>
        <v>O.06</v>
      </c>
      <c r="I172" s="23" t="str">
        <f t="shared" ca="1" si="129"/>
        <v>E.07</v>
      </c>
      <c r="J172" s="23" t="str">
        <f t="shared" ca="1" si="129"/>
        <v>P.08</v>
      </c>
      <c r="K172" s="23" t="str">
        <f t="shared" ca="1" si="129"/>
        <v>C.09</v>
      </c>
      <c r="L172" s="23" t="str">
        <f t="shared" ca="1" si="129"/>
        <v>Q.10</v>
      </c>
      <c r="M172" s="23" t="str">
        <f t="shared" ca="1" si="129"/>
        <v>F.11</v>
      </c>
      <c r="N172" s="24" t="str">
        <f t="shared" ca="1" si="129"/>
        <v>D.12</v>
      </c>
      <c r="O172" s="24" t="str">
        <f t="shared" ca="1" si="129"/>
        <v>S.13</v>
      </c>
      <c r="P172" s="24" t="str">
        <f t="shared" ca="1" si="129"/>
        <v>J.14</v>
      </c>
      <c r="Q172" s="24" t="str">
        <f t="shared" ca="1" si="129"/>
        <v>A.15</v>
      </c>
      <c r="R172" s="24" t="str">
        <f t="shared" ca="1" si="129"/>
        <v>K.16</v>
      </c>
      <c r="S172" s="24" t="str">
        <f t="shared" ca="1" si="129"/>
        <v>J.17</v>
      </c>
      <c r="T172" s="24" t="str">
        <f t="shared" ca="1" si="129"/>
        <v>C.18</v>
      </c>
      <c r="U172" s="24" t="str">
        <f t="shared" ca="1" si="129"/>
        <v>M.19</v>
      </c>
      <c r="V172" s="24" t="str">
        <f t="shared" ca="1" si="129"/>
        <v>B.20</v>
      </c>
      <c r="W172" s="11"/>
    </row>
    <row r="173" spans="1:23" ht="9" customHeight="1" x14ac:dyDescent="0.2">
      <c r="C173" s="25" t="str">
        <f t="shared" ref="C173:V173" ca="1" si="130">IF(ISNA(C180),"B","W")</f>
        <v>W</v>
      </c>
      <c r="D173" s="26" t="str">
        <f t="shared" ca="1" si="130"/>
        <v>W</v>
      </c>
      <c r="E173" s="26" t="str">
        <f t="shared" ca="1" si="130"/>
        <v>W</v>
      </c>
      <c r="F173" s="26" t="str">
        <f t="shared" ca="1" si="130"/>
        <v>W</v>
      </c>
      <c r="G173" s="26" t="str">
        <f t="shared" ca="1" si="130"/>
        <v>B</v>
      </c>
      <c r="H173" s="26" t="str">
        <f t="shared" ca="1" si="130"/>
        <v>W</v>
      </c>
      <c r="I173" s="26" t="str">
        <f t="shared" ca="1" si="130"/>
        <v>B</v>
      </c>
      <c r="J173" s="26" t="str">
        <f t="shared" ca="1" si="130"/>
        <v>W</v>
      </c>
      <c r="K173" s="26" t="str">
        <f t="shared" ca="1" si="130"/>
        <v>W</v>
      </c>
      <c r="L173" s="26" t="str">
        <f t="shared" ca="1" si="130"/>
        <v>W</v>
      </c>
      <c r="M173" s="26" t="str">
        <f t="shared" ca="1" si="130"/>
        <v>B</v>
      </c>
      <c r="N173" s="27" t="str">
        <f t="shared" ca="1" si="130"/>
        <v>W</v>
      </c>
      <c r="O173" s="27" t="str">
        <f t="shared" ca="1" si="130"/>
        <v>B</v>
      </c>
      <c r="P173" s="27" t="str">
        <f t="shared" ca="1" si="130"/>
        <v>W</v>
      </c>
      <c r="Q173" s="27" t="str">
        <f t="shared" ca="1" si="130"/>
        <v>B</v>
      </c>
      <c r="R173" s="27" t="str">
        <f t="shared" ca="1" si="130"/>
        <v>W</v>
      </c>
      <c r="S173" s="27" t="str">
        <f t="shared" ca="1" si="130"/>
        <v>W</v>
      </c>
      <c r="T173" s="27" t="str">
        <f t="shared" ca="1" si="130"/>
        <v>W</v>
      </c>
      <c r="U173" s="27" t="str">
        <f t="shared" ca="1" si="130"/>
        <v>B</v>
      </c>
      <c r="V173" s="27" t="str">
        <f t="shared" ca="1" si="130"/>
        <v>W</v>
      </c>
      <c r="W173" s="6"/>
    </row>
    <row r="174" spans="1:23" ht="15.75" thickBot="1" x14ac:dyDescent="0.25">
      <c r="B174" s="17" t="s">
        <v>113</v>
      </c>
      <c r="C174" s="28" t="str">
        <f ca="1">IF(ISNA(C180),C181,C180)</f>
        <v>F.01</v>
      </c>
      <c r="D174" s="29" t="str">
        <f t="shared" ref="D174:V174" ca="1" si="131">IF(ISNA(D180),D181,D180)</f>
        <v>M.02</v>
      </c>
      <c r="E174" s="29" t="str">
        <f t="shared" ca="1" si="131"/>
        <v>K.03</v>
      </c>
      <c r="F174" s="29" t="str">
        <f t="shared" ca="1" si="131"/>
        <v>B.03</v>
      </c>
      <c r="G174" s="29" t="str">
        <f t="shared" ca="1" si="131"/>
        <v>I.05</v>
      </c>
      <c r="H174" s="29" t="str">
        <f t="shared" ca="1" si="131"/>
        <v>H.06</v>
      </c>
      <c r="I174" s="29" t="str">
        <f t="shared" ca="1" si="131"/>
        <v>I.07</v>
      </c>
      <c r="J174" s="29" t="str">
        <f t="shared" ca="1" si="131"/>
        <v>E.08</v>
      </c>
      <c r="K174" s="29" t="str">
        <f t="shared" ca="1" si="131"/>
        <v>B.09</v>
      </c>
      <c r="L174" s="29" t="str">
        <f t="shared" ca="1" si="131"/>
        <v>B.10</v>
      </c>
      <c r="M174" s="29" t="str">
        <f t="shared" ca="1" si="131"/>
        <v>A.11</v>
      </c>
      <c r="N174" s="30" t="str">
        <f t="shared" ca="1" si="131"/>
        <v>Q.12</v>
      </c>
      <c r="O174" s="30" t="str">
        <f t="shared" ca="1" si="131"/>
        <v>H.13</v>
      </c>
      <c r="P174" s="30" t="str">
        <f t="shared" ca="1" si="131"/>
        <v>G.14</v>
      </c>
      <c r="Q174" s="30" t="str">
        <f t="shared" ca="1" si="131"/>
        <v>G.15</v>
      </c>
      <c r="R174" s="30" t="str">
        <f t="shared" ca="1" si="131"/>
        <v>N.16</v>
      </c>
      <c r="S174" s="30" t="str">
        <f t="shared" ca="1" si="131"/>
        <v>D.17</v>
      </c>
      <c r="T174" s="30" t="str">
        <f t="shared" ca="1" si="131"/>
        <v>R.18</v>
      </c>
      <c r="U174" s="30" t="str">
        <f t="shared" ca="1" si="131"/>
        <v>O.20</v>
      </c>
      <c r="V174" s="30" t="str">
        <f t="shared" ca="1" si="131"/>
        <v>S.20</v>
      </c>
      <c r="W174" s="7"/>
    </row>
    <row r="175" spans="1:23" ht="15.75" customHeight="1" thickBot="1" x14ac:dyDescent="0.25">
      <c r="B175" s="17" t="s">
        <v>110</v>
      </c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0"/>
      <c r="P175" s="10"/>
      <c r="Q175" s="10"/>
      <c r="R175" s="10"/>
      <c r="S175" s="10"/>
      <c r="T175" s="10"/>
      <c r="U175" s="10"/>
      <c r="V175" s="10"/>
      <c r="W175" s="5"/>
    </row>
    <row r="176" spans="1:23" ht="15.75" hidden="1" customHeight="1" x14ac:dyDescent="0.2">
      <c r="B176" s="17">
        <v>1</v>
      </c>
      <c r="C176" s="1" t="e">
        <f ca="1">VLOOKUP(C168,OFFSET(Pairings!$D$2,($B176-1)*gamesPerRound,0,gamesPerRound,2),2,FALSE)</f>
        <v>#N/A</v>
      </c>
      <c r="D176" s="1" t="e">
        <f ca="1">VLOOKUP(D168,OFFSET(Pairings!$D$2,($B176-1)*gamesPerRound,0,gamesPerRound,2),2,FALSE)</f>
        <v>#N/A</v>
      </c>
      <c r="E176" s="1" t="e">
        <f ca="1">VLOOKUP(E168,OFFSET(Pairings!$D$2,($B176-1)*gamesPerRound,0,gamesPerRound,2),2,FALSE)</f>
        <v>#N/A</v>
      </c>
      <c r="F176" s="1" t="e">
        <f ca="1">VLOOKUP(F168,OFFSET(Pairings!$D$2,($B176-1)*gamesPerRound,0,gamesPerRound,2),2,FALSE)</f>
        <v>#N/A</v>
      </c>
      <c r="G176" s="1" t="e">
        <f ca="1">VLOOKUP(G168,OFFSET(Pairings!$D$2,($B176-1)*gamesPerRound,0,gamesPerRound,2),2,FALSE)</f>
        <v>#N/A</v>
      </c>
      <c r="H176" s="1" t="str">
        <f ca="1">VLOOKUP(H168,OFFSET(Pairings!$D$2,($B176-1)*gamesPerRound,0,gamesPerRound,2),2,FALSE)</f>
        <v>A.06</v>
      </c>
      <c r="I176" s="1" t="e">
        <f ca="1">VLOOKUP(I168,OFFSET(Pairings!$D$2,($B176-1)*gamesPerRound,0,gamesPerRound,2),2,FALSE)</f>
        <v>#N/A</v>
      </c>
      <c r="J176" s="1" t="str">
        <f ca="1">VLOOKUP(J168,OFFSET(Pairings!$D$2,($B176-1)*gamesPerRound,0,gamesPerRound,2),2,FALSE)</f>
        <v>I.08</v>
      </c>
      <c r="K176" s="1" t="e">
        <f ca="1">VLOOKUP(K168,OFFSET(Pairings!$D$2,($B176-1)*gamesPerRound,0,gamesPerRound,2),2,FALSE)</f>
        <v>#N/A</v>
      </c>
      <c r="L176" s="1" t="str">
        <f ca="1">VLOOKUP(L168,OFFSET(Pairings!$D$2,($B176-1)*gamesPerRound,0,gamesPerRound,2),2,FALSE)</f>
        <v>P.10</v>
      </c>
      <c r="M176" s="1" t="str">
        <f ca="1">VLOOKUP(M168,OFFSET(Pairings!$D$2,($B176-1)*gamesPerRound,0,gamesPerRound,2),2,FALSE)</f>
        <v>E.11</v>
      </c>
      <c r="N176" s="1" t="e">
        <f ca="1">VLOOKUP(N168,OFFSET(Pairings!$D$2,($B176-1)*gamesPerRound,0,gamesPerRound,2),2,FALSE)</f>
        <v>#N/A</v>
      </c>
      <c r="O176" s="1" t="str">
        <f ca="1">VLOOKUP(O168,OFFSET(Pairings!$D$2,($B176-1)*gamesPerRound,0,gamesPerRound,2),2,FALSE)</f>
        <v>N.13</v>
      </c>
      <c r="P176" s="1" t="e">
        <f ca="1">VLOOKUP(P168,OFFSET(Pairings!$D$2,($B176-1)*gamesPerRound,0,gamesPerRound,2),2,FALSE)</f>
        <v>#N/A</v>
      </c>
      <c r="Q176" s="1" t="str">
        <f ca="1">VLOOKUP(Q168,OFFSET(Pairings!$D$2,($B176-1)*gamesPerRound,0,gamesPerRound,2),2,FALSE)</f>
        <v>O.15</v>
      </c>
      <c r="R176" s="1" t="str">
        <f ca="1">VLOOKUP(R168,OFFSET(Pairings!$D$2,($B176-1)*gamesPerRound,0,gamesPerRound,2),2,FALSE)</f>
        <v>Q.16</v>
      </c>
      <c r="S176" s="1" t="str">
        <f ca="1">VLOOKUP(S168,OFFSET(Pairings!$D$2,($B176-1)*gamesPerRound,0,gamesPerRound,2),2,FALSE)</f>
        <v>N.17</v>
      </c>
      <c r="T176" s="1" t="e">
        <f ca="1">VLOOKUP(T168,OFFSET(Pairings!$D$2,($B176-1)*gamesPerRound,0,gamesPerRound,2),2,FALSE)</f>
        <v>#N/A</v>
      </c>
      <c r="U176" s="1" t="e">
        <f ca="1">VLOOKUP(U168,OFFSET(Pairings!$D$2,($B176-1)*gamesPerRound,0,gamesPerRound,2),2,FALSE)</f>
        <v>#N/A</v>
      </c>
      <c r="V176" s="1" t="str">
        <f ca="1">VLOOKUP(V168,OFFSET(Pairings!$D$2,($B176-1)*gamesPerRound,0,gamesPerRound,2),2,FALSE)</f>
        <v>M.20</v>
      </c>
    </row>
    <row r="177" spans="1:23" ht="15.75" hidden="1" customHeight="1" x14ac:dyDescent="0.2">
      <c r="B177" s="17">
        <v>1</v>
      </c>
      <c r="C177" s="1" t="str">
        <f ca="1">VLOOKUP(C168,OFFSET(Pairings!$E$2,($B177-1)*gamesPerRound,0,gamesPerRound,4),4,FALSE)</f>
        <v>C.01</v>
      </c>
      <c r="D177" s="1" t="str">
        <f ca="1">VLOOKUP(D168,OFFSET(Pairings!$E$2,($B177-1)*gamesPerRound,0,gamesPerRound,4),4,FALSE)</f>
        <v>Q.02</v>
      </c>
      <c r="E177" s="1" t="str">
        <f ca="1">VLOOKUP(E168,OFFSET(Pairings!$E$2,($B177-1)*gamesPerRound,0,gamesPerRound,4),4,FALSE)</f>
        <v>J.03</v>
      </c>
      <c r="F177" s="1" t="str">
        <f ca="1">VLOOKUP(F168,OFFSET(Pairings!$E$2,($B177-1)*gamesPerRound,0,gamesPerRound,4),4,FALSE)</f>
        <v>O.04</v>
      </c>
      <c r="G177" s="1" t="str">
        <f ca="1">VLOOKUP(G168,OFFSET(Pairings!$E$2,($B177-1)*gamesPerRound,0,gamesPerRound,4),4,FALSE)</f>
        <v>K.05</v>
      </c>
      <c r="H177" s="1" t="e">
        <f ca="1">VLOOKUP(H168,OFFSET(Pairings!$E$2,($B177-1)*gamesPerRound,0,gamesPerRound,4),4,FALSE)</f>
        <v>#N/A</v>
      </c>
      <c r="I177" s="1" t="str">
        <f ca="1">VLOOKUP(I168,OFFSET(Pairings!$E$2,($B177-1)*gamesPerRound,0,gamesPerRound,4),4,FALSE)</f>
        <v>P.07</v>
      </c>
      <c r="J177" s="1" t="e">
        <f ca="1">VLOOKUP(J168,OFFSET(Pairings!$E$2,($B177-1)*gamesPerRound,0,gamesPerRound,4),4,FALSE)</f>
        <v>#N/A</v>
      </c>
      <c r="K177" s="1" t="str">
        <f ca="1">VLOOKUP(K168,OFFSET(Pairings!$E$2,($B177-1)*gamesPerRound,0,gamesPerRound,4),4,FALSE)</f>
        <v>R.09</v>
      </c>
      <c r="L177" s="1" t="e">
        <f ca="1">VLOOKUP(L168,OFFSET(Pairings!$E$2,($B177-1)*gamesPerRound,0,gamesPerRound,4),4,FALSE)</f>
        <v>#N/A</v>
      </c>
      <c r="M177" s="1" t="e">
        <f ca="1">VLOOKUP(M168,OFFSET(Pairings!$E$2,($B177-1)*gamesPerRound,0,gamesPerRound,4),4,FALSE)</f>
        <v>#N/A</v>
      </c>
      <c r="N177" s="1" t="str">
        <f ca="1">VLOOKUP(N168,OFFSET(Pairings!$E$2,($B177-1)*gamesPerRound,0,gamesPerRound,4),4,FALSE)</f>
        <v>G.12</v>
      </c>
      <c r="O177" s="1" t="e">
        <f ca="1">VLOOKUP(O168,OFFSET(Pairings!$E$2,($B177-1)*gamesPerRound,0,gamesPerRound,4),4,FALSE)</f>
        <v>#N/A</v>
      </c>
      <c r="P177" s="1" t="str">
        <f ca="1">VLOOKUP(P168,OFFSET(Pairings!$E$2,($B177-1)*gamesPerRound,0,gamesPerRound,4),4,FALSE)</f>
        <v>F.14</v>
      </c>
      <c r="Q177" s="1" t="e">
        <f ca="1">VLOOKUP(Q168,OFFSET(Pairings!$E$2,($B177-1)*gamesPerRound,0,gamesPerRound,4),4,FALSE)</f>
        <v>#N/A</v>
      </c>
      <c r="R177" s="1" t="e">
        <f ca="1">VLOOKUP(R168,OFFSET(Pairings!$E$2,($B177-1)*gamesPerRound,0,gamesPerRound,4),4,FALSE)</f>
        <v>#N/A</v>
      </c>
      <c r="S177" s="1" t="e">
        <f ca="1">VLOOKUP(S168,OFFSET(Pairings!$E$2,($B177-1)*gamesPerRound,0,gamesPerRound,4),4,FALSE)</f>
        <v>#N/A</v>
      </c>
      <c r="T177" s="1" t="str">
        <f ca="1">VLOOKUP(T168,OFFSET(Pairings!$E$2,($B177-1)*gamesPerRound,0,gamesPerRound,4),4,FALSE)</f>
        <v>F.18</v>
      </c>
      <c r="U177" s="1" t="str">
        <f ca="1">VLOOKUP(U168,OFFSET(Pairings!$E$2,($B177-1)*gamesPerRound,0,gamesPerRound,4),4,FALSE)</f>
        <v>S.19</v>
      </c>
      <c r="V177" s="1" t="e">
        <f ca="1">VLOOKUP(V168,OFFSET(Pairings!$E$2,($B177-1)*gamesPerRound,0,gamesPerRound,4),4,FALSE)</f>
        <v>#N/A</v>
      </c>
    </row>
    <row r="178" spans="1:23" ht="15.75" hidden="1" customHeight="1" x14ac:dyDescent="0.2">
      <c r="B178" s="17">
        <v>2</v>
      </c>
      <c r="C178" s="1" t="e">
        <f ca="1">VLOOKUP(C168,OFFSET(Pairings!$D$2,($B178-1)*gamesPerRound,0,gamesPerRound,2),2,FALSE)</f>
        <v>#N/A</v>
      </c>
      <c r="D178" s="1" t="e">
        <f ca="1">VLOOKUP(D168,OFFSET(Pairings!$D$2,($B178-1)*gamesPerRound,0,gamesPerRound,2),2,FALSE)</f>
        <v>#N/A</v>
      </c>
      <c r="E178" s="1" t="str">
        <f ca="1">VLOOKUP(E168,OFFSET(Pairings!$D$2,($B178-1)*gamesPerRound,0,gamesPerRound,2),2,FALSE)</f>
        <v>H.03</v>
      </c>
      <c r="F178" s="1" t="e">
        <f ca="1">VLOOKUP(F168,OFFSET(Pairings!$D$2,($B178-1)*gamesPerRound,0,gamesPerRound,2),2,FALSE)</f>
        <v>#N/A</v>
      </c>
      <c r="G178" s="1" t="str">
        <f ca="1">VLOOKUP(G168,OFFSET(Pairings!$D$2,($B178-1)*gamesPerRound,0,gamesPerRound,2),2,FALSE)</f>
        <v>R.05</v>
      </c>
      <c r="H178" s="1" t="e">
        <f ca="1">VLOOKUP(H168,OFFSET(Pairings!$D$2,($B178-1)*gamesPerRound,0,gamesPerRound,2),2,FALSE)</f>
        <v>#N/A</v>
      </c>
      <c r="I178" s="1" t="str">
        <f ca="1">VLOOKUP(I168,OFFSET(Pairings!$D$2,($B178-1)*gamesPerRound,0,gamesPerRound,2),2,FALSE)</f>
        <v>E.07</v>
      </c>
      <c r="J178" s="1" t="e">
        <f ca="1">VLOOKUP(J168,OFFSET(Pairings!$D$2,($B178-1)*gamesPerRound,0,gamesPerRound,2),2,FALSE)</f>
        <v>#N/A</v>
      </c>
      <c r="K178" s="1" t="str">
        <f ca="1">VLOOKUP(K168,OFFSET(Pairings!$D$2,($B178-1)*gamesPerRound,0,gamesPerRound,2),2,FALSE)</f>
        <v>C.09</v>
      </c>
      <c r="L178" s="1" t="e">
        <f ca="1">VLOOKUP(L168,OFFSET(Pairings!$D$2,($B178-1)*gamesPerRound,0,gamesPerRound,2),2,FALSE)</f>
        <v>#N/A</v>
      </c>
      <c r="M178" s="1" t="e">
        <f ca="1">VLOOKUP(M168,OFFSET(Pairings!$D$2,($B178-1)*gamesPerRound,0,gamesPerRound,2),2,FALSE)</f>
        <v>#N/A</v>
      </c>
      <c r="N178" s="1" t="e">
        <f ca="1">VLOOKUP(N168,OFFSET(Pairings!$D$2,($B178-1)*gamesPerRound,0,gamesPerRound,2),2,FALSE)</f>
        <v>#N/A</v>
      </c>
      <c r="O178" s="1" t="e">
        <f ca="1">VLOOKUP(O168,OFFSET(Pairings!$D$2,($B178-1)*gamesPerRound,0,gamesPerRound,2),2,FALSE)</f>
        <v>#N/A</v>
      </c>
      <c r="P178" s="1" t="str">
        <f ca="1">VLOOKUP(P168,OFFSET(Pairings!$D$2,($B178-1)*gamesPerRound,0,gamesPerRound,2),2,FALSE)</f>
        <v>J.14</v>
      </c>
      <c r="Q178" s="1" t="str">
        <f ca="1">VLOOKUP(Q168,OFFSET(Pairings!$D$2,($B178-1)*gamesPerRound,0,gamesPerRound,2),2,FALSE)</f>
        <v>A.15</v>
      </c>
      <c r="R178" s="1" t="e">
        <f ca="1">VLOOKUP(R168,OFFSET(Pairings!$D$2,($B178-1)*gamesPerRound,0,gamesPerRound,2),2,FALSE)</f>
        <v>#N/A</v>
      </c>
      <c r="S178" s="1" t="e">
        <f ca="1">VLOOKUP(S168,OFFSET(Pairings!$D$2,($B178-1)*gamesPerRound,0,gamesPerRound,2),2,FALSE)</f>
        <v>#N/A</v>
      </c>
      <c r="T178" s="1" t="e">
        <f ca="1">VLOOKUP(T168,OFFSET(Pairings!$D$2,($B178-1)*gamesPerRound,0,gamesPerRound,2),2,FALSE)</f>
        <v>#N/A</v>
      </c>
      <c r="U178" s="1" t="str">
        <f ca="1">VLOOKUP(U168,OFFSET(Pairings!$D$2,($B178-1)*gamesPerRound,0,gamesPerRound,2),2,FALSE)</f>
        <v>M.19</v>
      </c>
      <c r="V178" s="1" t="e">
        <f ca="1">VLOOKUP(V168,OFFSET(Pairings!$D$2,($B178-1)*gamesPerRound,0,gamesPerRound,2),2,FALSE)</f>
        <v>#N/A</v>
      </c>
    </row>
    <row r="179" spans="1:23" ht="15.75" hidden="1" customHeight="1" x14ac:dyDescent="0.2">
      <c r="B179" s="17">
        <v>2</v>
      </c>
      <c r="C179" s="1" t="str">
        <f ca="1">VLOOKUP(C168,OFFSET(Pairings!$E$2,($B179-1)*gamesPerRound,0,gamesPerRound,4),4,FALSE)</f>
        <v>G.01</v>
      </c>
      <c r="D179" s="1" t="str">
        <f ca="1">VLOOKUP(D168,OFFSET(Pairings!$E$2,($B179-1)*gamesPerRound,0,gamesPerRound,4),4,FALSE)</f>
        <v>D.02</v>
      </c>
      <c r="E179" s="1" t="e">
        <f ca="1">VLOOKUP(E168,OFFSET(Pairings!$E$2,($B179-1)*gamesPerRound,0,gamesPerRound,4),4,FALSE)</f>
        <v>#N/A</v>
      </c>
      <c r="F179" s="1" t="str">
        <f ca="1">VLOOKUP(F168,OFFSET(Pairings!$E$2,($B179-1)*gamesPerRound,0,gamesPerRound,4),4,FALSE)</f>
        <v>I.04</v>
      </c>
      <c r="G179" s="1" t="e">
        <f ca="1">VLOOKUP(G168,OFFSET(Pairings!$E$2,($B179-1)*gamesPerRound,0,gamesPerRound,4),4,FALSE)</f>
        <v>#N/A</v>
      </c>
      <c r="H179" s="1" t="str">
        <f ca="1">VLOOKUP(H168,OFFSET(Pairings!$E$2,($B179-1)*gamesPerRound,0,gamesPerRound,4),4,FALSE)</f>
        <v>O.06</v>
      </c>
      <c r="I179" s="1" t="e">
        <f ca="1">VLOOKUP(I168,OFFSET(Pairings!$E$2,($B179-1)*gamesPerRound,0,gamesPerRound,4),4,FALSE)</f>
        <v>#N/A</v>
      </c>
      <c r="J179" s="1" t="str">
        <f ca="1">VLOOKUP(J168,OFFSET(Pairings!$E$2,($B179-1)*gamesPerRound,0,gamesPerRound,4),4,FALSE)</f>
        <v>P.08</v>
      </c>
      <c r="K179" s="1" t="e">
        <f ca="1">VLOOKUP(K168,OFFSET(Pairings!$E$2,($B179-1)*gamesPerRound,0,gamesPerRound,4),4,FALSE)</f>
        <v>#N/A</v>
      </c>
      <c r="L179" s="1" t="str">
        <f ca="1">VLOOKUP(L168,OFFSET(Pairings!$E$2,($B179-1)*gamesPerRound,0,gamesPerRound,4),4,FALSE)</f>
        <v>Q.10</v>
      </c>
      <c r="M179" s="1" t="str">
        <f ca="1">VLOOKUP(M168,OFFSET(Pairings!$E$2,($B179-1)*gamesPerRound,0,gamesPerRound,4),4,FALSE)</f>
        <v>F.11</v>
      </c>
      <c r="N179" s="1" t="str">
        <f ca="1">VLOOKUP(N168,OFFSET(Pairings!$E$2,($B179-1)*gamesPerRound,0,gamesPerRound,4),4,FALSE)</f>
        <v>D.12</v>
      </c>
      <c r="O179" s="1" t="str">
        <f ca="1">VLOOKUP(O168,OFFSET(Pairings!$E$2,($B179-1)*gamesPerRound,0,gamesPerRound,4),4,FALSE)</f>
        <v>S.13</v>
      </c>
      <c r="P179" s="1" t="e">
        <f ca="1">VLOOKUP(P168,OFFSET(Pairings!$E$2,($B179-1)*gamesPerRound,0,gamesPerRound,4),4,FALSE)</f>
        <v>#N/A</v>
      </c>
      <c r="Q179" s="1" t="e">
        <f ca="1">VLOOKUP(Q168,OFFSET(Pairings!$E$2,($B179-1)*gamesPerRound,0,gamesPerRound,4),4,FALSE)</f>
        <v>#N/A</v>
      </c>
      <c r="R179" s="1" t="str">
        <f ca="1">VLOOKUP(R168,OFFSET(Pairings!$E$2,($B179-1)*gamesPerRound,0,gamesPerRound,4),4,FALSE)</f>
        <v>K.16</v>
      </c>
      <c r="S179" s="1" t="str">
        <f ca="1">VLOOKUP(S168,OFFSET(Pairings!$E$2,($B179-1)*gamesPerRound,0,gamesPerRound,4),4,FALSE)</f>
        <v>J.17</v>
      </c>
      <c r="T179" s="1" t="str">
        <f ca="1">VLOOKUP(T168,OFFSET(Pairings!$E$2,($B179-1)*gamesPerRound,0,gamesPerRound,4),4,FALSE)</f>
        <v>C.18</v>
      </c>
      <c r="U179" s="1" t="e">
        <f ca="1">VLOOKUP(U168,OFFSET(Pairings!$E$2,($B179-1)*gamesPerRound,0,gamesPerRound,4),4,FALSE)</f>
        <v>#N/A</v>
      </c>
      <c r="V179" s="1" t="str">
        <f ca="1">VLOOKUP(V168,OFFSET(Pairings!$E$2,($B179-1)*gamesPerRound,0,gamesPerRound,4),4,FALSE)</f>
        <v>B.20</v>
      </c>
    </row>
    <row r="180" spans="1:23" ht="15.6" hidden="1" customHeight="1" x14ac:dyDescent="0.2">
      <c r="B180" s="17">
        <v>3</v>
      </c>
      <c r="C180" s="1" t="str">
        <f ca="1">VLOOKUP(C168,OFFSET(Pairings!$D$2,($B180-1)*gamesPerRound,0,gamesPerRound,2),2,FALSE)</f>
        <v>F.01</v>
      </c>
      <c r="D180" s="1" t="str">
        <f ca="1">VLOOKUP(D168,OFFSET(Pairings!$D$2,($B180-1)*gamesPerRound,0,gamesPerRound,2),2,FALSE)</f>
        <v>M.02</v>
      </c>
      <c r="E180" s="1" t="str">
        <f ca="1">VLOOKUP(E168,OFFSET(Pairings!$D$2,($B180-1)*gamesPerRound,0,gamesPerRound,2),2,FALSE)</f>
        <v>K.03</v>
      </c>
      <c r="F180" s="1" t="str">
        <f ca="1">VLOOKUP(F168,OFFSET(Pairings!$D$2,($B180-1)*gamesPerRound,0,gamesPerRound,2),2,FALSE)</f>
        <v>B.03</v>
      </c>
      <c r="G180" s="1" t="e">
        <f ca="1">VLOOKUP(G168,OFFSET(Pairings!$D$2,($B180-1)*gamesPerRound,0,gamesPerRound,2),2,FALSE)</f>
        <v>#N/A</v>
      </c>
      <c r="H180" s="1" t="str">
        <f ca="1">VLOOKUP(H168,OFFSET(Pairings!$D$2,($B180-1)*gamesPerRound,0,gamesPerRound,2),2,FALSE)</f>
        <v>H.06</v>
      </c>
      <c r="I180" s="1" t="e">
        <f ca="1">VLOOKUP(I168,OFFSET(Pairings!$D$2,($B180-1)*gamesPerRound,0,gamesPerRound,2),2,FALSE)</f>
        <v>#N/A</v>
      </c>
      <c r="J180" s="1" t="str">
        <f ca="1">VLOOKUP(J168,OFFSET(Pairings!$D$2,($B180-1)*gamesPerRound,0,gamesPerRound,2),2,FALSE)</f>
        <v>E.08</v>
      </c>
      <c r="K180" s="1" t="str">
        <f ca="1">VLOOKUP(K168,OFFSET(Pairings!$D$2,($B180-1)*gamesPerRound,0,gamesPerRound,2),2,FALSE)</f>
        <v>B.09</v>
      </c>
      <c r="L180" s="1" t="str">
        <f ca="1">VLOOKUP(L168,OFFSET(Pairings!$D$2,($B180-1)*gamesPerRound,0,gamesPerRound,2),2,FALSE)</f>
        <v>B.10</v>
      </c>
      <c r="M180" s="1" t="e">
        <f ca="1">VLOOKUP(M168,OFFSET(Pairings!$D$2,($B180-1)*gamesPerRound,0,gamesPerRound,2),2,FALSE)</f>
        <v>#N/A</v>
      </c>
      <c r="N180" s="1" t="str">
        <f ca="1">VLOOKUP(N168,OFFSET(Pairings!$D$2,($B180-1)*gamesPerRound,0,gamesPerRound,2),2,FALSE)</f>
        <v>Q.12</v>
      </c>
      <c r="O180" s="1" t="e">
        <f ca="1">VLOOKUP(O168,OFFSET(Pairings!$D$2,($B180-1)*gamesPerRound,0,gamesPerRound,2),2,FALSE)</f>
        <v>#N/A</v>
      </c>
      <c r="P180" s="1" t="str">
        <f ca="1">VLOOKUP(P168,OFFSET(Pairings!$D$2,($B180-1)*gamesPerRound,0,gamesPerRound,2),2,FALSE)</f>
        <v>G.14</v>
      </c>
      <c r="Q180" s="1" t="e">
        <f ca="1">VLOOKUP(Q168,OFFSET(Pairings!$D$2,($B180-1)*gamesPerRound,0,gamesPerRound,2),2,FALSE)</f>
        <v>#N/A</v>
      </c>
      <c r="R180" s="1" t="str">
        <f ca="1">VLOOKUP(R168,OFFSET(Pairings!$D$2,($B180-1)*gamesPerRound,0,gamesPerRound,2),2,FALSE)</f>
        <v>N.16</v>
      </c>
      <c r="S180" s="1" t="str">
        <f ca="1">VLOOKUP(S168,OFFSET(Pairings!$D$2,($B180-1)*gamesPerRound,0,gamesPerRound,2),2,FALSE)</f>
        <v>D.17</v>
      </c>
      <c r="T180" s="1" t="str">
        <f ca="1">VLOOKUP(T168,OFFSET(Pairings!$D$2,($B180-1)*gamesPerRound,0,gamesPerRound,2),2,FALSE)</f>
        <v>R.18</v>
      </c>
      <c r="U180" s="1" t="e">
        <f ca="1">VLOOKUP(U168,OFFSET(Pairings!$D$2,($B180-1)*gamesPerRound,0,gamesPerRound,2),2,FALSE)</f>
        <v>#N/A</v>
      </c>
      <c r="V180" s="1" t="str">
        <f ca="1">VLOOKUP(V168,OFFSET(Pairings!$D$2,($B180-1)*gamesPerRound,0,gamesPerRound,2),2,FALSE)</f>
        <v>S.20</v>
      </c>
    </row>
    <row r="181" spans="1:23" ht="15.6" hidden="1" customHeight="1" x14ac:dyDescent="0.2">
      <c r="B181" s="17">
        <v>3</v>
      </c>
      <c r="C181" s="1" t="e">
        <f ca="1">VLOOKUP(C168,OFFSET(Pairings!$E$2,($B181-1)*gamesPerRound,0,gamesPerRound,4),4,FALSE)</f>
        <v>#N/A</v>
      </c>
      <c r="D181" s="1" t="e">
        <f ca="1">VLOOKUP(D168,OFFSET(Pairings!$E$2,($B181-1)*gamesPerRound,0,gamesPerRound,4),4,FALSE)</f>
        <v>#N/A</v>
      </c>
      <c r="E181" s="1" t="e">
        <f ca="1">VLOOKUP(E168,OFFSET(Pairings!$E$2,($B181-1)*gamesPerRound,0,gamesPerRound,4),4,FALSE)</f>
        <v>#N/A</v>
      </c>
      <c r="F181" s="1" t="e">
        <f ca="1">VLOOKUP(F168,OFFSET(Pairings!$E$2,($B181-1)*gamesPerRound,0,gamesPerRound,4),4,FALSE)</f>
        <v>#N/A</v>
      </c>
      <c r="G181" s="1" t="str">
        <f ca="1">VLOOKUP(G168,OFFSET(Pairings!$E$2,($B181-1)*gamesPerRound,0,gamesPerRound,4),4,FALSE)</f>
        <v>I.05</v>
      </c>
      <c r="H181" s="1" t="e">
        <f ca="1">VLOOKUP(H168,OFFSET(Pairings!$E$2,($B181-1)*gamesPerRound,0,gamesPerRound,4),4,FALSE)</f>
        <v>#N/A</v>
      </c>
      <c r="I181" s="1" t="str">
        <f ca="1">VLOOKUP(I168,OFFSET(Pairings!$E$2,($B181-1)*gamesPerRound,0,gamesPerRound,4),4,FALSE)</f>
        <v>I.07</v>
      </c>
      <c r="J181" s="1" t="e">
        <f ca="1">VLOOKUP(J168,OFFSET(Pairings!$E$2,($B181-1)*gamesPerRound,0,gamesPerRound,4),4,FALSE)</f>
        <v>#N/A</v>
      </c>
      <c r="K181" s="1" t="e">
        <f ca="1">VLOOKUP(K168,OFFSET(Pairings!$E$2,($B181-1)*gamesPerRound,0,gamesPerRound,4),4,FALSE)</f>
        <v>#N/A</v>
      </c>
      <c r="L181" s="1" t="e">
        <f ca="1">VLOOKUP(L168,OFFSET(Pairings!$E$2,($B181-1)*gamesPerRound,0,gamesPerRound,4),4,FALSE)</f>
        <v>#N/A</v>
      </c>
      <c r="M181" s="1" t="str">
        <f ca="1">VLOOKUP(M168,OFFSET(Pairings!$E$2,($B181-1)*gamesPerRound,0,gamesPerRound,4),4,FALSE)</f>
        <v>A.11</v>
      </c>
      <c r="N181" s="1" t="e">
        <f ca="1">VLOOKUP(N168,OFFSET(Pairings!$E$2,($B181-1)*gamesPerRound,0,gamesPerRound,4),4,FALSE)</f>
        <v>#N/A</v>
      </c>
      <c r="O181" s="1" t="str">
        <f ca="1">VLOOKUP(O168,OFFSET(Pairings!$E$2,($B181-1)*gamesPerRound,0,gamesPerRound,4),4,FALSE)</f>
        <v>H.13</v>
      </c>
      <c r="P181" s="1" t="e">
        <f ca="1">VLOOKUP(P168,OFFSET(Pairings!$E$2,($B181-1)*gamesPerRound,0,gamesPerRound,4),4,FALSE)</f>
        <v>#N/A</v>
      </c>
      <c r="Q181" s="1" t="str">
        <f ca="1">VLOOKUP(Q168,OFFSET(Pairings!$E$2,($B181-1)*gamesPerRound,0,gamesPerRound,4),4,FALSE)</f>
        <v>G.15</v>
      </c>
      <c r="R181" s="1" t="e">
        <f ca="1">VLOOKUP(R168,OFFSET(Pairings!$E$2,($B181-1)*gamesPerRound,0,gamesPerRound,4),4,FALSE)</f>
        <v>#N/A</v>
      </c>
      <c r="S181" s="1" t="e">
        <f ca="1">VLOOKUP(S168,OFFSET(Pairings!$E$2,($B181-1)*gamesPerRound,0,gamesPerRound,4),4,FALSE)</f>
        <v>#N/A</v>
      </c>
      <c r="T181" s="1" t="e">
        <f ca="1">VLOOKUP(T168,OFFSET(Pairings!$E$2,($B181-1)*gamesPerRound,0,gamesPerRound,4),4,FALSE)</f>
        <v>#N/A</v>
      </c>
      <c r="U181" s="1" t="str">
        <f ca="1">VLOOKUP(U168,OFFSET(Pairings!$E$2,($B181-1)*gamesPerRound,0,gamesPerRound,4),4,FALSE)</f>
        <v>O.20</v>
      </c>
      <c r="V181" s="1" t="e">
        <f ca="1">VLOOKUP(V168,OFFSET(Pairings!$E$2,($B181-1)*gamesPerRound,0,gamesPerRound,4),4,FALSE)</f>
        <v>#N/A</v>
      </c>
    </row>
    <row r="182" spans="1:23" ht="15.75" thickBot="1" x14ac:dyDescent="0.25"/>
    <row r="183" spans="1:23" s="12" customFormat="1" ht="15.75" thickBot="1" x14ac:dyDescent="0.25">
      <c r="A183" s="12" t="s">
        <v>209</v>
      </c>
      <c r="B183" s="38">
        <f>VLOOKUP(A183,TeamLookup,2,FALSE)</f>
        <v>0</v>
      </c>
      <c r="C183" s="13" t="str">
        <f>$A183&amp;"."&amp;TEXT(C$1,"00")</f>
        <v>M.01</v>
      </c>
      <c r="D183" s="14" t="str">
        <f t="shared" ref="D183:V183" si="132">$A183&amp;"."&amp;TEXT(D$1,"00")</f>
        <v>M.02</v>
      </c>
      <c r="E183" s="14" t="str">
        <f t="shared" si="132"/>
        <v>M.03</v>
      </c>
      <c r="F183" s="14" t="str">
        <f t="shared" si="132"/>
        <v>M.04</v>
      </c>
      <c r="G183" s="14" t="str">
        <f t="shared" si="132"/>
        <v>M.05</v>
      </c>
      <c r="H183" s="14" t="str">
        <f t="shared" si="132"/>
        <v>M.06</v>
      </c>
      <c r="I183" s="14" t="str">
        <f t="shared" si="132"/>
        <v>M.07</v>
      </c>
      <c r="J183" s="14" t="str">
        <f t="shared" si="132"/>
        <v>M.08</v>
      </c>
      <c r="K183" s="14" t="str">
        <f t="shared" si="132"/>
        <v>M.09</v>
      </c>
      <c r="L183" s="14" t="str">
        <f t="shared" si="132"/>
        <v>M.10</v>
      </c>
      <c r="M183" s="14" t="str">
        <f t="shared" si="132"/>
        <v>M.11</v>
      </c>
      <c r="N183" s="15" t="str">
        <f t="shared" si="132"/>
        <v>M.12</v>
      </c>
      <c r="O183" s="15" t="str">
        <f t="shared" si="132"/>
        <v>M.13</v>
      </c>
      <c r="P183" s="15" t="str">
        <f t="shared" si="132"/>
        <v>M.14</v>
      </c>
      <c r="Q183" s="15" t="str">
        <f t="shared" si="132"/>
        <v>M.15</v>
      </c>
      <c r="R183" s="15" t="str">
        <f t="shared" si="132"/>
        <v>M.16</v>
      </c>
      <c r="S183" s="15" t="str">
        <f t="shared" si="132"/>
        <v>M.17</v>
      </c>
      <c r="T183" s="15" t="str">
        <f t="shared" si="132"/>
        <v>M.18</v>
      </c>
      <c r="U183" s="15" t="str">
        <f t="shared" si="132"/>
        <v>M.19</v>
      </c>
      <c r="V183" s="15" t="str">
        <f t="shared" si="132"/>
        <v>M.20</v>
      </c>
      <c r="W183" s="16" t="s">
        <v>110</v>
      </c>
    </row>
    <row r="184" spans="1:23" ht="9" customHeight="1" x14ac:dyDescent="0.2">
      <c r="C184" s="19" t="str">
        <f t="shared" ref="C184:V184" ca="1" si="133">IF(ISNA(C191),"B","W")</f>
        <v>B</v>
      </c>
      <c r="D184" s="20" t="str">
        <f t="shared" ca="1" si="133"/>
        <v>W</v>
      </c>
      <c r="E184" s="20" t="str">
        <f t="shared" ca="1" si="133"/>
        <v>B</v>
      </c>
      <c r="F184" s="20" t="str">
        <f t="shared" ca="1" si="133"/>
        <v>W</v>
      </c>
      <c r="G184" s="20" t="str">
        <f t="shared" ca="1" si="133"/>
        <v>W</v>
      </c>
      <c r="H184" s="20" t="str">
        <f t="shared" ca="1" si="133"/>
        <v>W</v>
      </c>
      <c r="I184" s="20" t="str">
        <f t="shared" ca="1" si="133"/>
        <v>B</v>
      </c>
      <c r="J184" s="20" t="str">
        <f t="shared" ca="1" si="133"/>
        <v>W</v>
      </c>
      <c r="K184" s="20" t="str">
        <f t="shared" ca="1" si="133"/>
        <v>W</v>
      </c>
      <c r="L184" s="20" t="str">
        <f t="shared" ca="1" si="133"/>
        <v>B</v>
      </c>
      <c r="M184" s="20" t="str">
        <f t="shared" ca="1" si="133"/>
        <v>W</v>
      </c>
      <c r="N184" s="21" t="str">
        <f t="shared" ca="1" si="133"/>
        <v>W</v>
      </c>
      <c r="O184" s="21" t="str">
        <f t="shared" ca="1" si="133"/>
        <v>B</v>
      </c>
      <c r="P184" s="21" t="str">
        <f t="shared" ca="1" si="133"/>
        <v>W</v>
      </c>
      <c r="Q184" s="21" t="str">
        <f t="shared" ca="1" si="133"/>
        <v>W</v>
      </c>
      <c r="R184" s="21" t="str">
        <f t="shared" ca="1" si="133"/>
        <v>B</v>
      </c>
      <c r="S184" s="21" t="str">
        <f t="shared" ca="1" si="133"/>
        <v>B</v>
      </c>
      <c r="T184" s="21" t="str">
        <f t="shared" ca="1" si="133"/>
        <v>B</v>
      </c>
      <c r="U184" s="21" t="str">
        <f t="shared" ca="1" si="133"/>
        <v>W</v>
      </c>
      <c r="V184" s="21" t="str">
        <f t="shared" ca="1" si="133"/>
        <v>B</v>
      </c>
      <c r="W184" s="6"/>
    </row>
    <row r="185" spans="1:23" x14ac:dyDescent="0.2">
      <c r="B185" s="17" t="s">
        <v>111</v>
      </c>
      <c r="C185" s="22" t="str">
        <f ca="1">IF(ISNA(C191),C192,C191)</f>
        <v>E.01</v>
      </c>
      <c r="D185" s="23" t="str">
        <f t="shared" ref="D185:V185" ca="1" si="134">IF(ISNA(D191),D192,D191)</f>
        <v>A.01</v>
      </c>
      <c r="E185" s="23" t="str">
        <f t="shared" ca="1" si="134"/>
        <v>S.03</v>
      </c>
      <c r="F185" s="23" t="str">
        <f t="shared" ca="1" si="134"/>
        <v>I.03</v>
      </c>
      <c r="G185" s="23" t="str">
        <f t="shared" ca="1" si="134"/>
        <v>H.05</v>
      </c>
      <c r="H185" s="23" t="str">
        <f t="shared" ca="1" si="134"/>
        <v>K.06</v>
      </c>
      <c r="I185" s="23" t="str">
        <f t="shared" ca="1" si="134"/>
        <v>G.07</v>
      </c>
      <c r="J185" s="23" t="str">
        <f t="shared" ca="1" si="134"/>
        <v>F.08</v>
      </c>
      <c r="K185" s="23" t="str">
        <f t="shared" ca="1" si="134"/>
        <v>K.09</v>
      </c>
      <c r="L185" s="23" t="str">
        <f t="shared" ca="1" si="134"/>
        <v>B.10</v>
      </c>
      <c r="M185" s="23" t="str">
        <f t="shared" ca="1" si="134"/>
        <v>F.11</v>
      </c>
      <c r="N185" s="24" t="str">
        <f t="shared" ca="1" si="134"/>
        <v>E.12</v>
      </c>
      <c r="O185" s="24" t="str">
        <f t="shared" ca="1" si="134"/>
        <v>O.13</v>
      </c>
      <c r="P185" s="24" t="str">
        <f t="shared" ca="1" si="134"/>
        <v>R.13</v>
      </c>
      <c r="Q185" s="24" t="str">
        <f t="shared" ca="1" si="134"/>
        <v>B.15</v>
      </c>
      <c r="R185" s="24" t="str">
        <f t="shared" ca="1" si="134"/>
        <v>J.16</v>
      </c>
      <c r="S185" s="24" t="str">
        <f t="shared" ca="1" si="134"/>
        <v>D.17</v>
      </c>
      <c r="T185" s="24" t="str">
        <f t="shared" ca="1" si="134"/>
        <v>Q.18</v>
      </c>
      <c r="U185" s="24" t="str">
        <f t="shared" ca="1" si="134"/>
        <v>O.19</v>
      </c>
      <c r="V185" s="24" t="str">
        <f t="shared" ca="1" si="134"/>
        <v>L.20</v>
      </c>
      <c r="W185" s="11"/>
    </row>
    <row r="186" spans="1:23" ht="9" customHeight="1" x14ac:dyDescent="0.2">
      <c r="C186" s="25" t="str">
        <f t="shared" ref="C186:V186" ca="1" si="135">IF(ISNA(C193),"B","W")</f>
        <v>B</v>
      </c>
      <c r="D186" s="26" t="str">
        <f t="shared" ca="1" si="135"/>
        <v>W</v>
      </c>
      <c r="E186" s="26" t="str">
        <f t="shared" ca="1" si="135"/>
        <v>B</v>
      </c>
      <c r="F186" s="26" t="str">
        <f t="shared" ca="1" si="135"/>
        <v>B</v>
      </c>
      <c r="G186" s="26" t="str">
        <f t="shared" ca="1" si="135"/>
        <v>B</v>
      </c>
      <c r="H186" s="26" t="str">
        <f t="shared" ca="1" si="135"/>
        <v>B</v>
      </c>
      <c r="I186" s="26" t="str">
        <f t="shared" ca="1" si="135"/>
        <v>B</v>
      </c>
      <c r="J186" s="26" t="str">
        <f t="shared" ca="1" si="135"/>
        <v>B</v>
      </c>
      <c r="K186" s="26" t="str">
        <f t="shared" ca="1" si="135"/>
        <v>B</v>
      </c>
      <c r="L186" s="26" t="str">
        <f t="shared" ca="1" si="135"/>
        <v>W</v>
      </c>
      <c r="M186" s="26" t="str">
        <f t="shared" ca="1" si="135"/>
        <v>W</v>
      </c>
      <c r="N186" s="27" t="str">
        <f t="shared" ca="1" si="135"/>
        <v>B</v>
      </c>
      <c r="O186" s="27" t="str">
        <f t="shared" ca="1" si="135"/>
        <v>B</v>
      </c>
      <c r="P186" s="27" t="str">
        <f t="shared" ca="1" si="135"/>
        <v>B</v>
      </c>
      <c r="Q186" s="27" t="str">
        <f t="shared" ca="1" si="135"/>
        <v>B</v>
      </c>
      <c r="R186" s="27" t="str">
        <f t="shared" ca="1" si="135"/>
        <v>B</v>
      </c>
      <c r="S186" s="27" t="str">
        <f t="shared" ca="1" si="135"/>
        <v>B</v>
      </c>
      <c r="T186" s="27" t="str">
        <f t="shared" ca="1" si="135"/>
        <v>W</v>
      </c>
      <c r="U186" s="27" t="str">
        <f t="shared" ca="1" si="135"/>
        <v>B</v>
      </c>
      <c r="V186" s="27" t="str">
        <f t="shared" ca="1" si="135"/>
        <v>W</v>
      </c>
      <c r="W186" s="6"/>
    </row>
    <row r="187" spans="1:23" x14ac:dyDescent="0.2">
      <c r="B187" s="17" t="s">
        <v>112</v>
      </c>
      <c r="C187" s="22" t="str">
        <f ca="1">IF(ISNA(C193),C194,C193)</f>
        <v>R.01</v>
      </c>
      <c r="D187" s="23" t="str">
        <f t="shared" ref="D187:V187" ca="1" si="136">IF(ISNA(D193),D194,D193)</f>
        <v>I.02</v>
      </c>
      <c r="E187" s="23" t="str">
        <f t="shared" ca="1" si="136"/>
        <v>J.03</v>
      </c>
      <c r="F187" s="23" t="str">
        <f t="shared" ca="1" si="136"/>
        <v>H.04</v>
      </c>
      <c r="G187" s="23" t="str">
        <f t="shared" ca="1" si="136"/>
        <v>C.05</v>
      </c>
      <c r="H187" s="23" t="str">
        <f t="shared" ca="1" si="136"/>
        <v>G.06</v>
      </c>
      <c r="I187" s="23" t="str">
        <f t="shared" ca="1" si="136"/>
        <v>N.07</v>
      </c>
      <c r="J187" s="23" t="str">
        <f t="shared" ca="1" si="136"/>
        <v>A.08</v>
      </c>
      <c r="K187" s="23" t="str">
        <f t="shared" ca="1" si="136"/>
        <v>O.10</v>
      </c>
      <c r="L187" s="23" t="str">
        <f t="shared" ca="1" si="136"/>
        <v>A.10</v>
      </c>
      <c r="M187" s="23" t="str">
        <f t="shared" ca="1" si="136"/>
        <v>K.11</v>
      </c>
      <c r="N187" s="24" t="str">
        <f t="shared" ca="1" si="136"/>
        <v>A.12</v>
      </c>
      <c r="O187" s="24" t="str">
        <f t="shared" ca="1" si="136"/>
        <v>P.14</v>
      </c>
      <c r="P187" s="24" t="str">
        <f t="shared" ca="1" si="136"/>
        <v>C.14</v>
      </c>
      <c r="Q187" s="24" t="str">
        <f t="shared" ca="1" si="136"/>
        <v>P.16</v>
      </c>
      <c r="R187" s="24" t="str">
        <f t="shared" ca="1" si="136"/>
        <v>H.16</v>
      </c>
      <c r="S187" s="24" t="str">
        <f t="shared" ca="1" si="136"/>
        <v>C.17</v>
      </c>
      <c r="T187" s="24" t="str">
        <f t="shared" ca="1" si="136"/>
        <v>D.18</v>
      </c>
      <c r="U187" s="24" t="str">
        <f t="shared" ca="1" si="136"/>
        <v>L.19</v>
      </c>
      <c r="V187" s="24" t="str">
        <f t="shared" ca="1" si="136"/>
        <v>I.20</v>
      </c>
      <c r="W187" s="11"/>
    </row>
    <row r="188" spans="1:23" ht="9" customHeight="1" x14ac:dyDescent="0.2">
      <c r="C188" s="25" t="str">
        <f t="shared" ref="C188:V188" ca="1" si="137">IF(ISNA(C195),"B","W")</f>
        <v>W</v>
      </c>
      <c r="D188" s="26" t="str">
        <f t="shared" ca="1" si="137"/>
        <v>B</v>
      </c>
      <c r="E188" s="26" t="str">
        <f t="shared" ca="1" si="137"/>
        <v>W</v>
      </c>
      <c r="F188" s="26" t="str">
        <f t="shared" ca="1" si="137"/>
        <v>W</v>
      </c>
      <c r="G188" s="26" t="str">
        <f t="shared" ca="1" si="137"/>
        <v>B</v>
      </c>
      <c r="H188" s="26" t="str">
        <f t="shared" ca="1" si="137"/>
        <v>B</v>
      </c>
      <c r="I188" s="26" t="str">
        <f t="shared" ca="1" si="137"/>
        <v>W</v>
      </c>
      <c r="J188" s="26" t="str">
        <f t="shared" ca="1" si="137"/>
        <v>W</v>
      </c>
      <c r="K188" s="26" t="str">
        <f t="shared" ca="1" si="137"/>
        <v>B</v>
      </c>
      <c r="L188" s="26" t="str">
        <f t="shared" ca="1" si="137"/>
        <v>B</v>
      </c>
      <c r="M188" s="26" t="str">
        <f t="shared" ca="1" si="137"/>
        <v>B</v>
      </c>
      <c r="N188" s="27" t="str">
        <f t="shared" ca="1" si="137"/>
        <v>W</v>
      </c>
      <c r="O188" s="27" t="str">
        <f t="shared" ca="1" si="137"/>
        <v>W</v>
      </c>
      <c r="P188" s="27" t="str">
        <f t="shared" ca="1" si="137"/>
        <v>W</v>
      </c>
      <c r="Q188" s="27" t="str">
        <f t="shared" ca="1" si="137"/>
        <v>W</v>
      </c>
      <c r="R188" s="27" t="str">
        <f t="shared" ca="1" si="137"/>
        <v>W</v>
      </c>
      <c r="S188" s="27" t="str">
        <f t="shared" ca="1" si="137"/>
        <v>W</v>
      </c>
      <c r="T188" s="27" t="str">
        <f t="shared" ca="1" si="137"/>
        <v>W</v>
      </c>
      <c r="U188" s="27" t="str">
        <f t="shared" ca="1" si="137"/>
        <v>W</v>
      </c>
      <c r="V188" s="27" t="str">
        <f t="shared" ca="1" si="137"/>
        <v>W</v>
      </c>
      <c r="W188" s="6"/>
    </row>
    <row r="189" spans="1:23" ht="15.75" thickBot="1" x14ac:dyDescent="0.25">
      <c r="B189" s="17" t="s">
        <v>113</v>
      </c>
      <c r="C189" s="28" t="str">
        <f ca="1">IF(ISNA(C195),C196,C195)</f>
        <v>J.01</v>
      </c>
      <c r="D189" s="29" t="str">
        <f t="shared" ref="D189:V189" ca="1" si="138">IF(ISNA(D195),D196,D195)</f>
        <v>L.02</v>
      </c>
      <c r="E189" s="29" t="str">
        <f t="shared" ca="1" si="138"/>
        <v>Q.03</v>
      </c>
      <c r="F189" s="29" t="str">
        <f t="shared" ca="1" si="138"/>
        <v>S.04</v>
      </c>
      <c r="G189" s="29" t="str">
        <f t="shared" ca="1" si="138"/>
        <v>D.05</v>
      </c>
      <c r="H189" s="29" t="str">
        <f t="shared" ca="1" si="138"/>
        <v>C.06</v>
      </c>
      <c r="I189" s="29" t="str">
        <f t="shared" ca="1" si="138"/>
        <v>S.07</v>
      </c>
      <c r="J189" s="29" t="str">
        <f t="shared" ca="1" si="138"/>
        <v>S.08</v>
      </c>
      <c r="K189" s="29" t="str">
        <f t="shared" ca="1" si="138"/>
        <v>N.09</v>
      </c>
      <c r="L189" s="29" t="str">
        <f t="shared" ca="1" si="138"/>
        <v>N.10</v>
      </c>
      <c r="M189" s="29" t="str">
        <f t="shared" ca="1" si="138"/>
        <v>P.11</v>
      </c>
      <c r="N189" s="30" t="str">
        <f t="shared" ca="1" si="138"/>
        <v>F.12</v>
      </c>
      <c r="O189" s="30" t="str">
        <f t="shared" ca="1" si="138"/>
        <v>D.13</v>
      </c>
      <c r="P189" s="30" t="str">
        <f t="shared" ca="1" si="138"/>
        <v>Q.14</v>
      </c>
      <c r="Q189" s="30" t="str">
        <f t="shared" ca="1" si="138"/>
        <v>E.15</v>
      </c>
      <c r="R189" s="30" t="str">
        <f t="shared" ca="1" si="138"/>
        <v>G.16</v>
      </c>
      <c r="S189" s="30" t="str">
        <f t="shared" ca="1" si="138"/>
        <v>P.17</v>
      </c>
      <c r="T189" s="30" t="str">
        <f t="shared" ca="1" si="138"/>
        <v>I.18</v>
      </c>
      <c r="U189" s="30" t="str">
        <f t="shared" ca="1" si="138"/>
        <v>R.19</v>
      </c>
      <c r="V189" s="30" t="str">
        <f t="shared" ca="1" si="138"/>
        <v>B.20</v>
      </c>
      <c r="W189" s="7"/>
    </row>
    <row r="190" spans="1:23" ht="15.75" customHeight="1" thickBot="1" x14ac:dyDescent="0.25">
      <c r="B190" s="17" t="s">
        <v>110</v>
      </c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10"/>
      <c r="P190" s="10"/>
      <c r="Q190" s="10"/>
      <c r="R190" s="10"/>
      <c r="S190" s="10"/>
      <c r="T190" s="10"/>
      <c r="U190" s="10"/>
      <c r="V190" s="10"/>
      <c r="W190" s="5"/>
    </row>
    <row r="191" spans="1:23" ht="15.75" hidden="1" customHeight="1" x14ac:dyDescent="0.2">
      <c r="B191" s="17">
        <v>1</v>
      </c>
      <c r="C191" s="1" t="e">
        <f ca="1">VLOOKUP(C183,OFFSET(Pairings!$D$2,($B191-1)*gamesPerRound,0,gamesPerRound,2),2,FALSE)</f>
        <v>#N/A</v>
      </c>
      <c r="D191" s="1" t="str">
        <f ca="1">VLOOKUP(D183,OFFSET(Pairings!$D$2,($B191-1)*gamesPerRound,0,gamesPerRound,2),2,FALSE)</f>
        <v>A.01</v>
      </c>
      <c r="E191" s="1" t="e">
        <f ca="1">VLOOKUP(E183,OFFSET(Pairings!$D$2,($B191-1)*gamesPerRound,0,gamesPerRound,2),2,FALSE)</f>
        <v>#N/A</v>
      </c>
      <c r="F191" s="1" t="str">
        <f ca="1">VLOOKUP(F183,OFFSET(Pairings!$D$2,($B191-1)*gamesPerRound,0,gamesPerRound,2),2,FALSE)</f>
        <v>I.03</v>
      </c>
      <c r="G191" s="1" t="str">
        <f ca="1">VLOOKUP(G183,OFFSET(Pairings!$D$2,($B191-1)*gamesPerRound,0,gamesPerRound,2),2,FALSE)</f>
        <v>H.05</v>
      </c>
      <c r="H191" s="1" t="str">
        <f ca="1">VLOOKUP(H183,OFFSET(Pairings!$D$2,($B191-1)*gamesPerRound,0,gamesPerRound,2),2,FALSE)</f>
        <v>K.06</v>
      </c>
      <c r="I191" s="1" t="e">
        <f ca="1">VLOOKUP(I183,OFFSET(Pairings!$D$2,($B191-1)*gamesPerRound,0,gamesPerRound,2),2,FALSE)</f>
        <v>#N/A</v>
      </c>
      <c r="J191" s="1" t="str">
        <f ca="1">VLOOKUP(J183,OFFSET(Pairings!$D$2,($B191-1)*gamesPerRound,0,gamesPerRound,2),2,FALSE)</f>
        <v>F.08</v>
      </c>
      <c r="K191" s="1" t="str">
        <f ca="1">VLOOKUP(K183,OFFSET(Pairings!$D$2,($B191-1)*gamesPerRound,0,gamesPerRound,2),2,FALSE)</f>
        <v>K.09</v>
      </c>
      <c r="L191" s="1" t="e">
        <f ca="1">VLOOKUP(L183,OFFSET(Pairings!$D$2,($B191-1)*gamesPerRound,0,gamesPerRound,2),2,FALSE)</f>
        <v>#N/A</v>
      </c>
      <c r="M191" s="1" t="str">
        <f ca="1">VLOOKUP(M183,OFFSET(Pairings!$D$2,($B191-1)*gamesPerRound,0,gamesPerRound,2),2,FALSE)</f>
        <v>F.11</v>
      </c>
      <c r="N191" s="1" t="str">
        <f ca="1">VLOOKUP(N183,OFFSET(Pairings!$D$2,($B191-1)*gamesPerRound,0,gamesPerRound,2),2,FALSE)</f>
        <v>E.12</v>
      </c>
      <c r="O191" s="1" t="e">
        <f ca="1">VLOOKUP(O183,OFFSET(Pairings!$D$2,($B191-1)*gamesPerRound,0,gamesPerRound,2),2,FALSE)</f>
        <v>#N/A</v>
      </c>
      <c r="P191" s="1" t="str">
        <f ca="1">VLOOKUP(P183,OFFSET(Pairings!$D$2,($B191-1)*gamesPerRound,0,gamesPerRound,2),2,FALSE)</f>
        <v>R.13</v>
      </c>
      <c r="Q191" s="1" t="str">
        <f ca="1">VLOOKUP(Q183,OFFSET(Pairings!$D$2,($B191-1)*gamesPerRound,0,gamesPerRound,2),2,FALSE)</f>
        <v>B.15</v>
      </c>
      <c r="R191" s="1" t="e">
        <f ca="1">VLOOKUP(R183,OFFSET(Pairings!$D$2,($B191-1)*gamesPerRound,0,gamesPerRound,2),2,FALSE)</f>
        <v>#N/A</v>
      </c>
      <c r="S191" s="1" t="e">
        <f ca="1">VLOOKUP(S183,OFFSET(Pairings!$D$2,($B191-1)*gamesPerRound,0,gamesPerRound,2),2,FALSE)</f>
        <v>#N/A</v>
      </c>
      <c r="T191" s="1" t="e">
        <f ca="1">VLOOKUP(T183,OFFSET(Pairings!$D$2,($B191-1)*gamesPerRound,0,gamesPerRound,2),2,FALSE)</f>
        <v>#N/A</v>
      </c>
      <c r="U191" s="1" t="str">
        <f ca="1">VLOOKUP(U183,OFFSET(Pairings!$D$2,($B191-1)*gamesPerRound,0,gamesPerRound,2),2,FALSE)</f>
        <v>O.19</v>
      </c>
      <c r="V191" s="1" t="e">
        <f ca="1">VLOOKUP(V183,OFFSET(Pairings!$D$2,($B191-1)*gamesPerRound,0,gamesPerRound,2),2,FALSE)</f>
        <v>#N/A</v>
      </c>
    </row>
    <row r="192" spans="1:23" ht="15.75" hidden="1" customHeight="1" x14ac:dyDescent="0.2">
      <c r="B192" s="17">
        <v>1</v>
      </c>
      <c r="C192" s="1" t="str">
        <f ca="1">VLOOKUP(C183,OFFSET(Pairings!$E$2,($B192-1)*gamesPerRound,0,gamesPerRound,4),4,FALSE)</f>
        <v>E.01</v>
      </c>
      <c r="D192" s="1" t="e">
        <f ca="1">VLOOKUP(D183,OFFSET(Pairings!$E$2,($B192-1)*gamesPerRound,0,gamesPerRound,4),4,FALSE)</f>
        <v>#N/A</v>
      </c>
      <c r="E192" s="1" t="str">
        <f ca="1">VLOOKUP(E183,OFFSET(Pairings!$E$2,($B192-1)*gamesPerRound,0,gamesPerRound,4),4,FALSE)</f>
        <v>S.03</v>
      </c>
      <c r="F192" s="1" t="e">
        <f ca="1">VLOOKUP(F183,OFFSET(Pairings!$E$2,($B192-1)*gamesPerRound,0,gamesPerRound,4),4,FALSE)</f>
        <v>#N/A</v>
      </c>
      <c r="G192" s="1" t="e">
        <f ca="1">VLOOKUP(G183,OFFSET(Pairings!$E$2,($B192-1)*gamesPerRound,0,gamesPerRound,4),4,FALSE)</f>
        <v>#N/A</v>
      </c>
      <c r="H192" s="1" t="e">
        <f ca="1">VLOOKUP(H183,OFFSET(Pairings!$E$2,($B192-1)*gamesPerRound,0,gamesPerRound,4),4,FALSE)</f>
        <v>#N/A</v>
      </c>
      <c r="I192" s="1" t="str">
        <f ca="1">VLOOKUP(I183,OFFSET(Pairings!$E$2,($B192-1)*gamesPerRound,0,gamesPerRound,4),4,FALSE)</f>
        <v>G.07</v>
      </c>
      <c r="J192" s="1" t="e">
        <f ca="1">VLOOKUP(J183,OFFSET(Pairings!$E$2,($B192-1)*gamesPerRound,0,gamesPerRound,4),4,FALSE)</f>
        <v>#N/A</v>
      </c>
      <c r="K192" s="1" t="e">
        <f ca="1">VLOOKUP(K183,OFFSET(Pairings!$E$2,($B192-1)*gamesPerRound,0,gamesPerRound,4),4,FALSE)</f>
        <v>#N/A</v>
      </c>
      <c r="L192" s="1" t="str">
        <f ca="1">VLOOKUP(L183,OFFSET(Pairings!$E$2,($B192-1)*gamesPerRound,0,gamesPerRound,4),4,FALSE)</f>
        <v>B.10</v>
      </c>
      <c r="M192" s="1" t="e">
        <f ca="1">VLOOKUP(M183,OFFSET(Pairings!$E$2,($B192-1)*gamesPerRound,0,gamesPerRound,4),4,FALSE)</f>
        <v>#N/A</v>
      </c>
      <c r="N192" s="1" t="e">
        <f ca="1">VLOOKUP(N183,OFFSET(Pairings!$E$2,($B192-1)*gamesPerRound,0,gamesPerRound,4),4,FALSE)</f>
        <v>#N/A</v>
      </c>
      <c r="O192" s="1" t="str">
        <f ca="1">VLOOKUP(O183,OFFSET(Pairings!$E$2,($B192-1)*gamesPerRound,0,gamesPerRound,4),4,FALSE)</f>
        <v>O.13</v>
      </c>
      <c r="P192" s="1" t="e">
        <f ca="1">VLOOKUP(P183,OFFSET(Pairings!$E$2,($B192-1)*gamesPerRound,0,gamesPerRound,4),4,FALSE)</f>
        <v>#N/A</v>
      </c>
      <c r="Q192" s="1" t="e">
        <f ca="1">VLOOKUP(Q183,OFFSET(Pairings!$E$2,($B192-1)*gamesPerRound,0,gamesPerRound,4),4,FALSE)</f>
        <v>#N/A</v>
      </c>
      <c r="R192" s="1" t="str">
        <f ca="1">VLOOKUP(R183,OFFSET(Pairings!$E$2,($B192-1)*gamesPerRound,0,gamesPerRound,4),4,FALSE)</f>
        <v>J.16</v>
      </c>
      <c r="S192" s="1" t="str">
        <f ca="1">VLOOKUP(S183,OFFSET(Pairings!$E$2,($B192-1)*gamesPerRound,0,gamesPerRound,4),4,FALSE)</f>
        <v>D.17</v>
      </c>
      <c r="T192" s="1" t="str">
        <f ca="1">VLOOKUP(T183,OFFSET(Pairings!$E$2,($B192-1)*gamesPerRound,0,gamesPerRound,4),4,FALSE)</f>
        <v>Q.18</v>
      </c>
      <c r="U192" s="1" t="e">
        <f ca="1">VLOOKUP(U183,OFFSET(Pairings!$E$2,($B192-1)*gamesPerRound,0,gamesPerRound,4),4,FALSE)</f>
        <v>#N/A</v>
      </c>
      <c r="V192" s="1" t="str">
        <f ca="1">VLOOKUP(V183,OFFSET(Pairings!$E$2,($B192-1)*gamesPerRound,0,gamesPerRound,4),4,FALSE)</f>
        <v>L.20</v>
      </c>
    </row>
    <row r="193" spans="1:23" ht="15.75" hidden="1" customHeight="1" x14ac:dyDescent="0.2">
      <c r="B193" s="17">
        <v>2</v>
      </c>
      <c r="C193" s="1" t="e">
        <f ca="1">VLOOKUP(C183,OFFSET(Pairings!$D$2,($B193-1)*gamesPerRound,0,gamesPerRound,2),2,FALSE)</f>
        <v>#N/A</v>
      </c>
      <c r="D193" s="1" t="str">
        <f ca="1">VLOOKUP(D183,OFFSET(Pairings!$D$2,($B193-1)*gamesPerRound,0,gamesPerRound,2),2,FALSE)</f>
        <v>I.02</v>
      </c>
      <c r="E193" s="1" t="e">
        <f ca="1">VLOOKUP(E183,OFFSET(Pairings!$D$2,($B193-1)*gamesPerRound,0,gamesPerRound,2),2,FALSE)</f>
        <v>#N/A</v>
      </c>
      <c r="F193" s="1" t="e">
        <f ca="1">VLOOKUP(F183,OFFSET(Pairings!$D$2,($B193-1)*gamesPerRound,0,gamesPerRound,2),2,FALSE)</f>
        <v>#N/A</v>
      </c>
      <c r="G193" s="1" t="e">
        <f ca="1">VLOOKUP(G183,OFFSET(Pairings!$D$2,($B193-1)*gamesPerRound,0,gamesPerRound,2),2,FALSE)</f>
        <v>#N/A</v>
      </c>
      <c r="H193" s="1" t="e">
        <f ca="1">VLOOKUP(H183,OFFSET(Pairings!$D$2,($B193-1)*gamesPerRound,0,gamesPerRound,2),2,FALSE)</f>
        <v>#N/A</v>
      </c>
      <c r="I193" s="1" t="e">
        <f ca="1">VLOOKUP(I183,OFFSET(Pairings!$D$2,($B193-1)*gamesPerRound,0,gamesPerRound,2),2,FALSE)</f>
        <v>#N/A</v>
      </c>
      <c r="J193" s="1" t="e">
        <f ca="1">VLOOKUP(J183,OFFSET(Pairings!$D$2,($B193-1)*gamesPerRound,0,gamesPerRound,2),2,FALSE)</f>
        <v>#N/A</v>
      </c>
      <c r="K193" s="1" t="e">
        <f ca="1">VLOOKUP(K183,OFFSET(Pairings!$D$2,($B193-1)*gamesPerRound,0,gamesPerRound,2),2,FALSE)</f>
        <v>#N/A</v>
      </c>
      <c r="L193" s="1" t="str">
        <f ca="1">VLOOKUP(L183,OFFSET(Pairings!$D$2,($B193-1)*gamesPerRound,0,gamesPerRound,2),2,FALSE)</f>
        <v>A.10</v>
      </c>
      <c r="M193" s="1" t="str">
        <f ca="1">VLOOKUP(M183,OFFSET(Pairings!$D$2,($B193-1)*gamesPerRound,0,gamesPerRound,2),2,FALSE)</f>
        <v>K.11</v>
      </c>
      <c r="N193" s="1" t="e">
        <f ca="1">VLOOKUP(N183,OFFSET(Pairings!$D$2,($B193-1)*gamesPerRound,0,gamesPerRound,2),2,FALSE)</f>
        <v>#N/A</v>
      </c>
      <c r="O193" s="1" t="e">
        <f ca="1">VLOOKUP(O183,OFFSET(Pairings!$D$2,($B193-1)*gamesPerRound,0,gamesPerRound,2),2,FALSE)</f>
        <v>#N/A</v>
      </c>
      <c r="P193" s="1" t="e">
        <f ca="1">VLOOKUP(P183,OFFSET(Pairings!$D$2,($B193-1)*gamesPerRound,0,gamesPerRound,2),2,FALSE)</f>
        <v>#N/A</v>
      </c>
      <c r="Q193" s="1" t="e">
        <f ca="1">VLOOKUP(Q183,OFFSET(Pairings!$D$2,($B193-1)*gamesPerRound,0,gamesPerRound,2),2,FALSE)</f>
        <v>#N/A</v>
      </c>
      <c r="R193" s="1" t="e">
        <f ca="1">VLOOKUP(R183,OFFSET(Pairings!$D$2,($B193-1)*gamesPerRound,0,gamesPerRound,2),2,FALSE)</f>
        <v>#N/A</v>
      </c>
      <c r="S193" s="1" t="e">
        <f ca="1">VLOOKUP(S183,OFFSET(Pairings!$D$2,($B193-1)*gamesPerRound,0,gamesPerRound,2),2,FALSE)</f>
        <v>#N/A</v>
      </c>
      <c r="T193" s="1" t="str">
        <f ca="1">VLOOKUP(T183,OFFSET(Pairings!$D$2,($B193-1)*gamesPerRound,0,gamesPerRound,2),2,FALSE)</f>
        <v>D.18</v>
      </c>
      <c r="U193" s="1" t="e">
        <f ca="1">VLOOKUP(U183,OFFSET(Pairings!$D$2,($B193-1)*gamesPerRound,0,gamesPerRound,2),2,FALSE)</f>
        <v>#N/A</v>
      </c>
      <c r="V193" s="1" t="str">
        <f ca="1">VLOOKUP(V183,OFFSET(Pairings!$D$2,($B193-1)*gamesPerRound,0,gamesPerRound,2),2,FALSE)</f>
        <v>I.20</v>
      </c>
    </row>
    <row r="194" spans="1:23" ht="15.75" hidden="1" customHeight="1" x14ac:dyDescent="0.2">
      <c r="B194" s="17">
        <v>2</v>
      </c>
      <c r="C194" s="1" t="str">
        <f ca="1">VLOOKUP(C183,OFFSET(Pairings!$E$2,($B194-1)*gamesPerRound,0,gamesPerRound,4),4,FALSE)</f>
        <v>R.01</v>
      </c>
      <c r="D194" s="1" t="e">
        <f ca="1">VLOOKUP(D183,OFFSET(Pairings!$E$2,($B194-1)*gamesPerRound,0,gamesPerRound,4),4,FALSE)</f>
        <v>#N/A</v>
      </c>
      <c r="E194" s="1" t="str">
        <f ca="1">VLOOKUP(E183,OFFSET(Pairings!$E$2,($B194-1)*gamesPerRound,0,gamesPerRound,4),4,FALSE)</f>
        <v>J.03</v>
      </c>
      <c r="F194" s="1" t="str">
        <f ca="1">VLOOKUP(F183,OFFSET(Pairings!$E$2,($B194-1)*gamesPerRound,0,gamesPerRound,4),4,FALSE)</f>
        <v>H.04</v>
      </c>
      <c r="G194" s="1" t="str">
        <f ca="1">VLOOKUP(G183,OFFSET(Pairings!$E$2,($B194-1)*gamesPerRound,0,gamesPerRound,4),4,FALSE)</f>
        <v>C.05</v>
      </c>
      <c r="H194" s="1" t="str">
        <f ca="1">VLOOKUP(H183,OFFSET(Pairings!$E$2,($B194-1)*gamesPerRound,0,gamesPerRound,4),4,FALSE)</f>
        <v>G.06</v>
      </c>
      <c r="I194" s="1" t="str">
        <f ca="1">VLOOKUP(I183,OFFSET(Pairings!$E$2,($B194-1)*gamesPerRound,0,gamesPerRound,4),4,FALSE)</f>
        <v>N.07</v>
      </c>
      <c r="J194" s="1" t="str">
        <f ca="1">VLOOKUP(J183,OFFSET(Pairings!$E$2,($B194-1)*gamesPerRound,0,gamesPerRound,4),4,FALSE)</f>
        <v>A.08</v>
      </c>
      <c r="K194" s="1" t="str">
        <f ca="1">VLOOKUP(K183,OFFSET(Pairings!$E$2,($B194-1)*gamesPerRound,0,gamesPerRound,4),4,FALSE)</f>
        <v>O.10</v>
      </c>
      <c r="L194" s="1" t="e">
        <f ca="1">VLOOKUP(L183,OFFSET(Pairings!$E$2,($B194-1)*gamesPerRound,0,gamesPerRound,4),4,FALSE)</f>
        <v>#N/A</v>
      </c>
      <c r="M194" s="1" t="e">
        <f ca="1">VLOOKUP(M183,OFFSET(Pairings!$E$2,($B194-1)*gamesPerRound,0,gamesPerRound,4),4,FALSE)</f>
        <v>#N/A</v>
      </c>
      <c r="N194" s="1" t="str">
        <f ca="1">VLOOKUP(N183,OFFSET(Pairings!$E$2,($B194-1)*gamesPerRound,0,gamesPerRound,4),4,FALSE)</f>
        <v>A.12</v>
      </c>
      <c r="O194" s="1" t="str">
        <f ca="1">VLOOKUP(O183,OFFSET(Pairings!$E$2,($B194-1)*gamesPerRound,0,gamesPerRound,4),4,FALSE)</f>
        <v>P.14</v>
      </c>
      <c r="P194" s="1" t="str">
        <f ca="1">VLOOKUP(P183,OFFSET(Pairings!$E$2,($B194-1)*gamesPerRound,0,gamesPerRound,4),4,FALSE)</f>
        <v>C.14</v>
      </c>
      <c r="Q194" s="1" t="str">
        <f ca="1">VLOOKUP(Q183,OFFSET(Pairings!$E$2,($B194-1)*gamesPerRound,0,gamesPerRound,4),4,FALSE)</f>
        <v>P.16</v>
      </c>
      <c r="R194" s="1" t="str">
        <f ca="1">VLOOKUP(R183,OFFSET(Pairings!$E$2,($B194-1)*gamesPerRound,0,gamesPerRound,4),4,FALSE)</f>
        <v>H.16</v>
      </c>
      <c r="S194" s="1" t="str">
        <f ca="1">VLOOKUP(S183,OFFSET(Pairings!$E$2,($B194-1)*gamesPerRound,0,gamesPerRound,4),4,FALSE)</f>
        <v>C.17</v>
      </c>
      <c r="T194" s="1" t="e">
        <f ca="1">VLOOKUP(T183,OFFSET(Pairings!$E$2,($B194-1)*gamesPerRound,0,gamesPerRound,4),4,FALSE)</f>
        <v>#N/A</v>
      </c>
      <c r="U194" s="1" t="str">
        <f ca="1">VLOOKUP(U183,OFFSET(Pairings!$E$2,($B194-1)*gamesPerRound,0,gamesPerRound,4),4,FALSE)</f>
        <v>L.19</v>
      </c>
      <c r="V194" s="1" t="e">
        <f ca="1">VLOOKUP(V183,OFFSET(Pairings!$E$2,($B194-1)*gamesPerRound,0,gamesPerRound,4),4,FALSE)</f>
        <v>#N/A</v>
      </c>
    </row>
    <row r="195" spans="1:23" ht="15.6" hidden="1" customHeight="1" x14ac:dyDescent="0.2">
      <c r="B195" s="17">
        <v>3</v>
      </c>
      <c r="C195" s="1" t="str">
        <f ca="1">VLOOKUP(C183,OFFSET(Pairings!$D$2,($B195-1)*gamesPerRound,0,gamesPerRound,2),2,FALSE)</f>
        <v>J.01</v>
      </c>
      <c r="D195" s="1" t="e">
        <f ca="1">VLOOKUP(D183,OFFSET(Pairings!$D$2,($B195-1)*gamesPerRound,0,gamesPerRound,2),2,FALSE)</f>
        <v>#N/A</v>
      </c>
      <c r="E195" s="1" t="str">
        <f ca="1">VLOOKUP(E183,OFFSET(Pairings!$D$2,($B195-1)*gamesPerRound,0,gamesPerRound,2),2,FALSE)</f>
        <v>Q.03</v>
      </c>
      <c r="F195" s="1" t="str">
        <f ca="1">VLOOKUP(F183,OFFSET(Pairings!$D$2,($B195-1)*gamesPerRound,0,gamesPerRound,2),2,FALSE)</f>
        <v>S.04</v>
      </c>
      <c r="G195" s="1" t="e">
        <f ca="1">VLOOKUP(G183,OFFSET(Pairings!$D$2,($B195-1)*gamesPerRound,0,gamesPerRound,2),2,FALSE)</f>
        <v>#N/A</v>
      </c>
      <c r="H195" s="1" t="e">
        <f ca="1">VLOOKUP(H183,OFFSET(Pairings!$D$2,($B195-1)*gamesPerRound,0,gamesPerRound,2),2,FALSE)</f>
        <v>#N/A</v>
      </c>
      <c r="I195" s="1" t="str">
        <f ca="1">VLOOKUP(I183,OFFSET(Pairings!$D$2,($B195-1)*gamesPerRound,0,gamesPerRound,2),2,FALSE)</f>
        <v>S.07</v>
      </c>
      <c r="J195" s="1" t="str">
        <f ca="1">VLOOKUP(J183,OFFSET(Pairings!$D$2,($B195-1)*gamesPerRound,0,gamesPerRound,2),2,FALSE)</f>
        <v>S.08</v>
      </c>
      <c r="K195" s="1" t="e">
        <f ca="1">VLOOKUP(K183,OFFSET(Pairings!$D$2,($B195-1)*gamesPerRound,0,gamesPerRound,2),2,FALSE)</f>
        <v>#N/A</v>
      </c>
      <c r="L195" s="1" t="e">
        <f ca="1">VLOOKUP(L183,OFFSET(Pairings!$D$2,($B195-1)*gamesPerRound,0,gamesPerRound,2),2,FALSE)</f>
        <v>#N/A</v>
      </c>
      <c r="M195" s="1" t="e">
        <f ca="1">VLOOKUP(M183,OFFSET(Pairings!$D$2,($B195-1)*gamesPerRound,0,gamesPerRound,2),2,FALSE)</f>
        <v>#N/A</v>
      </c>
      <c r="N195" s="1" t="str">
        <f ca="1">VLOOKUP(N183,OFFSET(Pairings!$D$2,($B195-1)*gamesPerRound,0,gamesPerRound,2),2,FALSE)</f>
        <v>F.12</v>
      </c>
      <c r="O195" s="1" t="str">
        <f ca="1">VLOOKUP(O183,OFFSET(Pairings!$D$2,($B195-1)*gamesPerRound,0,gamesPerRound,2),2,FALSE)</f>
        <v>D.13</v>
      </c>
      <c r="P195" s="1" t="str">
        <f ca="1">VLOOKUP(P183,OFFSET(Pairings!$D$2,($B195-1)*gamesPerRound,0,gamesPerRound,2),2,FALSE)</f>
        <v>Q.14</v>
      </c>
      <c r="Q195" s="1" t="str">
        <f ca="1">VLOOKUP(Q183,OFFSET(Pairings!$D$2,($B195-1)*gamesPerRound,0,gamesPerRound,2),2,FALSE)</f>
        <v>E.15</v>
      </c>
      <c r="R195" s="1" t="str">
        <f ca="1">VLOOKUP(R183,OFFSET(Pairings!$D$2,($B195-1)*gamesPerRound,0,gamesPerRound,2),2,FALSE)</f>
        <v>G.16</v>
      </c>
      <c r="S195" s="1" t="str">
        <f ca="1">VLOOKUP(S183,OFFSET(Pairings!$D$2,($B195-1)*gamesPerRound,0,gamesPerRound,2),2,FALSE)</f>
        <v>P.17</v>
      </c>
      <c r="T195" s="1" t="str">
        <f ca="1">VLOOKUP(T183,OFFSET(Pairings!$D$2,($B195-1)*gamesPerRound,0,gamesPerRound,2),2,FALSE)</f>
        <v>I.18</v>
      </c>
      <c r="U195" s="1" t="str">
        <f ca="1">VLOOKUP(U183,OFFSET(Pairings!$D$2,($B195-1)*gamesPerRound,0,gamesPerRound,2),2,FALSE)</f>
        <v>R.19</v>
      </c>
      <c r="V195" s="1" t="str">
        <f ca="1">VLOOKUP(V183,OFFSET(Pairings!$D$2,($B195-1)*gamesPerRound,0,gamesPerRound,2),2,FALSE)</f>
        <v>B.20</v>
      </c>
    </row>
    <row r="196" spans="1:23" ht="15.6" hidden="1" customHeight="1" x14ac:dyDescent="0.2">
      <c r="B196" s="17">
        <v>3</v>
      </c>
      <c r="C196" s="1" t="e">
        <f ca="1">VLOOKUP(C183,OFFSET(Pairings!$E$2,($B196-1)*gamesPerRound,0,gamesPerRound,4),4,FALSE)</f>
        <v>#N/A</v>
      </c>
      <c r="D196" s="1" t="str">
        <f ca="1">VLOOKUP(D183,OFFSET(Pairings!$E$2,($B196-1)*gamesPerRound,0,gamesPerRound,4),4,FALSE)</f>
        <v>L.02</v>
      </c>
      <c r="E196" s="1" t="e">
        <f ca="1">VLOOKUP(E183,OFFSET(Pairings!$E$2,($B196-1)*gamesPerRound,0,gamesPerRound,4),4,FALSE)</f>
        <v>#N/A</v>
      </c>
      <c r="F196" s="1" t="e">
        <f ca="1">VLOOKUP(F183,OFFSET(Pairings!$E$2,($B196-1)*gamesPerRound,0,gamesPerRound,4),4,FALSE)</f>
        <v>#N/A</v>
      </c>
      <c r="G196" s="1" t="str">
        <f ca="1">VLOOKUP(G183,OFFSET(Pairings!$E$2,($B196-1)*gamesPerRound,0,gamesPerRound,4),4,FALSE)</f>
        <v>D.05</v>
      </c>
      <c r="H196" s="1" t="str">
        <f ca="1">VLOOKUP(H183,OFFSET(Pairings!$E$2,($B196-1)*gamesPerRound,0,gamesPerRound,4),4,FALSE)</f>
        <v>C.06</v>
      </c>
      <c r="I196" s="1" t="e">
        <f ca="1">VLOOKUP(I183,OFFSET(Pairings!$E$2,($B196-1)*gamesPerRound,0,gamesPerRound,4),4,FALSE)</f>
        <v>#N/A</v>
      </c>
      <c r="J196" s="1" t="e">
        <f ca="1">VLOOKUP(J183,OFFSET(Pairings!$E$2,($B196-1)*gamesPerRound,0,gamesPerRound,4),4,FALSE)</f>
        <v>#N/A</v>
      </c>
      <c r="K196" s="1" t="str">
        <f ca="1">VLOOKUP(K183,OFFSET(Pairings!$E$2,($B196-1)*gamesPerRound,0,gamesPerRound,4),4,FALSE)</f>
        <v>N.09</v>
      </c>
      <c r="L196" s="1" t="str">
        <f ca="1">VLOOKUP(L183,OFFSET(Pairings!$E$2,($B196-1)*gamesPerRound,0,gamesPerRound,4),4,FALSE)</f>
        <v>N.10</v>
      </c>
      <c r="M196" s="1" t="str">
        <f ca="1">VLOOKUP(M183,OFFSET(Pairings!$E$2,($B196-1)*gamesPerRound,0,gamesPerRound,4),4,FALSE)</f>
        <v>P.11</v>
      </c>
      <c r="N196" s="1" t="e">
        <f ca="1">VLOOKUP(N183,OFFSET(Pairings!$E$2,($B196-1)*gamesPerRound,0,gamesPerRound,4),4,FALSE)</f>
        <v>#N/A</v>
      </c>
      <c r="O196" s="1" t="e">
        <f ca="1">VLOOKUP(O183,OFFSET(Pairings!$E$2,($B196-1)*gamesPerRound,0,gamesPerRound,4),4,FALSE)</f>
        <v>#N/A</v>
      </c>
      <c r="P196" s="1" t="e">
        <f ca="1">VLOOKUP(P183,OFFSET(Pairings!$E$2,($B196-1)*gamesPerRound,0,gamesPerRound,4),4,FALSE)</f>
        <v>#N/A</v>
      </c>
      <c r="Q196" s="1" t="e">
        <f ca="1">VLOOKUP(Q183,OFFSET(Pairings!$E$2,($B196-1)*gamesPerRound,0,gamesPerRound,4),4,FALSE)</f>
        <v>#N/A</v>
      </c>
      <c r="R196" s="1" t="e">
        <f ca="1">VLOOKUP(R183,OFFSET(Pairings!$E$2,($B196-1)*gamesPerRound,0,gamesPerRound,4),4,FALSE)</f>
        <v>#N/A</v>
      </c>
      <c r="S196" s="1" t="e">
        <f ca="1">VLOOKUP(S183,OFFSET(Pairings!$E$2,($B196-1)*gamesPerRound,0,gamesPerRound,4),4,FALSE)</f>
        <v>#N/A</v>
      </c>
      <c r="T196" s="1" t="e">
        <f ca="1">VLOOKUP(T183,OFFSET(Pairings!$E$2,($B196-1)*gamesPerRound,0,gamesPerRound,4),4,FALSE)</f>
        <v>#N/A</v>
      </c>
      <c r="U196" s="1" t="e">
        <f ca="1">VLOOKUP(U183,OFFSET(Pairings!$E$2,($B196-1)*gamesPerRound,0,gamesPerRound,4),4,FALSE)</f>
        <v>#N/A</v>
      </c>
      <c r="V196" s="1" t="e">
        <f ca="1">VLOOKUP(V183,OFFSET(Pairings!$E$2,($B196-1)*gamesPerRound,0,gamesPerRound,4),4,FALSE)</f>
        <v>#N/A</v>
      </c>
    </row>
    <row r="197" spans="1:23" ht="15.75" thickBot="1" x14ac:dyDescent="0.25"/>
    <row r="198" spans="1:23" s="12" customFormat="1" ht="15.75" thickBot="1" x14ac:dyDescent="0.25">
      <c r="A198" s="12" t="s">
        <v>210</v>
      </c>
      <c r="B198" s="38">
        <f>VLOOKUP(A198,TeamLookup,2,FALSE)</f>
        <v>0</v>
      </c>
      <c r="C198" s="13" t="str">
        <f>$A198&amp;"."&amp;TEXT(C$1,"00")</f>
        <v>N.01</v>
      </c>
      <c r="D198" s="14" t="str">
        <f t="shared" ref="D198:V198" si="139">$A198&amp;"."&amp;TEXT(D$1,"00")</f>
        <v>N.02</v>
      </c>
      <c r="E198" s="14" t="str">
        <f t="shared" si="139"/>
        <v>N.03</v>
      </c>
      <c r="F198" s="14" t="str">
        <f t="shared" si="139"/>
        <v>N.04</v>
      </c>
      <c r="G198" s="14" t="str">
        <f t="shared" si="139"/>
        <v>N.05</v>
      </c>
      <c r="H198" s="14" t="str">
        <f t="shared" si="139"/>
        <v>N.06</v>
      </c>
      <c r="I198" s="14" t="str">
        <f t="shared" si="139"/>
        <v>N.07</v>
      </c>
      <c r="J198" s="14" t="str">
        <f t="shared" si="139"/>
        <v>N.08</v>
      </c>
      <c r="K198" s="14" t="str">
        <f t="shared" si="139"/>
        <v>N.09</v>
      </c>
      <c r="L198" s="14" t="str">
        <f t="shared" si="139"/>
        <v>N.10</v>
      </c>
      <c r="M198" s="14" t="str">
        <f t="shared" si="139"/>
        <v>N.11</v>
      </c>
      <c r="N198" s="15" t="str">
        <f t="shared" si="139"/>
        <v>N.12</v>
      </c>
      <c r="O198" s="15" t="str">
        <f t="shared" si="139"/>
        <v>N.13</v>
      </c>
      <c r="P198" s="15" t="str">
        <f t="shared" si="139"/>
        <v>N.14</v>
      </c>
      <c r="Q198" s="15" t="str">
        <f t="shared" si="139"/>
        <v>N.15</v>
      </c>
      <c r="R198" s="15" t="str">
        <f t="shared" si="139"/>
        <v>N.16</v>
      </c>
      <c r="S198" s="15" t="str">
        <f t="shared" si="139"/>
        <v>N.17</v>
      </c>
      <c r="T198" s="15" t="str">
        <f t="shared" si="139"/>
        <v>N.18</v>
      </c>
      <c r="U198" s="15" t="str">
        <f t="shared" si="139"/>
        <v>N.19</v>
      </c>
      <c r="V198" s="15" t="str">
        <f t="shared" si="139"/>
        <v>N.20</v>
      </c>
      <c r="W198" s="16" t="s">
        <v>110</v>
      </c>
    </row>
    <row r="199" spans="1:23" ht="9" customHeight="1" x14ac:dyDescent="0.2">
      <c r="C199" s="19" t="str">
        <f t="shared" ref="C199:V199" ca="1" si="140">IF(ISNA(C206),"B","W")</f>
        <v>W</v>
      </c>
      <c r="D199" s="20" t="str">
        <f t="shared" ca="1" si="140"/>
        <v>W</v>
      </c>
      <c r="E199" s="20" t="str">
        <f t="shared" ca="1" si="140"/>
        <v>B</v>
      </c>
      <c r="F199" s="20" t="str">
        <f t="shared" ca="1" si="140"/>
        <v>W</v>
      </c>
      <c r="G199" s="20" t="str">
        <f t="shared" ca="1" si="140"/>
        <v>W</v>
      </c>
      <c r="H199" s="20" t="str">
        <f t="shared" ca="1" si="140"/>
        <v>W</v>
      </c>
      <c r="I199" s="20" t="str">
        <f t="shared" ca="1" si="140"/>
        <v>B</v>
      </c>
      <c r="J199" s="20" t="str">
        <f t="shared" ca="1" si="140"/>
        <v>B</v>
      </c>
      <c r="K199" s="20" t="str">
        <f t="shared" ca="1" si="140"/>
        <v>B</v>
      </c>
      <c r="L199" s="20" t="str">
        <f t="shared" ca="1" si="140"/>
        <v>B</v>
      </c>
      <c r="M199" s="20" t="str">
        <f t="shared" ca="1" si="140"/>
        <v>B</v>
      </c>
      <c r="N199" s="21" t="str">
        <f t="shared" ca="1" si="140"/>
        <v>W</v>
      </c>
      <c r="O199" s="21" t="str">
        <f t="shared" ca="1" si="140"/>
        <v>B</v>
      </c>
      <c r="P199" s="21" t="str">
        <f t="shared" ca="1" si="140"/>
        <v>W</v>
      </c>
      <c r="Q199" s="21" t="str">
        <f t="shared" ca="1" si="140"/>
        <v>B</v>
      </c>
      <c r="R199" s="21" t="str">
        <f t="shared" ca="1" si="140"/>
        <v>W</v>
      </c>
      <c r="S199" s="21" t="str">
        <f t="shared" ca="1" si="140"/>
        <v>B</v>
      </c>
      <c r="T199" s="21" t="str">
        <f t="shared" ca="1" si="140"/>
        <v>B</v>
      </c>
      <c r="U199" s="21" t="str">
        <f t="shared" ca="1" si="140"/>
        <v>B</v>
      </c>
      <c r="V199" s="21" t="str">
        <f t="shared" ca="1" si="140"/>
        <v>W</v>
      </c>
      <c r="W199" s="6"/>
    </row>
    <row r="200" spans="1:23" x14ac:dyDescent="0.2">
      <c r="B200" s="17" t="s">
        <v>111</v>
      </c>
      <c r="C200" s="22" t="str">
        <f ca="1">IF(ISNA(C206),C207,C206)</f>
        <v>H.01</v>
      </c>
      <c r="D200" s="23" t="str">
        <f t="shared" ref="D200:V200" ca="1" si="141">IF(ISNA(D206),D207,D206)</f>
        <v>J.02</v>
      </c>
      <c r="E200" s="23" t="str">
        <f t="shared" ca="1" si="141"/>
        <v>P.03</v>
      </c>
      <c r="F200" s="23" t="str">
        <f t="shared" ca="1" si="141"/>
        <v>A.04</v>
      </c>
      <c r="G200" s="23" t="str">
        <f t="shared" ca="1" si="141"/>
        <v>S.05</v>
      </c>
      <c r="H200" s="23" t="str">
        <f t="shared" ca="1" si="141"/>
        <v>P.06</v>
      </c>
      <c r="I200" s="23" t="str">
        <f t="shared" ca="1" si="141"/>
        <v>A.07</v>
      </c>
      <c r="J200" s="23" t="str">
        <f t="shared" ca="1" si="141"/>
        <v>K.08</v>
      </c>
      <c r="K200" s="23" t="str">
        <f t="shared" ca="1" si="141"/>
        <v>B.09</v>
      </c>
      <c r="L200" s="23" t="str">
        <f t="shared" ca="1" si="141"/>
        <v>H.10</v>
      </c>
      <c r="M200" s="23" t="str">
        <f t="shared" ca="1" si="141"/>
        <v>D.11</v>
      </c>
      <c r="N200" s="24" t="str">
        <f t="shared" ca="1" si="141"/>
        <v>I.12</v>
      </c>
      <c r="O200" s="24" t="str">
        <f t="shared" ca="1" si="141"/>
        <v>L.13</v>
      </c>
      <c r="P200" s="24" t="str">
        <f t="shared" ca="1" si="141"/>
        <v>E.14</v>
      </c>
      <c r="Q200" s="24" t="str">
        <f t="shared" ca="1" si="141"/>
        <v>Q.15</v>
      </c>
      <c r="R200" s="24" t="str">
        <f t="shared" ca="1" si="141"/>
        <v>K.16</v>
      </c>
      <c r="S200" s="24" t="str">
        <f t="shared" ca="1" si="141"/>
        <v>L.17</v>
      </c>
      <c r="T200" s="24" t="str">
        <f t="shared" ca="1" si="141"/>
        <v>J.18</v>
      </c>
      <c r="U200" s="24" t="str">
        <f t="shared" ca="1" si="141"/>
        <v>D.20</v>
      </c>
      <c r="V200" s="24" t="str">
        <f t="shared" ca="1" si="141"/>
        <v>C.20</v>
      </c>
      <c r="W200" s="11"/>
    </row>
    <row r="201" spans="1:23" ht="9" customHeight="1" x14ac:dyDescent="0.2">
      <c r="C201" s="25" t="str">
        <f t="shared" ref="C201:V201" ca="1" si="142">IF(ISNA(C208),"B","W")</f>
        <v>B</v>
      </c>
      <c r="D201" s="26" t="str">
        <f t="shared" ca="1" si="142"/>
        <v>W</v>
      </c>
      <c r="E201" s="26" t="str">
        <f t="shared" ca="1" si="142"/>
        <v>B</v>
      </c>
      <c r="F201" s="26" t="str">
        <f t="shared" ca="1" si="142"/>
        <v>B</v>
      </c>
      <c r="G201" s="26" t="str">
        <f t="shared" ca="1" si="142"/>
        <v>B</v>
      </c>
      <c r="H201" s="26" t="str">
        <f t="shared" ca="1" si="142"/>
        <v>W</v>
      </c>
      <c r="I201" s="26" t="str">
        <f t="shared" ca="1" si="142"/>
        <v>W</v>
      </c>
      <c r="J201" s="26" t="str">
        <f t="shared" ca="1" si="142"/>
        <v>W</v>
      </c>
      <c r="K201" s="26" t="str">
        <f t="shared" ca="1" si="142"/>
        <v>B</v>
      </c>
      <c r="L201" s="26" t="str">
        <f t="shared" ca="1" si="142"/>
        <v>W</v>
      </c>
      <c r="M201" s="26" t="str">
        <f t="shared" ca="1" si="142"/>
        <v>W</v>
      </c>
      <c r="N201" s="27" t="str">
        <f t="shared" ca="1" si="142"/>
        <v>B</v>
      </c>
      <c r="O201" s="27" t="str">
        <f t="shared" ca="1" si="142"/>
        <v>W</v>
      </c>
      <c r="P201" s="27" t="str">
        <f t="shared" ca="1" si="142"/>
        <v>W</v>
      </c>
      <c r="Q201" s="27" t="str">
        <f t="shared" ca="1" si="142"/>
        <v>W</v>
      </c>
      <c r="R201" s="27" t="str">
        <f t="shared" ca="1" si="142"/>
        <v>W</v>
      </c>
      <c r="S201" s="27" t="str">
        <f t="shared" ca="1" si="142"/>
        <v>W</v>
      </c>
      <c r="T201" s="27" t="str">
        <f t="shared" ca="1" si="142"/>
        <v>B</v>
      </c>
      <c r="U201" s="27" t="str">
        <f t="shared" ca="1" si="142"/>
        <v>B</v>
      </c>
      <c r="V201" s="27" t="str">
        <f t="shared" ca="1" si="142"/>
        <v>W</v>
      </c>
      <c r="W201" s="6"/>
    </row>
    <row r="202" spans="1:23" x14ac:dyDescent="0.2">
      <c r="B202" s="17" t="s">
        <v>112</v>
      </c>
      <c r="C202" s="22" t="str">
        <f ca="1">IF(ISNA(C208),C209,C208)</f>
        <v>B.01</v>
      </c>
      <c r="D202" s="23" t="str">
        <f t="shared" ref="D202:V202" ca="1" si="143">IF(ISNA(D208),D209,D208)</f>
        <v>F.02</v>
      </c>
      <c r="E202" s="23" t="str">
        <f t="shared" ca="1" si="143"/>
        <v>D.03</v>
      </c>
      <c r="F202" s="23" t="str">
        <f t="shared" ca="1" si="143"/>
        <v>F.04</v>
      </c>
      <c r="G202" s="23" t="str">
        <f t="shared" ca="1" si="143"/>
        <v>J.05</v>
      </c>
      <c r="H202" s="23" t="str">
        <f t="shared" ca="1" si="143"/>
        <v>Q.05</v>
      </c>
      <c r="I202" s="23" t="str">
        <f t="shared" ca="1" si="143"/>
        <v>M.07</v>
      </c>
      <c r="J202" s="23" t="str">
        <f t="shared" ca="1" si="143"/>
        <v>S.08</v>
      </c>
      <c r="K202" s="23" t="str">
        <f t="shared" ca="1" si="143"/>
        <v>G.09</v>
      </c>
      <c r="L202" s="23" t="str">
        <f t="shared" ca="1" si="143"/>
        <v>S.10</v>
      </c>
      <c r="M202" s="23" t="str">
        <f t="shared" ca="1" si="143"/>
        <v>C.11</v>
      </c>
      <c r="N202" s="24" t="str">
        <f t="shared" ca="1" si="143"/>
        <v>R.12</v>
      </c>
      <c r="O202" s="24" t="str">
        <f t="shared" ca="1" si="143"/>
        <v>E.13</v>
      </c>
      <c r="P202" s="24" t="str">
        <f t="shared" ca="1" si="143"/>
        <v>A.14</v>
      </c>
      <c r="Q202" s="24" t="str">
        <f t="shared" ca="1" si="143"/>
        <v>E.15</v>
      </c>
      <c r="R202" s="24" t="str">
        <f t="shared" ca="1" si="143"/>
        <v>J.16</v>
      </c>
      <c r="S202" s="24" t="str">
        <f t="shared" ca="1" si="143"/>
        <v>G.17</v>
      </c>
      <c r="T202" s="24" t="str">
        <f t="shared" ca="1" si="143"/>
        <v>O.18</v>
      </c>
      <c r="U202" s="24" t="str">
        <f t="shared" ca="1" si="143"/>
        <v>I.19</v>
      </c>
      <c r="V202" s="24" t="str">
        <f t="shared" ca="1" si="143"/>
        <v>K.20</v>
      </c>
      <c r="W202" s="11"/>
    </row>
    <row r="203" spans="1:23" ht="9" customHeight="1" x14ac:dyDescent="0.2">
      <c r="C203" s="25" t="str">
        <f t="shared" ref="C203:V203" ca="1" si="144">IF(ISNA(C210),"B","W")</f>
        <v>W</v>
      </c>
      <c r="D203" s="26" t="str">
        <f t="shared" ca="1" si="144"/>
        <v>B</v>
      </c>
      <c r="E203" s="26" t="str">
        <f t="shared" ca="1" si="144"/>
        <v>W</v>
      </c>
      <c r="F203" s="26" t="str">
        <f t="shared" ca="1" si="144"/>
        <v>B</v>
      </c>
      <c r="G203" s="26" t="str">
        <f t="shared" ca="1" si="144"/>
        <v>B</v>
      </c>
      <c r="H203" s="26" t="str">
        <f t="shared" ca="1" si="144"/>
        <v>B</v>
      </c>
      <c r="I203" s="26" t="str">
        <f t="shared" ca="1" si="144"/>
        <v>B</v>
      </c>
      <c r="J203" s="26" t="str">
        <f t="shared" ca="1" si="144"/>
        <v>W</v>
      </c>
      <c r="K203" s="26" t="str">
        <f t="shared" ca="1" si="144"/>
        <v>W</v>
      </c>
      <c r="L203" s="26" t="str">
        <f t="shared" ca="1" si="144"/>
        <v>W</v>
      </c>
      <c r="M203" s="26" t="str">
        <f t="shared" ca="1" si="144"/>
        <v>B</v>
      </c>
      <c r="N203" s="27" t="str">
        <f t="shared" ca="1" si="144"/>
        <v>W</v>
      </c>
      <c r="O203" s="27" t="str">
        <f t="shared" ca="1" si="144"/>
        <v>B</v>
      </c>
      <c r="P203" s="27" t="str">
        <f t="shared" ca="1" si="144"/>
        <v>B</v>
      </c>
      <c r="Q203" s="27" t="str">
        <f t="shared" ca="1" si="144"/>
        <v>B</v>
      </c>
      <c r="R203" s="27" t="str">
        <f t="shared" ca="1" si="144"/>
        <v>B</v>
      </c>
      <c r="S203" s="27" t="str">
        <f t="shared" ca="1" si="144"/>
        <v>W</v>
      </c>
      <c r="T203" s="27" t="str">
        <f t="shared" ca="1" si="144"/>
        <v>W</v>
      </c>
      <c r="U203" s="27" t="str">
        <f t="shared" ca="1" si="144"/>
        <v>W</v>
      </c>
      <c r="V203" s="27" t="str">
        <f t="shared" ca="1" si="144"/>
        <v>B</v>
      </c>
      <c r="W203" s="6"/>
    </row>
    <row r="204" spans="1:23" ht="15.75" thickBot="1" x14ac:dyDescent="0.25">
      <c r="B204" s="17" t="s">
        <v>113</v>
      </c>
      <c r="C204" s="28" t="str">
        <f ca="1">IF(ISNA(C210),C211,C210)</f>
        <v>K.01</v>
      </c>
      <c r="D204" s="29" t="str">
        <f t="shared" ref="D204:V204" ca="1" si="145">IF(ISNA(D210),D211,D210)</f>
        <v>R.02</v>
      </c>
      <c r="E204" s="29" t="str">
        <f t="shared" ca="1" si="145"/>
        <v>C.03</v>
      </c>
      <c r="F204" s="29" t="str">
        <f t="shared" ca="1" si="145"/>
        <v>O.04</v>
      </c>
      <c r="G204" s="29" t="str">
        <f t="shared" ca="1" si="145"/>
        <v>H.05</v>
      </c>
      <c r="H204" s="29" t="str">
        <f t="shared" ca="1" si="145"/>
        <v>F.06</v>
      </c>
      <c r="I204" s="29" t="str">
        <f t="shared" ca="1" si="145"/>
        <v>P.07</v>
      </c>
      <c r="J204" s="29" t="str">
        <f t="shared" ca="1" si="145"/>
        <v>Q.08</v>
      </c>
      <c r="K204" s="29" t="str">
        <f t="shared" ca="1" si="145"/>
        <v>M.09</v>
      </c>
      <c r="L204" s="29" t="str">
        <f t="shared" ca="1" si="145"/>
        <v>M.10</v>
      </c>
      <c r="M204" s="29" t="str">
        <f t="shared" ca="1" si="145"/>
        <v>G.12</v>
      </c>
      <c r="N204" s="30" t="str">
        <f t="shared" ca="1" si="145"/>
        <v>B.12</v>
      </c>
      <c r="O204" s="30" t="str">
        <f t="shared" ca="1" si="145"/>
        <v>I.14</v>
      </c>
      <c r="P204" s="30" t="str">
        <f t="shared" ca="1" si="145"/>
        <v>R.14</v>
      </c>
      <c r="Q204" s="30" t="str">
        <f t="shared" ca="1" si="145"/>
        <v>F.15</v>
      </c>
      <c r="R204" s="30" t="str">
        <f t="shared" ca="1" si="145"/>
        <v>L.16</v>
      </c>
      <c r="S204" s="30" t="str">
        <f t="shared" ca="1" si="145"/>
        <v>B.17</v>
      </c>
      <c r="T204" s="30" t="str">
        <f t="shared" ca="1" si="145"/>
        <v>O.17</v>
      </c>
      <c r="U204" s="30" t="str">
        <f t="shared" ca="1" si="145"/>
        <v>S.19</v>
      </c>
      <c r="V204" s="30" t="str">
        <f t="shared" ca="1" si="145"/>
        <v>G.20</v>
      </c>
      <c r="W204" s="7"/>
    </row>
    <row r="205" spans="1:23" ht="15.75" customHeight="1" thickBot="1" x14ac:dyDescent="0.25">
      <c r="B205" s="17" t="s">
        <v>110</v>
      </c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10"/>
      <c r="P205" s="10"/>
      <c r="Q205" s="10"/>
      <c r="R205" s="10"/>
      <c r="S205" s="10"/>
      <c r="T205" s="10"/>
      <c r="U205" s="10"/>
      <c r="V205" s="10"/>
      <c r="W205" s="5"/>
    </row>
    <row r="206" spans="1:23" ht="15.75" hidden="1" customHeight="1" x14ac:dyDescent="0.2">
      <c r="B206" s="17">
        <v>1</v>
      </c>
      <c r="C206" s="1" t="str">
        <f ca="1">VLOOKUP(C198,OFFSET(Pairings!$D$2,($B206-1)*gamesPerRound,0,gamesPerRound,2),2,FALSE)</f>
        <v>H.01</v>
      </c>
      <c r="D206" s="1" t="str">
        <f ca="1">VLOOKUP(D198,OFFSET(Pairings!$D$2,($B206-1)*gamesPerRound,0,gamesPerRound,2),2,FALSE)</f>
        <v>J.02</v>
      </c>
      <c r="E206" s="1" t="e">
        <f ca="1">VLOOKUP(E198,OFFSET(Pairings!$D$2,($B206-1)*gamesPerRound,0,gamesPerRound,2),2,FALSE)</f>
        <v>#N/A</v>
      </c>
      <c r="F206" s="1" t="str">
        <f ca="1">VLOOKUP(F198,OFFSET(Pairings!$D$2,($B206-1)*gamesPerRound,0,gamesPerRound,2),2,FALSE)</f>
        <v>A.04</v>
      </c>
      <c r="G206" s="1" t="str">
        <f ca="1">VLOOKUP(G198,OFFSET(Pairings!$D$2,($B206-1)*gamesPerRound,0,gamesPerRound,2),2,FALSE)</f>
        <v>S.05</v>
      </c>
      <c r="H206" s="1" t="str">
        <f ca="1">VLOOKUP(H198,OFFSET(Pairings!$D$2,($B206-1)*gamesPerRound,0,gamesPerRound,2),2,FALSE)</f>
        <v>P.06</v>
      </c>
      <c r="I206" s="1" t="e">
        <f ca="1">VLOOKUP(I198,OFFSET(Pairings!$D$2,($B206-1)*gamesPerRound,0,gamesPerRound,2),2,FALSE)</f>
        <v>#N/A</v>
      </c>
      <c r="J206" s="1" t="e">
        <f ca="1">VLOOKUP(J198,OFFSET(Pairings!$D$2,($B206-1)*gamesPerRound,0,gamesPerRound,2),2,FALSE)</f>
        <v>#N/A</v>
      </c>
      <c r="K206" s="1" t="e">
        <f ca="1">VLOOKUP(K198,OFFSET(Pairings!$D$2,($B206-1)*gamesPerRound,0,gamesPerRound,2),2,FALSE)</f>
        <v>#N/A</v>
      </c>
      <c r="L206" s="1" t="e">
        <f ca="1">VLOOKUP(L198,OFFSET(Pairings!$D$2,($B206-1)*gamesPerRound,0,gamesPerRound,2),2,FALSE)</f>
        <v>#N/A</v>
      </c>
      <c r="M206" s="1" t="e">
        <f ca="1">VLOOKUP(M198,OFFSET(Pairings!$D$2,($B206-1)*gamesPerRound,0,gamesPerRound,2),2,FALSE)</f>
        <v>#N/A</v>
      </c>
      <c r="N206" s="1" t="str">
        <f ca="1">VLOOKUP(N198,OFFSET(Pairings!$D$2,($B206-1)*gamesPerRound,0,gamesPerRound,2),2,FALSE)</f>
        <v>I.12</v>
      </c>
      <c r="O206" s="1" t="e">
        <f ca="1">VLOOKUP(O198,OFFSET(Pairings!$D$2,($B206-1)*gamesPerRound,0,gamesPerRound,2),2,FALSE)</f>
        <v>#N/A</v>
      </c>
      <c r="P206" s="1" t="str">
        <f ca="1">VLOOKUP(P198,OFFSET(Pairings!$D$2,($B206-1)*gamesPerRound,0,gamesPerRound,2),2,FALSE)</f>
        <v>E.14</v>
      </c>
      <c r="Q206" s="1" t="e">
        <f ca="1">VLOOKUP(Q198,OFFSET(Pairings!$D$2,($B206-1)*gamesPerRound,0,gamesPerRound,2),2,FALSE)</f>
        <v>#N/A</v>
      </c>
      <c r="R206" s="1" t="str">
        <f ca="1">VLOOKUP(R198,OFFSET(Pairings!$D$2,($B206-1)*gamesPerRound,0,gamesPerRound,2),2,FALSE)</f>
        <v>K.16</v>
      </c>
      <c r="S206" s="1" t="e">
        <f ca="1">VLOOKUP(S198,OFFSET(Pairings!$D$2,($B206-1)*gamesPerRound,0,gamesPerRound,2),2,FALSE)</f>
        <v>#N/A</v>
      </c>
      <c r="T206" s="1" t="e">
        <f ca="1">VLOOKUP(T198,OFFSET(Pairings!$D$2,($B206-1)*gamesPerRound,0,gamesPerRound,2),2,FALSE)</f>
        <v>#N/A</v>
      </c>
      <c r="U206" s="1" t="e">
        <f ca="1">VLOOKUP(U198,OFFSET(Pairings!$D$2,($B206-1)*gamesPerRound,0,gamesPerRound,2),2,FALSE)</f>
        <v>#N/A</v>
      </c>
      <c r="V206" s="1" t="str">
        <f ca="1">VLOOKUP(V198,OFFSET(Pairings!$D$2,($B206-1)*gamesPerRound,0,gamesPerRound,2),2,FALSE)</f>
        <v>C.20</v>
      </c>
    </row>
    <row r="207" spans="1:23" ht="15.75" hidden="1" customHeight="1" x14ac:dyDescent="0.2">
      <c r="B207" s="17">
        <v>1</v>
      </c>
      <c r="C207" s="1" t="e">
        <f ca="1">VLOOKUP(C198,OFFSET(Pairings!$E$2,($B207-1)*gamesPerRound,0,gamesPerRound,4),4,FALSE)</f>
        <v>#N/A</v>
      </c>
      <c r="D207" s="1" t="e">
        <f ca="1">VLOOKUP(D198,OFFSET(Pairings!$E$2,($B207-1)*gamesPerRound,0,gamesPerRound,4),4,FALSE)</f>
        <v>#N/A</v>
      </c>
      <c r="E207" s="1" t="str">
        <f ca="1">VLOOKUP(E198,OFFSET(Pairings!$E$2,($B207-1)*gamesPerRound,0,gamesPerRound,4),4,FALSE)</f>
        <v>P.03</v>
      </c>
      <c r="F207" s="1" t="e">
        <f ca="1">VLOOKUP(F198,OFFSET(Pairings!$E$2,($B207-1)*gamesPerRound,0,gamesPerRound,4),4,FALSE)</f>
        <v>#N/A</v>
      </c>
      <c r="G207" s="1" t="e">
        <f ca="1">VLOOKUP(G198,OFFSET(Pairings!$E$2,($B207-1)*gamesPerRound,0,gamesPerRound,4),4,FALSE)</f>
        <v>#N/A</v>
      </c>
      <c r="H207" s="1" t="e">
        <f ca="1">VLOOKUP(H198,OFFSET(Pairings!$E$2,($B207-1)*gamesPerRound,0,gamesPerRound,4),4,FALSE)</f>
        <v>#N/A</v>
      </c>
      <c r="I207" s="1" t="str">
        <f ca="1">VLOOKUP(I198,OFFSET(Pairings!$E$2,($B207-1)*gamesPerRound,0,gamesPerRound,4),4,FALSE)</f>
        <v>A.07</v>
      </c>
      <c r="J207" s="1" t="str">
        <f ca="1">VLOOKUP(J198,OFFSET(Pairings!$E$2,($B207-1)*gamesPerRound,0,gamesPerRound,4),4,FALSE)</f>
        <v>K.08</v>
      </c>
      <c r="K207" s="1" t="str">
        <f ca="1">VLOOKUP(K198,OFFSET(Pairings!$E$2,($B207-1)*gamesPerRound,0,gamesPerRound,4),4,FALSE)</f>
        <v>B.09</v>
      </c>
      <c r="L207" s="1" t="str">
        <f ca="1">VLOOKUP(L198,OFFSET(Pairings!$E$2,($B207-1)*gamesPerRound,0,gamesPerRound,4),4,FALSE)</f>
        <v>H.10</v>
      </c>
      <c r="M207" s="1" t="str">
        <f ca="1">VLOOKUP(M198,OFFSET(Pairings!$E$2,($B207-1)*gamesPerRound,0,gamesPerRound,4),4,FALSE)</f>
        <v>D.11</v>
      </c>
      <c r="N207" s="1" t="e">
        <f ca="1">VLOOKUP(N198,OFFSET(Pairings!$E$2,($B207-1)*gamesPerRound,0,gamesPerRound,4),4,FALSE)</f>
        <v>#N/A</v>
      </c>
      <c r="O207" s="1" t="str">
        <f ca="1">VLOOKUP(O198,OFFSET(Pairings!$E$2,($B207-1)*gamesPerRound,0,gamesPerRound,4),4,FALSE)</f>
        <v>L.13</v>
      </c>
      <c r="P207" s="1" t="e">
        <f ca="1">VLOOKUP(P198,OFFSET(Pairings!$E$2,($B207-1)*gamesPerRound,0,gamesPerRound,4),4,FALSE)</f>
        <v>#N/A</v>
      </c>
      <c r="Q207" s="1" t="str">
        <f ca="1">VLOOKUP(Q198,OFFSET(Pairings!$E$2,($B207-1)*gamesPerRound,0,gamesPerRound,4),4,FALSE)</f>
        <v>Q.15</v>
      </c>
      <c r="R207" s="1" t="e">
        <f ca="1">VLOOKUP(R198,OFFSET(Pairings!$E$2,($B207-1)*gamesPerRound,0,gamesPerRound,4),4,FALSE)</f>
        <v>#N/A</v>
      </c>
      <c r="S207" s="1" t="str">
        <f ca="1">VLOOKUP(S198,OFFSET(Pairings!$E$2,($B207-1)*gamesPerRound,0,gamesPerRound,4),4,FALSE)</f>
        <v>L.17</v>
      </c>
      <c r="T207" s="1" t="str">
        <f ca="1">VLOOKUP(T198,OFFSET(Pairings!$E$2,($B207-1)*gamesPerRound,0,gamesPerRound,4),4,FALSE)</f>
        <v>J.18</v>
      </c>
      <c r="U207" s="1" t="str">
        <f ca="1">VLOOKUP(U198,OFFSET(Pairings!$E$2,($B207-1)*gamesPerRound,0,gamesPerRound,4),4,FALSE)</f>
        <v>D.20</v>
      </c>
      <c r="V207" s="1" t="e">
        <f ca="1">VLOOKUP(V198,OFFSET(Pairings!$E$2,($B207-1)*gamesPerRound,0,gamesPerRound,4),4,FALSE)</f>
        <v>#N/A</v>
      </c>
    </row>
    <row r="208" spans="1:23" ht="15.75" hidden="1" customHeight="1" x14ac:dyDescent="0.2">
      <c r="B208" s="17">
        <v>2</v>
      </c>
      <c r="C208" s="1" t="e">
        <f ca="1">VLOOKUP(C198,OFFSET(Pairings!$D$2,($B208-1)*gamesPerRound,0,gamesPerRound,2),2,FALSE)</f>
        <v>#N/A</v>
      </c>
      <c r="D208" s="1" t="str">
        <f ca="1">VLOOKUP(D198,OFFSET(Pairings!$D$2,($B208-1)*gamesPerRound,0,gamesPerRound,2),2,FALSE)</f>
        <v>F.02</v>
      </c>
      <c r="E208" s="1" t="e">
        <f ca="1">VLOOKUP(E198,OFFSET(Pairings!$D$2,($B208-1)*gamesPerRound,0,gamesPerRound,2),2,FALSE)</f>
        <v>#N/A</v>
      </c>
      <c r="F208" s="1" t="e">
        <f ca="1">VLOOKUP(F198,OFFSET(Pairings!$D$2,($B208-1)*gamesPerRound,0,gamesPerRound,2),2,FALSE)</f>
        <v>#N/A</v>
      </c>
      <c r="G208" s="1" t="e">
        <f ca="1">VLOOKUP(G198,OFFSET(Pairings!$D$2,($B208-1)*gamesPerRound,0,gamesPerRound,2),2,FALSE)</f>
        <v>#N/A</v>
      </c>
      <c r="H208" s="1" t="str">
        <f ca="1">VLOOKUP(H198,OFFSET(Pairings!$D$2,($B208-1)*gamesPerRound,0,gamesPerRound,2),2,FALSE)</f>
        <v>Q.05</v>
      </c>
      <c r="I208" s="1" t="str">
        <f ca="1">VLOOKUP(I198,OFFSET(Pairings!$D$2,($B208-1)*gamesPerRound,0,gamesPerRound,2),2,FALSE)</f>
        <v>M.07</v>
      </c>
      <c r="J208" s="1" t="str">
        <f ca="1">VLOOKUP(J198,OFFSET(Pairings!$D$2,($B208-1)*gamesPerRound,0,gamesPerRound,2),2,FALSE)</f>
        <v>S.08</v>
      </c>
      <c r="K208" s="1" t="e">
        <f ca="1">VLOOKUP(K198,OFFSET(Pairings!$D$2,($B208-1)*gamesPerRound,0,gamesPerRound,2),2,FALSE)</f>
        <v>#N/A</v>
      </c>
      <c r="L208" s="1" t="str">
        <f ca="1">VLOOKUP(L198,OFFSET(Pairings!$D$2,($B208-1)*gamesPerRound,0,gamesPerRound,2),2,FALSE)</f>
        <v>S.10</v>
      </c>
      <c r="M208" s="1" t="str">
        <f ca="1">VLOOKUP(M198,OFFSET(Pairings!$D$2,($B208-1)*gamesPerRound,0,gamesPerRound,2),2,FALSE)</f>
        <v>C.11</v>
      </c>
      <c r="N208" s="1" t="e">
        <f ca="1">VLOOKUP(N198,OFFSET(Pairings!$D$2,($B208-1)*gamesPerRound,0,gamesPerRound,2),2,FALSE)</f>
        <v>#N/A</v>
      </c>
      <c r="O208" s="1" t="str">
        <f ca="1">VLOOKUP(O198,OFFSET(Pairings!$D$2,($B208-1)*gamesPerRound,0,gamesPerRound,2),2,FALSE)</f>
        <v>E.13</v>
      </c>
      <c r="P208" s="1" t="str">
        <f ca="1">VLOOKUP(P198,OFFSET(Pairings!$D$2,($B208-1)*gamesPerRound,0,gamesPerRound,2),2,FALSE)</f>
        <v>A.14</v>
      </c>
      <c r="Q208" s="1" t="str">
        <f ca="1">VLOOKUP(Q198,OFFSET(Pairings!$D$2,($B208-1)*gamesPerRound,0,gamesPerRound,2),2,FALSE)</f>
        <v>E.15</v>
      </c>
      <c r="R208" s="1" t="str">
        <f ca="1">VLOOKUP(R198,OFFSET(Pairings!$D$2,($B208-1)*gamesPerRound,0,gamesPerRound,2),2,FALSE)</f>
        <v>J.16</v>
      </c>
      <c r="S208" s="1" t="str">
        <f ca="1">VLOOKUP(S198,OFFSET(Pairings!$D$2,($B208-1)*gamesPerRound,0,gamesPerRound,2),2,FALSE)</f>
        <v>G.17</v>
      </c>
      <c r="T208" s="1" t="e">
        <f ca="1">VLOOKUP(T198,OFFSET(Pairings!$D$2,($B208-1)*gamesPerRound,0,gamesPerRound,2),2,FALSE)</f>
        <v>#N/A</v>
      </c>
      <c r="U208" s="1" t="e">
        <f ca="1">VLOOKUP(U198,OFFSET(Pairings!$D$2,($B208-1)*gamesPerRound,0,gamesPerRound,2),2,FALSE)</f>
        <v>#N/A</v>
      </c>
      <c r="V208" s="1" t="str">
        <f ca="1">VLOOKUP(V198,OFFSET(Pairings!$D$2,($B208-1)*gamesPerRound,0,gamesPerRound,2),2,FALSE)</f>
        <v>K.20</v>
      </c>
    </row>
    <row r="209" spans="1:23" ht="15.75" hidden="1" customHeight="1" x14ac:dyDescent="0.2">
      <c r="B209" s="17">
        <v>2</v>
      </c>
      <c r="C209" s="1" t="str">
        <f ca="1">VLOOKUP(C198,OFFSET(Pairings!$E$2,($B209-1)*gamesPerRound,0,gamesPerRound,4),4,FALSE)</f>
        <v>B.01</v>
      </c>
      <c r="D209" s="1" t="e">
        <f ca="1">VLOOKUP(D198,OFFSET(Pairings!$E$2,($B209-1)*gamesPerRound,0,gamesPerRound,4),4,FALSE)</f>
        <v>#N/A</v>
      </c>
      <c r="E209" s="1" t="str">
        <f ca="1">VLOOKUP(E198,OFFSET(Pairings!$E$2,($B209-1)*gamesPerRound,0,gamesPerRound,4),4,FALSE)</f>
        <v>D.03</v>
      </c>
      <c r="F209" s="1" t="str">
        <f ca="1">VLOOKUP(F198,OFFSET(Pairings!$E$2,($B209-1)*gamesPerRound,0,gamesPerRound,4),4,FALSE)</f>
        <v>F.04</v>
      </c>
      <c r="G209" s="1" t="str">
        <f ca="1">VLOOKUP(G198,OFFSET(Pairings!$E$2,($B209-1)*gamesPerRound,0,gamesPerRound,4),4,FALSE)</f>
        <v>J.05</v>
      </c>
      <c r="H209" s="1" t="e">
        <f ca="1">VLOOKUP(H198,OFFSET(Pairings!$E$2,($B209-1)*gamesPerRound,0,gamesPerRound,4),4,FALSE)</f>
        <v>#N/A</v>
      </c>
      <c r="I209" s="1" t="e">
        <f ca="1">VLOOKUP(I198,OFFSET(Pairings!$E$2,($B209-1)*gamesPerRound,0,gamesPerRound,4),4,FALSE)</f>
        <v>#N/A</v>
      </c>
      <c r="J209" s="1" t="e">
        <f ca="1">VLOOKUP(J198,OFFSET(Pairings!$E$2,($B209-1)*gamesPerRound,0,gamesPerRound,4),4,FALSE)</f>
        <v>#N/A</v>
      </c>
      <c r="K209" s="1" t="str">
        <f ca="1">VLOOKUP(K198,OFFSET(Pairings!$E$2,($B209-1)*gamesPerRound,0,gamesPerRound,4),4,FALSE)</f>
        <v>G.09</v>
      </c>
      <c r="L209" s="1" t="e">
        <f ca="1">VLOOKUP(L198,OFFSET(Pairings!$E$2,($B209-1)*gamesPerRound,0,gamesPerRound,4),4,FALSE)</f>
        <v>#N/A</v>
      </c>
      <c r="M209" s="1" t="e">
        <f ca="1">VLOOKUP(M198,OFFSET(Pairings!$E$2,($B209-1)*gamesPerRound,0,gamesPerRound,4),4,FALSE)</f>
        <v>#N/A</v>
      </c>
      <c r="N209" s="1" t="str">
        <f ca="1">VLOOKUP(N198,OFFSET(Pairings!$E$2,($B209-1)*gamesPerRound,0,gamesPerRound,4),4,FALSE)</f>
        <v>R.12</v>
      </c>
      <c r="O209" s="1" t="e">
        <f ca="1">VLOOKUP(O198,OFFSET(Pairings!$E$2,($B209-1)*gamesPerRound,0,gamesPerRound,4),4,FALSE)</f>
        <v>#N/A</v>
      </c>
      <c r="P209" s="1" t="e">
        <f ca="1">VLOOKUP(P198,OFFSET(Pairings!$E$2,($B209-1)*gamesPerRound,0,gamesPerRound,4),4,FALSE)</f>
        <v>#N/A</v>
      </c>
      <c r="Q209" s="1" t="e">
        <f ca="1">VLOOKUP(Q198,OFFSET(Pairings!$E$2,($B209-1)*gamesPerRound,0,gamesPerRound,4),4,FALSE)</f>
        <v>#N/A</v>
      </c>
      <c r="R209" s="1" t="e">
        <f ca="1">VLOOKUP(R198,OFFSET(Pairings!$E$2,($B209-1)*gamesPerRound,0,gamesPerRound,4),4,FALSE)</f>
        <v>#N/A</v>
      </c>
      <c r="S209" s="1" t="e">
        <f ca="1">VLOOKUP(S198,OFFSET(Pairings!$E$2,($B209-1)*gamesPerRound,0,gamesPerRound,4),4,FALSE)</f>
        <v>#N/A</v>
      </c>
      <c r="T209" s="1" t="str">
        <f ca="1">VLOOKUP(T198,OFFSET(Pairings!$E$2,($B209-1)*gamesPerRound,0,gamesPerRound,4),4,FALSE)</f>
        <v>O.18</v>
      </c>
      <c r="U209" s="1" t="str">
        <f ca="1">VLOOKUP(U198,OFFSET(Pairings!$E$2,($B209-1)*gamesPerRound,0,gamesPerRound,4),4,FALSE)</f>
        <v>I.19</v>
      </c>
      <c r="V209" s="1" t="e">
        <f ca="1">VLOOKUP(V198,OFFSET(Pairings!$E$2,($B209-1)*gamesPerRound,0,gamesPerRound,4),4,FALSE)</f>
        <v>#N/A</v>
      </c>
    </row>
    <row r="210" spans="1:23" ht="15.6" hidden="1" customHeight="1" x14ac:dyDescent="0.2">
      <c r="B210" s="17">
        <v>3</v>
      </c>
      <c r="C210" s="1" t="str">
        <f ca="1">VLOOKUP(C198,OFFSET(Pairings!$D$2,($B210-1)*gamesPerRound,0,gamesPerRound,2),2,FALSE)</f>
        <v>K.01</v>
      </c>
      <c r="D210" s="1" t="e">
        <f ca="1">VLOOKUP(D198,OFFSET(Pairings!$D$2,($B210-1)*gamesPerRound,0,gamesPerRound,2),2,FALSE)</f>
        <v>#N/A</v>
      </c>
      <c r="E210" s="1" t="str">
        <f ca="1">VLOOKUP(E198,OFFSET(Pairings!$D$2,($B210-1)*gamesPerRound,0,gamesPerRound,2),2,FALSE)</f>
        <v>C.03</v>
      </c>
      <c r="F210" s="1" t="e">
        <f ca="1">VLOOKUP(F198,OFFSET(Pairings!$D$2,($B210-1)*gamesPerRound,0,gamesPerRound,2),2,FALSE)</f>
        <v>#N/A</v>
      </c>
      <c r="G210" s="1" t="e">
        <f ca="1">VLOOKUP(G198,OFFSET(Pairings!$D$2,($B210-1)*gamesPerRound,0,gamesPerRound,2),2,FALSE)</f>
        <v>#N/A</v>
      </c>
      <c r="H210" s="1" t="e">
        <f ca="1">VLOOKUP(H198,OFFSET(Pairings!$D$2,($B210-1)*gamesPerRound,0,gamesPerRound,2),2,FALSE)</f>
        <v>#N/A</v>
      </c>
      <c r="I210" s="1" t="e">
        <f ca="1">VLOOKUP(I198,OFFSET(Pairings!$D$2,($B210-1)*gamesPerRound,0,gamesPerRound,2),2,FALSE)</f>
        <v>#N/A</v>
      </c>
      <c r="J210" s="1" t="str">
        <f ca="1">VLOOKUP(J198,OFFSET(Pairings!$D$2,($B210-1)*gamesPerRound,0,gamesPerRound,2),2,FALSE)</f>
        <v>Q.08</v>
      </c>
      <c r="K210" s="1" t="str">
        <f ca="1">VLOOKUP(K198,OFFSET(Pairings!$D$2,($B210-1)*gamesPerRound,0,gamesPerRound,2),2,FALSE)</f>
        <v>M.09</v>
      </c>
      <c r="L210" s="1" t="str">
        <f ca="1">VLOOKUP(L198,OFFSET(Pairings!$D$2,($B210-1)*gamesPerRound,0,gamesPerRound,2),2,FALSE)</f>
        <v>M.10</v>
      </c>
      <c r="M210" s="1" t="e">
        <f ca="1">VLOOKUP(M198,OFFSET(Pairings!$D$2,($B210-1)*gamesPerRound,0,gamesPerRound,2),2,FALSE)</f>
        <v>#N/A</v>
      </c>
      <c r="N210" s="1" t="str">
        <f ca="1">VLOOKUP(N198,OFFSET(Pairings!$D$2,($B210-1)*gamesPerRound,0,gamesPerRound,2),2,FALSE)</f>
        <v>B.12</v>
      </c>
      <c r="O210" s="1" t="e">
        <f ca="1">VLOOKUP(O198,OFFSET(Pairings!$D$2,($B210-1)*gamesPerRound,0,gamesPerRound,2),2,FALSE)</f>
        <v>#N/A</v>
      </c>
      <c r="P210" s="1" t="e">
        <f ca="1">VLOOKUP(P198,OFFSET(Pairings!$D$2,($B210-1)*gamesPerRound,0,gamesPerRound,2),2,FALSE)</f>
        <v>#N/A</v>
      </c>
      <c r="Q210" s="1" t="e">
        <f ca="1">VLOOKUP(Q198,OFFSET(Pairings!$D$2,($B210-1)*gamesPerRound,0,gamesPerRound,2),2,FALSE)</f>
        <v>#N/A</v>
      </c>
      <c r="R210" s="1" t="e">
        <f ca="1">VLOOKUP(R198,OFFSET(Pairings!$D$2,($B210-1)*gamesPerRound,0,gamesPerRound,2),2,FALSE)</f>
        <v>#N/A</v>
      </c>
      <c r="S210" s="1" t="str">
        <f ca="1">VLOOKUP(S198,OFFSET(Pairings!$D$2,($B210-1)*gamesPerRound,0,gamesPerRound,2),2,FALSE)</f>
        <v>B.17</v>
      </c>
      <c r="T210" s="1" t="str">
        <f ca="1">VLOOKUP(T198,OFFSET(Pairings!$D$2,($B210-1)*gamesPerRound,0,gamesPerRound,2),2,FALSE)</f>
        <v>O.17</v>
      </c>
      <c r="U210" s="1" t="str">
        <f ca="1">VLOOKUP(U198,OFFSET(Pairings!$D$2,($B210-1)*gamesPerRound,0,gamesPerRound,2),2,FALSE)</f>
        <v>S.19</v>
      </c>
      <c r="V210" s="1" t="e">
        <f ca="1">VLOOKUP(V198,OFFSET(Pairings!$D$2,($B210-1)*gamesPerRound,0,gamesPerRound,2),2,FALSE)</f>
        <v>#N/A</v>
      </c>
    </row>
    <row r="211" spans="1:23" ht="15.6" hidden="1" customHeight="1" x14ac:dyDescent="0.2">
      <c r="B211" s="17">
        <v>3</v>
      </c>
      <c r="C211" s="1" t="e">
        <f ca="1">VLOOKUP(C198,OFFSET(Pairings!$E$2,($B211-1)*gamesPerRound,0,gamesPerRound,4),4,FALSE)</f>
        <v>#N/A</v>
      </c>
      <c r="D211" s="1" t="str">
        <f ca="1">VLOOKUP(D198,OFFSET(Pairings!$E$2,($B211-1)*gamesPerRound,0,gamesPerRound,4),4,FALSE)</f>
        <v>R.02</v>
      </c>
      <c r="E211" s="1" t="e">
        <f ca="1">VLOOKUP(E198,OFFSET(Pairings!$E$2,($B211-1)*gamesPerRound,0,gamesPerRound,4),4,FALSE)</f>
        <v>#N/A</v>
      </c>
      <c r="F211" s="1" t="str">
        <f ca="1">VLOOKUP(F198,OFFSET(Pairings!$E$2,($B211-1)*gamesPerRound,0,gamesPerRound,4),4,FALSE)</f>
        <v>O.04</v>
      </c>
      <c r="G211" s="1" t="str">
        <f ca="1">VLOOKUP(G198,OFFSET(Pairings!$E$2,($B211-1)*gamesPerRound,0,gamesPerRound,4),4,FALSE)</f>
        <v>H.05</v>
      </c>
      <c r="H211" s="1" t="str">
        <f ca="1">VLOOKUP(H198,OFFSET(Pairings!$E$2,($B211-1)*gamesPerRound,0,gamesPerRound,4),4,FALSE)</f>
        <v>F.06</v>
      </c>
      <c r="I211" s="1" t="str">
        <f ca="1">VLOOKUP(I198,OFFSET(Pairings!$E$2,($B211-1)*gamesPerRound,0,gamesPerRound,4),4,FALSE)</f>
        <v>P.07</v>
      </c>
      <c r="J211" s="1" t="e">
        <f ca="1">VLOOKUP(J198,OFFSET(Pairings!$E$2,($B211-1)*gamesPerRound,0,gamesPerRound,4),4,FALSE)</f>
        <v>#N/A</v>
      </c>
      <c r="K211" s="1" t="e">
        <f ca="1">VLOOKUP(K198,OFFSET(Pairings!$E$2,($B211-1)*gamesPerRound,0,gamesPerRound,4),4,FALSE)</f>
        <v>#N/A</v>
      </c>
      <c r="L211" s="1" t="e">
        <f ca="1">VLOOKUP(L198,OFFSET(Pairings!$E$2,($B211-1)*gamesPerRound,0,gamesPerRound,4),4,FALSE)</f>
        <v>#N/A</v>
      </c>
      <c r="M211" s="1" t="str">
        <f ca="1">VLOOKUP(M198,OFFSET(Pairings!$E$2,($B211-1)*gamesPerRound,0,gamesPerRound,4),4,FALSE)</f>
        <v>G.12</v>
      </c>
      <c r="N211" s="1" t="e">
        <f ca="1">VLOOKUP(N198,OFFSET(Pairings!$E$2,($B211-1)*gamesPerRound,0,gamesPerRound,4),4,FALSE)</f>
        <v>#N/A</v>
      </c>
      <c r="O211" s="1" t="str">
        <f ca="1">VLOOKUP(O198,OFFSET(Pairings!$E$2,($B211-1)*gamesPerRound,0,gamesPerRound,4),4,FALSE)</f>
        <v>I.14</v>
      </c>
      <c r="P211" s="1" t="str">
        <f ca="1">VLOOKUP(P198,OFFSET(Pairings!$E$2,($B211-1)*gamesPerRound,0,gamesPerRound,4),4,FALSE)</f>
        <v>R.14</v>
      </c>
      <c r="Q211" s="1" t="str">
        <f ca="1">VLOOKUP(Q198,OFFSET(Pairings!$E$2,($B211-1)*gamesPerRound,0,gamesPerRound,4),4,FALSE)</f>
        <v>F.15</v>
      </c>
      <c r="R211" s="1" t="str">
        <f ca="1">VLOOKUP(R198,OFFSET(Pairings!$E$2,($B211-1)*gamesPerRound,0,gamesPerRound,4),4,FALSE)</f>
        <v>L.16</v>
      </c>
      <c r="S211" s="1" t="e">
        <f ca="1">VLOOKUP(S198,OFFSET(Pairings!$E$2,($B211-1)*gamesPerRound,0,gamesPerRound,4),4,FALSE)</f>
        <v>#N/A</v>
      </c>
      <c r="T211" s="1" t="e">
        <f ca="1">VLOOKUP(T198,OFFSET(Pairings!$E$2,($B211-1)*gamesPerRound,0,gamesPerRound,4),4,FALSE)</f>
        <v>#N/A</v>
      </c>
      <c r="U211" s="1" t="e">
        <f ca="1">VLOOKUP(U198,OFFSET(Pairings!$E$2,($B211-1)*gamesPerRound,0,gamesPerRound,4),4,FALSE)</f>
        <v>#N/A</v>
      </c>
      <c r="V211" s="1" t="str">
        <f ca="1">VLOOKUP(V198,OFFSET(Pairings!$E$2,($B211-1)*gamesPerRound,0,gamesPerRound,4),4,FALSE)</f>
        <v>G.20</v>
      </c>
    </row>
    <row r="212" spans="1:23" ht="15.75" thickBot="1" x14ac:dyDescent="0.25"/>
    <row r="213" spans="1:23" s="12" customFormat="1" ht="15.75" thickBot="1" x14ac:dyDescent="0.25">
      <c r="A213" s="12" t="s">
        <v>211</v>
      </c>
      <c r="B213" s="38">
        <f>VLOOKUP(A213,TeamLookup,2,FALSE)</f>
        <v>0</v>
      </c>
      <c r="C213" s="13" t="str">
        <f>$A213&amp;"."&amp;TEXT(C$1,"00")</f>
        <v>O.01</v>
      </c>
      <c r="D213" s="14" t="str">
        <f t="shared" ref="D213:V213" si="146">$A213&amp;"."&amp;TEXT(D$1,"00")</f>
        <v>O.02</v>
      </c>
      <c r="E213" s="14" t="str">
        <f t="shared" si="146"/>
        <v>O.03</v>
      </c>
      <c r="F213" s="14" t="str">
        <f t="shared" si="146"/>
        <v>O.04</v>
      </c>
      <c r="G213" s="14" t="str">
        <f t="shared" si="146"/>
        <v>O.05</v>
      </c>
      <c r="H213" s="14" t="str">
        <f t="shared" si="146"/>
        <v>O.06</v>
      </c>
      <c r="I213" s="14" t="str">
        <f t="shared" si="146"/>
        <v>O.07</v>
      </c>
      <c r="J213" s="14" t="str">
        <f t="shared" si="146"/>
        <v>O.08</v>
      </c>
      <c r="K213" s="14" t="str">
        <f t="shared" si="146"/>
        <v>O.09</v>
      </c>
      <c r="L213" s="14" t="str">
        <f t="shared" si="146"/>
        <v>O.10</v>
      </c>
      <c r="M213" s="14" t="str">
        <f t="shared" si="146"/>
        <v>O.11</v>
      </c>
      <c r="N213" s="15" t="str">
        <f t="shared" si="146"/>
        <v>O.12</v>
      </c>
      <c r="O213" s="15" t="str">
        <f t="shared" si="146"/>
        <v>O.13</v>
      </c>
      <c r="P213" s="15" t="str">
        <f t="shared" si="146"/>
        <v>O.14</v>
      </c>
      <c r="Q213" s="15" t="str">
        <f t="shared" si="146"/>
        <v>O.15</v>
      </c>
      <c r="R213" s="15" t="str">
        <f t="shared" si="146"/>
        <v>O.16</v>
      </c>
      <c r="S213" s="15" t="str">
        <f t="shared" si="146"/>
        <v>O.17</v>
      </c>
      <c r="T213" s="15" t="str">
        <f t="shared" si="146"/>
        <v>O.18</v>
      </c>
      <c r="U213" s="15" t="str">
        <f t="shared" si="146"/>
        <v>O.19</v>
      </c>
      <c r="V213" s="15" t="str">
        <f t="shared" si="146"/>
        <v>O.20</v>
      </c>
      <c r="W213" s="16" t="s">
        <v>110</v>
      </c>
    </row>
    <row r="214" spans="1:23" ht="9" customHeight="1" x14ac:dyDescent="0.2">
      <c r="C214" s="19" t="str">
        <f t="shared" ref="C214:V214" ca="1" si="147">IF(ISNA(C221),"B","W")</f>
        <v>B</v>
      </c>
      <c r="D214" s="20" t="str">
        <f t="shared" ca="1" si="147"/>
        <v>B</v>
      </c>
      <c r="E214" s="20" t="str">
        <f t="shared" ca="1" si="147"/>
        <v>W</v>
      </c>
      <c r="F214" s="20" t="str">
        <f t="shared" ca="1" si="147"/>
        <v>W</v>
      </c>
      <c r="G214" s="20" t="str">
        <f t="shared" ca="1" si="147"/>
        <v>W</v>
      </c>
      <c r="H214" s="20" t="str">
        <f t="shared" ca="1" si="147"/>
        <v>B</v>
      </c>
      <c r="I214" s="20" t="str">
        <f t="shared" ca="1" si="147"/>
        <v>W</v>
      </c>
      <c r="J214" s="20" t="str">
        <f t="shared" ca="1" si="147"/>
        <v>B</v>
      </c>
      <c r="K214" s="20" t="str">
        <f t="shared" ca="1" si="147"/>
        <v>B</v>
      </c>
      <c r="L214" s="20" t="str">
        <f t="shared" ca="1" si="147"/>
        <v>B</v>
      </c>
      <c r="M214" s="20" t="str">
        <f t="shared" ca="1" si="147"/>
        <v>B</v>
      </c>
      <c r="N214" s="21" t="str">
        <f t="shared" ca="1" si="147"/>
        <v>B</v>
      </c>
      <c r="O214" s="21" t="str">
        <f t="shared" ca="1" si="147"/>
        <v>W</v>
      </c>
      <c r="P214" s="21" t="str">
        <f t="shared" ca="1" si="147"/>
        <v>B</v>
      </c>
      <c r="Q214" s="21" t="str">
        <f t="shared" ca="1" si="147"/>
        <v>B</v>
      </c>
      <c r="R214" s="21" t="str">
        <f t="shared" ca="1" si="147"/>
        <v>W</v>
      </c>
      <c r="S214" s="21" t="str">
        <f t="shared" ca="1" si="147"/>
        <v>B</v>
      </c>
      <c r="T214" s="21" t="str">
        <f t="shared" ca="1" si="147"/>
        <v>W</v>
      </c>
      <c r="U214" s="21" t="str">
        <f t="shared" ca="1" si="147"/>
        <v>B</v>
      </c>
      <c r="V214" s="21" t="str">
        <f t="shared" ca="1" si="147"/>
        <v>B</v>
      </c>
      <c r="W214" s="6"/>
    </row>
    <row r="215" spans="1:23" x14ac:dyDescent="0.2">
      <c r="B215" s="17" t="s">
        <v>111</v>
      </c>
      <c r="C215" s="22" t="str">
        <f ca="1">IF(ISNA(C221),C222,C221)</f>
        <v>Q.01</v>
      </c>
      <c r="D215" s="23" t="str">
        <f t="shared" ref="D215:V215" ca="1" si="148">IF(ISNA(D221),D222,D221)</f>
        <v>R.02</v>
      </c>
      <c r="E215" s="23" t="str">
        <f t="shared" ca="1" si="148"/>
        <v>D.03</v>
      </c>
      <c r="F215" s="23" t="str">
        <f t="shared" ca="1" si="148"/>
        <v>L.04</v>
      </c>
      <c r="G215" s="23" t="str">
        <f t="shared" ca="1" si="148"/>
        <v>E.05</v>
      </c>
      <c r="H215" s="23" t="str">
        <f t="shared" ca="1" si="148"/>
        <v>G.06</v>
      </c>
      <c r="I215" s="23" t="str">
        <f t="shared" ca="1" si="148"/>
        <v>H.07</v>
      </c>
      <c r="J215" s="23" t="str">
        <f t="shared" ca="1" si="148"/>
        <v>B.08</v>
      </c>
      <c r="K215" s="23" t="str">
        <f t="shared" ca="1" si="148"/>
        <v>E.09</v>
      </c>
      <c r="L215" s="23" t="str">
        <f t="shared" ca="1" si="148"/>
        <v>J.10</v>
      </c>
      <c r="M215" s="23" t="str">
        <f t="shared" ca="1" si="148"/>
        <v>G.11</v>
      </c>
      <c r="N215" s="24" t="str">
        <f t="shared" ca="1" si="148"/>
        <v>P.12</v>
      </c>
      <c r="O215" s="24" t="str">
        <f t="shared" ca="1" si="148"/>
        <v>M.13</v>
      </c>
      <c r="P215" s="24" t="str">
        <f t="shared" ca="1" si="148"/>
        <v>G.14</v>
      </c>
      <c r="Q215" s="24" t="str">
        <f t="shared" ca="1" si="148"/>
        <v>L.15</v>
      </c>
      <c r="R215" s="24" t="str">
        <f t="shared" ca="1" si="148"/>
        <v>F.16</v>
      </c>
      <c r="S215" s="24" t="str">
        <f t="shared" ca="1" si="148"/>
        <v>R.17</v>
      </c>
      <c r="T215" s="24" t="str">
        <f t="shared" ca="1" si="148"/>
        <v>C.18</v>
      </c>
      <c r="U215" s="24" t="str">
        <f t="shared" ca="1" si="148"/>
        <v>M.19</v>
      </c>
      <c r="V215" s="24" t="str">
        <f t="shared" ca="1" si="148"/>
        <v>B.20</v>
      </c>
      <c r="W215" s="11"/>
    </row>
    <row r="216" spans="1:23" ht="9" customHeight="1" x14ac:dyDescent="0.2">
      <c r="C216" s="25" t="str">
        <f t="shared" ref="C216:V216" ca="1" si="149">IF(ISNA(C223),"B","W")</f>
        <v>W</v>
      </c>
      <c r="D216" s="26" t="str">
        <f t="shared" ca="1" si="149"/>
        <v>B</v>
      </c>
      <c r="E216" s="26" t="str">
        <f t="shared" ca="1" si="149"/>
        <v>B</v>
      </c>
      <c r="F216" s="26" t="str">
        <f t="shared" ca="1" si="149"/>
        <v>B</v>
      </c>
      <c r="G216" s="26" t="str">
        <f t="shared" ca="1" si="149"/>
        <v>B</v>
      </c>
      <c r="H216" s="26" t="str">
        <f t="shared" ca="1" si="149"/>
        <v>W</v>
      </c>
      <c r="I216" s="26" t="str">
        <f t="shared" ca="1" si="149"/>
        <v>B</v>
      </c>
      <c r="J216" s="26" t="str">
        <f t="shared" ca="1" si="149"/>
        <v>W</v>
      </c>
      <c r="K216" s="26" t="str">
        <f t="shared" ca="1" si="149"/>
        <v>W</v>
      </c>
      <c r="L216" s="26" t="str">
        <f t="shared" ca="1" si="149"/>
        <v>W</v>
      </c>
      <c r="M216" s="26" t="str">
        <f t="shared" ca="1" si="149"/>
        <v>W</v>
      </c>
      <c r="N216" s="27" t="str">
        <f t="shared" ca="1" si="149"/>
        <v>W</v>
      </c>
      <c r="O216" s="27" t="str">
        <f t="shared" ca="1" si="149"/>
        <v>B</v>
      </c>
      <c r="P216" s="27" t="str">
        <f t="shared" ca="1" si="149"/>
        <v>W</v>
      </c>
      <c r="Q216" s="27" t="str">
        <f t="shared" ca="1" si="149"/>
        <v>B</v>
      </c>
      <c r="R216" s="27" t="str">
        <f t="shared" ca="1" si="149"/>
        <v>W</v>
      </c>
      <c r="S216" s="27" t="str">
        <f t="shared" ca="1" si="149"/>
        <v>W</v>
      </c>
      <c r="T216" s="27" t="str">
        <f t="shared" ca="1" si="149"/>
        <v>W</v>
      </c>
      <c r="U216" s="27" t="str">
        <f t="shared" ca="1" si="149"/>
        <v>W</v>
      </c>
      <c r="V216" s="27" t="str">
        <f t="shared" ca="1" si="149"/>
        <v>B</v>
      </c>
      <c r="W216" s="6"/>
    </row>
    <row r="217" spans="1:23" x14ac:dyDescent="0.2">
      <c r="B217" s="17" t="s">
        <v>112</v>
      </c>
      <c r="C217" s="22" t="str">
        <f ca="1">IF(ISNA(C223),C224,C223)</f>
        <v>E.01</v>
      </c>
      <c r="D217" s="23" t="str">
        <f t="shared" ref="D217:V217" ca="1" si="150">IF(ISNA(D223),D224,D223)</f>
        <v>A.02</v>
      </c>
      <c r="E217" s="23" t="str">
        <f t="shared" ca="1" si="150"/>
        <v>C.03</v>
      </c>
      <c r="F217" s="23" t="str">
        <f t="shared" ca="1" si="150"/>
        <v>Q.04</v>
      </c>
      <c r="G217" s="23" t="str">
        <f t="shared" ca="1" si="150"/>
        <v>S.05</v>
      </c>
      <c r="H217" s="23" t="str">
        <f t="shared" ca="1" si="150"/>
        <v>L.06</v>
      </c>
      <c r="I217" s="23" t="str">
        <f t="shared" ca="1" si="150"/>
        <v>K.07</v>
      </c>
      <c r="J217" s="23" t="str">
        <f t="shared" ca="1" si="150"/>
        <v>D.08</v>
      </c>
      <c r="K217" s="23" t="str">
        <f t="shared" ca="1" si="150"/>
        <v>K.09</v>
      </c>
      <c r="L217" s="23" t="str">
        <f t="shared" ca="1" si="150"/>
        <v>M.09</v>
      </c>
      <c r="M217" s="23" t="str">
        <f t="shared" ca="1" si="150"/>
        <v>Q.11</v>
      </c>
      <c r="N217" s="24" t="str">
        <f t="shared" ca="1" si="150"/>
        <v>J.12</v>
      </c>
      <c r="O217" s="24" t="str">
        <f t="shared" ca="1" si="150"/>
        <v>P.13</v>
      </c>
      <c r="P217" s="24" t="str">
        <f t="shared" ca="1" si="150"/>
        <v>R.14</v>
      </c>
      <c r="Q217" s="24" t="str">
        <f t="shared" ca="1" si="150"/>
        <v>I.15</v>
      </c>
      <c r="R217" s="24" t="str">
        <f t="shared" ca="1" si="150"/>
        <v>B.16</v>
      </c>
      <c r="S217" s="24" t="str">
        <f t="shared" ca="1" si="150"/>
        <v>S.17</v>
      </c>
      <c r="T217" s="24" t="str">
        <f t="shared" ca="1" si="150"/>
        <v>N.18</v>
      </c>
      <c r="U217" s="24" t="str">
        <f t="shared" ca="1" si="150"/>
        <v>F.19</v>
      </c>
      <c r="V217" s="24" t="str">
        <f t="shared" ca="1" si="150"/>
        <v>H.20</v>
      </c>
      <c r="W217" s="11"/>
    </row>
    <row r="218" spans="1:23" ht="9" customHeight="1" x14ac:dyDescent="0.2">
      <c r="C218" s="25" t="str">
        <f t="shared" ref="C218:V218" ca="1" si="151">IF(ISNA(C225),"B","W")</f>
        <v>B</v>
      </c>
      <c r="D218" s="26" t="str">
        <f t="shared" ca="1" si="151"/>
        <v>W</v>
      </c>
      <c r="E218" s="26" t="str">
        <f t="shared" ca="1" si="151"/>
        <v>W</v>
      </c>
      <c r="F218" s="26" t="str">
        <f t="shared" ca="1" si="151"/>
        <v>W</v>
      </c>
      <c r="G218" s="26" t="str">
        <f t="shared" ca="1" si="151"/>
        <v>W</v>
      </c>
      <c r="H218" s="26" t="str">
        <f t="shared" ca="1" si="151"/>
        <v>W</v>
      </c>
      <c r="I218" s="26" t="str">
        <f t="shared" ca="1" si="151"/>
        <v>B</v>
      </c>
      <c r="J218" s="26" t="str">
        <f t="shared" ca="1" si="151"/>
        <v>B</v>
      </c>
      <c r="K218" s="26" t="str">
        <f t="shared" ca="1" si="151"/>
        <v>B</v>
      </c>
      <c r="L218" s="26" t="str">
        <f t="shared" ca="1" si="151"/>
        <v>B</v>
      </c>
      <c r="M218" s="26" t="str">
        <f t="shared" ca="1" si="151"/>
        <v>W</v>
      </c>
      <c r="N218" s="27" t="str">
        <f t="shared" ca="1" si="151"/>
        <v>B</v>
      </c>
      <c r="O218" s="27" t="str">
        <f t="shared" ca="1" si="151"/>
        <v>W</v>
      </c>
      <c r="P218" s="27" t="str">
        <f t="shared" ca="1" si="151"/>
        <v>W</v>
      </c>
      <c r="Q218" s="27" t="str">
        <f t="shared" ca="1" si="151"/>
        <v>W</v>
      </c>
      <c r="R218" s="27" t="str">
        <f t="shared" ca="1" si="151"/>
        <v>B</v>
      </c>
      <c r="S218" s="27" t="str">
        <f t="shared" ca="1" si="151"/>
        <v>B</v>
      </c>
      <c r="T218" s="27" t="str">
        <f t="shared" ca="1" si="151"/>
        <v>B</v>
      </c>
      <c r="U218" s="27" t="str">
        <f t="shared" ca="1" si="151"/>
        <v>W</v>
      </c>
      <c r="V218" s="27" t="str">
        <f t="shared" ca="1" si="151"/>
        <v>W</v>
      </c>
      <c r="W218" s="6"/>
    </row>
    <row r="219" spans="1:23" ht="15.75" thickBot="1" x14ac:dyDescent="0.25">
      <c r="B219" s="17" t="s">
        <v>113</v>
      </c>
      <c r="C219" s="28" t="str">
        <f ca="1">IF(ISNA(C225),C226,C225)</f>
        <v>I.01</v>
      </c>
      <c r="D219" s="29" t="str">
        <f t="shared" ref="D219:V219" ca="1" si="152">IF(ISNA(D225),D226,D225)</f>
        <v>F.02</v>
      </c>
      <c r="E219" s="29" t="str">
        <f t="shared" ca="1" si="152"/>
        <v>H.03</v>
      </c>
      <c r="F219" s="29" t="str">
        <f t="shared" ca="1" si="152"/>
        <v>N.04</v>
      </c>
      <c r="G219" s="29" t="str">
        <f t="shared" ca="1" si="152"/>
        <v>F.05</v>
      </c>
      <c r="H219" s="29" t="str">
        <f t="shared" ca="1" si="152"/>
        <v>B.06</v>
      </c>
      <c r="I219" s="29" t="str">
        <f t="shared" ca="1" si="152"/>
        <v>C.08</v>
      </c>
      <c r="J219" s="29" t="str">
        <f t="shared" ca="1" si="152"/>
        <v>J.08</v>
      </c>
      <c r="K219" s="29" t="str">
        <f t="shared" ca="1" si="152"/>
        <v>A.09</v>
      </c>
      <c r="L219" s="29" t="str">
        <f t="shared" ca="1" si="152"/>
        <v>A.10</v>
      </c>
      <c r="M219" s="29" t="str">
        <f t="shared" ca="1" si="152"/>
        <v>K.11</v>
      </c>
      <c r="N219" s="30" t="str">
        <f t="shared" ca="1" si="152"/>
        <v>H.12</v>
      </c>
      <c r="O219" s="30" t="str">
        <f t="shared" ca="1" si="152"/>
        <v>S.13</v>
      </c>
      <c r="P219" s="30" t="str">
        <f t="shared" ca="1" si="152"/>
        <v>A.14</v>
      </c>
      <c r="Q219" s="30" t="str">
        <f t="shared" ca="1" si="152"/>
        <v>S.15</v>
      </c>
      <c r="R219" s="30" t="str">
        <f t="shared" ca="1" si="152"/>
        <v>P.16</v>
      </c>
      <c r="S219" s="30" t="str">
        <f t="shared" ca="1" si="152"/>
        <v>N.18</v>
      </c>
      <c r="T219" s="30" t="str">
        <f t="shared" ca="1" si="152"/>
        <v>D.18</v>
      </c>
      <c r="U219" s="30" t="str">
        <f t="shared" ca="1" si="152"/>
        <v>I.19</v>
      </c>
      <c r="V219" s="30" t="str">
        <f t="shared" ca="1" si="152"/>
        <v>L.19</v>
      </c>
      <c r="W219" s="7"/>
    </row>
    <row r="220" spans="1:23" ht="15.75" customHeight="1" thickBot="1" x14ac:dyDescent="0.25">
      <c r="B220" s="17" t="s">
        <v>110</v>
      </c>
      <c r="C220" s="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0"/>
      <c r="O220" s="10"/>
      <c r="P220" s="10"/>
      <c r="Q220" s="10"/>
      <c r="R220" s="10"/>
      <c r="S220" s="10"/>
      <c r="T220" s="10"/>
      <c r="U220" s="10"/>
      <c r="V220" s="10"/>
      <c r="W220" s="5"/>
    </row>
    <row r="221" spans="1:23" ht="15.75" hidden="1" customHeight="1" x14ac:dyDescent="0.2">
      <c r="B221" s="17">
        <v>1</v>
      </c>
      <c r="C221" s="1" t="e">
        <f ca="1">VLOOKUP(C213,OFFSET(Pairings!$D$2,($B221-1)*gamesPerRound,0,gamesPerRound,2),2,FALSE)</f>
        <v>#N/A</v>
      </c>
      <c r="D221" s="1" t="e">
        <f ca="1">VLOOKUP(D213,OFFSET(Pairings!$D$2,($B221-1)*gamesPerRound,0,gamesPerRound,2),2,FALSE)</f>
        <v>#N/A</v>
      </c>
      <c r="E221" s="1" t="str">
        <f ca="1">VLOOKUP(E213,OFFSET(Pairings!$D$2,($B221-1)*gamesPerRound,0,gamesPerRound,2),2,FALSE)</f>
        <v>D.03</v>
      </c>
      <c r="F221" s="1" t="str">
        <f ca="1">VLOOKUP(F213,OFFSET(Pairings!$D$2,($B221-1)*gamesPerRound,0,gamesPerRound,2),2,FALSE)</f>
        <v>L.04</v>
      </c>
      <c r="G221" s="1" t="str">
        <f ca="1">VLOOKUP(G213,OFFSET(Pairings!$D$2,($B221-1)*gamesPerRound,0,gamesPerRound,2),2,FALSE)</f>
        <v>E.05</v>
      </c>
      <c r="H221" s="1" t="e">
        <f ca="1">VLOOKUP(H213,OFFSET(Pairings!$D$2,($B221-1)*gamesPerRound,0,gamesPerRound,2),2,FALSE)</f>
        <v>#N/A</v>
      </c>
      <c r="I221" s="1" t="str">
        <f ca="1">VLOOKUP(I213,OFFSET(Pairings!$D$2,($B221-1)*gamesPerRound,0,gamesPerRound,2),2,FALSE)</f>
        <v>H.07</v>
      </c>
      <c r="J221" s="1" t="e">
        <f ca="1">VLOOKUP(J213,OFFSET(Pairings!$D$2,($B221-1)*gamesPerRound,0,gamesPerRound,2),2,FALSE)</f>
        <v>#N/A</v>
      </c>
      <c r="K221" s="1" t="e">
        <f ca="1">VLOOKUP(K213,OFFSET(Pairings!$D$2,($B221-1)*gamesPerRound,0,gamesPerRound,2),2,FALSE)</f>
        <v>#N/A</v>
      </c>
      <c r="L221" s="1" t="e">
        <f ca="1">VLOOKUP(L213,OFFSET(Pairings!$D$2,($B221-1)*gamesPerRound,0,gamesPerRound,2),2,FALSE)</f>
        <v>#N/A</v>
      </c>
      <c r="M221" s="1" t="e">
        <f ca="1">VLOOKUP(M213,OFFSET(Pairings!$D$2,($B221-1)*gamesPerRound,0,gamesPerRound,2),2,FALSE)</f>
        <v>#N/A</v>
      </c>
      <c r="N221" s="1" t="e">
        <f ca="1">VLOOKUP(N213,OFFSET(Pairings!$D$2,($B221-1)*gamesPerRound,0,gamesPerRound,2),2,FALSE)</f>
        <v>#N/A</v>
      </c>
      <c r="O221" s="1" t="str">
        <f ca="1">VLOOKUP(O213,OFFSET(Pairings!$D$2,($B221-1)*gamesPerRound,0,gamesPerRound,2),2,FALSE)</f>
        <v>M.13</v>
      </c>
      <c r="P221" s="1" t="e">
        <f ca="1">VLOOKUP(P213,OFFSET(Pairings!$D$2,($B221-1)*gamesPerRound,0,gamesPerRound,2),2,FALSE)</f>
        <v>#N/A</v>
      </c>
      <c r="Q221" s="1" t="e">
        <f ca="1">VLOOKUP(Q213,OFFSET(Pairings!$D$2,($B221-1)*gamesPerRound,0,gamesPerRound,2),2,FALSE)</f>
        <v>#N/A</v>
      </c>
      <c r="R221" s="1" t="str">
        <f ca="1">VLOOKUP(R213,OFFSET(Pairings!$D$2,($B221-1)*gamesPerRound,0,gamesPerRound,2),2,FALSE)</f>
        <v>F.16</v>
      </c>
      <c r="S221" s="1" t="e">
        <f ca="1">VLOOKUP(S213,OFFSET(Pairings!$D$2,($B221-1)*gamesPerRound,0,gamesPerRound,2),2,FALSE)</f>
        <v>#N/A</v>
      </c>
      <c r="T221" s="1" t="str">
        <f ca="1">VLOOKUP(T213,OFFSET(Pairings!$D$2,($B221-1)*gamesPerRound,0,gamesPerRound,2),2,FALSE)</f>
        <v>C.18</v>
      </c>
      <c r="U221" s="1" t="e">
        <f ca="1">VLOOKUP(U213,OFFSET(Pairings!$D$2,($B221-1)*gamesPerRound,0,gamesPerRound,2),2,FALSE)</f>
        <v>#N/A</v>
      </c>
      <c r="V221" s="1" t="e">
        <f ca="1">VLOOKUP(V213,OFFSET(Pairings!$D$2,($B221-1)*gamesPerRound,0,gamesPerRound,2),2,FALSE)</f>
        <v>#N/A</v>
      </c>
    </row>
    <row r="222" spans="1:23" ht="15.75" hidden="1" customHeight="1" x14ac:dyDescent="0.2">
      <c r="B222" s="17">
        <v>1</v>
      </c>
      <c r="C222" s="1" t="str">
        <f ca="1">VLOOKUP(C213,OFFSET(Pairings!$E$2,($B222-1)*gamesPerRound,0,gamesPerRound,4),4,FALSE)</f>
        <v>Q.01</v>
      </c>
      <c r="D222" s="1" t="str">
        <f ca="1">VLOOKUP(D213,OFFSET(Pairings!$E$2,($B222-1)*gamesPerRound,0,gamesPerRound,4),4,FALSE)</f>
        <v>R.02</v>
      </c>
      <c r="E222" s="1" t="e">
        <f ca="1">VLOOKUP(E213,OFFSET(Pairings!$E$2,($B222-1)*gamesPerRound,0,gamesPerRound,4),4,FALSE)</f>
        <v>#N/A</v>
      </c>
      <c r="F222" s="1" t="e">
        <f ca="1">VLOOKUP(F213,OFFSET(Pairings!$E$2,($B222-1)*gamesPerRound,0,gamesPerRound,4),4,FALSE)</f>
        <v>#N/A</v>
      </c>
      <c r="G222" s="1" t="e">
        <f ca="1">VLOOKUP(G213,OFFSET(Pairings!$E$2,($B222-1)*gamesPerRound,0,gamesPerRound,4),4,FALSE)</f>
        <v>#N/A</v>
      </c>
      <c r="H222" s="1" t="str">
        <f ca="1">VLOOKUP(H213,OFFSET(Pairings!$E$2,($B222-1)*gamesPerRound,0,gamesPerRound,4),4,FALSE)</f>
        <v>G.06</v>
      </c>
      <c r="I222" s="1" t="e">
        <f ca="1">VLOOKUP(I213,OFFSET(Pairings!$E$2,($B222-1)*gamesPerRound,0,gamesPerRound,4),4,FALSE)</f>
        <v>#N/A</v>
      </c>
      <c r="J222" s="1" t="str">
        <f ca="1">VLOOKUP(J213,OFFSET(Pairings!$E$2,($B222-1)*gamesPerRound,0,gamesPerRound,4),4,FALSE)</f>
        <v>B.08</v>
      </c>
      <c r="K222" s="1" t="str">
        <f ca="1">VLOOKUP(K213,OFFSET(Pairings!$E$2,($B222-1)*gamesPerRound,0,gamesPerRound,4),4,FALSE)</f>
        <v>E.09</v>
      </c>
      <c r="L222" s="1" t="str">
        <f ca="1">VLOOKUP(L213,OFFSET(Pairings!$E$2,($B222-1)*gamesPerRound,0,gamesPerRound,4),4,FALSE)</f>
        <v>J.10</v>
      </c>
      <c r="M222" s="1" t="str">
        <f ca="1">VLOOKUP(M213,OFFSET(Pairings!$E$2,($B222-1)*gamesPerRound,0,gamesPerRound,4),4,FALSE)</f>
        <v>G.11</v>
      </c>
      <c r="N222" s="1" t="str">
        <f ca="1">VLOOKUP(N213,OFFSET(Pairings!$E$2,($B222-1)*gamesPerRound,0,gamesPerRound,4),4,FALSE)</f>
        <v>P.12</v>
      </c>
      <c r="O222" s="1" t="e">
        <f ca="1">VLOOKUP(O213,OFFSET(Pairings!$E$2,($B222-1)*gamesPerRound,0,gamesPerRound,4),4,FALSE)</f>
        <v>#N/A</v>
      </c>
      <c r="P222" s="1" t="str">
        <f ca="1">VLOOKUP(P213,OFFSET(Pairings!$E$2,($B222-1)*gamesPerRound,0,gamesPerRound,4),4,FALSE)</f>
        <v>G.14</v>
      </c>
      <c r="Q222" s="1" t="str">
        <f ca="1">VLOOKUP(Q213,OFFSET(Pairings!$E$2,($B222-1)*gamesPerRound,0,gamesPerRound,4),4,FALSE)</f>
        <v>L.15</v>
      </c>
      <c r="R222" s="1" t="e">
        <f ca="1">VLOOKUP(R213,OFFSET(Pairings!$E$2,($B222-1)*gamesPerRound,0,gamesPerRound,4),4,FALSE)</f>
        <v>#N/A</v>
      </c>
      <c r="S222" s="1" t="str">
        <f ca="1">VLOOKUP(S213,OFFSET(Pairings!$E$2,($B222-1)*gamesPerRound,0,gamesPerRound,4),4,FALSE)</f>
        <v>R.17</v>
      </c>
      <c r="T222" s="1" t="e">
        <f ca="1">VLOOKUP(T213,OFFSET(Pairings!$E$2,($B222-1)*gamesPerRound,0,gamesPerRound,4),4,FALSE)</f>
        <v>#N/A</v>
      </c>
      <c r="U222" s="1" t="str">
        <f ca="1">VLOOKUP(U213,OFFSET(Pairings!$E$2,($B222-1)*gamesPerRound,0,gamesPerRound,4),4,FALSE)</f>
        <v>M.19</v>
      </c>
      <c r="V222" s="1" t="str">
        <f ca="1">VLOOKUP(V213,OFFSET(Pairings!$E$2,($B222-1)*gamesPerRound,0,gamesPerRound,4),4,FALSE)</f>
        <v>B.20</v>
      </c>
    </row>
    <row r="223" spans="1:23" ht="15.75" hidden="1" customHeight="1" x14ac:dyDescent="0.2">
      <c r="B223" s="17">
        <v>2</v>
      </c>
      <c r="C223" s="1" t="str">
        <f ca="1">VLOOKUP(C213,OFFSET(Pairings!$D$2,($B223-1)*gamesPerRound,0,gamesPerRound,2),2,FALSE)</f>
        <v>E.01</v>
      </c>
      <c r="D223" s="1" t="e">
        <f ca="1">VLOOKUP(D213,OFFSET(Pairings!$D$2,($B223-1)*gamesPerRound,0,gamesPerRound,2),2,FALSE)</f>
        <v>#N/A</v>
      </c>
      <c r="E223" s="1" t="e">
        <f ca="1">VLOOKUP(E213,OFFSET(Pairings!$D$2,($B223-1)*gamesPerRound,0,gamesPerRound,2),2,FALSE)</f>
        <v>#N/A</v>
      </c>
      <c r="F223" s="1" t="e">
        <f ca="1">VLOOKUP(F213,OFFSET(Pairings!$D$2,($B223-1)*gamesPerRound,0,gamesPerRound,2),2,FALSE)</f>
        <v>#N/A</v>
      </c>
      <c r="G223" s="1" t="e">
        <f ca="1">VLOOKUP(G213,OFFSET(Pairings!$D$2,($B223-1)*gamesPerRound,0,gamesPerRound,2),2,FALSE)</f>
        <v>#N/A</v>
      </c>
      <c r="H223" s="1" t="str">
        <f ca="1">VLOOKUP(H213,OFFSET(Pairings!$D$2,($B223-1)*gamesPerRound,0,gamesPerRound,2),2,FALSE)</f>
        <v>L.06</v>
      </c>
      <c r="I223" s="1" t="e">
        <f ca="1">VLOOKUP(I213,OFFSET(Pairings!$D$2,($B223-1)*gamesPerRound,0,gamesPerRound,2),2,FALSE)</f>
        <v>#N/A</v>
      </c>
      <c r="J223" s="1" t="str">
        <f ca="1">VLOOKUP(J213,OFFSET(Pairings!$D$2,($B223-1)*gamesPerRound,0,gamesPerRound,2),2,FALSE)</f>
        <v>D.08</v>
      </c>
      <c r="K223" s="1" t="str">
        <f ca="1">VLOOKUP(K213,OFFSET(Pairings!$D$2,($B223-1)*gamesPerRound,0,gamesPerRound,2),2,FALSE)</f>
        <v>K.09</v>
      </c>
      <c r="L223" s="1" t="str">
        <f ca="1">VLOOKUP(L213,OFFSET(Pairings!$D$2,($B223-1)*gamesPerRound,0,gamesPerRound,2),2,FALSE)</f>
        <v>M.09</v>
      </c>
      <c r="M223" s="1" t="str">
        <f ca="1">VLOOKUP(M213,OFFSET(Pairings!$D$2,($B223-1)*gamesPerRound,0,gamesPerRound,2),2,FALSE)</f>
        <v>Q.11</v>
      </c>
      <c r="N223" s="1" t="str">
        <f ca="1">VLOOKUP(N213,OFFSET(Pairings!$D$2,($B223-1)*gamesPerRound,0,gamesPerRound,2),2,FALSE)</f>
        <v>J.12</v>
      </c>
      <c r="O223" s="1" t="e">
        <f ca="1">VLOOKUP(O213,OFFSET(Pairings!$D$2,($B223-1)*gamesPerRound,0,gamesPerRound,2),2,FALSE)</f>
        <v>#N/A</v>
      </c>
      <c r="P223" s="1" t="str">
        <f ca="1">VLOOKUP(P213,OFFSET(Pairings!$D$2,($B223-1)*gamesPerRound,0,gamesPerRound,2),2,FALSE)</f>
        <v>R.14</v>
      </c>
      <c r="Q223" s="1" t="e">
        <f ca="1">VLOOKUP(Q213,OFFSET(Pairings!$D$2,($B223-1)*gamesPerRound,0,gamesPerRound,2),2,FALSE)</f>
        <v>#N/A</v>
      </c>
      <c r="R223" s="1" t="str">
        <f ca="1">VLOOKUP(R213,OFFSET(Pairings!$D$2,($B223-1)*gamesPerRound,0,gamesPerRound,2),2,FALSE)</f>
        <v>B.16</v>
      </c>
      <c r="S223" s="1" t="str">
        <f ca="1">VLOOKUP(S213,OFFSET(Pairings!$D$2,($B223-1)*gamesPerRound,0,gamesPerRound,2),2,FALSE)</f>
        <v>S.17</v>
      </c>
      <c r="T223" s="1" t="str">
        <f ca="1">VLOOKUP(T213,OFFSET(Pairings!$D$2,($B223-1)*gamesPerRound,0,gamesPerRound,2),2,FALSE)</f>
        <v>N.18</v>
      </c>
      <c r="U223" s="1" t="str">
        <f ca="1">VLOOKUP(U213,OFFSET(Pairings!$D$2,($B223-1)*gamesPerRound,0,gamesPerRound,2),2,FALSE)</f>
        <v>F.19</v>
      </c>
      <c r="V223" s="1" t="e">
        <f ca="1">VLOOKUP(V213,OFFSET(Pairings!$D$2,($B223-1)*gamesPerRound,0,gamesPerRound,2),2,FALSE)</f>
        <v>#N/A</v>
      </c>
    </row>
    <row r="224" spans="1:23" ht="15.75" hidden="1" customHeight="1" x14ac:dyDescent="0.2">
      <c r="B224" s="17">
        <v>2</v>
      </c>
      <c r="C224" s="1" t="e">
        <f ca="1">VLOOKUP(C213,OFFSET(Pairings!$E$2,($B224-1)*gamesPerRound,0,gamesPerRound,4),4,FALSE)</f>
        <v>#N/A</v>
      </c>
      <c r="D224" s="1" t="str">
        <f ca="1">VLOOKUP(D213,OFFSET(Pairings!$E$2,($B224-1)*gamesPerRound,0,gamesPerRound,4),4,FALSE)</f>
        <v>A.02</v>
      </c>
      <c r="E224" s="1" t="str">
        <f ca="1">VLOOKUP(E213,OFFSET(Pairings!$E$2,($B224-1)*gamesPerRound,0,gamesPerRound,4),4,FALSE)</f>
        <v>C.03</v>
      </c>
      <c r="F224" s="1" t="str">
        <f ca="1">VLOOKUP(F213,OFFSET(Pairings!$E$2,($B224-1)*gamesPerRound,0,gamesPerRound,4),4,FALSE)</f>
        <v>Q.04</v>
      </c>
      <c r="G224" s="1" t="str">
        <f ca="1">VLOOKUP(G213,OFFSET(Pairings!$E$2,($B224-1)*gamesPerRound,0,gamesPerRound,4),4,FALSE)</f>
        <v>S.05</v>
      </c>
      <c r="H224" s="1" t="e">
        <f ca="1">VLOOKUP(H213,OFFSET(Pairings!$E$2,($B224-1)*gamesPerRound,0,gamesPerRound,4),4,FALSE)</f>
        <v>#N/A</v>
      </c>
      <c r="I224" s="1" t="str">
        <f ca="1">VLOOKUP(I213,OFFSET(Pairings!$E$2,($B224-1)*gamesPerRound,0,gamesPerRound,4),4,FALSE)</f>
        <v>K.07</v>
      </c>
      <c r="J224" s="1" t="e">
        <f ca="1">VLOOKUP(J213,OFFSET(Pairings!$E$2,($B224-1)*gamesPerRound,0,gamesPerRound,4),4,FALSE)</f>
        <v>#N/A</v>
      </c>
      <c r="K224" s="1" t="e">
        <f ca="1">VLOOKUP(K213,OFFSET(Pairings!$E$2,($B224-1)*gamesPerRound,0,gamesPerRound,4),4,FALSE)</f>
        <v>#N/A</v>
      </c>
      <c r="L224" s="1" t="e">
        <f ca="1">VLOOKUP(L213,OFFSET(Pairings!$E$2,($B224-1)*gamesPerRound,0,gamesPerRound,4),4,FALSE)</f>
        <v>#N/A</v>
      </c>
      <c r="M224" s="1" t="e">
        <f ca="1">VLOOKUP(M213,OFFSET(Pairings!$E$2,($B224-1)*gamesPerRound,0,gamesPerRound,4),4,FALSE)</f>
        <v>#N/A</v>
      </c>
      <c r="N224" s="1" t="e">
        <f ca="1">VLOOKUP(N213,OFFSET(Pairings!$E$2,($B224-1)*gamesPerRound,0,gamesPerRound,4),4,FALSE)</f>
        <v>#N/A</v>
      </c>
      <c r="O224" s="1" t="str">
        <f ca="1">VLOOKUP(O213,OFFSET(Pairings!$E$2,($B224-1)*gamesPerRound,0,gamesPerRound,4),4,FALSE)</f>
        <v>P.13</v>
      </c>
      <c r="P224" s="1" t="e">
        <f ca="1">VLOOKUP(P213,OFFSET(Pairings!$E$2,($B224-1)*gamesPerRound,0,gamesPerRound,4),4,FALSE)</f>
        <v>#N/A</v>
      </c>
      <c r="Q224" s="1" t="str">
        <f ca="1">VLOOKUP(Q213,OFFSET(Pairings!$E$2,($B224-1)*gamesPerRound,0,gamesPerRound,4),4,FALSE)</f>
        <v>I.15</v>
      </c>
      <c r="R224" s="1" t="e">
        <f ca="1">VLOOKUP(R213,OFFSET(Pairings!$E$2,($B224-1)*gamesPerRound,0,gamesPerRound,4),4,FALSE)</f>
        <v>#N/A</v>
      </c>
      <c r="S224" s="1" t="e">
        <f ca="1">VLOOKUP(S213,OFFSET(Pairings!$E$2,($B224-1)*gamesPerRound,0,gamesPerRound,4),4,FALSE)</f>
        <v>#N/A</v>
      </c>
      <c r="T224" s="1" t="e">
        <f ca="1">VLOOKUP(T213,OFFSET(Pairings!$E$2,($B224-1)*gamesPerRound,0,gamesPerRound,4),4,FALSE)</f>
        <v>#N/A</v>
      </c>
      <c r="U224" s="1" t="e">
        <f ca="1">VLOOKUP(U213,OFFSET(Pairings!$E$2,($B224-1)*gamesPerRound,0,gamesPerRound,4),4,FALSE)</f>
        <v>#N/A</v>
      </c>
      <c r="V224" s="1" t="str">
        <f ca="1">VLOOKUP(V213,OFFSET(Pairings!$E$2,($B224-1)*gamesPerRound,0,gamesPerRound,4),4,FALSE)</f>
        <v>H.20</v>
      </c>
    </row>
    <row r="225" spans="1:23" ht="15.6" hidden="1" customHeight="1" x14ac:dyDescent="0.2">
      <c r="B225" s="17">
        <v>3</v>
      </c>
      <c r="C225" s="1" t="e">
        <f ca="1">VLOOKUP(C213,OFFSET(Pairings!$D$2,($B225-1)*gamesPerRound,0,gamesPerRound,2),2,FALSE)</f>
        <v>#N/A</v>
      </c>
      <c r="D225" s="1" t="str">
        <f ca="1">VLOOKUP(D213,OFFSET(Pairings!$D$2,($B225-1)*gamesPerRound,0,gamesPerRound,2),2,FALSE)</f>
        <v>F.02</v>
      </c>
      <c r="E225" s="1" t="str">
        <f ca="1">VLOOKUP(E213,OFFSET(Pairings!$D$2,($B225-1)*gamesPerRound,0,gamesPerRound,2),2,FALSE)</f>
        <v>H.03</v>
      </c>
      <c r="F225" s="1" t="str">
        <f ca="1">VLOOKUP(F213,OFFSET(Pairings!$D$2,($B225-1)*gamesPerRound,0,gamesPerRound,2),2,FALSE)</f>
        <v>N.04</v>
      </c>
      <c r="G225" s="1" t="str">
        <f ca="1">VLOOKUP(G213,OFFSET(Pairings!$D$2,($B225-1)*gamesPerRound,0,gamesPerRound,2),2,FALSE)</f>
        <v>F.05</v>
      </c>
      <c r="H225" s="1" t="str">
        <f ca="1">VLOOKUP(H213,OFFSET(Pairings!$D$2,($B225-1)*gamesPerRound,0,gamesPerRound,2),2,FALSE)</f>
        <v>B.06</v>
      </c>
      <c r="I225" s="1" t="e">
        <f ca="1">VLOOKUP(I213,OFFSET(Pairings!$D$2,($B225-1)*gamesPerRound,0,gamesPerRound,2),2,FALSE)</f>
        <v>#N/A</v>
      </c>
      <c r="J225" s="1" t="e">
        <f ca="1">VLOOKUP(J213,OFFSET(Pairings!$D$2,($B225-1)*gamesPerRound,0,gamesPerRound,2),2,FALSE)</f>
        <v>#N/A</v>
      </c>
      <c r="K225" s="1" t="e">
        <f ca="1">VLOOKUP(K213,OFFSET(Pairings!$D$2,($B225-1)*gamesPerRound,0,gamesPerRound,2),2,FALSE)</f>
        <v>#N/A</v>
      </c>
      <c r="L225" s="1" t="e">
        <f ca="1">VLOOKUP(L213,OFFSET(Pairings!$D$2,($B225-1)*gamesPerRound,0,gamesPerRound,2),2,FALSE)</f>
        <v>#N/A</v>
      </c>
      <c r="M225" s="1" t="str">
        <f ca="1">VLOOKUP(M213,OFFSET(Pairings!$D$2,($B225-1)*gamesPerRound,0,gamesPerRound,2),2,FALSE)</f>
        <v>K.11</v>
      </c>
      <c r="N225" s="1" t="e">
        <f ca="1">VLOOKUP(N213,OFFSET(Pairings!$D$2,($B225-1)*gamesPerRound,0,gamesPerRound,2),2,FALSE)</f>
        <v>#N/A</v>
      </c>
      <c r="O225" s="1" t="str">
        <f ca="1">VLOOKUP(O213,OFFSET(Pairings!$D$2,($B225-1)*gamesPerRound,0,gamesPerRound,2),2,FALSE)</f>
        <v>S.13</v>
      </c>
      <c r="P225" s="1" t="str">
        <f ca="1">VLOOKUP(P213,OFFSET(Pairings!$D$2,($B225-1)*gamesPerRound,0,gamesPerRound,2),2,FALSE)</f>
        <v>A.14</v>
      </c>
      <c r="Q225" s="1" t="str">
        <f ca="1">VLOOKUP(Q213,OFFSET(Pairings!$D$2,($B225-1)*gamesPerRound,0,gamesPerRound,2),2,FALSE)</f>
        <v>S.15</v>
      </c>
      <c r="R225" s="1" t="e">
        <f ca="1">VLOOKUP(R213,OFFSET(Pairings!$D$2,($B225-1)*gamesPerRound,0,gamesPerRound,2),2,FALSE)</f>
        <v>#N/A</v>
      </c>
      <c r="S225" s="1" t="e">
        <f ca="1">VLOOKUP(S213,OFFSET(Pairings!$D$2,($B225-1)*gamesPerRound,0,gamesPerRound,2),2,FALSE)</f>
        <v>#N/A</v>
      </c>
      <c r="T225" s="1" t="e">
        <f ca="1">VLOOKUP(T213,OFFSET(Pairings!$D$2,($B225-1)*gamesPerRound,0,gamesPerRound,2),2,FALSE)</f>
        <v>#N/A</v>
      </c>
      <c r="U225" s="1" t="str">
        <f ca="1">VLOOKUP(U213,OFFSET(Pairings!$D$2,($B225-1)*gamesPerRound,0,gamesPerRound,2),2,FALSE)</f>
        <v>I.19</v>
      </c>
      <c r="V225" s="1" t="str">
        <f ca="1">VLOOKUP(V213,OFFSET(Pairings!$D$2,($B225-1)*gamesPerRound,0,gamesPerRound,2),2,FALSE)</f>
        <v>L.19</v>
      </c>
    </row>
    <row r="226" spans="1:23" ht="15.6" hidden="1" customHeight="1" x14ac:dyDescent="0.2">
      <c r="B226" s="17">
        <v>3</v>
      </c>
      <c r="C226" s="1" t="str">
        <f ca="1">VLOOKUP(C213,OFFSET(Pairings!$E$2,($B226-1)*gamesPerRound,0,gamesPerRound,4),4,FALSE)</f>
        <v>I.01</v>
      </c>
      <c r="D226" s="1" t="e">
        <f ca="1">VLOOKUP(D213,OFFSET(Pairings!$E$2,($B226-1)*gamesPerRound,0,gamesPerRound,4),4,FALSE)</f>
        <v>#N/A</v>
      </c>
      <c r="E226" s="1" t="e">
        <f ca="1">VLOOKUP(E213,OFFSET(Pairings!$E$2,($B226-1)*gamesPerRound,0,gamesPerRound,4),4,FALSE)</f>
        <v>#N/A</v>
      </c>
      <c r="F226" s="1" t="e">
        <f ca="1">VLOOKUP(F213,OFFSET(Pairings!$E$2,($B226-1)*gamesPerRound,0,gamesPerRound,4),4,FALSE)</f>
        <v>#N/A</v>
      </c>
      <c r="G226" s="1" t="e">
        <f ca="1">VLOOKUP(G213,OFFSET(Pairings!$E$2,($B226-1)*gamesPerRound,0,gamesPerRound,4),4,FALSE)</f>
        <v>#N/A</v>
      </c>
      <c r="H226" s="1" t="e">
        <f ca="1">VLOOKUP(H213,OFFSET(Pairings!$E$2,($B226-1)*gamesPerRound,0,gamesPerRound,4),4,FALSE)</f>
        <v>#N/A</v>
      </c>
      <c r="I226" s="1" t="str">
        <f ca="1">VLOOKUP(I213,OFFSET(Pairings!$E$2,($B226-1)*gamesPerRound,0,gamesPerRound,4),4,FALSE)</f>
        <v>C.08</v>
      </c>
      <c r="J226" s="1" t="str">
        <f ca="1">VLOOKUP(J213,OFFSET(Pairings!$E$2,($B226-1)*gamesPerRound,0,gamesPerRound,4),4,FALSE)</f>
        <v>J.08</v>
      </c>
      <c r="K226" s="1" t="str">
        <f ca="1">VLOOKUP(K213,OFFSET(Pairings!$E$2,($B226-1)*gamesPerRound,0,gamesPerRound,4),4,FALSE)</f>
        <v>A.09</v>
      </c>
      <c r="L226" s="1" t="str">
        <f ca="1">VLOOKUP(L213,OFFSET(Pairings!$E$2,($B226-1)*gamesPerRound,0,gamesPerRound,4),4,FALSE)</f>
        <v>A.10</v>
      </c>
      <c r="M226" s="1" t="e">
        <f ca="1">VLOOKUP(M213,OFFSET(Pairings!$E$2,($B226-1)*gamesPerRound,0,gamesPerRound,4),4,FALSE)</f>
        <v>#N/A</v>
      </c>
      <c r="N226" s="1" t="str">
        <f ca="1">VLOOKUP(N213,OFFSET(Pairings!$E$2,($B226-1)*gamesPerRound,0,gamesPerRound,4),4,FALSE)</f>
        <v>H.12</v>
      </c>
      <c r="O226" s="1" t="e">
        <f ca="1">VLOOKUP(O213,OFFSET(Pairings!$E$2,($B226-1)*gamesPerRound,0,gamesPerRound,4),4,FALSE)</f>
        <v>#N/A</v>
      </c>
      <c r="P226" s="1" t="e">
        <f ca="1">VLOOKUP(P213,OFFSET(Pairings!$E$2,($B226-1)*gamesPerRound,0,gamesPerRound,4),4,FALSE)</f>
        <v>#N/A</v>
      </c>
      <c r="Q226" s="1" t="e">
        <f ca="1">VLOOKUP(Q213,OFFSET(Pairings!$E$2,($B226-1)*gamesPerRound,0,gamesPerRound,4),4,FALSE)</f>
        <v>#N/A</v>
      </c>
      <c r="R226" s="1" t="str">
        <f ca="1">VLOOKUP(R213,OFFSET(Pairings!$E$2,($B226-1)*gamesPerRound,0,gamesPerRound,4),4,FALSE)</f>
        <v>P.16</v>
      </c>
      <c r="S226" s="1" t="str">
        <f ca="1">VLOOKUP(S213,OFFSET(Pairings!$E$2,($B226-1)*gamesPerRound,0,gamesPerRound,4),4,FALSE)</f>
        <v>N.18</v>
      </c>
      <c r="T226" s="1" t="str">
        <f ca="1">VLOOKUP(T213,OFFSET(Pairings!$E$2,($B226-1)*gamesPerRound,0,gamesPerRound,4),4,FALSE)</f>
        <v>D.18</v>
      </c>
      <c r="U226" s="1" t="e">
        <f ca="1">VLOOKUP(U213,OFFSET(Pairings!$E$2,($B226-1)*gamesPerRound,0,gamesPerRound,4),4,FALSE)</f>
        <v>#N/A</v>
      </c>
      <c r="V226" s="1" t="e">
        <f ca="1">VLOOKUP(V213,OFFSET(Pairings!$E$2,($B226-1)*gamesPerRound,0,gamesPerRound,4),4,FALSE)</f>
        <v>#N/A</v>
      </c>
    </row>
    <row r="227" spans="1:23" ht="15.75" thickBot="1" x14ac:dyDescent="0.25"/>
    <row r="228" spans="1:23" s="12" customFormat="1" ht="15.75" thickBot="1" x14ac:dyDescent="0.25">
      <c r="A228" s="12" t="s">
        <v>212</v>
      </c>
      <c r="B228" s="38">
        <f>VLOOKUP(A228,TeamLookup,2,FALSE)</f>
        <v>0</v>
      </c>
      <c r="C228" s="13" t="str">
        <f>$A228&amp;"."&amp;TEXT(C$1,"00")</f>
        <v>P.01</v>
      </c>
      <c r="D228" s="14" t="str">
        <f t="shared" ref="D228:V228" si="153">$A228&amp;"."&amp;TEXT(D$1,"00")</f>
        <v>P.02</v>
      </c>
      <c r="E228" s="14" t="str">
        <f t="shared" si="153"/>
        <v>P.03</v>
      </c>
      <c r="F228" s="14" t="str">
        <f t="shared" si="153"/>
        <v>P.04</v>
      </c>
      <c r="G228" s="14" t="str">
        <f t="shared" si="153"/>
        <v>P.05</v>
      </c>
      <c r="H228" s="14" t="str">
        <f t="shared" si="153"/>
        <v>P.06</v>
      </c>
      <c r="I228" s="14" t="str">
        <f t="shared" si="153"/>
        <v>P.07</v>
      </c>
      <c r="J228" s="14" t="str">
        <f t="shared" si="153"/>
        <v>P.08</v>
      </c>
      <c r="K228" s="14" t="str">
        <f t="shared" si="153"/>
        <v>P.09</v>
      </c>
      <c r="L228" s="14" t="str">
        <f t="shared" si="153"/>
        <v>P.10</v>
      </c>
      <c r="M228" s="14" t="str">
        <f t="shared" si="153"/>
        <v>P.11</v>
      </c>
      <c r="N228" s="15" t="str">
        <f t="shared" si="153"/>
        <v>P.12</v>
      </c>
      <c r="O228" s="15" t="str">
        <f t="shared" si="153"/>
        <v>P.13</v>
      </c>
      <c r="P228" s="15" t="str">
        <f t="shared" si="153"/>
        <v>P.14</v>
      </c>
      <c r="Q228" s="15" t="str">
        <f t="shared" si="153"/>
        <v>P.15</v>
      </c>
      <c r="R228" s="15" t="str">
        <f t="shared" si="153"/>
        <v>P.16</v>
      </c>
      <c r="S228" s="15" t="str">
        <f t="shared" si="153"/>
        <v>P.17</v>
      </c>
      <c r="T228" s="15" t="str">
        <f t="shared" si="153"/>
        <v>P.18</v>
      </c>
      <c r="U228" s="15" t="str">
        <f t="shared" si="153"/>
        <v>P.19</v>
      </c>
      <c r="V228" s="15" t="str">
        <f t="shared" si="153"/>
        <v>P.20</v>
      </c>
      <c r="W228" s="16" t="s">
        <v>110</v>
      </c>
    </row>
    <row r="229" spans="1:23" ht="9" customHeight="1" x14ac:dyDescent="0.2">
      <c r="C229" s="19" t="str">
        <f t="shared" ref="C229:V229" ca="1" si="154">IF(ISNA(C236),"B","W")</f>
        <v>W</v>
      </c>
      <c r="D229" s="20" t="str">
        <f t="shared" ca="1" si="154"/>
        <v>B</v>
      </c>
      <c r="E229" s="20" t="str">
        <f t="shared" ca="1" si="154"/>
        <v>W</v>
      </c>
      <c r="F229" s="20" t="str">
        <f t="shared" ca="1" si="154"/>
        <v>W</v>
      </c>
      <c r="G229" s="20" t="str">
        <f t="shared" ca="1" si="154"/>
        <v>W</v>
      </c>
      <c r="H229" s="20" t="str">
        <f t="shared" ca="1" si="154"/>
        <v>B</v>
      </c>
      <c r="I229" s="20" t="str">
        <f t="shared" ca="1" si="154"/>
        <v>W</v>
      </c>
      <c r="J229" s="20" t="str">
        <f t="shared" ca="1" si="154"/>
        <v>B</v>
      </c>
      <c r="K229" s="20" t="str">
        <f t="shared" ca="1" si="154"/>
        <v>B</v>
      </c>
      <c r="L229" s="20" t="str">
        <f t="shared" ca="1" si="154"/>
        <v>B</v>
      </c>
      <c r="M229" s="20" t="str">
        <f t="shared" ca="1" si="154"/>
        <v>W</v>
      </c>
      <c r="N229" s="21" t="str">
        <f t="shared" ca="1" si="154"/>
        <v>W</v>
      </c>
      <c r="O229" s="21" t="str">
        <f t="shared" ca="1" si="154"/>
        <v>B</v>
      </c>
      <c r="P229" s="21" t="str">
        <f t="shared" ca="1" si="154"/>
        <v>B</v>
      </c>
      <c r="Q229" s="21" t="str">
        <f t="shared" ca="1" si="154"/>
        <v>B</v>
      </c>
      <c r="R229" s="21" t="str">
        <f t="shared" ca="1" si="154"/>
        <v>B</v>
      </c>
      <c r="S229" s="21" t="str">
        <f t="shared" ca="1" si="154"/>
        <v>B</v>
      </c>
      <c r="T229" s="21" t="str">
        <f t="shared" ca="1" si="154"/>
        <v>W</v>
      </c>
      <c r="U229" s="21" t="str">
        <f t="shared" ca="1" si="154"/>
        <v>W</v>
      </c>
      <c r="V229" s="21" t="str">
        <f t="shared" ca="1" si="154"/>
        <v>W</v>
      </c>
      <c r="W229" s="6"/>
    </row>
    <row r="230" spans="1:23" x14ac:dyDescent="0.2">
      <c r="B230" s="17" t="s">
        <v>111</v>
      </c>
      <c r="C230" s="22" t="str">
        <f ca="1">IF(ISNA(C236),C237,C236)</f>
        <v>B.01</v>
      </c>
      <c r="D230" s="23" t="str">
        <f t="shared" ref="D230:V230" ca="1" si="155">IF(ISNA(D236),D237,D236)</f>
        <v>H.02</v>
      </c>
      <c r="E230" s="23" t="str">
        <f t="shared" ca="1" si="155"/>
        <v>N.03</v>
      </c>
      <c r="F230" s="23" t="str">
        <f t="shared" ca="1" si="155"/>
        <v>G.04</v>
      </c>
      <c r="G230" s="23" t="str">
        <f t="shared" ca="1" si="155"/>
        <v>A.05</v>
      </c>
      <c r="H230" s="23" t="str">
        <f t="shared" ca="1" si="155"/>
        <v>N.06</v>
      </c>
      <c r="I230" s="23" t="str">
        <f t="shared" ca="1" si="155"/>
        <v>L.07</v>
      </c>
      <c r="J230" s="23" t="str">
        <f t="shared" ca="1" si="155"/>
        <v>R.08</v>
      </c>
      <c r="K230" s="23" t="str">
        <f t="shared" ca="1" si="155"/>
        <v>Q.09</v>
      </c>
      <c r="L230" s="23" t="str">
        <f t="shared" ca="1" si="155"/>
        <v>L.10</v>
      </c>
      <c r="M230" s="23" t="str">
        <f t="shared" ca="1" si="155"/>
        <v>I.11</v>
      </c>
      <c r="N230" s="24" t="str">
        <f t="shared" ca="1" si="155"/>
        <v>O.12</v>
      </c>
      <c r="O230" s="24" t="str">
        <f t="shared" ca="1" si="155"/>
        <v>B.13</v>
      </c>
      <c r="P230" s="24" t="str">
        <f t="shared" ca="1" si="155"/>
        <v>C.14</v>
      </c>
      <c r="Q230" s="24" t="str">
        <f t="shared" ca="1" si="155"/>
        <v>E.15</v>
      </c>
      <c r="R230" s="24" t="str">
        <f t="shared" ca="1" si="155"/>
        <v>H.16</v>
      </c>
      <c r="S230" s="24" t="str">
        <f t="shared" ca="1" si="155"/>
        <v>R.18</v>
      </c>
      <c r="T230" s="24" t="str">
        <f t="shared" ca="1" si="155"/>
        <v>D.18</v>
      </c>
      <c r="U230" s="24" t="str">
        <f t="shared" ca="1" si="155"/>
        <v>K.19</v>
      </c>
      <c r="V230" s="24" t="str">
        <f t="shared" ca="1" si="155"/>
        <v>F.20</v>
      </c>
      <c r="W230" s="11"/>
    </row>
    <row r="231" spans="1:23" ht="9" customHeight="1" x14ac:dyDescent="0.2">
      <c r="C231" s="25" t="str">
        <f t="shared" ref="C231:V231" ca="1" si="156">IF(ISNA(C238),"B","W")</f>
        <v>W</v>
      </c>
      <c r="D231" s="26" t="str">
        <f t="shared" ca="1" si="156"/>
        <v>B</v>
      </c>
      <c r="E231" s="26" t="str">
        <f t="shared" ca="1" si="156"/>
        <v>W</v>
      </c>
      <c r="F231" s="26" t="str">
        <f t="shared" ca="1" si="156"/>
        <v>B</v>
      </c>
      <c r="G231" s="26" t="str">
        <f t="shared" ca="1" si="156"/>
        <v>B</v>
      </c>
      <c r="H231" s="26" t="str">
        <f t="shared" ca="1" si="156"/>
        <v>W</v>
      </c>
      <c r="I231" s="26" t="str">
        <f t="shared" ca="1" si="156"/>
        <v>B</v>
      </c>
      <c r="J231" s="26" t="str">
        <f t="shared" ca="1" si="156"/>
        <v>W</v>
      </c>
      <c r="K231" s="26" t="str">
        <f t="shared" ca="1" si="156"/>
        <v>W</v>
      </c>
      <c r="L231" s="26" t="str">
        <f t="shared" ca="1" si="156"/>
        <v>W</v>
      </c>
      <c r="M231" s="26" t="str">
        <f t="shared" ca="1" si="156"/>
        <v>B</v>
      </c>
      <c r="N231" s="27" t="str">
        <f t="shared" ca="1" si="156"/>
        <v>W</v>
      </c>
      <c r="O231" s="27" t="str">
        <f t="shared" ca="1" si="156"/>
        <v>W</v>
      </c>
      <c r="P231" s="27" t="str">
        <f t="shared" ca="1" si="156"/>
        <v>W</v>
      </c>
      <c r="Q231" s="27" t="str">
        <f t="shared" ca="1" si="156"/>
        <v>W</v>
      </c>
      <c r="R231" s="27" t="str">
        <f t="shared" ca="1" si="156"/>
        <v>W</v>
      </c>
      <c r="S231" s="27" t="str">
        <f t="shared" ca="1" si="156"/>
        <v>W</v>
      </c>
      <c r="T231" s="27" t="str">
        <f t="shared" ca="1" si="156"/>
        <v>B</v>
      </c>
      <c r="U231" s="27" t="str">
        <f t="shared" ca="1" si="156"/>
        <v>B</v>
      </c>
      <c r="V231" s="27" t="str">
        <f t="shared" ca="1" si="156"/>
        <v>W</v>
      </c>
      <c r="W231" s="6"/>
    </row>
    <row r="232" spans="1:23" x14ac:dyDescent="0.2">
      <c r="B232" s="17" t="s">
        <v>112</v>
      </c>
      <c r="C232" s="22" t="str">
        <f ca="1">IF(ISNA(C238),C239,C238)</f>
        <v>S.01</v>
      </c>
      <c r="D232" s="23" t="str">
        <f t="shared" ref="D232:V232" ca="1" si="157">IF(ISNA(D238),D239,D238)</f>
        <v>B.02</v>
      </c>
      <c r="E232" s="23" t="str">
        <f t="shared" ca="1" si="157"/>
        <v>E.03</v>
      </c>
      <c r="F232" s="23" t="str">
        <f t="shared" ca="1" si="157"/>
        <v>J.04</v>
      </c>
      <c r="G232" s="23" t="str">
        <f t="shared" ca="1" si="157"/>
        <v>K.05</v>
      </c>
      <c r="H232" s="23" t="str">
        <f t="shared" ca="1" si="157"/>
        <v>I.06</v>
      </c>
      <c r="I232" s="23" t="str">
        <f t="shared" ca="1" si="157"/>
        <v>F.07</v>
      </c>
      <c r="J232" s="23" t="str">
        <f t="shared" ca="1" si="157"/>
        <v>L.08</v>
      </c>
      <c r="K232" s="23" t="str">
        <f t="shared" ca="1" si="157"/>
        <v>R.09</v>
      </c>
      <c r="L232" s="23" t="str">
        <f t="shared" ca="1" si="157"/>
        <v>F.10</v>
      </c>
      <c r="M232" s="23" t="str">
        <f t="shared" ca="1" si="157"/>
        <v>G.11</v>
      </c>
      <c r="N232" s="24" t="str">
        <f t="shared" ca="1" si="157"/>
        <v>C.12</v>
      </c>
      <c r="O232" s="24" t="str">
        <f t="shared" ca="1" si="157"/>
        <v>O.13</v>
      </c>
      <c r="P232" s="24" t="str">
        <f t="shared" ca="1" si="157"/>
        <v>M.13</v>
      </c>
      <c r="Q232" s="24" t="str">
        <f t="shared" ca="1" si="157"/>
        <v>D.15</v>
      </c>
      <c r="R232" s="24" t="str">
        <f t="shared" ca="1" si="157"/>
        <v>M.15</v>
      </c>
      <c r="S232" s="24" t="str">
        <f t="shared" ca="1" si="157"/>
        <v>H.17</v>
      </c>
      <c r="T232" s="24" t="str">
        <f t="shared" ca="1" si="157"/>
        <v>G.18</v>
      </c>
      <c r="U232" s="24" t="str">
        <f t="shared" ca="1" si="157"/>
        <v>E.19</v>
      </c>
      <c r="V232" s="24" t="str">
        <f t="shared" ca="1" si="157"/>
        <v>Q.20</v>
      </c>
      <c r="W232" s="11"/>
    </row>
    <row r="233" spans="1:23" ht="9" customHeight="1" x14ac:dyDescent="0.2">
      <c r="C233" s="25" t="str">
        <f t="shared" ref="C233:V233" ca="1" si="158">IF(ISNA(C240),"B","W")</f>
        <v>B</v>
      </c>
      <c r="D233" s="26" t="str">
        <f t="shared" ca="1" si="158"/>
        <v>W</v>
      </c>
      <c r="E233" s="26" t="str">
        <f t="shared" ca="1" si="158"/>
        <v>B</v>
      </c>
      <c r="F233" s="26" t="str">
        <f t="shared" ca="1" si="158"/>
        <v>B</v>
      </c>
      <c r="G233" s="26" t="str">
        <f t="shared" ca="1" si="158"/>
        <v>W</v>
      </c>
      <c r="H233" s="26" t="str">
        <f t="shared" ca="1" si="158"/>
        <v>B</v>
      </c>
      <c r="I233" s="26" t="str">
        <f t="shared" ca="1" si="158"/>
        <v>W</v>
      </c>
      <c r="J233" s="26" t="str">
        <f t="shared" ca="1" si="158"/>
        <v>W</v>
      </c>
      <c r="K233" s="26" t="str">
        <f t="shared" ca="1" si="158"/>
        <v>B</v>
      </c>
      <c r="L233" s="26" t="str">
        <f t="shared" ca="1" si="158"/>
        <v>B</v>
      </c>
      <c r="M233" s="26" t="str">
        <f t="shared" ca="1" si="158"/>
        <v>W</v>
      </c>
      <c r="N233" s="27" t="str">
        <f t="shared" ca="1" si="158"/>
        <v>B</v>
      </c>
      <c r="O233" s="27" t="str">
        <f t="shared" ca="1" si="158"/>
        <v>B</v>
      </c>
      <c r="P233" s="27" t="str">
        <f t="shared" ca="1" si="158"/>
        <v>B</v>
      </c>
      <c r="Q233" s="27" t="str">
        <f t="shared" ca="1" si="158"/>
        <v>B</v>
      </c>
      <c r="R233" s="27" t="str">
        <f t="shared" ca="1" si="158"/>
        <v>W</v>
      </c>
      <c r="S233" s="27" t="str">
        <f t="shared" ca="1" si="158"/>
        <v>B</v>
      </c>
      <c r="T233" s="27" t="str">
        <f t="shared" ca="1" si="158"/>
        <v>W</v>
      </c>
      <c r="U233" s="27" t="str">
        <f t="shared" ca="1" si="158"/>
        <v>B</v>
      </c>
      <c r="V233" s="27" t="str">
        <f t="shared" ca="1" si="158"/>
        <v>B</v>
      </c>
      <c r="W233" s="6"/>
    </row>
    <row r="234" spans="1:23" ht="15.75" thickBot="1" x14ac:dyDescent="0.25">
      <c r="B234" s="17" t="s">
        <v>113</v>
      </c>
      <c r="C234" s="28" t="str">
        <f ca="1">IF(ISNA(C240),C241,C240)</f>
        <v>J.02</v>
      </c>
      <c r="D234" s="29" t="str">
        <f t="shared" ref="D234:V234" ca="1" si="159">IF(ISNA(D240),D241,D240)</f>
        <v>D.02</v>
      </c>
      <c r="E234" s="29" t="str">
        <f t="shared" ca="1" si="159"/>
        <v>G.03</v>
      </c>
      <c r="F234" s="29" t="str">
        <f t="shared" ca="1" si="159"/>
        <v>C.04</v>
      </c>
      <c r="G234" s="29" t="str">
        <f t="shared" ca="1" si="159"/>
        <v>S.05</v>
      </c>
      <c r="H234" s="29" t="str">
        <f t="shared" ca="1" si="159"/>
        <v>Q.06</v>
      </c>
      <c r="I234" s="29" t="str">
        <f t="shared" ca="1" si="159"/>
        <v>N.07</v>
      </c>
      <c r="J234" s="29" t="str">
        <f t="shared" ca="1" si="159"/>
        <v>I.08</v>
      </c>
      <c r="K234" s="29" t="str">
        <f t="shared" ca="1" si="159"/>
        <v>J.09</v>
      </c>
      <c r="L234" s="29" t="str">
        <f t="shared" ca="1" si="159"/>
        <v>S.10</v>
      </c>
      <c r="M234" s="29" t="str">
        <f t="shared" ca="1" si="159"/>
        <v>M.11</v>
      </c>
      <c r="N234" s="30" t="str">
        <f t="shared" ca="1" si="159"/>
        <v>A.12</v>
      </c>
      <c r="O234" s="30" t="str">
        <f t="shared" ca="1" si="159"/>
        <v>R.13</v>
      </c>
      <c r="P234" s="30" t="str">
        <f t="shared" ca="1" si="159"/>
        <v>E.14</v>
      </c>
      <c r="Q234" s="30" t="str">
        <f t="shared" ca="1" si="159"/>
        <v>A.15</v>
      </c>
      <c r="R234" s="30" t="str">
        <f t="shared" ca="1" si="159"/>
        <v>O.16</v>
      </c>
      <c r="S234" s="30" t="str">
        <f t="shared" ca="1" si="159"/>
        <v>M.17</v>
      </c>
      <c r="T234" s="30" t="str">
        <f t="shared" ca="1" si="159"/>
        <v>K.18</v>
      </c>
      <c r="U234" s="30" t="str">
        <f t="shared" ca="1" si="159"/>
        <v>F.19</v>
      </c>
      <c r="V234" s="30" t="str">
        <f t="shared" ca="1" si="159"/>
        <v>J.20</v>
      </c>
      <c r="W234" s="7"/>
    </row>
    <row r="235" spans="1:23" ht="15.75" customHeight="1" thickBot="1" x14ac:dyDescent="0.25">
      <c r="B235" s="17" t="s">
        <v>110</v>
      </c>
      <c r="C235" s="8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"/>
      <c r="O235" s="10"/>
      <c r="P235" s="10"/>
      <c r="Q235" s="10"/>
      <c r="R235" s="10"/>
      <c r="S235" s="10"/>
      <c r="T235" s="10"/>
      <c r="U235" s="10"/>
      <c r="V235" s="10"/>
      <c r="W235" s="5"/>
    </row>
    <row r="236" spans="1:23" ht="15.75" hidden="1" customHeight="1" x14ac:dyDescent="0.2">
      <c r="B236" s="17">
        <v>1</v>
      </c>
      <c r="C236" s="1" t="str">
        <f ca="1">VLOOKUP(C228,OFFSET(Pairings!$D$2,($B236-1)*gamesPerRound,0,gamesPerRound,2),2,FALSE)</f>
        <v>B.01</v>
      </c>
      <c r="D236" s="1" t="e">
        <f ca="1">VLOOKUP(D228,OFFSET(Pairings!$D$2,($B236-1)*gamesPerRound,0,gamesPerRound,2),2,FALSE)</f>
        <v>#N/A</v>
      </c>
      <c r="E236" s="1" t="str">
        <f ca="1">VLOOKUP(E228,OFFSET(Pairings!$D$2,($B236-1)*gamesPerRound,0,gamesPerRound,2),2,FALSE)</f>
        <v>N.03</v>
      </c>
      <c r="F236" s="1" t="str">
        <f ca="1">VLOOKUP(F228,OFFSET(Pairings!$D$2,($B236-1)*gamesPerRound,0,gamesPerRound,2),2,FALSE)</f>
        <v>G.04</v>
      </c>
      <c r="G236" s="1" t="str">
        <f ca="1">VLOOKUP(G228,OFFSET(Pairings!$D$2,($B236-1)*gamesPerRound,0,gamesPerRound,2),2,FALSE)</f>
        <v>A.05</v>
      </c>
      <c r="H236" s="1" t="e">
        <f ca="1">VLOOKUP(H228,OFFSET(Pairings!$D$2,($B236-1)*gamesPerRound,0,gamesPerRound,2),2,FALSE)</f>
        <v>#N/A</v>
      </c>
      <c r="I236" s="1" t="str">
        <f ca="1">VLOOKUP(I228,OFFSET(Pairings!$D$2,($B236-1)*gamesPerRound,0,gamesPerRound,2),2,FALSE)</f>
        <v>L.07</v>
      </c>
      <c r="J236" s="1" t="e">
        <f ca="1">VLOOKUP(J228,OFFSET(Pairings!$D$2,($B236-1)*gamesPerRound,0,gamesPerRound,2),2,FALSE)</f>
        <v>#N/A</v>
      </c>
      <c r="K236" s="1" t="e">
        <f ca="1">VLOOKUP(K228,OFFSET(Pairings!$D$2,($B236-1)*gamesPerRound,0,gamesPerRound,2),2,FALSE)</f>
        <v>#N/A</v>
      </c>
      <c r="L236" s="1" t="e">
        <f ca="1">VLOOKUP(L228,OFFSET(Pairings!$D$2,($B236-1)*gamesPerRound,0,gamesPerRound,2),2,FALSE)</f>
        <v>#N/A</v>
      </c>
      <c r="M236" s="1" t="str">
        <f ca="1">VLOOKUP(M228,OFFSET(Pairings!$D$2,($B236-1)*gamesPerRound,0,gamesPerRound,2),2,FALSE)</f>
        <v>I.11</v>
      </c>
      <c r="N236" s="1" t="str">
        <f ca="1">VLOOKUP(N228,OFFSET(Pairings!$D$2,($B236-1)*gamesPerRound,0,gamesPerRound,2),2,FALSE)</f>
        <v>O.12</v>
      </c>
      <c r="O236" s="1" t="e">
        <f ca="1">VLOOKUP(O228,OFFSET(Pairings!$D$2,($B236-1)*gamesPerRound,0,gamesPerRound,2),2,FALSE)</f>
        <v>#N/A</v>
      </c>
      <c r="P236" s="1" t="e">
        <f ca="1">VLOOKUP(P228,OFFSET(Pairings!$D$2,($B236-1)*gamesPerRound,0,gamesPerRound,2),2,FALSE)</f>
        <v>#N/A</v>
      </c>
      <c r="Q236" s="1" t="e">
        <f ca="1">VLOOKUP(Q228,OFFSET(Pairings!$D$2,($B236-1)*gamesPerRound,0,gamesPerRound,2),2,FALSE)</f>
        <v>#N/A</v>
      </c>
      <c r="R236" s="1" t="e">
        <f ca="1">VLOOKUP(R228,OFFSET(Pairings!$D$2,($B236-1)*gamesPerRound,0,gamesPerRound,2),2,FALSE)</f>
        <v>#N/A</v>
      </c>
      <c r="S236" s="1" t="e">
        <f ca="1">VLOOKUP(S228,OFFSET(Pairings!$D$2,($B236-1)*gamesPerRound,0,gamesPerRound,2),2,FALSE)</f>
        <v>#N/A</v>
      </c>
      <c r="T236" s="1" t="str">
        <f ca="1">VLOOKUP(T228,OFFSET(Pairings!$D$2,($B236-1)*gamesPerRound,0,gamesPerRound,2),2,FALSE)</f>
        <v>D.18</v>
      </c>
      <c r="U236" s="1" t="str">
        <f ca="1">VLOOKUP(U228,OFFSET(Pairings!$D$2,($B236-1)*gamesPerRound,0,gamesPerRound,2),2,FALSE)</f>
        <v>K.19</v>
      </c>
      <c r="V236" s="1" t="str">
        <f ca="1">VLOOKUP(V228,OFFSET(Pairings!$D$2,($B236-1)*gamesPerRound,0,gamesPerRound,2),2,FALSE)</f>
        <v>F.20</v>
      </c>
    </row>
    <row r="237" spans="1:23" ht="15.75" hidden="1" customHeight="1" x14ac:dyDescent="0.2">
      <c r="B237" s="17">
        <v>1</v>
      </c>
      <c r="C237" s="1" t="e">
        <f ca="1">VLOOKUP(C228,OFFSET(Pairings!$E$2,($B237-1)*gamesPerRound,0,gamesPerRound,4),4,FALSE)</f>
        <v>#N/A</v>
      </c>
      <c r="D237" s="1" t="str">
        <f ca="1">VLOOKUP(D228,OFFSET(Pairings!$E$2,($B237-1)*gamesPerRound,0,gamesPerRound,4),4,FALSE)</f>
        <v>H.02</v>
      </c>
      <c r="E237" s="1" t="e">
        <f ca="1">VLOOKUP(E228,OFFSET(Pairings!$E$2,($B237-1)*gamesPerRound,0,gamesPerRound,4),4,FALSE)</f>
        <v>#N/A</v>
      </c>
      <c r="F237" s="1" t="e">
        <f ca="1">VLOOKUP(F228,OFFSET(Pairings!$E$2,($B237-1)*gamesPerRound,0,gamesPerRound,4),4,FALSE)</f>
        <v>#N/A</v>
      </c>
      <c r="G237" s="1" t="e">
        <f ca="1">VLOOKUP(G228,OFFSET(Pairings!$E$2,($B237-1)*gamesPerRound,0,gamesPerRound,4),4,FALSE)</f>
        <v>#N/A</v>
      </c>
      <c r="H237" s="1" t="str">
        <f ca="1">VLOOKUP(H228,OFFSET(Pairings!$E$2,($B237-1)*gamesPerRound,0,gamesPerRound,4),4,FALSE)</f>
        <v>N.06</v>
      </c>
      <c r="I237" s="1" t="e">
        <f ca="1">VLOOKUP(I228,OFFSET(Pairings!$E$2,($B237-1)*gamesPerRound,0,gamesPerRound,4),4,FALSE)</f>
        <v>#N/A</v>
      </c>
      <c r="J237" s="1" t="str">
        <f ca="1">VLOOKUP(J228,OFFSET(Pairings!$E$2,($B237-1)*gamesPerRound,0,gamesPerRound,4),4,FALSE)</f>
        <v>R.08</v>
      </c>
      <c r="K237" s="1" t="str">
        <f ca="1">VLOOKUP(K228,OFFSET(Pairings!$E$2,($B237-1)*gamesPerRound,0,gamesPerRound,4),4,FALSE)</f>
        <v>Q.09</v>
      </c>
      <c r="L237" s="1" t="str">
        <f ca="1">VLOOKUP(L228,OFFSET(Pairings!$E$2,($B237-1)*gamesPerRound,0,gamesPerRound,4),4,FALSE)</f>
        <v>L.10</v>
      </c>
      <c r="M237" s="1" t="e">
        <f ca="1">VLOOKUP(M228,OFFSET(Pairings!$E$2,($B237-1)*gamesPerRound,0,gamesPerRound,4),4,FALSE)</f>
        <v>#N/A</v>
      </c>
      <c r="N237" s="1" t="e">
        <f ca="1">VLOOKUP(N228,OFFSET(Pairings!$E$2,($B237-1)*gamesPerRound,0,gamesPerRound,4),4,FALSE)</f>
        <v>#N/A</v>
      </c>
      <c r="O237" s="1" t="str">
        <f ca="1">VLOOKUP(O228,OFFSET(Pairings!$E$2,($B237-1)*gamesPerRound,0,gamesPerRound,4),4,FALSE)</f>
        <v>B.13</v>
      </c>
      <c r="P237" s="1" t="str">
        <f ca="1">VLOOKUP(P228,OFFSET(Pairings!$E$2,($B237-1)*gamesPerRound,0,gamesPerRound,4),4,FALSE)</f>
        <v>C.14</v>
      </c>
      <c r="Q237" s="1" t="str">
        <f ca="1">VLOOKUP(Q228,OFFSET(Pairings!$E$2,($B237-1)*gamesPerRound,0,gamesPerRound,4),4,FALSE)</f>
        <v>E.15</v>
      </c>
      <c r="R237" s="1" t="str">
        <f ca="1">VLOOKUP(R228,OFFSET(Pairings!$E$2,($B237-1)*gamesPerRound,0,gamesPerRound,4),4,FALSE)</f>
        <v>H.16</v>
      </c>
      <c r="S237" s="1" t="str">
        <f ca="1">VLOOKUP(S228,OFFSET(Pairings!$E$2,($B237-1)*gamesPerRound,0,gamesPerRound,4),4,FALSE)</f>
        <v>R.18</v>
      </c>
      <c r="T237" s="1" t="e">
        <f ca="1">VLOOKUP(T228,OFFSET(Pairings!$E$2,($B237-1)*gamesPerRound,0,gamesPerRound,4),4,FALSE)</f>
        <v>#N/A</v>
      </c>
      <c r="U237" s="1" t="e">
        <f ca="1">VLOOKUP(U228,OFFSET(Pairings!$E$2,($B237-1)*gamesPerRound,0,gamesPerRound,4),4,FALSE)</f>
        <v>#N/A</v>
      </c>
      <c r="V237" s="1" t="e">
        <f ca="1">VLOOKUP(V228,OFFSET(Pairings!$E$2,($B237-1)*gamesPerRound,0,gamesPerRound,4),4,FALSE)</f>
        <v>#N/A</v>
      </c>
    </row>
    <row r="238" spans="1:23" ht="15.75" hidden="1" customHeight="1" x14ac:dyDescent="0.2">
      <c r="B238" s="17">
        <v>2</v>
      </c>
      <c r="C238" s="1" t="str">
        <f ca="1">VLOOKUP(C228,OFFSET(Pairings!$D$2,($B238-1)*gamesPerRound,0,gamesPerRound,2),2,FALSE)</f>
        <v>S.01</v>
      </c>
      <c r="D238" s="1" t="e">
        <f ca="1">VLOOKUP(D228,OFFSET(Pairings!$D$2,($B238-1)*gamesPerRound,0,gamesPerRound,2),2,FALSE)</f>
        <v>#N/A</v>
      </c>
      <c r="E238" s="1" t="str">
        <f ca="1">VLOOKUP(E228,OFFSET(Pairings!$D$2,($B238-1)*gamesPerRound,0,gamesPerRound,2),2,FALSE)</f>
        <v>E.03</v>
      </c>
      <c r="F238" s="1" t="e">
        <f ca="1">VLOOKUP(F228,OFFSET(Pairings!$D$2,($B238-1)*gamesPerRound,0,gamesPerRound,2),2,FALSE)</f>
        <v>#N/A</v>
      </c>
      <c r="G238" s="1" t="e">
        <f ca="1">VLOOKUP(G228,OFFSET(Pairings!$D$2,($B238-1)*gamesPerRound,0,gamesPerRound,2),2,FALSE)</f>
        <v>#N/A</v>
      </c>
      <c r="H238" s="1" t="str">
        <f ca="1">VLOOKUP(H228,OFFSET(Pairings!$D$2,($B238-1)*gamesPerRound,0,gamesPerRound,2),2,FALSE)</f>
        <v>I.06</v>
      </c>
      <c r="I238" s="1" t="e">
        <f ca="1">VLOOKUP(I228,OFFSET(Pairings!$D$2,($B238-1)*gamesPerRound,0,gamesPerRound,2),2,FALSE)</f>
        <v>#N/A</v>
      </c>
      <c r="J238" s="1" t="str">
        <f ca="1">VLOOKUP(J228,OFFSET(Pairings!$D$2,($B238-1)*gamesPerRound,0,gamesPerRound,2),2,FALSE)</f>
        <v>L.08</v>
      </c>
      <c r="K238" s="1" t="str">
        <f ca="1">VLOOKUP(K228,OFFSET(Pairings!$D$2,($B238-1)*gamesPerRound,0,gamesPerRound,2),2,FALSE)</f>
        <v>R.09</v>
      </c>
      <c r="L238" s="1" t="str">
        <f ca="1">VLOOKUP(L228,OFFSET(Pairings!$D$2,($B238-1)*gamesPerRound,0,gamesPerRound,2),2,FALSE)</f>
        <v>F.10</v>
      </c>
      <c r="M238" s="1" t="e">
        <f ca="1">VLOOKUP(M228,OFFSET(Pairings!$D$2,($B238-1)*gamesPerRound,0,gamesPerRound,2),2,FALSE)</f>
        <v>#N/A</v>
      </c>
      <c r="N238" s="1" t="str">
        <f ca="1">VLOOKUP(N228,OFFSET(Pairings!$D$2,($B238-1)*gamesPerRound,0,gamesPerRound,2),2,FALSE)</f>
        <v>C.12</v>
      </c>
      <c r="O238" s="1" t="str">
        <f ca="1">VLOOKUP(O228,OFFSET(Pairings!$D$2,($B238-1)*gamesPerRound,0,gamesPerRound,2),2,FALSE)</f>
        <v>O.13</v>
      </c>
      <c r="P238" s="1" t="str">
        <f ca="1">VLOOKUP(P228,OFFSET(Pairings!$D$2,($B238-1)*gamesPerRound,0,gamesPerRound,2),2,FALSE)</f>
        <v>M.13</v>
      </c>
      <c r="Q238" s="1" t="str">
        <f ca="1">VLOOKUP(Q228,OFFSET(Pairings!$D$2,($B238-1)*gamesPerRound,0,gamesPerRound,2),2,FALSE)</f>
        <v>D.15</v>
      </c>
      <c r="R238" s="1" t="str">
        <f ca="1">VLOOKUP(R228,OFFSET(Pairings!$D$2,($B238-1)*gamesPerRound,0,gamesPerRound,2),2,FALSE)</f>
        <v>M.15</v>
      </c>
      <c r="S238" s="1" t="str">
        <f ca="1">VLOOKUP(S228,OFFSET(Pairings!$D$2,($B238-1)*gamesPerRound,0,gamesPerRound,2),2,FALSE)</f>
        <v>H.17</v>
      </c>
      <c r="T238" s="1" t="e">
        <f ca="1">VLOOKUP(T228,OFFSET(Pairings!$D$2,($B238-1)*gamesPerRound,0,gamesPerRound,2),2,FALSE)</f>
        <v>#N/A</v>
      </c>
      <c r="U238" s="1" t="e">
        <f ca="1">VLOOKUP(U228,OFFSET(Pairings!$D$2,($B238-1)*gamesPerRound,0,gamesPerRound,2),2,FALSE)</f>
        <v>#N/A</v>
      </c>
      <c r="V238" s="1" t="str">
        <f ca="1">VLOOKUP(V228,OFFSET(Pairings!$D$2,($B238-1)*gamesPerRound,0,gamesPerRound,2),2,FALSE)</f>
        <v>Q.20</v>
      </c>
    </row>
    <row r="239" spans="1:23" ht="15.75" hidden="1" customHeight="1" x14ac:dyDescent="0.2">
      <c r="B239" s="17">
        <v>2</v>
      </c>
      <c r="C239" s="1" t="e">
        <f ca="1">VLOOKUP(C228,OFFSET(Pairings!$E$2,($B239-1)*gamesPerRound,0,gamesPerRound,4),4,FALSE)</f>
        <v>#N/A</v>
      </c>
      <c r="D239" s="1" t="str">
        <f ca="1">VLOOKUP(D228,OFFSET(Pairings!$E$2,($B239-1)*gamesPerRound,0,gamesPerRound,4),4,FALSE)</f>
        <v>B.02</v>
      </c>
      <c r="E239" s="1" t="e">
        <f ca="1">VLOOKUP(E228,OFFSET(Pairings!$E$2,($B239-1)*gamesPerRound,0,gamesPerRound,4),4,FALSE)</f>
        <v>#N/A</v>
      </c>
      <c r="F239" s="1" t="str">
        <f ca="1">VLOOKUP(F228,OFFSET(Pairings!$E$2,($B239-1)*gamesPerRound,0,gamesPerRound,4),4,FALSE)</f>
        <v>J.04</v>
      </c>
      <c r="G239" s="1" t="str">
        <f ca="1">VLOOKUP(G228,OFFSET(Pairings!$E$2,($B239-1)*gamesPerRound,0,gamesPerRound,4),4,FALSE)</f>
        <v>K.05</v>
      </c>
      <c r="H239" s="1" t="e">
        <f ca="1">VLOOKUP(H228,OFFSET(Pairings!$E$2,($B239-1)*gamesPerRound,0,gamesPerRound,4),4,FALSE)</f>
        <v>#N/A</v>
      </c>
      <c r="I239" s="1" t="str">
        <f ca="1">VLOOKUP(I228,OFFSET(Pairings!$E$2,($B239-1)*gamesPerRound,0,gamesPerRound,4),4,FALSE)</f>
        <v>F.07</v>
      </c>
      <c r="J239" s="1" t="e">
        <f ca="1">VLOOKUP(J228,OFFSET(Pairings!$E$2,($B239-1)*gamesPerRound,0,gamesPerRound,4),4,FALSE)</f>
        <v>#N/A</v>
      </c>
      <c r="K239" s="1" t="e">
        <f ca="1">VLOOKUP(K228,OFFSET(Pairings!$E$2,($B239-1)*gamesPerRound,0,gamesPerRound,4),4,FALSE)</f>
        <v>#N/A</v>
      </c>
      <c r="L239" s="1" t="e">
        <f ca="1">VLOOKUP(L228,OFFSET(Pairings!$E$2,($B239-1)*gamesPerRound,0,gamesPerRound,4),4,FALSE)</f>
        <v>#N/A</v>
      </c>
      <c r="M239" s="1" t="str">
        <f ca="1">VLOOKUP(M228,OFFSET(Pairings!$E$2,($B239-1)*gamesPerRound,0,gamesPerRound,4),4,FALSE)</f>
        <v>G.11</v>
      </c>
      <c r="N239" s="1" t="e">
        <f ca="1">VLOOKUP(N228,OFFSET(Pairings!$E$2,($B239-1)*gamesPerRound,0,gamesPerRound,4),4,FALSE)</f>
        <v>#N/A</v>
      </c>
      <c r="O239" s="1" t="e">
        <f ca="1">VLOOKUP(O228,OFFSET(Pairings!$E$2,($B239-1)*gamesPerRound,0,gamesPerRound,4),4,FALSE)</f>
        <v>#N/A</v>
      </c>
      <c r="P239" s="1" t="e">
        <f ca="1">VLOOKUP(P228,OFFSET(Pairings!$E$2,($B239-1)*gamesPerRound,0,gamesPerRound,4),4,FALSE)</f>
        <v>#N/A</v>
      </c>
      <c r="Q239" s="1" t="e">
        <f ca="1">VLOOKUP(Q228,OFFSET(Pairings!$E$2,($B239-1)*gamesPerRound,0,gamesPerRound,4),4,FALSE)</f>
        <v>#N/A</v>
      </c>
      <c r="R239" s="1" t="e">
        <f ca="1">VLOOKUP(R228,OFFSET(Pairings!$E$2,($B239-1)*gamesPerRound,0,gamesPerRound,4),4,FALSE)</f>
        <v>#N/A</v>
      </c>
      <c r="S239" s="1" t="e">
        <f ca="1">VLOOKUP(S228,OFFSET(Pairings!$E$2,($B239-1)*gamesPerRound,0,gamesPerRound,4),4,FALSE)</f>
        <v>#N/A</v>
      </c>
      <c r="T239" s="1" t="str">
        <f ca="1">VLOOKUP(T228,OFFSET(Pairings!$E$2,($B239-1)*gamesPerRound,0,gamesPerRound,4),4,FALSE)</f>
        <v>G.18</v>
      </c>
      <c r="U239" s="1" t="str">
        <f ca="1">VLOOKUP(U228,OFFSET(Pairings!$E$2,($B239-1)*gamesPerRound,0,gamesPerRound,4),4,FALSE)</f>
        <v>E.19</v>
      </c>
      <c r="V239" s="1" t="e">
        <f ca="1">VLOOKUP(V228,OFFSET(Pairings!$E$2,($B239-1)*gamesPerRound,0,gamesPerRound,4),4,FALSE)</f>
        <v>#N/A</v>
      </c>
    </row>
    <row r="240" spans="1:23" ht="15.6" hidden="1" customHeight="1" x14ac:dyDescent="0.2">
      <c r="B240" s="17">
        <v>3</v>
      </c>
      <c r="C240" s="1" t="e">
        <f ca="1">VLOOKUP(C228,OFFSET(Pairings!$D$2,($B240-1)*gamesPerRound,0,gamesPerRound,2),2,FALSE)</f>
        <v>#N/A</v>
      </c>
      <c r="D240" s="1" t="str">
        <f ca="1">VLOOKUP(D228,OFFSET(Pairings!$D$2,($B240-1)*gamesPerRound,0,gamesPerRound,2),2,FALSE)</f>
        <v>D.02</v>
      </c>
      <c r="E240" s="1" t="e">
        <f ca="1">VLOOKUP(E228,OFFSET(Pairings!$D$2,($B240-1)*gamesPerRound,0,gamesPerRound,2),2,FALSE)</f>
        <v>#N/A</v>
      </c>
      <c r="F240" s="1" t="e">
        <f ca="1">VLOOKUP(F228,OFFSET(Pairings!$D$2,($B240-1)*gamesPerRound,0,gamesPerRound,2),2,FALSE)</f>
        <v>#N/A</v>
      </c>
      <c r="G240" s="1" t="str">
        <f ca="1">VLOOKUP(G228,OFFSET(Pairings!$D$2,($B240-1)*gamesPerRound,0,gamesPerRound,2),2,FALSE)</f>
        <v>S.05</v>
      </c>
      <c r="H240" s="1" t="e">
        <f ca="1">VLOOKUP(H228,OFFSET(Pairings!$D$2,($B240-1)*gamesPerRound,0,gamesPerRound,2),2,FALSE)</f>
        <v>#N/A</v>
      </c>
      <c r="I240" s="1" t="str">
        <f ca="1">VLOOKUP(I228,OFFSET(Pairings!$D$2,($B240-1)*gamesPerRound,0,gamesPerRound,2),2,FALSE)</f>
        <v>N.07</v>
      </c>
      <c r="J240" s="1" t="str">
        <f ca="1">VLOOKUP(J228,OFFSET(Pairings!$D$2,($B240-1)*gamesPerRound,0,gamesPerRound,2),2,FALSE)</f>
        <v>I.08</v>
      </c>
      <c r="K240" s="1" t="e">
        <f ca="1">VLOOKUP(K228,OFFSET(Pairings!$D$2,($B240-1)*gamesPerRound,0,gamesPerRound,2),2,FALSE)</f>
        <v>#N/A</v>
      </c>
      <c r="L240" s="1" t="e">
        <f ca="1">VLOOKUP(L228,OFFSET(Pairings!$D$2,($B240-1)*gamesPerRound,0,gamesPerRound,2),2,FALSE)</f>
        <v>#N/A</v>
      </c>
      <c r="M240" s="1" t="str">
        <f ca="1">VLOOKUP(M228,OFFSET(Pairings!$D$2,($B240-1)*gamesPerRound,0,gamesPerRound,2),2,FALSE)</f>
        <v>M.11</v>
      </c>
      <c r="N240" s="1" t="e">
        <f ca="1">VLOOKUP(N228,OFFSET(Pairings!$D$2,($B240-1)*gamesPerRound,0,gamesPerRound,2),2,FALSE)</f>
        <v>#N/A</v>
      </c>
      <c r="O240" s="1" t="e">
        <f ca="1">VLOOKUP(O228,OFFSET(Pairings!$D$2,($B240-1)*gamesPerRound,0,gamesPerRound,2),2,FALSE)</f>
        <v>#N/A</v>
      </c>
      <c r="P240" s="1" t="e">
        <f ca="1">VLOOKUP(P228,OFFSET(Pairings!$D$2,($B240-1)*gamesPerRound,0,gamesPerRound,2),2,FALSE)</f>
        <v>#N/A</v>
      </c>
      <c r="Q240" s="1" t="e">
        <f ca="1">VLOOKUP(Q228,OFFSET(Pairings!$D$2,($B240-1)*gamesPerRound,0,gamesPerRound,2),2,FALSE)</f>
        <v>#N/A</v>
      </c>
      <c r="R240" s="1" t="str">
        <f ca="1">VLOOKUP(R228,OFFSET(Pairings!$D$2,($B240-1)*gamesPerRound,0,gamesPerRound,2),2,FALSE)</f>
        <v>O.16</v>
      </c>
      <c r="S240" s="1" t="e">
        <f ca="1">VLOOKUP(S228,OFFSET(Pairings!$D$2,($B240-1)*gamesPerRound,0,gamesPerRound,2),2,FALSE)</f>
        <v>#N/A</v>
      </c>
      <c r="T240" s="1" t="str">
        <f ca="1">VLOOKUP(T228,OFFSET(Pairings!$D$2,($B240-1)*gamesPerRound,0,gamesPerRound,2),2,FALSE)</f>
        <v>K.18</v>
      </c>
      <c r="U240" s="1" t="e">
        <f ca="1">VLOOKUP(U228,OFFSET(Pairings!$D$2,($B240-1)*gamesPerRound,0,gamesPerRound,2),2,FALSE)</f>
        <v>#N/A</v>
      </c>
      <c r="V240" s="1" t="e">
        <f ca="1">VLOOKUP(V228,OFFSET(Pairings!$D$2,($B240-1)*gamesPerRound,0,gamesPerRound,2),2,FALSE)</f>
        <v>#N/A</v>
      </c>
    </row>
    <row r="241" spans="1:23" ht="15.6" hidden="1" customHeight="1" x14ac:dyDescent="0.2">
      <c r="B241" s="17">
        <v>3</v>
      </c>
      <c r="C241" s="1" t="str">
        <f ca="1">VLOOKUP(C228,OFFSET(Pairings!$E$2,($B241-1)*gamesPerRound,0,gamesPerRound,4),4,FALSE)</f>
        <v>J.02</v>
      </c>
      <c r="D241" s="1" t="e">
        <f ca="1">VLOOKUP(D228,OFFSET(Pairings!$E$2,($B241-1)*gamesPerRound,0,gamesPerRound,4),4,FALSE)</f>
        <v>#N/A</v>
      </c>
      <c r="E241" s="1" t="str">
        <f ca="1">VLOOKUP(E228,OFFSET(Pairings!$E$2,($B241-1)*gamesPerRound,0,gamesPerRound,4),4,FALSE)</f>
        <v>G.03</v>
      </c>
      <c r="F241" s="1" t="str">
        <f ca="1">VLOOKUP(F228,OFFSET(Pairings!$E$2,($B241-1)*gamesPerRound,0,gamesPerRound,4),4,FALSE)</f>
        <v>C.04</v>
      </c>
      <c r="G241" s="1" t="e">
        <f ca="1">VLOOKUP(G228,OFFSET(Pairings!$E$2,($B241-1)*gamesPerRound,0,gamesPerRound,4),4,FALSE)</f>
        <v>#N/A</v>
      </c>
      <c r="H241" s="1" t="str">
        <f ca="1">VLOOKUP(H228,OFFSET(Pairings!$E$2,($B241-1)*gamesPerRound,0,gamesPerRound,4),4,FALSE)</f>
        <v>Q.06</v>
      </c>
      <c r="I241" s="1" t="e">
        <f ca="1">VLOOKUP(I228,OFFSET(Pairings!$E$2,($B241-1)*gamesPerRound,0,gamesPerRound,4),4,FALSE)</f>
        <v>#N/A</v>
      </c>
      <c r="J241" s="1" t="e">
        <f ca="1">VLOOKUP(J228,OFFSET(Pairings!$E$2,($B241-1)*gamesPerRound,0,gamesPerRound,4),4,FALSE)</f>
        <v>#N/A</v>
      </c>
      <c r="K241" s="1" t="str">
        <f ca="1">VLOOKUP(K228,OFFSET(Pairings!$E$2,($B241-1)*gamesPerRound,0,gamesPerRound,4),4,FALSE)</f>
        <v>J.09</v>
      </c>
      <c r="L241" s="1" t="str">
        <f ca="1">VLOOKUP(L228,OFFSET(Pairings!$E$2,($B241-1)*gamesPerRound,0,gamesPerRound,4),4,FALSE)</f>
        <v>S.10</v>
      </c>
      <c r="M241" s="1" t="e">
        <f ca="1">VLOOKUP(M228,OFFSET(Pairings!$E$2,($B241-1)*gamesPerRound,0,gamesPerRound,4),4,FALSE)</f>
        <v>#N/A</v>
      </c>
      <c r="N241" s="1" t="str">
        <f ca="1">VLOOKUP(N228,OFFSET(Pairings!$E$2,($B241-1)*gamesPerRound,0,gamesPerRound,4),4,FALSE)</f>
        <v>A.12</v>
      </c>
      <c r="O241" s="1" t="str">
        <f ca="1">VLOOKUP(O228,OFFSET(Pairings!$E$2,($B241-1)*gamesPerRound,0,gamesPerRound,4),4,FALSE)</f>
        <v>R.13</v>
      </c>
      <c r="P241" s="1" t="str">
        <f ca="1">VLOOKUP(P228,OFFSET(Pairings!$E$2,($B241-1)*gamesPerRound,0,gamesPerRound,4),4,FALSE)</f>
        <v>E.14</v>
      </c>
      <c r="Q241" s="1" t="str">
        <f ca="1">VLOOKUP(Q228,OFFSET(Pairings!$E$2,($B241-1)*gamesPerRound,0,gamesPerRound,4),4,FALSE)</f>
        <v>A.15</v>
      </c>
      <c r="R241" s="1" t="e">
        <f ca="1">VLOOKUP(R228,OFFSET(Pairings!$E$2,($B241-1)*gamesPerRound,0,gamesPerRound,4),4,FALSE)</f>
        <v>#N/A</v>
      </c>
      <c r="S241" s="1" t="str">
        <f ca="1">VLOOKUP(S228,OFFSET(Pairings!$E$2,($B241-1)*gamesPerRound,0,gamesPerRound,4),4,FALSE)</f>
        <v>M.17</v>
      </c>
      <c r="T241" s="1" t="e">
        <f ca="1">VLOOKUP(T228,OFFSET(Pairings!$E$2,($B241-1)*gamesPerRound,0,gamesPerRound,4),4,FALSE)</f>
        <v>#N/A</v>
      </c>
      <c r="U241" s="1" t="str">
        <f ca="1">VLOOKUP(U228,OFFSET(Pairings!$E$2,($B241-1)*gamesPerRound,0,gamesPerRound,4),4,FALSE)</f>
        <v>F.19</v>
      </c>
      <c r="V241" s="1" t="str">
        <f ca="1">VLOOKUP(V228,OFFSET(Pairings!$E$2,($B241-1)*gamesPerRound,0,gamesPerRound,4),4,FALSE)</f>
        <v>J.20</v>
      </c>
    </row>
    <row r="242" spans="1:23" ht="15.75" thickBot="1" x14ac:dyDescent="0.25"/>
    <row r="243" spans="1:23" s="12" customFormat="1" ht="15.75" thickBot="1" x14ac:dyDescent="0.25">
      <c r="A243" s="12" t="s">
        <v>375</v>
      </c>
      <c r="B243" s="38">
        <f>VLOOKUP(A243,TeamLookup,2,FALSE)</f>
        <v>0</v>
      </c>
      <c r="C243" s="13" t="str">
        <f>$A243&amp;"."&amp;TEXT(C$1,"00")</f>
        <v>Q.01</v>
      </c>
      <c r="D243" s="14" t="str">
        <f t="shared" ref="D243:V243" si="160">$A243&amp;"."&amp;TEXT(D$1,"00")</f>
        <v>Q.02</v>
      </c>
      <c r="E243" s="14" t="str">
        <f t="shared" si="160"/>
        <v>Q.03</v>
      </c>
      <c r="F243" s="14" t="str">
        <f t="shared" si="160"/>
        <v>Q.04</v>
      </c>
      <c r="G243" s="14" t="str">
        <f t="shared" si="160"/>
        <v>Q.05</v>
      </c>
      <c r="H243" s="14" t="str">
        <f t="shared" si="160"/>
        <v>Q.06</v>
      </c>
      <c r="I243" s="14" t="str">
        <f t="shared" si="160"/>
        <v>Q.07</v>
      </c>
      <c r="J243" s="14" t="str">
        <f t="shared" si="160"/>
        <v>Q.08</v>
      </c>
      <c r="K243" s="14" t="str">
        <f t="shared" si="160"/>
        <v>Q.09</v>
      </c>
      <c r="L243" s="14" t="str">
        <f t="shared" si="160"/>
        <v>Q.10</v>
      </c>
      <c r="M243" s="14" t="str">
        <f t="shared" si="160"/>
        <v>Q.11</v>
      </c>
      <c r="N243" s="15" t="str">
        <f t="shared" si="160"/>
        <v>Q.12</v>
      </c>
      <c r="O243" s="15" t="str">
        <f t="shared" si="160"/>
        <v>Q.13</v>
      </c>
      <c r="P243" s="15" t="str">
        <f t="shared" si="160"/>
        <v>Q.14</v>
      </c>
      <c r="Q243" s="15" t="str">
        <f t="shared" si="160"/>
        <v>Q.15</v>
      </c>
      <c r="R243" s="15" t="str">
        <f t="shared" si="160"/>
        <v>Q.16</v>
      </c>
      <c r="S243" s="15" t="str">
        <f t="shared" si="160"/>
        <v>Q.17</v>
      </c>
      <c r="T243" s="15" t="str">
        <f t="shared" si="160"/>
        <v>Q.18</v>
      </c>
      <c r="U243" s="15" t="str">
        <f t="shared" si="160"/>
        <v>Q.19</v>
      </c>
      <c r="V243" s="15" t="str">
        <f t="shared" si="160"/>
        <v>Q.20</v>
      </c>
      <c r="W243" s="16" t="s">
        <v>110</v>
      </c>
    </row>
    <row r="244" spans="1:23" ht="9" customHeight="1" x14ac:dyDescent="0.2">
      <c r="C244" s="19" t="str">
        <f t="shared" ref="C244:V244" ca="1" si="161">IF(ISNA(C251),"B","W")</f>
        <v>W</v>
      </c>
      <c r="D244" s="20" t="str">
        <f t="shared" ca="1" si="161"/>
        <v>W</v>
      </c>
      <c r="E244" s="20" t="str">
        <f t="shared" ca="1" si="161"/>
        <v>B</v>
      </c>
      <c r="F244" s="20" t="str">
        <f t="shared" ca="1" si="161"/>
        <v>B</v>
      </c>
      <c r="G244" s="20" t="str">
        <f t="shared" ca="1" si="161"/>
        <v>B</v>
      </c>
      <c r="H244" s="20" t="str">
        <f t="shared" ca="1" si="161"/>
        <v>B</v>
      </c>
      <c r="I244" s="20" t="str">
        <f t="shared" ca="1" si="161"/>
        <v>B</v>
      </c>
      <c r="J244" s="20" t="str">
        <f t="shared" ca="1" si="161"/>
        <v>W</v>
      </c>
      <c r="K244" s="20" t="str">
        <f t="shared" ca="1" si="161"/>
        <v>W</v>
      </c>
      <c r="L244" s="20" t="str">
        <f t="shared" ca="1" si="161"/>
        <v>W</v>
      </c>
      <c r="M244" s="20" t="str">
        <f t="shared" ca="1" si="161"/>
        <v>W</v>
      </c>
      <c r="N244" s="21" t="str">
        <f t="shared" ca="1" si="161"/>
        <v>W</v>
      </c>
      <c r="O244" s="21" t="str">
        <f t="shared" ca="1" si="161"/>
        <v>W</v>
      </c>
      <c r="P244" s="21" t="str">
        <f t="shared" ca="1" si="161"/>
        <v>B</v>
      </c>
      <c r="Q244" s="21" t="str">
        <f t="shared" ca="1" si="161"/>
        <v>W</v>
      </c>
      <c r="R244" s="21" t="str">
        <f t="shared" ca="1" si="161"/>
        <v>B</v>
      </c>
      <c r="S244" s="21" t="str">
        <f t="shared" ca="1" si="161"/>
        <v>B</v>
      </c>
      <c r="T244" s="21" t="str">
        <f t="shared" ca="1" si="161"/>
        <v>W</v>
      </c>
      <c r="U244" s="21" t="str">
        <f t="shared" ca="1" si="161"/>
        <v>B</v>
      </c>
      <c r="V244" s="21" t="str">
        <f t="shared" ca="1" si="161"/>
        <v>W</v>
      </c>
      <c r="W244" s="6"/>
    </row>
    <row r="245" spans="1:23" x14ac:dyDescent="0.2">
      <c r="B245" s="17" t="s">
        <v>111</v>
      </c>
      <c r="C245" s="22" t="str">
        <f ca="1">IF(ISNA(C251),C252,C251)</f>
        <v>O.01</v>
      </c>
      <c r="D245" s="23" t="str">
        <f t="shared" ref="D245:V245" ca="1" si="162">IF(ISNA(D251),D252,D251)</f>
        <v>L.02</v>
      </c>
      <c r="E245" s="23" t="str">
        <f t="shared" ca="1" si="162"/>
        <v>H.03</v>
      </c>
      <c r="F245" s="23" t="str">
        <f t="shared" ca="1" si="162"/>
        <v>F.04</v>
      </c>
      <c r="G245" s="23" t="str">
        <f t="shared" ca="1" si="162"/>
        <v>C.05</v>
      </c>
      <c r="H245" s="23" t="str">
        <f t="shared" ca="1" si="162"/>
        <v>S.06</v>
      </c>
      <c r="I245" s="23" t="str">
        <f t="shared" ca="1" si="162"/>
        <v>R.07</v>
      </c>
      <c r="J245" s="23" t="str">
        <f t="shared" ca="1" si="162"/>
        <v>I.07</v>
      </c>
      <c r="K245" s="23" t="str">
        <f t="shared" ca="1" si="162"/>
        <v>P.09</v>
      </c>
      <c r="L245" s="23" t="str">
        <f t="shared" ca="1" si="162"/>
        <v>E.10</v>
      </c>
      <c r="M245" s="23" t="str">
        <f t="shared" ca="1" si="162"/>
        <v>C.11</v>
      </c>
      <c r="N245" s="24" t="str">
        <f t="shared" ca="1" si="162"/>
        <v>R.12</v>
      </c>
      <c r="O245" s="24" t="str">
        <f t="shared" ca="1" si="162"/>
        <v>A.13</v>
      </c>
      <c r="P245" s="24" t="str">
        <f t="shared" ca="1" si="162"/>
        <v>D.14</v>
      </c>
      <c r="Q245" s="24" t="str">
        <f t="shared" ca="1" si="162"/>
        <v>N.15</v>
      </c>
      <c r="R245" s="24" t="str">
        <f t="shared" ca="1" si="162"/>
        <v>L.16</v>
      </c>
      <c r="S245" s="24" t="str">
        <f t="shared" ca="1" si="162"/>
        <v>I.17</v>
      </c>
      <c r="T245" s="24" t="str">
        <f t="shared" ca="1" si="162"/>
        <v>M.18</v>
      </c>
      <c r="U245" s="24" t="str">
        <f t="shared" ca="1" si="162"/>
        <v>J.19</v>
      </c>
      <c r="V245" s="24" t="str">
        <f t="shared" ca="1" si="162"/>
        <v>J.20</v>
      </c>
      <c r="W245" s="11"/>
    </row>
    <row r="246" spans="1:23" ht="9" customHeight="1" x14ac:dyDescent="0.2">
      <c r="C246" s="25" t="str">
        <f t="shared" ref="C246:V246" ca="1" si="163">IF(ISNA(C253),"B","W")</f>
        <v>B</v>
      </c>
      <c r="D246" s="26" t="str">
        <f t="shared" ca="1" si="163"/>
        <v>W</v>
      </c>
      <c r="E246" s="26" t="str">
        <f t="shared" ca="1" si="163"/>
        <v>W</v>
      </c>
      <c r="F246" s="26" t="str">
        <f t="shared" ca="1" si="163"/>
        <v>W</v>
      </c>
      <c r="G246" s="26" t="str">
        <f t="shared" ca="1" si="163"/>
        <v>B</v>
      </c>
      <c r="H246" s="26" t="str">
        <f t="shared" ca="1" si="163"/>
        <v>W</v>
      </c>
      <c r="I246" s="26" t="str">
        <f t="shared" ca="1" si="163"/>
        <v>W</v>
      </c>
      <c r="J246" s="26" t="str">
        <f t="shared" ca="1" si="163"/>
        <v>W</v>
      </c>
      <c r="K246" s="26" t="str">
        <f t="shared" ca="1" si="163"/>
        <v>W</v>
      </c>
      <c r="L246" s="26" t="str">
        <f t="shared" ca="1" si="163"/>
        <v>W</v>
      </c>
      <c r="M246" s="26" t="str">
        <f t="shared" ca="1" si="163"/>
        <v>B</v>
      </c>
      <c r="N246" s="27" t="str">
        <f t="shared" ca="1" si="163"/>
        <v>W</v>
      </c>
      <c r="O246" s="27" t="str">
        <f t="shared" ca="1" si="163"/>
        <v>W</v>
      </c>
      <c r="P246" s="27" t="str">
        <f t="shared" ca="1" si="163"/>
        <v>W</v>
      </c>
      <c r="Q246" s="27" t="str">
        <f t="shared" ca="1" si="163"/>
        <v>B</v>
      </c>
      <c r="R246" s="27" t="str">
        <f t="shared" ca="1" si="163"/>
        <v>B</v>
      </c>
      <c r="S246" s="27" t="str">
        <f t="shared" ca="1" si="163"/>
        <v>W</v>
      </c>
      <c r="T246" s="27" t="str">
        <f t="shared" ca="1" si="163"/>
        <v>B</v>
      </c>
      <c r="U246" s="27" t="str">
        <f t="shared" ca="1" si="163"/>
        <v>B</v>
      </c>
      <c r="V246" s="27" t="str">
        <f t="shared" ca="1" si="163"/>
        <v>B</v>
      </c>
      <c r="W246" s="6"/>
    </row>
    <row r="247" spans="1:23" x14ac:dyDescent="0.2">
      <c r="B247" s="17" t="s">
        <v>112</v>
      </c>
      <c r="C247" s="22" t="str">
        <f ca="1">IF(ISNA(C253),C254,C253)</f>
        <v>G.02</v>
      </c>
      <c r="D247" s="23" t="str">
        <f t="shared" ref="D247:V247" ca="1" si="164">IF(ISNA(D253),D254,D253)</f>
        <v>S.02</v>
      </c>
      <c r="E247" s="23" t="str">
        <f t="shared" ca="1" si="164"/>
        <v>K.03</v>
      </c>
      <c r="F247" s="23" t="str">
        <f t="shared" ca="1" si="164"/>
        <v>O.04</v>
      </c>
      <c r="G247" s="23" t="str">
        <f t="shared" ca="1" si="164"/>
        <v>N.06</v>
      </c>
      <c r="H247" s="23" t="str">
        <f t="shared" ca="1" si="164"/>
        <v>B.06</v>
      </c>
      <c r="I247" s="23" t="str">
        <f t="shared" ca="1" si="164"/>
        <v>D.07</v>
      </c>
      <c r="J247" s="23" t="str">
        <f t="shared" ca="1" si="164"/>
        <v>J.08</v>
      </c>
      <c r="K247" s="23" t="str">
        <f t="shared" ca="1" si="164"/>
        <v>I.09</v>
      </c>
      <c r="L247" s="23" t="str">
        <f t="shared" ca="1" si="164"/>
        <v>L.10</v>
      </c>
      <c r="M247" s="23" t="str">
        <f t="shared" ca="1" si="164"/>
        <v>O.11</v>
      </c>
      <c r="N247" s="24" t="str">
        <f t="shared" ca="1" si="164"/>
        <v>G.12</v>
      </c>
      <c r="O247" s="24" t="str">
        <f t="shared" ca="1" si="164"/>
        <v>H.13</v>
      </c>
      <c r="P247" s="24" t="str">
        <f t="shared" ca="1" si="164"/>
        <v>K.14</v>
      </c>
      <c r="Q247" s="24" t="str">
        <f t="shared" ca="1" si="164"/>
        <v>R.15</v>
      </c>
      <c r="R247" s="24" t="str">
        <f t="shared" ca="1" si="164"/>
        <v>F.16</v>
      </c>
      <c r="S247" s="24" t="str">
        <f t="shared" ca="1" si="164"/>
        <v>E.17</v>
      </c>
      <c r="T247" s="24" t="str">
        <f t="shared" ca="1" si="164"/>
        <v>A.18</v>
      </c>
      <c r="U247" s="24" t="str">
        <f t="shared" ca="1" si="164"/>
        <v>A.19</v>
      </c>
      <c r="V247" s="24" t="str">
        <f t="shared" ca="1" si="164"/>
        <v>P.20</v>
      </c>
      <c r="W247" s="11"/>
    </row>
    <row r="248" spans="1:23" ht="9" customHeight="1" x14ac:dyDescent="0.2">
      <c r="C248" s="25" t="str">
        <f t="shared" ref="C248:V248" ca="1" si="165">IF(ISNA(C255),"B","W")</f>
        <v>W</v>
      </c>
      <c r="D248" s="26" t="str">
        <f t="shared" ca="1" si="165"/>
        <v>B</v>
      </c>
      <c r="E248" s="26" t="str">
        <f t="shared" ca="1" si="165"/>
        <v>B</v>
      </c>
      <c r="F248" s="26" t="str">
        <f t="shared" ca="1" si="165"/>
        <v>W</v>
      </c>
      <c r="G248" s="26" t="str">
        <f t="shared" ca="1" si="165"/>
        <v>W</v>
      </c>
      <c r="H248" s="26" t="str">
        <f t="shared" ca="1" si="165"/>
        <v>W</v>
      </c>
      <c r="I248" s="26" t="str">
        <f t="shared" ca="1" si="165"/>
        <v>B</v>
      </c>
      <c r="J248" s="26" t="str">
        <f t="shared" ca="1" si="165"/>
        <v>B</v>
      </c>
      <c r="K248" s="26" t="str">
        <f t="shared" ca="1" si="165"/>
        <v>B</v>
      </c>
      <c r="L248" s="26" t="str">
        <f t="shared" ca="1" si="165"/>
        <v>B</v>
      </c>
      <c r="M248" s="26" t="str">
        <f t="shared" ca="1" si="165"/>
        <v>W</v>
      </c>
      <c r="N248" s="27" t="str">
        <f t="shared" ca="1" si="165"/>
        <v>B</v>
      </c>
      <c r="O248" s="27" t="str">
        <f t="shared" ca="1" si="165"/>
        <v>B</v>
      </c>
      <c r="P248" s="27" t="str">
        <f t="shared" ca="1" si="165"/>
        <v>B</v>
      </c>
      <c r="Q248" s="27" t="str">
        <f t="shared" ca="1" si="165"/>
        <v>B</v>
      </c>
      <c r="R248" s="27" t="str">
        <f t="shared" ca="1" si="165"/>
        <v>W</v>
      </c>
      <c r="S248" s="27" t="str">
        <f t="shared" ca="1" si="165"/>
        <v>B</v>
      </c>
      <c r="T248" s="27" t="str">
        <f t="shared" ca="1" si="165"/>
        <v>B</v>
      </c>
      <c r="U248" s="27" t="str">
        <f t="shared" ca="1" si="165"/>
        <v>W</v>
      </c>
      <c r="V248" s="27" t="str">
        <f t="shared" ca="1" si="165"/>
        <v>B</v>
      </c>
      <c r="W248" s="6"/>
    </row>
    <row r="249" spans="1:23" ht="15.75" thickBot="1" x14ac:dyDescent="0.25">
      <c r="B249" s="17" t="s">
        <v>113</v>
      </c>
      <c r="C249" s="28" t="str">
        <f ca="1">IF(ISNA(C255),C256,C255)</f>
        <v>C.01</v>
      </c>
      <c r="D249" s="29" t="str">
        <f t="shared" ref="D249:V249" ca="1" si="166">IF(ISNA(D255),D256,D255)</f>
        <v>B.02</v>
      </c>
      <c r="E249" s="29" t="str">
        <f t="shared" ca="1" si="166"/>
        <v>M.03</v>
      </c>
      <c r="F249" s="29" t="str">
        <f t="shared" ca="1" si="166"/>
        <v>D.04</v>
      </c>
      <c r="G249" s="29" t="str">
        <f t="shared" ca="1" si="166"/>
        <v>K.05</v>
      </c>
      <c r="H249" s="29" t="str">
        <f t="shared" ca="1" si="166"/>
        <v>P.06</v>
      </c>
      <c r="I249" s="29" t="str">
        <f t="shared" ca="1" si="166"/>
        <v>E.07</v>
      </c>
      <c r="J249" s="29" t="str">
        <f t="shared" ca="1" si="166"/>
        <v>N.08</v>
      </c>
      <c r="K249" s="29" t="str">
        <f t="shared" ca="1" si="166"/>
        <v>E.09</v>
      </c>
      <c r="L249" s="29" t="str">
        <f t="shared" ca="1" si="166"/>
        <v>G.10</v>
      </c>
      <c r="M249" s="29" t="str">
        <f t="shared" ca="1" si="166"/>
        <v>R.11</v>
      </c>
      <c r="N249" s="30" t="str">
        <f t="shared" ca="1" si="166"/>
        <v>L.12</v>
      </c>
      <c r="O249" s="30" t="str">
        <f t="shared" ca="1" si="166"/>
        <v>B.13</v>
      </c>
      <c r="P249" s="30" t="str">
        <f t="shared" ca="1" si="166"/>
        <v>M.14</v>
      </c>
      <c r="Q249" s="30" t="str">
        <f t="shared" ca="1" si="166"/>
        <v>I.15</v>
      </c>
      <c r="R249" s="30" t="str">
        <f t="shared" ca="1" si="166"/>
        <v>H.16</v>
      </c>
      <c r="S249" s="30" t="str">
        <f t="shared" ca="1" si="166"/>
        <v>F.17</v>
      </c>
      <c r="T249" s="30" t="str">
        <f t="shared" ca="1" si="166"/>
        <v>S.18</v>
      </c>
      <c r="U249" s="30" t="str">
        <f t="shared" ca="1" si="166"/>
        <v>H.19</v>
      </c>
      <c r="V249" s="30" t="str">
        <f t="shared" ca="1" si="166"/>
        <v>C.20</v>
      </c>
      <c r="W249" s="7"/>
    </row>
    <row r="250" spans="1:23" ht="15.75" customHeight="1" thickBot="1" x14ac:dyDescent="0.25">
      <c r="B250" s="17" t="s">
        <v>110</v>
      </c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0"/>
      <c r="O250" s="10"/>
      <c r="P250" s="10"/>
      <c r="Q250" s="10"/>
      <c r="R250" s="10"/>
      <c r="S250" s="10"/>
      <c r="T250" s="10"/>
      <c r="U250" s="10"/>
      <c r="V250" s="10"/>
      <c r="W250" s="5"/>
    </row>
    <row r="251" spans="1:23" ht="15.75" hidden="1" customHeight="1" x14ac:dyDescent="0.2">
      <c r="B251" s="17">
        <v>1</v>
      </c>
      <c r="C251" s="1" t="str">
        <f ca="1">VLOOKUP(C243,OFFSET(Pairings!$D$2,($B251-1)*gamesPerRound,0,gamesPerRound,2),2,FALSE)</f>
        <v>O.01</v>
      </c>
      <c r="D251" s="1" t="str">
        <f ca="1">VLOOKUP(D243,OFFSET(Pairings!$D$2,($B251-1)*gamesPerRound,0,gamesPerRound,2),2,FALSE)</f>
        <v>L.02</v>
      </c>
      <c r="E251" s="1" t="e">
        <f ca="1">VLOOKUP(E243,OFFSET(Pairings!$D$2,($B251-1)*gamesPerRound,0,gamesPerRound,2),2,FALSE)</f>
        <v>#N/A</v>
      </c>
      <c r="F251" s="1" t="e">
        <f ca="1">VLOOKUP(F243,OFFSET(Pairings!$D$2,($B251-1)*gamesPerRound,0,gamesPerRound,2),2,FALSE)</f>
        <v>#N/A</v>
      </c>
      <c r="G251" s="1" t="e">
        <f ca="1">VLOOKUP(G243,OFFSET(Pairings!$D$2,($B251-1)*gamesPerRound,0,gamesPerRound,2),2,FALSE)</f>
        <v>#N/A</v>
      </c>
      <c r="H251" s="1" t="e">
        <f ca="1">VLOOKUP(H243,OFFSET(Pairings!$D$2,($B251-1)*gamesPerRound,0,gamesPerRound,2),2,FALSE)</f>
        <v>#N/A</v>
      </c>
      <c r="I251" s="1" t="e">
        <f ca="1">VLOOKUP(I243,OFFSET(Pairings!$D$2,($B251-1)*gamesPerRound,0,gamesPerRound,2),2,FALSE)</f>
        <v>#N/A</v>
      </c>
      <c r="J251" s="1" t="str">
        <f ca="1">VLOOKUP(J243,OFFSET(Pairings!$D$2,($B251-1)*gamesPerRound,0,gamesPerRound,2),2,FALSE)</f>
        <v>I.07</v>
      </c>
      <c r="K251" s="1" t="str">
        <f ca="1">VLOOKUP(K243,OFFSET(Pairings!$D$2,($B251-1)*gamesPerRound,0,gamesPerRound,2),2,FALSE)</f>
        <v>P.09</v>
      </c>
      <c r="L251" s="1" t="str">
        <f ca="1">VLOOKUP(L243,OFFSET(Pairings!$D$2,($B251-1)*gamesPerRound,0,gamesPerRound,2),2,FALSE)</f>
        <v>E.10</v>
      </c>
      <c r="M251" s="1" t="str">
        <f ca="1">VLOOKUP(M243,OFFSET(Pairings!$D$2,($B251-1)*gamesPerRound,0,gamesPerRound,2),2,FALSE)</f>
        <v>C.11</v>
      </c>
      <c r="N251" s="1" t="str">
        <f ca="1">VLOOKUP(N243,OFFSET(Pairings!$D$2,($B251-1)*gamesPerRound,0,gamesPerRound,2),2,FALSE)</f>
        <v>R.12</v>
      </c>
      <c r="O251" s="1" t="str">
        <f ca="1">VLOOKUP(O243,OFFSET(Pairings!$D$2,($B251-1)*gamesPerRound,0,gamesPerRound,2),2,FALSE)</f>
        <v>A.13</v>
      </c>
      <c r="P251" s="1" t="e">
        <f ca="1">VLOOKUP(P243,OFFSET(Pairings!$D$2,($B251-1)*gamesPerRound,0,gamesPerRound,2),2,FALSE)</f>
        <v>#N/A</v>
      </c>
      <c r="Q251" s="1" t="str">
        <f ca="1">VLOOKUP(Q243,OFFSET(Pairings!$D$2,($B251-1)*gamesPerRound,0,gamesPerRound,2),2,FALSE)</f>
        <v>N.15</v>
      </c>
      <c r="R251" s="1" t="e">
        <f ca="1">VLOOKUP(R243,OFFSET(Pairings!$D$2,($B251-1)*gamesPerRound,0,gamesPerRound,2),2,FALSE)</f>
        <v>#N/A</v>
      </c>
      <c r="S251" s="1" t="e">
        <f ca="1">VLOOKUP(S243,OFFSET(Pairings!$D$2,($B251-1)*gamesPerRound,0,gamesPerRound,2),2,FALSE)</f>
        <v>#N/A</v>
      </c>
      <c r="T251" s="1" t="str">
        <f ca="1">VLOOKUP(T243,OFFSET(Pairings!$D$2,($B251-1)*gamesPerRound,0,gamesPerRound,2),2,FALSE)</f>
        <v>M.18</v>
      </c>
      <c r="U251" s="1" t="e">
        <f ca="1">VLOOKUP(U243,OFFSET(Pairings!$D$2,($B251-1)*gamesPerRound,0,gamesPerRound,2),2,FALSE)</f>
        <v>#N/A</v>
      </c>
      <c r="V251" s="1" t="str">
        <f ca="1">VLOOKUP(V243,OFFSET(Pairings!$D$2,($B251-1)*gamesPerRound,0,gamesPerRound,2),2,FALSE)</f>
        <v>J.20</v>
      </c>
    </row>
    <row r="252" spans="1:23" ht="15.75" hidden="1" customHeight="1" x14ac:dyDescent="0.2">
      <c r="B252" s="17">
        <v>1</v>
      </c>
      <c r="C252" s="1" t="e">
        <f ca="1">VLOOKUP(C243,OFFSET(Pairings!$E$2,($B252-1)*gamesPerRound,0,gamesPerRound,4),4,FALSE)</f>
        <v>#N/A</v>
      </c>
      <c r="D252" s="1" t="e">
        <f ca="1">VLOOKUP(D243,OFFSET(Pairings!$E$2,($B252-1)*gamesPerRound,0,gamesPerRound,4),4,FALSE)</f>
        <v>#N/A</v>
      </c>
      <c r="E252" s="1" t="str">
        <f ca="1">VLOOKUP(E243,OFFSET(Pairings!$E$2,($B252-1)*gamesPerRound,0,gamesPerRound,4),4,FALSE)</f>
        <v>H.03</v>
      </c>
      <c r="F252" s="1" t="str">
        <f ca="1">VLOOKUP(F243,OFFSET(Pairings!$E$2,($B252-1)*gamesPerRound,0,gamesPerRound,4),4,FALSE)</f>
        <v>F.04</v>
      </c>
      <c r="G252" s="1" t="str">
        <f ca="1">VLOOKUP(G243,OFFSET(Pairings!$E$2,($B252-1)*gamesPerRound,0,gamesPerRound,4),4,FALSE)</f>
        <v>C.05</v>
      </c>
      <c r="H252" s="1" t="str">
        <f ca="1">VLOOKUP(H243,OFFSET(Pairings!$E$2,($B252-1)*gamesPerRound,0,gamesPerRound,4),4,FALSE)</f>
        <v>S.06</v>
      </c>
      <c r="I252" s="1" t="str">
        <f ca="1">VLOOKUP(I243,OFFSET(Pairings!$E$2,($B252-1)*gamesPerRound,0,gamesPerRound,4),4,FALSE)</f>
        <v>R.07</v>
      </c>
      <c r="J252" s="1" t="e">
        <f ca="1">VLOOKUP(J243,OFFSET(Pairings!$E$2,($B252-1)*gamesPerRound,0,gamesPerRound,4),4,FALSE)</f>
        <v>#N/A</v>
      </c>
      <c r="K252" s="1" t="e">
        <f ca="1">VLOOKUP(K243,OFFSET(Pairings!$E$2,($B252-1)*gamesPerRound,0,gamesPerRound,4),4,FALSE)</f>
        <v>#N/A</v>
      </c>
      <c r="L252" s="1" t="e">
        <f ca="1">VLOOKUP(L243,OFFSET(Pairings!$E$2,($B252-1)*gamesPerRound,0,gamesPerRound,4),4,FALSE)</f>
        <v>#N/A</v>
      </c>
      <c r="M252" s="1" t="e">
        <f ca="1">VLOOKUP(M243,OFFSET(Pairings!$E$2,($B252-1)*gamesPerRound,0,gamesPerRound,4),4,FALSE)</f>
        <v>#N/A</v>
      </c>
      <c r="N252" s="1" t="e">
        <f ca="1">VLOOKUP(N243,OFFSET(Pairings!$E$2,($B252-1)*gamesPerRound,0,gamesPerRound,4),4,FALSE)</f>
        <v>#N/A</v>
      </c>
      <c r="O252" s="1" t="e">
        <f ca="1">VLOOKUP(O243,OFFSET(Pairings!$E$2,($B252-1)*gamesPerRound,0,gamesPerRound,4),4,FALSE)</f>
        <v>#N/A</v>
      </c>
      <c r="P252" s="1" t="str">
        <f ca="1">VLOOKUP(P243,OFFSET(Pairings!$E$2,($B252-1)*gamesPerRound,0,gamesPerRound,4),4,FALSE)</f>
        <v>D.14</v>
      </c>
      <c r="Q252" s="1" t="e">
        <f ca="1">VLOOKUP(Q243,OFFSET(Pairings!$E$2,($B252-1)*gamesPerRound,0,gamesPerRound,4),4,FALSE)</f>
        <v>#N/A</v>
      </c>
      <c r="R252" s="1" t="str">
        <f ca="1">VLOOKUP(R243,OFFSET(Pairings!$E$2,($B252-1)*gamesPerRound,0,gamesPerRound,4),4,FALSE)</f>
        <v>L.16</v>
      </c>
      <c r="S252" s="1" t="str">
        <f ca="1">VLOOKUP(S243,OFFSET(Pairings!$E$2,($B252-1)*gamesPerRound,0,gamesPerRound,4),4,FALSE)</f>
        <v>I.17</v>
      </c>
      <c r="T252" s="1" t="e">
        <f ca="1">VLOOKUP(T243,OFFSET(Pairings!$E$2,($B252-1)*gamesPerRound,0,gamesPerRound,4),4,FALSE)</f>
        <v>#N/A</v>
      </c>
      <c r="U252" s="1" t="str">
        <f ca="1">VLOOKUP(U243,OFFSET(Pairings!$E$2,($B252-1)*gamesPerRound,0,gamesPerRound,4),4,FALSE)</f>
        <v>J.19</v>
      </c>
      <c r="V252" s="1" t="e">
        <f ca="1">VLOOKUP(V243,OFFSET(Pairings!$E$2,($B252-1)*gamesPerRound,0,gamesPerRound,4),4,FALSE)</f>
        <v>#N/A</v>
      </c>
    </row>
    <row r="253" spans="1:23" ht="15.75" hidden="1" customHeight="1" x14ac:dyDescent="0.2">
      <c r="B253" s="17">
        <v>2</v>
      </c>
      <c r="C253" s="1" t="e">
        <f ca="1">VLOOKUP(C243,OFFSET(Pairings!$D$2,($B253-1)*gamesPerRound,0,gamesPerRound,2),2,FALSE)</f>
        <v>#N/A</v>
      </c>
      <c r="D253" s="1" t="str">
        <f ca="1">VLOOKUP(D243,OFFSET(Pairings!$D$2,($B253-1)*gamesPerRound,0,gamesPerRound,2),2,FALSE)</f>
        <v>S.02</v>
      </c>
      <c r="E253" s="1" t="str">
        <f ca="1">VLOOKUP(E243,OFFSET(Pairings!$D$2,($B253-1)*gamesPerRound,0,gamesPerRound,2),2,FALSE)</f>
        <v>K.03</v>
      </c>
      <c r="F253" s="1" t="str">
        <f ca="1">VLOOKUP(F243,OFFSET(Pairings!$D$2,($B253-1)*gamesPerRound,0,gamesPerRound,2),2,FALSE)</f>
        <v>O.04</v>
      </c>
      <c r="G253" s="1" t="e">
        <f ca="1">VLOOKUP(G243,OFFSET(Pairings!$D$2,($B253-1)*gamesPerRound,0,gamesPerRound,2),2,FALSE)</f>
        <v>#N/A</v>
      </c>
      <c r="H253" s="1" t="str">
        <f ca="1">VLOOKUP(H243,OFFSET(Pairings!$D$2,($B253-1)*gamesPerRound,0,gamesPerRound,2),2,FALSE)</f>
        <v>B.06</v>
      </c>
      <c r="I253" s="1" t="str">
        <f ca="1">VLOOKUP(I243,OFFSET(Pairings!$D$2,($B253-1)*gamesPerRound,0,gamesPerRound,2),2,FALSE)</f>
        <v>D.07</v>
      </c>
      <c r="J253" s="1" t="str">
        <f ca="1">VLOOKUP(J243,OFFSET(Pairings!$D$2,($B253-1)*gamesPerRound,0,gamesPerRound,2),2,FALSE)</f>
        <v>J.08</v>
      </c>
      <c r="K253" s="1" t="str">
        <f ca="1">VLOOKUP(K243,OFFSET(Pairings!$D$2,($B253-1)*gamesPerRound,0,gamesPerRound,2),2,FALSE)</f>
        <v>I.09</v>
      </c>
      <c r="L253" s="1" t="str">
        <f ca="1">VLOOKUP(L243,OFFSET(Pairings!$D$2,($B253-1)*gamesPerRound,0,gamesPerRound,2),2,FALSE)</f>
        <v>L.10</v>
      </c>
      <c r="M253" s="1" t="e">
        <f ca="1">VLOOKUP(M243,OFFSET(Pairings!$D$2,($B253-1)*gamesPerRound,0,gamesPerRound,2),2,FALSE)</f>
        <v>#N/A</v>
      </c>
      <c r="N253" s="1" t="str">
        <f ca="1">VLOOKUP(N243,OFFSET(Pairings!$D$2,($B253-1)*gamesPerRound,0,gamesPerRound,2),2,FALSE)</f>
        <v>G.12</v>
      </c>
      <c r="O253" s="1" t="str">
        <f ca="1">VLOOKUP(O243,OFFSET(Pairings!$D$2,($B253-1)*gamesPerRound,0,gamesPerRound,2),2,FALSE)</f>
        <v>H.13</v>
      </c>
      <c r="P253" s="1" t="str">
        <f ca="1">VLOOKUP(P243,OFFSET(Pairings!$D$2,($B253-1)*gamesPerRound,0,gamesPerRound,2),2,FALSE)</f>
        <v>K.14</v>
      </c>
      <c r="Q253" s="1" t="e">
        <f ca="1">VLOOKUP(Q243,OFFSET(Pairings!$D$2,($B253-1)*gamesPerRound,0,gamesPerRound,2),2,FALSE)</f>
        <v>#N/A</v>
      </c>
      <c r="R253" s="1" t="e">
        <f ca="1">VLOOKUP(R243,OFFSET(Pairings!$D$2,($B253-1)*gamesPerRound,0,gamesPerRound,2),2,FALSE)</f>
        <v>#N/A</v>
      </c>
      <c r="S253" s="1" t="str">
        <f ca="1">VLOOKUP(S243,OFFSET(Pairings!$D$2,($B253-1)*gamesPerRound,0,gamesPerRound,2),2,FALSE)</f>
        <v>E.17</v>
      </c>
      <c r="T253" s="1" t="e">
        <f ca="1">VLOOKUP(T243,OFFSET(Pairings!$D$2,($B253-1)*gamesPerRound,0,gamesPerRound,2),2,FALSE)</f>
        <v>#N/A</v>
      </c>
      <c r="U253" s="1" t="e">
        <f ca="1">VLOOKUP(U243,OFFSET(Pairings!$D$2,($B253-1)*gamesPerRound,0,gamesPerRound,2),2,FALSE)</f>
        <v>#N/A</v>
      </c>
      <c r="V253" s="1" t="e">
        <f ca="1">VLOOKUP(V243,OFFSET(Pairings!$D$2,($B253-1)*gamesPerRound,0,gamesPerRound,2),2,FALSE)</f>
        <v>#N/A</v>
      </c>
    </row>
    <row r="254" spans="1:23" ht="15.75" hidden="1" customHeight="1" x14ac:dyDescent="0.2">
      <c r="B254" s="17">
        <v>2</v>
      </c>
      <c r="C254" s="1" t="str">
        <f ca="1">VLOOKUP(C243,OFFSET(Pairings!$E$2,($B254-1)*gamesPerRound,0,gamesPerRound,4),4,FALSE)</f>
        <v>G.02</v>
      </c>
      <c r="D254" s="1" t="e">
        <f ca="1">VLOOKUP(D243,OFFSET(Pairings!$E$2,($B254-1)*gamesPerRound,0,gamesPerRound,4),4,FALSE)</f>
        <v>#N/A</v>
      </c>
      <c r="E254" s="1" t="e">
        <f ca="1">VLOOKUP(E243,OFFSET(Pairings!$E$2,($B254-1)*gamesPerRound,0,gamesPerRound,4),4,FALSE)</f>
        <v>#N/A</v>
      </c>
      <c r="F254" s="1" t="e">
        <f ca="1">VLOOKUP(F243,OFFSET(Pairings!$E$2,($B254-1)*gamesPerRound,0,gamesPerRound,4),4,FALSE)</f>
        <v>#N/A</v>
      </c>
      <c r="G254" s="1" t="str">
        <f ca="1">VLOOKUP(G243,OFFSET(Pairings!$E$2,($B254-1)*gamesPerRound,0,gamesPerRound,4),4,FALSE)</f>
        <v>N.06</v>
      </c>
      <c r="H254" s="1" t="e">
        <f ca="1">VLOOKUP(H243,OFFSET(Pairings!$E$2,($B254-1)*gamesPerRound,0,gamesPerRound,4),4,FALSE)</f>
        <v>#N/A</v>
      </c>
      <c r="I254" s="1" t="e">
        <f ca="1">VLOOKUP(I243,OFFSET(Pairings!$E$2,($B254-1)*gamesPerRound,0,gamesPerRound,4),4,FALSE)</f>
        <v>#N/A</v>
      </c>
      <c r="J254" s="1" t="e">
        <f ca="1">VLOOKUP(J243,OFFSET(Pairings!$E$2,($B254-1)*gamesPerRound,0,gamesPerRound,4),4,FALSE)</f>
        <v>#N/A</v>
      </c>
      <c r="K254" s="1" t="e">
        <f ca="1">VLOOKUP(K243,OFFSET(Pairings!$E$2,($B254-1)*gamesPerRound,0,gamesPerRound,4),4,FALSE)</f>
        <v>#N/A</v>
      </c>
      <c r="L254" s="1" t="e">
        <f ca="1">VLOOKUP(L243,OFFSET(Pairings!$E$2,($B254-1)*gamesPerRound,0,gamesPerRound,4),4,FALSE)</f>
        <v>#N/A</v>
      </c>
      <c r="M254" s="1" t="str">
        <f ca="1">VLOOKUP(M243,OFFSET(Pairings!$E$2,($B254-1)*gamesPerRound,0,gamesPerRound,4),4,FALSE)</f>
        <v>O.11</v>
      </c>
      <c r="N254" s="1" t="e">
        <f ca="1">VLOOKUP(N243,OFFSET(Pairings!$E$2,($B254-1)*gamesPerRound,0,gamesPerRound,4),4,FALSE)</f>
        <v>#N/A</v>
      </c>
      <c r="O254" s="1" t="e">
        <f ca="1">VLOOKUP(O243,OFFSET(Pairings!$E$2,($B254-1)*gamesPerRound,0,gamesPerRound,4),4,FALSE)</f>
        <v>#N/A</v>
      </c>
      <c r="P254" s="1" t="e">
        <f ca="1">VLOOKUP(P243,OFFSET(Pairings!$E$2,($B254-1)*gamesPerRound,0,gamesPerRound,4),4,FALSE)</f>
        <v>#N/A</v>
      </c>
      <c r="Q254" s="1" t="str">
        <f ca="1">VLOOKUP(Q243,OFFSET(Pairings!$E$2,($B254-1)*gamesPerRound,0,gamesPerRound,4),4,FALSE)</f>
        <v>R.15</v>
      </c>
      <c r="R254" s="1" t="str">
        <f ca="1">VLOOKUP(R243,OFFSET(Pairings!$E$2,($B254-1)*gamesPerRound,0,gamesPerRound,4),4,FALSE)</f>
        <v>F.16</v>
      </c>
      <c r="S254" s="1" t="e">
        <f ca="1">VLOOKUP(S243,OFFSET(Pairings!$E$2,($B254-1)*gamesPerRound,0,gamesPerRound,4),4,FALSE)</f>
        <v>#N/A</v>
      </c>
      <c r="T254" s="1" t="str">
        <f ca="1">VLOOKUP(T243,OFFSET(Pairings!$E$2,($B254-1)*gamesPerRound,0,gamesPerRound,4),4,FALSE)</f>
        <v>A.18</v>
      </c>
      <c r="U254" s="1" t="str">
        <f ca="1">VLOOKUP(U243,OFFSET(Pairings!$E$2,($B254-1)*gamesPerRound,0,gamesPerRound,4),4,FALSE)</f>
        <v>A.19</v>
      </c>
      <c r="V254" s="1" t="str">
        <f ca="1">VLOOKUP(V243,OFFSET(Pairings!$E$2,($B254-1)*gamesPerRound,0,gamesPerRound,4),4,FALSE)</f>
        <v>P.20</v>
      </c>
    </row>
    <row r="255" spans="1:23" ht="15.6" hidden="1" customHeight="1" x14ac:dyDescent="0.2">
      <c r="B255" s="17">
        <v>3</v>
      </c>
      <c r="C255" s="1" t="str">
        <f ca="1">VLOOKUP(C243,OFFSET(Pairings!$D$2,($B255-1)*gamesPerRound,0,gamesPerRound,2),2,FALSE)</f>
        <v>C.01</v>
      </c>
      <c r="D255" s="1" t="e">
        <f ca="1">VLOOKUP(D243,OFFSET(Pairings!$D$2,($B255-1)*gamesPerRound,0,gamesPerRound,2),2,FALSE)</f>
        <v>#N/A</v>
      </c>
      <c r="E255" s="1" t="e">
        <f ca="1">VLOOKUP(E243,OFFSET(Pairings!$D$2,($B255-1)*gamesPerRound,0,gamesPerRound,2),2,FALSE)</f>
        <v>#N/A</v>
      </c>
      <c r="F255" s="1" t="str">
        <f ca="1">VLOOKUP(F243,OFFSET(Pairings!$D$2,($B255-1)*gamesPerRound,0,gamesPerRound,2),2,FALSE)</f>
        <v>D.04</v>
      </c>
      <c r="G255" s="1" t="str">
        <f ca="1">VLOOKUP(G243,OFFSET(Pairings!$D$2,($B255-1)*gamesPerRound,0,gamesPerRound,2),2,FALSE)</f>
        <v>K.05</v>
      </c>
      <c r="H255" s="1" t="str">
        <f ca="1">VLOOKUP(H243,OFFSET(Pairings!$D$2,($B255-1)*gamesPerRound,0,gamesPerRound,2),2,FALSE)</f>
        <v>P.06</v>
      </c>
      <c r="I255" s="1" t="e">
        <f ca="1">VLOOKUP(I243,OFFSET(Pairings!$D$2,($B255-1)*gamesPerRound,0,gamesPerRound,2),2,FALSE)</f>
        <v>#N/A</v>
      </c>
      <c r="J255" s="1" t="e">
        <f ca="1">VLOOKUP(J243,OFFSET(Pairings!$D$2,($B255-1)*gamesPerRound,0,gamesPerRound,2),2,FALSE)</f>
        <v>#N/A</v>
      </c>
      <c r="K255" s="1" t="e">
        <f ca="1">VLOOKUP(K243,OFFSET(Pairings!$D$2,($B255-1)*gamesPerRound,0,gamesPerRound,2),2,FALSE)</f>
        <v>#N/A</v>
      </c>
      <c r="L255" s="1" t="e">
        <f ca="1">VLOOKUP(L243,OFFSET(Pairings!$D$2,($B255-1)*gamesPerRound,0,gamesPerRound,2),2,FALSE)</f>
        <v>#N/A</v>
      </c>
      <c r="M255" s="1" t="str">
        <f ca="1">VLOOKUP(M243,OFFSET(Pairings!$D$2,($B255-1)*gamesPerRound,0,gamesPerRound,2),2,FALSE)</f>
        <v>R.11</v>
      </c>
      <c r="N255" s="1" t="e">
        <f ca="1">VLOOKUP(N243,OFFSET(Pairings!$D$2,($B255-1)*gamesPerRound,0,gamesPerRound,2),2,FALSE)</f>
        <v>#N/A</v>
      </c>
      <c r="O255" s="1" t="e">
        <f ca="1">VLOOKUP(O243,OFFSET(Pairings!$D$2,($B255-1)*gamesPerRound,0,gamesPerRound,2),2,FALSE)</f>
        <v>#N/A</v>
      </c>
      <c r="P255" s="1" t="e">
        <f ca="1">VLOOKUP(P243,OFFSET(Pairings!$D$2,($B255-1)*gamesPerRound,0,gamesPerRound,2),2,FALSE)</f>
        <v>#N/A</v>
      </c>
      <c r="Q255" s="1" t="e">
        <f ca="1">VLOOKUP(Q243,OFFSET(Pairings!$D$2,($B255-1)*gamesPerRound,0,gamesPerRound,2),2,FALSE)</f>
        <v>#N/A</v>
      </c>
      <c r="R255" s="1" t="str">
        <f ca="1">VLOOKUP(R243,OFFSET(Pairings!$D$2,($B255-1)*gamesPerRound,0,gamesPerRound,2),2,FALSE)</f>
        <v>H.16</v>
      </c>
      <c r="S255" s="1" t="e">
        <f ca="1">VLOOKUP(S243,OFFSET(Pairings!$D$2,($B255-1)*gamesPerRound,0,gamesPerRound,2),2,FALSE)</f>
        <v>#N/A</v>
      </c>
      <c r="T255" s="1" t="e">
        <f ca="1">VLOOKUP(T243,OFFSET(Pairings!$D$2,($B255-1)*gamesPerRound,0,gamesPerRound,2),2,FALSE)</f>
        <v>#N/A</v>
      </c>
      <c r="U255" s="1" t="str">
        <f ca="1">VLOOKUP(U243,OFFSET(Pairings!$D$2,($B255-1)*gamesPerRound,0,gamesPerRound,2),2,FALSE)</f>
        <v>H.19</v>
      </c>
      <c r="V255" s="1" t="e">
        <f ca="1">VLOOKUP(V243,OFFSET(Pairings!$D$2,($B255-1)*gamesPerRound,0,gamesPerRound,2),2,FALSE)</f>
        <v>#N/A</v>
      </c>
    </row>
    <row r="256" spans="1:23" ht="15.6" hidden="1" customHeight="1" x14ac:dyDescent="0.2">
      <c r="B256" s="17">
        <v>3</v>
      </c>
      <c r="C256" s="1" t="e">
        <f ca="1">VLOOKUP(C243,OFFSET(Pairings!$E$2,($B256-1)*gamesPerRound,0,gamesPerRound,4),4,FALSE)</f>
        <v>#N/A</v>
      </c>
      <c r="D256" s="1" t="str">
        <f ca="1">VLOOKUP(D243,OFFSET(Pairings!$E$2,($B256-1)*gamesPerRound,0,gamesPerRound,4),4,FALSE)</f>
        <v>B.02</v>
      </c>
      <c r="E256" s="1" t="str">
        <f ca="1">VLOOKUP(E243,OFFSET(Pairings!$E$2,($B256-1)*gamesPerRound,0,gamesPerRound,4),4,FALSE)</f>
        <v>M.03</v>
      </c>
      <c r="F256" s="1" t="e">
        <f ca="1">VLOOKUP(F243,OFFSET(Pairings!$E$2,($B256-1)*gamesPerRound,0,gamesPerRound,4),4,FALSE)</f>
        <v>#N/A</v>
      </c>
      <c r="G256" s="1" t="e">
        <f ca="1">VLOOKUP(G243,OFFSET(Pairings!$E$2,($B256-1)*gamesPerRound,0,gamesPerRound,4),4,FALSE)</f>
        <v>#N/A</v>
      </c>
      <c r="H256" s="1" t="e">
        <f ca="1">VLOOKUP(H243,OFFSET(Pairings!$E$2,($B256-1)*gamesPerRound,0,gamesPerRound,4),4,FALSE)</f>
        <v>#N/A</v>
      </c>
      <c r="I256" s="1" t="str">
        <f ca="1">VLOOKUP(I243,OFFSET(Pairings!$E$2,($B256-1)*gamesPerRound,0,gamesPerRound,4),4,FALSE)</f>
        <v>E.07</v>
      </c>
      <c r="J256" s="1" t="str">
        <f ca="1">VLOOKUP(J243,OFFSET(Pairings!$E$2,($B256-1)*gamesPerRound,0,gamesPerRound,4),4,FALSE)</f>
        <v>N.08</v>
      </c>
      <c r="K256" s="1" t="str">
        <f ca="1">VLOOKUP(K243,OFFSET(Pairings!$E$2,($B256-1)*gamesPerRound,0,gamesPerRound,4),4,FALSE)</f>
        <v>E.09</v>
      </c>
      <c r="L256" s="1" t="str">
        <f ca="1">VLOOKUP(L243,OFFSET(Pairings!$E$2,($B256-1)*gamesPerRound,0,gamesPerRound,4),4,FALSE)</f>
        <v>G.10</v>
      </c>
      <c r="M256" s="1" t="e">
        <f ca="1">VLOOKUP(M243,OFFSET(Pairings!$E$2,($B256-1)*gamesPerRound,0,gamesPerRound,4),4,FALSE)</f>
        <v>#N/A</v>
      </c>
      <c r="N256" s="1" t="str">
        <f ca="1">VLOOKUP(N243,OFFSET(Pairings!$E$2,($B256-1)*gamesPerRound,0,gamesPerRound,4),4,FALSE)</f>
        <v>L.12</v>
      </c>
      <c r="O256" s="1" t="str">
        <f ca="1">VLOOKUP(O243,OFFSET(Pairings!$E$2,($B256-1)*gamesPerRound,0,gamesPerRound,4),4,FALSE)</f>
        <v>B.13</v>
      </c>
      <c r="P256" s="1" t="str">
        <f ca="1">VLOOKUP(P243,OFFSET(Pairings!$E$2,($B256-1)*gamesPerRound,0,gamesPerRound,4),4,FALSE)</f>
        <v>M.14</v>
      </c>
      <c r="Q256" s="1" t="str">
        <f ca="1">VLOOKUP(Q243,OFFSET(Pairings!$E$2,($B256-1)*gamesPerRound,0,gamesPerRound,4),4,FALSE)</f>
        <v>I.15</v>
      </c>
      <c r="R256" s="1" t="e">
        <f ca="1">VLOOKUP(R243,OFFSET(Pairings!$E$2,($B256-1)*gamesPerRound,0,gamesPerRound,4),4,FALSE)</f>
        <v>#N/A</v>
      </c>
      <c r="S256" s="1" t="str">
        <f ca="1">VLOOKUP(S243,OFFSET(Pairings!$E$2,($B256-1)*gamesPerRound,0,gamesPerRound,4),4,FALSE)</f>
        <v>F.17</v>
      </c>
      <c r="T256" s="1" t="str">
        <f ca="1">VLOOKUP(T243,OFFSET(Pairings!$E$2,($B256-1)*gamesPerRound,0,gamesPerRound,4),4,FALSE)</f>
        <v>S.18</v>
      </c>
      <c r="U256" s="1" t="e">
        <f ca="1">VLOOKUP(U243,OFFSET(Pairings!$E$2,($B256-1)*gamesPerRound,0,gamesPerRound,4),4,FALSE)</f>
        <v>#N/A</v>
      </c>
      <c r="V256" s="1" t="str">
        <f ca="1">VLOOKUP(V243,OFFSET(Pairings!$E$2,($B256-1)*gamesPerRound,0,gamesPerRound,4),4,FALSE)</f>
        <v>C.20</v>
      </c>
    </row>
    <row r="257" spans="1:23" ht="15.75" thickBot="1" x14ac:dyDescent="0.25"/>
    <row r="258" spans="1:23" s="12" customFormat="1" ht="15.75" thickBot="1" x14ac:dyDescent="0.25">
      <c r="A258" s="12" t="s">
        <v>376</v>
      </c>
      <c r="B258" s="38">
        <f>VLOOKUP(A258,TeamLookup,2,FALSE)</f>
        <v>0</v>
      </c>
      <c r="C258" s="13" t="str">
        <f>$A258&amp;"."&amp;TEXT(C$1,"00")</f>
        <v>R.01</v>
      </c>
      <c r="D258" s="14" t="str">
        <f t="shared" ref="D258:V258" si="167">$A258&amp;"."&amp;TEXT(D$1,"00")</f>
        <v>R.02</v>
      </c>
      <c r="E258" s="14" t="str">
        <f t="shared" si="167"/>
        <v>R.03</v>
      </c>
      <c r="F258" s="14" t="str">
        <f t="shared" si="167"/>
        <v>R.04</v>
      </c>
      <c r="G258" s="14" t="str">
        <f t="shared" si="167"/>
        <v>R.05</v>
      </c>
      <c r="H258" s="14" t="str">
        <f t="shared" si="167"/>
        <v>R.06</v>
      </c>
      <c r="I258" s="14" t="str">
        <f t="shared" si="167"/>
        <v>R.07</v>
      </c>
      <c r="J258" s="14" t="str">
        <f t="shared" si="167"/>
        <v>R.08</v>
      </c>
      <c r="K258" s="14" t="str">
        <f t="shared" si="167"/>
        <v>R.09</v>
      </c>
      <c r="L258" s="14" t="str">
        <f t="shared" si="167"/>
        <v>R.10</v>
      </c>
      <c r="M258" s="14" t="str">
        <f t="shared" si="167"/>
        <v>R.11</v>
      </c>
      <c r="N258" s="15" t="str">
        <f t="shared" si="167"/>
        <v>R.12</v>
      </c>
      <c r="O258" s="15" t="str">
        <f t="shared" si="167"/>
        <v>R.13</v>
      </c>
      <c r="P258" s="15" t="str">
        <f t="shared" si="167"/>
        <v>R.14</v>
      </c>
      <c r="Q258" s="15" t="str">
        <f t="shared" si="167"/>
        <v>R.15</v>
      </c>
      <c r="R258" s="15" t="str">
        <f t="shared" si="167"/>
        <v>R.16</v>
      </c>
      <c r="S258" s="15" t="str">
        <f t="shared" si="167"/>
        <v>R.17</v>
      </c>
      <c r="T258" s="15" t="str">
        <f t="shared" si="167"/>
        <v>R.18</v>
      </c>
      <c r="U258" s="15" t="str">
        <f t="shared" si="167"/>
        <v>R.19</v>
      </c>
      <c r="V258" s="15" t="str">
        <f t="shared" si="167"/>
        <v>R.20</v>
      </c>
      <c r="W258" s="16" t="s">
        <v>110</v>
      </c>
    </row>
    <row r="259" spans="1:23" ht="9" customHeight="1" x14ac:dyDescent="0.2">
      <c r="C259" s="19" t="str">
        <f t="shared" ref="C259:V259" ca="1" si="168">IF(ISNA(C266),"B","W")</f>
        <v>B</v>
      </c>
      <c r="D259" s="20" t="str">
        <f t="shared" ca="1" si="168"/>
        <v>W</v>
      </c>
      <c r="E259" s="20" t="str">
        <f t="shared" ca="1" si="168"/>
        <v>B</v>
      </c>
      <c r="F259" s="20" t="str">
        <f t="shared" ca="1" si="168"/>
        <v>B</v>
      </c>
      <c r="G259" s="20" t="str">
        <f t="shared" ca="1" si="168"/>
        <v>B</v>
      </c>
      <c r="H259" s="20" t="str">
        <f t="shared" ca="1" si="168"/>
        <v>B</v>
      </c>
      <c r="I259" s="20" t="str">
        <f t="shared" ca="1" si="168"/>
        <v>W</v>
      </c>
      <c r="J259" s="20" t="str">
        <f t="shared" ca="1" si="168"/>
        <v>W</v>
      </c>
      <c r="K259" s="20" t="str">
        <f t="shared" ca="1" si="168"/>
        <v>W</v>
      </c>
      <c r="L259" s="20" t="str">
        <f t="shared" ca="1" si="168"/>
        <v>W</v>
      </c>
      <c r="M259" s="20" t="str">
        <f t="shared" ca="1" si="168"/>
        <v>B</v>
      </c>
      <c r="N259" s="21" t="str">
        <f t="shared" ca="1" si="168"/>
        <v>B</v>
      </c>
      <c r="O259" s="21" t="str">
        <f t="shared" ca="1" si="168"/>
        <v>B</v>
      </c>
      <c r="P259" s="21" t="str">
        <f t="shared" ca="1" si="168"/>
        <v>W</v>
      </c>
      <c r="Q259" s="21" t="str">
        <f t="shared" ca="1" si="168"/>
        <v>W</v>
      </c>
      <c r="R259" s="21" t="str">
        <f t="shared" ca="1" si="168"/>
        <v>B</v>
      </c>
      <c r="S259" s="21" t="str">
        <f t="shared" ca="1" si="168"/>
        <v>W</v>
      </c>
      <c r="T259" s="21" t="str">
        <f t="shared" ca="1" si="168"/>
        <v>W</v>
      </c>
      <c r="U259" s="21" t="str">
        <f t="shared" ca="1" si="168"/>
        <v>W</v>
      </c>
      <c r="V259" s="21" t="str">
        <f t="shared" ca="1" si="168"/>
        <v>W</v>
      </c>
      <c r="W259" s="6"/>
    </row>
    <row r="260" spans="1:23" x14ac:dyDescent="0.2">
      <c r="B260" s="17" t="s">
        <v>111</v>
      </c>
      <c r="C260" s="22" t="str">
        <f ca="1">IF(ISNA(C266),C267,C266)</f>
        <v>F.01</v>
      </c>
      <c r="D260" s="23" t="str">
        <f t="shared" ref="D260:V260" ca="1" si="169">IF(ISNA(D266),D267,D266)</f>
        <v>O.02</v>
      </c>
      <c r="E260" s="23" t="str">
        <f t="shared" ca="1" si="169"/>
        <v>C.03</v>
      </c>
      <c r="F260" s="23" t="str">
        <f t="shared" ca="1" si="169"/>
        <v>J.04</v>
      </c>
      <c r="G260" s="23" t="str">
        <f t="shared" ca="1" si="169"/>
        <v>F.05</v>
      </c>
      <c r="H260" s="23" t="str">
        <f t="shared" ca="1" si="169"/>
        <v>I.06</v>
      </c>
      <c r="I260" s="23" t="str">
        <f t="shared" ca="1" si="169"/>
        <v>Q.07</v>
      </c>
      <c r="J260" s="23" t="str">
        <f t="shared" ca="1" si="169"/>
        <v>P.08</v>
      </c>
      <c r="K260" s="23" t="str">
        <f t="shared" ca="1" si="169"/>
        <v>L.09</v>
      </c>
      <c r="L260" s="23" t="str">
        <f t="shared" ca="1" si="169"/>
        <v>I.10</v>
      </c>
      <c r="M260" s="23" t="str">
        <f t="shared" ca="1" si="169"/>
        <v>H.11</v>
      </c>
      <c r="N260" s="24" t="str">
        <f t="shared" ca="1" si="169"/>
        <v>Q.12</v>
      </c>
      <c r="O260" s="24" t="str">
        <f t="shared" ca="1" si="169"/>
        <v>M.14</v>
      </c>
      <c r="P260" s="24" t="str">
        <f t="shared" ca="1" si="169"/>
        <v>K.14</v>
      </c>
      <c r="Q260" s="24" t="str">
        <f t="shared" ca="1" si="169"/>
        <v>H.15</v>
      </c>
      <c r="R260" s="24" t="str">
        <f t="shared" ca="1" si="169"/>
        <v>I.16</v>
      </c>
      <c r="S260" s="24" t="str">
        <f t="shared" ca="1" si="169"/>
        <v>O.17</v>
      </c>
      <c r="T260" s="24" t="str">
        <f t="shared" ca="1" si="169"/>
        <v>P.17</v>
      </c>
      <c r="U260" s="24" t="str">
        <f t="shared" ca="1" si="169"/>
        <v>F.19</v>
      </c>
      <c r="V260" s="24" t="str">
        <f t="shared" ca="1" si="169"/>
        <v>G.20</v>
      </c>
      <c r="W260" s="11"/>
    </row>
    <row r="261" spans="1:23" ht="9" customHeight="1" x14ac:dyDescent="0.2">
      <c r="C261" s="25" t="str">
        <f t="shared" ref="C261:V261" ca="1" si="170">IF(ISNA(C268),"B","W")</f>
        <v>W</v>
      </c>
      <c r="D261" s="26" t="str">
        <f t="shared" ca="1" si="170"/>
        <v>B</v>
      </c>
      <c r="E261" s="26" t="str">
        <f t="shared" ca="1" si="170"/>
        <v>W</v>
      </c>
      <c r="F261" s="26" t="str">
        <f t="shared" ca="1" si="170"/>
        <v>W</v>
      </c>
      <c r="G261" s="26" t="str">
        <f t="shared" ca="1" si="170"/>
        <v>B</v>
      </c>
      <c r="H261" s="26" t="str">
        <f t="shared" ca="1" si="170"/>
        <v>B</v>
      </c>
      <c r="I261" s="26" t="str">
        <f t="shared" ca="1" si="170"/>
        <v>B</v>
      </c>
      <c r="J261" s="26" t="str">
        <f t="shared" ca="1" si="170"/>
        <v>B</v>
      </c>
      <c r="K261" s="26" t="str">
        <f t="shared" ca="1" si="170"/>
        <v>B</v>
      </c>
      <c r="L261" s="26" t="str">
        <f t="shared" ca="1" si="170"/>
        <v>B</v>
      </c>
      <c r="M261" s="26" t="str">
        <f t="shared" ca="1" si="170"/>
        <v>W</v>
      </c>
      <c r="N261" s="27" t="str">
        <f t="shared" ca="1" si="170"/>
        <v>W</v>
      </c>
      <c r="O261" s="27" t="str">
        <f t="shared" ca="1" si="170"/>
        <v>B</v>
      </c>
      <c r="P261" s="27" t="str">
        <f t="shared" ca="1" si="170"/>
        <v>B</v>
      </c>
      <c r="Q261" s="27" t="str">
        <f t="shared" ca="1" si="170"/>
        <v>W</v>
      </c>
      <c r="R261" s="27" t="str">
        <f t="shared" ca="1" si="170"/>
        <v>B</v>
      </c>
      <c r="S261" s="27" t="str">
        <f t="shared" ca="1" si="170"/>
        <v>B</v>
      </c>
      <c r="T261" s="27" t="str">
        <f t="shared" ca="1" si="170"/>
        <v>W</v>
      </c>
      <c r="U261" s="27" t="str">
        <f t="shared" ca="1" si="170"/>
        <v>W</v>
      </c>
      <c r="V261" s="27" t="str">
        <f t="shared" ca="1" si="170"/>
        <v>B</v>
      </c>
      <c r="W261" s="6"/>
    </row>
    <row r="262" spans="1:23" x14ac:dyDescent="0.2">
      <c r="B262" s="17" t="s">
        <v>112</v>
      </c>
      <c r="C262" s="22" t="str">
        <f ca="1">IF(ISNA(C268),C269,C268)</f>
        <v>M.01</v>
      </c>
      <c r="D262" s="23" t="str">
        <f t="shared" ref="D262:V262" ca="1" si="171">IF(ISNA(D268),D269,D268)</f>
        <v>H.02</v>
      </c>
      <c r="E262" s="23" t="str">
        <f t="shared" ca="1" si="171"/>
        <v>S.03</v>
      </c>
      <c r="F262" s="23" t="str">
        <f t="shared" ca="1" si="171"/>
        <v>E.04</v>
      </c>
      <c r="G262" s="23" t="str">
        <f t="shared" ca="1" si="171"/>
        <v>L.05</v>
      </c>
      <c r="H262" s="23" t="str">
        <f t="shared" ca="1" si="171"/>
        <v>J.06</v>
      </c>
      <c r="I262" s="23" t="str">
        <f t="shared" ca="1" si="171"/>
        <v>B.08</v>
      </c>
      <c r="J262" s="23" t="str">
        <f t="shared" ca="1" si="171"/>
        <v>E.08</v>
      </c>
      <c r="K262" s="23" t="str">
        <f t="shared" ca="1" si="171"/>
        <v>P.09</v>
      </c>
      <c r="L262" s="23" t="str">
        <f t="shared" ca="1" si="171"/>
        <v>C.10</v>
      </c>
      <c r="M262" s="23" t="str">
        <f t="shared" ca="1" si="171"/>
        <v>A.11</v>
      </c>
      <c r="N262" s="24" t="str">
        <f t="shared" ca="1" si="171"/>
        <v>N.12</v>
      </c>
      <c r="O262" s="24" t="str">
        <f t="shared" ca="1" si="171"/>
        <v>G.13</v>
      </c>
      <c r="P262" s="24" t="str">
        <f t="shared" ca="1" si="171"/>
        <v>O.14</v>
      </c>
      <c r="Q262" s="24" t="str">
        <f t="shared" ca="1" si="171"/>
        <v>Q.15</v>
      </c>
      <c r="R262" s="24" t="str">
        <f t="shared" ca="1" si="171"/>
        <v>A.16</v>
      </c>
      <c r="S262" s="24" t="str">
        <f t="shared" ca="1" si="171"/>
        <v>K.17</v>
      </c>
      <c r="T262" s="24" t="str">
        <f t="shared" ca="1" si="171"/>
        <v>J.18</v>
      </c>
      <c r="U262" s="24" t="str">
        <f t="shared" ca="1" si="171"/>
        <v>B.19</v>
      </c>
      <c r="V262" s="24" t="str">
        <f t="shared" ca="1" si="171"/>
        <v>D.20</v>
      </c>
      <c r="W262" s="11"/>
    </row>
    <row r="263" spans="1:23" ht="9" customHeight="1" x14ac:dyDescent="0.2">
      <c r="C263" s="25" t="str">
        <f t="shared" ref="C263:V263" ca="1" si="172">IF(ISNA(C270),"B","W")</f>
        <v>W</v>
      </c>
      <c r="D263" s="26" t="str">
        <f t="shared" ca="1" si="172"/>
        <v>W</v>
      </c>
      <c r="E263" s="26" t="str">
        <f t="shared" ca="1" si="172"/>
        <v>W</v>
      </c>
      <c r="F263" s="26" t="str">
        <f t="shared" ca="1" si="172"/>
        <v>B</v>
      </c>
      <c r="G263" s="26" t="str">
        <f t="shared" ca="1" si="172"/>
        <v>W</v>
      </c>
      <c r="H263" s="26" t="str">
        <f t="shared" ca="1" si="172"/>
        <v>W</v>
      </c>
      <c r="I263" s="26" t="str">
        <f t="shared" ca="1" si="172"/>
        <v>B</v>
      </c>
      <c r="J263" s="26" t="str">
        <f t="shared" ca="1" si="172"/>
        <v>B</v>
      </c>
      <c r="K263" s="26" t="str">
        <f t="shared" ca="1" si="172"/>
        <v>B</v>
      </c>
      <c r="L263" s="26" t="str">
        <f t="shared" ca="1" si="172"/>
        <v>W</v>
      </c>
      <c r="M263" s="26" t="str">
        <f t="shared" ca="1" si="172"/>
        <v>B</v>
      </c>
      <c r="N263" s="27" t="str">
        <f t="shared" ca="1" si="172"/>
        <v>W</v>
      </c>
      <c r="O263" s="27" t="str">
        <f t="shared" ca="1" si="172"/>
        <v>W</v>
      </c>
      <c r="P263" s="27" t="str">
        <f t="shared" ca="1" si="172"/>
        <v>W</v>
      </c>
      <c r="Q263" s="27" t="str">
        <f t="shared" ca="1" si="172"/>
        <v>B</v>
      </c>
      <c r="R263" s="27" t="str">
        <f t="shared" ca="1" si="172"/>
        <v>W</v>
      </c>
      <c r="S263" s="27" t="str">
        <f t="shared" ca="1" si="172"/>
        <v>B</v>
      </c>
      <c r="T263" s="27" t="str">
        <f t="shared" ca="1" si="172"/>
        <v>B</v>
      </c>
      <c r="U263" s="27" t="str">
        <f t="shared" ca="1" si="172"/>
        <v>B</v>
      </c>
      <c r="V263" s="27" t="str">
        <f t="shared" ca="1" si="172"/>
        <v>W</v>
      </c>
      <c r="W263" s="6"/>
    </row>
    <row r="264" spans="1:23" ht="15.75" thickBot="1" x14ac:dyDescent="0.25">
      <c r="B264" s="17" t="s">
        <v>113</v>
      </c>
      <c r="C264" s="28" t="str">
        <f ca="1">IF(ISNA(C270),C271,C270)</f>
        <v>A.01</v>
      </c>
      <c r="D264" s="29" t="str">
        <f t="shared" ref="D264:V264" ca="1" si="173">IF(ISNA(D270),D271,D270)</f>
        <v>N.02</v>
      </c>
      <c r="E264" s="29" t="str">
        <f t="shared" ca="1" si="173"/>
        <v>D.03</v>
      </c>
      <c r="F264" s="29" t="str">
        <f t="shared" ca="1" si="173"/>
        <v>H.04</v>
      </c>
      <c r="G264" s="29" t="str">
        <f t="shared" ca="1" si="173"/>
        <v>E.05</v>
      </c>
      <c r="H264" s="29" t="str">
        <f t="shared" ca="1" si="173"/>
        <v>G.05</v>
      </c>
      <c r="I264" s="29" t="str">
        <f t="shared" ca="1" si="173"/>
        <v>K.07</v>
      </c>
      <c r="J264" s="29" t="str">
        <f t="shared" ca="1" si="173"/>
        <v>F.08</v>
      </c>
      <c r="K264" s="29" t="str">
        <f t="shared" ca="1" si="173"/>
        <v>S.09</v>
      </c>
      <c r="L264" s="29" t="str">
        <f t="shared" ca="1" si="173"/>
        <v>D.10</v>
      </c>
      <c r="M264" s="29" t="str">
        <f t="shared" ca="1" si="173"/>
        <v>Q.11</v>
      </c>
      <c r="N264" s="30" t="str">
        <f t="shared" ca="1" si="173"/>
        <v>S.12</v>
      </c>
      <c r="O264" s="30" t="str">
        <f t="shared" ca="1" si="173"/>
        <v>P.13</v>
      </c>
      <c r="P264" s="30" t="str">
        <f t="shared" ca="1" si="173"/>
        <v>N.14</v>
      </c>
      <c r="Q264" s="30" t="str">
        <f t="shared" ca="1" si="173"/>
        <v>B.15</v>
      </c>
      <c r="R264" s="30" t="str">
        <f t="shared" ca="1" si="173"/>
        <v>K.15</v>
      </c>
      <c r="S264" s="30" t="str">
        <f t="shared" ca="1" si="173"/>
        <v>C.17</v>
      </c>
      <c r="T264" s="30" t="str">
        <f t="shared" ca="1" si="173"/>
        <v>L.18</v>
      </c>
      <c r="U264" s="30" t="str">
        <f t="shared" ca="1" si="173"/>
        <v>M.19</v>
      </c>
      <c r="V264" s="30" t="str">
        <f t="shared" ca="1" si="173"/>
        <v>I.20</v>
      </c>
      <c r="W264" s="7"/>
    </row>
    <row r="265" spans="1:23" ht="15.75" customHeight="1" thickBot="1" x14ac:dyDescent="0.25">
      <c r="B265" s="17" t="s">
        <v>110</v>
      </c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"/>
      <c r="O265" s="10"/>
      <c r="P265" s="10"/>
      <c r="Q265" s="10"/>
      <c r="R265" s="10"/>
      <c r="S265" s="10"/>
      <c r="T265" s="10"/>
      <c r="U265" s="10"/>
      <c r="V265" s="10"/>
      <c r="W265" s="5"/>
    </row>
    <row r="266" spans="1:23" ht="15.75" hidden="1" customHeight="1" x14ac:dyDescent="0.2">
      <c r="B266" s="17">
        <v>1</v>
      </c>
      <c r="C266" s="1" t="e">
        <f ca="1">VLOOKUP(C258,OFFSET(Pairings!$D$2,($B266-1)*gamesPerRound,0,gamesPerRound,2),2,FALSE)</f>
        <v>#N/A</v>
      </c>
      <c r="D266" s="1" t="str">
        <f ca="1">VLOOKUP(D258,OFFSET(Pairings!$D$2,($B266-1)*gamesPerRound,0,gamesPerRound,2),2,FALSE)</f>
        <v>O.02</v>
      </c>
      <c r="E266" s="1" t="e">
        <f ca="1">VLOOKUP(E258,OFFSET(Pairings!$D$2,($B266-1)*gamesPerRound,0,gamesPerRound,2),2,FALSE)</f>
        <v>#N/A</v>
      </c>
      <c r="F266" s="1" t="e">
        <f ca="1">VLOOKUP(F258,OFFSET(Pairings!$D$2,($B266-1)*gamesPerRound,0,gamesPerRound,2),2,FALSE)</f>
        <v>#N/A</v>
      </c>
      <c r="G266" s="1" t="e">
        <f ca="1">VLOOKUP(G258,OFFSET(Pairings!$D$2,($B266-1)*gamesPerRound,0,gamesPerRound,2),2,FALSE)</f>
        <v>#N/A</v>
      </c>
      <c r="H266" s="1" t="e">
        <f ca="1">VLOOKUP(H258,OFFSET(Pairings!$D$2,($B266-1)*gamesPerRound,0,gamesPerRound,2),2,FALSE)</f>
        <v>#N/A</v>
      </c>
      <c r="I266" s="1" t="str">
        <f ca="1">VLOOKUP(I258,OFFSET(Pairings!$D$2,($B266-1)*gamesPerRound,0,gamesPerRound,2),2,FALSE)</f>
        <v>Q.07</v>
      </c>
      <c r="J266" s="1" t="str">
        <f ca="1">VLOOKUP(J258,OFFSET(Pairings!$D$2,($B266-1)*gamesPerRound,0,gamesPerRound,2),2,FALSE)</f>
        <v>P.08</v>
      </c>
      <c r="K266" s="1" t="str">
        <f ca="1">VLOOKUP(K258,OFFSET(Pairings!$D$2,($B266-1)*gamesPerRound,0,gamesPerRound,2),2,FALSE)</f>
        <v>L.09</v>
      </c>
      <c r="L266" s="1" t="str">
        <f ca="1">VLOOKUP(L258,OFFSET(Pairings!$D$2,($B266-1)*gamesPerRound,0,gamesPerRound,2),2,FALSE)</f>
        <v>I.10</v>
      </c>
      <c r="M266" s="1" t="e">
        <f ca="1">VLOOKUP(M258,OFFSET(Pairings!$D$2,($B266-1)*gamesPerRound,0,gamesPerRound,2),2,FALSE)</f>
        <v>#N/A</v>
      </c>
      <c r="N266" s="1" t="e">
        <f ca="1">VLOOKUP(N258,OFFSET(Pairings!$D$2,($B266-1)*gamesPerRound,0,gamesPerRound,2),2,FALSE)</f>
        <v>#N/A</v>
      </c>
      <c r="O266" s="1" t="e">
        <f ca="1">VLOOKUP(O258,OFFSET(Pairings!$D$2,($B266-1)*gamesPerRound,0,gamesPerRound,2),2,FALSE)</f>
        <v>#N/A</v>
      </c>
      <c r="P266" s="1" t="str">
        <f ca="1">VLOOKUP(P258,OFFSET(Pairings!$D$2,($B266-1)*gamesPerRound,0,gamesPerRound,2),2,FALSE)</f>
        <v>K.14</v>
      </c>
      <c r="Q266" s="1" t="str">
        <f ca="1">VLOOKUP(Q258,OFFSET(Pairings!$D$2,($B266-1)*gamesPerRound,0,gamesPerRound,2),2,FALSE)</f>
        <v>H.15</v>
      </c>
      <c r="R266" s="1" t="e">
        <f ca="1">VLOOKUP(R258,OFFSET(Pairings!$D$2,($B266-1)*gamesPerRound,0,gamesPerRound,2),2,FALSE)</f>
        <v>#N/A</v>
      </c>
      <c r="S266" s="1" t="str">
        <f ca="1">VLOOKUP(S258,OFFSET(Pairings!$D$2,($B266-1)*gamesPerRound,0,gamesPerRound,2),2,FALSE)</f>
        <v>O.17</v>
      </c>
      <c r="T266" s="1" t="str">
        <f ca="1">VLOOKUP(T258,OFFSET(Pairings!$D$2,($B266-1)*gamesPerRound,0,gamesPerRound,2),2,FALSE)</f>
        <v>P.17</v>
      </c>
      <c r="U266" s="1" t="str">
        <f ca="1">VLOOKUP(U258,OFFSET(Pairings!$D$2,($B266-1)*gamesPerRound,0,gamesPerRound,2),2,FALSE)</f>
        <v>F.19</v>
      </c>
      <c r="V266" s="1" t="str">
        <f ca="1">VLOOKUP(V258,OFFSET(Pairings!$D$2,($B266-1)*gamesPerRound,0,gamesPerRound,2),2,FALSE)</f>
        <v>G.20</v>
      </c>
    </row>
    <row r="267" spans="1:23" ht="15.75" hidden="1" customHeight="1" x14ac:dyDescent="0.2">
      <c r="B267" s="17">
        <v>1</v>
      </c>
      <c r="C267" s="1" t="str">
        <f ca="1">VLOOKUP(C258,OFFSET(Pairings!$E$2,($B267-1)*gamesPerRound,0,gamesPerRound,4),4,FALSE)</f>
        <v>F.01</v>
      </c>
      <c r="D267" s="1" t="e">
        <f ca="1">VLOOKUP(D258,OFFSET(Pairings!$E$2,($B267-1)*gamesPerRound,0,gamesPerRound,4),4,FALSE)</f>
        <v>#N/A</v>
      </c>
      <c r="E267" s="1" t="str">
        <f ca="1">VLOOKUP(E258,OFFSET(Pairings!$E$2,($B267-1)*gamesPerRound,0,gamesPerRound,4),4,FALSE)</f>
        <v>C.03</v>
      </c>
      <c r="F267" s="1" t="str">
        <f ca="1">VLOOKUP(F258,OFFSET(Pairings!$E$2,($B267-1)*gamesPerRound,0,gamesPerRound,4),4,FALSE)</f>
        <v>J.04</v>
      </c>
      <c r="G267" s="1" t="str">
        <f ca="1">VLOOKUP(G258,OFFSET(Pairings!$E$2,($B267-1)*gamesPerRound,0,gamesPerRound,4),4,FALSE)</f>
        <v>F.05</v>
      </c>
      <c r="H267" s="1" t="str">
        <f ca="1">VLOOKUP(H258,OFFSET(Pairings!$E$2,($B267-1)*gamesPerRound,0,gamesPerRound,4),4,FALSE)</f>
        <v>I.06</v>
      </c>
      <c r="I267" s="1" t="e">
        <f ca="1">VLOOKUP(I258,OFFSET(Pairings!$E$2,($B267-1)*gamesPerRound,0,gamesPerRound,4),4,FALSE)</f>
        <v>#N/A</v>
      </c>
      <c r="J267" s="1" t="e">
        <f ca="1">VLOOKUP(J258,OFFSET(Pairings!$E$2,($B267-1)*gamesPerRound,0,gamesPerRound,4),4,FALSE)</f>
        <v>#N/A</v>
      </c>
      <c r="K267" s="1" t="e">
        <f ca="1">VLOOKUP(K258,OFFSET(Pairings!$E$2,($B267-1)*gamesPerRound,0,gamesPerRound,4),4,FALSE)</f>
        <v>#N/A</v>
      </c>
      <c r="L267" s="1" t="e">
        <f ca="1">VLOOKUP(L258,OFFSET(Pairings!$E$2,($B267-1)*gamesPerRound,0,gamesPerRound,4),4,FALSE)</f>
        <v>#N/A</v>
      </c>
      <c r="M267" s="1" t="str">
        <f ca="1">VLOOKUP(M258,OFFSET(Pairings!$E$2,($B267-1)*gamesPerRound,0,gamesPerRound,4),4,FALSE)</f>
        <v>H.11</v>
      </c>
      <c r="N267" s="1" t="str">
        <f ca="1">VLOOKUP(N258,OFFSET(Pairings!$E$2,($B267-1)*gamesPerRound,0,gamesPerRound,4),4,FALSE)</f>
        <v>Q.12</v>
      </c>
      <c r="O267" s="1" t="str">
        <f ca="1">VLOOKUP(O258,OFFSET(Pairings!$E$2,($B267-1)*gamesPerRound,0,gamesPerRound,4),4,FALSE)</f>
        <v>M.14</v>
      </c>
      <c r="P267" s="1" t="e">
        <f ca="1">VLOOKUP(P258,OFFSET(Pairings!$E$2,($B267-1)*gamesPerRound,0,gamesPerRound,4),4,FALSE)</f>
        <v>#N/A</v>
      </c>
      <c r="Q267" s="1" t="e">
        <f ca="1">VLOOKUP(Q258,OFFSET(Pairings!$E$2,($B267-1)*gamesPerRound,0,gamesPerRound,4),4,FALSE)</f>
        <v>#N/A</v>
      </c>
      <c r="R267" s="1" t="str">
        <f ca="1">VLOOKUP(R258,OFFSET(Pairings!$E$2,($B267-1)*gamesPerRound,0,gamesPerRound,4),4,FALSE)</f>
        <v>I.16</v>
      </c>
      <c r="S267" s="1" t="e">
        <f ca="1">VLOOKUP(S258,OFFSET(Pairings!$E$2,($B267-1)*gamesPerRound,0,gamesPerRound,4),4,FALSE)</f>
        <v>#N/A</v>
      </c>
      <c r="T267" s="1" t="e">
        <f ca="1">VLOOKUP(T258,OFFSET(Pairings!$E$2,($B267-1)*gamesPerRound,0,gamesPerRound,4),4,FALSE)</f>
        <v>#N/A</v>
      </c>
      <c r="U267" s="1" t="e">
        <f ca="1">VLOOKUP(U258,OFFSET(Pairings!$E$2,($B267-1)*gamesPerRound,0,gamesPerRound,4),4,FALSE)</f>
        <v>#N/A</v>
      </c>
      <c r="V267" s="1" t="e">
        <f ca="1">VLOOKUP(V258,OFFSET(Pairings!$E$2,($B267-1)*gamesPerRound,0,gamesPerRound,4),4,FALSE)</f>
        <v>#N/A</v>
      </c>
    </row>
    <row r="268" spans="1:23" ht="15.75" hidden="1" customHeight="1" x14ac:dyDescent="0.2">
      <c r="B268" s="17">
        <v>2</v>
      </c>
      <c r="C268" s="1" t="str">
        <f ca="1">VLOOKUP(C258,OFFSET(Pairings!$D$2,($B268-1)*gamesPerRound,0,gamesPerRound,2),2,FALSE)</f>
        <v>M.01</v>
      </c>
      <c r="D268" s="1" t="e">
        <f ca="1">VLOOKUP(D258,OFFSET(Pairings!$D$2,($B268-1)*gamesPerRound,0,gamesPerRound,2),2,FALSE)</f>
        <v>#N/A</v>
      </c>
      <c r="E268" s="1" t="str">
        <f ca="1">VLOOKUP(E258,OFFSET(Pairings!$D$2,($B268-1)*gamesPerRound,0,gamesPerRound,2),2,FALSE)</f>
        <v>S.03</v>
      </c>
      <c r="F268" s="1" t="str">
        <f ca="1">VLOOKUP(F258,OFFSET(Pairings!$D$2,($B268-1)*gamesPerRound,0,gamesPerRound,2),2,FALSE)</f>
        <v>E.04</v>
      </c>
      <c r="G268" s="1" t="e">
        <f ca="1">VLOOKUP(G258,OFFSET(Pairings!$D$2,($B268-1)*gamesPerRound,0,gamesPerRound,2),2,FALSE)</f>
        <v>#N/A</v>
      </c>
      <c r="H268" s="1" t="e">
        <f ca="1">VLOOKUP(H258,OFFSET(Pairings!$D$2,($B268-1)*gamesPerRound,0,gamesPerRound,2),2,FALSE)</f>
        <v>#N/A</v>
      </c>
      <c r="I268" s="1" t="e">
        <f ca="1">VLOOKUP(I258,OFFSET(Pairings!$D$2,($B268-1)*gamesPerRound,0,gamesPerRound,2),2,FALSE)</f>
        <v>#N/A</v>
      </c>
      <c r="J268" s="1" t="e">
        <f ca="1">VLOOKUP(J258,OFFSET(Pairings!$D$2,($B268-1)*gamesPerRound,0,gamesPerRound,2),2,FALSE)</f>
        <v>#N/A</v>
      </c>
      <c r="K268" s="1" t="e">
        <f ca="1">VLOOKUP(K258,OFFSET(Pairings!$D$2,($B268-1)*gamesPerRound,0,gamesPerRound,2),2,FALSE)</f>
        <v>#N/A</v>
      </c>
      <c r="L268" s="1" t="e">
        <f ca="1">VLOOKUP(L258,OFFSET(Pairings!$D$2,($B268-1)*gamesPerRound,0,gamesPerRound,2),2,FALSE)</f>
        <v>#N/A</v>
      </c>
      <c r="M268" s="1" t="str">
        <f ca="1">VLOOKUP(M258,OFFSET(Pairings!$D$2,($B268-1)*gamesPerRound,0,gamesPerRound,2),2,FALSE)</f>
        <v>A.11</v>
      </c>
      <c r="N268" s="1" t="str">
        <f ca="1">VLOOKUP(N258,OFFSET(Pairings!$D$2,($B268-1)*gamesPerRound,0,gamesPerRound,2),2,FALSE)</f>
        <v>N.12</v>
      </c>
      <c r="O268" s="1" t="e">
        <f ca="1">VLOOKUP(O258,OFFSET(Pairings!$D$2,($B268-1)*gamesPerRound,0,gamesPerRound,2),2,FALSE)</f>
        <v>#N/A</v>
      </c>
      <c r="P268" s="1" t="e">
        <f ca="1">VLOOKUP(P258,OFFSET(Pairings!$D$2,($B268-1)*gamesPerRound,0,gamesPerRound,2),2,FALSE)</f>
        <v>#N/A</v>
      </c>
      <c r="Q268" s="1" t="str">
        <f ca="1">VLOOKUP(Q258,OFFSET(Pairings!$D$2,($B268-1)*gamesPerRound,0,gamesPerRound,2),2,FALSE)</f>
        <v>Q.15</v>
      </c>
      <c r="R268" s="1" t="e">
        <f ca="1">VLOOKUP(R258,OFFSET(Pairings!$D$2,($B268-1)*gamesPerRound,0,gamesPerRound,2),2,FALSE)</f>
        <v>#N/A</v>
      </c>
      <c r="S268" s="1" t="e">
        <f ca="1">VLOOKUP(S258,OFFSET(Pairings!$D$2,($B268-1)*gamesPerRound,0,gamesPerRound,2),2,FALSE)</f>
        <v>#N/A</v>
      </c>
      <c r="T268" s="1" t="str">
        <f ca="1">VLOOKUP(T258,OFFSET(Pairings!$D$2,($B268-1)*gamesPerRound,0,gamesPerRound,2),2,FALSE)</f>
        <v>J.18</v>
      </c>
      <c r="U268" s="1" t="str">
        <f ca="1">VLOOKUP(U258,OFFSET(Pairings!$D$2,($B268-1)*gamesPerRound,0,gamesPerRound,2),2,FALSE)</f>
        <v>B.19</v>
      </c>
      <c r="V268" s="1" t="e">
        <f ca="1">VLOOKUP(V258,OFFSET(Pairings!$D$2,($B268-1)*gamesPerRound,0,gamesPerRound,2),2,FALSE)</f>
        <v>#N/A</v>
      </c>
    </row>
    <row r="269" spans="1:23" ht="15.75" hidden="1" customHeight="1" x14ac:dyDescent="0.2">
      <c r="B269" s="17">
        <v>2</v>
      </c>
      <c r="C269" s="1" t="e">
        <f ca="1">VLOOKUP(C258,OFFSET(Pairings!$E$2,($B269-1)*gamesPerRound,0,gamesPerRound,4),4,FALSE)</f>
        <v>#N/A</v>
      </c>
      <c r="D269" s="1" t="str">
        <f ca="1">VLOOKUP(D258,OFFSET(Pairings!$E$2,($B269-1)*gamesPerRound,0,gamesPerRound,4),4,FALSE)</f>
        <v>H.02</v>
      </c>
      <c r="E269" s="1" t="e">
        <f ca="1">VLOOKUP(E258,OFFSET(Pairings!$E$2,($B269-1)*gamesPerRound,0,gamesPerRound,4),4,FALSE)</f>
        <v>#N/A</v>
      </c>
      <c r="F269" s="1" t="e">
        <f ca="1">VLOOKUP(F258,OFFSET(Pairings!$E$2,($B269-1)*gamesPerRound,0,gamesPerRound,4),4,FALSE)</f>
        <v>#N/A</v>
      </c>
      <c r="G269" s="1" t="str">
        <f ca="1">VLOOKUP(G258,OFFSET(Pairings!$E$2,($B269-1)*gamesPerRound,0,gamesPerRound,4),4,FALSE)</f>
        <v>L.05</v>
      </c>
      <c r="H269" s="1" t="str">
        <f ca="1">VLOOKUP(H258,OFFSET(Pairings!$E$2,($B269-1)*gamesPerRound,0,gamesPerRound,4),4,FALSE)</f>
        <v>J.06</v>
      </c>
      <c r="I269" s="1" t="str">
        <f ca="1">VLOOKUP(I258,OFFSET(Pairings!$E$2,($B269-1)*gamesPerRound,0,gamesPerRound,4),4,FALSE)</f>
        <v>B.08</v>
      </c>
      <c r="J269" s="1" t="str">
        <f ca="1">VLOOKUP(J258,OFFSET(Pairings!$E$2,($B269-1)*gamesPerRound,0,gamesPerRound,4),4,FALSE)</f>
        <v>E.08</v>
      </c>
      <c r="K269" s="1" t="str">
        <f ca="1">VLOOKUP(K258,OFFSET(Pairings!$E$2,($B269-1)*gamesPerRound,0,gamesPerRound,4),4,FALSE)</f>
        <v>P.09</v>
      </c>
      <c r="L269" s="1" t="str">
        <f ca="1">VLOOKUP(L258,OFFSET(Pairings!$E$2,($B269-1)*gamesPerRound,0,gamesPerRound,4),4,FALSE)</f>
        <v>C.10</v>
      </c>
      <c r="M269" s="1" t="e">
        <f ca="1">VLOOKUP(M258,OFFSET(Pairings!$E$2,($B269-1)*gamesPerRound,0,gamesPerRound,4),4,FALSE)</f>
        <v>#N/A</v>
      </c>
      <c r="N269" s="1" t="e">
        <f ca="1">VLOOKUP(N258,OFFSET(Pairings!$E$2,($B269-1)*gamesPerRound,0,gamesPerRound,4),4,FALSE)</f>
        <v>#N/A</v>
      </c>
      <c r="O269" s="1" t="str">
        <f ca="1">VLOOKUP(O258,OFFSET(Pairings!$E$2,($B269-1)*gamesPerRound,0,gamesPerRound,4),4,FALSE)</f>
        <v>G.13</v>
      </c>
      <c r="P269" s="1" t="str">
        <f ca="1">VLOOKUP(P258,OFFSET(Pairings!$E$2,($B269-1)*gamesPerRound,0,gamesPerRound,4),4,FALSE)</f>
        <v>O.14</v>
      </c>
      <c r="Q269" s="1" t="e">
        <f ca="1">VLOOKUP(Q258,OFFSET(Pairings!$E$2,($B269-1)*gamesPerRound,0,gamesPerRound,4),4,FALSE)</f>
        <v>#N/A</v>
      </c>
      <c r="R269" s="1" t="str">
        <f ca="1">VLOOKUP(R258,OFFSET(Pairings!$E$2,($B269-1)*gamesPerRound,0,gamesPerRound,4),4,FALSE)</f>
        <v>A.16</v>
      </c>
      <c r="S269" s="1" t="str">
        <f ca="1">VLOOKUP(S258,OFFSET(Pairings!$E$2,($B269-1)*gamesPerRound,0,gamesPerRound,4),4,FALSE)</f>
        <v>K.17</v>
      </c>
      <c r="T269" s="1" t="e">
        <f ca="1">VLOOKUP(T258,OFFSET(Pairings!$E$2,($B269-1)*gamesPerRound,0,gamesPerRound,4),4,FALSE)</f>
        <v>#N/A</v>
      </c>
      <c r="U269" s="1" t="e">
        <f ca="1">VLOOKUP(U258,OFFSET(Pairings!$E$2,($B269-1)*gamesPerRound,0,gamesPerRound,4),4,FALSE)</f>
        <v>#N/A</v>
      </c>
      <c r="V269" s="1" t="str">
        <f ca="1">VLOOKUP(V258,OFFSET(Pairings!$E$2,($B269-1)*gamesPerRound,0,gamesPerRound,4),4,FALSE)</f>
        <v>D.20</v>
      </c>
    </row>
    <row r="270" spans="1:23" ht="15.6" hidden="1" customHeight="1" x14ac:dyDescent="0.2">
      <c r="B270" s="17">
        <v>3</v>
      </c>
      <c r="C270" s="1" t="str">
        <f ca="1">VLOOKUP(C258,OFFSET(Pairings!$D$2,($B270-1)*gamesPerRound,0,gamesPerRound,2),2,FALSE)</f>
        <v>A.01</v>
      </c>
      <c r="D270" s="1" t="str">
        <f ca="1">VLOOKUP(D258,OFFSET(Pairings!$D$2,($B270-1)*gamesPerRound,0,gamesPerRound,2),2,FALSE)</f>
        <v>N.02</v>
      </c>
      <c r="E270" s="1" t="str">
        <f ca="1">VLOOKUP(E258,OFFSET(Pairings!$D$2,($B270-1)*gamesPerRound,0,gamesPerRound,2),2,FALSE)</f>
        <v>D.03</v>
      </c>
      <c r="F270" s="1" t="e">
        <f ca="1">VLOOKUP(F258,OFFSET(Pairings!$D$2,($B270-1)*gamesPerRound,0,gamesPerRound,2),2,FALSE)</f>
        <v>#N/A</v>
      </c>
      <c r="G270" s="1" t="str">
        <f ca="1">VLOOKUP(G258,OFFSET(Pairings!$D$2,($B270-1)*gamesPerRound,0,gamesPerRound,2),2,FALSE)</f>
        <v>E.05</v>
      </c>
      <c r="H270" s="1" t="str">
        <f ca="1">VLOOKUP(H258,OFFSET(Pairings!$D$2,($B270-1)*gamesPerRound,0,gamesPerRound,2),2,FALSE)</f>
        <v>G.05</v>
      </c>
      <c r="I270" s="1" t="e">
        <f ca="1">VLOOKUP(I258,OFFSET(Pairings!$D$2,($B270-1)*gamesPerRound,0,gamesPerRound,2),2,FALSE)</f>
        <v>#N/A</v>
      </c>
      <c r="J270" s="1" t="e">
        <f ca="1">VLOOKUP(J258,OFFSET(Pairings!$D$2,($B270-1)*gamesPerRound,0,gamesPerRound,2),2,FALSE)</f>
        <v>#N/A</v>
      </c>
      <c r="K270" s="1" t="e">
        <f ca="1">VLOOKUP(K258,OFFSET(Pairings!$D$2,($B270-1)*gamesPerRound,0,gamesPerRound,2),2,FALSE)</f>
        <v>#N/A</v>
      </c>
      <c r="L270" s="1" t="str">
        <f ca="1">VLOOKUP(L258,OFFSET(Pairings!$D$2,($B270-1)*gamesPerRound,0,gamesPerRound,2),2,FALSE)</f>
        <v>D.10</v>
      </c>
      <c r="M270" s="1" t="e">
        <f ca="1">VLOOKUP(M258,OFFSET(Pairings!$D$2,($B270-1)*gamesPerRound,0,gamesPerRound,2),2,FALSE)</f>
        <v>#N/A</v>
      </c>
      <c r="N270" s="1" t="str">
        <f ca="1">VLOOKUP(N258,OFFSET(Pairings!$D$2,($B270-1)*gamesPerRound,0,gamesPerRound,2),2,FALSE)</f>
        <v>S.12</v>
      </c>
      <c r="O270" s="1" t="str">
        <f ca="1">VLOOKUP(O258,OFFSET(Pairings!$D$2,($B270-1)*gamesPerRound,0,gamesPerRound,2),2,FALSE)</f>
        <v>P.13</v>
      </c>
      <c r="P270" s="1" t="str">
        <f ca="1">VLOOKUP(P258,OFFSET(Pairings!$D$2,($B270-1)*gamesPerRound,0,gamesPerRound,2),2,FALSE)</f>
        <v>N.14</v>
      </c>
      <c r="Q270" s="1" t="e">
        <f ca="1">VLOOKUP(Q258,OFFSET(Pairings!$D$2,($B270-1)*gamesPerRound,0,gamesPerRound,2),2,FALSE)</f>
        <v>#N/A</v>
      </c>
      <c r="R270" s="1" t="str">
        <f ca="1">VLOOKUP(R258,OFFSET(Pairings!$D$2,($B270-1)*gamesPerRound,0,gamesPerRound,2),2,FALSE)</f>
        <v>K.15</v>
      </c>
      <c r="S270" s="1" t="e">
        <f ca="1">VLOOKUP(S258,OFFSET(Pairings!$D$2,($B270-1)*gamesPerRound,0,gamesPerRound,2),2,FALSE)</f>
        <v>#N/A</v>
      </c>
      <c r="T270" s="1" t="e">
        <f ca="1">VLOOKUP(T258,OFFSET(Pairings!$D$2,($B270-1)*gamesPerRound,0,gamesPerRound,2),2,FALSE)</f>
        <v>#N/A</v>
      </c>
      <c r="U270" s="1" t="e">
        <f ca="1">VLOOKUP(U258,OFFSET(Pairings!$D$2,($B270-1)*gamesPerRound,0,gamesPerRound,2),2,FALSE)</f>
        <v>#N/A</v>
      </c>
      <c r="V270" s="1" t="str">
        <f ca="1">VLOOKUP(V258,OFFSET(Pairings!$D$2,($B270-1)*gamesPerRound,0,gamesPerRound,2),2,FALSE)</f>
        <v>I.20</v>
      </c>
    </row>
    <row r="271" spans="1:23" ht="15.6" hidden="1" customHeight="1" x14ac:dyDescent="0.2">
      <c r="B271" s="17">
        <v>3</v>
      </c>
      <c r="C271" s="1" t="e">
        <f ca="1">VLOOKUP(C258,OFFSET(Pairings!$E$2,($B271-1)*gamesPerRound,0,gamesPerRound,4),4,FALSE)</f>
        <v>#N/A</v>
      </c>
      <c r="D271" s="1" t="e">
        <f ca="1">VLOOKUP(D258,OFFSET(Pairings!$E$2,($B271-1)*gamesPerRound,0,gamesPerRound,4),4,FALSE)</f>
        <v>#N/A</v>
      </c>
      <c r="E271" s="1" t="e">
        <f ca="1">VLOOKUP(E258,OFFSET(Pairings!$E$2,($B271-1)*gamesPerRound,0,gamesPerRound,4),4,FALSE)</f>
        <v>#N/A</v>
      </c>
      <c r="F271" s="1" t="str">
        <f ca="1">VLOOKUP(F258,OFFSET(Pairings!$E$2,($B271-1)*gamesPerRound,0,gamesPerRound,4),4,FALSE)</f>
        <v>H.04</v>
      </c>
      <c r="G271" s="1" t="e">
        <f ca="1">VLOOKUP(G258,OFFSET(Pairings!$E$2,($B271-1)*gamesPerRound,0,gamesPerRound,4),4,FALSE)</f>
        <v>#N/A</v>
      </c>
      <c r="H271" s="1" t="e">
        <f ca="1">VLOOKUP(H258,OFFSET(Pairings!$E$2,($B271-1)*gamesPerRound,0,gamesPerRound,4),4,FALSE)</f>
        <v>#N/A</v>
      </c>
      <c r="I271" s="1" t="str">
        <f ca="1">VLOOKUP(I258,OFFSET(Pairings!$E$2,($B271-1)*gamesPerRound,0,gamesPerRound,4),4,FALSE)</f>
        <v>K.07</v>
      </c>
      <c r="J271" s="1" t="str">
        <f ca="1">VLOOKUP(J258,OFFSET(Pairings!$E$2,($B271-1)*gamesPerRound,0,gamesPerRound,4),4,FALSE)</f>
        <v>F.08</v>
      </c>
      <c r="K271" s="1" t="str">
        <f ca="1">VLOOKUP(K258,OFFSET(Pairings!$E$2,($B271-1)*gamesPerRound,0,gamesPerRound,4),4,FALSE)</f>
        <v>S.09</v>
      </c>
      <c r="L271" s="1" t="e">
        <f ca="1">VLOOKUP(L258,OFFSET(Pairings!$E$2,($B271-1)*gamesPerRound,0,gamesPerRound,4),4,FALSE)</f>
        <v>#N/A</v>
      </c>
      <c r="M271" s="1" t="str">
        <f ca="1">VLOOKUP(M258,OFFSET(Pairings!$E$2,($B271-1)*gamesPerRound,0,gamesPerRound,4),4,FALSE)</f>
        <v>Q.11</v>
      </c>
      <c r="N271" s="1" t="e">
        <f ca="1">VLOOKUP(N258,OFFSET(Pairings!$E$2,($B271-1)*gamesPerRound,0,gamesPerRound,4),4,FALSE)</f>
        <v>#N/A</v>
      </c>
      <c r="O271" s="1" t="e">
        <f ca="1">VLOOKUP(O258,OFFSET(Pairings!$E$2,($B271-1)*gamesPerRound,0,gamesPerRound,4),4,FALSE)</f>
        <v>#N/A</v>
      </c>
      <c r="P271" s="1" t="e">
        <f ca="1">VLOOKUP(P258,OFFSET(Pairings!$E$2,($B271-1)*gamesPerRound,0,gamesPerRound,4),4,FALSE)</f>
        <v>#N/A</v>
      </c>
      <c r="Q271" s="1" t="str">
        <f ca="1">VLOOKUP(Q258,OFFSET(Pairings!$E$2,($B271-1)*gamesPerRound,0,gamesPerRound,4),4,FALSE)</f>
        <v>B.15</v>
      </c>
      <c r="R271" s="1" t="e">
        <f ca="1">VLOOKUP(R258,OFFSET(Pairings!$E$2,($B271-1)*gamesPerRound,0,gamesPerRound,4),4,FALSE)</f>
        <v>#N/A</v>
      </c>
      <c r="S271" s="1" t="str">
        <f ca="1">VLOOKUP(S258,OFFSET(Pairings!$E$2,($B271-1)*gamesPerRound,0,gamesPerRound,4),4,FALSE)</f>
        <v>C.17</v>
      </c>
      <c r="T271" s="1" t="str">
        <f ca="1">VLOOKUP(T258,OFFSET(Pairings!$E$2,($B271-1)*gamesPerRound,0,gamesPerRound,4),4,FALSE)</f>
        <v>L.18</v>
      </c>
      <c r="U271" s="1" t="str">
        <f ca="1">VLOOKUP(U258,OFFSET(Pairings!$E$2,($B271-1)*gamesPerRound,0,gamesPerRound,4),4,FALSE)</f>
        <v>M.19</v>
      </c>
      <c r="V271" s="1" t="e">
        <f ca="1">VLOOKUP(V258,OFFSET(Pairings!$E$2,($B271-1)*gamesPerRound,0,gamesPerRound,4),4,FALSE)</f>
        <v>#N/A</v>
      </c>
    </row>
    <row r="272" spans="1:23" ht="15.75" thickBot="1" x14ac:dyDescent="0.25"/>
    <row r="273" spans="1:23" s="12" customFormat="1" ht="15.75" thickBot="1" x14ac:dyDescent="0.25">
      <c r="A273" s="12" t="s">
        <v>377</v>
      </c>
      <c r="B273" s="38">
        <f>VLOOKUP(A273,TeamLookup,2,FALSE)</f>
        <v>0</v>
      </c>
      <c r="C273" s="13" t="str">
        <f>$A273&amp;"."&amp;TEXT(C$1,"00")</f>
        <v>S.01</v>
      </c>
      <c r="D273" s="14" t="str">
        <f t="shared" ref="D273:V273" si="174">$A273&amp;"."&amp;TEXT(D$1,"00")</f>
        <v>S.02</v>
      </c>
      <c r="E273" s="14" t="str">
        <f t="shared" si="174"/>
        <v>S.03</v>
      </c>
      <c r="F273" s="14" t="str">
        <f t="shared" si="174"/>
        <v>S.04</v>
      </c>
      <c r="G273" s="14" t="str">
        <f t="shared" si="174"/>
        <v>S.05</v>
      </c>
      <c r="H273" s="14" t="str">
        <f t="shared" si="174"/>
        <v>S.06</v>
      </c>
      <c r="I273" s="14" t="str">
        <f t="shared" si="174"/>
        <v>S.07</v>
      </c>
      <c r="J273" s="14" t="str">
        <f t="shared" si="174"/>
        <v>S.08</v>
      </c>
      <c r="K273" s="14" t="str">
        <f t="shared" si="174"/>
        <v>S.09</v>
      </c>
      <c r="L273" s="14" t="str">
        <f t="shared" si="174"/>
        <v>S.10</v>
      </c>
      <c r="M273" s="14" t="str">
        <f t="shared" si="174"/>
        <v>S.11</v>
      </c>
      <c r="N273" s="15" t="str">
        <f t="shared" si="174"/>
        <v>S.12</v>
      </c>
      <c r="O273" s="15" t="str">
        <f t="shared" si="174"/>
        <v>S.13</v>
      </c>
      <c r="P273" s="15" t="str">
        <f t="shared" si="174"/>
        <v>S.14</v>
      </c>
      <c r="Q273" s="15" t="str">
        <f t="shared" si="174"/>
        <v>S.15</v>
      </c>
      <c r="R273" s="15" t="str">
        <f t="shared" si="174"/>
        <v>S.16</v>
      </c>
      <c r="S273" s="15" t="str">
        <f t="shared" si="174"/>
        <v>S.17</v>
      </c>
      <c r="T273" s="15" t="str">
        <f t="shared" si="174"/>
        <v>S.18</v>
      </c>
      <c r="U273" s="15" t="str">
        <f t="shared" si="174"/>
        <v>S.19</v>
      </c>
      <c r="V273" s="15" t="str">
        <f t="shared" si="174"/>
        <v>S.20</v>
      </c>
      <c r="W273" s="16" t="s">
        <v>110</v>
      </c>
    </row>
    <row r="274" spans="1:23" ht="9" customHeight="1" x14ac:dyDescent="0.2">
      <c r="C274" s="19" t="str">
        <f t="shared" ref="C274:V274" ca="1" si="175">IF(ISNA(C281),"B","W")</f>
        <v>B</v>
      </c>
      <c r="D274" s="20" t="str">
        <f t="shared" ca="1" si="175"/>
        <v>W</v>
      </c>
      <c r="E274" s="20" t="str">
        <f t="shared" ca="1" si="175"/>
        <v>W</v>
      </c>
      <c r="F274" s="20" t="str">
        <f t="shared" ca="1" si="175"/>
        <v>W</v>
      </c>
      <c r="G274" s="20" t="str">
        <f t="shared" ca="1" si="175"/>
        <v>B</v>
      </c>
      <c r="H274" s="20" t="str">
        <f t="shared" ca="1" si="175"/>
        <v>W</v>
      </c>
      <c r="I274" s="20" t="str">
        <f t="shared" ca="1" si="175"/>
        <v>W</v>
      </c>
      <c r="J274" s="20" t="str">
        <f t="shared" ca="1" si="175"/>
        <v>W</v>
      </c>
      <c r="K274" s="20" t="str">
        <f t="shared" ca="1" si="175"/>
        <v>B</v>
      </c>
      <c r="L274" s="20" t="str">
        <f t="shared" ca="1" si="175"/>
        <v>B</v>
      </c>
      <c r="M274" s="20" t="str">
        <f t="shared" ca="1" si="175"/>
        <v>W</v>
      </c>
      <c r="N274" s="21" t="str">
        <f t="shared" ca="1" si="175"/>
        <v>B</v>
      </c>
      <c r="O274" s="21" t="str">
        <f t="shared" ca="1" si="175"/>
        <v>W</v>
      </c>
      <c r="P274" s="21" t="str">
        <f t="shared" ca="1" si="175"/>
        <v>B</v>
      </c>
      <c r="Q274" s="21" t="str">
        <f t="shared" ca="1" si="175"/>
        <v>B</v>
      </c>
      <c r="R274" s="21" t="str">
        <f t="shared" ca="1" si="175"/>
        <v>W</v>
      </c>
      <c r="S274" s="21" t="str">
        <f t="shared" ca="1" si="175"/>
        <v>W</v>
      </c>
      <c r="T274" s="21" t="str">
        <f t="shared" ca="1" si="175"/>
        <v>B</v>
      </c>
      <c r="U274" s="21" t="str">
        <f t="shared" ca="1" si="175"/>
        <v>W</v>
      </c>
      <c r="V274" s="21" t="str">
        <f t="shared" ca="1" si="175"/>
        <v>B</v>
      </c>
      <c r="W274" s="6"/>
    </row>
    <row r="275" spans="1:23" x14ac:dyDescent="0.2">
      <c r="B275" s="17" t="s">
        <v>111</v>
      </c>
      <c r="C275" s="22" t="str">
        <f ca="1">IF(ISNA(C281),C282,C281)</f>
        <v>I.01</v>
      </c>
      <c r="D275" s="23" t="str">
        <f t="shared" ref="D275:V275" ca="1" si="176">IF(ISNA(D281),D282,D281)</f>
        <v>K.02</v>
      </c>
      <c r="E275" s="23" t="str">
        <f t="shared" ca="1" si="176"/>
        <v>M.03</v>
      </c>
      <c r="F275" s="23" t="str">
        <f t="shared" ca="1" si="176"/>
        <v>D.04</v>
      </c>
      <c r="G275" s="23" t="str">
        <f t="shared" ca="1" si="176"/>
        <v>N.05</v>
      </c>
      <c r="H275" s="23" t="str">
        <f t="shared" ca="1" si="176"/>
        <v>Q.06</v>
      </c>
      <c r="I275" s="23" t="str">
        <f t="shared" ca="1" si="176"/>
        <v>E.07</v>
      </c>
      <c r="J275" s="23" t="str">
        <f t="shared" ca="1" si="176"/>
        <v>E.08</v>
      </c>
      <c r="K275" s="23" t="str">
        <f t="shared" ca="1" si="176"/>
        <v>I.09</v>
      </c>
      <c r="L275" s="23" t="str">
        <f t="shared" ca="1" si="176"/>
        <v>D.10</v>
      </c>
      <c r="M275" s="23" t="str">
        <f t="shared" ca="1" si="176"/>
        <v>J.11</v>
      </c>
      <c r="N275" s="24" t="str">
        <f t="shared" ca="1" si="176"/>
        <v>D.12</v>
      </c>
      <c r="O275" s="24" t="str">
        <f t="shared" ca="1" si="176"/>
        <v>G.13</v>
      </c>
      <c r="P275" s="24" t="str">
        <f t="shared" ca="1" si="176"/>
        <v>J.14</v>
      </c>
      <c r="Q275" s="24" t="str">
        <f t="shared" ca="1" si="176"/>
        <v>J.15</v>
      </c>
      <c r="R275" s="24" t="str">
        <f t="shared" ca="1" si="176"/>
        <v>C.15</v>
      </c>
      <c r="S275" s="24" t="str">
        <f t="shared" ca="1" si="176"/>
        <v>C.17</v>
      </c>
      <c r="T275" s="24" t="str">
        <f t="shared" ca="1" si="176"/>
        <v>A.18</v>
      </c>
      <c r="U275" s="24" t="str">
        <f t="shared" ca="1" si="176"/>
        <v>L.19</v>
      </c>
      <c r="V275" s="24" t="str">
        <f t="shared" ca="1" si="176"/>
        <v>A.20</v>
      </c>
      <c r="W275" s="11"/>
    </row>
    <row r="276" spans="1:23" ht="9" customHeight="1" x14ac:dyDescent="0.2">
      <c r="C276" s="25" t="str">
        <f t="shared" ref="C276:V276" ca="1" si="177">IF(ISNA(C283),"B","W")</f>
        <v>B</v>
      </c>
      <c r="D276" s="26" t="str">
        <f t="shared" ca="1" si="177"/>
        <v>B</v>
      </c>
      <c r="E276" s="26" t="str">
        <f t="shared" ca="1" si="177"/>
        <v>B</v>
      </c>
      <c r="F276" s="26" t="str">
        <f t="shared" ca="1" si="177"/>
        <v>W</v>
      </c>
      <c r="G276" s="26" t="str">
        <f t="shared" ca="1" si="177"/>
        <v>W</v>
      </c>
      <c r="H276" s="26" t="str">
        <f t="shared" ca="1" si="177"/>
        <v>B</v>
      </c>
      <c r="I276" s="26" t="str">
        <f t="shared" ca="1" si="177"/>
        <v>W</v>
      </c>
      <c r="J276" s="26" t="str">
        <f t="shared" ca="1" si="177"/>
        <v>B</v>
      </c>
      <c r="K276" s="26" t="str">
        <f t="shared" ca="1" si="177"/>
        <v>W</v>
      </c>
      <c r="L276" s="26" t="str">
        <f t="shared" ca="1" si="177"/>
        <v>B</v>
      </c>
      <c r="M276" s="26" t="str">
        <f t="shared" ca="1" si="177"/>
        <v>B</v>
      </c>
      <c r="N276" s="27" t="str">
        <f t="shared" ca="1" si="177"/>
        <v>W</v>
      </c>
      <c r="O276" s="27" t="str">
        <f t="shared" ca="1" si="177"/>
        <v>W</v>
      </c>
      <c r="P276" s="27" t="str">
        <f t="shared" ca="1" si="177"/>
        <v>B</v>
      </c>
      <c r="Q276" s="27" t="str">
        <f t="shared" ca="1" si="177"/>
        <v>W</v>
      </c>
      <c r="R276" s="27" t="str">
        <f t="shared" ca="1" si="177"/>
        <v>W</v>
      </c>
      <c r="S276" s="27" t="str">
        <f t="shared" ca="1" si="177"/>
        <v>B</v>
      </c>
      <c r="T276" s="27" t="str">
        <f t="shared" ca="1" si="177"/>
        <v>W</v>
      </c>
      <c r="U276" s="27" t="str">
        <f t="shared" ca="1" si="177"/>
        <v>B</v>
      </c>
      <c r="V276" s="27" t="str">
        <f t="shared" ca="1" si="177"/>
        <v>W</v>
      </c>
      <c r="W276" s="6"/>
    </row>
    <row r="277" spans="1:23" x14ac:dyDescent="0.2">
      <c r="B277" s="17" t="s">
        <v>112</v>
      </c>
      <c r="C277" s="22" t="str">
        <f ca="1">IF(ISNA(C283),C284,C283)</f>
        <v>P.01</v>
      </c>
      <c r="D277" s="23" t="str">
        <f t="shared" ref="D277:V277" ca="1" si="178">IF(ISNA(D283),D284,D283)</f>
        <v>Q.02</v>
      </c>
      <c r="E277" s="23" t="str">
        <f t="shared" ca="1" si="178"/>
        <v>R.03</v>
      </c>
      <c r="F277" s="23" t="str">
        <f t="shared" ca="1" si="178"/>
        <v>F.03</v>
      </c>
      <c r="G277" s="23" t="str">
        <f t="shared" ca="1" si="178"/>
        <v>O.05</v>
      </c>
      <c r="H277" s="23" t="str">
        <f t="shared" ca="1" si="178"/>
        <v>A.06</v>
      </c>
      <c r="I277" s="23" t="str">
        <f t="shared" ca="1" si="178"/>
        <v>H.07</v>
      </c>
      <c r="J277" s="23" t="str">
        <f t="shared" ca="1" si="178"/>
        <v>N.08</v>
      </c>
      <c r="K277" s="23" t="str">
        <f t="shared" ca="1" si="178"/>
        <v>A.09</v>
      </c>
      <c r="L277" s="23" t="str">
        <f t="shared" ca="1" si="178"/>
        <v>N.10</v>
      </c>
      <c r="M277" s="23" t="str">
        <f t="shared" ca="1" si="178"/>
        <v>B.11</v>
      </c>
      <c r="N277" s="24" t="str">
        <f t="shared" ca="1" si="178"/>
        <v>F.12</v>
      </c>
      <c r="O277" s="24" t="str">
        <f t="shared" ca="1" si="178"/>
        <v>L.13</v>
      </c>
      <c r="P277" s="24" t="str">
        <f t="shared" ca="1" si="178"/>
        <v>H.14</v>
      </c>
      <c r="Q277" s="24" t="str">
        <f t="shared" ca="1" si="178"/>
        <v>K.15</v>
      </c>
      <c r="R277" s="24" t="str">
        <f t="shared" ca="1" si="178"/>
        <v>I.16</v>
      </c>
      <c r="S277" s="24" t="str">
        <f t="shared" ca="1" si="178"/>
        <v>O.17</v>
      </c>
      <c r="T277" s="24" t="str">
        <f t="shared" ca="1" si="178"/>
        <v>E.18</v>
      </c>
      <c r="U277" s="24" t="str">
        <f t="shared" ca="1" si="178"/>
        <v>F.20</v>
      </c>
      <c r="V277" s="24" t="str">
        <f t="shared" ca="1" si="178"/>
        <v>G.20</v>
      </c>
      <c r="W277" s="11"/>
    </row>
    <row r="278" spans="1:23" ht="9" customHeight="1" x14ac:dyDescent="0.2">
      <c r="C278" s="25" t="str">
        <f t="shared" ref="C278:V278" ca="1" si="179">IF(ISNA(C285),"B","W")</f>
        <v>W</v>
      </c>
      <c r="D278" s="26" t="str">
        <f t="shared" ca="1" si="179"/>
        <v>W</v>
      </c>
      <c r="E278" s="26" t="str">
        <f t="shared" ca="1" si="179"/>
        <v>W</v>
      </c>
      <c r="F278" s="26" t="str">
        <f t="shared" ca="1" si="179"/>
        <v>B</v>
      </c>
      <c r="G278" s="26" t="str">
        <f t="shared" ca="1" si="179"/>
        <v>B</v>
      </c>
      <c r="H278" s="26" t="str">
        <f t="shared" ca="1" si="179"/>
        <v>W</v>
      </c>
      <c r="I278" s="26" t="str">
        <f t="shared" ca="1" si="179"/>
        <v>B</v>
      </c>
      <c r="J278" s="26" t="str">
        <f t="shared" ca="1" si="179"/>
        <v>B</v>
      </c>
      <c r="K278" s="26" t="str">
        <f t="shared" ca="1" si="179"/>
        <v>W</v>
      </c>
      <c r="L278" s="26" t="str">
        <f t="shared" ca="1" si="179"/>
        <v>W</v>
      </c>
      <c r="M278" s="26" t="str">
        <f t="shared" ca="1" si="179"/>
        <v>W</v>
      </c>
      <c r="N278" s="27" t="str">
        <f t="shared" ca="1" si="179"/>
        <v>B</v>
      </c>
      <c r="O278" s="27" t="str">
        <f t="shared" ca="1" si="179"/>
        <v>B</v>
      </c>
      <c r="P278" s="27" t="str">
        <f t="shared" ca="1" si="179"/>
        <v>W</v>
      </c>
      <c r="Q278" s="27" t="str">
        <f t="shared" ca="1" si="179"/>
        <v>B</v>
      </c>
      <c r="R278" s="27" t="str">
        <f t="shared" ca="1" si="179"/>
        <v>B</v>
      </c>
      <c r="S278" s="27" t="str">
        <f t="shared" ca="1" si="179"/>
        <v>B</v>
      </c>
      <c r="T278" s="27" t="str">
        <f t="shared" ca="1" si="179"/>
        <v>W</v>
      </c>
      <c r="U278" s="27" t="str">
        <f t="shared" ca="1" si="179"/>
        <v>B</v>
      </c>
      <c r="V278" s="27" t="str">
        <f t="shared" ca="1" si="179"/>
        <v>B</v>
      </c>
      <c r="W278" s="6"/>
    </row>
    <row r="279" spans="1:23" ht="15.75" thickBot="1" x14ac:dyDescent="0.25">
      <c r="B279" s="17" t="s">
        <v>113</v>
      </c>
      <c r="C279" s="28" t="str">
        <f ca="1">IF(ISNA(C285),C286,C285)</f>
        <v>B.01</v>
      </c>
      <c r="D279" s="29" t="str">
        <f t="shared" ref="D279:V279" ca="1" si="180">IF(ISNA(D285),D286,D285)</f>
        <v>G.02</v>
      </c>
      <c r="E279" s="29" t="str">
        <f t="shared" ca="1" si="180"/>
        <v>I.03</v>
      </c>
      <c r="F279" s="29" t="str">
        <f t="shared" ca="1" si="180"/>
        <v>M.04</v>
      </c>
      <c r="G279" s="29" t="str">
        <f t="shared" ca="1" si="180"/>
        <v>P.05</v>
      </c>
      <c r="H279" s="29" t="str">
        <f t="shared" ca="1" si="180"/>
        <v>K.06</v>
      </c>
      <c r="I279" s="29" t="str">
        <f t="shared" ca="1" si="180"/>
        <v>M.07</v>
      </c>
      <c r="J279" s="29" t="str">
        <f t="shared" ca="1" si="180"/>
        <v>M.08</v>
      </c>
      <c r="K279" s="29" t="str">
        <f t="shared" ca="1" si="180"/>
        <v>R.09</v>
      </c>
      <c r="L279" s="29" t="str">
        <f t="shared" ca="1" si="180"/>
        <v>P.10</v>
      </c>
      <c r="M279" s="29" t="str">
        <f t="shared" ca="1" si="180"/>
        <v>D.11</v>
      </c>
      <c r="N279" s="30" t="str">
        <f t="shared" ca="1" si="180"/>
        <v>R.12</v>
      </c>
      <c r="O279" s="30" t="str">
        <f t="shared" ca="1" si="180"/>
        <v>O.13</v>
      </c>
      <c r="P279" s="30" t="str">
        <f t="shared" ca="1" si="180"/>
        <v>B.14</v>
      </c>
      <c r="Q279" s="30" t="str">
        <f t="shared" ca="1" si="180"/>
        <v>O.15</v>
      </c>
      <c r="R279" s="30" t="str">
        <f t="shared" ca="1" si="180"/>
        <v>C.16</v>
      </c>
      <c r="S279" s="30" t="str">
        <f t="shared" ca="1" si="180"/>
        <v>H.17</v>
      </c>
      <c r="T279" s="30" t="str">
        <f t="shared" ca="1" si="180"/>
        <v>Q.18</v>
      </c>
      <c r="U279" s="30" t="str">
        <f t="shared" ca="1" si="180"/>
        <v>N.19</v>
      </c>
      <c r="V279" s="30" t="str">
        <f t="shared" ca="1" si="180"/>
        <v>L.20</v>
      </c>
      <c r="W279" s="7"/>
    </row>
    <row r="280" spans="1:23" ht="15.75" customHeight="1" thickBot="1" x14ac:dyDescent="0.25">
      <c r="B280" s="17" t="s">
        <v>110</v>
      </c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  <c r="O280" s="10"/>
      <c r="P280" s="10"/>
      <c r="Q280" s="10"/>
      <c r="R280" s="10"/>
      <c r="S280" s="10"/>
      <c r="T280" s="10"/>
      <c r="U280" s="10"/>
      <c r="V280" s="10"/>
      <c r="W280" s="5"/>
    </row>
    <row r="281" spans="1:23" ht="17.25" hidden="1" customHeight="1" x14ac:dyDescent="0.2">
      <c r="B281" s="17">
        <v>1</v>
      </c>
      <c r="C281" s="1" t="e">
        <f ca="1">VLOOKUP(C273,OFFSET(Pairings!$D$2,($B281-1)*gamesPerRound,0,gamesPerRound,2),2,FALSE)</f>
        <v>#N/A</v>
      </c>
      <c r="D281" s="1" t="str">
        <f ca="1">VLOOKUP(D273,OFFSET(Pairings!$D$2,($B281-1)*gamesPerRound,0,gamesPerRound,2),2,FALSE)</f>
        <v>K.02</v>
      </c>
      <c r="E281" s="1" t="str">
        <f ca="1">VLOOKUP(E273,OFFSET(Pairings!$D$2,($B281-1)*gamesPerRound,0,gamesPerRound,2),2,FALSE)</f>
        <v>M.03</v>
      </c>
      <c r="F281" s="1" t="str">
        <f ca="1">VLOOKUP(F273,OFFSET(Pairings!$D$2,($B281-1)*gamesPerRound,0,gamesPerRound,2),2,FALSE)</f>
        <v>D.04</v>
      </c>
      <c r="G281" s="1" t="e">
        <f ca="1">VLOOKUP(G273,OFFSET(Pairings!$D$2,($B281-1)*gamesPerRound,0,gamesPerRound,2),2,FALSE)</f>
        <v>#N/A</v>
      </c>
      <c r="H281" s="1" t="str">
        <f ca="1">VLOOKUP(H273,OFFSET(Pairings!$D$2,($B281-1)*gamesPerRound,0,gamesPerRound,2),2,FALSE)</f>
        <v>Q.06</v>
      </c>
      <c r="I281" s="1" t="str">
        <f ca="1">VLOOKUP(I273,OFFSET(Pairings!$D$2,($B281-1)*gamesPerRound,0,gamesPerRound,2),2,FALSE)</f>
        <v>E.07</v>
      </c>
      <c r="J281" s="1" t="str">
        <f ca="1">VLOOKUP(J273,OFFSET(Pairings!$D$2,($B281-1)*gamesPerRound,0,gamesPerRound,2),2,FALSE)</f>
        <v>E.08</v>
      </c>
      <c r="K281" s="1" t="e">
        <f ca="1">VLOOKUP(K273,OFFSET(Pairings!$D$2,($B281-1)*gamesPerRound,0,gamesPerRound,2),2,FALSE)</f>
        <v>#N/A</v>
      </c>
      <c r="L281" s="1" t="e">
        <f ca="1">VLOOKUP(L273,OFFSET(Pairings!$D$2,($B281-1)*gamesPerRound,0,gamesPerRound,2),2,FALSE)</f>
        <v>#N/A</v>
      </c>
      <c r="M281" s="1" t="str">
        <f ca="1">VLOOKUP(M273,OFFSET(Pairings!$D$2,($B281-1)*gamesPerRound,0,gamesPerRound,2),2,FALSE)</f>
        <v>J.11</v>
      </c>
      <c r="N281" s="1" t="e">
        <f ca="1">VLOOKUP(N273,OFFSET(Pairings!$D$2,($B281-1)*gamesPerRound,0,gamesPerRound,2),2,FALSE)</f>
        <v>#N/A</v>
      </c>
      <c r="O281" s="1" t="str">
        <f ca="1">VLOOKUP(O273,OFFSET(Pairings!$D$2,($B281-1)*gamesPerRound,0,gamesPerRound,2),2,FALSE)</f>
        <v>G.13</v>
      </c>
      <c r="P281" s="1" t="e">
        <f ca="1">VLOOKUP(P273,OFFSET(Pairings!$D$2,($B281-1)*gamesPerRound,0,gamesPerRound,2),2,FALSE)</f>
        <v>#N/A</v>
      </c>
      <c r="Q281" s="1" t="e">
        <f ca="1">VLOOKUP(Q273,OFFSET(Pairings!$D$2,($B281-1)*gamesPerRound,0,gamesPerRound,2),2,FALSE)</f>
        <v>#N/A</v>
      </c>
      <c r="R281" s="1" t="str">
        <f ca="1">VLOOKUP(R273,OFFSET(Pairings!$D$2,($B281-1)*gamesPerRound,0,gamesPerRound,2),2,FALSE)</f>
        <v>C.15</v>
      </c>
      <c r="S281" s="1" t="str">
        <f ca="1">VLOOKUP(S273,OFFSET(Pairings!$D$2,($B281-1)*gamesPerRound,0,gamesPerRound,2),2,FALSE)</f>
        <v>C.17</v>
      </c>
      <c r="T281" s="1" t="e">
        <f ca="1">VLOOKUP(T273,OFFSET(Pairings!$D$2,($B281-1)*gamesPerRound,0,gamesPerRound,2),2,FALSE)</f>
        <v>#N/A</v>
      </c>
      <c r="U281" s="1" t="str">
        <f ca="1">VLOOKUP(U273,OFFSET(Pairings!$D$2,($B281-1)*gamesPerRound,0,gamesPerRound,2),2,FALSE)</f>
        <v>L.19</v>
      </c>
      <c r="V281" s="1" t="e">
        <f ca="1">VLOOKUP(V273,OFFSET(Pairings!$D$2,($B281-1)*gamesPerRound,0,gamesPerRound,2),2,FALSE)</f>
        <v>#N/A</v>
      </c>
    </row>
    <row r="282" spans="1:23" ht="17.25" hidden="1" customHeight="1" x14ac:dyDescent="0.2">
      <c r="B282" s="17">
        <v>1</v>
      </c>
      <c r="C282" s="1" t="str">
        <f ca="1">VLOOKUP(C273,OFFSET(Pairings!$E$2,($B282-1)*gamesPerRound,0,gamesPerRound,4),4,FALSE)</f>
        <v>I.01</v>
      </c>
      <c r="D282" s="1" t="e">
        <f ca="1">VLOOKUP(D273,OFFSET(Pairings!$E$2,($B282-1)*gamesPerRound,0,gamesPerRound,4),4,FALSE)</f>
        <v>#N/A</v>
      </c>
      <c r="E282" s="1" t="e">
        <f ca="1">VLOOKUP(E273,OFFSET(Pairings!$E$2,($B282-1)*gamesPerRound,0,gamesPerRound,4),4,FALSE)</f>
        <v>#N/A</v>
      </c>
      <c r="F282" s="1" t="e">
        <f ca="1">VLOOKUP(F273,OFFSET(Pairings!$E$2,($B282-1)*gamesPerRound,0,gamesPerRound,4),4,FALSE)</f>
        <v>#N/A</v>
      </c>
      <c r="G282" s="1" t="str">
        <f ca="1">VLOOKUP(G273,OFFSET(Pairings!$E$2,($B282-1)*gamesPerRound,0,gamesPerRound,4),4,FALSE)</f>
        <v>N.05</v>
      </c>
      <c r="H282" s="1" t="e">
        <f ca="1">VLOOKUP(H273,OFFSET(Pairings!$E$2,($B282-1)*gamesPerRound,0,gamesPerRound,4),4,FALSE)</f>
        <v>#N/A</v>
      </c>
      <c r="I282" s="1" t="e">
        <f ca="1">VLOOKUP(I273,OFFSET(Pairings!$E$2,($B282-1)*gamesPerRound,0,gamesPerRound,4),4,FALSE)</f>
        <v>#N/A</v>
      </c>
      <c r="J282" s="1" t="e">
        <f ca="1">VLOOKUP(J273,OFFSET(Pairings!$E$2,($B282-1)*gamesPerRound,0,gamesPerRound,4),4,FALSE)</f>
        <v>#N/A</v>
      </c>
      <c r="K282" s="1" t="str">
        <f ca="1">VLOOKUP(K273,OFFSET(Pairings!$E$2,($B282-1)*gamesPerRound,0,gamesPerRound,4),4,FALSE)</f>
        <v>I.09</v>
      </c>
      <c r="L282" s="1" t="str">
        <f ca="1">VLOOKUP(L273,OFFSET(Pairings!$E$2,($B282-1)*gamesPerRound,0,gamesPerRound,4),4,FALSE)</f>
        <v>D.10</v>
      </c>
      <c r="M282" s="1" t="e">
        <f ca="1">VLOOKUP(M273,OFFSET(Pairings!$E$2,($B282-1)*gamesPerRound,0,gamesPerRound,4),4,FALSE)</f>
        <v>#N/A</v>
      </c>
      <c r="N282" s="1" t="str">
        <f ca="1">VLOOKUP(N273,OFFSET(Pairings!$E$2,($B282-1)*gamesPerRound,0,gamesPerRound,4),4,FALSE)</f>
        <v>D.12</v>
      </c>
      <c r="O282" s="1" t="e">
        <f ca="1">VLOOKUP(O273,OFFSET(Pairings!$E$2,($B282-1)*gamesPerRound,0,gamesPerRound,4),4,FALSE)</f>
        <v>#N/A</v>
      </c>
      <c r="P282" s="1" t="str">
        <f ca="1">VLOOKUP(P273,OFFSET(Pairings!$E$2,($B282-1)*gamesPerRound,0,gamesPerRound,4),4,FALSE)</f>
        <v>J.14</v>
      </c>
      <c r="Q282" s="1" t="str">
        <f ca="1">VLOOKUP(Q273,OFFSET(Pairings!$E$2,($B282-1)*gamesPerRound,0,gamesPerRound,4),4,FALSE)</f>
        <v>J.15</v>
      </c>
      <c r="R282" s="1" t="e">
        <f ca="1">VLOOKUP(R273,OFFSET(Pairings!$E$2,($B282-1)*gamesPerRound,0,gamesPerRound,4),4,FALSE)</f>
        <v>#N/A</v>
      </c>
      <c r="S282" s="1" t="e">
        <f ca="1">VLOOKUP(S273,OFFSET(Pairings!$E$2,($B282-1)*gamesPerRound,0,gamesPerRound,4),4,FALSE)</f>
        <v>#N/A</v>
      </c>
      <c r="T282" s="1" t="str">
        <f ca="1">VLOOKUP(T273,OFFSET(Pairings!$E$2,($B282-1)*gamesPerRound,0,gamesPerRound,4),4,FALSE)</f>
        <v>A.18</v>
      </c>
      <c r="U282" s="1" t="e">
        <f ca="1">VLOOKUP(U273,OFFSET(Pairings!$E$2,($B282-1)*gamesPerRound,0,gamesPerRound,4),4,FALSE)</f>
        <v>#N/A</v>
      </c>
      <c r="V282" s="1" t="str">
        <f ca="1">VLOOKUP(V273,OFFSET(Pairings!$E$2,($B282-1)*gamesPerRound,0,gamesPerRound,4),4,FALSE)</f>
        <v>A.20</v>
      </c>
    </row>
    <row r="283" spans="1:23" ht="17.25" hidden="1" customHeight="1" x14ac:dyDescent="0.2">
      <c r="B283" s="17">
        <v>2</v>
      </c>
      <c r="C283" s="1" t="e">
        <f ca="1">VLOOKUP(C273,OFFSET(Pairings!$D$2,($B283-1)*gamesPerRound,0,gamesPerRound,2),2,FALSE)</f>
        <v>#N/A</v>
      </c>
      <c r="D283" s="1" t="e">
        <f ca="1">VLOOKUP(D273,OFFSET(Pairings!$D$2,($B283-1)*gamesPerRound,0,gamesPerRound,2),2,FALSE)</f>
        <v>#N/A</v>
      </c>
      <c r="E283" s="1" t="e">
        <f ca="1">VLOOKUP(E273,OFFSET(Pairings!$D$2,($B283-1)*gamesPerRound,0,gamesPerRound,2),2,FALSE)</f>
        <v>#N/A</v>
      </c>
      <c r="F283" s="1" t="str">
        <f ca="1">VLOOKUP(F273,OFFSET(Pairings!$D$2,($B283-1)*gamesPerRound,0,gamesPerRound,2),2,FALSE)</f>
        <v>F.03</v>
      </c>
      <c r="G283" s="1" t="str">
        <f ca="1">VLOOKUP(G273,OFFSET(Pairings!$D$2,($B283-1)*gamesPerRound,0,gamesPerRound,2),2,FALSE)</f>
        <v>O.05</v>
      </c>
      <c r="H283" s="1" t="e">
        <f ca="1">VLOOKUP(H273,OFFSET(Pairings!$D$2,($B283-1)*gamesPerRound,0,gamesPerRound,2),2,FALSE)</f>
        <v>#N/A</v>
      </c>
      <c r="I283" s="1" t="str">
        <f ca="1">VLOOKUP(I273,OFFSET(Pairings!$D$2,($B283-1)*gamesPerRound,0,gamesPerRound,2),2,FALSE)</f>
        <v>H.07</v>
      </c>
      <c r="J283" s="1" t="e">
        <f ca="1">VLOOKUP(J273,OFFSET(Pairings!$D$2,($B283-1)*gamesPerRound,0,gamesPerRound,2),2,FALSE)</f>
        <v>#N/A</v>
      </c>
      <c r="K283" s="1" t="str">
        <f ca="1">VLOOKUP(K273,OFFSET(Pairings!$D$2,($B283-1)*gamesPerRound,0,gamesPerRound,2),2,FALSE)</f>
        <v>A.09</v>
      </c>
      <c r="L283" s="1" t="e">
        <f ca="1">VLOOKUP(L273,OFFSET(Pairings!$D$2,($B283-1)*gamesPerRound,0,gamesPerRound,2),2,FALSE)</f>
        <v>#N/A</v>
      </c>
      <c r="M283" s="1" t="e">
        <f ca="1">VLOOKUP(M273,OFFSET(Pairings!$D$2,($B283-1)*gamesPerRound,0,gamesPerRound,2),2,FALSE)</f>
        <v>#N/A</v>
      </c>
      <c r="N283" s="1" t="str">
        <f ca="1">VLOOKUP(N273,OFFSET(Pairings!$D$2,($B283-1)*gamesPerRound,0,gamesPerRound,2),2,FALSE)</f>
        <v>F.12</v>
      </c>
      <c r="O283" s="1" t="str">
        <f ca="1">VLOOKUP(O273,OFFSET(Pairings!$D$2,($B283-1)*gamesPerRound,0,gamesPerRound,2),2,FALSE)</f>
        <v>L.13</v>
      </c>
      <c r="P283" s="1" t="e">
        <f ca="1">VLOOKUP(P273,OFFSET(Pairings!$D$2,($B283-1)*gamesPerRound,0,gamesPerRound,2),2,FALSE)</f>
        <v>#N/A</v>
      </c>
      <c r="Q283" s="1" t="str">
        <f ca="1">VLOOKUP(Q273,OFFSET(Pairings!$D$2,($B283-1)*gamesPerRound,0,gamesPerRound,2),2,FALSE)</f>
        <v>K.15</v>
      </c>
      <c r="R283" s="1" t="str">
        <f ca="1">VLOOKUP(R273,OFFSET(Pairings!$D$2,($B283-1)*gamesPerRound,0,gamesPerRound,2),2,FALSE)</f>
        <v>I.16</v>
      </c>
      <c r="S283" s="1" t="e">
        <f ca="1">VLOOKUP(S273,OFFSET(Pairings!$D$2,($B283-1)*gamesPerRound,0,gamesPerRound,2),2,FALSE)</f>
        <v>#N/A</v>
      </c>
      <c r="T283" s="1" t="str">
        <f ca="1">VLOOKUP(T273,OFFSET(Pairings!$D$2,($B283-1)*gamesPerRound,0,gamesPerRound,2),2,FALSE)</f>
        <v>E.18</v>
      </c>
      <c r="U283" s="1" t="e">
        <f ca="1">VLOOKUP(U273,OFFSET(Pairings!$D$2,($B283-1)*gamesPerRound,0,gamesPerRound,2),2,FALSE)</f>
        <v>#N/A</v>
      </c>
      <c r="V283" s="1" t="str">
        <f ca="1">VLOOKUP(V273,OFFSET(Pairings!$D$2,($B283-1)*gamesPerRound,0,gamesPerRound,2),2,FALSE)</f>
        <v>G.20</v>
      </c>
    </row>
    <row r="284" spans="1:23" ht="17.25" hidden="1" customHeight="1" x14ac:dyDescent="0.2">
      <c r="B284" s="17">
        <v>2</v>
      </c>
      <c r="C284" s="1" t="str">
        <f ca="1">VLOOKUP(C273,OFFSET(Pairings!$E$2,($B284-1)*gamesPerRound,0,gamesPerRound,4),4,FALSE)</f>
        <v>P.01</v>
      </c>
      <c r="D284" s="1" t="str">
        <f ca="1">VLOOKUP(D273,OFFSET(Pairings!$E$2,($B284-1)*gamesPerRound,0,gamesPerRound,4),4,FALSE)</f>
        <v>Q.02</v>
      </c>
      <c r="E284" s="1" t="str">
        <f ca="1">VLOOKUP(E273,OFFSET(Pairings!$E$2,($B284-1)*gamesPerRound,0,gamesPerRound,4),4,FALSE)</f>
        <v>R.03</v>
      </c>
      <c r="F284" s="1" t="e">
        <f ca="1">VLOOKUP(F273,OFFSET(Pairings!$E$2,($B284-1)*gamesPerRound,0,gamesPerRound,4),4,FALSE)</f>
        <v>#N/A</v>
      </c>
      <c r="G284" s="1" t="e">
        <f ca="1">VLOOKUP(G273,OFFSET(Pairings!$E$2,($B284-1)*gamesPerRound,0,gamesPerRound,4),4,FALSE)</f>
        <v>#N/A</v>
      </c>
      <c r="H284" s="1" t="str">
        <f ca="1">VLOOKUP(H273,OFFSET(Pairings!$E$2,($B284-1)*gamesPerRound,0,gamesPerRound,4),4,FALSE)</f>
        <v>A.06</v>
      </c>
      <c r="I284" s="1" t="e">
        <f ca="1">VLOOKUP(I273,OFFSET(Pairings!$E$2,($B284-1)*gamesPerRound,0,gamesPerRound,4),4,FALSE)</f>
        <v>#N/A</v>
      </c>
      <c r="J284" s="1" t="str">
        <f ca="1">VLOOKUP(J273,OFFSET(Pairings!$E$2,($B284-1)*gamesPerRound,0,gamesPerRound,4),4,FALSE)</f>
        <v>N.08</v>
      </c>
      <c r="K284" s="1" t="e">
        <f ca="1">VLOOKUP(K273,OFFSET(Pairings!$E$2,($B284-1)*gamesPerRound,0,gamesPerRound,4),4,FALSE)</f>
        <v>#N/A</v>
      </c>
      <c r="L284" s="1" t="str">
        <f ca="1">VLOOKUP(L273,OFFSET(Pairings!$E$2,($B284-1)*gamesPerRound,0,gamesPerRound,4),4,FALSE)</f>
        <v>N.10</v>
      </c>
      <c r="M284" s="1" t="str">
        <f ca="1">VLOOKUP(M273,OFFSET(Pairings!$E$2,($B284-1)*gamesPerRound,0,gamesPerRound,4),4,FALSE)</f>
        <v>B.11</v>
      </c>
      <c r="N284" s="1" t="e">
        <f ca="1">VLOOKUP(N273,OFFSET(Pairings!$E$2,($B284-1)*gamesPerRound,0,gamesPerRound,4),4,FALSE)</f>
        <v>#N/A</v>
      </c>
      <c r="O284" s="1" t="e">
        <f ca="1">VLOOKUP(O273,OFFSET(Pairings!$E$2,($B284-1)*gamesPerRound,0,gamesPerRound,4),4,FALSE)</f>
        <v>#N/A</v>
      </c>
      <c r="P284" s="1" t="str">
        <f ca="1">VLOOKUP(P273,OFFSET(Pairings!$E$2,($B284-1)*gamesPerRound,0,gamesPerRound,4),4,FALSE)</f>
        <v>H.14</v>
      </c>
      <c r="Q284" s="1" t="e">
        <f ca="1">VLOOKUP(Q273,OFFSET(Pairings!$E$2,($B284-1)*gamesPerRound,0,gamesPerRound,4),4,FALSE)</f>
        <v>#N/A</v>
      </c>
      <c r="R284" s="1" t="e">
        <f ca="1">VLOOKUP(R273,OFFSET(Pairings!$E$2,($B284-1)*gamesPerRound,0,gamesPerRound,4),4,FALSE)</f>
        <v>#N/A</v>
      </c>
      <c r="S284" s="1" t="str">
        <f ca="1">VLOOKUP(S273,OFFSET(Pairings!$E$2,($B284-1)*gamesPerRound,0,gamesPerRound,4),4,FALSE)</f>
        <v>O.17</v>
      </c>
      <c r="T284" s="1" t="e">
        <f ca="1">VLOOKUP(T273,OFFSET(Pairings!$E$2,($B284-1)*gamesPerRound,0,gamesPerRound,4),4,FALSE)</f>
        <v>#N/A</v>
      </c>
      <c r="U284" s="1" t="str">
        <f ca="1">VLOOKUP(U273,OFFSET(Pairings!$E$2,($B284-1)*gamesPerRound,0,gamesPerRound,4),4,FALSE)</f>
        <v>F.20</v>
      </c>
      <c r="V284" s="1" t="e">
        <f ca="1">VLOOKUP(V273,OFFSET(Pairings!$E$2,($B284-1)*gamesPerRound,0,gamesPerRound,4),4,FALSE)</f>
        <v>#N/A</v>
      </c>
    </row>
    <row r="285" spans="1:23" ht="17.25" hidden="1" customHeight="1" x14ac:dyDescent="0.2">
      <c r="B285" s="17">
        <v>3</v>
      </c>
      <c r="C285" s="1" t="str">
        <f ca="1">VLOOKUP(C273,OFFSET(Pairings!$D$2,($B285-1)*gamesPerRound,0,gamesPerRound,2),2,FALSE)</f>
        <v>B.01</v>
      </c>
      <c r="D285" s="1" t="str">
        <f ca="1">VLOOKUP(D273,OFFSET(Pairings!$D$2,($B285-1)*gamesPerRound,0,gamesPerRound,2),2,FALSE)</f>
        <v>G.02</v>
      </c>
      <c r="E285" s="1" t="str">
        <f ca="1">VLOOKUP(E273,OFFSET(Pairings!$D$2,($B285-1)*gamesPerRound,0,gamesPerRound,2),2,FALSE)</f>
        <v>I.03</v>
      </c>
      <c r="F285" s="1" t="e">
        <f ca="1">VLOOKUP(F273,OFFSET(Pairings!$D$2,($B285-1)*gamesPerRound,0,gamesPerRound,2),2,FALSE)</f>
        <v>#N/A</v>
      </c>
      <c r="G285" s="1" t="e">
        <f ca="1">VLOOKUP(G273,OFFSET(Pairings!$D$2,($B285-1)*gamesPerRound,0,gamesPerRound,2),2,FALSE)</f>
        <v>#N/A</v>
      </c>
      <c r="H285" s="1" t="str">
        <f ca="1">VLOOKUP(H273,OFFSET(Pairings!$D$2,($B285-1)*gamesPerRound,0,gamesPerRound,2),2,FALSE)</f>
        <v>K.06</v>
      </c>
      <c r="I285" s="1" t="e">
        <f ca="1">VLOOKUP(I273,OFFSET(Pairings!$D$2,($B285-1)*gamesPerRound,0,gamesPerRound,2),2,FALSE)</f>
        <v>#N/A</v>
      </c>
      <c r="J285" s="1" t="e">
        <f ca="1">VLOOKUP(J273,OFFSET(Pairings!$D$2,($B285-1)*gamesPerRound,0,gamesPerRound,2),2,FALSE)</f>
        <v>#N/A</v>
      </c>
      <c r="K285" s="1" t="str">
        <f ca="1">VLOOKUP(K273,OFFSET(Pairings!$D$2,($B285-1)*gamesPerRound,0,gamesPerRound,2),2,FALSE)</f>
        <v>R.09</v>
      </c>
      <c r="L285" s="1" t="str">
        <f ca="1">VLOOKUP(L273,OFFSET(Pairings!$D$2,($B285-1)*gamesPerRound,0,gamesPerRound,2),2,FALSE)</f>
        <v>P.10</v>
      </c>
      <c r="M285" s="1" t="str">
        <f ca="1">VLOOKUP(M273,OFFSET(Pairings!$D$2,($B285-1)*gamesPerRound,0,gamesPerRound,2),2,FALSE)</f>
        <v>D.11</v>
      </c>
      <c r="N285" s="1" t="e">
        <f ca="1">VLOOKUP(N273,OFFSET(Pairings!$D$2,($B285-1)*gamesPerRound,0,gamesPerRound,2),2,FALSE)</f>
        <v>#N/A</v>
      </c>
      <c r="O285" s="1" t="e">
        <f ca="1">VLOOKUP(O273,OFFSET(Pairings!$D$2,($B285-1)*gamesPerRound,0,gamesPerRound,2),2,FALSE)</f>
        <v>#N/A</v>
      </c>
      <c r="P285" s="1" t="str">
        <f ca="1">VLOOKUP(P273,OFFSET(Pairings!$D$2,($B285-1)*gamesPerRound,0,gamesPerRound,2),2,FALSE)</f>
        <v>B.14</v>
      </c>
      <c r="Q285" s="1" t="e">
        <f ca="1">VLOOKUP(Q273,OFFSET(Pairings!$D$2,($B285-1)*gamesPerRound,0,gamesPerRound,2),2,FALSE)</f>
        <v>#N/A</v>
      </c>
      <c r="R285" s="1" t="e">
        <f ca="1">VLOOKUP(R273,OFFSET(Pairings!$D$2,($B285-1)*gamesPerRound,0,gamesPerRound,2),2,FALSE)</f>
        <v>#N/A</v>
      </c>
      <c r="S285" s="1" t="e">
        <f ca="1">VLOOKUP(S273,OFFSET(Pairings!$D$2,($B285-1)*gamesPerRound,0,gamesPerRound,2),2,FALSE)</f>
        <v>#N/A</v>
      </c>
      <c r="T285" s="1" t="str">
        <f ca="1">VLOOKUP(T273,OFFSET(Pairings!$D$2,($B285-1)*gamesPerRound,0,gamesPerRound,2),2,FALSE)</f>
        <v>Q.18</v>
      </c>
      <c r="U285" s="1" t="e">
        <f ca="1">VLOOKUP(U273,OFFSET(Pairings!$D$2,($B285-1)*gamesPerRound,0,gamesPerRound,2),2,FALSE)</f>
        <v>#N/A</v>
      </c>
      <c r="V285" s="1" t="e">
        <f ca="1">VLOOKUP(V273,OFFSET(Pairings!$D$2,($B285-1)*gamesPerRound,0,gamesPerRound,2),2,FALSE)</f>
        <v>#N/A</v>
      </c>
    </row>
    <row r="286" spans="1:23" ht="17.25" hidden="1" customHeight="1" x14ac:dyDescent="0.2">
      <c r="B286" s="17">
        <v>3</v>
      </c>
      <c r="C286" s="1" t="e">
        <f ca="1">VLOOKUP(C273,OFFSET(Pairings!$E$2,($B286-1)*gamesPerRound,0,gamesPerRound,4),4,FALSE)</f>
        <v>#N/A</v>
      </c>
      <c r="D286" s="1" t="e">
        <f ca="1">VLOOKUP(D273,OFFSET(Pairings!$E$2,($B286-1)*gamesPerRound,0,gamesPerRound,4),4,FALSE)</f>
        <v>#N/A</v>
      </c>
      <c r="E286" s="1" t="e">
        <f ca="1">VLOOKUP(E273,OFFSET(Pairings!$E$2,($B286-1)*gamesPerRound,0,gamesPerRound,4),4,FALSE)</f>
        <v>#N/A</v>
      </c>
      <c r="F286" s="1" t="str">
        <f ca="1">VLOOKUP(F273,OFFSET(Pairings!$E$2,($B286-1)*gamesPerRound,0,gamesPerRound,4),4,FALSE)</f>
        <v>M.04</v>
      </c>
      <c r="G286" s="1" t="str">
        <f ca="1">VLOOKUP(G273,OFFSET(Pairings!$E$2,($B286-1)*gamesPerRound,0,gamesPerRound,4),4,FALSE)</f>
        <v>P.05</v>
      </c>
      <c r="H286" s="1" t="e">
        <f ca="1">VLOOKUP(H273,OFFSET(Pairings!$E$2,($B286-1)*gamesPerRound,0,gamesPerRound,4),4,FALSE)</f>
        <v>#N/A</v>
      </c>
      <c r="I286" s="1" t="str">
        <f ca="1">VLOOKUP(I273,OFFSET(Pairings!$E$2,($B286-1)*gamesPerRound,0,gamesPerRound,4),4,FALSE)</f>
        <v>M.07</v>
      </c>
      <c r="J286" s="1" t="str">
        <f ca="1">VLOOKUP(J273,OFFSET(Pairings!$E$2,($B286-1)*gamesPerRound,0,gamesPerRound,4),4,FALSE)</f>
        <v>M.08</v>
      </c>
      <c r="K286" s="1" t="e">
        <f ca="1">VLOOKUP(K273,OFFSET(Pairings!$E$2,($B286-1)*gamesPerRound,0,gamesPerRound,4),4,FALSE)</f>
        <v>#N/A</v>
      </c>
      <c r="L286" s="1" t="e">
        <f ca="1">VLOOKUP(L273,OFFSET(Pairings!$E$2,($B286-1)*gamesPerRound,0,gamesPerRound,4),4,FALSE)</f>
        <v>#N/A</v>
      </c>
      <c r="M286" s="1" t="e">
        <f ca="1">VLOOKUP(M273,OFFSET(Pairings!$E$2,($B286-1)*gamesPerRound,0,gamesPerRound,4),4,FALSE)</f>
        <v>#N/A</v>
      </c>
      <c r="N286" s="1" t="str">
        <f ca="1">VLOOKUP(N273,OFFSET(Pairings!$E$2,($B286-1)*gamesPerRound,0,gamesPerRound,4),4,FALSE)</f>
        <v>R.12</v>
      </c>
      <c r="O286" s="1" t="str">
        <f ca="1">VLOOKUP(O273,OFFSET(Pairings!$E$2,($B286-1)*gamesPerRound,0,gamesPerRound,4),4,FALSE)</f>
        <v>O.13</v>
      </c>
      <c r="P286" s="1" t="e">
        <f ca="1">VLOOKUP(P273,OFFSET(Pairings!$E$2,($B286-1)*gamesPerRound,0,gamesPerRound,4),4,FALSE)</f>
        <v>#N/A</v>
      </c>
      <c r="Q286" s="1" t="str">
        <f ca="1">VLOOKUP(Q273,OFFSET(Pairings!$E$2,($B286-1)*gamesPerRound,0,gamesPerRound,4),4,FALSE)</f>
        <v>O.15</v>
      </c>
      <c r="R286" s="1" t="str">
        <f ca="1">VLOOKUP(R273,OFFSET(Pairings!$E$2,($B286-1)*gamesPerRound,0,gamesPerRound,4),4,FALSE)</f>
        <v>C.16</v>
      </c>
      <c r="S286" s="1" t="str">
        <f ca="1">VLOOKUP(S273,OFFSET(Pairings!$E$2,($B286-1)*gamesPerRound,0,gamesPerRound,4),4,FALSE)</f>
        <v>H.17</v>
      </c>
      <c r="T286" s="1" t="e">
        <f ca="1">VLOOKUP(T273,OFFSET(Pairings!$E$2,($B286-1)*gamesPerRound,0,gamesPerRound,4),4,FALSE)</f>
        <v>#N/A</v>
      </c>
      <c r="U286" s="1" t="str">
        <f ca="1">VLOOKUP(U273,OFFSET(Pairings!$E$2,($B286-1)*gamesPerRound,0,gamesPerRound,4),4,FALSE)</f>
        <v>N.19</v>
      </c>
      <c r="V286" s="1" t="str">
        <f ca="1">VLOOKUP(V273,OFFSET(Pairings!$E$2,($B286-1)*gamesPerRound,0,gamesPerRound,4),4,FALSE)</f>
        <v>L.20</v>
      </c>
    </row>
    <row r="287" spans="1:23" ht="17.25" customHeight="1" thickBot="1" x14ac:dyDescent="0.25"/>
    <row r="288" spans="1:23" s="12" customFormat="1" ht="15.75" thickBot="1" x14ac:dyDescent="0.25">
      <c r="A288" s="12" t="s">
        <v>378</v>
      </c>
      <c r="B288" s="38">
        <f>VLOOKUP(A288,TeamLookup,2,FALSE)</f>
        <v>0</v>
      </c>
      <c r="C288" s="13" t="str">
        <f>$A288&amp;"."&amp;TEXT(C$1,"00")</f>
        <v>T.01</v>
      </c>
      <c r="D288" s="14" t="str">
        <f t="shared" ref="D288:V288" si="181">$A288&amp;"."&amp;TEXT(D$1,"00")</f>
        <v>T.02</v>
      </c>
      <c r="E288" s="14" t="str">
        <f t="shared" si="181"/>
        <v>T.03</v>
      </c>
      <c r="F288" s="14" t="str">
        <f t="shared" si="181"/>
        <v>T.04</v>
      </c>
      <c r="G288" s="14" t="str">
        <f t="shared" si="181"/>
        <v>T.05</v>
      </c>
      <c r="H288" s="14" t="str">
        <f t="shared" si="181"/>
        <v>T.06</v>
      </c>
      <c r="I288" s="14" t="str">
        <f t="shared" si="181"/>
        <v>T.07</v>
      </c>
      <c r="J288" s="14" t="str">
        <f t="shared" si="181"/>
        <v>T.08</v>
      </c>
      <c r="K288" s="14" t="str">
        <f t="shared" si="181"/>
        <v>T.09</v>
      </c>
      <c r="L288" s="14" t="str">
        <f t="shared" si="181"/>
        <v>T.10</v>
      </c>
      <c r="M288" s="14" t="str">
        <f t="shared" si="181"/>
        <v>T.11</v>
      </c>
      <c r="N288" s="15" t="str">
        <f t="shared" si="181"/>
        <v>T.12</v>
      </c>
      <c r="O288" s="15" t="str">
        <f t="shared" si="181"/>
        <v>T.13</v>
      </c>
      <c r="P288" s="15" t="str">
        <f t="shared" si="181"/>
        <v>T.14</v>
      </c>
      <c r="Q288" s="15" t="str">
        <f t="shared" si="181"/>
        <v>T.15</v>
      </c>
      <c r="R288" s="15" t="str">
        <f t="shared" si="181"/>
        <v>T.16</v>
      </c>
      <c r="S288" s="15" t="str">
        <f t="shared" si="181"/>
        <v>T.17</v>
      </c>
      <c r="T288" s="15" t="str">
        <f t="shared" si="181"/>
        <v>T.18</v>
      </c>
      <c r="U288" s="15" t="str">
        <f t="shared" si="181"/>
        <v>T.19</v>
      </c>
      <c r="V288" s="15" t="str">
        <f t="shared" si="181"/>
        <v>T.20</v>
      </c>
      <c r="W288" s="16" t="s">
        <v>110</v>
      </c>
    </row>
    <row r="289" spans="1:23" ht="9" customHeight="1" x14ac:dyDescent="0.2">
      <c r="C289" s="19" t="str">
        <f t="shared" ref="C289:V289" ca="1" si="182">IF(ISNA(C296),"B","W")</f>
        <v>B</v>
      </c>
      <c r="D289" s="20" t="str">
        <f t="shared" ca="1" si="182"/>
        <v>B</v>
      </c>
      <c r="E289" s="20" t="str">
        <f t="shared" ca="1" si="182"/>
        <v>B</v>
      </c>
      <c r="F289" s="20" t="str">
        <f t="shared" ca="1" si="182"/>
        <v>B</v>
      </c>
      <c r="G289" s="20" t="str">
        <f t="shared" ca="1" si="182"/>
        <v>B</v>
      </c>
      <c r="H289" s="20" t="str">
        <f t="shared" ca="1" si="182"/>
        <v>B</v>
      </c>
      <c r="I289" s="20" t="str">
        <f t="shared" ca="1" si="182"/>
        <v>B</v>
      </c>
      <c r="J289" s="20" t="str">
        <f t="shared" ca="1" si="182"/>
        <v>B</v>
      </c>
      <c r="K289" s="20" t="str">
        <f t="shared" ca="1" si="182"/>
        <v>B</v>
      </c>
      <c r="L289" s="20" t="str">
        <f t="shared" ca="1" si="182"/>
        <v>B</v>
      </c>
      <c r="M289" s="20" t="str">
        <f t="shared" ca="1" si="182"/>
        <v>B</v>
      </c>
      <c r="N289" s="21" t="str">
        <f t="shared" ca="1" si="182"/>
        <v>B</v>
      </c>
      <c r="O289" s="21" t="str">
        <f t="shared" ca="1" si="182"/>
        <v>B</v>
      </c>
      <c r="P289" s="21" t="str">
        <f t="shared" ca="1" si="182"/>
        <v>B</v>
      </c>
      <c r="Q289" s="21" t="str">
        <f t="shared" ca="1" si="182"/>
        <v>B</v>
      </c>
      <c r="R289" s="21" t="str">
        <f t="shared" ca="1" si="182"/>
        <v>B</v>
      </c>
      <c r="S289" s="21" t="str">
        <f t="shared" ca="1" si="182"/>
        <v>B</v>
      </c>
      <c r="T289" s="21" t="str">
        <f t="shared" ca="1" si="182"/>
        <v>B</v>
      </c>
      <c r="U289" s="21" t="str">
        <f t="shared" ca="1" si="182"/>
        <v>B</v>
      </c>
      <c r="V289" s="21" t="str">
        <f t="shared" ca="1" si="182"/>
        <v>B</v>
      </c>
      <c r="W289" s="6"/>
    </row>
    <row r="290" spans="1:23" x14ac:dyDescent="0.2">
      <c r="B290" s="17" t="s">
        <v>111</v>
      </c>
      <c r="C290" s="22" t="e">
        <f ca="1">IF(ISNA(C296),C297,C296)</f>
        <v>#N/A</v>
      </c>
      <c r="D290" s="23" t="e">
        <f t="shared" ref="D290:V290" ca="1" si="183">IF(ISNA(D296),D297,D296)</f>
        <v>#N/A</v>
      </c>
      <c r="E290" s="23" t="e">
        <f t="shared" ca="1" si="183"/>
        <v>#N/A</v>
      </c>
      <c r="F290" s="23" t="e">
        <f t="shared" ca="1" si="183"/>
        <v>#N/A</v>
      </c>
      <c r="G290" s="23" t="e">
        <f t="shared" ca="1" si="183"/>
        <v>#N/A</v>
      </c>
      <c r="H290" s="23" t="e">
        <f t="shared" ca="1" si="183"/>
        <v>#N/A</v>
      </c>
      <c r="I290" s="23" t="e">
        <f t="shared" ca="1" si="183"/>
        <v>#N/A</v>
      </c>
      <c r="J290" s="23" t="e">
        <f t="shared" ca="1" si="183"/>
        <v>#N/A</v>
      </c>
      <c r="K290" s="23" t="e">
        <f t="shared" ca="1" si="183"/>
        <v>#N/A</v>
      </c>
      <c r="L290" s="23" t="e">
        <f t="shared" ca="1" si="183"/>
        <v>#N/A</v>
      </c>
      <c r="M290" s="23" t="e">
        <f t="shared" ca="1" si="183"/>
        <v>#N/A</v>
      </c>
      <c r="N290" s="24" t="e">
        <f t="shared" ca="1" si="183"/>
        <v>#N/A</v>
      </c>
      <c r="O290" s="24" t="e">
        <f t="shared" ca="1" si="183"/>
        <v>#N/A</v>
      </c>
      <c r="P290" s="24" t="e">
        <f t="shared" ca="1" si="183"/>
        <v>#N/A</v>
      </c>
      <c r="Q290" s="24" t="e">
        <f t="shared" ca="1" si="183"/>
        <v>#N/A</v>
      </c>
      <c r="R290" s="24" t="e">
        <f t="shared" ca="1" si="183"/>
        <v>#N/A</v>
      </c>
      <c r="S290" s="24" t="e">
        <f t="shared" ca="1" si="183"/>
        <v>#N/A</v>
      </c>
      <c r="T290" s="24" t="e">
        <f t="shared" ca="1" si="183"/>
        <v>#N/A</v>
      </c>
      <c r="U290" s="24" t="e">
        <f t="shared" ca="1" si="183"/>
        <v>#N/A</v>
      </c>
      <c r="V290" s="24" t="e">
        <f t="shared" ca="1" si="183"/>
        <v>#N/A</v>
      </c>
      <c r="W290" s="11"/>
    </row>
    <row r="291" spans="1:23" ht="9" customHeight="1" x14ac:dyDescent="0.2">
      <c r="C291" s="25" t="str">
        <f t="shared" ref="C291:V291" ca="1" si="184">IF(ISNA(C298),"B","W")</f>
        <v>B</v>
      </c>
      <c r="D291" s="26" t="str">
        <f t="shared" ca="1" si="184"/>
        <v>B</v>
      </c>
      <c r="E291" s="26" t="str">
        <f t="shared" ca="1" si="184"/>
        <v>B</v>
      </c>
      <c r="F291" s="26" t="str">
        <f t="shared" ca="1" si="184"/>
        <v>B</v>
      </c>
      <c r="G291" s="26" t="str">
        <f t="shared" ca="1" si="184"/>
        <v>B</v>
      </c>
      <c r="H291" s="26" t="str">
        <f t="shared" ca="1" si="184"/>
        <v>B</v>
      </c>
      <c r="I291" s="26" t="str">
        <f t="shared" ca="1" si="184"/>
        <v>B</v>
      </c>
      <c r="J291" s="26" t="str">
        <f t="shared" ca="1" si="184"/>
        <v>B</v>
      </c>
      <c r="K291" s="26" t="str">
        <f t="shared" ca="1" si="184"/>
        <v>B</v>
      </c>
      <c r="L291" s="26" t="str">
        <f t="shared" ca="1" si="184"/>
        <v>B</v>
      </c>
      <c r="M291" s="26" t="str">
        <f t="shared" ca="1" si="184"/>
        <v>B</v>
      </c>
      <c r="N291" s="27" t="str">
        <f t="shared" ca="1" si="184"/>
        <v>B</v>
      </c>
      <c r="O291" s="27" t="str">
        <f t="shared" ca="1" si="184"/>
        <v>B</v>
      </c>
      <c r="P291" s="27" t="str">
        <f t="shared" ca="1" si="184"/>
        <v>B</v>
      </c>
      <c r="Q291" s="27" t="str">
        <f t="shared" ca="1" si="184"/>
        <v>B</v>
      </c>
      <c r="R291" s="27" t="str">
        <f t="shared" ca="1" si="184"/>
        <v>B</v>
      </c>
      <c r="S291" s="27" t="str">
        <f t="shared" ca="1" si="184"/>
        <v>B</v>
      </c>
      <c r="T291" s="27" t="str">
        <f t="shared" ca="1" si="184"/>
        <v>B</v>
      </c>
      <c r="U291" s="27" t="str">
        <f t="shared" ca="1" si="184"/>
        <v>B</v>
      </c>
      <c r="V291" s="27" t="str">
        <f t="shared" ca="1" si="184"/>
        <v>B</v>
      </c>
      <c r="W291" s="6"/>
    </row>
    <row r="292" spans="1:23" x14ac:dyDescent="0.2">
      <c r="B292" s="17" t="s">
        <v>112</v>
      </c>
      <c r="C292" s="22" t="e">
        <f ca="1">IF(ISNA(C298),C299,C298)</f>
        <v>#N/A</v>
      </c>
      <c r="D292" s="23" t="e">
        <f t="shared" ref="D292:V292" ca="1" si="185">IF(ISNA(D298),D299,D298)</f>
        <v>#N/A</v>
      </c>
      <c r="E292" s="23" t="e">
        <f t="shared" ca="1" si="185"/>
        <v>#N/A</v>
      </c>
      <c r="F292" s="23" t="e">
        <f t="shared" ca="1" si="185"/>
        <v>#N/A</v>
      </c>
      <c r="G292" s="23" t="e">
        <f t="shared" ca="1" si="185"/>
        <v>#N/A</v>
      </c>
      <c r="H292" s="23" t="e">
        <f t="shared" ca="1" si="185"/>
        <v>#N/A</v>
      </c>
      <c r="I292" s="23" t="e">
        <f t="shared" ca="1" si="185"/>
        <v>#N/A</v>
      </c>
      <c r="J292" s="23" t="e">
        <f t="shared" ca="1" si="185"/>
        <v>#N/A</v>
      </c>
      <c r="K292" s="23" t="e">
        <f t="shared" ca="1" si="185"/>
        <v>#N/A</v>
      </c>
      <c r="L292" s="23" t="e">
        <f t="shared" ca="1" si="185"/>
        <v>#N/A</v>
      </c>
      <c r="M292" s="23" t="e">
        <f t="shared" ca="1" si="185"/>
        <v>#N/A</v>
      </c>
      <c r="N292" s="24" t="e">
        <f t="shared" ca="1" si="185"/>
        <v>#N/A</v>
      </c>
      <c r="O292" s="24" t="e">
        <f t="shared" ca="1" si="185"/>
        <v>#N/A</v>
      </c>
      <c r="P292" s="24" t="e">
        <f t="shared" ca="1" si="185"/>
        <v>#N/A</v>
      </c>
      <c r="Q292" s="24" t="e">
        <f t="shared" ca="1" si="185"/>
        <v>#N/A</v>
      </c>
      <c r="R292" s="24" t="e">
        <f t="shared" ca="1" si="185"/>
        <v>#N/A</v>
      </c>
      <c r="S292" s="24" t="e">
        <f t="shared" ca="1" si="185"/>
        <v>#N/A</v>
      </c>
      <c r="T292" s="24" t="e">
        <f t="shared" ca="1" si="185"/>
        <v>#N/A</v>
      </c>
      <c r="U292" s="24" t="e">
        <f t="shared" ca="1" si="185"/>
        <v>#N/A</v>
      </c>
      <c r="V292" s="24" t="e">
        <f t="shared" ca="1" si="185"/>
        <v>#N/A</v>
      </c>
      <c r="W292" s="11"/>
    </row>
    <row r="293" spans="1:23" ht="9" customHeight="1" x14ac:dyDescent="0.2">
      <c r="C293" s="25" t="str">
        <f t="shared" ref="C293:V293" ca="1" si="186">IF(ISNA(C300),"B","W")</f>
        <v>B</v>
      </c>
      <c r="D293" s="26" t="str">
        <f t="shared" ca="1" si="186"/>
        <v>B</v>
      </c>
      <c r="E293" s="26" t="str">
        <f t="shared" ca="1" si="186"/>
        <v>B</v>
      </c>
      <c r="F293" s="26" t="str">
        <f t="shared" ca="1" si="186"/>
        <v>B</v>
      </c>
      <c r="G293" s="26" t="str">
        <f t="shared" ca="1" si="186"/>
        <v>B</v>
      </c>
      <c r="H293" s="26" t="str">
        <f t="shared" ca="1" si="186"/>
        <v>B</v>
      </c>
      <c r="I293" s="26" t="str">
        <f t="shared" ca="1" si="186"/>
        <v>B</v>
      </c>
      <c r="J293" s="26" t="str">
        <f t="shared" ca="1" si="186"/>
        <v>B</v>
      </c>
      <c r="K293" s="26" t="str">
        <f t="shared" ca="1" si="186"/>
        <v>B</v>
      </c>
      <c r="L293" s="26" t="str">
        <f t="shared" ca="1" si="186"/>
        <v>B</v>
      </c>
      <c r="M293" s="26" t="str">
        <f t="shared" ca="1" si="186"/>
        <v>B</v>
      </c>
      <c r="N293" s="27" t="str">
        <f t="shared" ca="1" si="186"/>
        <v>B</v>
      </c>
      <c r="O293" s="27" t="str">
        <f t="shared" ca="1" si="186"/>
        <v>B</v>
      </c>
      <c r="P293" s="27" t="str">
        <f t="shared" ca="1" si="186"/>
        <v>B</v>
      </c>
      <c r="Q293" s="27" t="str">
        <f t="shared" ca="1" si="186"/>
        <v>B</v>
      </c>
      <c r="R293" s="27" t="str">
        <f t="shared" ca="1" si="186"/>
        <v>B</v>
      </c>
      <c r="S293" s="27" t="str">
        <f t="shared" ca="1" si="186"/>
        <v>B</v>
      </c>
      <c r="T293" s="27" t="str">
        <f t="shared" ca="1" si="186"/>
        <v>B</v>
      </c>
      <c r="U293" s="27" t="str">
        <f t="shared" ca="1" si="186"/>
        <v>B</v>
      </c>
      <c r="V293" s="27" t="str">
        <f t="shared" ca="1" si="186"/>
        <v>B</v>
      </c>
      <c r="W293" s="6"/>
    </row>
    <row r="294" spans="1:23" ht="15.75" thickBot="1" x14ac:dyDescent="0.25">
      <c r="B294" s="17" t="s">
        <v>113</v>
      </c>
      <c r="C294" s="28" t="e">
        <f ca="1">IF(ISNA(C300),C301,C300)</f>
        <v>#N/A</v>
      </c>
      <c r="D294" s="29" t="e">
        <f t="shared" ref="D294:V294" ca="1" si="187">IF(ISNA(D300),D301,D300)</f>
        <v>#N/A</v>
      </c>
      <c r="E294" s="29" t="e">
        <f t="shared" ca="1" si="187"/>
        <v>#N/A</v>
      </c>
      <c r="F294" s="29" t="e">
        <f t="shared" ca="1" si="187"/>
        <v>#N/A</v>
      </c>
      <c r="G294" s="29" t="e">
        <f t="shared" ca="1" si="187"/>
        <v>#N/A</v>
      </c>
      <c r="H294" s="29" t="e">
        <f t="shared" ca="1" si="187"/>
        <v>#N/A</v>
      </c>
      <c r="I294" s="29" t="e">
        <f t="shared" ca="1" si="187"/>
        <v>#N/A</v>
      </c>
      <c r="J294" s="29" t="e">
        <f t="shared" ca="1" si="187"/>
        <v>#N/A</v>
      </c>
      <c r="K294" s="29" t="e">
        <f t="shared" ca="1" si="187"/>
        <v>#N/A</v>
      </c>
      <c r="L294" s="29" t="e">
        <f t="shared" ca="1" si="187"/>
        <v>#N/A</v>
      </c>
      <c r="M294" s="29" t="e">
        <f t="shared" ca="1" si="187"/>
        <v>#N/A</v>
      </c>
      <c r="N294" s="30" t="e">
        <f t="shared" ca="1" si="187"/>
        <v>#N/A</v>
      </c>
      <c r="O294" s="30" t="e">
        <f t="shared" ca="1" si="187"/>
        <v>#N/A</v>
      </c>
      <c r="P294" s="30" t="e">
        <f t="shared" ca="1" si="187"/>
        <v>#N/A</v>
      </c>
      <c r="Q294" s="30" t="e">
        <f t="shared" ca="1" si="187"/>
        <v>#N/A</v>
      </c>
      <c r="R294" s="30" t="e">
        <f t="shared" ca="1" si="187"/>
        <v>#N/A</v>
      </c>
      <c r="S294" s="30" t="e">
        <f t="shared" ca="1" si="187"/>
        <v>#N/A</v>
      </c>
      <c r="T294" s="30" t="e">
        <f t="shared" ca="1" si="187"/>
        <v>#N/A</v>
      </c>
      <c r="U294" s="30" t="e">
        <f t="shared" ca="1" si="187"/>
        <v>#N/A</v>
      </c>
      <c r="V294" s="30" t="e">
        <f t="shared" ca="1" si="187"/>
        <v>#N/A</v>
      </c>
      <c r="W294" s="7"/>
    </row>
    <row r="295" spans="1:23" ht="15.75" customHeight="1" thickBot="1" x14ac:dyDescent="0.25">
      <c r="B295" s="17" t="s">
        <v>110</v>
      </c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  <c r="O295" s="10"/>
      <c r="P295" s="10"/>
      <c r="Q295" s="10"/>
      <c r="R295" s="10"/>
      <c r="S295" s="10"/>
      <c r="T295" s="10"/>
      <c r="U295" s="10"/>
      <c r="V295" s="10"/>
      <c r="W295" s="5"/>
    </row>
    <row r="296" spans="1:23" ht="17.25" hidden="1" customHeight="1" x14ac:dyDescent="0.2">
      <c r="B296" s="17">
        <v>1</v>
      </c>
      <c r="C296" s="1" t="e">
        <f ca="1">VLOOKUP(C288,OFFSET(Pairings!$D$2,($B296-1)*gamesPerRound,0,gamesPerRound,2),2,FALSE)</f>
        <v>#N/A</v>
      </c>
      <c r="D296" s="1" t="e">
        <f ca="1">VLOOKUP(D288,OFFSET(Pairings!$D$2,($B296-1)*gamesPerRound,0,gamesPerRound,2),2,FALSE)</f>
        <v>#N/A</v>
      </c>
      <c r="E296" s="1" t="e">
        <f ca="1">VLOOKUP(E288,OFFSET(Pairings!$D$2,($B296-1)*gamesPerRound,0,gamesPerRound,2),2,FALSE)</f>
        <v>#N/A</v>
      </c>
      <c r="F296" s="1" t="e">
        <f ca="1">VLOOKUP(F288,OFFSET(Pairings!$D$2,($B296-1)*gamesPerRound,0,gamesPerRound,2),2,FALSE)</f>
        <v>#N/A</v>
      </c>
      <c r="G296" s="1" t="e">
        <f ca="1">VLOOKUP(G288,OFFSET(Pairings!$D$2,($B296-1)*gamesPerRound,0,gamesPerRound,2),2,FALSE)</f>
        <v>#N/A</v>
      </c>
      <c r="H296" s="1" t="e">
        <f ca="1">VLOOKUP(H288,OFFSET(Pairings!$D$2,($B296-1)*gamesPerRound,0,gamesPerRound,2),2,FALSE)</f>
        <v>#N/A</v>
      </c>
      <c r="I296" s="1" t="e">
        <f ca="1">VLOOKUP(I288,OFFSET(Pairings!$D$2,($B296-1)*gamesPerRound,0,gamesPerRound,2),2,FALSE)</f>
        <v>#N/A</v>
      </c>
      <c r="J296" s="1" t="e">
        <f ca="1">VLOOKUP(J288,OFFSET(Pairings!$D$2,($B296-1)*gamesPerRound,0,gamesPerRound,2),2,FALSE)</f>
        <v>#N/A</v>
      </c>
      <c r="K296" s="1" t="e">
        <f ca="1">VLOOKUP(K288,OFFSET(Pairings!$D$2,($B296-1)*gamesPerRound,0,gamesPerRound,2),2,FALSE)</f>
        <v>#N/A</v>
      </c>
      <c r="L296" s="1" t="e">
        <f ca="1">VLOOKUP(L288,OFFSET(Pairings!$D$2,($B296-1)*gamesPerRound,0,gamesPerRound,2),2,FALSE)</f>
        <v>#N/A</v>
      </c>
      <c r="M296" s="1" t="e">
        <f ca="1">VLOOKUP(M288,OFFSET(Pairings!$D$2,($B296-1)*gamesPerRound,0,gamesPerRound,2),2,FALSE)</f>
        <v>#N/A</v>
      </c>
      <c r="N296" s="1" t="e">
        <f ca="1">VLOOKUP(N288,OFFSET(Pairings!$D$2,($B296-1)*gamesPerRound,0,gamesPerRound,2),2,FALSE)</f>
        <v>#N/A</v>
      </c>
      <c r="O296" s="1" t="e">
        <f ca="1">VLOOKUP(O288,OFFSET(Pairings!$D$2,($B296-1)*gamesPerRound,0,gamesPerRound,2),2,FALSE)</f>
        <v>#N/A</v>
      </c>
      <c r="P296" s="1" t="e">
        <f ca="1">VLOOKUP(P288,OFFSET(Pairings!$D$2,($B296-1)*gamesPerRound,0,gamesPerRound,2),2,FALSE)</f>
        <v>#N/A</v>
      </c>
      <c r="Q296" s="1" t="e">
        <f ca="1">VLOOKUP(Q288,OFFSET(Pairings!$D$2,($B296-1)*gamesPerRound,0,gamesPerRound,2),2,FALSE)</f>
        <v>#N/A</v>
      </c>
      <c r="R296" s="1" t="e">
        <f ca="1">VLOOKUP(R288,OFFSET(Pairings!$D$2,($B296-1)*gamesPerRound,0,gamesPerRound,2),2,FALSE)</f>
        <v>#N/A</v>
      </c>
      <c r="S296" s="1" t="e">
        <f ca="1">VLOOKUP(S288,OFFSET(Pairings!$D$2,($B296-1)*gamesPerRound,0,gamesPerRound,2),2,FALSE)</f>
        <v>#N/A</v>
      </c>
      <c r="T296" s="1" t="e">
        <f ca="1">VLOOKUP(T288,OFFSET(Pairings!$D$2,($B296-1)*gamesPerRound,0,gamesPerRound,2),2,FALSE)</f>
        <v>#N/A</v>
      </c>
      <c r="U296" s="1" t="e">
        <f ca="1">VLOOKUP(U288,OFFSET(Pairings!$D$2,($B296-1)*gamesPerRound,0,gamesPerRound,2),2,FALSE)</f>
        <v>#N/A</v>
      </c>
      <c r="V296" s="1" t="e">
        <f ca="1">VLOOKUP(V288,OFFSET(Pairings!$D$2,($B296-1)*gamesPerRound,0,gamesPerRound,2),2,FALSE)</f>
        <v>#N/A</v>
      </c>
    </row>
    <row r="297" spans="1:23" ht="17.25" hidden="1" customHeight="1" x14ac:dyDescent="0.2">
      <c r="B297" s="17">
        <v>1</v>
      </c>
      <c r="C297" s="1" t="e">
        <f ca="1">VLOOKUP(C288,OFFSET(Pairings!$E$2,($B297-1)*gamesPerRound,0,gamesPerRound,4),4,FALSE)</f>
        <v>#N/A</v>
      </c>
      <c r="D297" s="1" t="e">
        <f ca="1">VLOOKUP(D288,OFFSET(Pairings!$E$2,($B297-1)*gamesPerRound,0,gamesPerRound,4),4,FALSE)</f>
        <v>#N/A</v>
      </c>
      <c r="E297" s="1" t="e">
        <f ca="1">VLOOKUP(E288,OFFSET(Pairings!$E$2,($B297-1)*gamesPerRound,0,gamesPerRound,4),4,FALSE)</f>
        <v>#N/A</v>
      </c>
      <c r="F297" s="1" t="e">
        <f ca="1">VLOOKUP(F288,OFFSET(Pairings!$E$2,($B297-1)*gamesPerRound,0,gamesPerRound,4),4,FALSE)</f>
        <v>#N/A</v>
      </c>
      <c r="G297" s="1" t="e">
        <f ca="1">VLOOKUP(G288,OFFSET(Pairings!$E$2,($B297-1)*gamesPerRound,0,gamesPerRound,4),4,FALSE)</f>
        <v>#N/A</v>
      </c>
      <c r="H297" s="1" t="e">
        <f ca="1">VLOOKUP(H288,OFFSET(Pairings!$E$2,($B297-1)*gamesPerRound,0,gamesPerRound,4),4,FALSE)</f>
        <v>#N/A</v>
      </c>
      <c r="I297" s="1" t="e">
        <f ca="1">VLOOKUP(I288,OFFSET(Pairings!$E$2,($B297-1)*gamesPerRound,0,gamesPerRound,4),4,FALSE)</f>
        <v>#N/A</v>
      </c>
      <c r="J297" s="1" t="e">
        <f ca="1">VLOOKUP(J288,OFFSET(Pairings!$E$2,($B297-1)*gamesPerRound,0,gamesPerRound,4),4,FALSE)</f>
        <v>#N/A</v>
      </c>
      <c r="K297" s="1" t="e">
        <f ca="1">VLOOKUP(K288,OFFSET(Pairings!$E$2,($B297-1)*gamesPerRound,0,gamesPerRound,4),4,FALSE)</f>
        <v>#N/A</v>
      </c>
      <c r="L297" s="1" t="e">
        <f ca="1">VLOOKUP(L288,OFFSET(Pairings!$E$2,($B297-1)*gamesPerRound,0,gamesPerRound,4),4,FALSE)</f>
        <v>#N/A</v>
      </c>
      <c r="M297" s="1" t="e">
        <f ca="1">VLOOKUP(M288,OFFSET(Pairings!$E$2,($B297-1)*gamesPerRound,0,gamesPerRound,4),4,FALSE)</f>
        <v>#N/A</v>
      </c>
      <c r="N297" s="1" t="e">
        <f ca="1">VLOOKUP(N288,OFFSET(Pairings!$E$2,($B297-1)*gamesPerRound,0,gamesPerRound,4),4,FALSE)</f>
        <v>#N/A</v>
      </c>
      <c r="O297" s="1" t="e">
        <f ca="1">VLOOKUP(O288,OFFSET(Pairings!$E$2,($B297-1)*gamesPerRound,0,gamesPerRound,4),4,FALSE)</f>
        <v>#N/A</v>
      </c>
      <c r="P297" s="1" t="e">
        <f ca="1">VLOOKUP(P288,OFFSET(Pairings!$E$2,($B297-1)*gamesPerRound,0,gamesPerRound,4),4,FALSE)</f>
        <v>#N/A</v>
      </c>
      <c r="Q297" s="1" t="e">
        <f ca="1">VLOOKUP(Q288,OFFSET(Pairings!$E$2,($B297-1)*gamesPerRound,0,gamesPerRound,4),4,FALSE)</f>
        <v>#N/A</v>
      </c>
      <c r="R297" s="1" t="e">
        <f ca="1">VLOOKUP(R288,OFFSET(Pairings!$E$2,($B297-1)*gamesPerRound,0,gamesPerRound,4),4,FALSE)</f>
        <v>#N/A</v>
      </c>
      <c r="S297" s="1" t="e">
        <f ca="1">VLOOKUP(S288,OFFSET(Pairings!$E$2,($B297-1)*gamesPerRound,0,gamesPerRound,4),4,FALSE)</f>
        <v>#N/A</v>
      </c>
      <c r="T297" s="1" t="e">
        <f ca="1">VLOOKUP(T288,OFFSET(Pairings!$E$2,($B297-1)*gamesPerRound,0,gamesPerRound,4),4,FALSE)</f>
        <v>#N/A</v>
      </c>
      <c r="U297" s="1" t="e">
        <f ca="1">VLOOKUP(U288,OFFSET(Pairings!$E$2,($B297-1)*gamesPerRound,0,gamesPerRound,4),4,FALSE)</f>
        <v>#N/A</v>
      </c>
      <c r="V297" s="1" t="e">
        <f ca="1">VLOOKUP(V288,OFFSET(Pairings!$E$2,($B297-1)*gamesPerRound,0,gamesPerRound,4),4,FALSE)</f>
        <v>#N/A</v>
      </c>
    </row>
    <row r="298" spans="1:23" ht="17.25" hidden="1" customHeight="1" x14ac:dyDescent="0.2">
      <c r="B298" s="17">
        <v>2</v>
      </c>
      <c r="C298" s="1" t="e">
        <f ca="1">VLOOKUP(C288,OFFSET(Pairings!$D$2,($B298-1)*gamesPerRound,0,gamesPerRound,2),2,FALSE)</f>
        <v>#N/A</v>
      </c>
      <c r="D298" s="1" t="e">
        <f ca="1">VLOOKUP(D288,OFFSET(Pairings!$D$2,($B298-1)*gamesPerRound,0,gamesPerRound,2),2,FALSE)</f>
        <v>#N/A</v>
      </c>
      <c r="E298" s="1" t="e">
        <f ca="1">VLOOKUP(E288,OFFSET(Pairings!$D$2,($B298-1)*gamesPerRound,0,gamesPerRound,2),2,FALSE)</f>
        <v>#N/A</v>
      </c>
      <c r="F298" s="1" t="e">
        <f ca="1">VLOOKUP(F288,OFFSET(Pairings!$D$2,($B298-1)*gamesPerRound,0,gamesPerRound,2),2,FALSE)</f>
        <v>#N/A</v>
      </c>
      <c r="G298" s="1" t="e">
        <f ca="1">VLOOKUP(G288,OFFSET(Pairings!$D$2,($B298-1)*gamesPerRound,0,gamesPerRound,2),2,FALSE)</f>
        <v>#N/A</v>
      </c>
      <c r="H298" s="1" t="e">
        <f ca="1">VLOOKUP(H288,OFFSET(Pairings!$D$2,($B298-1)*gamesPerRound,0,gamesPerRound,2),2,FALSE)</f>
        <v>#N/A</v>
      </c>
      <c r="I298" s="1" t="e">
        <f ca="1">VLOOKUP(I288,OFFSET(Pairings!$D$2,($B298-1)*gamesPerRound,0,gamesPerRound,2),2,FALSE)</f>
        <v>#N/A</v>
      </c>
      <c r="J298" s="1" t="e">
        <f ca="1">VLOOKUP(J288,OFFSET(Pairings!$D$2,($B298-1)*gamesPerRound,0,gamesPerRound,2),2,FALSE)</f>
        <v>#N/A</v>
      </c>
      <c r="K298" s="1" t="e">
        <f ca="1">VLOOKUP(K288,OFFSET(Pairings!$D$2,($B298-1)*gamesPerRound,0,gamesPerRound,2),2,FALSE)</f>
        <v>#N/A</v>
      </c>
      <c r="L298" s="1" t="e">
        <f ca="1">VLOOKUP(L288,OFFSET(Pairings!$D$2,($B298-1)*gamesPerRound,0,gamesPerRound,2),2,FALSE)</f>
        <v>#N/A</v>
      </c>
      <c r="M298" s="1" t="e">
        <f ca="1">VLOOKUP(M288,OFFSET(Pairings!$D$2,($B298-1)*gamesPerRound,0,gamesPerRound,2),2,FALSE)</f>
        <v>#N/A</v>
      </c>
      <c r="N298" s="1" t="e">
        <f ca="1">VLOOKUP(N288,OFFSET(Pairings!$D$2,($B298-1)*gamesPerRound,0,gamesPerRound,2),2,FALSE)</f>
        <v>#N/A</v>
      </c>
      <c r="O298" s="1" t="e">
        <f ca="1">VLOOKUP(O288,OFFSET(Pairings!$D$2,($B298-1)*gamesPerRound,0,gamesPerRound,2),2,FALSE)</f>
        <v>#N/A</v>
      </c>
      <c r="P298" s="1" t="e">
        <f ca="1">VLOOKUP(P288,OFFSET(Pairings!$D$2,($B298-1)*gamesPerRound,0,gamesPerRound,2),2,FALSE)</f>
        <v>#N/A</v>
      </c>
      <c r="Q298" s="1" t="e">
        <f ca="1">VLOOKUP(Q288,OFFSET(Pairings!$D$2,($B298-1)*gamesPerRound,0,gamesPerRound,2),2,FALSE)</f>
        <v>#N/A</v>
      </c>
      <c r="R298" s="1" t="e">
        <f ca="1">VLOOKUP(R288,OFFSET(Pairings!$D$2,($B298-1)*gamesPerRound,0,gamesPerRound,2),2,FALSE)</f>
        <v>#N/A</v>
      </c>
      <c r="S298" s="1" t="e">
        <f ca="1">VLOOKUP(S288,OFFSET(Pairings!$D$2,($B298-1)*gamesPerRound,0,gamesPerRound,2),2,FALSE)</f>
        <v>#N/A</v>
      </c>
      <c r="T298" s="1" t="e">
        <f ca="1">VLOOKUP(T288,OFFSET(Pairings!$D$2,($B298-1)*gamesPerRound,0,gamesPerRound,2),2,FALSE)</f>
        <v>#N/A</v>
      </c>
      <c r="U298" s="1" t="e">
        <f ca="1">VLOOKUP(U288,OFFSET(Pairings!$D$2,($B298-1)*gamesPerRound,0,gamesPerRound,2),2,FALSE)</f>
        <v>#N/A</v>
      </c>
      <c r="V298" s="1" t="e">
        <f ca="1">VLOOKUP(V288,OFFSET(Pairings!$D$2,($B298-1)*gamesPerRound,0,gamesPerRound,2),2,FALSE)</f>
        <v>#N/A</v>
      </c>
    </row>
    <row r="299" spans="1:23" ht="17.25" hidden="1" customHeight="1" x14ac:dyDescent="0.2">
      <c r="B299" s="17">
        <v>2</v>
      </c>
      <c r="C299" s="1" t="e">
        <f ca="1">VLOOKUP(C288,OFFSET(Pairings!$E$2,($B299-1)*gamesPerRound,0,gamesPerRound,4),4,FALSE)</f>
        <v>#N/A</v>
      </c>
      <c r="D299" s="1" t="e">
        <f ca="1">VLOOKUP(D288,OFFSET(Pairings!$E$2,($B299-1)*gamesPerRound,0,gamesPerRound,4),4,FALSE)</f>
        <v>#N/A</v>
      </c>
      <c r="E299" s="1" t="e">
        <f ca="1">VLOOKUP(E288,OFFSET(Pairings!$E$2,($B299-1)*gamesPerRound,0,gamesPerRound,4),4,FALSE)</f>
        <v>#N/A</v>
      </c>
      <c r="F299" s="1" t="e">
        <f ca="1">VLOOKUP(F288,OFFSET(Pairings!$E$2,($B299-1)*gamesPerRound,0,gamesPerRound,4),4,FALSE)</f>
        <v>#N/A</v>
      </c>
      <c r="G299" s="1" t="e">
        <f ca="1">VLOOKUP(G288,OFFSET(Pairings!$E$2,($B299-1)*gamesPerRound,0,gamesPerRound,4),4,FALSE)</f>
        <v>#N/A</v>
      </c>
      <c r="H299" s="1" t="e">
        <f ca="1">VLOOKUP(H288,OFFSET(Pairings!$E$2,($B299-1)*gamesPerRound,0,gamesPerRound,4),4,FALSE)</f>
        <v>#N/A</v>
      </c>
      <c r="I299" s="1" t="e">
        <f ca="1">VLOOKUP(I288,OFFSET(Pairings!$E$2,($B299-1)*gamesPerRound,0,gamesPerRound,4),4,FALSE)</f>
        <v>#N/A</v>
      </c>
      <c r="J299" s="1" t="e">
        <f ca="1">VLOOKUP(J288,OFFSET(Pairings!$E$2,($B299-1)*gamesPerRound,0,gamesPerRound,4),4,FALSE)</f>
        <v>#N/A</v>
      </c>
      <c r="K299" s="1" t="e">
        <f ca="1">VLOOKUP(K288,OFFSET(Pairings!$E$2,($B299-1)*gamesPerRound,0,gamesPerRound,4),4,FALSE)</f>
        <v>#N/A</v>
      </c>
      <c r="L299" s="1" t="e">
        <f ca="1">VLOOKUP(L288,OFFSET(Pairings!$E$2,($B299-1)*gamesPerRound,0,gamesPerRound,4),4,FALSE)</f>
        <v>#N/A</v>
      </c>
      <c r="M299" s="1" t="e">
        <f ca="1">VLOOKUP(M288,OFFSET(Pairings!$E$2,($B299-1)*gamesPerRound,0,gamesPerRound,4),4,FALSE)</f>
        <v>#N/A</v>
      </c>
      <c r="N299" s="1" t="e">
        <f ca="1">VLOOKUP(N288,OFFSET(Pairings!$E$2,($B299-1)*gamesPerRound,0,gamesPerRound,4),4,FALSE)</f>
        <v>#N/A</v>
      </c>
      <c r="O299" s="1" t="e">
        <f ca="1">VLOOKUP(O288,OFFSET(Pairings!$E$2,($B299-1)*gamesPerRound,0,gamesPerRound,4),4,FALSE)</f>
        <v>#N/A</v>
      </c>
      <c r="P299" s="1" t="e">
        <f ca="1">VLOOKUP(P288,OFFSET(Pairings!$E$2,($B299-1)*gamesPerRound,0,gamesPerRound,4),4,FALSE)</f>
        <v>#N/A</v>
      </c>
      <c r="Q299" s="1" t="e">
        <f ca="1">VLOOKUP(Q288,OFFSET(Pairings!$E$2,($B299-1)*gamesPerRound,0,gamesPerRound,4),4,FALSE)</f>
        <v>#N/A</v>
      </c>
      <c r="R299" s="1" t="e">
        <f ca="1">VLOOKUP(R288,OFFSET(Pairings!$E$2,($B299-1)*gamesPerRound,0,gamesPerRound,4),4,FALSE)</f>
        <v>#N/A</v>
      </c>
      <c r="S299" s="1" t="e">
        <f ca="1">VLOOKUP(S288,OFFSET(Pairings!$E$2,($B299-1)*gamesPerRound,0,gamesPerRound,4),4,FALSE)</f>
        <v>#N/A</v>
      </c>
      <c r="T299" s="1" t="e">
        <f ca="1">VLOOKUP(T288,OFFSET(Pairings!$E$2,($B299-1)*gamesPerRound,0,gamesPerRound,4),4,FALSE)</f>
        <v>#N/A</v>
      </c>
      <c r="U299" s="1" t="e">
        <f ca="1">VLOOKUP(U288,OFFSET(Pairings!$E$2,($B299-1)*gamesPerRound,0,gamesPerRound,4),4,FALSE)</f>
        <v>#N/A</v>
      </c>
      <c r="V299" s="1" t="e">
        <f ca="1">VLOOKUP(V288,OFFSET(Pairings!$E$2,($B299-1)*gamesPerRound,0,gamesPerRound,4),4,FALSE)</f>
        <v>#N/A</v>
      </c>
    </row>
    <row r="300" spans="1:23" ht="17.25" hidden="1" customHeight="1" x14ac:dyDescent="0.2">
      <c r="B300" s="17">
        <v>3</v>
      </c>
      <c r="C300" s="1" t="e">
        <f ca="1">VLOOKUP(C288,OFFSET(Pairings!$D$2,($B300-1)*gamesPerRound,0,gamesPerRound,2),2,FALSE)</f>
        <v>#N/A</v>
      </c>
      <c r="D300" s="1" t="e">
        <f ca="1">VLOOKUP(D288,OFFSET(Pairings!$D$2,($B300-1)*gamesPerRound,0,gamesPerRound,2),2,FALSE)</f>
        <v>#N/A</v>
      </c>
      <c r="E300" s="1" t="e">
        <f ca="1">VLOOKUP(E288,OFFSET(Pairings!$D$2,($B300-1)*gamesPerRound,0,gamesPerRound,2),2,FALSE)</f>
        <v>#N/A</v>
      </c>
      <c r="F300" s="1" t="e">
        <f ca="1">VLOOKUP(F288,OFFSET(Pairings!$D$2,($B300-1)*gamesPerRound,0,gamesPerRound,2),2,FALSE)</f>
        <v>#N/A</v>
      </c>
      <c r="G300" s="1" t="e">
        <f ca="1">VLOOKUP(G288,OFFSET(Pairings!$D$2,($B300-1)*gamesPerRound,0,gamesPerRound,2),2,FALSE)</f>
        <v>#N/A</v>
      </c>
      <c r="H300" s="1" t="e">
        <f ca="1">VLOOKUP(H288,OFFSET(Pairings!$D$2,($B300-1)*gamesPerRound,0,gamesPerRound,2),2,FALSE)</f>
        <v>#N/A</v>
      </c>
      <c r="I300" s="1" t="e">
        <f ca="1">VLOOKUP(I288,OFFSET(Pairings!$D$2,($B300-1)*gamesPerRound,0,gamesPerRound,2),2,FALSE)</f>
        <v>#N/A</v>
      </c>
      <c r="J300" s="1" t="e">
        <f ca="1">VLOOKUP(J288,OFFSET(Pairings!$D$2,($B300-1)*gamesPerRound,0,gamesPerRound,2),2,FALSE)</f>
        <v>#N/A</v>
      </c>
      <c r="K300" s="1" t="e">
        <f ca="1">VLOOKUP(K288,OFFSET(Pairings!$D$2,($B300-1)*gamesPerRound,0,gamesPerRound,2),2,FALSE)</f>
        <v>#N/A</v>
      </c>
      <c r="L300" s="1" t="e">
        <f ca="1">VLOOKUP(L288,OFFSET(Pairings!$D$2,($B300-1)*gamesPerRound,0,gamesPerRound,2),2,FALSE)</f>
        <v>#N/A</v>
      </c>
      <c r="M300" s="1" t="e">
        <f ca="1">VLOOKUP(M288,OFFSET(Pairings!$D$2,($B300-1)*gamesPerRound,0,gamesPerRound,2),2,FALSE)</f>
        <v>#N/A</v>
      </c>
      <c r="N300" s="1" t="e">
        <f ca="1">VLOOKUP(N288,OFFSET(Pairings!$D$2,($B300-1)*gamesPerRound,0,gamesPerRound,2),2,FALSE)</f>
        <v>#N/A</v>
      </c>
      <c r="O300" s="1" t="e">
        <f ca="1">VLOOKUP(O288,OFFSET(Pairings!$D$2,($B300-1)*gamesPerRound,0,gamesPerRound,2),2,FALSE)</f>
        <v>#N/A</v>
      </c>
      <c r="P300" s="1" t="e">
        <f ca="1">VLOOKUP(P288,OFFSET(Pairings!$D$2,($B300-1)*gamesPerRound,0,gamesPerRound,2),2,FALSE)</f>
        <v>#N/A</v>
      </c>
      <c r="Q300" s="1" t="e">
        <f ca="1">VLOOKUP(Q288,OFFSET(Pairings!$D$2,($B300-1)*gamesPerRound,0,gamesPerRound,2),2,FALSE)</f>
        <v>#N/A</v>
      </c>
      <c r="R300" s="1" t="e">
        <f ca="1">VLOOKUP(R288,OFFSET(Pairings!$D$2,($B300-1)*gamesPerRound,0,gamesPerRound,2),2,FALSE)</f>
        <v>#N/A</v>
      </c>
      <c r="S300" s="1" t="e">
        <f ca="1">VLOOKUP(S288,OFFSET(Pairings!$D$2,($B300-1)*gamesPerRound,0,gamesPerRound,2),2,FALSE)</f>
        <v>#N/A</v>
      </c>
      <c r="T300" s="1" t="e">
        <f ca="1">VLOOKUP(T288,OFFSET(Pairings!$D$2,($B300-1)*gamesPerRound,0,gamesPerRound,2),2,FALSE)</f>
        <v>#N/A</v>
      </c>
      <c r="U300" s="1" t="e">
        <f ca="1">VLOOKUP(U288,OFFSET(Pairings!$D$2,($B300-1)*gamesPerRound,0,gamesPerRound,2),2,FALSE)</f>
        <v>#N/A</v>
      </c>
      <c r="V300" s="1" t="e">
        <f ca="1">VLOOKUP(V288,OFFSET(Pairings!$D$2,($B300-1)*gamesPerRound,0,gamesPerRound,2),2,FALSE)</f>
        <v>#N/A</v>
      </c>
    </row>
    <row r="301" spans="1:23" ht="17.25" hidden="1" customHeight="1" x14ac:dyDescent="0.2">
      <c r="B301" s="17">
        <v>3</v>
      </c>
      <c r="C301" s="1" t="e">
        <f ca="1">VLOOKUP(C288,OFFSET(Pairings!$E$2,($B301-1)*gamesPerRound,0,gamesPerRound,4),4,FALSE)</f>
        <v>#N/A</v>
      </c>
      <c r="D301" s="1" t="e">
        <f ca="1">VLOOKUP(D288,OFFSET(Pairings!$E$2,($B301-1)*gamesPerRound,0,gamesPerRound,4),4,FALSE)</f>
        <v>#N/A</v>
      </c>
      <c r="E301" s="1" t="e">
        <f ca="1">VLOOKUP(E288,OFFSET(Pairings!$E$2,($B301-1)*gamesPerRound,0,gamesPerRound,4),4,FALSE)</f>
        <v>#N/A</v>
      </c>
      <c r="F301" s="1" t="e">
        <f ca="1">VLOOKUP(F288,OFFSET(Pairings!$E$2,($B301-1)*gamesPerRound,0,gamesPerRound,4),4,FALSE)</f>
        <v>#N/A</v>
      </c>
      <c r="G301" s="1" t="e">
        <f ca="1">VLOOKUP(G288,OFFSET(Pairings!$E$2,($B301-1)*gamesPerRound,0,gamesPerRound,4),4,FALSE)</f>
        <v>#N/A</v>
      </c>
      <c r="H301" s="1" t="e">
        <f ca="1">VLOOKUP(H288,OFFSET(Pairings!$E$2,($B301-1)*gamesPerRound,0,gamesPerRound,4),4,FALSE)</f>
        <v>#N/A</v>
      </c>
      <c r="I301" s="1" t="e">
        <f ca="1">VLOOKUP(I288,OFFSET(Pairings!$E$2,($B301-1)*gamesPerRound,0,gamesPerRound,4),4,FALSE)</f>
        <v>#N/A</v>
      </c>
      <c r="J301" s="1" t="e">
        <f ca="1">VLOOKUP(J288,OFFSET(Pairings!$E$2,($B301-1)*gamesPerRound,0,gamesPerRound,4),4,FALSE)</f>
        <v>#N/A</v>
      </c>
      <c r="K301" s="1" t="e">
        <f ca="1">VLOOKUP(K288,OFFSET(Pairings!$E$2,($B301-1)*gamesPerRound,0,gamesPerRound,4),4,FALSE)</f>
        <v>#N/A</v>
      </c>
      <c r="L301" s="1" t="e">
        <f ca="1">VLOOKUP(L288,OFFSET(Pairings!$E$2,($B301-1)*gamesPerRound,0,gamesPerRound,4),4,FALSE)</f>
        <v>#N/A</v>
      </c>
      <c r="M301" s="1" t="e">
        <f ca="1">VLOOKUP(M288,OFFSET(Pairings!$E$2,($B301-1)*gamesPerRound,0,gamesPerRound,4),4,FALSE)</f>
        <v>#N/A</v>
      </c>
      <c r="N301" s="1" t="e">
        <f ca="1">VLOOKUP(N288,OFFSET(Pairings!$E$2,($B301-1)*gamesPerRound,0,gamesPerRound,4),4,FALSE)</f>
        <v>#N/A</v>
      </c>
      <c r="O301" s="1" t="e">
        <f ca="1">VLOOKUP(O288,OFFSET(Pairings!$E$2,($B301-1)*gamesPerRound,0,gamesPerRound,4),4,FALSE)</f>
        <v>#N/A</v>
      </c>
      <c r="P301" s="1" t="e">
        <f ca="1">VLOOKUP(P288,OFFSET(Pairings!$E$2,($B301-1)*gamesPerRound,0,gamesPerRound,4),4,FALSE)</f>
        <v>#N/A</v>
      </c>
      <c r="Q301" s="1" t="e">
        <f ca="1">VLOOKUP(Q288,OFFSET(Pairings!$E$2,($B301-1)*gamesPerRound,0,gamesPerRound,4),4,FALSE)</f>
        <v>#N/A</v>
      </c>
      <c r="R301" s="1" t="e">
        <f ca="1">VLOOKUP(R288,OFFSET(Pairings!$E$2,($B301-1)*gamesPerRound,0,gamesPerRound,4),4,FALSE)</f>
        <v>#N/A</v>
      </c>
      <c r="S301" s="1" t="e">
        <f ca="1">VLOOKUP(S288,OFFSET(Pairings!$E$2,($B301-1)*gamesPerRound,0,gamesPerRound,4),4,FALSE)</f>
        <v>#N/A</v>
      </c>
      <c r="T301" s="1" t="e">
        <f ca="1">VLOOKUP(T288,OFFSET(Pairings!$E$2,($B301-1)*gamesPerRound,0,gamesPerRound,4),4,FALSE)</f>
        <v>#N/A</v>
      </c>
      <c r="U301" s="1" t="e">
        <f ca="1">VLOOKUP(U288,OFFSET(Pairings!$E$2,($B301-1)*gamesPerRound,0,gamesPerRound,4),4,FALSE)</f>
        <v>#N/A</v>
      </c>
      <c r="V301" s="1" t="e">
        <f ca="1">VLOOKUP(V288,OFFSET(Pairings!$E$2,($B301-1)*gamesPerRound,0,gamesPerRound,4),4,FALSE)</f>
        <v>#N/A</v>
      </c>
    </row>
    <row r="302" spans="1:23" ht="15.75" thickBot="1" x14ac:dyDescent="0.25"/>
    <row r="303" spans="1:23" s="12" customFormat="1" ht="15.75" thickBot="1" x14ac:dyDescent="0.25">
      <c r="A303" s="12" t="s">
        <v>613</v>
      </c>
      <c r="B303" s="38">
        <f>VLOOKUP(A303,TeamLookup,2,FALSE)</f>
        <v>0</v>
      </c>
      <c r="C303" s="13" t="str">
        <f>$A303&amp;"."&amp;TEXT(C$1,"00")</f>
        <v>U.01</v>
      </c>
      <c r="D303" s="14" t="str">
        <f t="shared" ref="D303:V303" si="188">$A303&amp;"."&amp;TEXT(D$1,"00")</f>
        <v>U.02</v>
      </c>
      <c r="E303" s="14" t="str">
        <f t="shared" si="188"/>
        <v>U.03</v>
      </c>
      <c r="F303" s="14" t="str">
        <f t="shared" si="188"/>
        <v>U.04</v>
      </c>
      <c r="G303" s="14" t="str">
        <f t="shared" si="188"/>
        <v>U.05</v>
      </c>
      <c r="H303" s="14" t="str">
        <f t="shared" si="188"/>
        <v>U.06</v>
      </c>
      <c r="I303" s="14" t="str">
        <f t="shared" si="188"/>
        <v>U.07</v>
      </c>
      <c r="J303" s="14" t="str">
        <f t="shared" si="188"/>
        <v>U.08</v>
      </c>
      <c r="K303" s="14" t="str">
        <f t="shared" si="188"/>
        <v>U.09</v>
      </c>
      <c r="L303" s="14" t="str">
        <f t="shared" si="188"/>
        <v>U.10</v>
      </c>
      <c r="M303" s="14" t="str">
        <f t="shared" si="188"/>
        <v>U.11</v>
      </c>
      <c r="N303" s="15" t="str">
        <f t="shared" si="188"/>
        <v>U.12</v>
      </c>
      <c r="O303" s="15" t="str">
        <f t="shared" si="188"/>
        <v>U.13</v>
      </c>
      <c r="P303" s="15" t="str">
        <f t="shared" si="188"/>
        <v>U.14</v>
      </c>
      <c r="Q303" s="15" t="str">
        <f t="shared" si="188"/>
        <v>U.15</v>
      </c>
      <c r="R303" s="15" t="str">
        <f t="shared" si="188"/>
        <v>U.16</v>
      </c>
      <c r="S303" s="15" t="str">
        <f t="shared" si="188"/>
        <v>U.17</v>
      </c>
      <c r="T303" s="15" t="str">
        <f t="shared" si="188"/>
        <v>U.18</v>
      </c>
      <c r="U303" s="15" t="str">
        <f t="shared" si="188"/>
        <v>U.19</v>
      </c>
      <c r="V303" s="15" t="str">
        <f t="shared" si="188"/>
        <v>U.20</v>
      </c>
      <c r="W303" s="16" t="s">
        <v>110</v>
      </c>
    </row>
    <row r="304" spans="1:23" ht="9" customHeight="1" x14ac:dyDescent="0.2">
      <c r="C304" s="19" t="str">
        <f t="shared" ref="C304:V304" ca="1" si="189">IF(ISNA(C311),"B","W")</f>
        <v>B</v>
      </c>
      <c r="D304" s="20" t="str">
        <f t="shared" ca="1" si="189"/>
        <v>B</v>
      </c>
      <c r="E304" s="20" t="str">
        <f t="shared" ca="1" si="189"/>
        <v>B</v>
      </c>
      <c r="F304" s="20" t="str">
        <f t="shared" ca="1" si="189"/>
        <v>B</v>
      </c>
      <c r="G304" s="20" t="str">
        <f t="shared" ca="1" si="189"/>
        <v>B</v>
      </c>
      <c r="H304" s="20" t="str">
        <f t="shared" ca="1" si="189"/>
        <v>B</v>
      </c>
      <c r="I304" s="20" t="str">
        <f t="shared" ca="1" si="189"/>
        <v>B</v>
      </c>
      <c r="J304" s="20" t="str">
        <f t="shared" ca="1" si="189"/>
        <v>B</v>
      </c>
      <c r="K304" s="20" t="str">
        <f t="shared" ca="1" si="189"/>
        <v>B</v>
      </c>
      <c r="L304" s="20" t="str">
        <f t="shared" ca="1" si="189"/>
        <v>B</v>
      </c>
      <c r="M304" s="20" t="str">
        <f t="shared" ca="1" si="189"/>
        <v>B</v>
      </c>
      <c r="N304" s="21" t="str">
        <f t="shared" ca="1" si="189"/>
        <v>B</v>
      </c>
      <c r="O304" s="21" t="str">
        <f t="shared" ca="1" si="189"/>
        <v>B</v>
      </c>
      <c r="P304" s="21" t="str">
        <f t="shared" ca="1" si="189"/>
        <v>B</v>
      </c>
      <c r="Q304" s="21" t="str">
        <f t="shared" ca="1" si="189"/>
        <v>B</v>
      </c>
      <c r="R304" s="21" t="str">
        <f t="shared" ca="1" si="189"/>
        <v>B</v>
      </c>
      <c r="S304" s="21" t="str">
        <f t="shared" ca="1" si="189"/>
        <v>B</v>
      </c>
      <c r="T304" s="21" t="str">
        <f t="shared" ca="1" si="189"/>
        <v>B</v>
      </c>
      <c r="U304" s="21" t="str">
        <f t="shared" ca="1" si="189"/>
        <v>B</v>
      </c>
      <c r="V304" s="21" t="str">
        <f t="shared" ca="1" si="189"/>
        <v>B</v>
      </c>
      <c r="W304" s="6"/>
    </row>
    <row r="305" spans="1:23" x14ac:dyDescent="0.2">
      <c r="B305" s="17" t="s">
        <v>111</v>
      </c>
      <c r="C305" s="22" t="e">
        <f ca="1">IF(ISNA(C311),C312,C311)</f>
        <v>#N/A</v>
      </c>
      <c r="D305" s="23" t="e">
        <f t="shared" ref="D305:V305" ca="1" si="190">IF(ISNA(D311),D312,D311)</f>
        <v>#N/A</v>
      </c>
      <c r="E305" s="23" t="e">
        <f t="shared" ca="1" si="190"/>
        <v>#N/A</v>
      </c>
      <c r="F305" s="23" t="e">
        <f t="shared" ca="1" si="190"/>
        <v>#N/A</v>
      </c>
      <c r="G305" s="23" t="e">
        <f t="shared" ca="1" si="190"/>
        <v>#N/A</v>
      </c>
      <c r="H305" s="23" t="e">
        <f t="shared" ca="1" si="190"/>
        <v>#N/A</v>
      </c>
      <c r="I305" s="23" t="e">
        <f t="shared" ca="1" si="190"/>
        <v>#N/A</v>
      </c>
      <c r="J305" s="23" t="e">
        <f t="shared" ca="1" si="190"/>
        <v>#N/A</v>
      </c>
      <c r="K305" s="23" t="e">
        <f t="shared" ca="1" si="190"/>
        <v>#N/A</v>
      </c>
      <c r="L305" s="23" t="e">
        <f t="shared" ca="1" si="190"/>
        <v>#N/A</v>
      </c>
      <c r="M305" s="23" t="e">
        <f t="shared" ca="1" si="190"/>
        <v>#N/A</v>
      </c>
      <c r="N305" s="24" t="e">
        <f t="shared" ca="1" si="190"/>
        <v>#N/A</v>
      </c>
      <c r="O305" s="24" t="e">
        <f t="shared" ca="1" si="190"/>
        <v>#N/A</v>
      </c>
      <c r="P305" s="24" t="e">
        <f t="shared" ca="1" si="190"/>
        <v>#N/A</v>
      </c>
      <c r="Q305" s="24" t="e">
        <f t="shared" ca="1" si="190"/>
        <v>#N/A</v>
      </c>
      <c r="R305" s="24" t="e">
        <f t="shared" ca="1" si="190"/>
        <v>#N/A</v>
      </c>
      <c r="S305" s="24" t="e">
        <f t="shared" ca="1" si="190"/>
        <v>#N/A</v>
      </c>
      <c r="T305" s="24" t="e">
        <f t="shared" ca="1" si="190"/>
        <v>#N/A</v>
      </c>
      <c r="U305" s="24" t="e">
        <f t="shared" ca="1" si="190"/>
        <v>#N/A</v>
      </c>
      <c r="V305" s="24" t="e">
        <f t="shared" ca="1" si="190"/>
        <v>#N/A</v>
      </c>
      <c r="W305" s="11"/>
    </row>
    <row r="306" spans="1:23" ht="9" customHeight="1" x14ac:dyDescent="0.2">
      <c r="C306" s="25" t="str">
        <f t="shared" ref="C306:V306" ca="1" si="191">IF(ISNA(C313),"B","W")</f>
        <v>B</v>
      </c>
      <c r="D306" s="26" t="str">
        <f t="shared" ca="1" si="191"/>
        <v>B</v>
      </c>
      <c r="E306" s="26" t="str">
        <f t="shared" ca="1" si="191"/>
        <v>B</v>
      </c>
      <c r="F306" s="26" t="str">
        <f t="shared" ca="1" si="191"/>
        <v>B</v>
      </c>
      <c r="G306" s="26" t="str">
        <f t="shared" ca="1" si="191"/>
        <v>B</v>
      </c>
      <c r="H306" s="26" t="str">
        <f t="shared" ca="1" si="191"/>
        <v>B</v>
      </c>
      <c r="I306" s="26" t="str">
        <f t="shared" ca="1" si="191"/>
        <v>B</v>
      </c>
      <c r="J306" s="26" t="str">
        <f t="shared" ca="1" si="191"/>
        <v>B</v>
      </c>
      <c r="K306" s="26" t="str">
        <f t="shared" ca="1" si="191"/>
        <v>B</v>
      </c>
      <c r="L306" s="26" t="str">
        <f t="shared" ca="1" si="191"/>
        <v>B</v>
      </c>
      <c r="M306" s="26" t="str">
        <f t="shared" ca="1" si="191"/>
        <v>B</v>
      </c>
      <c r="N306" s="27" t="str">
        <f t="shared" ca="1" si="191"/>
        <v>B</v>
      </c>
      <c r="O306" s="27" t="str">
        <f t="shared" ca="1" si="191"/>
        <v>B</v>
      </c>
      <c r="P306" s="27" t="str">
        <f t="shared" ca="1" si="191"/>
        <v>B</v>
      </c>
      <c r="Q306" s="27" t="str">
        <f t="shared" ca="1" si="191"/>
        <v>B</v>
      </c>
      <c r="R306" s="27" t="str">
        <f t="shared" ca="1" si="191"/>
        <v>B</v>
      </c>
      <c r="S306" s="27" t="str">
        <f t="shared" ca="1" si="191"/>
        <v>B</v>
      </c>
      <c r="T306" s="27" t="str">
        <f t="shared" ca="1" si="191"/>
        <v>B</v>
      </c>
      <c r="U306" s="27" t="str">
        <f t="shared" ca="1" si="191"/>
        <v>B</v>
      </c>
      <c r="V306" s="27" t="str">
        <f t="shared" ca="1" si="191"/>
        <v>B</v>
      </c>
      <c r="W306" s="6"/>
    </row>
    <row r="307" spans="1:23" x14ac:dyDescent="0.2">
      <c r="B307" s="17" t="s">
        <v>112</v>
      </c>
      <c r="C307" s="22" t="e">
        <f ca="1">IF(ISNA(C313),C314,C313)</f>
        <v>#N/A</v>
      </c>
      <c r="D307" s="23" t="e">
        <f t="shared" ref="D307:V307" ca="1" si="192">IF(ISNA(D313),D314,D313)</f>
        <v>#N/A</v>
      </c>
      <c r="E307" s="23" t="e">
        <f t="shared" ca="1" si="192"/>
        <v>#N/A</v>
      </c>
      <c r="F307" s="23" t="e">
        <f t="shared" ca="1" si="192"/>
        <v>#N/A</v>
      </c>
      <c r="G307" s="23" t="e">
        <f t="shared" ca="1" si="192"/>
        <v>#N/A</v>
      </c>
      <c r="H307" s="23" t="e">
        <f t="shared" ca="1" si="192"/>
        <v>#N/A</v>
      </c>
      <c r="I307" s="23" t="e">
        <f t="shared" ca="1" si="192"/>
        <v>#N/A</v>
      </c>
      <c r="J307" s="23" t="e">
        <f t="shared" ca="1" si="192"/>
        <v>#N/A</v>
      </c>
      <c r="K307" s="23" t="e">
        <f t="shared" ca="1" si="192"/>
        <v>#N/A</v>
      </c>
      <c r="L307" s="23" t="e">
        <f t="shared" ca="1" si="192"/>
        <v>#N/A</v>
      </c>
      <c r="M307" s="23" t="e">
        <f t="shared" ca="1" si="192"/>
        <v>#N/A</v>
      </c>
      <c r="N307" s="24" t="e">
        <f t="shared" ca="1" si="192"/>
        <v>#N/A</v>
      </c>
      <c r="O307" s="24" t="e">
        <f t="shared" ca="1" si="192"/>
        <v>#N/A</v>
      </c>
      <c r="P307" s="24" t="e">
        <f t="shared" ca="1" si="192"/>
        <v>#N/A</v>
      </c>
      <c r="Q307" s="24" t="e">
        <f t="shared" ca="1" si="192"/>
        <v>#N/A</v>
      </c>
      <c r="R307" s="24" t="e">
        <f t="shared" ca="1" si="192"/>
        <v>#N/A</v>
      </c>
      <c r="S307" s="24" t="e">
        <f t="shared" ca="1" si="192"/>
        <v>#N/A</v>
      </c>
      <c r="T307" s="24" t="e">
        <f t="shared" ca="1" si="192"/>
        <v>#N/A</v>
      </c>
      <c r="U307" s="24" t="e">
        <f t="shared" ca="1" si="192"/>
        <v>#N/A</v>
      </c>
      <c r="V307" s="24" t="e">
        <f t="shared" ca="1" si="192"/>
        <v>#N/A</v>
      </c>
      <c r="W307" s="11"/>
    </row>
    <row r="308" spans="1:23" ht="9" customHeight="1" x14ac:dyDescent="0.2">
      <c r="C308" s="25" t="str">
        <f t="shared" ref="C308:V308" ca="1" si="193">IF(ISNA(C315),"B","W")</f>
        <v>B</v>
      </c>
      <c r="D308" s="26" t="str">
        <f t="shared" ca="1" si="193"/>
        <v>B</v>
      </c>
      <c r="E308" s="26" t="str">
        <f t="shared" ca="1" si="193"/>
        <v>B</v>
      </c>
      <c r="F308" s="26" t="str">
        <f t="shared" ca="1" si="193"/>
        <v>B</v>
      </c>
      <c r="G308" s="26" t="str">
        <f t="shared" ca="1" si="193"/>
        <v>B</v>
      </c>
      <c r="H308" s="26" t="str">
        <f t="shared" ca="1" si="193"/>
        <v>B</v>
      </c>
      <c r="I308" s="26" t="str">
        <f t="shared" ca="1" si="193"/>
        <v>B</v>
      </c>
      <c r="J308" s="26" t="str">
        <f t="shared" ca="1" si="193"/>
        <v>B</v>
      </c>
      <c r="K308" s="26" t="str">
        <f t="shared" ca="1" si="193"/>
        <v>B</v>
      </c>
      <c r="L308" s="26" t="str">
        <f t="shared" ca="1" si="193"/>
        <v>B</v>
      </c>
      <c r="M308" s="26" t="str">
        <f t="shared" ca="1" si="193"/>
        <v>B</v>
      </c>
      <c r="N308" s="27" t="str">
        <f t="shared" ca="1" si="193"/>
        <v>B</v>
      </c>
      <c r="O308" s="27" t="str">
        <f t="shared" ca="1" si="193"/>
        <v>B</v>
      </c>
      <c r="P308" s="27" t="str">
        <f t="shared" ca="1" si="193"/>
        <v>B</v>
      </c>
      <c r="Q308" s="27" t="str">
        <f t="shared" ca="1" si="193"/>
        <v>B</v>
      </c>
      <c r="R308" s="27" t="str">
        <f t="shared" ca="1" si="193"/>
        <v>B</v>
      </c>
      <c r="S308" s="27" t="str">
        <f t="shared" ca="1" si="193"/>
        <v>B</v>
      </c>
      <c r="T308" s="27" t="str">
        <f t="shared" ca="1" si="193"/>
        <v>B</v>
      </c>
      <c r="U308" s="27" t="str">
        <f t="shared" ca="1" si="193"/>
        <v>B</v>
      </c>
      <c r="V308" s="27" t="str">
        <f t="shared" ca="1" si="193"/>
        <v>B</v>
      </c>
      <c r="W308" s="6"/>
    </row>
    <row r="309" spans="1:23" ht="15.75" thickBot="1" x14ac:dyDescent="0.25">
      <c r="B309" s="17" t="s">
        <v>113</v>
      </c>
      <c r="C309" s="28" t="e">
        <f ca="1">IF(ISNA(C315),C316,C315)</f>
        <v>#N/A</v>
      </c>
      <c r="D309" s="29" t="e">
        <f t="shared" ref="D309:V309" ca="1" si="194">IF(ISNA(D315),D316,D315)</f>
        <v>#N/A</v>
      </c>
      <c r="E309" s="29" t="e">
        <f t="shared" ca="1" si="194"/>
        <v>#N/A</v>
      </c>
      <c r="F309" s="29" t="e">
        <f t="shared" ca="1" si="194"/>
        <v>#N/A</v>
      </c>
      <c r="G309" s="29" t="e">
        <f t="shared" ca="1" si="194"/>
        <v>#N/A</v>
      </c>
      <c r="H309" s="29" t="e">
        <f t="shared" ca="1" si="194"/>
        <v>#N/A</v>
      </c>
      <c r="I309" s="29" t="e">
        <f t="shared" ca="1" si="194"/>
        <v>#N/A</v>
      </c>
      <c r="J309" s="29" t="e">
        <f t="shared" ca="1" si="194"/>
        <v>#N/A</v>
      </c>
      <c r="K309" s="29" t="e">
        <f t="shared" ca="1" si="194"/>
        <v>#N/A</v>
      </c>
      <c r="L309" s="29" t="e">
        <f t="shared" ca="1" si="194"/>
        <v>#N/A</v>
      </c>
      <c r="M309" s="29" t="e">
        <f t="shared" ca="1" si="194"/>
        <v>#N/A</v>
      </c>
      <c r="N309" s="30" t="e">
        <f t="shared" ca="1" si="194"/>
        <v>#N/A</v>
      </c>
      <c r="O309" s="30" t="e">
        <f t="shared" ca="1" si="194"/>
        <v>#N/A</v>
      </c>
      <c r="P309" s="30" t="e">
        <f t="shared" ca="1" si="194"/>
        <v>#N/A</v>
      </c>
      <c r="Q309" s="30" t="e">
        <f t="shared" ca="1" si="194"/>
        <v>#N/A</v>
      </c>
      <c r="R309" s="30" t="e">
        <f t="shared" ca="1" si="194"/>
        <v>#N/A</v>
      </c>
      <c r="S309" s="30" t="e">
        <f t="shared" ca="1" si="194"/>
        <v>#N/A</v>
      </c>
      <c r="T309" s="30" t="e">
        <f t="shared" ca="1" si="194"/>
        <v>#N/A</v>
      </c>
      <c r="U309" s="30" t="e">
        <f t="shared" ca="1" si="194"/>
        <v>#N/A</v>
      </c>
      <c r="V309" s="30" t="e">
        <f t="shared" ca="1" si="194"/>
        <v>#N/A</v>
      </c>
      <c r="W309" s="7"/>
    </row>
    <row r="310" spans="1:23" ht="15.75" customHeight="1" thickBot="1" x14ac:dyDescent="0.25">
      <c r="B310" s="17" t="s">
        <v>110</v>
      </c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  <c r="O310" s="10"/>
      <c r="P310" s="10"/>
      <c r="Q310" s="10"/>
      <c r="R310" s="10"/>
      <c r="S310" s="10"/>
      <c r="T310" s="10"/>
      <c r="U310" s="10"/>
      <c r="V310" s="10"/>
      <c r="W310" s="5"/>
    </row>
    <row r="311" spans="1:23" ht="17.25" hidden="1" customHeight="1" x14ac:dyDescent="0.2">
      <c r="B311" s="17">
        <v>1</v>
      </c>
      <c r="C311" s="1" t="e">
        <f ca="1">VLOOKUP(C303,OFFSET(Pairings!$D$2,($B311-1)*gamesPerRound,0,gamesPerRound,2),2,FALSE)</f>
        <v>#N/A</v>
      </c>
      <c r="D311" s="1" t="e">
        <f ca="1">VLOOKUP(D303,OFFSET(Pairings!$D$2,($B311-1)*gamesPerRound,0,gamesPerRound,2),2,FALSE)</f>
        <v>#N/A</v>
      </c>
      <c r="E311" s="1" t="e">
        <f ca="1">VLOOKUP(E303,OFFSET(Pairings!$D$2,($B311-1)*gamesPerRound,0,gamesPerRound,2),2,FALSE)</f>
        <v>#N/A</v>
      </c>
      <c r="F311" s="1" t="e">
        <f ca="1">VLOOKUP(F303,OFFSET(Pairings!$D$2,($B311-1)*gamesPerRound,0,gamesPerRound,2),2,FALSE)</f>
        <v>#N/A</v>
      </c>
      <c r="G311" s="1" t="e">
        <f ca="1">VLOOKUP(G303,OFFSET(Pairings!$D$2,($B311-1)*gamesPerRound,0,gamesPerRound,2),2,FALSE)</f>
        <v>#N/A</v>
      </c>
      <c r="H311" s="1" t="e">
        <f ca="1">VLOOKUP(H303,OFFSET(Pairings!$D$2,($B311-1)*gamesPerRound,0,gamesPerRound,2),2,FALSE)</f>
        <v>#N/A</v>
      </c>
      <c r="I311" s="1" t="e">
        <f ca="1">VLOOKUP(I303,OFFSET(Pairings!$D$2,($B311-1)*gamesPerRound,0,gamesPerRound,2),2,FALSE)</f>
        <v>#N/A</v>
      </c>
      <c r="J311" s="1" t="e">
        <f ca="1">VLOOKUP(J303,OFFSET(Pairings!$D$2,($B311-1)*gamesPerRound,0,gamesPerRound,2),2,FALSE)</f>
        <v>#N/A</v>
      </c>
      <c r="K311" s="1" t="e">
        <f ca="1">VLOOKUP(K303,OFFSET(Pairings!$D$2,($B311-1)*gamesPerRound,0,gamesPerRound,2),2,FALSE)</f>
        <v>#N/A</v>
      </c>
      <c r="L311" s="1" t="e">
        <f ca="1">VLOOKUP(L303,OFFSET(Pairings!$D$2,($B311-1)*gamesPerRound,0,gamesPerRound,2),2,FALSE)</f>
        <v>#N/A</v>
      </c>
      <c r="M311" s="1" t="e">
        <f ca="1">VLOOKUP(M303,OFFSET(Pairings!$D$2,($B311-1)*gamesPerRound,0,gamesPerRound,2),2,FALSE)</f>
        <v>#N/A</v>
      </c>
      <c r="N311" s="1" t="e">
        <f ca="1">VLOOKUP(N303,OFFSET(Pairings!$D$2,($B311-1)*gamesPerRound,0,gamesPerRound,2),2,FALSE)</f>
        <v>#N/A</v>
      </c>
      <c r="O311" s="1" t="e">
        <f ca="1">VLOOKUP(O303,OFFSET(Pairings!$D$2,($B311-1)*gamesPerRound,0,gamesPerRound,2),2,FALSE)</f>
        <v>#N/A</v>
      </c>
      <c r="P311" s="1" t="e">
        <f ca="1">VLOOKUP(P303,OFFSET(Pairings!$D$2,($B311-1)*gamesPerRound,0,gamesPerRound,2),2,FALSE)</f>
        <v>#N/A</v>
      </c>
      <c r="Q311" s="1" t="e">
        <f ca="1">VLOOKUP(Q303,OFFSET(Pairings!$D$2,($B311-1)*gamesPerRound,0,gamesPerRound,2),2,FALSE)</f>
        <v>#N/A</v>
      </c>
      <c r="R311" s="1" t="e">
        <f ca="1">VLOOKUP(R303,OFFSET(Pairings!$D$2,($B311-1)*gamesPerRound,0,gamesPerRound,2),2,FALSE)</f>
        <v>#N/A</v>
      </c>
      <c r="S311" s="1" t="e">
        <f ca="1">VLOOKUP(S303,OFFSET(Pairings!$D$2,($B311-1)*gamesPerRound,0,gamesPerRound,2),2,FALSE)</f>
        <v>#N/A</v>
      </c>
      <c r="T311" s="1" t="e">
        <f ca="1">VLOOKUP(T303,OFFSET(Pairings!$D$2,($B311-1)*gamesPerRound,0,gamesPerRound,2),2,FALSE)</f>
        <v>#N/A</v>
      </c>
      <c r="U311" s="1" t="e">
        <f ca="1">VLOOKUP(U303,OFFSET(Pairings!$D$2,($B311-1)*gamesPerRound,0,gamesPerRound,2),2,FALSE)</f>
        <v>#N/A</v>
      </c>
      <c r="V311" s="1" t="e">
        <f ca="1">VLOOKUP(V303,OFFSET(Pairings!$D$2,($B311-1)*gamesPerRound,0,gamesPerRound,2),2,FALSE)</f>
        <v>#N/A</v>
      </c>
    </row>
    <row r="312" spans="1:23" ht="17.25" hidden="1" customHeight="1" x14ac:dyDescent="0.2">
      <c r="B312" s="17">
        <v>1</v>
      </c>
      <c r="C312" s="1" t="e">
        <f ca="1">VLOOKUP(C303,OFFSET(Pairings!$E$2,($B312-1)*gamesPerRound,0,gamesPerRound,4),4,FALSE)</f>
        <v>#N/A</v>
      </c>
      <c r="D312" s="1" t="e">
        <f ca="1">VLOOKUP(D303,OFFSET(Pairings!$E$2,($B312-1)*gamesPerRound,0,gamesPerRound,4),4,FALSE)</f>
        <v>#N/A</v>
      </c>
      <c r="E312" s="1" t="e">
        <f ca="1">VLOOKUP(E303,OFFSET(Pairings!$E$2,($B312-1)*gamesPerRound,0,gamesPerRound,4),4,FALSE)</f>
        <v>#N/A</v>
      </c>
      <c r="F312" s="1" t="e">
        <f ca="1">VLOOKUP(F303,OFFSET(Pairings!$E$2,($B312-1)*gamesPerRound,0,gamesPerRound,4),4,FALSE)</f>
        <v>#N/A</v>
      </c>
      <c r="G312" s="1" t="e">
        <f ca="1">VLOOKUP(G303,OFFSET(Pairings!$E$2,($B312-1)*gamesPerRound,0,gamesPerRound,4),4,FALSE)</f>
        <v>#N/A</v>
      </c>
      <c r="H312" s="1" t="e">
        <f ca="1">VLOOKUP(H303,OFFSET(Pairings!$E$2,($B312-1)*gamesPerRound,0,gamesPerRound,4),4,FALSE)</f>
        <v>#N/A</v>
      </c>
      <c r="I312" s="1" t="e">
        <f ca="1">VLOOKUP(I303,OFFSET(Pairings!$E$2,($B312-1)*gamesPerRound,0,gamesPerRound,4),4,FALSE)</f>
        <v>#N/A</v>
      </c>
      <c r="J312" s="1" t="e">
        <f ca="1">VLOOKUP(J303,OFFSET(Pairings!$E$2,($B312-1)*gamesPerRound,0,gamesPerRound,4),4,FALSE)</f>
        <v>#N/A</v>
      </c>
      <c r="K312" s="1" t="e">
        <f ca="1">VLOOKUP(K303,OFFSET(Pairings!$E$2,($B312-1)*gamesPerRound,0,gamesPerRound,4),4,FALSE)</f>
        <v>#N/A</v>
      </c>
      <c r="L312" s="1" t="e">
        <f ca="1">VLOOKUP(L303,OFFSET(Pairings!$E$2,($B312-1)*gamesPerRound,0,gamesPerRound,4),4,FALSE)</f>
        <v>#N/A</v>
      </c>
      <c r="M312" s="1" t="e">
        <f ca="1">VLOOKUP(M303,OFFSET(Pairings!$E$2,($B312-1)*gamesPerRound,0,gamesPerRound,4),4,FALSE)</f>
        <v>#N/A</v>
      </c>
      <c r="N312" s="1" t="e">
        <f ca="1">VLOOKUP(N303,OFFSET(Pairings!$E$2,($B312-1)*gamesPerRound,0,gamesPerRound,4),4,FALSE)</f>
        <v>#N/A</v>
      </c>
      <c r="O312" s="1" t="e">
        <f ca="1">VLOOKUP(O303,OFFSET(Pairings!$E$2,($B312-1)*gamesPerRound,0,gamesPerRound,4),4,FALSE)</f>
        <v>#N/A</v>
      </c>
      <c r="P312" s="1" t="e">
        <f ca="1">VLOOKUP(P303,OFFSET(Pairings!$E$2,($B312-1)*gamesPerRound,0,gamesPerRound,4),4,FALSE)</f>
        <v>#N/A</v>
      </c>
      <c r="Q312" s="1" t="e">
        <f ca="1">VLOOKUP(Q303,OFFSET(Pairings!$E$2,($B312-1)*gamesPerRound,0,gamesPerRound,4),4,FALSE)</f>
        <v>#N/A</v>
      </c>
      <c r="R312" s="1" t="e">
        <f ca="1">VLOOKUP(R303,OFFSET(Pairings!$E$2,($B312-1)*gamesPerRound,0,gamesPerRound,4),4,FALSE)</f>
        <v>#N/A</v>
      </c>
      <c r="S312" s="1" t="e">
        <f ca="1">VLOOKUP(S303,OFFSET(Pairings!$E$2,($B312-1)*gamesPerRound,0,gamesPerRound,4),4,FALSE)</f>
        <v>#N/A</v>
      </c>
      <c r="T312" s="1" t="e">
        <f ca="1">VLOOKUP(T303,OFFSET(Pairings!$E$2,($B312-1)*gamesPerRound,0,gamesPerRound,4),4,FALSE)</f>
        <v>#N/A</v>
      </c>
      <c r="U312" s="1" t="e">
        <f ca="1">VLOOKUP(U303,OFFSET(Pairings!$E$2,($B312-1)*gamesPerRound,0,gamesPerRound,4),4,FALSE)</f>
        <v>#N/A</v>
      </c>
      <c r="V312" s="1" t="e">
        <f ca="1">VLOOKUP(V303,OFFSET(Pairings!$E$2,($B312-1)*gamesPerRound,0,gamesPerRound,4),4,FALSE)</f>
        <v>#N/A</v>
      </c>
    </row>
    <row r="313" spans="1:23" ht="17.25" hidden="1" customHeight="1" x14ac:dyDescent="0.2">
      <c r="B313" s="17">
        <v>2</v>
      </c>
      <c r="C313" s="1" t="e">
        <f ca="1">VLOOKUP(C303,OFFSET(Pairings!$D$2,($B313-1)*gamesPerRound,0,gamesPerRound,2),2,FALSE)</f>
        <v>#N/A</v>
      </c>
      <c r="D313" s="1" t="e">
        <f ca="1">VLOOKUP(D303,OFFSET(Pairings!$D$2,($B313-1)*gamesPerRound,0,gamesPerRound,2),2,FALSE)</f>
        <v>#N/A</v>
      </c>
      <c r="E313" s="1" t="e">
        <f ca="1">VLOOKUP(E303,OFFSET(Pairings!$D$2,($B313-1)*gamesPerRound,0,gamesPerRound,2),2,FALSE)</f>
        <v>#N/A</v>
      </c>
      <c r="F313" s="1" t="e">
        <f ca="1">VLOOKUP(F303,OFFSET(Pairings!$D$2,($B313-1)*gamesPerRound,0,gamesPerRound,2),2,FALSE)</f>
        <v>#N/A</v>
      </c>
      <c r="G313" s="1" t="e">
        <f ca="1">VLOOKUP(G303,OFFSET(Pairings!$D$2,($B313-1)*gamesPerRound,0,gamesPerRound,2),2,FALSE)</f>
        <v>#N/A</v>
      </c>
      <c r="H313" s="1" t="e">
        <f ca="1">VLOOKUP(H303,OFFSET(Pairings!$D$2,($B313-1)*gamesPerRound,0,gamesPerRound,2),2,FALSE)</f>
        <v>#N/A</v>
      </c>
      <c r="I313" s="1" t="e">
        <f ca="1">VLOOKUP(I303,OFFSET(Pairings!$D$2,($B313-1)*gamesPerRound,0,gamesPerRound,2),2,FALSE)</f>
        <v>#N/A</v>
      </c>
      <c r="J313" s="1" t="e">
        <f ca="1">VLOOKUP(J303,OFFSET(Pairings!$D$2,($B313-1)*gamesPerRound,0,gamesPerRound,2),2,FALSE)</f>
        <v>#N/A</v>
      </c>
      <c r="K313" s="1" t="e">
        <f ca="1">VLOOKUP(K303,OFFSET(Pairings!$D$2,($B313-1)*gamesPerRound,0,gamesPerRound,2),2,FALSE)</f>
        <v>#N/A</v>
      </c>
      <c r="L313" s="1" t="e">
        <f ca="1">VLOOKUP(L303,OFFSET(Pairings!$D$2,($B313-1)*gamesPerRound,0,gamesPerRound,2),2,FALSE)</f>
        <v>#N/A</v>
      </c>
      <c r="M313" s="1" t="e">
        <f ca="1">VLOOKUP(M303,OFFSET(Pairings!$D$2,($B313-1)*gamesPerRound,0,gamesPerRound,2),2,FALSE)</f>
        <v>#N/A</v>
      </c>
      <c r="N313" s="1" t="e">
        <f ca="1">VLOOKUP(N303,OFFSET(Pairings!$D$2,($B313-1)*gamesPerRound,0,gamesPerRound,2),2,FALSE)</f>
        <v>#N/A</v>
      </c>
      <c r="O313" s="1" t="e">
        <f ca="1">VLOOKUP(O303,OFFSET(Pairings!$D$2,($B313-1)*gamesPerRound,0,gamesPerRound,2),2,FALSE)</f>
        <v>#N/A</v>
      </c>
      <c r="P313" s="1" t="e">
        <f ca="1">VLOOKUP(P303,OFFSET(Pairings!$D$2,($B313-1)*gamesPerRound,0,gamesPerRound,2),2,FALSE)</f>
        <v>#N/A</v>
      </c>
      <c r="Q313" s="1" t="e">
        <f ca="1">VLOOKUP(Q303,OFFSET(Pairings!$D$2,($B313-1)*gamesPerRound,0,gamesPerRound,2),2,FALSE)</f>
        <v>#N/A</v>
      </c>
      <c r="R313" s="1" t="e">
        <f ca="1">VLOOKUP(R303,OFFSET(Pairings!$D$2,($B313-1)*gamesPerRound,0,gamesPerRound,2),2,FALSE)</f>
        <v>#N/A</v>
      </c>
      <c r="S313" s="1" t="e">
        <f ca="1">VLOOKUP(S303,OFFSET(Pairings!$D$2,($B313-1)*gamesPerRound,0,gamesPerRound,2),2,FALSE)</f>
        <v>#N/A</v>
      </c>
      <c r="T313" s="1" t="e">
        <f ca="1">VLOOKUP(T303,OFFSET(Pairings!$D$2,($B313-1)*gamesPerRound,0,gamesPerRound,2),2,FALSE)</f>
        <v>#N/A</v>
      </c>
      <c r="U313" s="1" t="e">
        <f ca="1">VLOOKUP(U303,OFFSET(Pairings!$D$2,($B313-1)*gamesPerRound,0,gamesPerRound,2),2,FALSE)</f>
        <v>#N/A</v>
      </c>
      <c r="V313" s="1" t="e">
        <f ca="1">VLOOKUP(V303,OFFSET(Pairings!$D$2,($B313-1)*gamesPerRound,0,gamesPerRound,2),2,FALSE)</f>
        <v>#N/A</v>
      </c>
    </row>
    <row r="314" spans="1:23" ht="17.25" hidden="1" customHeight="1" x14ac:dyDescent="0.2">
      <c r="B314" s="17">
        <v>2</v>
      </c>
      <c r="C314" s="1" t="e">
        <f ca="1">VLOOKUP(C303,OFFSET(Pairings!$E$2,($B314-1)*gamesPerRound,0,gamesPerRound,4),4,FALSE)</f>
        <v>#N/A</v>
      </c>
      <c r="D314" s="1" t="e">
        <f ca="1">VLOOKUP(D303,OFFSET(Pairings!$E$2,($B314-1)*gamesPerRound,0,gamesPerRound,4),4,FALSE)</f>
        <v>#N/A</v>
      </c>
      <c r="E314" s="1" t="e">
        <f ca="1">VLOOKUP(E303,OFFSET(Pairings!$E$2,($B314-1)*gamesPerRound,0,gamesPerRound,4),4,FALSE)</f>
        <v>#N/A</v>
      </c>
      <c r="F314" s="1" t="e">
        <f ca="1">VLOOKUP(F303,OFFSET(Pairings!$E$2,($B314-1)*gamesPerRound,0,gamesPerRound,4),4,FALSE)</f>
        <v>#N/A</v>
      </c>
      <c r="G314" s="1" t="e">
        <f ca="1">VLOOKUP(G303,OFFSET(Pairings!$E$2,($B314-1)*gamesPerRound,0,gamesPerRound,4),4,FALSE)</f>
        <v>#N/A</v>
      </c>
      <c r="H314" s="1" t="e">
        <f ca="1">VLOOKUP(H303,OFFSET(Pairings!$E$2,($B314-1)*gamesPerRound,0,gamesPerRound,4),4,FALSE)</f>
        <v>#N/A</v>
      </c>
      <c r="I314" s="1" t="e">
        <f ca="1">VLOOKUP(I303,OFFSET(Pairings!$E$2,($B314-1)*gamesPerRound,0,gamesPerRound,4),4,FALSE)</f>
        <v>#N/A</v>
      </c>
      <c r="J314" s="1" t="e">
        <f ca="1">VLOOKUP(J303,OFFSET(Pairings!$E$2,($B314-1)*gamesPerRound,0,gamesPerRound,4),4,FALSE)</f>
        <v>#N/A</v>
      </c>
      <c r="K314" s="1" t="e">
        <f ca="1">VLOOKUP(K303,OFFSET(Pairings!$E$2,($B314-1)*gamesPerRound,0,gamesPerRound,4),4,FALSE)</f>
        <v>#N/A</v>
      </c>
      <c r="L314" s="1" t="e">
        <f ca="1">VLOOKUP(L303,OFFSET(Pairings!$E$2,($B314-1)*gamesPerRound,0,gamesPerRound,4),4,FALSE)</f>
        <v>#N/A</v>
      </c>
      <c r="M314" s="1" t="e">
        <f ca="1">VLOOKUP(M303,OFFSET(Pairings!$E$2,($B314-1)*gamesPerRound,0,gamesPerRound,4),4,FALSE)</f>
        <v>#N/A</v>
      </c>
      <c r="N314" s="1" t="e">
        <f ca="1">VLOOKUP(N303,OFFSET(Pairings!$E$2,($B314-1)*gamesPerRound,0,gamesPerRound,4),4,FALSE)</f>
        <v>#N/A</v>
      </c>
      <c r="O314" s="1" t="e">
        <f ca="1">VLOOKUP(O303,OFFSET(Pairings!$E$2,($B314-1)*gamesPerRound,0,gamesPerRound,4),4,FALSE)</f>
        <v>#N/A</v>
      </c>
      <c r="P314" s="1" t="e">
        <f ca="1">VLOOKUP(P303,OFFSET(Pairings!$E$2,($B314-1)*gamesPerRound,0,gamesPerRound,4),4,FALSE)</f>
        <v>#N/A</v>
      </c>
      <c r="Q314" s="1" t="e">
        <f ca="1">VLOOKUP(Q303,OFFSET(Pairings!$E$2,($B314-1)*gamesPerRound,0,gamesPerRound,4),4,FALSE)</f>
        <v>#N/A</v>
      </c>
      <c r="R314" s="1" t="e">
        <f ca="1">VLOOKUP(R303,OFFSET(Pairings!$E$2,($B314-1)*gamesPerRound,0,gamesPerRound,4),4,FALSE)</f>
        <v>#N/A</v>
      </c>
      <c r="S314" s="1" t="e">
        <f ca="1">VLOOKUP(S303,OFFSET(Pairings!$E$2,($B314-1)*gamesPerRound,0,gamesPerRound,4),4,FALSE)</f>
        <v>#N/A</v>
      </c>
      <c r="T314" s="1" t="e">
        <f ca="1">VLOOKUP(T303,OFFSET(Pairings!$E$2,($B314-1)*gamesPerRound,0,gamesPerRound,4),4,FALSE)</f>
        <v>#N/A</v>
      </c>
      <c r="U314" s="1" t="e">
        <f ca="1">VLOOKUP(U303,OFFSET(Pairings!$E$2,($B314-1)*gamesPerRound,0,gamesPerRound,4),4,FALSE)</f>
        <v>#N/A</v>
      </c>
      <c r="V314" s="1" t="e">
        <f ca="1">VLOOKUP(V303,OFFSET(Pairings!$E$2,($B314-1)*gamesPerRound,0,gamesPerRound,4),4,FALSE)</f>
        <v>#N/A</v>
      </c>
    </row>
    <row r="315" spans="1:23" ht="17.25" hidden="1" customHeight="1" x14ac:dyDescent="0.2">
      <c r="B315" s="17">
        <v>3</v>
      </c>
      <c r="C315" s="1" t="e">
        <f ca="1">VLOOKUP(C303,OFFSET(Pairings!$D$2,($B315-1)*gamesPerRound,0,gamesPerRound,2),2,FALSE)</f>
        <v>#N/A</v>
      </c>
      <c r="D315" s="1" t="e">
        <f ca="1">VLOOKUP(D303,OFFSET(Pairings!$D$2,($B315-1)*gamesPerRound,0,gamesPerRound,2),2,FALSE)</f>
        <v>#N/A</v>
      </c>
      <c r="E315" s="1" t="e">
        <f ca="1">VLOOKUP(E303,OFFSET(Pairings!$D$2,($B315-1)*gamesPerRound,0,gamesPerRound,2),2,FALSE)</f>
        <v>#N/A</v>
      </c>
      <c r="F315" s="1" t="e">
        <f ca="1">VLOOKUP(F303,OFFSET(Pairings!$D$2,($B315-1)*gamesPerRound,0,gamesPerRound,2),2,FALSE)</f>
        <v>#N/A</v>
      </c>
      <c r="G315" s="1" t="e">
        <f ca="1">VLOOKUP(G303,OFFSET(Pairings!$D$2,($B315-1)*gamesPerRound,0,gamesPerRound,2),2,FALSE)</f>
        <v>#N/A</v>
      </c>
      <c r="H315" s="1" t="e">
        <f ca="1">VLOOKUP(H303,OFFSET(Pairings!$D$2,($B315-1)*gamesPerRound,0,gamesPerRound,2),2,FALSE)</f>
        <v>#N/A</v>
      </c>
      <c r="I315" s="1" t="e">
        <f ca="1">VLOOKUP(I303,OFFSET(Pairings!$D$2,($B315-1)*gamesPerRound,0,gamesPerRound,2),2,FALSE)</f>
        <v>#N/A</v>
      </c>
      <c r="J315" s="1" t="e">
        <f ca="1">VLOOKUP(J303,OFFSET(Pairings!$D$2,($B315-1)*gamesPerRound,0,gamesPerRound,2),2,FALSE)</f>
        <v>#N/A</v>
      </c>
      <c r="K315" s="1" t="e">
        <f ca="1">VLOOKUP(K303,OFFSET(Pairings!$D$2,($B315-1)*gamesPerRound,0,gamesPerRound,2),2,FALSE)</f>
        <v>#N/A</v>
      </c>
      <c r="L315" s="1" t="e">
        <f ca="1">VLOOKUP(L303,OFFSET(Pairings!$D$2,($B315-1)*gamesPerRound,0,gamesPerRound,2),2,FALSE)</f>
        <v>#N/A</v>
      </c>
      <c r="M315" s="1" t="e">
        <f ca="1">VLOOKUP(M303,OFFSET(Pairings!$D$2,($B315-1)*gamesPerRound,0,gamesPerRound,2),2,FALSE)</f>
        <v>#N/A</v>
      </c>
      <c r="N315" s="1" t="e">
        <f ca="1">VLOOKUP(N303,OFFSET(Pairings!$D$2,($B315-1)*gamesPerRound,0,gamesPerRound,2),2,FALSE)</f>
        <v>#N/A</v>
      </c>
      <c r="O315" s="1" t="e">
        <f ca="1">VLOOKUP(O303,OFFSET(Pairings!$D$2,($B315-1)*gamesPerRound,0,gamesPerRound,2),2,FALSE)</f>
        <v>#N/A</v>
      </c>
      <c r="P315" s="1" t="e">
        <f ca="1">VLOOKUP(P303,OFFSET(Pairings!$D$2,($B315-1)*gamesPerRound,0,gamesPerRound,2),2,FALSE)</f>
        <v>#N/A</v>
      </c>
      <c r="Q315" s="1" t="e">
        <f ca="1">VLOOKUP(Q303,OFFSET(Pairings!$D$2,($B315-1)*gamesPerRound,0,gamesPerRound,2),2,FALSE)</f>
        <v>#N/A</v>
      </c>
      <c r="R315" s="1" t="e">
        <f ca="1">VLOOKUP(R303,OFFSET(Pairings!$D$2,($B315-1)*gamesPerRound,0,gamesPerRound,2),2,FALSE)</f>
        <v>#N/A</v>
      </c>
      <c r="S315" s="1" t="e">
        <f ca="1">VLOOKUP(S303,OFFSET(Pairings!$D$2,($B315-1)*gamesPerRound,0,gamesPerRound,2),2,FALSE)</f>
        <v>#N/A</v>
      </c>
      <c r="T315" s="1" t="e">
        <f ca="1">VLOOKUP(T303,OFFSET(Pairings!$D$2,($B315-1)*gamesPerRound,0,gamesPerRound,2),2,FALSE)</f>
        <v>#N/A</v>
      </c>
      <c r="U315" s="1" t="e">
        <f ca="1">VLOOKUP(U303,OFFSET(Pairings!$D$2,($B315-1)*gamesPerRound,0,gamesPerRound,2),2,FALSE)</f>
        <v>#N/A</v>
      </c>
      <c r="V315" s="1" t="e">
        <f ca="1">VLOOKUP(V303,OFFSET(Pairings!$D$2,($B315-1)*gamesPerRound,0,gamesPerRound,2),2,FALSE)</f>
        <v>#N/A</v>
      </c>
    </row>
    <row r="316" spans="1:23" ht="17.25" hidden="1" customHeight="1" x14ac:dyDescent="0.2">
      <c r="B316" s="17">
        <v>3</v>
      </c>
      <c r="C316" s="1" t="e">
        <f ca="1">VLOOKUP(C303,OFFSET(Pairings!$E$2,($B316-1)*gamesPerRound,0,gamesPerRound,4),4,FALSE)</f>
        <v>#N/A</v>
      </c>
      <c r="D316" s="1" t="e">
        <f ca="1">VLOOKUP(D303,OFFSET(Pairings!$E$2,($B316-1)*gamesPerRound,0,gamesPerRound,4),4,FALSE)</f>
        <v>#N/A</v>
      </c>
      <c r="E316" s="1" t="e">
        <f ca="1">VLOOKUP(E303,OFFSET(Pairings!$E$2,($B316-1)*gamesPerRound,0,gamesPerRound,4),4,FALSE)</f>
        <v>#N/A</v>
      </c>
      <c r="F316" s="1" t="e">
        <f ca="1">VLOOKUP(F303,OFFSET(Pairings!$E$2,($B316-1)*gamesPerRound,0,gamesPerRound,4),4,FALSE)</f>
        <v>#N/A</v>
      </c>
      <c r="G316" s="1" t="e">
        <f ca="1">VLOOKUP(G303,OFFSET(Pairings!$E$2,($B316-1)*gamesPerRound,0,gamesPerRound,4),4,FALSE)</f>
        <v>#N/A</v>
      </c>
      <c r="H316" s="1" t="e">
        <f ca="1">VLOOKUP(H303,OFFSET(Pairings!$E$2,($B316-1)*gamesPerRound,0,gamesPerRound,4),4,FALSE)</f>
        <v>#N/A</v>
      </c>
      <c r="I316" s="1" t="e">
        <f ca="1">VLOOKUP(I303,OFFSET(Pairings!$E$2,($B316-1)*gamesPerRound,0,gamesPerRound,4),4,FALSE)</f>
        <v>#N/A</v>
      </c>
      <c r="J316" s="1" t="e">
        <f ca="1">VLOOKUP(J303,OFFSET(Pairings!$E$2,($B316-1)*gamesPerRound,0,gamesPerRound,4),4,FALSE)</f>
        <v>#N/A</v>
      </c>
      <c r="K316" s="1" t="e">
        <f ca="1">VLOOKUP(K303,OFFSET(Pairings!$E$2,($B316-1)*gamesPerRound,0,gamesPerRound,4),4,FALSE)</f>
        <v>#N/A</v>
      </c>
      <c r="L316" s="1" t="e">
        <f ca="1">VLOOKUP(L303,OFFSET(Pairings!$E$2,($B316-1)*gamesPerRound,0,gamesPerRound,4),4,FALSE)</f>
        <v>#N/A</v>
      </c>
      <c r="M316" s="1" t="e">
        <f ca="1">VLOOKUP(M303,OFFSET(Pairings!$E$2,($B316-1)*gamesPerRound,0,gamesPerRound,4),4,FALSE)</f>
        <v>#N/A</v>
      </c>
      <c r="N316" s="1" t="e">
        <f ca="1">VLOOKUP(N303,OFFSET(Pairings!$E$2,($B316-1)*gamesPerRound,0,gamesPerRound,4),4,FALSE)</f>
        <v>#N/A</v>
      </c>
      <c r="O316" s="1" t="e">
        <f ca="1">VLOOKUP(O303,OFFSET(Pairings!$E$2,($B316-1)*gamesPerRound,0,gamesPerRound,4),4,FALSE)</f>
        <v>#N/A</v>
      </c>
      <c r="P316" s="1" t="e">
        <f ca="1">VLOOKUP(P303,OFFSET(Pairings!$E$2,($B316-1)*gamesPerRound,0,gamesPerRound,4),4,FALSE)</f>
        <v>#N/A</v>
      </c>
      <c r="Q316" s="1" t="e">
        <f ca="1">VLOOKUP(Q303,OFFSET(Pairings!$E$2,($B316-1)*gamesPerRound,0,gamesPerRound,4),4,FALSE)</f>
        <v>#N/A</v>
      </c>
      <c r="R316" s="1" t="e">
        <f ca="1">VLOOKUP(R303,OFFSET(Pairings!$E$2,($B316-1)*gamesPerRound,0,gamesPerRound,4),4,FALSE)</f>
        <v>#N/A</v>
      </c>
      <c r="S316" s="1" t="e">
        <f ca="1">VLOOKUP(S303,OFFSET(Pairings!$E$2,($B316-1)*gamesPerRound,0,gamesPerRound,4),4,FALSE)</f>
        <v>#N/A</v>
      </c>
      <c r="T316" s="1" t="e">
        <f ca="1">VLOOKUP(T303,OFFSET(Pairings!$E$2,($B316-1)*gamesPerRound,0,gamesPerRound,4),4,FALSE)</f>
        <v>#N/A</v>
      </c>
      <c r="U316" s="1" t="e">
        <f ca="1">VLOOKUP(U303,OFFSET(Pairings!$E$2,($B316-1)*gamesPerRound,0,gamesPerRound,4),4,FALSE)</f>
        <v>#N/A</v>
      </c>
      <c r="V316" s="1" t="e">
        <f ca="1">VLOOKUP(V303,OFFSET(Pairings!$E$2,($B316-1)*gamesPerRound,0,gamesPerRound,4),4,FALSE)</f>
        <v>#N/A</v>
      </c>
    </row>
    <row r="317" spans="1:23" ht="15.75" thickBot="1" x14ac:dyDescent="0.25"/>
    <row r="318" spans="1:23" s="12" customFormat="1" ht="15.75" thickBot="1" x14ac:dyDescent="0.25">
      <c r="A318" s="12" t="s">
        <v>612</v>
      </c>
      <c r="B318" s="38">
        <f>VLOOKUP(A318,TeamLookup,2,FALSE)</f>
        <v>0</v>
      </c>
      <c r="C318" s="13" t="str">
        <f>$A318&amp;"."&amp;TEXT(C$1,"00")</f>
        <v>V.01</v>
      </c>
      <c r="D318" s="14" t="str">
        <f t="shared" ref="D318:V318" si="195">$A318&amp;"."&amp;TEXT(D$1,"00")</f>
        <v>V.02</v>
      </c>
      <c r="E318" s="14" t="str">
        <f t="shared" si="195"/>
        <v>V.03</v>
      </c>
      <c r="F318" s="14" t="str">
        <f t="shared" si="195"/>
        <v>V.04</v>
      </c>
      <c r="G318" s="14" t="str">
        <f t="shared" si="195"/>
        <v>V.05</v>
      </c>
      <c r="H318" s="14" t="str">
        <f t="shared" si="195"/>
        <v>V.06</v>
      </c>
      <c r="I318" s="14" t="str">
        <f t="shared" si="195"/>
        <v>V.07</v>
      </c>
      <c r="J318" s="14" t="str">
        <f t="shared" si="195"/>
        <v>V.08</v>
      </c>
      <c r="K318" s="14" t="str">
        <f t="shared" si="195"/>
        <v>V.09</v>
      </c>
      <c r="L318" s="14" t="str">
        <f t="shared" si="195"/>
        <v>V.10</v>
      </c>
      <c r="M318" s="14" t="str">
        <f t="shared" si="195"/>
        <v>V.11</v>
      </c>
      <c r="N318" s="15" t="str">
        <f t="shared" si="195"/>
        <v>V.12</v>
      </c>
      <c r="O318" s="15" t="str">
        <f t="shared" si="195"/>
        <v>V.13</v>
      </c>
      <c r="P318" s="15" t="str">
        <f t="shared" si="195"/>
        <v>V.14</v>
      </c>
      <c r="Q318" s="15" t="str">
        <f t="shared" si="195"/>
        <v>V.15</v>
      </c>
      <c r="R318" s="15" t="str">
        <f t="shared" si="195"/>
        <v>V.16</v>
      </c>
      <c r="S318" s="15" t="str">
        <f t="shared" si="195"/>
        <v>V.17</v>
      </c>
      <c r="T318" s="15" t="str">
        <f t="shared" si="195"/>
        <v>V.18</v>
      </c>
      <c r="U318" s="15" t="str">
        <f t="shared" si="195"/>
        <v>V.19</v>
      </c>
      <c r="V318" s="15" t="str">
        <f t="shared" si="195"/>
        <v>V.20</v>
      </c>
      <c r="W318" s="16" t="s">
        <v>110</v>
      </c>
    </row>
    <row r="319" spans="1:23" ht="9" customHeight="1" x14ac:dyDescent="0.2">
      <c r="C319" s="19" t="str">
        <f t="shared" ref="C319:V319" ca="1" si="196">IF(ISNA(C326),"B","W")</f>
        <v>B</v>
      </c>
      <c r="D319" s="20" t="str">
        <f t="shared" ca="1" si="196"/>
        <v>B</v>
      </c>
      <c r="E319" s="20" t="str">
        <f t="shared" ca="1" si="196"/>
        <v>B</v>
      </c>
      <c r="F319" s="20" t="str">
        <f t="shared" ca="1" si="196"/>
        <v>B</v>
      </c>
      <c r="G319" s="20" t="str">
        <f t="shared" ca="1" si="196"/>
        <v>B</v>
      </c>
      <c r="H319" s="20" t="str">
        <f t="shared" ca="1" si="196"/>
        <v>B</v>
      </c>
      <c r="I319" s="20" t="str">
        <f t="shared" ca="1" si="196"/>
        <v>B</v>
      </c>
      <c r="J319" s="20" t="str">
        <f t="shared" ca="1" si="196"/>
        <v>B</v>
      </c>
      <c r="K319" s="20" t="str">
        <f t="shared" ca="1" si="196"/>
        <v>B</v>
      </c>
      <c r="L319" s="20" t="str">
        <f t="shared" ca="1" si="196"/>
        <v>B</v>
      </c>
      <c r="M319" s="20" t="str">
        <f t="shared" ca="1" si="196"/>
        <v>B</v>
      </c>
      <c r="N319" s="21" t="str">
        <f t="shared" ca="1" si="196"/>
        <v>B</v>
      </c>
      <c r="O319" s="21" t="str">
        <f t="shared" ca="1" si="196"/>
        <v>B</v>
      </c>
      <c r="P319" s="21" t="str">
        <f t="shared" ca="1" si="196"/>
        <v>B</v>
      </c>
      <c r="Q319" s="21" t="str">
        <f t="shared" ca="1" si="196"/>
        <v>B</v>
      </c>
      <c r="R319" s="21" t="str">
        <f t="shared" ca="1" si="196"/>
        <v>B</v>
      </c>
      <c r="S319" s="21" t="str">
        <f t="shared" ca="1" si="196"/>
        <v>B</v>
      </c>
      <c r="T319" s="21" t="str">
        <f t="shared" ca="1" si="196"/>
        <v>B</v>
      </c>
      <c r="U319" s="21" t="str">
        <f t="shared" ca="1" si="196"/>
        <v>B</v>
      </c>
      <c r="V319" s="21" t="str">
        <f t="shared" ca="1" si="196"/>
        <v>B</v>
      </c>
      <c r="W319" s="6"/>
    </row>
    <row r="320" spans="1:23" x14ac:dyDescent="0.2">
      <c r="B320" s="17" t="s">
        <v>111</v>
      </c>
      <c r="C320" s="22" t="e">
        <f ca="1">IF(ISNA(C326),C327,C326)</f>
        <v>#N/A</v>
      </c>
      <c r="D320" s="23" t="e">
        <f t="shared" ref="D320:V320" ca="1" si="197">IF(ISNA(D326),D327,D326)</f>
        <v>#N/A</v>
      </c>
      <c r="E320" s="23" t="e">
        <f t="shared" ca="1" si="197"/>
        <v>#N/A</v>
      </c>
      <c r="F320" s="23" t="e">
        <f t="shared" ca="1" si="197"/>
        <v>#N/A</v>
      </c>
      <c r="G320" s="23" t="e">
        <f t="shared" ca="1" si="197"/>
        <v>#N/A</v>
      </c>
      <c r="H320" s="23" t="e">
        <f t="shared" ca="1" si="197"/>
        <v>#N/A</v>
      </c>
      <c r="I320" s="23" t="e">
        <f t="shared" ca="1" si="197"/>
        <v>#N/A</v>
      </c>
      <c r="J320" s="23" t="e">
        <f t="shared" ca="1" si="197"/>
        <v>#N/A</v>
      </c>
      <c r="K320" s="23" t="e">
        <f t="shared" ca="1" si="197"/>
        <v>#N/A</v>
      </c>
      <c r="L320" s="23" t="e">
        <f t="shared" ca="1" si="197"/>
        <v>#N/A</v>
      </c>
      <c r="M320" s="23" t="e">
        <f t="shared" ca="1" si="197"/>
        <v>#N/A</v>
      </c>
      <c r="N320" s="24" t="e">
        <f t="shared" ca="1" si="197"/>
        <v>#N/A</v>
      </c>
      <c r="O320" s="24" t="e">
        <f t="shared" ca="1" si="197"/>
        <v>#N/A</v>
      </c>
      <c r="P320" s="24" t="e">
        <f t="shared" ca="1" si="197"/>
        <v>#N/A</v>
      </c>
      <c r="Q320" s="24" t="e">
        <f t="shared" ca="1" si="197"/>
        <v>#N/A</v>
      </c>
      <c r="R320" s="24" t="e">
        <f t="shared" ca="1" si="197"/>
        <v>#N/A</v>
      </c>
      <c r="S320" s="24" t="e">
        <f t="shared" ca="1" si="197"/>
        <v>#N/A</v>
      </c>
      <c r="T320" s="24" t="e">
        <f t="shared" ca="1" si="197"/>
        <v>#N/A</v>
      </c>
      <c r="U320" s="24" t="e">
        <f t="shared" ca="1" si="197"/>
        <v>#N/A</v>
      </c>
      <c r="V320" s="24" t="e">
        <f t="shared" ca="1" si="197"/>
        <v>#N/A</v>
      </c>
      <c r="W320" s="11"/>
    </row>
    <row r="321" spans="1:23" ht="9" customHeight="1" x14ac:dyDescent="0.2">
      <c r="C321" s="25" t="str">
        <f t="shared" ref="C321:V321" ca="1" si="198">IF(ISNA(C328),"B","W")</f>
        <v>B</v>
      </c>
      <c r="D321" s="26" t="str">
        <f t="shared" ca="1" si="198"/>
        <v>B</v>
      </c>
      <c r="E321" s="26" t="str">
        <f t="shared" ca="1" si="198"/>
        <v>B</v>
      </c>
      <c r="F321" s="26" t="str">
        <f t="shared" ca="1" si="198"/>
        <v>B</v>
      </c>
      <c r="G321" s="26" t="str">
        <f t="shared" ca="1" si="198"/>
        <v>B</v>
      </c>
      <c r="H321" s="26" t="str">
        <f t="shared" ca="1" si="198"/>
        <v>B</v>
      </c>
      <c r="I321" s="26" t="str">
        <f t="shared" ca="1" si="198"/>
        <v>B</v>
      </c>
      <c r="J321" s="26" t="str">
        <f t="shared" ca="1" si="198"/>
        <v>B</v>
      </c>
      <c r="K321" s="26" t="str">
        <f t="shared" ca="1" si="198"/>
        <v>B</v>
      </c>
      <c r="L321" s="26" t="str">
        <f t="shared" ca="1" si="198"/>
        <v>B</v>
      </c>
      <c r="M321" s="26" t="str">
        <f t="shared" ca="1" si="198"/>
        <v>B</v>
      </c>
      <c r="N321" s="27" t="str">
        <f t="shared" ca="1" si="198"/>
        <v>B</v>
      </c>
      <c r="O321" s="27" t="str">
        <f t="shared" ca="1" si="198"/>
        <v>B</v>
      </c>
      <c r="P321" s="27" t="str">
        <f t="shared" ca="1" si="198"/>
        <v>B</v>
      </c>
      <c r="Q321" s="27" t="str">
        <f t="shared" ca="1" si="198"/>
        <v>B</v>
      </c>
      <c r="R321" s="27" t="str">
        <f t="shared" ca="1" si="198"/>
        <v>B</v>
      </c>
      <c r="S321" s="27" t="str">
        <f t="shared" ca="1" si="198"/>
        <v>B</v>
      </c>
      <c r="T321" s="27" t="str">
        <f t="shared" ca="1" si="198"/>
        <v>B</v>
      </c>
      <c r="U321" s="27" t="str">
        <f t="shared" ca="1" si="198"/>
        <v>B</v>
      </c>
      <c r="V321" s="27" t="str">
        <f t="shared" ca="1" si="198"/>
        <v>B</v>
      </c>
      <c r="W321" s="6"/>
    </row>
    <row r="322" spans="1:23" x14ac:dyDescent="0.2">
      <c r="B322" s="17" t="s">
        <v>112</v>
      </c>
      <c r="C322" s="22" t="e">
        <f ca="1">IF(ISNA(C328),C329,C328)</f>
        <v>#N/A</v>
      </c>
      <c r="D322" s="23" t="e">
        <f t="shared" ref="D322:V322" ca="1" si="199">IF(ISNA(D328),D329,D328)</f>
        <v>#N/A</v>
      </c>
      <c r="E322" s="23" t="e">
        <f t="shared" ca="1" si="199"/>
        <v>#N/A</v>
      </c>
      <c r="F322" s="23" t="e">
        <f t="shared" ca="1" si="199"/>
        <v>#N/A</v>
      </c>
      <c r="G322" s="23" t="e">
        <f t="shared" ca="1" si="199"/>
        <v>#N/A</v>
      </c>
      <c r="H322" s="23" t="e">
        <f t="shared" ca="1" si="199"/>
        <v>#N/A</v>
      </c>
      <c r="I322" s="23" t="e">
        <f t="shared" ca="1" si="199"/>
        <v>#N/A</v>
      </c>
      <c r="J322" s="23" t="e">
        <f t="shared" ca="1" si="199"/>
        <v>#N/A</v>
      </c>
      <c r="K322" s="23" t="e">
        <f t="shared" ca="1" si="199"/>
        <v>#N/A</v>
      </c>
      <c r="L322" s="23" t="e">
        <f t="shared" ca="1" si="199"/>
        <v>#N/A</v>
      </c>
      <c r="M322" s="23" t="e">
        <f t="shared" ca="1" si="199"/>
        <v>#N/A</v>
      </c>
      <c r="N322" s="24" t="e">
        <f t="shared" ca="1" si="199"/>
        <v>#N/A</v>
      </c>
      <c r="O322" s="24" t="e">
        <f t="shared" ca="1" si="199"/>
        <v>#N/A</v>
      </c>
      <c r="P322" s="24" t="e">
        <f t="shared" ca="1" si="199"/>
        <v>#N/A</v>
      </c>
      <c r="Q322" s="24" t="e">
        <f t="shared" ca="1" si="199"/>
        <v>#N/A</v>
      </c>
      <c r="R322" s="24" t="e">
        <f t="shared" ca="1" si="199"/>
        <v>#N/A</v>
      </c>
      <c r="S322" s="24" t="e">
        <f t="shared" ca="1" si="199"/>
        <v>#N/A</v>
      </c>
      <c r="T322" s="24" t="e">
        <f t="shared" ca="1" si="199"/>
        <v>#N/A</v>
      </c>
      <c r="U322" s="24" t="e">
        <f t="shared" ca="1" si="199"/>
        <v>#N/A</v>
      </c>
      <c r="V322" s="24" t="e">
        <f t="shared" ca="1" si="199"/>
        <v>#N/A</v>
      </c>
      <c r="W322" s="11"/>
    </row>
    <row r="323" spans="1:23" ht="9" customHeight="1" x14ac:dyDescent="0.2">
      <c r="C323" s="25" t="str">
        <f t="shared" ref="C323:V323" ca="1" si="200">IF(ISNA(C330),"B","W")</f>
        <v>B</v>
      </c>
      <c r="D323" s="26" t="str">
        <f t="shared" ca="1" si="200"/>
        <v>B</v>
      </c>
      <c r="E323" s="26" t="str">
        <f t="shared" ca="1" si="200"/>
        <v>B</v>
      </c>
      <c r="F323" s="26" t="str">
        <f t="shared" ca="1" si="200"/>
        <v>B</v>
      </c>
      <c r="G323" s="26" t="str">
        <f t="shared" ca="1" si="200"/>
        <v>B</v>
      </c>
      <c r="H323" s="26" t="str">
        <f t="shared" ca="1" si="200"/>
        <v>B</v>
      </c>
      <c r="I323" s="26" t="str">
        <f t="shared" ca="1" si="200"/>
        <v>B</v>
      </c>
      <c r="J323" s="26" t="str">
        <f t="shared" ca="1" si="200"/>
        <v>B</v>
      </c>
      <c r="K323" s="26" t="str">
        <f t="shared" ca="1" si="200"/>
        <v>B</v>
      </c>
      <c r="L323" s="26" t="str">
        <f t="shared" ca="1" si="200"/>
        <v>B</v>
      </c>
      <c r="M323" s="26" t="str">
        <f t="shared" ca="1" si="200"/>
        <v>B</v>
      </c>
      <c r="N323" s="27" t="str">
        <f t="shared" ca="1" si="200"/>
        <v>B</v>
      </c>
      <c r="O323" s="27" t="str">
        <f t="shared" ca="1" si="200"/>
        <v>B</v>
      </c>
      <c r="P323" s="27" t="str">
        <f t="shared" ca="1" si="200"/>
        <v>B</v>
      </c>
      <c r="Q323" s="27" t="str">
        <f t="shared" ca="1" si="200"/>
        <v>B</v>
      </c>
      <c r="R323" s="27" t="str">
        <f t="shared" ca="1" si="200"/>
        <v>B</v>
      </c>
      <c r="S323" s="27" t="str">
        <f t="shared" ca="1" si="200"/>
        <v>B</v>
      </c>
      <c r="T323" s="27" t="str">
        <f t="shared" ca="1" si="200"/>
        <v>B</v>
      </c>
      <c r="U323" s="27" t="str">
        <f t="shared" ca="1" si="200"/>
        <v>B</v>
      </c>
      <c r="V323" s="27" t="str">
        <f t="shared" ca="1" si="200"/>
        <v>B</v>
      </c>
      <c r="W323" s="6"/>
    </row>
    <row r="324" spans="1:23" ht="15.75" thickBot="1" x14ac:dyDescent="0.25">
      <c r="B324" s="17" t="s">
        <v>113</v>
      </c>
      <c r="C324" s="28" t="e">
        <f ca="1">IF(ISNA(C330),C331,C330)</f>
        <v>#N/A</v>
      </c>
      <c r="D324" s="29" t="e">
        <f t="shared" ref="D324:V324" ca="1" si="201">IF(ISNA(D330),D331,D330)</f>
        <v>#N/A</v>
      </c>
      <c r="E324" s="29" t="e">
        <f t="shared" ca="1" si="201"/>
        <v>#N/A</v>
      </c>
      <c r="F324" s="29" t="e">
        <f t="shared" ca="1" si="201"/>
        <v>#N/A</v>
      </c>
      <c r="G324" s="29" t="e">
        <f t="shared" ca="1" si="201"/>
        <v>#N/A</v>
      </c>
      <c r="H324" s="29" t="e">
        <f t="shared" ca="1" si="201"/>
        <v>#N/A</v>
      </c>
      <c r="I324" s="29" t="e">
        <f t="shared" ca="1" si="201"/>
        <v>#N/A</v>
      </c>
      <c r="J324" s="29" t="e">
        <f t="shared" ca="1" si="201"/>
        <v>#N/A</v>
      </c>
      <c r="K324" s="29" t="e">
        <f t="shared" ca="1" si="201"/>
        <v>#N/A</v>
      </c>
      <c r="L324" s="29" t="e">
        <f t="shared" ca="1" si="201"/>
        <v>#N/A</v>
      </c>
      <c r="M324" s="29" t="e">
        <f t="shared" ca="1" si="201"/>
        <v>#N/A</v>
      </c>
      <c r="N324" s="30" t="e">
        <f t="shared" ca="1" si="201"/>
        <v>#N/A</v>
      </c>
      <c r="O324" s="30" t="e">
        <f t="shared" ca="1" si="201"/>
        <v>#N/A</v>
      </c>
      <c r="P324" s="30" t="e">
        <f t="shared" ca="1" si="201"/>
        <v>#N/A</v>
      </c>
      <c r="Q324" s="30" t="e">
        <f t="shared" ca="1" si="201"/>
        <v>#N/A</v>
      </c>
      <c r="R324" s="30" t="e">
        <f t="shared" ca="1" si="201"/>
        <v>#N/A</v>
      </c>
      <c r="S324" s="30" t="e">
        <f t="shared" ca="1" si="201"/>
        <v>#N/A</v>
      </c>
      <c r="T324" s="30" t="e">
        <f t="shared" ca="1" si="201"/>
        <v>#N/A</v>
      </c>
      <c r="U324" s="30" t="e">
        <f t="shared" ca="1" si="201"/>
        <v>#N/A</v>
      </c>
      <c r="V324" s="30" t="e">
        <f t="shared" ca="1" si="201"/>
        <v>#N/A</v>
      </c>
      <c r="W324" s="7"/>
    </row>
    <row r="325" spans="1:23" ht="15.75" customHeight="1" thickBot="1" x14ac:dyDescent="0.25">
      <c r="B325" s="17" t="s">
        <v>110</v>
      </c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  <c r="O325" s="10"/>
      <c r="P325" s="10"/>
      <c r="Q325" s="10"/>
      <c r="R325" s="10"/>
      <c r="S325" s="10"/>
      <c r="T325" s="10"/>
      <c r="U325" s="10"/>
      <c r="V325" s="10"/>
      <c r="W325" s="5"/>
    </row>
    <row r="326" spans="1:23" ht="17.25" hidden="1" customHeight="1" x14ac:dyDescent="0.2">
      <c r="B326" s="17">
        <v>1</v>
      </c>
      <c r="C326" s="1" t="e">
        <f ca="1">VLOOKUP(C318,OFFSET(Pairings!$D$2,($B326-1)*gamesPerRound,0,gamesPerRound,2),2,FALSE)</f>
        <v>#N/A</v>
      </c>
      <c r="D326" s="1" t="e">
        <f ca="1">VLOOKUP(D318,OFFSET(Pairings!$D$2,($B326-1)*gamesPerRound,0,gamesPerRound,2),2,FALSE)</f>
        <v>#N/A</v>
      </c>
      <c r="E326" s="1" t="e">
        <f ca="1">VLOOKUP(E318,OFFSET(Pairings!$D$2,($B326-1)*gamesPerRound,0,gamesPerRound,2),2,FALSE)</f>
        <v>#N/A</v>
      </c>
      <c r="F326" s="1" t="e">
        <f ca="1">VLOOKUP(F318,OFFSET(Pairings!$D$2,($B326-1)*gamesPerRound,0,gamesPerRound,2),2,FALSE)</f>
        <v>#N/A</v>
      </c>
      <c r="G326" s="1" t="e">
        <f ca="1">VLOOKUP(G318,OFFSET(Pairings!$D$2,($B326-1)*gamesPerRound,0,gamesPerRound,2),2,FALSE)</f>
        <v>#N/A</v>
      </c>
      <c r="H326" s="1" t="e">
        <f ca="1">VLOOKUP(H318,OFFSET(Pairings!$D$2,($B326-1)*gamesPerRound,0,gamesPerRound,2),2,FALSE)</f>
        <v>#N/A</v>
      </c>
      <c r="I326" s="1" t="e">
        <f ca="1">VLOOKUP(I318,OFFSET(Pairings!$D$2,($B326-1)*gamesPerRound,0,gamesPerRound,2),2,FALSE)</f>
        <v>#N/A</v>
      </c>
      <c r="J326" s="1" t="e">
        <f ca="1">VLOOKUP(J318,OFFSET(Pairings!$D$2,($B326-1)*gamesPerRound,0,gamesPerRound,2),2,FALSE)</f>
        <v>#N/A</v>
      </c>
      <c r="K326" s="1" t="e">
        <f ca="1">VLOOKUP(K318,OFFSET(Pairings!$D$2,($B326-1)*gamesPerRound,0,gamesPerRound,2),2,FALSE)</f>
        <v>#N/A</v>
      </c>
      <c r="L326" s="1" t="e">
        <f ca="1">VLOOKUP(L318,OFFSET(Pairings!$D$2,($B326-1)*gamesPerRound,0,gamesPerRound,2),2,FALSE)</f>
        <v>#N/A</v>
      </c>
      <c r="M326" s="1" t="e">
        <f ca="1">VLOOKUP(M318,OFFSET(Pairings!$D$2,($B326-1)*gamesPerRound,0,gamesPerRound,2),2,FALSE)</f>
        <v>#N/A</v>
      </c>
      <c r="N326" s="1" t="e">
        <f ca="1">VLOOKUP(N318,OFFSET(Pairings!$D$2,($B326-1)*gamesPerRound,0,gamesPerRound,2),2,FALSE)</f>
        <v>#N/A</v>
      </c>
      <c r="O326" s="1" t="e">
        <f ca="1">VLOOKUP(O318,OFFSET(Pairings!$D$2,($B326-1)*gamesPerRound,0,gamesPerRound,2),2,FALSE)</f>
        <v>#N/A</v>
      </c>
      <c r="P326" s="1" t="e">
        <f ca="1">VLOOKUP(P318,OFFSET(Pairings!$D$2,($B326-1)*gamesPerRound,0,gamesPerRound,2),2,FALSE)</f>
        <v>#N/A</v>
      </c>
      <c r="Q326" s="1" t="e">
        <f ca="1">VLOOKUP(Q318,OFFSET(Pairings!$D$2,($B326-1)*gamesPerRound,0,gamesPerRound,2),2,FALSE)</f>
        <v>#N/A</v>
      </c>
      <c r="R326" s="1" t="e">
        <f ca="1">VLOOKUP(R318,OFFSET(Pairings!$D$2,($B326-1)*gamesPerRound,0,gamesPerRound,2),2,FALSE)</f>
        <v>#N/A</v>
      </c>
      <c r="S326" s="1" t="e">
        <f ca="1">VLOOKUP(S318,OFFSET(Pairings!$D$2,($B326-1)*gamesPerRound,0,gamesPerRound,2),2,FALSE)</f>
        <v>#N/A</v>
      </c>
      <c r="T326" s="1" t="e">
        <f ca="1">VLOOKUP(T318,OFFSET(Pairings!$D$2,($B326-1)*gamesPerRound,0,gamesPerRound,2),2,FALSE)</f>
        <v>#N/A</v>
      </c>
      <c r="U326" s="1" t="e">
        <f ca="1">VLOOKUP(U318,OFFSET(Pairings!$D$2,($B326-1)*gamesPerRound,0,gamesPerRound,2),2,FALSE)</f>
        <v>#N/A</v>
      </c>
      <c r="V326" s="1" t="e">
        <f ca="1">VLOOKUP(V318,OFFSET(Pairings!$D$2,($B326-1)*gamesPerRound,0,gamesPerRound,2),2,FALSE)</f>
        <v>#N/A</v>
      </c>
    </row>
    <row r="327" spans="1:23" ht="17.25" hidden="1" customHeight="1" x14ac:dyDescent="0.2">
      <c r="B327" s="17">
        <v>1</v>
      </c>
      <c r="C327" s="1" t="e">
        <f ca="1">VLOOKUP(C318,OFFSET(Pairings!$E$2,($B327-1)*gamesPerRound,0,gamesPerRound,4),4,FALSE)</f>
        <v>#N/A</v>
      </c>
      <c r="D327" s="1" t="e">
        <f ca="1">VLOOKUP(D318,OFFSET(Pairings!$E$2,($B327-1)*gamesPerRound,0,gamesPerRound,4),4,FALSE)</f>
        <v>#N/A</v>
      </c>
      <c r="E327" s="1" t="e">
        <f ca="1">VLOOKUP(E318,OFFSET(Pairings!$E$2,($B327-1)*gamesPerRound,0,gamesPerRound,4),4,FALSE)</f>
        <v>#N/A</v>
      </c>
      <c r="F327" s="1" t="e">
        <f ca="1">VLOOKUP(F318,OFFSET(Pairings!$E$2,($B327-1)*gamesPerRound,0,gamesPerRound,4),4,FALSE)</f>
        <v>#N/A</v>
      </c>
      <c r="G327" s="1" t="e">
        <f ca="1">VLOOKUP(G318,OFFSET(Pairings!$E$2,($B327-1)*gamesPerRound,0,gamesPerRound,4),4,FALSE)</f>
        <v>#N/A</v>
      </c>
      <c r="H327" s="1" t="e">
        <f ca="1">VLOOKUP(H318,OFFSET(Pairings!$E$2,($B327-1)*gamesPerRound,0,gamesPerRound,4),4,FALSE)</f>
        <v>#N/A</v>
      </c>
      <c r="I327" s="1" t="e">
        <f ca="1">VLOOKUP(I318,OFFSET(Pairings!$E$2,($B327-1)*gamesPerRound,0,gamesPerRound,4),4,FALSE)</f>
        <v>#N/A</v>
      </c>
      <c r="J327" s="1" t="e">
        <f ca="1">VLOOKUP(J318,OFFSET(Pairings!$E$2,($B327-1)*gamesPerRound,0,gamesPerRound,4),4,FALSE)</f>
        <v>#N/A</v>
      </c>
      <c r="K327" s="1" t="e">
        <f ca="1">VLOOKUP(K318,OFFSET(Pairings!$E$2,($B327-1)*gamesPerRound,0,gamesPerRound,4),4,FALSE)</f>
        <v>#N/A</v>
      </c>
      <c r="L327" s="1" t="e">
        <f ca="1">VLOOKUP(L318,OFFSET(Pairings!$E$2,($B327-1)*gamesPerRound,0,gamesPerRound,4),4,FALSE)</f>
        <v>#N/A</v>
      </c>
      <c r="M327" s="1" t="e">
        <f ca="1">VLOOKUP(M318,OFFSET(Pairings!$E$2,($B327-1)*gamesPerRound,0,gamesPerRound,4),4,FALSE)</f>
        <v>#N/A</v>
      </c>
      <c r="N327" s="1" t="e">
        <f ca="1">VLOOKUP(N318,OFFSET(Pairings!$E$2,($B327-1)*gamesPerRound,0,gamesPerRound,4),4,FALSE)</f>
        <v>#N/A</v>
      </c>
      <c r="O327" s="1" t="e">
        <f ca="1">VLOOKUP(O318,OFFSET(Pairings!$E$2,($B327-1)*gamesPerRound,0,gamesPerRound,4),4,FALSE)</f>
        <v>#N/A</v>
      </c>
      <c r="P327" s="1" t="e">
        <f ca="1">VLOOKUP(P318,OFFSET(Pairings!$E$2,($B327-1)*gamesPerRound,0,gamesPerRound,4),4,FALSE)</f>
        <v>#N/A</v>
      </c>
      <c r="Q327" s="1" t="e">
        <f ca="1">VLOOKUP(Q318,OFFSET(Pairings!$E$2,($B327-1)*gamesPerRound,0,gamesPerRound,4),4,FALSE)</f>
        <v>#N/A</v>
      </c>
      <c r="R327" s="1" t="e">
        <f ca="1">VLOOKUP(R318,OFFSET(Pairings!$E$2,($B327-1)*gamesPerRound,0,gamesPerRound,4),4,FALSE)</f>
        <v>#N/A</v>
      </c>
      <c r="S327" s="1" t="e">
        <f ca="1">VLOOKUP(S318,OFFSET(Pairings!$E$2,($B327-1)*gamesPerRound,0,gamesPerRound,4),4,FALSE)</f>
        <v>#N/A</v>
      </c>
      <c r="T327" s="1" t="e">
        <f ca="1">VLOOKUP(T318,OFFSET(Pairings!$E$2,($B327-1)*gamesPerRound,0,gamesPerRound,4),4,FALSE)</f>
        <v>#N/A</v>
      </c>
      <c r="U327" s="1" t="e">
        <f ca="1">VLOOKUP(U318,OFFSET(Pairings!$E$2,($B327-1)*gamesPerRound,0,gamesPerRound,4),4,FALSE)</f>
        <v>#N/A</v>
      </c>
      <c r="V327" s="1" t="e">
        <f ca="1">VLOOKUP(V318,OFFSET(Pairings!$E$2,($B327-1)*gamesPerRound,0,gamesPerRound,4),4,FALSE)</f>
        <v>#N/A</v>
      </c>
    </row>
    <row r="328" spans="1:23" ht="17.25" hidden="1" customHeight="1" x14ac:dyDescent="0.2">
      <c r="B328" s="17">
        <v>2</v>
      </c>
      <c r="C328" s="1" t="e">
        <f ca="1">VLOOKUP(C318,OFFSET(Pairings!$D$2,($B328-1)*gamesPerRound,0,gamesPerRound,2),2,FALSE)</f>
        <v>#N/A</v>
      </c>
      <c r="D328" s="1" t="e">
        <f ca="1">VLOOKUP(D318,OFFSET(Pairings!$D$2,($B328-1)*gamesPerRound,0,gamesPerRound,2),2,FALSE)</f>
        <v>#N/A</v>
      </c>
      <c r="E328" s="1" t="e">
        <f ca="1">VLOOKUP(E318,OFFSET(Pairings!$D$2,($B328-1)*gamesPerRound,0,gamesPerRound,2),2,FALSE)</f>
        <v>#N/A</v>
      </c>
      <c r="F328" s="1" t="e">
        <f ca="1">VLOOKUP(F318,OFFSET(Pairings!$D$2,($B328-1)*gamesPerRound,0,gamesPerRound,2),2,FALSE)</f>
        <v>#N/A</v>
      </c>
      <c r="G328" s="1" t="e">
        <f ca="1">VLOOKUP(G318,OFFSET(Pairings!$D$2,($B328-1)*gamesPerRound,0,gamesPerRound,2),2,FALSE)</f>
        <v>#N/A</v>
      </c>
      <c r="H328" s="1" t="e">
        <f ca="1">VLOOKUP(H318,OFFSET(Pairings!$D$2,($B328-1)*gamesPerRound,0,gamesPerRound,2),2,FALSE)</f>
        <v>#N/A</v>
      </c>
      <c r="I328" s="1" t="e">
        <f ca="1">VLOOKUP(I318,OFFSET(Pairings!$D$2,($B328-1)*gamesPerRound,0,gamesPerRound,2),2,FALSE)</f>
        <v>#N/A</v>
      </c>
      <c r="J328" s="1" t="e">
        <f ca="1">VLOOKUP(J318,OFFSET(Pairings!$D$2,($B328-1)*gamesPerRound,0,gamesPerRound,2),2,FALSE)</f>
        <v>#N/A</v>
      </c>
      <c r="K328" s="1" t="e">
        <f ca="1">VLOOKUP(K318,OFFSET(Pairings!$D$2,($B328-1)*gamesPerRound,0,gamesPerRound,2),2,FALSE)</f>
        <v>#N/A</v>
      </c>
      <c r="L328" s="1" t="e">
        <f ca="1">VLOOKUP(L318,OFFSET(Pairings!$D$2,($B328-1)*gamesPerRound,0,gamesPerRound,2),2,FALSE)</f>
        <v>#N/A</v>
      </c>
      <c r="M328" s="1" t="e">
        <f ca="1">VLOOKUP(M318,OFFSET(Pairings!$D$2,($B328-1)*gamesPerRound,0,gamesPerRound,2),2,FALSE)</f>
        <v>#N/A</v>
      </c>
      <c r="N328" s="1" t="e">
        <f ca="1">VLOOKUP(N318,OFFSET(Pairings!$D$2,($B328-1)*gamesPerRound,0,gamesPerRound,2),2,FALSE)</f>
        <v>#N/A</v>
      </c>
      <c r="O328" s="1" t="e">
        <f ca="1">VLOOKUP(O318,OFFSET(Pairings!$D$2,($B328-1)*gamesPerRound,0,gamesPerRound,2),2,FALSE)</f>
        <v>#N/A</v>
      </c>
      <c r="P328" s="1" t="e">
        <f ca="1">VLOOKUP(P318,OFFSET(Pairings!$D$2,($B328-1)*gamesPerRound,0,gamesPerRound,2),2,FALSE)</f>
        <v>#N/A</v>
      </c>
      <c r="Q328" s="1" t="e">
        <f ca="1">VLOOKUP(Q318,OFFSET(Pairings!$D$2,($B328-1)*gamesPerRound,0,gamesPerRound,2),2,FALSE)</f>
        <v>#N/A</v>
      </c>
      <c r="R328" s="1" t="e">
        <f ca="1">VLOOKUP(R318,OFFSET(Pairings!$D$2,($B328-1)*gamesPerRound,0,gamesPerRound,2),2,FALSE)</f>
        <v>#N/A</v>
      </c>
      <c r="S328" s="1" t="e">
        <f ca="1">VLOOKUP(S318,OFFSET(Pairings!$D$2,($B328-1)*gamesPerRound,0,gamesPerRound,2),2,FALSE)</f>
        <v>#N/A</v>
      </c>
      <c r="T328" s="1" t="e">
        <f ca="1">VLOOKUP(T318,OFFSET(Pairings!$D$2,($B328-1)*gamesPerRound,0,gamesPerRound,2),2,FALSE)</f>
        <v>#N/A</v>
      </c>
      <c r="U328" s="1" t="e">
        <f ca="1">VLOOKUP(U318,OFFSET(Pairings!$D$2,($B328-1)*gamesPerRound,0,gamesPerRound,2),2,FALSE)</f>
        <v>#N/A</v>
      </c>
      <c r="V328" s="1" t="e">
        <f ca="1">VLOOKUP(V318,OFFSET(Pairings!$D$2,($B328-1)*gamesPerRound,0,gamesPerRound,2),2,FALSE)</f>
        <v>#N/A</v>
      </c>
    </row>
    <row r="329" spans="1:23" ht="17.25" hidden="1" customHeight="1" x14ac:dyDescent="0.2">
      <c r="B329" s="17">
        <v>2</v>
      </c>
      <c r="C329" s="1" t="e">
        <f ca="1">VLOOKUP(C318,OFFSET(Pairings!$E$2,($B329-1)*gamesPerRound,0,gamesPerRound,4),4,FALSE)</f>
        <v>#N/A</v>
      </c>
      <c r="D329" s="1" t="e">
        <f ca="1">VLOOKUP(D318,OFFSET(Pairings!$E$2,($B329-1)*gamesPerRound,0,gamesPerRound,4),4,FALSE)</f>
        <v>#N/A</v>
      </c>
      <c r="E329" s="1" t="e">
        <f ca="1">VLOOKUP(E318,OFFSET(Pairings!$E$2,($B329-1)*gamesPerRound,0,gamesPerRound,4),4,FALSE)</f>
        <v>#N/A</v>
      </c>
      <c r="F329" s="1" t="e">
        <f ca="1">VLOOKUP(F318,OFFSET(Pairings!$E$2,($B329-1)*gamesPerRound,0,gamesPerRound,4),4,FALSE)</f>
        <v>#N/A</v>
      </c>
      <c r="G329" s="1" t="e">
        <f ca="1">VLOOKUP(G318,OFFSET(Pairings!$E$2,($B329-1)*gamesPerRound,0,gamesPerRound,4),4,FALSE)</f>
        <v>#N/A</v>
      </c>
      <c r="H329" s="1" t="e">
        <f ca="1">VLOOKUP(H318,OFFSET(Pairings!$E$2,($B329-1)*gamesPerRound,0,gamesPerRound,4),4,FALSE)</f>
        <v>#N/A</v>
      </c>
      <c r="I329" s="1" t="e">
        <f ca="1">VLOOKUP(I318,OFFSET(Pairings!$E$2,($B329-1)*gamesPerRound,0,gamesPerRound,4),4,FALSE)</f>
        <v>#N/A</v>
      </c>
      <c r="J329" s="1" t="e">
        <f ca="1">VLOOKUP(J318,OFFSET(Pairings!$E$2,($B329-1)*gamesPerRound,0,gamesPerRound,4),4,FALSE)</f>
        <v>#N/A</v>
      </c>
      <c r="K329" s="1" t="e">
        <f ca="1">VLOOKUP(K318,OFFSET(Pairings!$E$2,($B329-1)*gamesPerRound,0,gamesPerRound,4),4,FALSE)</f>
        <v>#N/A</v>
      </c>
      <c r="L329" s="1" t="e">
        <f ca="1">VLOOKUP(L318,OFFSET(Pairings!$E$2,($B329-1)*gamesPerRound,0,gamesPerRound,4),4,FALSE)</f>
        <v>#N/A</v>
      </c>
      <c r="M329" s="1" t="e">
        <f ca="1">VLOOKUP(M318,OFFSET(Pairings!$E$2,($B329-1)*gamesPerRound,0,gamesPerRound,4),4,FALSE)</f>
        <v>#N/A</v>
      </c>
      <c r="N329" s="1" t="e">
        <f ca="1">VLOOKUP(N318,OFFSET(Pairings!$E$2,($B329-1)*gamesPerRound,0,gamesPerRound,4),4,FALSE)</f>
        <v>#N/A</v>
      </c>
      <c r="O329" s="1" t="e">
        <f ca="1">VLOOKUP(O318,OFFSET(Pairings!$E$2,($B329-1)*gamesPerRound,0,gamesPerRound,4),4,FALSE)</f>
        <v>#N/A</v>
      </c>
      <c r="P329" s="1" t="e">
        <f ca="1">VLOOKUP(P318,OFFSET(Pairings!$E$2,($B329-1)*gamesPerRound,0,gamesPerRound,4),4,FALSE)</f>
        <v>#N/A</v>
      </c>
      <c r="Q329" s="1" t="e">
        <f ca="1">VLOOKUP(Q318,OFFSET(Pairings!$E$2,($B329-1)*gamesPerRound,0,gamesPerRound,4),4,FALSE)</f>
        <v>#N/A</v>
      </c>
      <c r="R329" s="1" t="e">
        <f ca="1">VLOOKUP(R318,OFFSET(Pairings!$E$2,($B329-1)*gamesPerRound,0,gamesPerRound,4),4,FALSE)</f>
        <v>#N/A</v>
      </c>
      <c r="S329" s="1" t="e">
        <f ca="1">VLOOKUP(S318,OFFSET(Pairings!$E$2,($B329-1)*gamesPerRound,0,gamesPerRound,4),4,FALSE)</f>
        <v>#N/A</v>
      </c>
      <c r="T329" s="1" t="e">
        <f ca="1">VLOOKUP(T318,OFFSET(Pairings!$E$2,($B329-1)*gamesPerRound,0,gamesPerRound,4),4,FALSE)</f>
        <v>#N/A</v>
      </c>
      <c r="U329" s="1" t="e">
        <f ca="1">VLOOKUP(U318,OFFSET(Pairings!$E$2,($B329-1)*gamesPerRound,0,gamesPerRound,4),4,FALSE)</f>
        <v>#N/A</v>
      </c>
      <c r="V329" s="1" t="e">
        <f ca="1">VLOOKUP(V318,OFFSET(Pairings!$E$2,($B329-1)*gamesPerRound,0,gamesPerRound,4),4,FALSE)</f>
        <v>#N/A</v>
      </c>
    </row>
    <row r="330" spans="1:23" ht="17.25" hidden="1" customHeight="1" x14ac:dyDescent="0.2">
      <c r="B330" s="17">
        <v>3</v>
      </c>
      <c r="C330" s="1" t="e">
        <f ca="1">VLOOKUP(C318,OFFSET(Pairings!$D$2,($B330-1)*gamesPerRound,0,gamesPerRound,2),2,FALSE)</f>
        <v>#N/A</v>
      </c>
      <c r="D330" s="1" t="e">
        <f ca="1">VLOOKUP(D318,OFFSET(Pairings!$D$2,($B330-1)*gamesPerRound,0,gamesPerRound,2),2,FALSE)</f>
        <v>#N/A</v>
      </c>
      <c r="E330" s="1" t="e">
        <f ca="1">VLOOKUP(E318,OFFSET(Pairings!$D$2,($B330-1)*gamesPerRound,0,gamesPerRound,2),2,FALSE)</f>
        <v>#N/A</v>
      </c>
      <c r="F330" s="1" t="e">
        <f ca="1">VLOOKUP(F318,OFFSET(Pairings!$D$2,($B330-1)*gamesPerRound,0,gamesPerRound,2),2,FALSE)</f>
        <v>#N/A</v>
      </c>
      <c r="G330" s="1" t="e">
        <f ca="1">VLOOKUP(G318,OFFSET(Pairings!$D$2,($B330-1)*gamesPerRound,0,gamesPerRound,2),2,FALSE)</f>
        <v>#N/A</v>
      </c>
      <c r="H330" s="1" t="e">
        <f ca="1">VLOOKUP(H318,OFFSET(Pairings!$D$2,($B330-1)*gamesPerRound,0,gamesPerRound,2),2,FALSE)</f>
        <v>#N/A</v>
      </c>
      <c r="I330" s="1" t="e">
        <f ca="1">VLOOKUP(I318,OFFSET(Pairings!$D$2,($B330-1)*gamesPerRound,0,gamesPerRound,2),2,FALSE)</f>
        <v>#N/A</v>
      </c>
      <c r="J330" s="1" t="e">
        <f ca="1">VLOOKUP(J318,OFFSET(Pairings!$D$2,($B330-1)*gamesPerRound,0,gamesPerRound,2),2,FALSE)</f>
        <v>#N/A</v>
      </c>
      <c r="K330" s="1" t="e">
        <f ca="1">VLOOKUP(K318,OFFSET(Pairings!$D$2,($B330-1)*gamesPerRound,0,gamesPerRound,2),2,FALSE)</f>
        <v>#N/A</v>
      </c>
      <c r="L330" s="1" t="e">
        <f ca="1">VLOOKUP(L318,OFFSET(Pairings!$D$2,($B330-1)*gamesPerRound,0,gamesPerRound,2),2,FALSE)</f>
        <v>#N/A</v>
      </c>
      <c r="M330" s="1" t="e">
        <f ca="1">VLOOKUP(M318,OFFSET(Pairings!$D$2,($B330-1)*gamesPerRound,0,gamesPerRound,2),2,FALSE)</f>
        <v>#N/A</v>
      </c>
      <c r="N330" s="1" t="e">
        <f ca="1">VLOOKUP(N318,OFFSET(Pairings!$D$2,($B330-1)*gamesPerRound,0,gamesPerRound,2),2,FALSE)</f>
        <v>#N/A</v>
      </c>
      <c r="O330" s="1" t="e">
        <f ca="1">VLOOKUP(O318,OFFSET(Pairings!$D$2,($B330-1)*gamesPerRound,0,gamesPerRound,2),2,FALSE)</f>
        <v>#N/A</v>
      </c>
      <c r="P330" s="1" t="e">
        <f ca="1">VLOOKUP(P318,OFFSET(Pairings!$D$2,($B330-1)*gamesPerRound,0,gamesPerRound,2),2,FALSE)</f>
        <v>#N/A</v>
      </c>
      <c r="Q330" s="1" t="e">
        <f ca="1">VLOOKUP(Q318,OFFSET(Pairings!$D$2,($B330-1)*gamesPerRound,0,gamesPerRound,2),2,FALSE)</f>
        <v>#N/A</v>
      </c>
      <c r="R330" s="1" t="e">
        <f ca="1">VLOOKUP(R318,OFFSET(Pairings!$D$2,($B330-1)*gamesPerRound,0,gamesPerRound,2),2,FALSE)</f>
        <v>#N/A</v>
      </c>
      <c r="S330" s="1" t="e">
        <f ca="1">VLOOKUP(S318,OFFSET(Pairings!$D$2,($B330-1)*gamesPerRound,0,gamesPerRound,2),2,FALSE)</f>
        <v>#N/A</v>
      </c>
      <c r="T330" s="1" t="e">
        <f ca="1">VLOOKUP(T318,OFFSET(Pairings!$D$2,($B330-1)*gamesPerRound,0,gamesPerRound,2),2,FALSE)</f>
        <v>#N/A</v>
      </c>
      <c r="U330" s="1" t="e">
        <f ca="1">VLOOKUP(U318,OFFSET(Pairings!$D$2,($B330-1)*gamesPerRound,0,gamesPerRound,2),2,FALSE)</f>
        <v>#N/A</v>
      </c>
      <c r="V330" s="1" t="e">
        <f ca="1">VLOOKUP(V318,OFFSET(Pairings!$D$2,($B330-1)*gamesPerRound,0,gamesPerRound,2),2,FALSE)</f>
        <v>#N/A</v>
      </c>
    </row>
    <row r="331" spans="1:23" ht="17.25" hidden="1" customHeight="1" x14ac:dyDescent="0.2">
      <c r="B331" s="17">
        <v>3</v>
      </c>
      <c r="C331" s="1" t="e">
        <f ca="1">VLOOKUP(C318,OFFSET(Pairings!$E$2,($B331-1)*gamesPerRound,0,gamesPerRound,4),4,FALSE)</f>
        <v>#N/A</v>
      </c>
      <c r="D331" s="1" t="e">
        <f ca="1">VLOOKUP(D318,OFFSET(Pairings!$E$2,($B331-1)*gamesPerRound,0,gamesPerRound,4),4,FALSE)</f>
        <v>#N/A</v>
      </c>
      <c r="E331" s="1" t="e">
        <f ca="1">VLOOKUP(E318,OFFSET(Pairings!$E$2,($B331-1)*gamesPerRound,0,gamesPerRound,4),4,FALSE)</f>
        <v>#N/A</v>
      </c>
      <c r="F331" s="1" t="e">
        <f ca="1">VLOOKUP(F318,OFFSET(Pairings!$E$2,($B331-1)*gamesPerRound,0,gamesPerRound,4),4,FALSE)</f>
        <v>#N/A</v>
      </c>
      <c r="G331" s="1" t="e">
        <f ca="1">VLOOKUP(G318,OFFSET(Pairings!$E$2,($B331-1)*gamesPerRound,0,gamesPerRound,4),4,FALSE)</f>
        <v>#N/A</v>
      </c>
      <c r="H331" s="1" t="e">
        <f ca="1">VLOOKUP(H318,OFFSET(Pairings!$E$2,($B331-1)*gamesPerRound,0,gamesPerRound,4),4,FALSE)</f>
        <v>#N/A</v>
      </c>
      <c r="I331" s="1" t="e">
        <f ca="1">VLOOKUP(I318,OFFSET(Pairings!$E$2,($B331-1)*gamesPerRound,0,gamesPerRound,4),4,FALSE)</f>
        <v>#N/A</v>
      </c>
      <c r="J331" s="1" t="e">
        <f ca="1">VLOOKUP(J318,OFFSET(Pairings!$E$2,($B331-1)*gamesPerRound,0,gamesPerRound,4),4,FALSE)</f>
        <v>#N/A</v>
      </c>
      <c r="K331" s="1" t="e">
        <f ca="1">VLOOKUP(K318,OFFSET(Pairings!$E$2,($B331-1)*gamesPerRound,0,gamesPerRound,4),4,FALSE)</f>
        <v>#N/A</v>
      </c>
      <c r="L331" s="1" t="e">
        <f ca="1">VLOOKUP(L318,OFFSET(Pairings!$E$2,($B331-1)*gamesPerRound,0,gamesPerRound,4),4,FALSE)</f>
        <v>#N/A</v>
      </c>
      <c r="M331" s="1" t="e">
        <f ca="1">VLOOKUP(M318,OFFSET(Pairings!$E$2,($B331-1)*gamesPerRound,0,gamesPerRound,4),4,FALSE)</f>
        <v>#N/A</v>
      </c>
      <c r="N331" s="1" t="e">
        <f ca="1">VLOOKUP(N318,OFFSET(Pairings!$E$2,($B331-1)*gamesPerRound,0,gamesPerRound,4),4,FALSE)</f>
        <v>#N/A</v>
      </c>
      <c r="O331" s="1" t="e">
        <f ca="1">VLOOKUP(O318,OFFSET(Pairings!$E$2,($B331-1)*gamesPerRound,0,gamesPerRound,4),4,FALSE)</f>
        <v>#N/A</v>
      </c>
      <c r="P331" s="1" t="e">
        <f ca="1">VLOOKUP(P318,OFFSET(Pairings!$E$2,($B331-1)*gamesPerRound,0,gamesPerRound,4),4,FALSE)</f>
        <v>#N/A</v>
      </c>
      <c r="Q331" s="1" t="e">
        <f ca="1">VLOOKUP(Q318,OFFSET(Pairings!$E$2,($B331-1)*gamesPerRound,0,gamesPerRound,4),4,FALSE)</f>
        <v>#N/A</v>
      </c>
      <c r="R331" s="1" t="e">
        <f ca="1">VLOOKUP(R318,OFFSET(Pairings!$E$2,($B331-1)*gamesPerRound,0,gamesPerRound,4),4,FALSE)</f>
        <v>#N/A</v>
      </c>
      <c r="S331" s="1" t="e">
        <f ca="1">VLOOKUP(S318,OFFSET(Pairings!$E$2,($B331-1)*gamesPerRound,0,gamesPerRound,4),4,FALSE)</f>
        <v>#N/A</v>
      </c>
      <c r="T331" s="1" t="e">
        <f ca="1">VLOOKUP(T318,OFFSET(Pairings!$E$2,($B331-1)*gamesPerRound,0,gamesPerRound,4),4,FALSE)</f>
        <v>#N/A</v>
      </c>
      <c r="U331" s="1" t="e">
        <f ca="1">VLOOKUP(U318,OFFSET(Pairings!$E$2,($B331-1)*gamesPerRound,0,gamesPerRound,4),4,FALSE)</f>
        <v>#N/A</v>
      </c>
      <c r="V331" s="1" t="e">
        <f ca="1">VLOOKUP(V318,OFFSET(Pairings!$E$2,($B331-1)*gamesPerRound,0,gamesPerRound,4),4,FALSE)</f>
        <v>#N/A</v>
      </c>
    </row>
    <row r="332" spans="1:23" ht="15.75" thickBot="1" x14ac:dyDescent="0.25"/>
    <row r="333" spans="1:23" s="12" customFormat="1" ht="15.75" thickBot="1" x14ac:dyDescent="0.25">
      <c r="A333" s="12" t="s">
        <v>611</v>
      </c>
      <c r="B333" s="38">
        <f>VLOOKUP(A333,TeamLookup,2,FALSE)</f>
        <v>0</v>
      </c>
      <c r="C333" s="13" t="str">
        <f>$A333&amp;"."&amp;TEXT(C$1,"00")</f>
        <v>W.01</v>
      </c>
      <c r="D333" s="14" t="str">
        <f t="shared" ref="D333:V333" si="202">$A333&amp;"."&amp;TEXT(D$1,"00")</f>
        <v>W.02</v>
      </c>
      <c r="E333" s="14" t="str">
        <f t="shared" si="202"/>
        <v>W.03</v>
      </c>
      <c r="F333" s="14" t="str">
        <f t="shared" si="202"/>
        <v>W.04</v>
      </c>
      <c r="G333" s="14" t="str">
        <f t="shared" si="202"/>
        <v>W.05</v>
      </c>
      <c r="H333" s="14" t="str">
        <f t="shared" si="202"/>
        <v>W.06</v>
      </c>
      <c r="I333" s="14" t="str">
        <f t="shared" si="202"/>
        <v>W.07</v>
      </c>
      <c r="J333" s="14" t="str">
        <f t="shared" si="202"/>
        <v>W.08</v>
      </c>
      <c r="K333" s="14" t="str">
        <f t="shared" si="202"/>
        <v>W.09</v>
      </c>
      <c r="L333" s="14" t="str">
        <f t="shared" si="202"/>
        <v>W.10</v>
      </c>
      <c r="M333" s="14" t="str">
        <f t="shared" si="202"/>
        <v>W.11</v>
      </c>
      <c r="N333" s="15" t="str">
        <f t="shared" si="202"/>
        <v>W.12</v>
      </c>
      <c r="O333" s="15" t="str">
        <f t="shared" si="202"/>
        <v>W.13</v>
      </c>
      <c r="P333" s="15" t="str">
        <f t="shared" si="202"/>
        <v>W.14</v>
      </c>
      <c r="Q333" s="15" t="str">
        <f t="shared" si="202"/>
        <v>W.15</v>
      </c>
      <c r="R333" s="15" t="str">
        <f t="shared" si="202"/>
        <v>W.16</v>
      </c>
      <c r="S333" s="15" t="str">
        <f t="shared" si="202"/>
        <v>W.17</v>
      </c>
      <c r="T333" s="15" t="str">
        <f t="shared" si="202"/>
        <v>W.18</v>
      </c>
      <c r="U333" s="15" t="str">
        <f t="shared" si="202"/>
        <v>W.19</v>
      </c>
      <c r="V333" s="15" t="str">
        <f t="shared" si="202"/>
        <v>W.20</v>
      </c>
      <c r="W333" s="16" t="s">
        <v>110</v>
      </c>
    </row>
    <row r="334" spans="1:23" ht="9" customHeight="1" x14ac:dyDescent="0.2">
      <c r="C334" s="19" t="str">
        <f t="shared" ref="C334:V334" ca="1" si="203">IF(ISNA(C341),"B","W")</f>
        <v>B</v>
      </c>
      <c r="D334" s="20" t="str">
        <f t="shared" ca="1" si="203"/>
        <v>B</v>
      </c>
      <c r="E334" s="20" t="str">
        <f t="shared" ca="1" si="203"/>
        <v>B</v>
      </c>
      <c r="F334" s="20" t="str">
        <f t="shared" ca="1" si="203"/>
        <v>B</v>
      </c>
      <c r="G334" s="20" t="str">
        <f t="shared" ca="1" si="203"/>
        <v>B</v>
      </c>
      <c r="H334" s="20" t="str">
        <f t="shared" ca="1" si="203"/>
        <v>B</v>
      </c>
      <c r="I334" s="20" t="str">
        <f t="shared" ca="1" si="203"/>
        <v>B</v>
      </c>
      <c r="J334" s="20" t="str">
        <f t="shared" ca="1" si="203"/>
        <v>B</v>
      </c>
      <c r="K334" s="20" t="str">
        <f t="shared" ca="1" si="203"/>
        <v>B</v>
      </c>
      <c r="L334" s="20" t="str">
        <f t="shared" ca="1" si="203"/>
        <v>B</v>
      </c>
      <c r="M334" s="20" t="str">
        <f t="shared" ca="1" si="203"/>
        <v>B</v>
      </c>
      <c r="N334" s="21" t="str">
        <f t="shared" ca="1" si="203"/>
        <v>B</v>
      </c>
      <c r="O334" s="21" t="str">
        <f t="shared" ca="1" si="203"/>
        <v>B</v>
      </c>
      <c r="P334" s="21" t="str">
        <f t="shared" ca="1" si="203"/>
        <v>B</v>
      </c>
      <c r="Q334" s="21" t="str">
        <f t="shared" ca="1" si="203"/>
        <v>B</v>
      </c>
      <c r="R334" s="21" t="str">
        <f t="shared" ca="1" si="203"/>
        <v>B</v>
      </c>
      <c r="S334" s="21" t="str">
        <f t="shared" ca="1" si="203"/>
        <v>B</v>
      </c>
      <c r="T334" s="21" t="str">
        <f t="shared" ca="1" si="203"/>
        <v>B</v>
      </c>
      <c r="U334" s="21" t="str">
        <f t="shared" ca="1" si="203"/>
        <v>B</v>
      </c>
      <c r="V334" s="21" t="str">
        <f t="shared" ca="1" si="203"/>
        <v>B</v>
      </c>
      <c r="W334" s="6"/>
    </row>
    <row r="335" spans="1:23" x14ac:dyDescent="0.2">
      <c r="B335" s="17" t="s">
        <v>111</v>
      </c>
      <c r="C335" s="22" t="e">
        <f ca="1">IF(ISNA(C341),C342,C341)</f>
        <v>#N/A</v>
      </c>
      <c r="D335" s="23" t="e">
        <f t="shared" ref="D335:V335" ca="1" si="204">IF(ISNA(D341),D342,D341)</f>
        <v>#N/A</v>
      </c>
      <c r="E335" s="23" t="e">
        <f t="shared" ca="1" si="204"/>
        <v>#N/A</v>
      </c>
      <c r="F335" s="23" t="e">
        <f t="shared" ca="1" si="204"/>
        <v>#N/A</v>
      </c>
      <c r="G335" s="23" t="e">
        <f t="shared" ca="1" si="204"/>
        <v>#N/A</v>
      </c>
      <c r="H335" s="23" t="e">
        <f t="shared" ca="1" si="204"/>
        <v>#N/A</v>
      </c>
      <c r="I335" s="23" t="e">
        <f t="shared" ca="1" si="204"/>
        <v>#N/A</v>
      </c>
      <c r="J335" s="23" t="e">
        <f t="shared" ca="1" si="204"/>
        <v>#N/A</v>
      </c>
      <c r="K335" s="23" t="e">
        <f t="shared" ca="1" si="204"/>
        <v>#N/A</v>
      </c>
      <c r="L335" s="23" t="e">
        <f t="shared" ca="1" si="204"/>
        <v>#N/A</v>
      </c>
      <c r="M335" s="23" t="e">
        <f t="shared" ca="1" si="204"/>
        <v>#N/A</v>
      </c>
      <c r="N335" s="24" t="e">
        <f t="shared" ca="1" si="204"/>
        <v>#N/A</v>
      </c>
      <c r="O335" s="24" t="e">
        <f t="shared" ca="1" si="204"/>
        <v>#N/A</v>
      </c>
      <c r="P335" s="24" t="e">
        <f t="shared" ca="1" si="204"/>
        <v>#N/A</v>
      </c>
      <c r="Q335" s="24" t="e">
        <f t="shared" ca="1" si="204"/>
        <v>#N/A</v>
      </c>
      <c r="R335" s="24" t="e">
        <f t="shared" ca="1" si="204"/>
        <v>#N/A</v>
      </c>
      <c r="S335" s="24" t="e">
        <f t="shared" ca="1" si="204"/>
        <v>#N/A</v>
      </c>
      <c r="T335" s="24" t="e">
        <f t="shared" ca="1" si="204"/>
        <v>#N/A</v>
      </c>
      <c r="U335" s="24" t="e">
        <f t="shared" ca="1" si="204"/>
        <v>#N/A</v>
      </c>
      <c r="V335" s="24" t="e">
        <f t="shared" ca="1" si="204"/>
        <v>#N/A</v>
      </c>
      <c r="W335" s="11"/>
    </row>
    <row r="336" spans="1:23" ht="9" customHeight="1" x14ac:dyDescent="0.2">
      <c r="C336" s="25" t="str">
        <f t="shared" ref="C336:V336" ca="1" si="205">IF(ISNA(C343),"B","W")</f>
        <v>B</v>
      </c>
      <c r="D336" s="26" t="str">
        <f t="shared" ca="1" si="205"/>
        <v>B</v>
      </c>
      <c r="E336" s="26" t="str">
        <f t="shared" ca="1" si="205"/>
        <v>B</v>
      </c>
      <c r="F336" s="26" t="str">
        <f t="shared" ca="1" si="205"/>
        <v>B</v>
      </c>
      <c r="G336" s="26" t="str">
        <f t="shared" ca="1" si="205"/>
        <v>B</v>
      </c>
      <c r="H336" s="26" t="str">
        <f t="shared" ca="1" si="205"/>
        <v>B</v>
      </c>
      <c r="I336" s="26" t="str">
        <f t="shared" ca="1" si="205"/>
        <v>B</v>
      </c>
      <c r="J336" s="26" t="str">
        <f t="shared" ca="1" si="205"/>
        <v>B</v>
      </c>
      <c r="K336" s="26" t="str">
        <f t="shared" ca="1" si="205"/>
        <v>B</v>
      </c>
      <c r="L336" s="26" t="str">
        <f t="shared" ca="1" si="205"/>
        <v>B</v>
      </c>
      <c r="M336" s="26" t="str">
        <f t="shared" ca="1" si="205"/>
        <v>B</v>
      </c>
      <c r="N336" s="27" t="str">
        <f t="shared" ca="1" si="205"/>
        <v>B</v>
      </c>
      <c r="O336" s="27" t="str">
        <f t="shared" ca="1" si="205"/>
        <v>B</v>
      </c>
      <c r="P336" s="27" t="str">
        <f t="shared" ca="1" si="205"/>
        <v>B</v>
      </c>
      <c r="Q336" s="27" t="str">
        <f t="shared" ca="1" si="205"/>
        <v>B</v>
      </c>
      <c r="R336" s="27" t="str">
        <f t="shared" ca="1" si="205"/>
        <v>B</v>
      </c>
      <c r="S336" s="27" t="str">
        <f t="shared" ca="1" si="205"/>
        <v>B</v>
      </c>
      <c r="T336" s="27" t="str">
        <f t="shared" ca="1" si="205"/>
        <v>B</v>
      </c>
      <c r="U336" s="27" t="str">
        <f t="shared" ca="1" si="205"/>
        <v>B</v>
      </c>
      <c r="V336" s="27" t="str">
        <f t="shared" ca="1" si="205"/>
        <v>B</v>
      </c>
      <c r="W336" s="6"/>
    </row>
    <row r="337" spans="1:23" x14ac:dyDescent="0.2">
      <c r="B337" s="17" t="s">
        <v>112</v>
      </c>
      <c r="C337" s="22" t="e">
        <f ca="1">IF(ISNA(C343),C344,C343)</f>
        <v>#N/A</v>
      </c>
      <c r="D337" s="23" t="e">
        <f t="shared" ref="D337:V337" ca="1" si="206">IF(ISNA(D343),D344,D343)</f>
        <v>#N/A</v>
      </c>
      <c r="E337" s="23" t="e">
        <f t="shared" ca="1" si="206"/>
        <v>#N/A</v>
      </c>
      <c r="F337" s="23" t="e">
        <f t="shared" ca="1" si="206"/>
        <v>#N/A</v>
      </c>
      <c r="G337" s="23" t="e">
        <f t="shared" ca="1" si="206"/>
        <v>#N/A</v>
      </c>
      <c r="H337" s="23" t="e">
        <f t="shared" ca="1" si="206"/>
        <v>#N/A</v>
      </c>
      <c r="I337" s="23" t="e">
        <f t="shared" ca="1" si="206"/>
        <v>#N/A</v>
      </c>
      <c r="J337" s="23" t="e">
        <f t="shared" ca="1" si="206"/>
        <v>#N/A</v>
      </c>
      <c r="K337" s="23" t="e">
        <f t="shared" ca="1" si="206"/>
        <v>#N/A</v>
      </c>
      <c r="L337" s="23" t="e">
        <f t="shared" ca="1" si="206"/>
        <v>#N/A</v>
      </c>
      <c r="M337" s="23" t="e">
        <f t="shared" ca="1" si="206"/>
        <v>#N/A</v>
      </c>
      <c r="N337" s="24" t="e">
        <f t="shared" ca="1" si="206"/>
        <v>#N/A</v>
      </c>
      <c r="O337" s="24" t="e">
        <f t="shared" ca="1" si="206"/>
        <v>#N/A</v>
      </c>
      <c r="P337" s="24" t="e">
        <f t="shared" ca="1" si="206"/>
        <v>#N/A</v>
      </c>
      <c r="Q337" s="24" t="e">
        <f t="shared" ca="1" si="206"/>
        <v>#N/A</v>
      </c>
      <c r="R337" s="24" t="e">
        <f t="shared" ca="1" si="206"/>
        <v>#N/A</v>
      </c>
      <c r="S337" s="24" t="e">
        <f t="shared" ca="1" si="206"/>
        <v>#N/A</v>
      </c>
      <c r="T337" s="24" t="e">
        <f t="shared" ca="1" si="206"/>
        <v>#N/A</v>
      </c>
      <c r="U337" s="24" t="e">
        <f t="shared" ca="1" si="206"/>
        <v>#N/A</v>
      </c>
      <c r="V337" s="24" t="e">
        <f t="shared" ca="1" si="206"/>
        <v>#N/A</v>
      </c>
      <c r="W337" s="11"/>
    </row>
    <row r="338" spans="1:23" ht="9" customHeight="1" x14ac:dyDescent="0.2">
      <c r="C338" s="25" t="str">
        <f t="shared" ref="C338:V338" ca="1" si="207">IF(ISNA(C345),"B","W")</f>
        <v>B</v>
      </c>
      <c r="D338" s="26" t="str">
        <f t="shared" ca="1" si="207"/>
        <v>B</v>
      </c>
      <c r="E338" s="26" t="str">
        <f t="shared" ca="1" si="207"/>
        <v>B</v>
      </c>
      <c r="F338" s="26" t="str">
        <f t="shared" ca="1" si="207"/>
        <v>B</v>
      </c>
      <c r="G338" s="26" t="str">
        <f t="shared" ca="1" si="207"/>
        <v>B</v>
      </c>
      <c r="H338" s="26" t="str">
        <f t="shared" ca="1" si="207"/>
        <v>B</v>
      </c>
      <c r="I338" s="26" t="str">
        <f t="shared" ca="1" si="207"/>
        <v>B</v>
      </c>
      <c r="J338" s="26" t="str">
        <f t="shared" ca="1" si="207"/>
        <v>B</v>
      </c>
      <c r="K338" s="26" t="str">
        <f t="shared" ca="1" si="207"/>
        <v>B</v>
      </c>
      <c r="L338" s="26" t="str">
        <f t="shared" ca="1" si="207"/>
        <v>B</v>
      </c>
      <c r="M338" s="26" t="str">
        <f t="shared" ca="1" si="207"/>
        <v>B</v>
      </c>
      <c r="N338" s="27" t="str">
        <f t="shared" ca="1" si="207"/>
        <v>B</v>
      </c>
      <c r="O338" s="27" t="str">
        <f t="shared" ca="1" si="207"/>
        <v>B</v>
      </c>
      <c r="P338" s="27" t="str">
        <f t="shared" ca="1" si="207"/>
        <v>B</v>
      </c>
      <c r="Q338" s="27" t="str">
        <f t="shared" ca="1" si="207"/>
        <v>B</v>
      </c>
      <c r="R338" s="27" t="str">
        <f t="shared" ca="1" si="207"/>
        <v>B</v>
      </c>
      <c r="S338" s="27" t="str">
        <f t="shared" ca="1" si="207"/>
        <v>B</v>
      </c>
      <c r="T338" s="27" t="str">
        <f t="shared" ca="1" si="207"/>
        <v>B</v>
      </c>
      <c r="U338" s="27" t="str">
        <f t="shared" ca="1" si="207"/>
        <v>B</v>
      </c>
      <c r="V338" s="27" t="str">
        <f t="shared" ca="1" si="207"/>
        <v>B</v>
      </c>
      <c r="W338" s="6"/>
    </row>
    <row r="339" spans="1:23" ht="15.75" thickBot="1" x14ac:dyDescent="0.25">
      <c r="B339" s="17" t="s">
        <v>113</v>
      </c>
      <c r="C339" s="28" t="e">
        <f ca="1">IF(ISNA(C345),C346,C345)</f>
        <v>#N/A</v>
      </c>
      <c r="D339" s="29" t="e">
        <f t="shared" ref="D339:V339" ca="1" si="208">IF(ISNA(D345),D346,D345)</f>
        <v>#N/A</v>
      </c>
      <c r="E339" s="29" t="e">
        <f t="shared" ca="1" si="208"/>
        <v>#N/A</v>
      </c>
      <c r="F339" s="29" t="e">
        <f t="shared" ca="1" si="208"/>
        <v>#N/A</v>
      </c>
      <c r="G339" s="29" t="e">
        <f t="shared" ca="1" si="208"/>
        <v>#N/A</v>
      </c>
      <c r="H339" s="29" t="e">
        <f t="shared" ca="1" si="208"/>
        <v>#N/A</v>
      </c>
      <c r="I339" s="29" t="e">
        <f t="shared" ca="1" si="208"/>
        <v>#N/A</v>
      </c>
      <c r="J339" s="29" t="e">
        <f t="shared" ca="1" si="208"/>
        <v>#N/A</v>
      </c>
      <c r="K339" s="29" t="e">
        <f t="shared" ca="1" si="208"/>
        <v>#N/A</v>
      </c>
      <c r="L339" s="29" t="e">
        <f t="shared" ca="1" si="208"/>
        <v>#N/A</v>
      </c>
      <c r="M339" s="29" t="e">
        <f t="shared" ca="1" si="208"/>
        <v>#N/A</v>
      </c>
      <c r="N339" s="30" t="e">
        <f t="shared" ca="1" si="208"/>
        <v>#N/A</v>
      </c>
      <c r="O339" s="30" t="e">
        <f t="shared" ca="1" si="208"/>
        <v>#N/A</v>
      </c>
      <c r="P339" s="30" t="e">
        <f t="shared" ca="1" si="208"/>
        <v>#N/A</v>
      </c>
      <c r="Q339" s="30" t="e">
        <f t="shared" ca="1" si="208"/>
        <v>#N/A</v>
      </c>
      <c r="R339" s="30" t="e">
        <f t="shared" ca="1" si="208"/>
        <v>#N/A</v>
      </c>
      <c r="S339" s="30" t="e">
        <f t="shared" ca="1" si="208"/>
        <v>#N/A</v>
      </c>
      <c r="T339" s="30" t="e">
        <f t="shared" ca="1" si="208"/>
        <v>#N/A</v>
      </c>
      <c r="U339" s="30" t="e">
        <f t="shared" ca="1" si="208"/>
        <v>#N/A</v>
      </c>
      <c r="V339" s="30" t="e">
        <f t="shared" ca="1" si="208"/>
        <v>#N/A</v>
      </c>
      <c r="W339" s="7"/>
    </row>
    <row r="340" spans="1:23" ht="15.75" customHeight="1" thickBot="1" x14ac:dyDescent="0.25">
      <c r="B340" s="17" t="s">
        <v>110</v>
      </c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  <c r="O340" s="10"/>
      <c r="P340" s="10"/>
      <c r="Q340" s="10"/>
      <c r="R340" s="10"/>
      <c r="S340" s="10"/>
      <c r="T340" s="10"/>
      <c r="U340" s="10"/>
      <c r="V340" s="10"/>
      <c r="W340" s="5"/>
    </row>
    <row r="341" spans="1:23" ht="17.25" hidden="1" customHeight="1" x14ac:dyDescent="0.2">
      <c r="B341" s="17">
        <v>1</v>
      </c>
      <c r="C341" s="1" t="e">
        <f ca="1">VLOOKUP(C333,OFFSET(Pairings!$D$2,($B341-1)*gamesPerRound,0,gamesPerRound,2),2,FALSE)</f>
        <v>#N/A</v>
      </c>
      <c r="D341" s="1" t="e">
        <f ca="1">VLOOKUP(D333,OFFSET(Pairings!$D$2,($B341-1)*gamesPerRound,0,gamesPerRound,2),2,FALSE)</f>
        <v>#N/A</v>
      </c>
      <c r="E341" s="1" t="e">
        <f ca="1">VLOOKUP(E333,OFFSET(Pairings!$D$2,($B341-1)*gamesPerRound,0,gamesPerRound,2),2,FALSE)</f>
        <v>#N/A</v>
      </c>
      <c r="F341" s="1" t="e">
        <f ca="1">VLOOKUP(F333,OFFSET(Pairings!$D$2,($B341-1)*gamesPerRound,0,gamesPerRound,2),2,FALSE)</f>
        <v>#N/A</v>
      </c>
      <c r="G341" s="1" t="e">
        <f ca="1">VLOOKUP(G333,OFFSET(Pairings!$D$2,($B341-1)*gamesPerRound,0,gamesPerRound,2),2,FALSE)</f>
        <v>#N/A</v>
      </c>
      <c r="H341" s="1" t="e">
        <f ca="1">VLOOKUP(H333,OFFSET(Pairings!$D$2,($B341-1)*gamesPerRound,0,gamesPerRound,2),2,FALSE)</f>
        <v>#N/A</v>
      </c>
      <c r="I341" s="1" t="e">
        <f ca="1">VLOOKUP(I333,OFFSET(Pairings!$D$2,($B341-1)*gamesPerRound,0,gamesPerRound,2),2,FALSE)</f>
        <v>#N/A</v>
      </c>
      <c r="J341" s="1" t="e">
        <f ca="1">VLOOKUP(J333,OFFSET(Pairings!$D$2,($B341-1)*gamesPerRound,0,gamesPerRound,2),2,FALSE)</f>
        <v>#N/A</v>
      </c>
      <c r="K341" s="1" t="e">
        <f ca="1">VLOOKUP(K333,OFFSET(Pairings!$D$2,($B341-1)*gamesPerRound,0,gamesPerRound,2),2,FALSE)</f>
        <v>#N/A</v>
      </c>
      <c r="L341" s="1" t="e">
        <f ca="1">VLOOKUP(L333,OFFSET(Pairings!$D$2,($B341-1)*gamesPerRound,0,gamesPerRound,2),2,FALSE)</f>
        <v>#N/A</v>
      </c>
      <c r="M341" s="1" t="e">
        <f ca="1">VLOOKUP(M333,OFFSET(Pairings!$D$2,($B341-1)*gamesPerRound,0,gamesPerRound,2),2,FALSE)</f>
        <v>#N/A</v>
      </c>
      <c r="N341" s="1" t="e">
        <f ca="1">VLOOKUP(N333,OFFSET(Pairings!$D$2,($B341-1)*gamesPerRound,0,gamesPerRound,2),2,FALSE)</f>
        <v>#N/A</v>
      </c>
      <c r="O341" s="1" t="e">
        <f ca="1">VLOOKUP(O333,OFFSET(Pairings!$D$2,($B341-1)*gamesPerRound,0,gamesPerRound,2),2,FALSE)</f>
        <v>#N/A</v>
      </c>
      <c r="P341" s="1" t="e">
        <f ca="1">VLOOKUP(P333,OFFSET(Pairings!$D$2,($B341-1)*gamesPerRound,0,gamesPerRound,2),2,FALSE)</f>
        <v>#N/A</v>
      </c>
      <c r="Q341" s="1" t="e">
        <f ca="1">VLOOKUP(Q333,OFFSET(Pairings!$D$2,($B341-1)*gamesPerRound,0,gamesPerRound,2),2,FALSE)</f>
        <v>#N/A</v>
      </c>
      <c r="R341" s="1" t="e">
        <f ca="1">VLOOKUP(R333,OFFSET(Pairings!$D$2,($B341-1)*gamesPerRound,0,gamesPerRound,2),2,FALSE)</f>
        <v>#N/A</v>
      </c>
      <c r="S341" s="1" t="e">
        <f ca="1">VLOOKUP(S333,OFFSET(Pairings!$D$2,($B341-1)*gamesPerRound,0,gamesPerRound,2),2,FALSE)</f>
        <v>#N/A</v>
      </c>
      <c r="T341" s="1" t="e">
        <f ca="1">VLOOKUP(T333,OFFSET(Pairings!$D$2,($B341-1)*gamesPerRound,0,gamesPerRound,2),2,FALSE)</f>
        <v>#N/A</v>
      </c>
      <c r="U341" s="1" t="e">
        <f ca="1">VLOOKUP(U333,OFFSET(Pairings!$D$2,($B341-1)*gamesPerRound,0,gamesPerRound,2),2,FALSE)</f>
        <v>#N/A</v>
      </c>
      <c r="V341" s="1" t="e">
        <f ca="1">VLOOKUP(V333,OFFSET(Pairings!$D$2,($B341-1)*gamesPerRound,0,gamesPerRound,2),2,FALSE)</f>
        <v>#N/A</v>
      </c>
    </row>
    <row r="342" spans="1:23" ht="17.25" hidden="1" customHeight="1" x14ac:dyDescent="0.2">
      <c r="B342" s="17">
        <v>1</v>
      </c>
      <c r="C342" s="1" t="e">
        <f ca="1">VLOOKUP(C333,OFFSET(Pairings!$E$2,($B342-1)*gamesPerRound,0,gamesPerRound,4),4,FALSE)</f>
        <v>#N/A</v>
      </c>
      <c r="D342" s="1" t="e">
        <f ca="1">VLOOKUP(D333,OFFSET(Pairings!$E$2,($B342-1)*gamesPerRound,0,gamesPerRound,4),4,FALSE)</f>
        <v>#N/A</v>
      </c>
      <c r="E342" s="1" t="e">
        <f ca="1">VLOOKUP(E333,OFFSET(Pairings!$E$2,($B342-1)*gamesPerRound,0,gamesPerRound,4),4,FALSE)</f>
        <v>#N/A</v>
      </c>
      <c r="F342" s="1" t="e">
        <f ca="1">VLOOKUP(F333,OFFSET(Pairings!$E$2,($B342-1)*gamesPerRound,0,gamesPerRound,4),4,FALSE)</f>
        <v>#N/A</v>
      </c>
      <c r="G342" s="1" t="e">
        <f ca="1">VLOOKUP(G333,OFFSET(Pairings!$E$2,($B342-1)*gamesPerRound,0,gamesPerRound,4),4,FALSE)</f>
        <v>#N/A</v>
      </c>
      <c r="H342" s="1" t="e">
        <f ca="1">VLOOKUP(H333,OFFSET(Pairings!$E$2,($B342-1)*gamesPerRound,0,gamesPerRound,4),4,FALSE)</f>
        <v>#N/A</v>
      </c>
      <c r="I342" s="1" t="e">
        <f ca="1">VLOOKUP(I333,OFFSET(Pairings!$E$2,($B342-1)*gamesPerRound,0,gamesPerRound,4),4,FALSE)</f>
        <v>#N/A</v>
      </c>
      <c r="J342" s="1" t="e">
        <f ca="1">VLOOKUP(J333,OFFSET(Pairings!$E$2,($B342-1)*gamesPerRound,0,gamesPerRound,4),4,FALSE)</f>
        <v>#N/A</v>
      </c>
      <c r="K342" s="1" t="e">
        <f ca="1">VLOOKUP(K333,OFFSET(Pairings!$E$2,($B342-1)*gamesPerRound,0,gamesPerRound,4),4,FALSE)</f>
        <v>#N/A</v>
      </c>
      <c r="L342" s="1" t="e">
        <f ca="1">VLOOKUP(L333,OFFSET(Pairings!$E$2,($B342-1)*gamesPerRound,0,gamesPerRound,4),4,FALSE)</f>
        <v>#N/A</v>
      </c>
      <c r="M342" s="1" t="e">
        <f ca="1">VLOOKUP(M333,OFFSET(Pairings!$E$2,($B342-1)*gamesPerRound,0,gamesPerRound,4),4,FALSE)</f>
        <v>#N/A</v>
      </c>
      <c r="N342" s="1" t="e">
        <f ca="1">VLOOKUP(N333,OFFSET(Pairings!$E$2,($B342-1)*gamesPerRound,0,gamesPerRound,4),4,FALSE)</f>
        <v>#N/A</v>
      </c>
      <c r="O342" s="1" t="e">
        <f ca="1">VLOOKUP(O333,OFFSET(Pairings!$E$2,($B342-1)*gamesPerRound,0,gamesPerRound,4),4,FALSE)</f>
        <v>#N/A</v>
      </c>
      <c r="P342" s="1" t="e">
        <f ca="1">VLOOKUP(P333,OFFSET(Pairings!$E$2,($B342-1)*gamesPerRound,0,gamesPerRound,4),4,FALSE)</f>
        <v>#N/A</v>
      </c>
      <c r="Q342" s="1" t="e">
        <f ca="1">VLOOKUP(Q333,OFFSET(Pairings!$E$2,($B342-1)*gamesPerRound,0,gamesPerRound,4),4,FALSE)</f>
        <v>#N/A</v>
      </c>
      <c r="R342" s="1" t="e">
        <f ca="1">VLOOKUP(R333,OFFSET(Pairings!$E$2,($B342-1)*gamesPerRound,0,gamesPerRound,4),4,FALSE)</f>
        <v>#N/A</v>
      </c>
      <c r="S342" s="1" t="e">
        <f ca="1">VLOOKUP(S333,OFFSET(Pairings!$E$2,($B342-1)*gamesPerRound,0,gamesPerRound,4),4,FALSE)</f>
        <v>#N/A</v>
      </c>
      <c r="T342" s="1" t="e">
        <f ca="1">VLOOKUP(T333,OFFSET(Pairings!$E$2,($B342-1)*gamesPerRound,0,gamesPerRound,4),4,FALSE)</f>
        <v>#N/A</v>
      </c>
      <c r="U342" s="1" t="e">
        <f ca="1">VLOOKUP(U333,OFFSET(Pairings!$E$2,($B342-1)*gamesPerRound,0,gamesPerRound,4),4,FALSE)</f>
        <v>#N/A</v>
      </c>
      <c r="V342" s="1" t="e">
        <f ca="1">VLOOKUP(V333,OFFSET(Pairings!$E$2,($B342-1)*gamesPerRound,0,gamesPerRound,4),4,FALSE)</f>
        <v>#N/A</v>
      </c>
    </row>
    <row r="343" spans="1:23" ht="17.25" hidden="1" customHeight="1" x14ac:dyDescent="0.2">
      <c r="B343" s="17">
        <v>2</v>
      </c>
      <c r="C343" s="1" t="e">
        <f ca="1">VLOOKUP(C333,OFFSET(Pairings!$D$2,($B343-1)*gamesPerRound,0,gamesPerRound,2),2,FALSE)</f>
        <v>#N/A</v>
      </c>
      <c r="D343" s="1" t="e">
        <f ca="1">VLOOKUP(D333,OFFSET(Pairings!$D$2,($B343-1)*gamesPerRound,0,gamesPerRound,2),2,FALSE)</f>
        <v>#N/A</v>
      </c>
      <c r="E343" s="1" t="e">
        <f ca="1">VLOOKUP(E333,OFFSET(Pairings!$D$2,($B343-1)*gamesPerRound,0,gamesPerRound,2),2,FALSE)</f>
        <v>#N/A</v>
      </c>
      <c r="F343" s="1" t="e">
        <f ca="1">VLOOKUP(F333,OFFSET(Pairings!$D$2,($B343-1)*gamesPerRound,0,gamesPerRound,2),2,FALSE)</f>
        <v>#N/A</v>
      </c>
      <c r="G343" s="1" t="e">
        <f ca="1">VLOOKUP(G333,OFFSET(Pairings!$D$2,($B343-1)*gamesPerRound,0,gamesPerRound,2),2,FALSE)</f>
        <v>#N/A</v>
      </c>
      <c r="H343" s="1" t="e">
        <f ca="1">VLOOKUP(H333,OFFSET(Pairings!$D$2,($B343-1)*gamesPerRound,0,gamesPerRound,2),2,FALSE)</f>
        <v>#N/A</v>
      </c>
      <c r="I343" s="1" t="e">
        <f ca="1">VLOOKUP(I333,OFFSET(Pairings!$D$2,($B343-1)*gamesPerRound,0,gamesPerRound,2),2,FALSE)</f>
        <v>#N/A</v>
      </c>
      <c r="J343" s="1" t="e">
        <f ca="1">VLOOKUP(J333,OFFSET(Pairings!$D$2,($B343-1)*gamesPerRound,0,gamesPerRound,2),2,FALSE)</f>
        <v>#N/A</v>
      </c>
      <c r="K343" s="1" t="e">
        <f ca="1">VLOOKUP(K333,OFFSET(Pairings!$D$2,($B343-1)*gamesPerRound,0,gamesPerRound,2),2,FALSE)</f>
        <v>#N/A</v>
      </c>
      <c r="L343" s="1" t="e">
        <f ca="1">VLOOKUP(L333,OFFSET(Pairings!$D$2,($B343-1)*gamesPerRound,0,gamesPerRound,2),2,FALSE)</f>
        <v>#N/A</v>
      </c>
      <c r="M343" s="1" t="e">
        <f ca="1">VLOOKUP(M333,OFFSET(Pairings!$D$2,($B343-1)*gamesPerRound,0,gamesPerRound,2),2,FALSE)</f>
        <v>#N/A</v>
      </c>
      <c r="N343" s="1" t="e">
        <f ca="1">VLOOKUP(N333,OFFSET(Pairings!$D$2,($B343-1)*gamesPerRound,0,gamesPerRound,2),2,FALSE)</f>
        <v>#N/A</v>
      </c>
      <c r="O343" s="1" t="e">
        <f ca="1">VLOOKUP(O333,OFFSET(Pairings!$D$2,($B343-1)*gamesPerRound,0,gamesPerRound,2),2,FALSE)</f>
        <v>#N/A</v>
      </c>
      <c r="P343" s="1" t="e">
        <f ca="1">VLOOKUP(P333,OFFSET(Pairings!$D$2,($B343-1)*gamesPerRound,0,gamesPerRound,2),2,FALSE)</f>
        <v>#N/A</v>
      </c>
      <c r="Q343" s="1" t="e">
        <f ca="1">VLOOKUP(Q333,OFFSET(Pairings!$D$2,($B343-1)*gamesPerRound,0,gamesPerRound,2),2,FALSE)</f>
        <v>#N/A</v>
      </c>
      <c r="R343" s="1" t="e">
        <f ca="1">VLOOKUP(R333,OFFSET(Pairings!$D$2,($B343-1)*gamesPerRound,0,gamesPerRound,2),2,FALSE)</f>
        <v>#N/A</v>
      </c>
      <c r="S343" s="1" t="e">
        <f ca="1">VLOOKUP(S333,OFFSET(Pairings!$D$2,($B343-1)*gamesPerRound,0,gamesPerRound,2),2,FALSE)</f>
        <v>#N/A</v>
      </c>
      <c r="T343" s="1" t="e">
        <f ca="1">VLOOKUP(T333,OFFSET(Pairings!$D$2,($B343-1)*gamesPerRound,0,gamesPerRound,2),2,FALSE)</f>
        <v>#N/A</v>
      </c>
      <c r="U343" s="1" t="e">
        <f ca="1">VLOOKUP(U333,OFFSET(Pairings!$D$2,($B343-1)*gamesPerRound,0,gamesPerRound,2),2,FALSE)</f>
        <v>#N/A</v>
      </c>
      <c r="V343" s="1" t="e">
        <f ca="1">VLOOKUP(V333,OFFSET(Pairings!$D$2,($B343-1)*gamesPerRound,0,gamesPerRound,2),2,FALSE)</f>
        <v>#N/A</v>
      </c>
    </row>
    <row r="344" spans="1:23" ht="17.25" hidden="1" customHeight="1" x14ac:dyDescent="0.2">
      <c r="B344" s="17">
        <v>2</v>
      </c>
      <c r="C344" s="1" t="e">
        <f ca="1">VLOOKUP(C333,OFFSET(Pairings!$E$2,($B344-1)*gamesPerRound,0,gamesPerRound,4),4,FALSE)</f>
        <v>#N/A</v>
      </c>
      <c r="D344" s="1" t="e">
        <f ca="1">VLOOKUP(D333,OFFSET(Pairings!$E$2,($B344-1)*gamesPerRound,0,gamesPerRound,4),4,FALSE)</f>
        <v>#N/A</v>
      </c>
      <c r="E344" s="1" t="e">
        <f ca="1">VLOOKUP(E333,OFFSET(Pairings!$E$2,($B344-1)*gamesPerRound,0,gamesPerRound,4),4,FALSE)</f>
        <v>#N/A</v>
      </c>
      <c r="F344" s="1" t="e">
        <f ca="1">VLOOKUP(F333,OFFSET(Pairings!$E$2,($B344-1)*gamesPerRound,0,gamesPerRound,4),4,FALSE)</f>
        <v>#N/A</v>
      </c>
      <c r="G344" s="1" t="e">
        <f ca="1">VLOOKUP(G333,OFFSET(Pairings!$E$2,($B344-1)*gamesPerRound,0,gamesPerRound,4),4,FALSE)</f>
        <v>#N/A</v>
      </c>
      <c r="H344" s="1" t="e">
        <f ca="1">VLOOKUP(H333,OFFSET(Pairings!$E$2,($B344-1)*gamesPerRound,0,gamesPerRound,4),4,FALSE)</f>
        <v>#N/A</v>
      </c>
      <c r="I344" s="1" t="e">
        <f ca="1">VLOOKUP(I333,OFFSET(Pairings!$E$2,($B344-1)*gamesPerRound,0,gamesPerRound,4),4,FALSE)</f>
        <v>#N/A</v>
      </c>
      <c r="J344" s="1" t="e">
        <f ca="1">VLOOKUP(J333,OFFSET(Pairings!$E$2,($B344-1)*gamesPerRound,0,gamesPerRound,4),4,FALSE)</f>
        <v>#N/A</v>
      </c>
      <c r="K344" s="1" t="e">
        <f ca="1">VLOOKUP(K333,OFFSET(Pairings!$E$2,($B344-1)*gamesPerRound,0,gamesPerRound,4),4,FALSE)</f>
        <v>#N/A</v>
      </c>
      <c r="L344" s="1" t="e">
        <f ca="1">VLOOKUP(L333,OFFSET(Pairings!$E$2,($B344-1)*gamesPerRound,0,gamesPerRound,4),4,FALSE)</f>
        <v>#N/A</v>
      </c>
      <c r="M344" s="1" t="e">
        <f ca="1">VLOOKUP(M333,OFFSET(Pairings!$E$2,($B344-1)*gamesPerRound,0,gamesPerRound,4),4,FALSE)</f>
        <v>#N/A</v>
      </c>
      <c r="N344" s="1" t="e">
        <f ca="1">VLOOKUP(N333,OFFSET(Pairings!$E$2,($B344-1)*gamesPerRound,0,gamesPerRound,4),4,FALSE)</f>
        <v>#N/A</v>
      </c>
      <c r="O344" s="1" t="e">
        <f ca="1">VLOOKUP(O333,OFFSET(Pairings!$E$2,($B344-1)*gamesPerRound,0,gamesPerRound,4),4,FALSE)</f>
        <v>#N/A</v>
      </c>
      <c r="P344" s="1" t="e">
        <f ca="1">VLOOKUP(P333,OFFSET(Pairings!$E$2,($B344-1)*gamesPerRound,0,gamesPerRound,4),4,FALSE)</f>
        <v>#N/A</v>
      </c>
      <c r="Q344" s="1" t="e">
        <f ca="1">VLOOKUP(Q333,OFFSET(Pairings!$E$2,($B344-1)*gamesPerRound,0,gamesPerRound,4),4,FALSE)</f>
        <v>#N/A</v>
      </c>
      <c r="R344" s="1" t="e">
        <f ca="1">VLOOKUP(R333,OFFSET(Pairings!$E$2,($B344-1)*gamesPerRound,0,gamesPerRound,4),4,FALSE)</f>
        <v>#N/A</v>
      </c>
      <c r="S344" s="1" t="e">
        <f ca="1">VLOOKUP(S333,OFFSET(Pairings!$E$2,($B344-1)*gamesPerRound,0,gamesPerRound,4),4,FALSE)</f>
        <v>#N/A</v>
      </c>
      <c r="T344" s="1" t="e">
        <f ca="1">VLOOKUP(T333,OFFSET(Pairings!$E$2,($B344-1)*gamesPerRound,0,gamesPerRound,4),4,FALSE)</f>
        <v>#N/A</v>
      </c>
      <c r="U344" s="1" t="e">
        <f ca="1">VLOOKUP(U333,OFFSET(Pairings!$E$2,($B344-1)*gamesPerRound,0,gamesPerRound,4),4,FALSE)</f>
        <v>#N/A</v>
      </c>
      <c r="V344" s="1" t="e">
        <f ca="1">VLOOKUP(V333,OFFSET(Pairings!$E$2,($B344-1)*gamesPerRound,0,gamesPerRound,4),4,FALSE)</f>
        <v>#N/A</v>
      </c>
    </row>
    <row r="345" spans="1:23" ht="17.25" hidden="1" customHeight="1" x14ac:dyDescent="0.2">
      <c r="B345" s="17">
        <v>3</v>
      </c>
      <c r="C345" s="1" t="e">
        <f ca="1">VLOOKUP(C333,OFFSET(Pairings!$D$2,($B345-1)*gamesPerRound,0,gamesPerRound,2),2,FALSE)</f>
        <v>#N/A</v>
      </c>
      <c r="D345" s="1" t="e">
        <f ca="1">VLOOKUP(D333,OFFSET(Pairings!$D$2,($B345-1)*gamesPerRound,0,gamesPerRound,2),2,FALSE)</f>
        <v>#N/A</v>
      </c>
      <c r="E345" s="1" t="e">
        <f ca="1">VLOOKUP(E333,OFFSET(Pairings!$D$2,($B345-1)*gamesPerRound,0,gamesPerRound,2),2,FALSE)</f>
        <v>#N/A</v>
      </c>
      <c r="F345" s="1" t="e">
        <f ca="1">VLOOKUP(F333,OFFSET(Pairings!$D$2,($B345-1)*gamesPerRound,0,gamesPerRound,2),2,FALSE)</f>
        <v>#N/A</v>
      </c>
      <c r="G345" s="1" t="e">
        <f ca="1">VLOOKUP(G333,OFFSET(Pairings!$D$2,($B345-1)*gamesPerRound,0,gamesPerRound,2),2,FALSE)</f>
        <v>#N/A</v>
      </c>
      <c r="H345" s="1" t="e">
        <f ca="1">VLOOKUP(H333,OFFSET(Pairings!$D$2,($B345-1)*gamesPerRound,0,gamesPerRound,2),2,FALSE)</f>
        <v>#N/A</v>
      </c>
      <c r="I345" s="1" t="e">
        <f ca="1">VLOOKUP(I333,OFFSET(Pairings!$D$2,($B345-1)*gamesPerRound,0,gamesPerRound,2),2,FALSE)</f>
        <v>#N/A</v>
      </c>
      <c r="J345" s="1" t="e">
        <f ca="1">VLOOKUP(J333,OFFSET(Pairings!$D$2,($B345-1)*gamesPerRound,0,gamesPerRound,2),2,FALSE)</f>
        <v>#N/A</v>
      </c>
      <c r="K345" s="1" t="e">
        <f ca="1">VLOOKUP(K333,OFFSET(Pairings!$D$2,($B345-1)*gamesPerRound,0,gamesPerRound,2),2,FALSE)</f>
        <v>#N/A</v>
      </c>
      <c r="L345" s="1" t="e">
        <f ca="1">VLOOKUP(L333,OFFSET(Pairings!$D$2,($B345-1)*gamesPerRound,0,gamesPerRound,2),2,FALSE)</f>
        <v>#N/A</v>
      </c>
      <c r="M345" s="1" t="e">
        <f ca="1">VLOOKUP(M333,OFFSET(Pairings!$D$2,($B345-1)*gamesPerRound,0,gamesPerRound,2),2,FALSE)</f>
        <v>#N/A</v>
      </c>
      <c r="N345" s="1" t="e">
        <f ca="1">VLOOKUP(N333,OFFSET(Pairings!$D$2,($B345-1)*gamesPerRound,0,gamesPerRound,2),2,FALSE)</f>
        <v>#N/A</v>
      </c>
      <c r="O345" s="1" t="e">
        <f ca="1">VLOOKUP(O333,OFFSET(Pairings!$D$2,($B345-1)*gamesPerRound,0,gamesPerRound,2),2,FALSE)</f>
        <v>#N/A</v>
      </c>
      <c r="P345" s="1" t="e">
        <f ca="1">VLOOKUP(P333,OFFSET(Pairings!$D$2,($B345-1)*gamesPerRound,0,gamesPerRound,2),2,FALSE)</f>
        <v>#N/A</v>
      </c>
      <c r="Q345" s="1" t="e">
        <f ca="1">VLOOKUP(Q333,OFFSET(Pairings!$D$2,($B345-1)*gamesPerRound,0,gamesPerRound,2),2,FALSE)</f>
        <v>#N/A</v>
      </c>
      <c r="R345" s="1" t="e">
        <f ca="1">VLOOKUP(R333,OFFSET(Pairings!$D$2,($B345-1)*gamesPerRound,0,gamesPerRound,2),2,FALSE)</f>
        <v>#N/A</v>
      </c>
      <c r="S345" s="1" t="e">
        <f ca="1">VLOOKUP(S333,OFFSET(Pairings!$D$2,($B345-1)*gamesPerRound,0,gamesPerRound,2),2,FALSE)</f>
        <v>#N/A</v>
      </c>
      <c r="T345" s="1" t="e">
        <f ca="1">VLOOKUP(T333,OFFSET(Pairings!$D$2,($B345-1)*gamesPerRound,0,gamesPerRound,2),2,FALSE)</f>
        <v>#N/A</v>
      </c>
      <c r="U345" s="1" t="e">
        <f ca="1">VLOOKUP(U333,OFFSET(Pairings!$D$2,($B345-1)*gamesPerRound,0,gamesPerRound,2),2,FALSE)</f>
        <v>#N/A</v>
      </c>
      <c r="V345" s="1" t="e">
        <f ca="1">VLOOKUP(V333,OFFSET(Pairings!$D$2,($B345-1)*gamesPerRound,0,gamesPerRound,2),2,FALSE)</f>
        <v>#N/A</v>
      </c>
    </row>
    <row r="346" spans="1:23" ht="17.25" hidden="1" customHeight="1" x14ac:dyDescent="0.2">
      <c r="B346" s="17">
        <v>3</v>
      </c>
      <c r="C346" s="1" t="e">
        <f ca="1">VLOOKUP(C333,OFFSET(Pairings!$E$2,($B346-1)*gamesPerRound,0,gamesPerRound,4),4,FALSE)</f>
        <v>#N/A</v>
      </c>
      <c r="D346" s="1" t="e">
        <f ca="1">VLOOKUP(D333,OFFSET(Pairings!$E$2,($B346-1)*gamesPerRound,0,gamesPerRound,4),4,FALSE)</f>
        <v>#N/A</v>
      </c>
      <c r="E346" s="1" t="e">
        <f ca="1">VLOOKUP(E333,OFFSET(Pairings!$E$2,($B346-1)*gamesPerRound,0,gamesPerRound,4),4,FALSE)</f>
        <v>#N/A</v>
      </c>
      <c r="F346" s="1" t="e">
        <f ca="1">VLOOKUP(F333,OFFSET(Pairings!$E$2,($B346-1)*gamesPerRound,0,gamesPerRound,4),4,FALSE)</f>
        <v>#N/A</v>
      </c>
      <c r="G346" s="1" t="e">
        <f ca="1">VLOOKUP(G333,OFFSET(Pairings!$E$2,($B346-1)*gamesPerRound,0,gamesPerRound,4),4,FALSE)</f>
        <v>#N/A</v>
      </c>
      <c r="H346" s="1" t="e">
        <f ca="1">VLOOKUP(H333,OFFSET(Pairings!$E$2,($B346-1)*gamesPerRound,0,gamesPerRound,4),4,FALSE)</f>
        <v>#N/A</v>
      </c>
      <c r="I346" s="1" t="e">
        <f ca="1">VLOOKUP(I333,OFFSET(Pairings!$E$2,($B346-1)*gamesPerRound,0,gamesPerRound,4),4,FALSE)</f>
        <v>#N/A</v>
      </c>
      <c r="J346" s="1" t="e">
        <f ca="1">VLOOKUP(J333,OFFSET(Pairings!$E$2,($B346-1)*gamesPerRound,0,gamesPerRound,4),4,FALSE)</f>
        <v>#N/A</v>
      </c>
      <c r="K346" s="1" t="e">
        <f ca="1">VLOOKUP(K333,OFFSET(Pairings!$E$2,($B346-1)*gamesPerRound,0,gamesPerRound,4),4,FALSE)</f>
        <v>#N/A</v>
      </c>
      <c r="L346" s="1" t="e">
        <f ca="1">VLOOKUP(L333,OFFSET(Pairings!$E$2,($B346-1)*gamesPerRound,0,gamesPerRound,4),4,FALSE)</f>
        <v>#N/A</v>
      </c>
      <c r="M346" s="1" t="e">
        <f ca="1">VLOOKUP(M333,OFFSET(Pairings!$E$2,($B346-1)*gamesPerRound,0,gamesPerRound,4),4,FALSE)</f>
        <v>#N/A</v>
      </c>
      <c r="N346" s="1" t="e">
        <f ca="1">VLOOKUP(N333,OFFSET(Pairings!$E$2,($B346-1)*gamesPerRound,0,gamesPerRound,4),4,FALSE)</f>
        <v>#N/A</v>
      </c>
      <c r="O346" s="1" t="e">
        <f ca="1">VLOOKUP(O333,OFFSET(Pairings!$E$2,($B346-1)*gamesPerRound,0,gamesPerRound,4),4,FALSE)</f>
        <v>#N/A</v>
      </c>
      <c r="P346" s="1" t="e">
        <f ca="1">VLOOKUP(P333,OFFSET(Pairings!$E$2,($B346-1)*gamesPerRound,0,gamesPerRound,4),4,FALSE)</f>
        <v>#N/A</v>
      </c>
      <c r="Q346" s="1" t="e">
        <f ca="1">VLOOKUP(Q333,OFFSET(Pairings!$E$2,($B346-1)*gamesPerRound,0,gamesPerRound,4),4,FALSE)</f>
        <v>#N/A</v>
      </c>
      <c r="R346" s="1" t="e">
        <f ca="1">VLOOKUP(R333,OFFSET(Pairings!$E$2,($B346-1)*gamesPerRound,0,gamesPerRound,4),4,FALSE)</f>
        <v>#N/A</v>
      </c>
      <c r="S346" s="1" t="e">
        <f ca="1">VLOOKUP(S333,OFFSET(Pairings!$E$2,($B346-1)*gamesPerRound,0,gamesPerRound,4),4,FALSE)</f>
        <v>#N/A</v>
      </c>
      <c r="T346" s="1" t="e">
        <f ca="1">VLOOKUP(T333,OFFSET(Pairings!$E$2,($B346-1)*gamesPerRound,0,gamesPerRound,4),4,FALSE)</f>
        <v>#N/A</v>
      </c>
      <c r="U346" s="1" t="e">
        <f ca="1">VLOOKUP(U333,OFFSET(Pairings!$E$2,($B346-1)*gamesPerRound,0,gamesPerRound,4),4,FALSE)</f>
        <v>#N/A</v>
      </c>
      <c r="V346" s="1" t="e">
        <f ca="1">VLOOKUP(V333,OFFSET(Pairings!$E$2,($B346-1)*gamesPerRound,0,gamesPerRound,4),4,FALSE)</f>
        <v>#N/A</v>
      </c>
    </row>
    <row r="347" spans="1:23" ht="15.75" thickBot="1" x14ac:dyDescent="0.25"/>
    <row r="348" spans="1:23" s="12" customFormat="1" ht="15.75" thickBot="1" x14ac:dyDescent="0.25">
      <c r="A348" s="12" t="s">
        <v>610</v>
      </c>
      <c r="B348" s="38">
        <f>VLOOKUP(A348,TeamLookup,2,FALSE)</f>
        <v>0</v>
      </c>
      <c r="C348" s="13" t="str">
        <f>$A348&amp;"."&amp;TEXT(C$1,"00")</f>
        <v>X.01</v>
      </c>
      <c r="D348" s="14" t="str">
        <f t="shared" ref="D348:V348" si="209">$A348&amp;"."&amp;TEXT(D$1,"00")</f>
        <v>X.02</v>
      </c>
      <c r="E348" s="14" t="str">
        <f t="shared" si="209"/>
        <v>X.03</v>
      </c>
      <c r="F348" s="14" t="str">
        <f t="shared" si="209"/>
        <v>X.04</v>
      </c>
      <c r="G348" s="14" t="str">
        <f t="shared" si="209"/>
        <v>X.05</v>
      </c>
      <c r="H348" s="14" t="str">
        <f t="shared" si="209"/>
        <v>X.06</v>
      </c>
      <c r="I348" s="14" t="str">
        <f t="shared" si="209"/>
        <v>X.07</v>
      </c>
      <c r="J348" s="14" t="str">
        <f t="shared" si="209"/>
        <v>X.08</v>
      </c>
      <c r="K348" s="14" t="str">
        <f t="shared" si="209"/>
        <v>X.09</v>
      </c>
      <c r="L348" s="14" t="str">
        <f t="shared" si="209"/>
        <v>X.10</v>
      </c>
      <c r="M348" s="14" t="str">
        <f t="shared" si="209"/>
        <v>X.11</v>
      </c>
      <c r="N348" s="15" t="str">
        <f t="shared" si="209"/>
        <v>X.12</v>
      </c>
      <c r="O348" s="15" t="str">
        <f t="shared" si="209"/>
        <v>X.13</v>
      </c>
      <c r="P348" s="15" t="str">
        <f t="shared" si="209"/>
        <v>X.14</v>
      </c>
      <c r="Q348" s="15" t="str">
        <f t="shared" si="209"/>
        <v>X.15</v>
      </c>
      <c r="R348" s="15" t="str">
        <f t="shared" si="209"/>
        <v>X.16</v>
      </c>
      <c r="S348" s="15" t="str">
        <f t="shared" si="209"/>
        <v>X.17</v>
      </c>
      <c r="T348" s="15" t="str">
        <f t="shared" si="209"/>
        <v>X.18</v>
      </c>
      <c r="U348" s="15" t="str">
        <f t="shared" si="209"/>
        <v>X.19</v>
      </c>
      <c r="V348" s="15" t="str">
        <f t="shared" si="209"/>
        <v>X.20</v>
      </c>
      <c r="W348" s="16" t="s">
        <v>110</v>
      </c>
    </row>
    <row r="349" spans="1:23" ht="9" customHeight="1" x14ac:dyDescent="0.2">
      <c r="C349" s="19" t="str">
        <f t="shared" ref="C349:V349" ca="1" si="210">IF(ISNA(C356),"B","W")</f>
        <v>B</v>
      </c>
      <c r="D349" s="20" t="str">
        <f t="shared" ca="1" si="210"/>
        <v>B</v>
      </c>
      <c r="E349" s="20" t="str">
        <f t="shared" ca="1" si="210"/>
        <v>B</v>
      </c>
      <c r="F349" s="20" t="str">
        <f t="shared" ca="1" si="210"/>
        <v>B</v>
      </c>
      <c r="G349" s="20" t="str">
        <f t="shared" ca="1" si="210"/>
        <v>B</v>
      </c>
      <c r="H349" s="20" t="str">
        <f t="shared" ca="1" si="210"/>
        <v>B</v>
      </c>
      <c r="I349" s="20" t="str">
        <f t="shared" ca="1" si="210"/>
        <v>B</v>
      </c>
      <c r="J349" s="20" t="str">
        <f t="shared" ca="1" si="210"/>
        <v>B</v>
      </c>
      <c r="K349" s="20" t="str">
        <f t="shared" ca="1" si="210"/>
        <v>B</v>
      </c>
      <c r="L349" s="20" t="str">
        <f t="shared" ca="1" si="210"/>
        <v>B</v>
      </c>
      <c r="M349" s="20" t="str">
        <f t="shared" ca="1" si="210"/>
        <v>B</v>
      </c>
      <c r="N349" s="21" t="str">
        <f t="shared" ca="1" si="210"/>
        <v>B</v>
      </c>
      <c r="O349" s="21" t="str">
        <f t="shared" ca="1" si="210"/>
        <v>B</v>
      </c>
      <c r="P349" s="21" t="str">
        <f t="shared" ca="1" si="210"/>
        <v>B</v>
      </c>
      <c r="Q349" s="21" t="str">
        <f t="shared" ca="1" si="210"/>
        <v>B</v>
      </c>
      <c r="R349" s="21" t="str">
        <f t="shared" ca="1" si="210"/>
        <v>B</v>
      </c>
      <c r="S349" s="21" t="str">
        <f t="shared" ca="1" si="210"/>
        <v>B</v>
      </c>
      <c r="T349" s="21" t="str">
        <f t="shared" ca="1" si="210"/>
        <v>B</v>
      </c>
      <c r="U349" s="21" t="str">
        <f t="shared" ca="1" si="210"/>
        <v>B</v>
      </c>
      <c r="V349" s="21" t="str">
        <f t="shared" ca="1" si="210"/>
        <v>B</v>
      </c>
      <c r="W349" s="6"/>
    </row>
    <row r="350" spans="1:23" x14ac:dyDescent="0.2">
      <c r="B350" s="17" t="s">
        <v>111</v>
      </c>
      <c r="C350" s="22" t="e">
        <f ca="1">IF(ISNA(C356),C357,C356)</f>
        <v>#N/A</v>
      </c>
      <c r="D350" s="23" t="e">
        <f t="shared" ref="D350:V350" ca="1" si="211">IF(ISNA(D356),D357,D356)</f>
        <v>#N/A</v>
      </c>
      <c r="E350" s="23" t="e">
        <f t="shared" ca="1" si="211"/>
        <v>#N/A</v>
      </c>
      <c r="F350" s="23" t="e">
        <f t="shared" ca="1" si="211"/>
        <v>#N/A</v>
      </c>
      <c r="G350" s="23" t="e">
        <f t="shared" ca="1" si="211"/>
        <v>#N/A</v>
      </c>
      <c r="H350" s="23" t="e">
        <f t="shared" ca="1" si="211"/>
        <v>#N/A</v>
      </c>
      <c r="I350" s="23" t="e">
        <f t="shared" ca="1" si="211"/>
        <v>#N/A</v>
      </c>
      <c r="J350" s="23" t="e">
        <f t="shared" ca="1" si="211"/>
        <v>#N/A</v>
      </c>
      <c r="K350" s="23" t="e">
        <f t="shared" ca="1" si="211"/>
        <v>#N/A</v>
      </c>
      <c r="L350" s="23" t="e">
        <f t="shared" ca="1" si="211"/>
        <v>#N/A</v>
      </c>
      <c r="M350" s="23" t="e">
        <f t="shared" ca="1" si="211"/>
        <v>#N/A</v>
      </c>
      <c r="N350" s="24" t="e">
        <f t="shared" ca="1" si="211"/>
        <v>#N/A</v>
      </c>
      <c r="O350" s="24" t="e">
        <f t="shared" ca="1" si="211"/>
        <v>#N/A</v>
      </c>
      <c r="P350" s="24" t="e">
        <f t="shared" ca="1" si="211"/>
        <v>#N/A</v>
      </c>
      <c r="Q350" s="24" t="e">
        <f t="shared" ca="1" si="211"/>
        <v>#N/A</v>
      </c>
      <c r="R350" s="24" t="e">
        <f t="shared" ca="1" si="211"/>
        <v>#N/A</v>
      </c>
      <c r="S350" s="24" t="e">
        <f t="shared" ca="1" si="211"/>
        <v>#N/A</v>
      </c>
      <c r="T350" s="24" t="e">
        <f t="shared" ca="1" si="211"/>
        <v>#N/A</v>
      </c>
      <c r="U350" s="24" t="e">
        <f t="shared" ca="1" si="211"/>
        <v>#N/A</v>
      </c>
      <c r="V350" s="24" t="e">
        <f t="shared" ca="1" si="211"/>
        <v>#N/A</v>
      </c>
      <c r="W350" s="11"/>
    </row>
    <row r="351" spans="1:23" ht="9" customHeight="1" x14ac:dyDescent="0.2">
      <c r="C351" s="25" t="str">
        <f t="shared" ref="C351:V351" ca="1" si="212">IF(ISNA(C358),"B","W")</f>
        <v>B</v>
      </c>
      <c r="D351" s="26" t="str">
        <f t="shared" ca="1" si="212"/>
        <v>B</v>
      </c>
      <c r="E351" s="26" t="str">
        <f t="shared" ca="1" si="212"/>
        <v>B</v>
      </c>
      <c r="F351" s="26" t="str">
        <f t="shared" ca="1" si="212"/>
        <v>B</v>
      </c>
      <c r="G351" s="26" t="str">
        <f t="shared" ca="1" si="212"/>
        <v>B</v>
      </c>
      <c r="H351" s="26" t="str">
        <f t="shared" ca="1" si="212"/>
        <v>B</v>
      </c>
      <c r="I351" s="26" t="str">
        <f t="shared" ca="1" si="212"/>
        <v>B</v>
      </c>
      <c r="J351" s="26" t="str">
        <f t="shared" ca="1" si="212"/>
        <v>B</v>
      </c>
      <c r="K351" s="26" t="str">
        <f t="shared" ca="1" si="212"/>
        <v>B</v>
      </c>
      <c r="L351" s="26" t="str">
        <f t="shared" ca="1" si="212"/>
        <v>B</v>
      </c>
      <c r="M351" s="26" t="str">
        <f t="shared" ca="1" si="212"/>
        <v>B</v>
      </c>
      <c r="N351" s="27" t="str">
        <f t="shared" ca="1" si="212"/>
        <v>B</v>
      </c>
      <c r="O351" s="27" t="str">
        <f t="shared" ca="1" si="212"/>
        <v>B</v>
      </c>
      <c r="P351" s="27" t="str">
        <f t="shared" ca="1" si="212"/>
        <v>B</v>
      </c>
      <c r="Q351" s="27" t="str">
        <f t="shared" ca="1" si="212"/>
        <v>B</v>
      </c>
      <c r="R351" s="27" t="str">
        <f t="shared" ca="1" si="212"/>
        <v>B</v>
      </c>
      <c r="S351" s="27" t="str">
        <f t="shared" ca="1" si="212"/>
        <v>B</v>
      </c>
      <c r="T351" s="27" t="str">
        <f t="shared" ca="1" si="212"/>
        <v>B</v>
      </c>
      <c r="U351" s="27" t="str">
        <f t="shared" ca="1" si="212"/>
        <v>B</v>
      </c>
      <c r="V351" s="27" t="str">
        <f t="shared" ca="1" si="212"/>
        <v>B</v>
      </c>
      <c r="W351" s="6"/>
    </row>
    <row r="352" spans="1:23" x14ac:dyDescent="0.2">
      <c r="B352" s="17" t="s">
        <v>112</v>
      </c>
      <c r="C352" s="22" t="e">
        <f ca="1">IF(ISNA(C358),C359,C358)</f>
        <v>#N/A</v>
      </c>
      <c r="D352" s="23" t="e">
        <f t="shared" ref="D352:V352" ca="1" si="213">IF(ISNA(D358),D359,D358)</f>
        <v>#N/A</v>
      </c>
      <c r="E352" s="23" t="e">
        <f t="shared" ca="1" si="213"/>
        <v>#N/A</v>
      </c>
      <c r="F352" s="23" t="e">
        <f t="shared" ca="1" si="213"/>
        <v>#N/A</v>
      </c>
      <c r="G352" s="23" t="e">
        <f t="shared" ca="1" si="213"/>
        <v>#N/A</v>
      </c>
      <c r="H352" s="23" t="e">
        <f t="shared" ca="1" si="213"/>
        <v>#N/A</v>
      </c>
      <c r="I352" s="23" t="e">
        <f t="shared" ca="1" si="213"/>
        <v>#N/A</v>
      </c>
      <c r="J352" s="23" t="e">
        <f t="shared" ca="1" si="213"/>
        <v>#N/A</v>
      </c>
      <c r="K352" s="23" t="e">
        <f t="shared" ca="1" si="213"/>
        <v>#N/A</v>
      </c>
      <c r="L352" s="23" t="e">
        <f t="shared" ca="1" si="213"/>
        <v>#N/A</v>
      </c>
      <c r="M352" s="23" t="e">
        <f t="shared" ca="1" si="213"/>
        <v>#N/A</v>
      </c>
      <c r="N352" s="24" t="e">
        <f t="shared" ca="1" si="213"/>
        <v>#N/A</v>
      </c>
      <c r="O352" s="24" t="e">
        <f t="shared" ca="1" si="213"/>
        <v>#N/A</v>
      </c>
      <c r="P352" s="24" t="e">
        <f t="shared" ca="1" si="213"/>
        <v>#N/A</v>
      </c>
      <c r="Q352" s="24" t="e">
        <f t="shared" ca="1" si="213"/>
        <v>#N/A</v>
      </c>
      <c r="R352" s="24" t="e">
        <f t="shared" ca="1" si="213"/>
        <v>#N/A</v>
      </c>
      <c r="S352" s="24" t="e">
        <f t="shared" ca="1" si="213"/>
        <v>#N/A</v>
      </c>
      <c r="T352" s="24" t="e">
        <f t="shared" ca="1" si="213"/>
        <v>#N/A</v>
      </c>
      <c r="U352" s="24" t="e">
        <f t="shared" ca="1" si="213"/>
        <v>#N/A</v>
      </c>
      <c r="V352" s="24" t="e">
        <f t="shared" ca="1" si="213"/>
        <v>#N/A</v>
      </c>
      <c r="W352" s="11"/>
    </row>
    <row r="353" spans="1:23" ht="9" customHeight="1" x14ac:dyDescent="0.2">
      <c r="C353" s="25" t="str">
        <f t="shared" ref="C353:V353" ca="1" si="214">IF(ISNA(C360),"B","W")</f>
        <v>B</v>
      </c>
      <c r="D353" s="26" t="str">
        <f t="shared" ca="1" si="214"/>
        <v>B</v>
      </c>
      <c r="E353" s="26" t="str">
        <f t="shared" ca="1" si="214"/>
        <v>B</v>
      </c>
      <c r="F353" s="26" t="str">
        <f t="shared" ca="1" si="214"/>
        <v>B</v>
      </c>
      <c r="G353" s="26" t="str">
        <f t="shared" ca="1" si="214"/>
        <v>B</v>
      </c>
      <c r="H353" s="26" t="str">
        <f t="shared" ca="1" si="214"/>
        <v>B</v>
      </c>
      <c r="I353" s="26" t="str">
        <f t="shared" ca="1" si="214"/>
        <v>B</v>
      </c>
      <c r="J353" s="26" t="str">
        <f t="shared" ca="1" si="214"/>
        <v>B</v>
      </c>
      <c r="K353" s="26" t="str">
        <f t="shared" ca="1" si="214"/>
        <v>B</v>
      </c>
      <c r="L353" s="26" t="str">
        <f t="shared" ca="1" si="214"/>
        <v>B</v>
      </c>
      <c r="M353" s="26" t="str">
        <f t="shared" ca="1" si="214"/>
        <v>B</v>
      </c>
      <c r="N353" s="27" t="str">
        <f t="shared" ca="1" si="214"/>
        <v>B</v>
      </c>
      <c r="O353" s="27" t="str">
        <f t="shared" ca="1" si="214"/>
        <v>B</v>
      </c>
      <c r="P353" s="27" t="str">
        <f t="shared" ca="1" si="214"/>
        <v>B</v>
      </c>
      <c r="Q353" s="27" t="str">
        <f t="shared" ca="1" si="214"/>
        <v>B</v>
      </c>
      <c r="R353" s="27" t="str">
        <f t="shared" ca="1" si="214"/>
        <v>B</v>
      </c>
      <c r="S353" s="27" t="str">
        <f t="shared" ca="1" si="214"/>
        <v>B</v>
      </c>
      <c r="T353" s="27" t="str">
        <f t="shared" ca="1" si="214"/>
        <v>B</v>
      </c>
      <c r="U353" s="27" t="str">
        <f t="shared" ca="1" si="214"/>
        <v>B</v>
      </c>
      <c r="V353" s="27" t="str">
        <f t="shared" ca="1" si="214"/>
        <v>B</v>
      </c>
      <c r="W353" s="6"/>
    </row>
    <row r="354" spans="1:23" ht="15.75" thickBot="1" x14ac:dyDescent="0.25">
      <c r="B354" s="17" t="s">
        <v>113</v>
      </c>
      <c r="C354" s="28" t="e">
        <f ca="1">IF(ISNA(C360),C361,C360)</f>
        <v>#N/A</v>
      </c>
      <c r="D354" s="29" t="e">
        <f t="shared" ref="D354:V354" ca="1" si="215">IF(ISNA(D360),D361,D360)</f>
        <v>#N/A</v>
      </c>
      <c r="E354" s="29" t="e">
        <f t="shared" ca="1" si="215"/>
        <v>#N/A</v>
      </c>
      <c r="F354" s="29" t="e">
        <f t="shared" ca="1" si="215"/>
        <v>#N/A</v>
      </c>
      <c r="G354" s="29" t="e">
        <f t="shared" ca="1" si="215"/>
        <v>#N/A</v>
      </c>
      <c r="H354" s="29" t="e">
        <f t="shared" ca="1" si="215"/>
        <v>#N/A</v>
      </c>
      <c r="I354" s="29" t="e">
        <f t="shared" ca="1" si="215"/>
        <v>#N/A</v>
      </c>
      <c r="J354" s="29" t="e">
        <f t="shared" ca="1" si="215"/>
        <v>#N/A</v>
      </c>
      <c r="K354" s="29" t="e">
        <f t="shared" ca="1" si="215"/>
        <v>#N/A</v>
      </c>
      <c r="L354" s="29" t="e">
        <f t="shared" ca="1" si="215"/>
        <v>#N/A</v>
      </c>
      <c r="M354" s="29" t="e">
        <f t="shared" ca="1" si="215"/>
        <v>#N/A</v>
      </c>
      <c r="N354" s="30" t="e">
        <f t="shared" ca="1" si="215"/>
        <v>#N/A</v>
      </c>
      <c r="O354" s="30" t="e">
        <f t="shared" ca="1" si="215"/>
        <v>#N/A</v>
      </c>
      <c r="P354" s="30" t="e">
        <f t="shared" ca="1" si="215"/>
        <v>#N/A</v>
      </c>
      <c r="Q354" s="30" t="e">
        <f t="shared" ca="1" si="215"/>
        <v>#N/A</v>
      </c>
      <c r="R354" s="30" t="e">
        <f t="shared" ca="1" si="215"/>
        <v>#N/A</v>
      </c>
      <c r="S354" s="30" t="e">
        <f t="shared" ca="1" si="215"/>
        <v>#N/A</v>
      </c>
      <c r="T354" s="30" t="e">
        <f t="shared" ca="1" si="215"/>
        <v>#N/A</v>
      </c>
      <c r="U354" s="30" t="e">
        <f t="shared" ca="1" si="215"/>
        <v>#N/A</v>
      </c>
      <c r="V354" s="30" t="e">
        <f t="shared" ca="1" si="215"/>
        <v>#N/A</v>
      </c>
      <c r="W354" s="7"/>
    </row>
    <row r="355" spans="1:23" ht="15.75" customHeight="1" thickBot="1" x14ac:dyDescent="0.25">
      <c r="B355" s="17" t="s">
        <v>110</v>
      </c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  <c r="O355" s="10"/>
      <c r="P355" s="10"/>
      <c r="Q355" s="10"/>
      <c r="R355" s="10"/>
      <c r="S355" s="10"/>
      <c r="T355" s="10"/>
      <c r="U355" s="10"/>
      <c r="V355" s="10"/>
      <c r="W355" s="5"/>
    </row>
    <row r="356" spans="1:23" ht="17.25" hidden="1" customHeight="1" x14ac:dyDescent="0.2">
      <c r="B356" s="17">
        <v>1</v>
      </c>
      <c r="C356" s="1" t="e">
        <f ca="1">VLOOKUP(C348,OFFSET(Pairings!$D$2,($B356-1)*gamesPerRound,0,gamesPerRound,2),2,FALSE)</f>
        <v>#N/A</v>
      </c>
      <c r="D356" s="1" t="e">
        <f ca="1">VLOOKUP(D348,OFFSET(Pairings!$D$2,($B356-1)*gamesPerRound,0,gamesPerRound,2),2,FALSE)</f>
        <v>#N/A</v>
      </c>
      <c r="E356" s="1" t="e">
        <f ca="1">VLOOKUP(E348,OFFSET(Pairings!$D$2,($B356-1)*gamesPerRound,0,gamesPerRound,2),2,FALSE)</f>
        <v>#N/A</v>
      </c>
      <c r="F356" s="1" t="e">
        <f ca="1">VLOOKUP(F348,OFFSET(Pairings!$D$2,($B356-1)*gamesPerRound,0,gamesPerRound,2),2,FALSE)</f>
        <v>#N/A</v>
      </c>
      <c r="G356" s="1" t="e">
        <f ca="1">VLOOKUP(G348,OFFSET(Pairings!$D$2,($B356-1)*gamesPerRound,0,gamesPerRound,2),2,FALSE)</f>
        <v>#N/A</v>
      </c>
      <c r="H356" s="1" t="e">
        <f ca="1">VLOOKUP(H348,OFFSET(Pairings!$D$2,($B356-1)*gamesPerRound,0,gamesPerRound,2),2,FALSE)</f>
        <v>#N/A</v>
      </c>
      <c r="I356" s="1" t="e">
        <f ca="1">VLOOKUP(I348,OFFSET(Pairings!$D$2,($B356-1)*gamesPerRound,0,gamesPerRound,2),2,FALSE)</f>
        <v>#N/A</v>
      </c>
      <c r="J356" s="1" t="e">
        <f ca="1">VLOOKUP(J348,OFFSET(Pairings!$D$2,($B356-1)*gamesPerRound,0,gamesPerRound,2),2,FALSE)</f>
        <v>#N/A</v>
      </c>
      <c r="K356" s="1" t="e">
        <f ca="1">VLOOKUP(K348,OFFSET(Pairings!$D$2,($B356-1)*gamesPerRound,0,gamesPerRound,2),2,FALSE)</f>
        <v>#N/A</v>
      </c>
      <c r="L356" s="1" t="e">
        <f ca="1">VLOOKUP(L348,OFFSET(Pairings!$D$2,($B356-1)*gamesPerRound,0,gamesPerRound,2),2,FALSE)</f>
        <v>#N/A</v>
      </c>
      <c r="M356" s="1" t="e">
        <f ca="1">VLOOKUP(M348,OFFSET(Pairings!$D$2,($B356-1)*gamesPerRound,0,gamesPerRound,2),2,FALSE)</f>
        <v>#N/A</v>
      </c>
      <c r="N356" s="1" t="e">
        <f ca="1">VLOOKUP(N348,OFFSET(Pairings!$D$2,($B356-1)*gamesPerRound,0,gamesPerRound,2),2,FALSE)</f>
        <v>#N/A</v>
      </c>
      <c r="O356" s="1" t="e">
        <f ca="1">VLOOKUP(O348,OFFSET(Pairings!$D$2,($B356-1)*gamesPerRound,0,gamesPerRound,2),2,FALSE)</f>
        <v>#N/A</v>
      </c>
      <c r="P356" s="1" t="e">
        <f ca="1">VLOOKUP(P348,OFFSET(Pairings!$D$2,($B356-1)*gamesPerRound,0,gamesPerRound,2),2,FALSE)</f>
        <v>#N/A</v>
      </c>
      <c r="Q356" s="1" t="e">
        <f ca="1">VLOOKUP(Q348,OFFSET(Pairings!$D$2,($B356-1)*gamesPerRound,0,gamesPerRound,2),2,FALSE)</f>
        <v>#N/A</v>
      </c>
      <c r="R356" s="1" t="e">
        <f ca="1">VLOOKUP(R348,OFFSET(Pairings!$D$2,($B356-1)*gamesPerRound,0,gamesPerRound,2),2,FALSE)</f>
        <v>#N/A</v>
      </c>
      <c r="S356" s="1" t="e">
        <f ca="1">VLOOKUP(S348,OFFSET(Pairings!$D$2,($B356-1)*gamesPerRound,0,gamesPerRound,2),2,FALSE)</f>
        <v>#N/A</v>
      </c>
      <c r="T356" s="1" t="e">
        <f ca="1">VLOOKUP(T348,OFFSET(Pairings!$D$2,($B356-1)*gamesPerRound,0,gamesPerRound,2),2,FALSE)</f>
        <v>#N/A</v>
      </c>
      <c r="U356" s="1" t="e">
        <f ca="1">VLOOKUP(U348,OFFSET(Pairings!$D$2,($B356-1)*gamesPerRound,0,gamesPerRound,2),2,FALSE)</f>
        <v>#N/A</v>
      </c>
      <c r="V356" s="1" t="e">
        <f ca="1">VLOOKUP(V348,OFFSET(Pairings!$D$2,($B356-1)*gamesPerRound,0,gamesPerRound,2),2,FALSE)</f>
        <v>#N/A</v>
      </c>
    </row>
    <row r="357" spans="1:23" ht="17.25" hidden="1" customHeight="1" x14ac:dyDescent="0.2">
      <c r="B357" s="17">
        <v>1</v>
      </c>
      <c r="C357" s="1" t="e">
        <f ca="1">VLOOKUP(C348,OFFSET(Pairings!$E$2,($B357-1)*gamesPerRound,0,gamesPerRound,4),4,FALSE)</f>
        <v>#N/A</v>
      </c>
      <c r="D357" s="1" t="e">
        <f ca="1">VLOOKUP(D348,OFFSET(Pairings!$E$2,($B357-1)*gamesPerRound,0,gamesPerRound,4),4,FALSE)</f>
        <v>#N/A</v>
      </c>
      <c r="E357" s="1" t="e">
        <f ca="1">VLOOKUP(E348,OFFSET(Pairings!$E$2,($B357-1)*gamesPerRound,0,gamesPerRound,4),4,FALSE)</f>
        <v>#N/A</v>
      </c>
      <c r="F357" s="1" t="e">
        <f ca="1">VLOOKUP(F348,OFFSET(Pairings!$E$2,($B357-1)*gamesPerRound,0,gamesPerRound,4),4,FALSE)</f>
        <v>#N/A</v>
      </c>
      <c r="G357" s="1" t="e">
        <f ca="1">VLOOKUP(G348,OFFSET(Pairings!$E$2,($B357-1)*gamesPerRound,0,gamesPerRound,4),4,FALSE)</f>
        <v>#N/A</v>
      </c>
      <c r="H357" s="1" t="e">
        <f ca="1">VLOOKUP(H348,OFFSET(Pairings!$E$2,($B357-1)*gamesPerRound,0,gamesPerRound,4),4,FALSE)</f>
        <v>#N/A</v>
      </c>
      <c r="I357" s="1" t="e">
        <f ca="1">VLOOKUP(I348,OFFSET(Pairings!$E$2,($B357-1)*gamesPerRound,0,gamesPerRound,4),4,FALSE)</f>
        <v>#N/A</v>
      </c>
      <c r="J357" s="1" t="e">
        <f ca="1">VLOOKUP(J348,OFFSET(Pairings!$E$2,($B357-1)*gamesPerRound,0,gamesPerRound,4),4,FALSE)</f>
        <v>#N/A</v>
      </c>
      <c r="K357" s="1" t="e">
        <f ca="1">VLOOKUP(K348,OFFSET(Pairings!$E$2,($B357-1)*gamesPerRound,0,gamesPerRound,4),4,FALSE)</f>
        <v>#N/A</v>
      </c>
      <c r="L357" s="1" t="e">
        <f ca="1">VLOOKUP(L348,OFFSET(Pairings!$E$2,($B357-1)*gamesPerRound,0,gamesPerRound,4),4,FALSE)</f>
        <v>#N/A</v>
      </c>
      <c r="M357" s="1" t="e">
        <f ca="1">VLOOKUP(M348,OFFSET(Pairings!$E$2,($B357-1)*gamesPerRound,0,gamesPerRound,4),4,FALSE)</f>
        <v>#N/A</v>
      </c>
      <c r="N357" s="1" t="e">
        <f ca="1">VLOOKUP(N348,OFFSET(Pairings!$E$2,($B357-1)*gamesPerRound,0,gamesPerRound,4),4,FALSE)</f>
        <v>#N/A</v>
      </c>
      <c r="O357" s="1" t="e">
        <f ca="1">VLOOKUP(O348,OFFSET(Pairings!$E$2,($B357-1)*gamesPerRound,0,gamesPerRound,4),4,FALSE)</f>
        <v>#N/A</v>
      </c>
      <c r="P357" s="1" t="e">
        <f ca="1">VLOOKUP(P348,OFFSET(Pairings!$E$2,($B357-1)*gamesPerRound,0,gamesPerRound,4),4,FALSE)</f>
        <v>#N/A</v>
      </c>
      <c r="Q357" s="1" t="e">
        <f ca="1">VLOOKUP(Q348,OFFSET(Pairings!$E$2,($B357-1)*gamesPerRound,0,gamesPerRound,4),4,FALSE)</f>
        <v>#N/A</v>
      </c>
      <c r="R357" s="1" t="e">
        <f ca="1">VLOOKUP(R348,OFFSET(Pairings!$E$2,($B357-1)*gamesPerRound,0,gamesPerRound,4),4,FALSE)</f>
        <v>#N/A</v>
      </c>
      <c r="S357" s="1" t="e">
        <f ca="1">VLOOKUP(S348,OFFSET(Pairings!$E$2,($B357-1)*gamesPerRound,0,gamesPerRound,4),4,FALSE)</f>
        <v>#N/A</v>
      </c>
      <c r="T357" s="1" t="e">
        <f ca="1">VLOOKUP(T348,OFFSET(Pairings!$E$2,($B357-1)*gamesPerRound,0,gamesPerRound,4),4,FALSE)</f>
        <v>#N/A</v>
      </c>
      <c r="U357" s="1" t="e">
        <f ca="1">VLOOKUP(U348,OFFSET(Pairings!$E$2,($B357-1)*gamesPerRound,0,gamesPerRound,4),4,FALSE)</f>
        <v>#N/A</v>
      </c>
      <c r="V357" s="1" t="e">
        <f ca="1">VLOOKUP(V348,OFFSET(Pairings!$E$2,($B357-1)*gamesPerRound,0,gamesPerRound,4),4,FALSE)</f>
        <v>#N/A</v>
      </c>
    </row>
    <row r="358" spans="1:23" ht="17.25" hidden="1" customHeight="1" x14ac:dyDescent="0.2">
      <c r="B358" s="17">
        <v>2</v>
      </c>
      <c r="C358" s="1" t="e">
        <f ca="1">VLOOKUP(C348,OFFSET(Pairings!$D$2,($B358-1)*gamesPerRound,0,gamesPerRound,2),2,FALSE)</f>
        <v>#N/A</v>
      </c>
      <c r="D358" s="1" t="e">
        <f ca="1">VLOOKUP(D348,OFFSET(Pairings!$D$2,($B358-1)*gamesPerRound,0,gamesPerRound,2),2,FALSE)</f>
        <v>#N/A</v>
      </c>
      <c r="E358" s="1" t="e">
        <f ca="1">VLOOKUP(E348,OFFSET(Pairings!$D$2,($B358-1)*gamesPerRound,0,gamesPerRound,2),2,FALSE)</f>
        <v>#N/A</v>
      </c>
      <c r="F358" s="1" t="e">
        <f ca="1">VLOOKUP(F348,OFFSET(Pairings!$D$2,($B358-1)*gamesPerRound,0,gamesPerRound,2),2,FALSE)</f>
        <v>#N/A</v>
      </c>
      <c r="G358" s="1" t="e">
        <f ca="1">VLOOKUP(G348,OFFSET(Pairings!$D$2,($B358-1)*gamesPerRound,0,gamesPerRound,2),2,FALSE)</f>
        <v>#N/A</v>
      </c>
      <c r="H358" s="1" t="e">
        <f ca="1">VLOOKUP(H348,OFFSET(Pairings!$D$2,($B358-1)*gamesPerRound,0,gamesPerRound,2),2,FALSE)</f>
        <v>#N/A</v>
      </c>
      <c r="I358" s="1" t="e">
        <f ca="1">VLOOKUP(I348,OFFSET(Pairings!$D$2,($B358-1)*gamesPerRound,0,gamesPerRound,2),2,FALSE)</f>
        <v>#N/A</v>
      </c>
      <c r="J358" s="1" t="e">
        <f ca="1">VLOOKUP(J348,OFFSET(Pairings!$D$2,($B358-1)*gamesPerRound,0,gamesPerRound,2),2,FALSE)</f>
        <v>#N/A</v>
      </c>
      <c r="K358" s="1" t="e">
        <f ca="1">VLOOKUP(K348,OFFSET(Pairings!$D$2,($B358-1)*gamesPerRound,0,gamesPerRound,2),2,FALSE)</f>
        <v>#N/A</v>
      </c>
      <c r="L358" s="1" t="e">
        <f ca="1">VLOOKUP(L348,OFFSET(Pairings!$D$2,($B358-1)*gamesPerRound,0,gamesPerRound,2),2,FALSE)</f>
        <v>#N/A</v>
      </c>
      <c r="M358" s="1" t="e">
        <f ca="1">VLOOKUP(M348,OFFSET(Pairings!$D$2,($B358-1)*gamesPerRound,0,gamesPerRound,2),2,FALSE)</f>
        <v>#N/A</v>
      </c>
      <c r="N358" s="1" t="e">
        <f ca="1">VLOOKUP(N348,OFFSET(Pairings!$D$2,($B358-1)*gamesPerRound,0,gamesPerRound,2),2,FALSE)</f>
        <v>#N/A</v>
      </c>
      <c r="O358" s="1" t="e">
        <f ca="1">VLOOKUP(O348,OFFSET(Pairings!$D$2,($B358-1)*gamesPerRound,0,gamesPerRound,2),2,FALSE)</f>
        <v>#N/A</v>
      </c>
      <c r="P358" s="1" t="e">
        <f ca="1">VLOOKUP(P348,OFFSET(Pairings!$D$2,($B358-1)*gamesPerRound,0,gamesPerRound,2),2,FALSE)</f>
        <v>#N/A</v>
      </c>
      <c r="Q358" s="1" t="e">
        <f ca="1">VLOOKUP(Q348,OFFSET(Pairings!$D$2,($B358-1)*gamesPerRound,0,gamesPerRound,2),2,FALSE)</f>
        <v>#N/A</v>
      </c>
      <c r="R358" s="1" t="e">
        <f ca="1">VLOOKUP(R348,OFFSET(Pairings!$D$2,($B358-1)*gamesPerRound,0,gamesPerRound,2),2,FALSE)</f>
        <v>#N/A</v>
      </c>
      <c r="S358" s="1" t="e">
        <f ca="1">VLOOKUP(S348,OFFSET(Pairings!$D$2,($B358-1)*gamesPerRound,0,gamesPerRound,2),2,FALSE)</f>
        <v>#N/A</v>
      </c>
      <c r="T358" s="1" t="e">
        <f ca="1">VLOOKUP(T348,OFFSET(Pairings!$D$2,($B358-1)*gamesPerRound,0,gamesPerRound,2),2,FALSE)</f>
        <v>#N/A</v>
      </c>
      <c r="U358" s="1" t="e">
        <f ca="1">VLOOKUP(U348,OFFSET(Pairings!$D$2,($B358-1)*gamesPerRound,0,gamesPerRound,2),2,FALSE)</f>
        <v>#N/A</v>
      </c>
      <c r="V358" s="1" t="e">
        <f ca="1">VLOOKUP(V348,OFFSET(Pairings!$D$2,($B358-1)*gamesPerRound,0,gamesPerRound,2),2,FALSE)</f>
        <v>#N/A</v>
      </c>
    </row>
    <row r="359" spans="1:23" ht="17.25" hidden="1" customHeight="1" x14ac:dyDescent="0.2">
      <c r="B359" s="17">
        <v>2</v>
      </c>
      <c r="C359" s="1" t="e">
        <f ca="1">VLOOKUP(C348,OFFSET(Pairings!$E$2,($B359-1)*gamesPerRound,0,gamesPerRound,4),4,FALSE)</f>
        <v>#N/A</v>
      </c>
      <c r="D359" s="1" t="e">
        <f ca="1">VLOOKUP(D348,OFFSET(Pairings!$E$2,($B359-1)*gamesPerRound,0,gamesPerRound,4),4,FALSE)</f>
        <v>#N/A</v>
      </c>
      <c r="E359" s="1" t="e">
        <f ca="1">VLOOKUP(E348,OFFSET(Pairings!$E$2,($B359-1)*gamesPerRound,0,gamesPerRound,4),4,FALSE)</f>
        <v>#N/A</v>
      </c>
      <c r="F359" s="1" t="e">
        <f ca="1">VLOOKUP(F348,OFFSET(Pairings!$E$2,($B359-1)*gamesPerRound,0,gamesPerRound,4),4,FALSE)</f>
        <v>#N/A</v>
      </c>
      <c r="G359" s="1" t="e">
        <f ca="1">VLOOKUP(G348,OFFSET(Pairings!$E$2,($B359-1)*gamesPerRound,0,gamesPerRound,4),4,FALSE)</f>
        <v>#N/A</v>
      </c>
      <c r="H359" s="1" t="e">
        <f ca="1">VLOOKUP(H348,OFFSET(Pairings!$E$2,($B359-1)*gamesPerRound,0,gamesPerRound,4),4,FALSE)</f>
        <v>#N/A</v>
      </c>
      <c r="I359" s="1" t="e">
        <f ca="1">VLOOKUP(I348,OFFSET(Pairings!$E$2,($B359-1)*gamesPerRound,0,gamesPerRound,4),4,FALSE)</f>
        <v>#N/A</v>
      </c>
      <c r="J359" s="1" t="e">
        <f ca="1">VLOOKUP(J348,OFFSET(Pairings!$E$2,($B359-1)*gamesPerRound,0,gamesPerRound,4),4,FALSE)</f>
        <v>#N/A</v>
      </c>
      <c r="K359" s="1" t="e">
        <f ca="1">VLOOKUP(K348,OFFSET(Pairings!$E$2,($B359-1)*gamesPerRound,0,gamesPerRound,4),4,FALSE)</f>
        <v>#N/A</v>
      </c>
      <c r="L359" s="1" t="e">
        <f ca="1">VLOOKUP(L348,OFFSET(Pairings!$E$2,($B359-1)*gamesPerRound,0,gamesPerRound,4),4,FALSE)</f>
        <v>#N/A</v>
      </c>
      <c r="M359" s="1" t="e">
        <f ca="1">VLOOKUP(M348,OFFSET(Pairings!$E$2,($B359-1)*gamesPerRound,0,gamesPerRound,4),4,FALSE)</f>
        <v>#N/A</v>
      </c>
      <c r="N359" s="1" t="e">
        <f ca="1">VLOOKUP(N348,OFFSET(Pairings!$E$2,($B359-1)*gamesPerRound,0,gamesPerRound,4),4,FALSE)</f>
        <v>#N/A</v>
      </c>
      <c r="O359" s="1" t="e">
        <f ca="1">VLOOKUP(O348,OFFSET(Pairings!$E$2,($B359-1)*gamesPerRound,0,gamesPerRound,4),4,FALSE)</f>
        <v>#N/A</v>
      </c>
      <c r="P359" s="1" t="e">
        <f ca="1">VLOOKUP(P348,OFFSET(Pairings!$E$2,($B359-1)*gamesPerRound,0,gamesPerRound,4),4,FALSE)</f>
        <v>#N/A</v>
      </c>
      <c r="Q359" s="1" t="e">
        <f ca="1">VLOOKUP(Q348,OFFSET(Pairings!$E$2,($B359-1)*gamesPerRound,0,gamesPerRound,4),4,FALSE)</f>
        <v>#N/A</v>
      </c>
      <c r="R359" s="1" t="e">
        <f ca="1">VLOOKUP(R348,OFFSET(Pairings!$E$2,($B359-1)*gamesPerRound,0,gamesPerRound,4),4,FALSE)</f>
        <v>#N/A</v>
      </c>
      <c r="S359" s="1" t="e">
        <f ca="1">VLOOKUP(S348,OFFSET(Pairings!$E$2,($B359-1)*gamesPerRound,0,gamesPerRound,4),4,FALSE)</f>
        <v>#N/A</v>
      </c>
      <c r="T359" s="1" t="e">
        <f ca="1">VLOOKUP(T348,OFFSET(Pairings!$E$2,($B359-1)*gamesPerRound,0,gamesPerRound,4),4,FALSE)</f>
        <v>#N/A</v>
      </c>
      <c r="U359" s="1" t="e">
        <f ca="1">VLOOKUP(U348,OFFSET(Pairings!$E$2,($B359-1)*gamesPerRound,0,gamesPerRound,4),4,FALSE)</f>
        <v>#N/A</v>
      </c>
      <c r="V359" s="1" t="e">
        <f ca="1">VLOOKUP(V348,OFFSET(Pairings!$E$2,($B359-1)*gamesPerRound,0,gamesPerRound,4),4,FALSE)</f>
        <v>#N/A</v>
      </c>
    </row>
    <row r="360" spans="1:23" ht="17.25" hidden="1" customHeight="1" x14ac:dyDescent="0.2">
      <c r="B360" s="17">
        <v>3</v>
      </c>
      <c r="C360" s="1" t="e">
        <f ca="1">VLOOKUP(C348,OFFSET(Pairings!$D$2,($B360-1)*gamesPerRound,0,gamesPerRound,2),2,FALSE)</f>
        <v>#N/A</v>
      </c>
      <c r="D360" s="1" t="e">
        <f ca="1">VLOOKUP(D348,OFFSET(Pairings!$D$2,($B360-1)*gamesPerRound,0,gamesPerRound,2),2,FALSE)</f>
        <v>#N/A</v>
      </c>
      <c r="E360" s="1" t="e">
        <f ca="1">VLOOKUP(E348,OFFSET(Pairings!$D$2,($B360-1)*gamesPerRound,0,gamesPerRound,2),2,FALSE)</f>
        <v>#N/A</v>
      </c>
      <c r="F360" s="1" t="e">
        <f ca="1">VLOOKUP(F348,OFFSET(Pairings!$D$2,($B360-1)*gamesPerRound,0,gamesPerRound,2),2,FALSE)</f>
        <v>#N/A</v>
      </c>
      <c r="G360" s="1" t="e">
        <f ca="1">VLOOKUP(G348,OFFSET(Pairings!$D$2,($B360-1)*gamesPerRound,0,gamesPerRound,2),2,FALSE)</f>
        <v>#N/A</v>
      </c>
      <c r="H360" s="1" t="e">
        <f ca="1">VLOOKUP(H348,OFFSET(Pairings!$D$2,($B360-1)*gamesPerRound,0,gamesPerRound,2),2,FALSE)</f>
        <v>#N/A</v>
      </c>
      <c r="I360" s="1" t="e">
        <f ca="1">VLOOKUP(I348,OFFSET(Pairings!$D$2,($B360-1)*gamesPerRound,0,gamesPerRound,2),2,FALSE)</f>
        <v>#N/A</v>
      </c>
      <c r="J360" s="1" t="e">
        <f ca="1">VLOOKUP(J348,OFFSET(Pairings!$D$2,($B360-1)*gamesPerRound,0,gamesPerRound,2),2,FALSE)</f>
        <v>#N/A</v>
      </c>
      <c r="K360" s="1" t="e">
        <f ca="1">VLOOKUP(K348,OFFSET(Pairings!$D$2,($B360-1)*gamesPerRound,0,gamesPerRound,2),2,FALSE)</f>
        <v>#N/A</v>
      </c>
      <c r="L360" s="1" t="e">
        <f ca="1">VLOOKUP(L348,OFFSET(Pairings!$D$2,($B360-1)*gamesPerRound,0,gamesPerRound,2),2,FALSE)</f>
        <v>#N/A</v>
      </c>
      <c r="M360" s="1" t="e">
        <f ca="1">VLOOKUP(M348,OFFSET(Pairings!$D$2,($B360-1)*gamesPerRound,0,gamesPerRound,2),2,FALSE)</f>
        <v>#N/A</v>
      </c>
      <c r="N360" s="1" t="e">
        <f ca="1">VLOOKUP(N348,OFFSET(Pairings!$D$2,($B360-1)*gamesPerRound,0,gamesPerRound,2),2,FALSE)</f>
        <v>#N/A</v>
      </c>
      <c r="O360" s="1" t="e">
        <f ca="1">VLOOKUP(O348,OFFSET(Pairings!$D$2,($B360-1)*gamesPerRound,0,gamesPerRound,2),2,FALSE)</f>
        <v>#N/A</v>
      </c>
      <c r="P360" s="1" t="e">
        <f ca="1">VLOOKUP(P348,OFFSET(Pairings!$D$2,($B360-1)*gamesPerRound,0,gamesPerRound,2),2,FALSE)</f>
        <v>#N/A</v>
      </c>
      <c r="Q360" s="1" t="e">
        <f ca="1">VLOOKUP(Q348,OFFSET(Pairings!$D$2,($B360-1)*gamesPerRound,0,gamesPerRound,2),2,FALSE)</f>
        <v>#N/A</v>
      </c>
      <c r="R360" s="1" t="e">
        <f ca="1">VLOOKUP(R348,OFFSET(Pairings!$D$2,($B360-1)*gamesPerRound,0,gamesPerRound,2),2,FALSE)</f>
        <v>#N/A</v>
      </c>
      <c r="S360" s="1" t="e">
        <f ca="1">VLOOKUP(S348,OFFSET(Pairings!$D$2,($B360-1)*gamesPerRound,0,gamesPerRound,2),2,FALSE)</f>
        <v>#N/A</v>
      </c>
      <c r="T360" s="1" t="e">
        <f ca="1">VLOOKUP(T348,OFFSET(Pairings!$D$2,($B360-1)*gamesPerRound,0,gamesPerRound,2),2,FALSE)</f>
        <v>#N/A</v>
      </c>
      <c r="U360" s="1" t="e">
        <f ca="1">VLOOKUP(U348,OFFSET(Pairings!$D$2,($B360-1)*gamesPerRound,0,gamesPerRound,2),2,FALSE)</f>
        <v>#N/A</v>
      </c>
      <c r="V360" s="1" t="e">
        <f ca="1">VLOOKUP(V348,OFFSET(Pairings!$D$2,($B360-1)*gamesPerRound,0,gamesPerRound,2),2,FALSE)</f>
        <v>#N/A</v>
      </c>
    </row>
    <row r="361" spans="1:23" ht="17.25" hidden="1" customHeight="1" x14ac:dyDescent="0.2">
      <c r="B361" s="17">
        <v>3</v>
      </c>
      <c r="C361" s="1" t="e">
        <f ca="1">VLOOKUP(C348,OFFSET(Pairings!$E$2,($B361-1)*gamesPerRound,0,gamesPerRound,4),4,FALSE)</f>
        <v>#N/A</v>
      </c>
      <c r="D361" s="1" t="e">
        <f ca="1">VLOOKUP(D348,OFFSET(Pairings!$E$2,($B361-1)*gamesPerRound,0,gamesPerRound,4),4,FALSE)</f>
        <v>#N/A</v>
      </c>
      <c r="E361" s="1" t="e">
        <f ca="1">VLOOKUP(E348,OFFSET(Pairings!$E$2,($B361-1)*gamesPerRound,0,gamesPerRound,4),4,FALSE)</f>
        <v>#N/A</v>
      </c>
      <c r="F361" s="1" t="e">
        <f ca="1">VLOOKUP(F348,OFFSET(Pairings!$E$2,($B361-1)*gamesPerRound,0,gamesPerRound,4),4,FALSE)</f>
        <v>#N/A</v>
      </c>
      <c r="G361" s="1" t="e">
        <f ca="1">VLOOKUP(G348,OFFSET(Pairings!$E$2,($B361-1)*gamesPerRound,0,gamesPerRound,4),4,FALSE)</f>
        <v>#N/A</v>
      </c>
      <c r="H361" s="1" t="e">
        <f ca="1">VLOOKUP(H348,OFFSET(Pairings!$E$2,($B361-1)*gamesPerRound,0,gamesPerRound,4),4,FALSE)</f>
        <v>#N/A</v>
      </c>
      <c r="I361" s="1" t="e">
        <f ca="1">VLOOKUP(I348,OFFSET(Pairings!$E$2,($B361-1)*gamesPerRound,0,gamesPerRound,4),4,FALSE)</f>
        <v>#N/A</v>
      </c>
      <c r="J361" s="1" t="e">
        <f ca="1">VLOOKUP(J348,OFFSET(Pairings!$E$2,($B361-1)*gamesPerRound,0,gamesPerRound,4),4,FALSE)</f>
        <v>#N/A</v>
      </c>
      <c r="K361" s="1" t="e">
        <f ca="1">VLOOKUP(K348,OFFSET(Pairings!$E$2,($B361-1)*gamesPerRound,0,gamesPerRound,4),4,FALSE)</f>
        <v>#N/A</v>
      </c>
      <c r="L361" s="1" t="e">
        <f ca="1">VLOOKUP(L348,OFFSET(Pairings!$E$2,($B361-1)*gamesPerRound,0,gamesPerRound,4),4,FALSE)</f>
        <v>#N/A</v>
      </c>
      <c r="M361" s="1" t="e">
        <f ca="1">VLOOKUP(M348,OFFSET(Pairings!$E$2,($B361-1)*gamesPerRound,0,gamesPerRound,4),4,FALSE)</f>
        <v>#N/A</v>
      </c>
      <c r="N361" s="1" t="e">
        <f ca="1">VLOOKUP(N348,OFFSET(Pairings!$E$2,($B361-1)*gamesPerRound,0,gamesPerRound,4),4,FALSE)</f>
        <v>#N/A</v>
      </c>
      <c r="O361" s="1" t="e">
        <f ca="1">VLOOKUP(O348,OFFSET(Pairings!$E$2,($B361-1)*gamesPerRound,0,gamesPerRound,4),4,FALSE)</f>
        <v>#N/A</v>
      </c>
      <c r="P361" s="1" t="e">
        <f ca="1">VLOOKUP(P348,OFFSET(Pairings!$E$2,($B361-1)*gamesPerRound,0,gamesPerRound,4),4,FALSE)</f>
        <v>#N/A</v>
      </c>
      <c r="Q361" s="1" t="e">
        <f ca="1">VLOOKUP(Q348,OFFSET(Pairings!$E$2,($B361-1)*gamesPerRound,0,gamesPerRound,4),4,FALSE)</f>
        <v>#N/A</v>
      </c>
      <c r="R361" s="1" t="e">
        <f ca="1">VLOOKUP(R348,OFFSET(Pairings!$E$2,($B361-1)*gamesPerRound,0,gamesPerRound,4),4,FALSE)</f>
        <v>#N/A</v>
      </c>
      <c r="S361" s="1" t="e">
        <f ca="1">VLOOKUP(S348,OFFSET(Pairings!$E$2,($B361-1)*gamesPerRound,0,gamesPerRound,4),4,FALSE)</f>
        <v>#N/A</v>
      </c>
      <c r="T361" s="1" t="e">
        <f ca="1">VLOOKUP(T348,OFFSET(Pairings!$E$2,($B361-1)*gamesPerRound,0,gamesPerRound,4),4,FALSE)</f>
        <v>#N/A</v>
      </c>
      <c r="U361" s="1" t="e">
        <f ca="1">VLOOKUP(U348,OFFSET(Pairings!$E$2,($B361-1)*gamesPerRound,0,gamesPerRound,4),4,FALSE)</f>
        <v>#N/A</v>
      </c>
      <c r="V361" s="1" t="e">
        <f ca="1">VLOOKUP(V348,OFFSET(Pairings!$E$2,($B361-1)*gamesPerRound,0,gamesPerRound,4),4,FALSE)</f>
        <v>#N/A</v>
      </c>
    </row>
    <row r="362" spans="1:23" ht="15.75" thickBot="1" x14ac:dyDescent="0.25"/>
    <row r="363" spans="1:23" s="12" customFormat="1" ht="15.75" thickBot="1" x14ac:dyDescent="0.25">
      <c r="A363" s="12" t="s">
        <v>609</v>
      </c>
      <c r="B363" s="38">
        <f>VLOOKUP(A363,TeamLookup,2,FALSE)</f>
        <v>0</v>
      </c>
      <c r="C363" s="13" t="str">
        <f>$A363&amp;"."&amp;TEXT(C$1,"00")</f>
        <v>Y.01</v>
      </c>
      <c r="D363" s="14" t="str">
        <f t="shared" ref="D363:V363" si="216">$A363&amp;"."&amp;TEXT(D$1,"00")</f>
        <v>Y.02</v>
      </c>
      <c r="E363" s="14" t="str">
        <f t="shared" si="216"/>
        <v>Y.03</v>
      </c>
      <c r="F363" s="14" t="str">
        <f t="shared" si="216"/>
        <v>Y.04</v>
      </c>
      <c r="G363" s="14" t="str">
        <f t="shared" si="216"/>
        <v>Y.05</v>
      </c>
      <c r="H363" s="14" t="str">
        <f t="shared" si="216"/>
        <v>Y.06</v>
      </c>
      <c r="I363" s="14" t="str">
        <f t="shared" si="216"/>
        <v>Y.07</v>
      </c>
      <c r="J363" s="14" t="str">
        <f t="shared" si="216"/>
        <v>Y.08</v>
      </c>
      <c r="K363" s="14" t="str">
        <f t="shared" si="216"/>
        <v>Y.09</v>
      </c>
      <c r="L363" s="14" t="str">
        <f t="shared" si="216"/>
        <v>Y.10</v>
      </c>
      <c r="M363" s="14" t="str">
        <f t="shared" si="216"/>
        <v>Y.11</v>
      </c>
      <c r="N363" s="15" t="str">
        <f t="shared" si="216"/>
        <v>Y.12</v>
      </c>
      <c r="O363" s="15" t="str">
        <f t="shared" si="216"/>
        <v>Y.13</v>
      </c>
      <c r="P363" s="15" t="str">
        <f t="shared" si="216"/>
        <v>Y.14</v>
      </c>
      <c r="Q363" s="15" t="str">
        <f t="shared" si="216"/>
        <v>Y.15</v>
      </c>
      <c r="R363" s="15" t="str">
        <f t="shared" si="216"/>
        <v>Y.16</v>
      </c>
      <c r="S363" s="15" t="str">
        <f t="shared" si="216"/>
        <v>Y.17</v>
      </c>
      <c r="T363" s="15" t="str">
        <f t="shared" si="216"/>
        <v>Y.18</v>
      </c>
      <c r="U363" s="15" t="str">
        <f t="shared" si="216"/>
        <v>Y.19</v>
      </c>
      <c r="V363" s="15" t="str">
        <f t="shared" si="216"/>
        <v>Y.20</v>
      </c>
      <c r="W363" s="16" t="s">
        <v>110</v>
      </c>
    </row>
    <row r="364" spans="1:23" ht="9" customHeight="1" x14ac:dyDescent="0.2">
      <c r="C364" s="19" t="str">
        <f t="shared" ref="C364:V364" ca="1" si="217">IF(ISNA(C371),"B","W")</f>
        <v>B</v>
      </c>
      <c r="D364" s="20" t="str">
        <f t="shared" ca="1" si="217"/>
        <v>B</v>
      </c>
      <c r="E364" s="20" t="str">
        <f t="shared" ca="1" si="217"/>
        <v>B</v>
      </c>
      <c r="F364" s="20" t="str">
        <f t="shared" ca="1" si="217"/>
        <v>B</v>
      </c>
      <c r="G364" s="20" t="str">
        <f t="shared" ca="1" si="217"/>
        <v>B</v>
      </c>
      <c r="H364" s="20" t="str">
        <f t="shared" ca="1" si="217"/>
        <v>B</v>
      </c>
      <c r="I364" s="20" t="str">
        <f t="shared" ca="1" si="217"/>
        <v>B</v>
      </c>
      <c r="J364" s="20" t="str">
        <f t="shared" ca="1" si="217"/>
        <v>B</v>
      </c>
      <c r="K364" s="20" t="str">
        <f t="shared" ca="1" si="217"/>
        <v>B</v>
      </c>
      <c r="L364" s="20" t="str">
        <f t="shared" ca="1" si="217"/>
        <v>B</v>
      </c>
      <c r="M364" s="20" t="str">
        <f t="shared" ca="1" si="217"/>
        <v>B</v>
      </c>
      <c r="N364" s="21" t="str">
        <f t="shared" ca="1" si="217"/>
        <v>B</v>
      </c>
      <c r="O364" s="21" t="str">
        <f t="shared" ca="1" si="217"/>
        <v>B</v>
      </c>
      <c r="P364" s="21" t="str">
        <f t="shared" ca="1" si="217"/>
        <v>B</v>
      </c>
      <c r="Q364" s="21" t="str">
        <f t="shared" ca="1" si="217"/>
        <v>B</v>
      </c>
      <c r="R364" s="21" t="str">
        <f t="shared" ca="1" si="217"/>
        <v>B</v>
      </c>
      <c r="S364" s="21" t="str">
        <f t="shared" ca="1" si="217"/>
        <v>B</v>
      </c>
      <c r="T364" s="21" t="str">
        <f t="shared" ca="1" si="217"/>
        <v>B</v>
      </c>
      <c r="U364" s="21" t="str">
        <f t="shared" ca="1" si="217"/>
        <v>B</v>
      </c>
      <c r="V364" s="21" t="str">
        <f t="shared" ca="1" si="217"/>
        <v>B</v>
      </c>
      <c r="W364" s="6"/>
    </row>
    <row r="365" spans="1:23" x14ac:dyDescent="0.2">
      <c r="B365" s="17" t="s">
        <v>111</v>
      </c>
      <c r="C365" s="22" t="e">
        <f ca="1">IF(ISNA(C371),C372,C371)</f>
        <v>#N/A</v>
      </c>
      <c r="D365" s="23" t="e">
        <f t="shared" ref="D365:V365" ca="1" si="218">IF(ISNA(D371),D372,D371)</f>
        <v>#N/A</v>
      </c>
      <c r="E365" s="23" t="e">
        <f t="shared" ca="1" si="218"/>
        <v>#N/A</v>
      </c>
      <c r="F365" s="23" t="e">
        <f t="shared" ca="1" si="218"/>
        <v>#N/A</v>
      </c>
      <c r="G365" s="23" t="e">
        <f t="shared" ca="1" si="218"/>
        <v>#N/A</v>
      </c>
      <c r="H365" s="23" t="e">
        <f t="shared" ca="1" si="218"/>
        <v>#N/A</v>
      </c>
      <c r="I365" s="23" t="e">
        <f t="shared" ca="1" si="218"/>
        <v>#N/A</v>
      </c>
      <c r="J365" s="23" t="e">
        <f t="shared" ca="1" si="218"/>
        <v>#N/A</v>
      </c>
      <c r="K365" s="23" t="e">
        <f t="shared" ca="1" si="218"/>
        <v>#N/A</v>
      </c>
      <c r="L365" s="23" t="e">
        <f t="shared" ca="1" si="218"/>
        <v>#N/A</v>
      </c>
      <c r="M365" s="23" t="e">
        <f t="shared" ca="1" si="218"/>
        <v>#N/A</v>
      </c>
      <c r="N365" s="24" t="e">
        <f t="shared" ca="1" si="218"/>
        <v>#N/A</v>
      </c>
      <c r="O365" s="24" t="e">
        <f t="shared" ca="1" si="218"/>
        <v>#N/A</v>
      </c>
      <c r="P365" s="24" t="e">
        <f t="shared" ca="1" si="218"/>
        <v>#N/A</v>
      </c>
      <c r="Q365" s="24" t="e">
        <f t="shared" ca="1" si="218"/>
        <v>#N/A</v>
      </c>
      <c r="R365" s="24" t="e">
        <f t="shared" ca="1" si="218"/>
        <v>#N/A</v>
      </c>
      <c r="S365" s="24" t="e">
        <f t="shared" ca="1" si="218"/>
        <v>#N/A</v>
      </c>
      <c r="T365" s="24" t="e">
        <f t="shared" ca="1" si="218"/>
        <v>#N/A</v>
      </c>
      <c r="U365" s="24" t="e">
        <f t="shared" ca="1" si="218"/>
        <v>#N/A</v>
      </c>
      <c r="V365" s="24" t="e">
        <f t="shared" ca="1" si="218"/>
        <v>#N/A</v>
      </c>
      <c r="W365" s="11"/>
    </row>
    <row r="366" spans="1:23" ht="9" customHeight="1" x14ac:dyDescent="0.2">
      <c r="C366" s="25" t="str">
        <f t="shared" ref="C366:V366" ca="1" si="219">IF(ISNA(C373),"B","W")</f>
        <v>B</v>
      </c>
      <c r="D366" s="26" t="str">
        <f t="shared" ca="1" si="219"/>
        <v>B</v>
      </c>
      <c r="E366" s="26" t="str">
        <f t="shared" ca="1" si="219"/>
        <v>B</v>
      </c>
      <c r="F366" s="26" t="str">
        <f t="shared" ca="1" si="219"/>
        <v>B</v>
      </c>
      <c r="G366" s="26" t="str">
        <f t="shared" ca="1" si="219"/>
        <v>B</v>
      </c>
      <c r="H366" s="26" t="str">
        <f t="shared" ca="1" si="219"/>
        <v>B</v>
      </c>
      <c r="I366" s="26" t="str">
        <f t="shared" ca="1" si="219"/>
        <v>B</v>
      </c>
      <c r="J366" s="26" t="str">
        <f t="shared" ca="1" si="219"/>
        <v>B</v>
      </c>
      <c r="K366" s="26" t="str">
        <f t="shared" ca="1" si="219"/>
        <v>B</v>
      </c>
      <c r="L366" s="26" t="str">
        <f t="shared" ca="1" si="219"/>
        <v>B</v>
      </c>
      <c r="M366" s="26" t="str">
        <f t="shared" ca="1" si="219"/>
        <v>B</v>
      </c>
      <c r="N366" s="27" t="str">
        <f t="shared" ca="1" si="219"/>
        <v>B</v>
      </c>
      <c r="O366" s="27" t="str">
        <f t="shared" ca="1" si="219"/>
        <v>B</v>
      </c>
      <c r="P366" s="27" t="str">
        <f t="shared" ca="1" si="219"/>
        <v>B</v>
      </c>
      <c r="Q366" s="27" t="str">
        <f t="shared" ca="1" si="219"/>
        <v>B</v>
      </c>
      <c r="R366" s="27" t="str">
        <f t="shared" ca="1" si="219"/>
        <v>B</v>
      </c>
      <c r="S366" s="27" t="str">
        <f t="shared" ca="1" si="219"/>
        <v>B</v>
      </c>
      <c r="T366" s="27" t="str">
        <f t="shared" ca="1" si="219"/>
        <v>B</v>
      </c>
      <c r="U366" s="27" t="str">
        <f t="shared" ca="1" si="219"/>
        <v>B</v>
      </c>
      <c r="V366" s="27" t="str">
        <f t="shared" ca="1" si="219"/>
        <v>B</v>
      </c>
      <c r="W366" s="6"/>
    </row>
    <row r="367" spans="1:23" x14ac:dyDescent="0.2">
      <c r="B367" s="17" t="s">
        <v>112</v>
      </c>
      <c r="C367" s="22" t="e">
        <f ca="1">IF(ISNA(C373),C374,C373)</f>
        <v>#N/A</v>
      </c>
      <c r="D367" s="23" t="e">
        <f t="shared" ref="D367:V367" ca="1" si="220">IF(ISNA(D373),D374,D373)</f>
        <v>#N/A</v>
      </c>
      <c r="E367" s="23" t="e">
        <f t="shared" ca="1" si="220"/>
        <v>#N/A</v>
      </c>
      <c r="F367" s="23" t="e">
        <f t="shared" ca="1" si="220"/>
        <v>#N/A</v>
      </c>
      <c r="G367" s="23" t="e">
        <f t="shared" ca="1" si="220"/>
        <v>#N/A</v>
      </c>
      <c r="H367" s="23" t="e">
        <f t="shared" ca="1" si="220"/>
        <v>#N/A</v>
      </c>
      <c r="I367" s="23" t="e">
        <f t="shared" ca="1" si="220"/>
        <v>#N/A</v>
      </c>
      <c r="J367" s="23" t="e">
        <f t="shared" ca="1" si="220"/>
        <v>#N/A</v>
      </c>
      <c r="K367" s="23" t="e">
        <f t="shared" ca="1" si="220"/>
        <v>#N/A</v>
      </c>
      <c r="L367" s="23" t="e">
        <f t="shared" ca="1" si="220"/>
        <v>#N/A</v>
      </c>
      <c r="M367" s="23" t="e">
        <f t="shared" ca="1" si="220"/>
        <v>#N/A</v>
      </c>
      <c r="N367" s="24" t="e">
        <f t="shared" ca="1" si="220"/>
        <v>#N/A</v>
      </c>
      <c r="O367" s="24" t="e">
        <f t="shared" ca="1" si="220"/>
        <v>#N/A</v>
      </c>
      <c r="P367" s="24" t="e">
        <f t="shared" ca="1" si="220"/>
        <v>#N/A</v>
      </c>
      <c r="Q367" s="24" t="e">
        <f t="shared" ca="1" si="220"/>
        <v>#N/A</v>
      </c>
      <c r="R367" s="24" t="e">
        <f t="shared" ca="1" si="220"/>
        <v>#N/A</v>
      </c>
      <c r="S367" s="24" t="e">
        <f t="shared" ca="1" si="220"/>
        <v>#N/A</v>
      </c>
      <c r="T367" s="24" t="e">
        <f t="shared" ca="1" si="220"/>
        <v>#N/A</v>
      </c>
      <c r="U367" s="24" t="e">
        <f t="shared" ca="1" si="220"/>
        <v>#N/A</v>
      </c>
      <c r="V367" s="24" t="e">
        <f t="shared" ca="1" si="220"/>
        <v>#N/A</v>
      </c>
      <c r="W367" s="11"/>
    </row>
    <row r="368" spans="1:23" ht="9" customHeight="1" x14ac:dyDescent="0.2">
      <c r="C368" s="25" t="str">
        <f t="shared" ref="C368:V368" ca="1" si="221">IF(ISNA(C375),"B","W")</f>
        <v>B</v>
      </c>
      <c r="D368" s="26" t="str">
        <f t="shared" ca="1" si="221"/>
        <v>B</v>
      </c>
      <c r="E368" s="26" t="str">
        <f t="shared" ca="1" si="221"/>
        <v>B</v>
      </c>
      <c r="F368" s="26" t="str">
        <f t="shared" ca="1" si="221"/>
        <v>B</v>
      </c>
      <c r="G368" s="26" t="str">
        <f t="shared" ca="1" si="221"/>
        <v>B</v>
      </c>
      <c r="H368" s="26" t="str">
        <f t="shared" ca="1" si="221"/>
        <v>B</v>
      </c>
      <c r="I368" s="26" t="str">
        <f t="shared" ca="1" si="221"/>
        <v>B</v>
      </c>
      <c r="J368" s="26" t="str">
        <f t="shared" ca="1" si="221"/>
        <v>B</v>
      </c>
      <c r="K368" s="26" t="str">
        <f t="shared" ca="1" si="221"/>
        <v>B</v>
      </c>
      <c r="L368" s="26" t="str">
        <f t="shared" ca="1" si="221"/>
        <v>B</v>
      </c>
      <c r="M368" s="26" t="str">
        <f t="shared" ca="1" si="221"/>
        <v>B</v>
      </c>
      <c r="N368" s="27" t="str">
        <f t="shared" ca="1" si="221"/>
        <v>B</v>
      </c>
      <c r="O368" s="27" t="str">
        <f t="shared" ca="1" si="221"/>
        <v>B</v>
      </c>
      <c r="P368" s="27" t="str">
        <f t="shared" ca="1" si="221"/>
        <v>B</v>
      </c>
      <c r="Q368" s="27" t="str">
        <f t="shared" ca="1" si="221"/>
        <v>B</v>
      </c>
      <c r="R368" s="27" t="str">
        <f t="shared" ca="1" si="221"/>
        <v>B</v>
      </c>
      <c r="S368" s="27" t="str">
        <f t="shared" ca="1" si="221"/>
        <v>B</v>
      </c>
      <c r="T368" s="27" t="str">
        <f t="shared" ca="1" si="221"/>
        <v>B</v>
      </c>
      <c r="U368" s="27" t="str">
        <f t="shared" ca="1" si="221"/>
        <v>B</v>
      </c>
      <c r="V368" s="27" t="str">
        <f t="shared" ca="1" si="221"/>
        <v>B</v>
      </c>
      <c r="W368" s="6"/>
    </row>
    <row r="369" spans="1:23" ht="15.75" thickBot="1" x14ac:dyDescent="0.25">
      <c r="B369" s="17" t="s">
        <v>113</v>
      </c>
      <c r="C369" s="28" t="e">
        <f ca="1">IF(ISNA(C375),C376,C375)</f>
        <v>#N/A</v>
      </c>
      <c r="D369" s="29" t="e">
        <f t="shared" ref="D369:V369" ca="1" si="222">IF(ISNA(D375),D376,D375)</f>
        <v>#N/A</v>
      </c>
      <c r="E369" s="29" t="e">
        <f t="shared" ca="1" si="222"/>
        <v>#N/A</v>
      </c>
      <c r="F369" s="29" t="e">
        <f t="shared" ca="1" si="222"/>
        <v>#N/A</v>
      </c>
      <c r="G369" s="29" t="e">
        <f t="shared" ca="1" si="222"/>
        <v>#N/A</v>
      </c>
      <c r="H369" s="29" t="e">
        <f t="shared" ca="1" si="222"/>
        <v>#N/A</v>
      </c>
      <c r="I369" s="29" t="e">
        <f t="shared" ca="1" si="222"/>
        <v>#N/A</v>
      </c>
      <c r="J369" s="29" t="e">
        <f t="shared" ca="1" si="222"/>
        <v>#N/A</v>
      </c>
      <c r="K369" s="29" t="e">
        <f t="shared" ca="1" si="222"/>
        <v>#N/A</v>
      </c>
      <c r="L369" s="29" t="e">
        <f t="shared" ca="1" si="222"/>
        <v>#N/A</v>
      </c>
      <c r="M369" s="29" t="e">
        <f t="shared" ca="1" si="222"/>
        <v>#N/A</v>
      </c>
      <c r="N369" s="30" t="e">
        <f t="shared" ca="1" si="222"/>
        <v>#N/A</v>
      </c>
      <c r="O369" s="30" t="e">
        <f t="shared" ca="1" si="222"/>
        <v>#N/A</v>
      </c>
      <c r="P369" s="30" t="e">
        <f t="shared" ca="1" si="222"/>
        <v>#N/A</v>
      </c>
      <c r="Q369" s="30" t="e">
        <f t="shared" ca="1" si="222"/>
        <v>#N/A</v>
      </c>
      <c r="R369" s="30" t="e">
        <f t="shared" ca="1" si="222"/>
        <v>#N/A</v>
      </c>
      <c r="S369" s="30" t="e">
        <f t="shared" ca="1" si="222"/>
        <v>#N/A</v>
      </c>
      <c r="T369" s="30" t="e">
        <f t="shared" ca="1" si="222"/>
        <v>#N/A</v>
      </c>
      <c r="U369" s="30" t="e">
        <f t="shared" ca="1" si="222"/>
        <v>#N/A</v>
      </c>
      <c r="V369" s="30" t="e">
        <f t="shared" ca="1" si="222"/>
        <v>#N/A</v>
      </c>
      <c r="W369" s="7"/>
    </row>
    <row r="370" spans="1:23" ht="15.75" customHeight="1" thickBot="1" x14ac:dyDescent="0.25">
      <c r="B370" s="17" t="s">
        <v>110</v>
      </c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  <c r="O370" s="10"/>
      <c r="P370" s="10"/>
      <c r="Q370" s="10"/>
      <c r="R370" s="10"/>
      <c r="S370" s="10"/>
      <c r="T370" s="10"/>
      <c r="U370" s="10"/>
      <c r="V370" s="10"/>
      <c r="W370" s="5"/>
    </row>
    <row r="371" spans="1:23" ht="17.25" hidden="1" customHeight="1" x14ac:dyDescent="0.2">
      <c r="B371" s="17">
        <v>1</v>
      </c>
      <c r="C371" s="1" t="e">
        <f ca="1">VLOOKUP(C363,OFFSET(Pairings!$D$2,($B371-1)*gamesPerRound,0,gamesPerRound,2),2,FALSE)</f>
        <v>#N/A</v>
      </c>
      <c r="D371" s="1" t="e">
        <f ca="1">VLOOKUP(D363,OFFSET(Pairings!$D$2,($B371-1)*gamesPerRound,0,gamesPerRound,2),2,FALSE)</f>
        <v>#N/A</v>
      </c>
      <c r="E371" s="1" t="e">
        <f ca="1">VLOOKUP(E363,OFFSET(Pairings!$D$2,($B371-1)*gamesPerRound,0,gamesPerRound,2),2,FALSE)</f>
        <v>#N/A</v>
      </c>
      <c r="F371" s="1" t="e">
        <f ca="1">VLOOKUP(F363,OFFSET(Pairings!$D$2,($B371-1)*gamesPerRound,0,gamesPerRound,2),2,FALSE)</f>
        <v>#N/A</v>
      </c>
      <c r="G371" s="1" t="e">
        <f ca="1">VLOOKUP(G363,OFFSET(Pairings!$D$2,($B371-1)*gamesPerRound,0,gamesPerRound,2),2,FALSE)</f>
        <v>#N/A</v>
      </c>
      <c r="H371" s="1" t="e">
        <f ca="1">VLOOKUP(H363,OFFSET(Pairings!$D$2,($B371-1)*gamesPerRound,0,gamesPerRound,2),2,FALSE)</f>
        <v>#N/A</v>
      </c>
      <c r="I371" s="1" t="e">
        <f ca="1">VLOOKUP(I363,OFFSET(Pairings!$D$2,($B371-1)*gamesPerRound,0,gamesPerRound,2),2,FALSE)</f>
        <v>#N/A</v>
      </c>
      <c r="J371" s="1" t="e">
        <f ca="1">VLOOKUP(J363,OFFSET(Pairings!$D$2,($B371-1)*gamesPerRound,0,gamesPerRound,2),2,FALSE)</f>
        <v>#N/A</v>
      </c>
      <c r="K371" s="1" t="e">
        <f ca="1">VLOOKUP(K363,OFFSET(Pairings!$D$2,($B371-1)*gamesPerRound,0,gamesPerRound,2),2,FALSE)</f>
        <v>#N/A</v>
      </c>
      <c r="L371" s="1" t="e">
        <f ca="1">VLOOKUP(L363,OFFSET(Pairings!$D$2,($B371-1)*gamesPerRound,0,gamesPerRound,2),2,FALSE)</f>
        <v>#N/A</v>
      </c>
      <c r="M371" s="1" t="e">
        <f ca="1">VLOOKUP(M363,OFFSET(Pairings!$D$2,($B371-1)*gamesPerRound,0,gamesPerRound,2),2,FALSE)</f>
        <v>#N/A</v>
      </c>
      <c r="N371" s="1" t="e">
        <f ca="1">VLOOKUP(N363,OFFSET(Pairings!$D$2,($B371-1)*gamesPerRound,0,gamesPerRound,2),2,FALSE)</f>
        <v>#N/A</v>
      </c>
      <c r="O371" s="1" t="e">
        <f ca="1">VLOOKUP(O363,OFFSET(Pairings!$D$2,($B371-1)*gamesPerRound,0,gamesPerRound,2),2,FALSE)</f>
        <v>#N/A</v>
      </c>
      <c r="P371" s="1" t="e">
        <f ca="1">VLOOKUP(P363,OFFSET(Pairings!$D$2,($B371-1)*gamesPerRound,0,gamesPerRound,2),2,FALSE)</f>
        <v>#N/A</v>
      </c>
      <c r="Q371" s="1" t="e">
        <f ca="1">VLOOKUP(Q363,OFFSET(Pairings!$D$2,($B371-1)*gamesPerRound,0,gamesPerRound,2),2,FALSE)</f>
        <v>#N/A</v>
      </c>
      <c r="R371" s="1" t="e">
        <f ca="1">VLOOKUP(R363,OFFSET(Pairings!$D$2,($B371-1)*gamesPerRound,0,gamesPerRound,2),2,FALSE)</f>
        <v>#N/A</v>
      </c>
      <c r="S371" s="1" t="e">
        <f ca="1">VLOOKUP(S363,OFFSET(Pairings!$D$2,($B371-1)*gamesPerRound,0,gamesPerRound,2),2,FALSE)</f>
        <v>#N/A</v>
      </c>
      <c r="T371" s="1" t="e">
        <f ca="1">VLOOKUP(T363,OFFSET(Pairings!$D$2,($B371-1)*gamesPerRound,0,gamesPerRound,2),2,FALSE)</f>
        <v>#N/A</v>
      </c>
      <c r="U371" s="1" t="e">
        <f ca="1">VLOOKUP(U363,OFFSET(Pairings!$D$2,($B371-1)*gamesPerRound,0,gamesPerRound,2),2,FALSE)</f>
        <v>#N/A</v>
      </c>
      <c r="V371" s="1" t="e">
        <f ca="1">VLOOKUP(V363,OFFSET(Pairings!$D$2,($B371-1)*gamesPerRound,0,gamesPerRound,2),2,FALSE)</f>
        <v>#N/A</v>
      </c>
    </row>
    <row r="372" spans="1:23" ht="17.25" hidden="1" customHeight="1" x14ac:dyDescent="0.2">
      <c r="B372" s="17">
        <v>1</v>
      </c>
      <c r="C372" s="1" t="e">
        <f ca="1">VLOOKUP(C363,OFFSET(Pairings!$E$2,($B372-1)*gamesPerRound,0,gamesPerRound,4),4,FALSE)</f>
        <v>#N/A</v>
      </c>
      <c r="D372" s="1" t="e">
        <f ca="1">VLOOKUP(D363,OFFSET(Pairings!$E$2,($B372-1)*gamesPerRound,0,gamesPerRound,4),4,FALSE)</f>
        <v>#N/A</v>
      </c>
      <c r="E372" s="1" t="e">
        <f ca="1">VLOOKUP(E363,OFFSET(Pairings!$E$2,($B372-1)*gamesPerRound,0,gamesPerRound,4),4,FALSE)</f>
        <v>#N/A</v>
      </c>
      <c r="F372" s="1" t="e">
        <f ca="1">VLOOKUP(F363,OFFSET(Pairings!$E$2,($B372-1)*gamesPerRound,0,gamesPerRound,4),4,FALSE)</f>
        <v>#N/A</v>
      </c>
      <c r="G372" s="1" t="e">
        <f ca="1">VLOOKUP(G363,OFFSET(Pairings!$E$2,($B372-1)*gamesPerRound,0,gamesPerRound,4),4,FALSE)</f>
        <v>#N/A</v>
      </c>
      <c r="H372" s="1" t="e">
        <f ca="1">VLOOKUP(H363,OFFSET(Pairings!$E$2,($B372-1)*gamesPerRound,0,gamesPerRound,4),4,FALSE)</f>
        <v>#N/A</v>
      </c>
      <c r="I372" s="1" t="e">
        <f ca="1">VLOOKUP(I363,OFFSET(Pairings!$E$2,($B372-1)*gamesPerRound,0,gamesPerRound,4),4,FALSE)</f>
        <v>#N/A</v>
      </c>
      <c r="J372" s="1" t="e">
        <f ca="1">VLOOKUP(J363,OFFSET(Pairings!$E$2,($B372-1)*gamesPerRound,0,gamesPerRound,4),4,FALSE)</f>
        <v>#N/A</v>
      </c>
      <c r="K372" s="1" t="e">
        <f ca="1">VLOOKUP(K363,OFFSET(Pairings!$E$2,($B372-1)*gamesPerRound,0,gamesPerRound,4),4,FALSE)</f>
        <v>#N/A</v>
      </c>
      <c r="L372" s="1" t="e">
        <f ca="1">VLOOKUP(L363,OFFSET(Pairings!$E$2,($B372-1)*gamesPerRound,0,gamesPerRound,4),4,FALSE)</f>
        <v>#N/A</v>
      </c>
      <c r="M372" s="1" t="e">
        <f ca="1">VLOOKUP(M363,OFFSET(Pairings!$E$2,($B372-1)*gamesPerRound,0,gamesPerRound,4),4,FALSE)</f>
        <v>#N/A</v>
      </c>
      <c r="N372" s="1" t="e">
        <f ca="1">VLOOKUP(N363,OFFSET(Pairings!$E$2,($B372-1)*gamesPerRound,0,gamesPerRound,4),4,FALSE)</f>
        <v>#N/A</v>
      </c>
      <c r="O372" s="1" t="e">
        <f ca="1">VLOOKUP(O363,OFFSET(Pairings!$E$2,($B372-1)*gamesPerRound,0,gamesPerRound,4),4,FALSE)</f>
        <v>#N/A</v>
      </c>
      <c r="P372" s="1" t="e">
        <f ca="1">VLOOKUP(P363,OFFSET(Pairings!$E$2,($B372-1)*gamesPerRound,0,gamesPerRound,4),4,FALSE)</f>
        <v>#N/A</v>
      </c>
      <c r="Q372" s="1" t="e">
        <f ca="1">VLOOKUP(Q363,OFFSET(Pairings!$E$2,($B372-1)*gamesPerRound,0,gamesPerRound,4),4,FALSE)</f>
        <v>#N/A</v>
      </c>
      <c r="R372" s="1" t="e">
        <f ca="1">VLOOKUP(R363,OFFSET(Pairings!$E$2,($B372-1)*gamesPerRound,0,gamesPerRound,4),4,FALSE)</f>
        <v>#N/A</v>
      </c>
      <c r="S372" s="1" t="e">
        <f ca="1">VLOOKUP(S363,OFFSET(Pairings!$E$2,($B372-1)*gamesPerRound,0,gamesPerRound,4),4,FALSE)</f>
        <v>#N/A</v>
      </c>
      <c r="T372" s="1" t="e">
        <f ca="1">VLOOKUP(T363,OFFSET(Pairings!$E$2,($B372-1)*gamesPerRound,0,gamesPerRound,4),4,FALSE)</f>
        <v>#N/A</v>
      </c>
      <c r="U372" s="1" t="e">
        <f ca="1">VLOOKUP(U363,OFFSET(Pairings!$E$2,($B372-1)*gamesPerRound,0,gamesPerRound,4),4,FALSE)</f>
        <v>#N/A</v>
      </c>
      <c r="V372" s="1" t="e">
        <f ca="1">VLOOKUP(V363,OFFSET(Pairings!$E$2,($B372-1)*gamesPerRound,0,gamesPerRound,4),4,FALSE)</f>
        <v>#N/A</v>
      </c>
    </row>
    <row r="373" spans="1:23" ht="17.25" hidden="1" customHeight="1" x14ac:dyDescent="0.2">
      <c r="B373" s="17">
        <v>2</v>
      </c>
      <c r="C373" s="1" t="e">
        <f ca="1">VLOOKUP(C363,OFFSET(Pairings!$D$2,($B373-1)*gamesPerRound,0,gamesPerRound,2),2,FALSE)</f>
        <v>#N/A</v>
      </c>
      <c r="D373" s="1" t="e">
        <f ca="1">VLOOKUP(D363,OFFSET(Pairings!$D$2,($B373-1)*gamesPerRound,0,gamesPerRound,2),2,FALSE)</f>
        <v>#N/A</v>
      </c>
      <c r="E373" s="1" t="e">
        <f ca="1">VLOOKUP(E363,OFFSET(Pairings!$D$2,($B373-1)*gamesPerRound,0,gamesPerRound,2),2,FALSE)</f>
        <v>#N/A</v>
      </c>
      <c r="F373" s="1" t="e">
        <f ca="1">VLOOKUP(F363,OFFSET(Pairings!$D$2,($B373-1)*gamesPerRound,0,gamesPerRound,2),2,FALSE)</f>
        <v>#N/A</v>
      </c>
      <c r="G373" s="1" t="e">
        <f ca="1">VLOOKUP(G363,OFFSET(Pairings!$D$2,($B373-1)*gamesPerRound,0,gamesPerRound,2),2,FALSE)</f>
        <v>#N/A</v>
      </c>
      <c r="H373" s="1" t="e">
        <f ca="1">VLOOKUP(H363,OFFSET(Pairings!$D$2,($B373-1)*gamesPerRound,0,gamesPerRound,2),2,FALSE)</f>
        <v>#N/A</v>
      </c>
      <c r="I373" s="1" t="e">
        <f ca="1">VLOOKUP(I363,OFFSET(Pairings!$D$2,($B373-1)*gamesPerRound,0,gamesPerRound,2),2,FALSE)</f>
        <v>#N/A</v>
      </c>
      <c r="J373" s="1" t="e">
        <f ca="1">VLOOKUP(J363,OFFSET(Pairings!$D$2,($B373-1)*gamesPerRound,0,gamesPerRound,2),2,FALSE)</f>
        <v>#N/A</v>
      </c>
      <c r="K373" s="1" t="e">
        <f ca="1">VLOOKUP(K363,OFFSET(Pairings!$D$2,($B373-1)*gamesPerRound,0,gamesPerRound,2),2,FALSE)</f>
        <v>#N/A</v>
      </c>
      <c r="L373" s="1" t="e">
        <f ca="1">VLOOKUP(L363,OFFSET(Pairings!$D$2,($B373-1)*gamesPerRound,0,gamesPerRound,2),2,FALSE)</f>
        <v>#N/A</v>
      </c>
      <c r="M373" s="1" t="e">
        <f ca="1">VLOOKUP(M363,OFFSET(Pairings!$D$2,($B373-1)*gamesPerRound,0,gamesPerRound,2),2,FALSE)</f>
        <v>#N/A</v>
      </c>
      <c r="N373" s="1" t="e">
        <f ca="1">VLOOKUP(N363,OFFSET(Pairings!$D$2,($B373-1)*gamesPerRound,0,gamesPerRound,2),2,FALSE)</f>
        <v>#N/A</v>
      </c>
      <c r="O373" s="1" t="e">
        <f ca="1">VLOOKUP(O363,OFFSET(Pairings!$D$2,($B373-1)*gamesPerRound,0,gamesPerRound,2),2,FALSE)</f>
        <v>#N/A</v>
      </c>
      <c r="P373" s="1" t="e">
        <f ca="1">VLOOKUP(P363,OFFSET(Pairings!$D$2,($B373-1)*gamesPerRound,0,gamesPerRound,2),2,FALSE)</f>
        <v>#N/A</v>
      </c>
      <c r="Q373" s="1" t="e">
        <f ca="1">VLOOKUP(Q363,OFFSET(Pairings!$D$2,($B373-1)*gamesPerRound,0,gamesPerRound,2),2,FALSE)</f>
        <v>#N/A</v>
      </c>
      <c r="R373" s="1" t="e">
        <f ca="1">VLOOKUP(R363,OFFSET(Pairings!$D$2,($B373-1)*gamesPerRound,0,gamesPerRound,2),2,FALSE)</f>
        <v>#N/A</v>
      </c>
      <c r="S373" s="1" t="e">
        <f ca="1">VLOOKUP(S363,OFFSET(Pairings!$D$2,($B373-1)*gamesPerRound,0,gamesPerRound,2),2,FALSE)</f>
        <v>#N/A</v>
      </c>
      <c r="T373" s="1" t="e">
        <f ca="1">VLOOKUP(T363,OFFSET(Pairings!$D$2,($B373-1)*gamesPerRound,0,gamesPerRound,2),2,FALSE)</f>
        <v>#N/A</v>
      </c>
      <c r="U373" s="1" t="e">
        <f ca="1">VLOOKUP(U363,OFFSET(Pairings!$D$2,($B373-1)*gamesPerRound,0,gamesPerRound,2),2,FALSE)</f>
        <v>#N/A</v>
      </c>
      <c r="V373" s="1" t="e">
        <f ca="1">VLOOKUP(V363,OFFSET(Pairings!$D$2,($B373-1)*gamesPerRound,0,gamesPerRound,2),2,FALSE)</f>
        <v>#N/A</v>
      </c>
    </row>
    <row r="374" spans="1:23" ht="17.25" hidden="1" customHeight="1" x14ac:dyDescent="0.2">
      <c r="B374" s="17">
        <v>2</v>
      </c>
      <c r="C374" s="1" t="e">
        <f ca="1">VLOOKUP(C363,OFFSET(Pairings!$E$2,($B374-1)*gamesPerRound,0,gamesPerRound,4),4,FALSE)</f>
        <v>#N/A</v>
      </c>
      <c r="D374" s="1" t="e">
        <f ca="1">VLOOKUP(D363,OFFSET(Pairings!$E$2,($B374-1)*gamesPerRound,0,gamesPerRound,4),4,FALSE)</f>
        <v>#N/A</v>
      </c>
      <c r="E374" s="1" t="e">
        <f ca="1">VLOOKUP(E363,OFFSET(Pairings!$E$2,($B374-1)*gamesPerRound,0,gamesPerRound,4),4,FALSE)</f>
        <v>#N/A</v>
      </c>
      <c r="F374" s="1" t="e">
        <f ca="1">VLOOKUP(F363,OFFSET(Pairings!$E$2,($B374-1)*gamesPerRound,0,gamesPerRound,4),4,FALSE)</f>
        <v>#N/A</v>
      </c>
      <c r="G374" s="1" t="e">
        <f ca="1">VLOOKUP(G363,OFFSET(Pairings!$E$2,($B374-1)*gamesPerRound,0,gamesPerRound,4),4,FALSE)</f>
        <v>#N/A</v>
      </c>
      <c r="H374" s="1" t="e">
        <f ca="1">VLOOKUP(H363,OFFSET(Pairings!$E$2,($B374-1)*gamesPerRound,0,gamesPerRound,4),4,FALSE)</f>
        <v>#N/A</v>
      </c>
      <c r="I374" s="1" t="e">
        <f ca="1">VLOOKUP(I363,OFFSET(Pairings!$E$2,($B374-1)*gamesPerRound,0,gamesPerRound,4),4,FALSE)</f>
        <v>#N/A</v>
      </c>
      <c r="J374" s="1" t="e">
        <f ca="1">VLOOKUP(J363,OFFSET(Pairings!$E$2,($B374-1)*gamesPerRound,0,gamesPerRound,4),4,FALSE)</f>
        <v>#N/A</v>
      </c>
      <c r="K374" s="1" t="e">
        <f ca="1">VLOOKUP(K363,OFFSET(Pairings!$E$2,($B374-1)*gamesPerRound,0,gamesPerRound,4),4,FALSE)</f>
        <v>#N/A</v>
      </c>
      <c r="L374" s="1" t="e">
        <f ca="1">VLOOKUP(L363,OFFSET(Pairings!$E$2,($B374-1)*gamesPerRound,0,gamesPerRound,4),4,FALSE)</f>
        <v>#N/A</v>
      </c>
      <c r="M374" s="1" t="e">
        <f ca="1">VLOOKUP(M363,OFFSET(Pairings!$E$2,($B374-1)*gamesPerRound,0,gamesPerRound,4),4,FALSE)</f>
        <v>#N/A</v>
      </c>
      <c r="N374" s="1" t="e">
        <f ca="1">VLOOKUP(N363,OFFSET(Pairings!$E$2,($B374-1)*gamesPerRound,0,gamesPerRound,4),4,FALSE)</f>
        <v>#N/A</v>
      </c>
      <c r="O374" s="1" t="e">
        <f ca="1">VLOOKUP(O363,OFFSET(Pairings!$E$2,($B374-1)*gamesPerRound,0,gamesPerRound,4),4,FALSE)</f>
        <v>#N/A</v>
      </c>
      <c r="P374" s="1" t="e">
        <f ca="1">VLOOKUP(P363,OFFSET(Pairings!$E$2,($B374-1)*gamesPerRound,0,gamesPerRound,4),4,FALSE)</f>
        <v>#N/A</v>
      </c>
      <c r="Q374" s="1" t="e">
        <f ca="1">VLOOKUP(Q363,OFFSET(Pairings!$E$2,($B374-1)*gamesPerRound,0,gamesPerRound,4),4,FALSE)</f>
        <v>#N/A</v>
      </c>
      <c r="R374" s="1" t="e">
        <f ca="1">VLOOKUP(R363,OFFSET(Pairings!$E$2,($B374-1)*gamesPerRound,0,gamesPerRound,4),4,FALSE)</f>
        <v>#N/A</v>
      </c>
      <c r="S374" s="1" t="e">
        <f ca="1">VLOOKUP(S363,OFFSET(Pairings!$E$2,($B374-1)*gamesPerRound,0,gamesPerRound,4),4,FALSE)</f>
        <v>#N/A</v>
      </c>
      <c r="T374" s="1" t="e">
        <f ca="1">VLOOKUP(T363,OFFSET(Pairings!$E$2,($B374-1)*gamesPerRound,0,gamesPerRound,4),4,FALSE)</f>
        <v>#N/A</v>
      </c>
      <c r="U374" s="1" t="e">
        <f ca="1">VLOOKUP(U363,OFFSET(Pairings!$E$2,($B374-1)*gamesPerRound,0,gamesPerRound,4),4,FALSE)</f>
        <v>#N/A</v>
      </c>
      <c r="V374" s="1" t="e">
        <f ca="1">VLOOKUP(V363,OFFSET(Pairings!$E$2,($B374-1)*gamesPerRound,0,gamesPerRound,4),4,FALSE)</f>
        <v>#N/A</v>
      </c>
    </row>
    <row r="375" spans="1:23" ht="17.25" hidden="1" customHeight="1" x14ac:dyDescent="0.2">
      <c r="B375" s="17">
        <v>3</v>
      </c>
      <c r="C375" s="1" t="e">
        <f ca="1">VLOOKUP(C363,OFFSET(Pairings!$D$2,($B375-1)*gamesPerRound,0,gamesPerRound,2),2,FALSE)</f>
        <v>#N/A</v>
      </c>
      <c r="D375" s="1" t="e">
        <f ca="1">VLOOKUP(D363,OFFSET(Pairings!$D$2,($B375-1)*gamesPerRound,0,gamesPerRound,2),2,FALSE)</f>
        <v>#N/A</v>
      </c>
      <c r="E375" s="1" t="e">
        <f ca="1">VLOOKUP(E363,OFFSET(Pairings!$D$2,($B375-1)*gamesPerRound,0,gamesPerRound,2),2,FALSE)</f>
        <v>#N/A</v>
      </c>
      <c r="F375" s="1" t="e">
        <f ca="1">VLOOKUP(F363,OFFSET(Pairings!$D$2,($B375-1)*gamesPerRound,0,gamesPerRound,2),2,FALSE)</f>
        <v>#N/A</v>
      </c>
      <c r="G375" s="1" t="e">
        <f ca="1">VLOOKUP(G363,OFFSET(Pairings!$D$2,($B375-1)*gamesPerRound,0,gamesPerRound,2),2,FALSE)</f>
        <v>#N/A</v>
      </c>
      <c r="H375" s="1" t="e">
        <f ca="1">VLOOKUP(H363,OFFSET(Pairings!$D$2,($B375-1)*gamesPerRound,0,gamesPerRound,2),2,FALSE)</f>
        <v>#N/A</v>
      </c>
      <c r="I375" s="1" t="e">
        <f ca="1">VLOOKUP(I363,OFFSET(Pairings!$D$2,($B375-1)*gamesPerRound,0,gamesPerRound,2),2,FALSE)</f>
        <v>#N/A</v>
      </c>
      <c r="J375" s="1" t="e">
        <f ca="1">VLOOKUP(J363,OFFSET(Pairings!$D$2,($B375-1)*gamesPerRound,0,gamesPerRound,2),2,FALSE)</f>
        <v>#N/A</v>
      </c>
      <c r="K375" s="1" t="e">
        <f ca="1">VLOOKUP(K363,OFFSET(Pairings!$D$2,($B375-1)*gamesPerRound,0,gamesPerRound,2),2,FALSE)</f>
        <v>#N/A</v>
      </c>
      <c r="L375" s="1" t="e">
        <f ca="1">VLOOKUP(L363,OFFSET(Pairings!$D$2,($B375-1)*gamesPerRound,0,gamesPerRound,2),2,FALSE)</f>
        <v>#N/A</v>
      </c>
      <c r="M375" s="1" t="e">
        <f ca="1">VLOOKUP(M363,OFFSET(Pairings!$D$2,($B375-1)*gamesPerRound,0,gamesPerRound,2),2,FALSE)</f>
        <v>#N/A</v>
      </c>
      <c r="N375" s="1" t="e">
        <f ca="1">VLOOKUP(N363,OFFSET(Pairings!$D$2,($B375-1)*gamesPerRound,0,gamesPerRound,2),2,FALSE)</f>
        <v>#N/A</v>
      </c>
      <c r="O375" s="1" t="e">
        <f ca="1">VLOOKUP(O363,OFFSET(Pairings!$D$2,($B375-1)*gamesPerRound,0,gamesPerRound,2),2,FALSE)</f>
        <v>#N/A</v>
      </c>
      <c r="P375" s="1" t="e">
        <f ca="1">VLOOKUP(P363,OFFSET(Pairings!$D$2,($B375-1)*gamesPerRound,0,gamesPerRound,2),2,FALSE)</f>
        <v>#N/A</v>
      </c>
      <c r="Q375" s="1" t="e">
        <f ca="1">VLOOKUP(Q363,OFFSET(Pairings!$D$2,($B375-1)*gamesPerRound,0,gamesPerRound,2),2,FALSE)</f>
        <v>#N/A</v>
      </c>
      <c r="R375" s="1" t="e">
        <f ca="1">VLOOKUP(R363,OFFSET(Pairings!$D$2,($B375-1)*gamesPerRound,0,gamesPerRound,2),2,FALSE)</f>
        <v>#N/A</v>
      </c>
      <c r="S375" s="1" t="e">
        <f ca="1">VLOOKUP(S363,OFFSET(Pairings!$D$2,($B375-1)*gamesPerRound,0,gamesPerRound,2),2,FALSE)</f>
        <v>#N/A</v>
      </c>
      <c r="T375" s="1" t="e">
        <f ca="1">VLOOKUP(T363,OFFSET(Pairings!$D$2,($B375-1)*gamesPerRound,0,gamesPerRound,2),2,FALSE)</f>
        <v>#N/A</v>
      </c>
      <c r="U375" s="1" t="e">
        <f ca="1">VLOOKUP(U363,OFFSET(Pairings!$D$2,($B375-1)*gamesPerRound,0,gamesPerRound,2),2,FALSE)</f>
        <v>#N/A</v>
      </c>
      <c r="V375" s="1" t="e">
        <f ca="1">VLOOKUP(V363,OFFSET(Pairings!$D$2,($B375-1)*gamesPerRound,0,gamesPerRound,2),2,FALSE)</f>
        <v>#N/A</v>
      </c>
    </row>
    <row r="376" spans="1:23" ht="17.25" hidden="1" customHeight="1" x14ac:dyDescent="0.2">
      <c r="B376" s="17">
        <v>3</v>
      </c>
      <c r="C376" s="1" t="e">
        <f ca="1">VLOOKUP(C363,OFFSET(Pairings!$E$2,($B376-1)*gamesPerRound,0,gamesPerRound,4),4,FALSE)</f>
        <v>#N/A</v>
      </c>
      <c r="D376" s="1" t="e">
        <f ca="1">VLOOKUP(D363,OFFSET(Pairings!$E$2,($B376-1)*gamesPerRound,0,gamesPerRound,4),4,FALSE)</f>
        <v>#N/A</v>
      </c>
      <c r="E376" s="1" t="e">
        <f ca="1">VLOOKUP(E363,OFFSET(Pairings!$E$2,($B376-1)*gamesPerRound,0,gamesPerRound,4),4,FALSE)</f>
        <v>#N/A</v>
      </c>
      <c r="F376" s="1" t="e">
        <f ca="1">VLOOKUP(F363,OFFSET(Pairings!$E$2,($B376-1)*gamesPerRound,0,gamesPerRound,4),4,FALSE)</f>
        <v>#N/A</v>
      </c>
      <c r="G376" s="1" t="e">
        <f ca="1">VLOOKUP(G363,OFFSET(Pairings!$E$2,($B376-1)*gamesPerRound,0,gamesPerRound,4),4,FALSE)</f>
        <v>#N/A</v>
      </c>
      <c r="H376" s="1" t="e">
        <f ca="1">VLOOKUP(H363,OFFSET(Pairings!$E$2,($B376-1)*gamesPerRound,0,gamesPerRound,4),4,FALSE)</f>
        <v>#N/A</v>
      </c>
      <c r="I376" s="1" t="e">
        <f ca="1">VLOOKUP(I363,OFFSET(Pairings!$E$2,($B376-1)*gamesPerRound,0,gamesPerRound,4),4,FALSE)</f>
        <v>#N/A</v>
      </c>
      <c r="J376" s="1" t="e">
        <f ca="1">VLOOKUP(J363,OFFSET(Pairings!$E$2,($B376-1)*gamesPerRound,0,gamesPerRound,4),4,FALSE)</f>
        <v>#N/A</v>
      </c>
      <c r="K376" s="1" t="e">
        <f ca="1">VLOOKUP(K363,OFFSET(Pairings!$E$2,($B376-1)*gamesPerRound,0,gamesPerRound,4),4,FALSE)</f>
        <v>#N/A</v>
      </c>
      <c r="L376" s="1" t="e">
        <f ca="1">VLOOKUP(L363,OFFSET(Pairings!$E$2,($B376-1)*gamesPerRound,0,gamesPerRound,4),4,FALSE)</f>
        <v>#N/A</v>
      </c>
      <c r="M376" s="1" t="e">
        <f ca="1">VLOOKUP(M363,OFFSET(Pairings!$E$2,($B376-1)*gamesPerRound,0,gamesPerRound,4),4,FALSE)</f>
        <v>#N/A</v>
      </c>
      <c r="N376" s="1" t="e">
        <f ca="1">VLOOKUP(N363,OFFSET(Pairings!$E$2,($B376-1)*gamesPerRound,0,gamesPerRound,4),4,FALSE)</f>
        <v>#N/A</v>
      </c>
      <c r="O376" s="1" t="e">
        <f ca="1">VLOOKUP(O363,OFFSET(Pairings!$E$2,($B376-1)*gamesPerRound,0,gamesPerRound,4),4,FALSE)</f>
        <v>#N/A</v>
      </c>
      <c r="P376" s="1" t="e">
        <f ca="1">VLOOKUP(P363,OFFSET(Pairings!$E$2,($B376-1)*gamesPerRound,0,gamesPerRound,4),4,FALSE)</f>
        <v>#N/A</v>
      </c>
      <c r="Q376" s="1" t="e">
        <f ca="1">VLOOKUP(Q363,OFFSET(Pairings!$E$2,($B376-1)*gamesPerRound,0,gamesPerRound,4),4,FALSE)</f>
        <v>#N/A</v>
      </c>
      <c r="R376" s="1" t="e">
        <f ca="1">VLOOKUP(R363,OFFSET(Pairings!$E$2,($B376-1)*gamesPerRound,0,gamesPerRound,4),4,FALSE)</f>
        <v>#N/A</v>
      </c>
      <c r="S376" s="1" t="e">
        <f ca="1">VLOOKUP(S363,OFFSET(Pairings!$E$2,($B376-1)*gamesPerRound,0,gamesPerRound,4),4,FALSE)</f>
        <v>#N/A</v>
      </c>
      <c r="T376" s="1" t="e">
        <f ca="1">VLOOKUP(T363,OFFSET(Pairings!$E$2,($B376-1)*gamesPerRound,0,gamesPerRound,4),4,FALSE)</f>
        <v>#N/A</v>
      </c>
      <c r="U376" s="1" t="e">
        <f ca="1">VLOOKUP(U363,OFFSET(Pairings!$E$2,($B376-1)*gamesPerRound,0,gamesPerRound,4),4,FALSE)</f>
        <v>#N/A</v>
      </c>
      <c r="V376" s="1" t="e">
        <f ca="1">VLOOKUP(V363,OFFSET(Pairings!$E$2,($B376-1)*gamesPerRound,0,gamesPerRound,4),4,FALSE)</f>
        <v>#N/A</v>
      </c>
    </row>
    <row r="377" spans="1:23" ht="15.75" thickBot="1" x14ac:dyDescent="0.25"/>
    <row r="378" spans="1:23" s="12" customFormat="1" ht="15.75" thickBot="1" x14ac:dyDescent="0.25">
      <c r="A378" s="12" t="s">
        <v>608</v>
      </c>
      <c r="B378" s="38">
        <f>VLOOKUP(A378,TeamLookup,2,FALSE)</f>
        <v>0</v>
      </c>
      <c r="C378" s="13" t="str">
        <f>$A378&amp;"."&amp;TEXT(C$1,"00")</f>
        <v>Z.01</v>
      </c>
      <c r="D378" s="14" t="str">
        <f t="shared" ref="D378:V378" si="223">$A378&amp;"."&amp;TEXT(D$1,"00")</f>
        <v>Z.02</v>
      </c>
      <c r="E378" s="14" t="str">
        <f t="shared" si="223"/>
        <v>Z.03</v>
      </c>
      <c r="F378" s="14" t="str">
        <f t="shared" si="223"/>
        <v>Z.04</v>
      </c>
      <c r="G378" s="14" t="str">
        <f t="shared" si="223"/>
        <v>Z.05</v>
      </c>
      <c r="H378" s="14" t="str">
        <f t="shared" si="223"/>
        <v>Z.06</v>
      </c>
      <c r="I378" s="14" t="str">
        <f t="shared" si="223"/>
        <v>Z.07</v>
      </c>
      <c r="J378" s="14" t="str">
        <f t="shared" si="223"/>
        <v>Z.08</v>
      </c>
      <c r="K378" s="14" t="str">
        <f t="shared" si="223"/>
        <v>Z.09</v>
      </c>
      <c r="L378" s="14" t="str">
        <f t="shared" si="223"/>
        <v>Z.10</v>
      </c>
      <c r="M378" s="14" t="str">
        <f t="shared" si="223"/>
        <v>Z.11</v>
      </c>
      <c r="N378" s="15" t="str">
        <f t="shared" si="223"/>
        <v>Z.12</v>
      </c>
      <c r="O378" s="15" t="str">
        <f t="shared" si="223"/>
        <v>Z.13</v>
      </c>
      <c r="P378" s="15" t="str">
        <f t="shared" si="223"/>
        <v>Z.14</v>
      </c>
      <c r="Q378" s="15" t="str">
        <f t="shared" si="223"/>
        <v>Z.15</v>
      </c>
      <c r="R378" s="15" t="str">
        <f t="shared" si="223"/>
        <v>Z.16</v>
      </c>
      <c r="S378" s="15" t="str">
        <f t="shared" si="223"/>
        <v>Z.17</v>
      </c>
      <c r="T378" s="15" t="str">
        <f t="shared" si="223"/>
        <v>Z.18</v>
      </c>
      <c r="U378" s="15" t="str">
        <f t="shared" si="223"/>
        <v>Z.19</v>
      </c>
      <c r="V378" s="15" t="str">
        <f t="shared" si="223"/>
        <v>Z.20</v>
      </c>
      <c r="W378" s="16" t="s">
        <v>110</v>
      </c>
    </row>
    <row r="379" spans="1:23" ht="9" customHeight="1" x14ac:dyDescent="0.2">
      <c r="C379" s="19" t="str">
        <f t="shared" ref="C379:V379" ca="1" si="224">IF(ISNA(C386),"B","W")</f>
        <v>B</v>
      </c>
      <c r="D379" s="20" t="str">
        <f t="shared" ca="1" si="224"/>
        <v>B</v>
      </c>
      <c r="E379" s="20" t="str">
        <f t="shared" ca="1" si="224"/>
        <v>B</v>
      </c>
      <c r="F379" s="20" t="str">
        <f t="shared" ca="1" si="224"/>
        <v>B</v>
      </c>
      <c r="G379" s="20" t="str">
        <f t="shared" ca="1" si="224"/>
        <v>B</v>
      </c>
      <c r="H379" s="20" t="str">
        <f t="shared" ca="1" si="224"/>
        <v>B</v>
      </c>
      <c r="I379" s="20" t="str">
        <f t="shared" ca="1" si="224"/>
        <v>B</v>
      </c>
      <c r="J379" s="20" t="str">
        <f t="shared" ca="1" si="224"/>
        <v>B</v>
      </c>
      <c r="K379" s="20" t="str">
        <f t="shared" ca="1" si="224"/>
        <v>B</v>
      </c>
      <c r="L379" s="20" t="str">
        <f t="shared" ca="1" si="224"/>
        <v>B</v>
      </c>
      <c r="M379" s="20" t="str">
        <f t="shared" ca="1" si="224"/>
        <v>B</v>
      </c>
      <c r="N379" s="21" t="str">
        <f t="shared" ca="1" si="224"/>
        <v>B</v>
      </c>
      <c r="O379" s="21" t="str">
        <f t="shared" ca="1" si="224"/>
        <v>B</v>
      </c>
      <c r="P379" s="21" t="str">
        <f t="shared" ca="1" si="224"/>
        <v>B</v>
      </c>
      <c r="Q379" s="21" t="str">
        <f t="shared" ca="1" si="224"/>
        <v>B</v>
      </c>
      <c r="R379" s="21" t="str">
        <f t="shared" ca="1" si="224"/>
        <v>B</v>
      </c>
      <c r="S379" s="21" t="str">
        <f t="shared" ca="1" si="224"/>
        <v>B</v>
      </c>
      <c r="T379" s="21" t="str">
        <f t="shared" ca="1" si="224"/>
        <v>B</v>
      </c>
      <c r="U379" s="21" t="str">
        <f t="shared" ca="1" si="224"/>
        <v>B</v>
      </c>
      <c r="V379" s="21" t="str">
        <f t="shared" ca="1" si="224"/>
        <v>B</v>
      </c>
      <c r="W379" s="6"/>
    </row>
    <row r="380" spans="1:23" x14ac:dyDescent="0.2">
      <c r="B380" s="17" t="s">
        <v>111</v>
      </c>
      <c r="C380" s="22" t="e">
        <f ca="1">IF(ISNA(C386),C387,C386)</f>
        <v>#N/A</v>
      </c>
      <c r="D380" s="23" t="e">
        <f t="shared" ref="D380:V380" ca="1" si="225">IF(ISNA(D386),D387,D386)</f>
        <v>#N/A</v>
      </c>
      <c r="E380" s="23" t="e">
        <f t="shared" ca="1" si="225"/>
        <v>#N/A</v>
      </c>
      <c r="F380" s="23" t="e">
        <f t="shared" ca="1" si="225"/>
        <v>#N/A</v>
      </c>
      <c r="G380" s="23" t="e">
        <f t="shared" ca="1" si="225"/>
        <v>#N/A</v>
      </c>
      <c r="H380" s="23" t="e">
        <f t="shared" ca="1" si="225"/>
        <v>#N/A</v>
      </c>
      <c r="I380" s="23" t="e">
        <f t="shared" ca="1" si="225"/>
        <v>#N/A</v>
      </c>
      <c r="J380" s="23" t="e">
        <f t="shared" ca="1" si="225"/>
        <v>#N/A</v>
      </c>
      <c r="K380" s="23" t="e">
        <f t="shared" ca="1" si="225"/>
        <v>#N/A</v>
      </c>
      <c r="L380" s="23" t="e">
        <f t="shared" ca="1" si="225"/>
        <v>#N/A</v>
      </c>
      <c r="M380" s="23" t="e">
        <f t="shared" ca="1" si="225"/>
        <v>#N/A</v>
      </c>
      <c r="N380" s="24" t="e">
        <f t="shared" ca="1" si="225"/>
        <v>#N/A</v>
      </c>
      <c r="O380" s="24" t="e">
        <f t="shared" ca="1" si="225"/>
        <v>#N/A</v>
      </c>
      <c r="P380" s="24" t="e">
        <f t="shared" ca="1" si="225"/>
        <v>#N/A</v>
      </c>
      <c r="Q380" s="24" t="e">
        <f t="shared" ca="1" si="225"/>
        <v>#N/A</v>
      </c>
      <c r="R380" s="24" t="e">
        <f t="shared" ca="1" si="225"/>
        <v>#N/A</v>
      </c>
      <c r="S380" s="24" t="e">
        <f t="shared" ca="1" si="225"/>
        <v>#N/A</v>
      </c>
      <c r="T380" s="24" t="e">
        <f t="shared" ca="1" si="225"/>
        <v>#N/A</v>
      </c>
      <c r="U380" s="24" t="e">
        <f t="shared" ca="1" si="225"/>
        <v>#N/A</v>
      </c>
      <c r="V380" s="24" t="e">
        <f t="shared" ca="1" si="225"/>
        <v>#N/A</v>
      </c>
      <c r="W380" s="11"/>
    </row>
    <row r="381" spans="1:23" ht="9" customHeight="1" x14ac:dyDescent="0.2">
      <c r="C381" s="25" t="str">
        <f t="shared" ref="C381:V381" ca="1" si="226">IF(ISNA(C388),"B","W")</f>
        <v>B</v>
      </c>
      <c r="D381" s="26" t="str">
        <f t="shared" ca="1" si="226"/>
        <v>B</v>
      </c>
      <c r="E381" s="26" t="str">
        <f t="shared" ca="1" si="226"/>
        <v>B</v>
      </c>
      <c r="F381" s="26" t="str">
        <f t="shared" ca="1" si="226"/>
        <v>B</v>
      </c>
      <c r="G381" s="26" t="str">
        <f t="shared" ca="1" si="226"/>
        <v>B</v>
      </c>
      <c r="H381" s="26" t="str">
        <f t="shared" ca="1" si="226"/>
        <v>B</v>
      </c>
      <c r="I381" s="26" t="str">
        <f t="shared" ca="1" si="226"/>
        <v>B</v>
      </c>
      <c r="J381" s="26" t="str">
        <f t="shared" ca="1" si="226"/>
        <v>B</v>
      </c>
      <c r="K381" s="26" t="str">
        <f t="shared" ca="1" si="226"/>
        <v>B</v>
      </c>
      <c r="L381" s="26" t="str">
        <f t="shared" ca="1" si="226"/>
        <v>B</v>
      </c>
      <c r="M381" s="26" t="str">
        <f t="shared" ca="1" si="226"/>
        <v>B</v>
      </c>
      <c r="N381" s="27" t="str">
        <f t="shared" ca="1" si="226"/>
        <v>B</v>
      </c>
      <c r="O381" s="27" t="str">
        <f t="shared" ca="1" si="226"/>
        <v>B</v>
      </c>
      <c r="P381" s="27" t="str">
        <f t="shared" ca="1" si="226"/>
        <v>B</v>
      </c>
      <c r="Q381" s="27" t="str">
        <f t="shared" ca="1" si="226"/>
        <v>B</v>
      </c>
      <c r="R381" s="27" t="str">
        <f t="shared" ca="1" si="226"/>
        <v>B</v>
      </c>
      <c r="S381" s="27" t="str">
        <f t="shared" ca="1" si="226"/>
        <v>B</v>
      </c>
      <c r="T381" s="27" t="str">
        <f t="shared" ca="1" si="226"/>
        <v>B</v>
      </c>
      <c r="U381" s="27" t="str">
        <f t="shared" ca="1" si="226"/>
        <v>B</v>
      </c>
      <c r="V381" s="27" t="str">
        <f t="shared" ca="1" si="226"/>
        <v>B</v>
      </c>
      <c r="W381" s="6"/>
    </row>
    <row r="382" spans="1:23" x14ac:dyDescent="0.2">
      <c r="B382" s="17" t="s">
        <v>112</v>
      </c>
      <c r="C382" s="22" t="e">
        <f ca="1">IF(ISNA(C388),C389,C388)</f>
        <v>#N/A</v>
      </c>
      <c r="D382" s="23" t="e">
        <f t="shared" ref="D382:V382" ca="1" si="227">IF(ISNA(D388),D389,D388)</f>
        <v>#N/A</v>
      </c>
      <c r="E382" s="23" t="e">
        <f t="shared" ca="1" si="227"/>
        <v>#N/A</v>
      </c>
      <c r="F382" s="23" t="e">
        <f t="shared" ca="1" si="227"/>
        <v>#N/A</v>
      </c>
      <c r="G382" s="23" t="e">
        <f t="shared" ca="1" si="227"/>
        <v>#N/A</v>
      </c>
      <c r="H382" s="23" t="e">
        <f t="shared" ca="1" si="227"/>
        <v>#N/A</v>
      </c>
      <c r="I382" s="23" t="e">
        <f t="shared" ca="1" si="227"/>
        <v>#N/A</v>
      </c>
      <c r="J382" s="23" t="e">
        <f t="shared" ca="1" si="227"/>
        <v>#N/A</v>
      </c>
      <c r="K382" s="23" t="e">
        <f t="shared" ca="1" si="227"/>
        <v>#N/A</v>
      </c>
      <c r="L382" s="23" t="e">
        <f t="shared" ca="1" si="227"/>
        <v>#N/A</v>
      </c>
      <c r="M382" s="23" t="e">
        <f t="shared" ca="1" si="227"/>
        <v>#N/A</v>
      </c>
      <c r="N382" s="24" t="e">
        <f t="shared" ca="1" si="227"/>
        <v>#N/A</v>
      </c>
      <c r="O382" s="24" t="e">
        <f t="shared" ca="1" si="227"/>
        <v>#N/A</v>
      </c>
      <c r="P382" s="24" t="e">
        <f t="shared" ca="1" si="227"/>
        <v>#N/A</v>
      </c>
      <c r="Q382" s="24" t="e">
        <f t="shared" ca="1" si="227"/>
        <v>#N/A</v>
      </c>
      <c r="R382" s="24" t="e">
        <f t="shared" ca="1" si="227"/>
        <v>#N/A</v>
      </c>
      <c r="S382" s="24" t="e">
        <f t="shared" ca="1" si="227"/>
        <v>#N/A</v>
      </c>
      <c r="T382" s="24" t="e">
        <f t="shared" ca="1" si="227"/>
        <v>#N/A</v>
      </c>
      <c r="U382" s="24" t="e">
        <f t="shared" ca="1" si="227"/>
        <v>#N/A</v>
      </c>
      <c r="V382" s="24" t="e">
        <f t="shared" ca="1" si="227"/>
        <v>#N/A</v>
      </c>
      <c r="W382" s="11"/>
    </row>
    <row r="383" spans="1:23" ht="9" customHeight="1" x14ac:dyDescent="0.2">
      <c r="C383" s="25" t="str">
        <f t="shared" ref="C383:V383" ca="1" si="228">IF(ISNA(C390),"B","W")</f>
        <v>B</v>
      </c>
      <c r="D383" s="26" t="str">
        <f t="shared" ca="1" si="228"/>
        <v>B</v>
      </c>
      <c r="E383" s="26" t="str">
        <f t="shared" ca="1" si="228"/>
        <v>B</v>
      </c>
      <c r="F383" s="26" t="str">
        <f t="shared" ca="1" si="228"/>
        <v>B</v>
      </c>
      <c r="G383" s="26" t="str">
        <f t="shared" ca="1" si="228"/>
        <v>B</v>
      </c>
      <c r="H383" s="26" t="str">
        <f t="shared" ca="1" si="228"/>
        <v>B</v>
      </c>
      <c r="I383" s="26" t="str">
        <f t="shared" ca="1" si="228"/>
        <v>B</v>
      </c>
      <c r="J383" s="26" t="str">
        <f t="shared" ca="1" si="228"/>
        <v>B</v>
      </c>
      <c r="K383" s="26" t="str">
        <f t="shared" ca="1" si="228"/>
        <v>B</v>
      </c>
      <c r="L383" s="26" t="str">
        <f t="shared" ca="1" si="228"/>
        <v>B</v>
      </c>
      <c r="M383" s="26" t="str">
        <f t="shared" ca="1" si="228"/>
        <v>B</v>
      </c>
      <c r="N383" s="27" t="str">
        <f t="shared" ca="1" si="228"/>
        <v>B</v>
      </c>
      <c r="O383" s="27" t="str">
        <f t="shared" ca="1" si="228"/>
        <v>B</v>
      </c>
      <c r="P383" s="27" t="str">
        <f t="shared" ca="1" si="228"/>
        <v>B</v>
      </c>
      <c r="Q383" s="27" t="str">
        <f t="shared" ca="1" si="228"/>
        <v>B</v>
      </c>
      <c r="R383" s="27" t="str">
        <f t="shared" ca="1" si="228"/>
        <v>B</v>
      </c>
      <c r="S383" s="27" t="str">
        <f t="shared" ca="1" si="228"/>
        <v>B</v>
      </c>
      <c r="T383" s="27" t="str">
        <f t="shared" ca="1" si="228"/>
        <v>B</v>
      </c>
      <c r="U383" s="27" t="str">
        <f t="shared" ca="1" si="228"/>
        <v>B</v>
      </c>
      <c r="V383" s="27" t="str">
        <f t="shared" ca="1" si="228"/>
        <v>B</v>
      </c>
      <c r="W383" s="6"/>
    </row>
    <row r="384" spans="1:23" ht="15.75" thickBot="1" x14ac:dyDescent="0.25">
      <c r="B384" s="17" t="s">
        <v>113</v>
      </c>
      <c r="C384" s="28" t="e">
        <f ca="1">IF(ISNA(C390),C391,C390)</f>
        <v>#N/A</v>
      </c>
      <c r="D384" s="29" t="e">
        <f t="shared" ref="D384:V384" ca="1" si="229">IF(ISNA(D390),D391,D390)</f>
        <v>#N/A</v>
      </c>
      <c r="E384" s="29" t="e">
        <f t="shared" ca="1" si="229"/>
        <v>#N/A</v>
      </c>
      <c r="F384" s="29" t="e">
        <f t="shared" ca="1" si="229"/>
        <v>#N/A</v>
      </c>
      <c r="G384" s="29" t="e">
        <f t="shared" ca="1" si="229"/>
        <v>#N/A</v>
      </c>
      <c r="H384" s="29" t="e">
        <f t="shared" ca="1" si="229"/>
        <v>#N/A</v>
      </c>
      <c r="I384" s="29" t="e">
        <f t="shared" ca="1" si="229"/>
        <v>#N/A</v>
      </c>
      <c r="J384" s="29" t="e">
        <f t="shared" ca="1" si="229"/>
        <v>#N/A</v>
      </c>
      <c r="K384" s="29" t="e">
        <f t="shared" ca="1" si="229"/>
        <v>#N/A</v>
      </c>
      <c r="L384" s="29" t="e">
        <f t="shared" ca="1" si="229"/>
        <v>#N/A</v>
      </c>
      <c r="M384" s="29" t="e">
        <f t="shared" ca="1" si="229"/>
        <v>#N/A</v>
      </c>
      <c r="N384" s="30" t="e">
        <f t="shared" ca="1" si="229"/>
        <v>#N/A</v>
      </c>
      <c r="O384" s="30" t="e">
        <f t="shared" ca="1" si="229"/>
        <v>#N/A</v>
      </c>
      <c r="P384" s="30" t="e">
        <f t="shared" ca="1" si="229"/>
        <v>#N/A</v>
      </c>
      <c r="Q384" s="30" t="e">
        <f t="shared" ca="1" si="229"/>
        <v>#N/A</v>
      </c>
      <c r="R384" s="30" t="e">
        <f t="shared" ca="1" si="229"/>
        <v>#N/A</v>
      </c>
      <c r="S384" s="30" t="e">
        <f t="shared" ca="1" si="229"/>
        <v>#N/A</v>
      </c>
      <c r="T384" s="30" t="e">
        <f t="shared" ca="1" si="229"/>
        <v>#N/A</v>
      </c>
      <c r="U384" s="30" t="e">
        <f t="shared" ca="1" si="229"/>
        <v>#N/A</v>
      </c>
      <c r="V384" s="30" t="e">
        <f t="shared" ca="1" si="229"/>
        <v>#N/A</v>
      </c>
      <c r="W384" s="7"/>
    </row>
    <row r="385" spans="2:23" ht="15.75" customHeight="1" thickBot="1" x14ac:dyDescent="0.25">
      <c r="B385" s="17" t="s">
        <v>110</v>
      </c>
      <c r="C385" s="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  <c r="O385" s="10"/>
      <c r="P385" s="10"/>
      <c r="Q385" s="10"/>
      <c r="R385" s="10"/>
      <c r="S385" s="10"/>
      <c r="T385" s="10"/>
      <c r="U385" s="10"/>
      <c r="V385" s="10"/>
      <c r="W385" s="5"/>
    </row>
    <row r="386" spans="2:23" ht="17.25" hidden="1" customHeight="1" x14ac:dyDescent="0.2">
      <c r="B386" s="17">
        <v>1</v>
      </c>
      <c r="C386" s="1" t="e">
        <f ca="1">VLOOKUP(C378,OFFSET(Pairings!$D$2,($B386-1)*gamesPerRound,0,gamesPerRound,2),2,FALSE)</f>
        <v>#N/A</v>
      </c>
      <c r="D386" s="1" t="e">
        <f ca="1">VLOOKUP(D378,OFFSET(Pairings!$D$2,($B386-1)*gamesPerRound,0,gamesPerRound,2),2,FALSE)</f>
        <v>#N/A</v>
      </c>
      <c r="E386" s="1" t="e">
        <f ca="1">VLOOKUP(E378,OFFSET(Pairings!$D$2,($B386-1)*gamesPerRound,0,gamesPerRound,2),2,FALSE)</f>
        <v>#N/A</v>
      </c>
      <c r="F386" s="1" t="e">
        <f ca="1">VLOOKUP(F378,OFFSET(Pairings!$D$2,($B386-1)*gamesPerRound,0,gamesPerRound,2),2,FALSE)</f>
        <v>#N/A</v>
      </c>
      <c r="G386" s="1" t="e">
        <f ca="1">VLOOKUP(G378,OFFSET(Pairings!$D$2,($B386-1)*gamesPerRound,0,gamesPerRound,2),2,FALSE)</f>
        <v>#N/A</v>
      </c>
      <c r="H386" s="1" t="e">
        <f ca="1">VLOOKUP(H378,OFFSET(Pairings!$D$2,($B386-1)*gamesPerRound,0,gamesPerRound,2),2,FALSE)</f>
        <v>#N/A</v>
      </c>
      <c r="I386" s="1" t="e">
        <f ca="1">VLOOKUP(I378,OFFSET(Pairings!$D$2,($B386-1)*gamesPerRound,0,gamesPerRound,2),2,FALSE)</f>
        <v>#N/A</v>
      </c>
      <c r="J386" s="1" t="e">
        <f ca="1">VLOOKUP(J378,OFFSET(Pairings!$D$2,($B386-1)*gamesPerRound,0,gamesPerRound,2),2,FALSE)</f>
        <v>#N/A</v>
      </c>
      <c r="K386" s="1" t="e">
        <f ca="1">VLOOKUP(K378,OFFSET(Pairings!$D$2,($B386-1)*gamesPerRound,0,gamesPerRound,2),2,FALSE)</f>
        <v>#N/A</v>
      </c>
      <c r="L386" s="1" t="e">
        <f ca="1">VLOOKUP(L378,OFFSET(Pairings!$D$2,($B386-1)*gamesPerRound,0,gamesPerRound,2),2,FALSE)</f>
        <v>#N/A</v>
      </c>
      <c r="M386" s="1" t="e">
        <f ca="1">VLOOKUP(M378,OFFSET(Pairings!$D$2,($B386-1)*gamesPerRound,0,gamesPerRound,2),2,FALSE)</f>
        <v>#N/A</v>
      </c>
      <c r="N386" s="1" t="e">
        <f ca="1">VLOOKUP(N378,OFFSET(Pairings!$D$2,($B386-1)*gamesPerRound,0,gamesPerRound,2),2,FALSE)</f>
        <v>#N/A</v>
      </c>
      <c r="O386" s="1" t="e">
        <f ca="1">VLOOKUP(O378,OFFSET(Pairings!$D$2,($B386-1)*gamesPerRound,0,gamesPerRound,2),2,FALSE)</f>
        <v>#N/A</v>
      </c>
      <c r="P386" s="1" t="e">
        <f ca="1">VLOOKUP(P378,OFFSET(Pairings!$D$2,($B386-1)*gamesPerRound,0,gamesPerRound,2),2,FALSE)</f>
        <v>#N/A</v>
      </c>
      <c r="Q386" s="1" t="e">
        <f ca="1">VLOOKUP(Q378,OFFSET(Pairings!$D$2,($B386-1)*gamesPerRound,0,gamesPerRound,2),2,FALSE)</f>
        <v>#N/A</v>
      </c>
      <c r="R386" s="1" t="e">
        <f ca="1">VLOOKUP(R378,OFFSET(Pairings!$D$2,($B386-1)*gamesPerRound,0,gamesPerRound,2),2,FALSE)</f>
        <v>#N/A</v>
      </c>
      <c r="S386" s="1" t="e">
        <f ca="1">VLOOKUP(S378,OFFSET(Pairings!$D$2,($B386-1)*gamesPerRound,0,gamesPerRound,2),2,FALSE)</f>
        <v>#N/A</v>
      </c>
      <c r="T386" s="1" t="e">
        <f ca="1">VLOOKUP(T378,OFFSET(Pairings!$D$2,($B386-1)*gamesPerRound,0,gamesPerRound,2),2,FALSE)</f>
        <v>#N/A</v>
      </c>
      <c r="U386" s="1" t="e">
        <f ca="1">VLOOKUP(U378,OFFSET(Pairings!$D$2,($B386-1)*gamesPerRound,0,gamesPerRound,2),2,FALSE)</f>
        <v>#N/A</v>
      </c>
      <c r="V386" s="1" t="e">
        <f ca="1">VLOOKUP(V378,OFFSET(Pairings!$D$2,($B386-1)*gamesPerRound,0,gamesPerRound,2),2,FALSE)</f>
        <v>#N/A</v>
      </c>
    </row>
    <row r="387" spans="2:23" ht="17.25" hidden="1" customHeight="1" x14ac:dyDescent="0.2">
      <c r="B387" s="17">
        <v>1</v>
      </c>
      <c r="C387" s="1" t="e">
        <f ca="1">VLOOKUP(C378,OFFSET(Pairings!$E$2,($B387-1)*gamesPerRound,0,gamesPerRound,4),4,FALSE)</f>
        <v>#N/A</v>
      </c>
      <c r="D387" s="1" t="e">
        <f ca="1">VLOOKUP(D378,OFFSET(Pairings!$E$2,($B387-1)*gamesPerRound,0,gamesPerRound,4),4,FALSE)</f>
        <v>#N/A</v>
      </c>
      <c r="E387" s="1" t="e">
        <f ca="1">VLOOKUP(E378,OFFSET(Pairings!$E$2,($B387-1)*gamesPerRound,0,gamesPerRound,4),4,FALSE)</f>
        <v>#N/A</v>
      </c>
      <c r="F387" s="1" t="e">
        <f ca="1">VLOOKUP(F378,OFFSET(Pairings!$E$2,($B387-1)*gamesPerRound,0,gamesPerRound,4),4,FALSE)</f>
        <v>#N/A</v>
      </c>
      <c r="G387" s="1" t="e">
        <f ca="1">VLOOKUP(G378,OFFSET(Pairings!$E$2,($B387-1)*gamesPerRound,0,gamesPerRound,4),4,FALSE)</f>
        <v>#N/A</v>
      </c>
      <c r="H387" s="1" t="e">
        <f ca="1">VLOOKUP(H378,OFFSET(Pairings!$E$2,($B387-1)*gamesPerRound,0,gamesPerRound,4),4,FALSE)</f>
        <v>#N/A</v>
      </c>
      <c r="I387" s="1" t="e">
        <f ca="1">VLOOKUP(I378,OFFSET(Pairings!$E$2,($B387-1)*gamesPerRound,0,gamesPerRound,4),4,FALSE)</f>
        <v>#N/A</v>
      </c>
      <c r="J387" s="1" t="e">
        <f ca="1">VLOOKUP(J378,OFFSET(Pairings!$E$2,($B387-1)*gamesPerRound,0,gamesPerRound,4),4,FALSE)</f>
        <v>#N/A</v>
      </c>
      <c r="K387" s="1" t="e">
        <f ca="1">VLOOKUP(K378,OFFSET(Pairings!$E$2,($B387-1)*gamesPerRound,0,gamesPerRound,4),4,FALSE)</f>
        <v>#N/A</v>
      </c>
      <c r="L387" s="1" t="e">
        <f ca="1">VLOOKUP(L378,OFFSET(Pairings!$E$2,($B387-1)*gamesPerRound,0,gamesPerRound,4),4,FALSE)</f>
        <v>#N/A</v>
      </c>
      <c r="M387" s="1" t="e">
        <f ca="1">VLOOKUP(M378,OFFSET(Pairings!$E$2,($B387-1)*gamesPerRound,0,gamesPerRound,4),4,FALSE)</f>
        <v>#N/A</v>
      </c>
      <c r="N387" s="1" t="e">
        <f ca="1">VLOOKUP(N378,OFFSET(Pairings!$E$2,($B387-1)*gamesPerRound,0,gamesPerRound,4),4,FALSE)</f>
        <v>#N/A</v>
      </c>
      <c r="O387" s="1" t="e">
        <f ca="1">VLOOKUP(O378,OFFSET(Pairings!$E$2,($B387-1)*gamesPerRound,0,gamesPerRound,4),4,FALSE)</f>
        <v>#N/A</v>
      </c>
      <c r="P387" s="1" t="e">
        <f ca="1">VLOOKUP(P378,OFFSET(Pairings!$E$2,($B387-1)*gamesPerRound,0,gamesPerRound,4),4,FALSE)</f>
        <v>#N/A</v>
      </c>
      <c r="Q387" s="1" t="e">
        <f ca="1">VLOOKUP(Q378,OFFSET(Pairings!$E$2,($B387-1)*gamesPerRound,0,gamesPerRound,4),4,FALSE)</f>
        <v>#N/A</v>
      </c>
      <c r="R387" s="1" t="e">
        <f ca="1">VLOOKUP(R378,OFFSET(Pairings!$E$2,($B387-1)*gamesPerRound,0,gamesPerRound,4),4,FALSE)</f>
        <v>#N/A</v>
      </c>
      <c r="S387" s="1" t="e">
        <f ca="1">VLOOKUP(S378,OFFSET(Pairings!$E$2,($B387-1)*gamesPerRound,0,gamesPerRound,4),4,FALSE)</f>
        <v>#N/A</v>
      </c>
      <c r="T387" s="1" t="e">
        <f ca="1">VLOOKUP(T378,OFFSET(Pairings!$E$2,($B387-1)*gamesPerRound,0,gamesPerRound,4),4,FALSE)</f>
        <v>#N/A</v>
      </c>
      <c r="U387" s="1" t="e">
        <f ca="1">VLOOKUP(U378,OFFSET(Pairings!$E$2,($B387-1)*gamesPerRound,0,gamesPerRound,4),4,FALSE)</f>
        <v>#N/A</v>
      </c>
      <c r="V387" s="1" t="e">
        <f ca="1">VLOOKUP(V378,OFFSET(Pairings!$E$2,($B387-1)*gamesPerRound,0,gamesPerRound,4),4,FALSE)</f>
        <v>#N/A</v>
      </c>
    </row>
    <row r="388" spans="2:23" ht="17.25" hidden="1" customHeight="1" x14ac:dyDescent="0.2">
      <c r="B388" s="17">
        <v>2</v>
      </c>
      <c r="C388" s="1" t="e">
        <f ca="1">VLOOKUP(C378,OFFSET(Pairings!$D$2,($B388-1)*gamesPerRound,0,gamesPerRound,2),2,FALSE)</f>
        <v>#N/A</v>
      </c>
      <c r="D388" s="1" t="e">
        <f ca="1">VLOOKUP(D378,OFFSET(Pairings!$D$2,($B388-1)*gamesPerRound,0,gamesPerRound,2),2,FALSE)</f>
        <v>#N/A</v>
      </c>
      <c r="E388" s="1" t="e">
        <f ca="1">VLOOKUP(E378,OFFSET(Pairings!$D$2,($B388-1)*gamesPerRound,0,gamesPerRound,2),2,FALSE)</f>
        <v>#N/A</v>
      </c>
      <c r="F388" s="1" t="e">
        <f ca="1">VLOOKUP(F378,OFFSET(Pairings!$D$2,($B388-1)*gamesPerRound,0,gamesPerRound,2),2,FALSE)</f>
        <v>#N/A</v>
      </c>
      <c r="G388" s="1" t="e">
        <f ca="1">VLOOKUP(G378,OFFSET(Pairings!$D$2,($B388-1)*gamesPerRound,0,gamesPerRound,2),2,FALSE)</f>
        <v>#N/A</v>
      </c>
      <c r="H388" s="1" t="e">
        <f ca="1">VLOOKUP(H378,OFFSET(Pairings!$D$2,($B388-1)*gamesPerRound,0,gamesPerRound,2),2,FALSE)</f>
        <v>#N/A</v>
      </c>
      <c r="I388" s="1" t="e">
        <f ca="1">VLOOKUP(I378,OFFSET(Pairings!$D$2,($B388-1)*gamesPerRound,0,gamesPerRound,2),2,FALSE)</f>
        <v>#N/A</v>
      </c>
      <c r="J388" s="1" t="e">
        <f ca="1">VLOOKUP(J378,OFFSET(Pairings!$D$2,($B388-1)*gamesPerRound,0,gamesPerRound,2),2,FALSE)</f>
        <v>#N/A</v>
      </c>
      <c r="K388" s="1" t="e">
        <f ca="1">VLOOKUP(K378,OFFSET(Pairings!$D$2,($B388-1)*gamesPerRound,0,gamesPerRound,2),2,FALSE)</f>
        <v>#N/A</v>
      </c>
      <c r="L388" s="1" t="e">
        <f ca="1">VLOOKUP(L378,OFFSET(Pairings!$D$2,($B388-1)*gamesPerRound,0,gamesPerRound,2),2,FALSE)</f>
        <v>#N/A</v>
      </c>
      <c r="M388" s="1" t="e">
        <f ca="1">VLOOKUP(M378,OFFSET(Pairings!$D$2,($B388-1)*gamesPerRound,0,gamesPerRound,2),2,FALSE)</f>
        <v>#N/A</v>
      </c>
      <c r="N388" s="1" t="e">
        <f ca="1">VLOOKUP(N378,OFFSET(Pairings!$D$2,($B388-1)*gamesPerRound,0,gamesPerRound,2),2,FALSE)</f>
        <v>#N/A</v>
      </c>
      <c r="O388" s="1" t="e">
        <f ca="1">VLOOKUP(O378,OFFSET(Pairings!$D$2,($B388-1)*gamesPerRound,0,gamesPerRound,2),2,FALSE)</f>
        <v>#N/A</v>
      </c>
      <c r="P388" s="1" t="e">
        <f ca="1">VLOOKUP(P378,OFFSET(Pairings!$D$2,($B388-1)*gamesPerRound,0,gamesPerRound,2),2,FALSE)</f>
        <v>#N/A</v>
      </c>
      <c r="Q388" s="1" t="e">
        <f ca="1">VLOOKUP(Q378,OFFSET(Pairings!$D$2,($B388-1)*gamesPerRound,0,gamesPerRound,2),2,FALSE)</f>
        <v>#N/A</v>
      </c>
      <c r="R388" s="1" t="e">
        <f ca="1">VLOOKUP(R378,OFFSET(Pairings!$D$2,($B388-1)*gamesPerRound,0,gamesPerRound,2),2,FALSE)</f>
        <v>#N/A</v>
      </c>
      <c r="S388" s="1" t="e">
        <f ca="1">VLOOKUP(S378,OFFSET(Pairings!$D$2,($B388-1)*gamesPerRound,0,gamesPerRound,2),2,FALSE)</f>
        <v>#N/A</v>
      </c>
      <c r="T388" s="1" t="e">
        <f ca="1">VLOOKUP(T378,OFFSET(Pairings!$D$2,($B388-1)*gamesPerRound,0,gamesPerRound,2),2,FALSE)</f>
        <v>#N/A</v>
      </c>
      <c r="U388" s="1" t="e">
        <f ca="1">VLOOKUP(U378,OFFSET(Pairings!$D$2,($B388-1)*gamesPerRound,0,gamesPerRound,2),2,FALSE)</f>
        <v>#N/A</v>
      </c>
      <c r="V388" s="1" t="e">
        <f ca="1">VLOOKUP(V378,OFFSET(Pairings!$D$2,($B388-1)*gamesPerRound,0,gamesPerRound,2),2,FALSE)</f>
        <v>#N/A</v>
      </c>
    </row>
    <row r="389" spans="2:23" ht="17.25" hidden="1" customHeight="1" x14ac:dyDescent="0.2">
      <c r="B389" s="17">
        <v>2</v>
      </c>
      <c r="C389" s="1" t="e">
        <f ca="1">VLOOKUP(C378,OFFSET(Pairings!$E$2,($B389-1)*gamesPerRound,0,gamesPerRound,4),4,FALSE)</f>
        <v>#N/A</v>
      </c>
      <c r="D389" s="1" t="e">
        <f ca="1">VLOOKUP(D378,OFFSET(Pairings!$E$2,($B389-1)*gamesPerRound,0,gamesPerRound,4),4,FALSE)</f>
        <v>#N/A</v>
      </c>
      <c r="E389" s="1" t="e">
        <f ca="1">VLOOKUP(E378,OFFSET(Pairings!$E$2,($B389-1)*gamesPerRound,0,gamesPerRound,4),4,FALSE)</f>
        <v>#N/A</v>
      </c>
      <c r="F389" s="1" t="e">
        <f ca="1">VLOOKUP(F378,OFFSET(Pairings!$E$2,($B389-1)*gamesPerRound,0,gamesPerRound,4),4,FALSE)</f>
        <v>#N/A</v>
      </c>
      <c r="G389" s="1" t="e">
        <f ca="1">VLOOKUP(G378,OFFSET(Pairings!$E$2,($B389-1)*gamesPerRound,0,gamesPerRound,4),4,FALSE)</f>
        <v>#N/A</v>
      </c>
      <c r="H389" s="1" t="e">
        <f ca="1">VLOOKUP(H378,OFFSET(Pairings!$E$2,($B389-1)*gamesPerRound,0,gamesPerRound,4),4,FALSE)</f>
        <v>#N/A</v>
      </c>
      <c r="I389" s="1" t="e">
        <f ca="1">VLOOKUP(I378,OFFSET(Pairings!$E$2,($B389-1)*gamesPerRound,0,gamesPerRound,4),4,FALSE)</f>
        <v>#N/A</v>
      </c>
      <c r="J389" s="1" t="e">
        <f ca="1">VLOOKUP(J378,OFFSET(Pairings!$E$2,($B389-1)*gamesPerRound,0,gamesPerRound,4),4,FALSE)</f>
        <v>#N/A</v>
      </c>
      <c r="K389" s="1" t="e">
        <f ca="1">VLOOKUP(K378,OFFSET(Pairings!$E$2,($B389-1)*gamesPerRound,0,gamesPerRound,4),4,FALSE)</f>
        <v>#N/A</v>
      </c>
      <c r="L389" s="1" t="e">
        <f ca="1">VLOOKUP(L378,OFFSET(Pairings!$E$2,($B389-1)*gamesPerRound,0,gamesPerRound,4),4,FALSE)</f>
        <v>#N/A</v>
      </c>
      <c r="M389" s="1" t="e">
        <f ca="1">VLOOKUP(M378,OFFSET(Pairings!$E$2,($B389-1)*gamesPerRound,0,gamesPerRound,4),4,FALSE)</f>
        <v>#N/A</v>
      </c>
      <c r="N389" s="1" t="e">
        <f ca="1">VLOOKUP(N378,OFFSET(Pairings!$E$2,($B389-1)*gamesPerRound,0,gamesPerRound,4),4,FALSE)</f>
        <v>#N/A</v>
      </c>
      <c r="O389" s="1" t="e">
        <f ca="1">VLOOKUP(O378,OFFSET(Pairings!$E$2,($B389-1)*gamesPerRound,0,gamesPerRound,4),4,FALSE)</f>
        <v>#N/A</v>
      </c>
      <c r="P389" s="1" t="e">
        <f ca="1">VLOOKUP(P378,OFFSET(Pairings!$E$2,($B389-1)*gamesPerRound,0,gamesPerRound,4),4,FALSE)</f>
        <v>#N/A</v>
      </c>
      <c r="Q389" s="1" t="e">
        <f ca="1">VLOOKUP(Q378,OFFSET(Pairings!$E$2,($B389-1)*gamesPerRound,0,gamesPerRound,4),4,FALSE)</f>
        <v>#N/A</v>
      </c>
      <c r="R389" s="1" t="e">
        <f ca="1">VLOOKUP(R378,OFFSET(Pairings!$E$2,($B389-1)*gamesPerRound,0,gamesPerRound,4),4,FALSE)</f>
        <v>#N/A</v>
      </c>
      <c r="S389" s="1" t="e">
        <f ca="1">VLOOKUP(S378,OFFSET(Pairings!$E$2,($B389-1)*gamesPerRound,0,gamesPerRound,4),4,FALSE)</f>
        <v>#N/A</v>
      </c>
      <c r="T389" s="1" t="e">
        <f ca="1">VLOOKUP(T378,OFFSET(Pairings!$E$2,($B389-1)*gamesPerRound,0,gamesPerRound,4),4,FALSE)</f>
        <v>#N/A</v>
      </c>
      <c r="U389" s="1" t="e">
        <f ca="1">VLOOKUP(U378,OFFSET(Pairings!$E$2,($B389-1)*gamesPerRound,0,gamesPerRound,4),4,FALSE)</f>
        <v>#N/A</v>
      </c>
      <c r="V389" s="1" t="e">
        <f ca="1">VLOOKUP(V378,OFFSET(Pairings!$E$2,($B389-1)*gamesPerRound,0,gamesPerRound,4),4,FALSE)</f>
        <v>#N/A</v>
      </c>
    </row>
    <row r="390" spans="2:23" ht="17.25" hidden="1" customHeight="1" x14ac:dyDescent="0.2">
      <c r="B390" s="17">
        <v>3</v>
      </c>
      <c r="C390" s="1" t="e">
        <f ca="1">VLOOKUP(C378,OFFSET(Pairings!$D$2,($B390-1)*gamesPerRound,0,gamesPerRound,2),2,FALSE)</f>
        <v>#N/A</v>
      </c>
      <c r="D390" s="1" t="e">
        <f ca="1">VLOOKUP(D378,OFFSET(Pairings!$D$2,($B390-1)*gamesPerRound,0,gamesPerRound,2),2,FALSE)</f>
        <v>#N/A</v>
      </c>
      <c r="E390" s="1" t="e">
        <f ca="1">VLOOKUP(E378,OFFSET(Pairings!$D$2,($B390-1)*gamesPerRound,0,gamesPerRound,2),2,FALSE)</f>
        <v>#N/A</v>
      </c>
      <c r="F390" s="1" t="e">
        <f ca="1">VLOOKUP(F378,OFFSET(Pairings!$D$2,($B390-1)*gamesPerRound,0,gamesPerRound,2),2,FALSE)</f>
        <v>#N/A</v>
      </c>
      <c r="G390" s="1" t="e">
        <f ca="1">VLOOKUP(G378,OFFSET(Pairings!$D$2,($B390-1)*gamesPerRound,0,gamesPerRound,2),2,FALSE)</f>
        <v>#N/A</v>
      </c>
      <c r="H390" s="1" t="e">
        <f ca="1">VLOOKUP(H378,OFFSET(Pairings!$D$2,($B390-1)*gamesPerRound,0,gamesPerRound,2),2,FALSE)</f>
        <v>#N/A</v>
      </c>
      <c r="I390" s="1" t="e">
        <f ca="1">VLOOKUP(I378,OFFSET(Pairings!$D$2,($B390-1)*gamesPerRound,0,gamesPerRound,2),2,FALSE)</f>
        <v>#N/A</v>
      </c>
      <c r="J390" s="1" t="e">
        <f ca="1">VLOOKUP(J378,OFFSET(Pairings!$D$2,($B390-1)*gamesPerRound,0,gamesPerRound,2),2,FALSE)</f>
        <v>#N/A</v>
      </c>
      <c r="K390" s="1" t="e">
        <f ca="1">VLOOKUP(K378,OFFSET(Pairings!$D$2,($B390-1)*gamesPerRound,0,gamesPerRound,2),2,FALSE)</f>
        <v>#N/A</v>
      </c>
      <c r="L390" s="1" t="e">
        <f ca="1">VLOOKUP(L378,OFFSET(Pairings!$D$2,($B390-1)*gamesPerRound,0,gamesPerRound,2),2,FALSE)</f>
        <v>#N/A</v>
      </c>
      <c r="M390" s="1" t="e">
        <f ca="1">VLOOKUP(M378,OFFSET(Pairings!$D$2,($B390-1)*gamesPerRound,0,gamesPerRound,2),2,FALSE)</f>
        <v>#N/A</v>
      </c>
      <c r="N390" s="1" t="e">
        <f ca="1">VLOOKUP(N378,OFFSET(Pairings!$D$2,($B390-1)*gamesPerRound,0,gamesPerRound,2),2,FALSE)</f>
        <v>#N/A</v>
      </c>
      <c r="O390" s="1" t="e">
        <f ca="1">VLOOKUP(O378,OFFSET(Pairings!$D$2,($B390-1)*gamesPerRound,0,gamesPerRound,2),2,FALSE)</f>
        <v>#N/A</v>
      </c>
      <c r="P390" s="1" t="e">
        <f ca="1">VLOOKUP(P378,OFFSET(Pairings!$D$2,($B390-1)*gamesPerRound,0,gamesPerRound,2),2,FALSE)</f>
        <v>#N/A</v>
      </c>
      <c r="Q390" s="1" t="e">
        <f ca="1">VLOOKUP(Q378,OFFSET(Pairings!$D$2,($B390-1)*gamesPerRound,0,gamesPerRound,2),2,FALSE)</f>
        <v>#N/A</v>
      </c>
      <c r="R390" s="1" t="e">
        <f ca="1">VLOOKUP(R378,OFFSET(Pairings!$D$2,($B390-1)*gamesPerRound,0,gamesPerRound,2),2,FALSE)</f>
        <v>#N/A</v>
      </c>
      <c r="S390" s="1" t="e">
        <f ca="1">VLOOKUP(S378,OFFSET(Pairings!$D$2,($B390-1)*gamesPerRound,0,gamesPerRound,2),2,FALSE)</f>
        <v>#N/A</v>
      </c>
      <c r="T390" s="1" t="e">
        <f ca="1">VLOOKUP(T378,OFFSET(Pairings!$D$2,($B390-1)*gamesPerRound,0,gamesPerRound,2),2,FALSE)</f>
        <v>#N/A</v>
      </c>
      <c r="U390" s="1" t="e">
        <f ca="1">VLOOKUP(U378,OFFSET(Pairings!$D$2,($B390-1)*gamesPerRound,0,gamesPerRound,2),2,FALSE)</f>
        <v>#N/A</v>
      </c>
      <c r="V390" s="1" t="e">
        <f ca="1">VLOOKUP(V378,OFFSET(Pairings!$D$2,($B390-1)*gamesPerRound,0,gamesPerRound,2),2,FALSE)</f>
        <v>#N/A</v>
      </c>
    </row>
    <row r="391" spans="2:23" ht="17.25" hidden="1" customHeight="1" x14ac:dyDescent="0.2">
      <c r="B391" s="17">
        <v>3</v>
      </c>
      <c r="C391" s="1" t="e">
        <f ca="1">VLOOKUP(C378,OFFSET(Pairings!$E$2,($B391-1)*gamesPerRound,0,gamesPerRound,4),4,FALSE)</f>
        <v>#N/A</v>
      </c>
      <c r="D391" s="1" t="e">
        <f ca="1">VLOOKUP(D378,OFFSET(Pairings!$E$2,($B391-1)*gamesPerRound,0,gamesPerRound,4),4,FALSE)</f>
        <v>#N/A</v>
      </c>
      <c r="E391" s="1" t="e">
        <f ca="1">VLOOKUP(E378,OFFSET(Pairings!$E$2,($B391-1)*gamesPerRound,0,gamesPerRound,4),4,FALSE)</f>
        <v>#N/A</v>
      </c>
      <c r="F391" s="1" t="e">
        <f ca="1">VLOOKUP(F378,OFFSET(Pairings!$E$2,($B391-1)*gamesPerRound,0,gamesPerRound,4),4,FALSE)</f>
        <v>#N/A</v>
      </c>
      <c r="G391" s="1" t="e">
        <f ca="1">VLOOKUP(G378,OFFSET(Pairings!$E$2,($B391-1)*gamesPerRound,0,gamesPerRound,4),4,FALSE)</f>
        <v>#N/A</v>
      </c>
      <c r="H391" s="1" t="e">
        <f ca="1">VLOOKUP(H378,OFFSET(Pairings!$E$2,($B391-1)*gamesPerRound,0,gamesPerRound,4),4,FALSE)</f>
        <v>#N/A</v>
      </c>
      <c r="I391" s="1" t="e">
        <f ca="1">VLOOKUP(I378,OFFSET(Pairings!$E$2,($B391-1)*gamesPerRound,0,gamesPerRound,4),4,FALSE)</f>
        <v>#N/A</v>
      </c>
      <c r="J391" s="1" t="e">
        <f ca="1">VLOOKUP(J378,OFFSET(Pairings!$E$2,($B391-1)*gamesPerRound,0,gamesPerRound,4),4,FALSE)</f>
        <v>#N/A</v>
      </c>
      <c r="K391" s="1" t="e">
        <f ca="1">VLOOKUP(K378,OFFSET(Pairings!$E$2,($B391-1)*gamesPerRound,0,gamesPerRound,4),4,FALSE)</f>
        <v>#N/A</v>
      </c>
      <c r="L391" s="1" t="e">
        <f ca="1">VLOOKUP(L378,OFFSET(Pairings!$E$2,($B391-1)*gamesPerRound,0,gamesPerRound,4),4,FALSE)</f>
        <v>#N/A</v>
      </c>
      <c r="M391" s="1" t="e">
        <f ca="1">VLOOKUP(M378,OFFSET(Pairings!$E$2,($B391-1)*gamesPerRound,0,gamesPerRound,4),4,FALSE)</f>
        <v>#N/A</v>
      </c>
      <c r="N391" s="1" t="e">
        <f ca="1">VLOOKUP(N378,OFFSET(Pairings!$E$2,($B391-1)*gamesPerRound,0,gamesPerRound,4),4,FALSE)</f>
        <v>#N/A</v>
      </c>
      <c r="O391" s="1" t="e">
        <f ca="1">VLOOKUP(O378,OFFSET(Pairings!$E$2,($B391-1)*gamesPerRound,0,gamesPerRound,4),4,FALSE)</f>
        <v>#N/A</v>
      </c>
      <c r="P391" s="1" t="e">
        <f ca="1">VLOOKUP(P378,OFFSET(Pairings!$E$2,($B391-1)*gamesPerRound,0,gamesPerRound,4),4,FALSE)</f>
        <v>#N/A</v>
      </c>
      <c r="Q391" s="1" t="e">
        <f ca="1">VLOOKUP(Q378,OFFSET(Pairings!$E$2,($B391-1)*gamesPerRound,0,gamesPerRound,4),4,FALSE)</f>
        <v>#N/A</v>
      </c>
      <c r="R391" s="1" t="e">
        <f ca="1">VLOOKUP(R378,OFFSET(Pairings!$E$2,($B391-1)*gamesPerRound,0,gamesPerRound,4),4,FALSE)</f>
        <v>#N/A</v>
      </c>
      <c r="S391" s="1" t="e">
        <f ca="1">VLOOKUP(S378,OFFSET(Pairings!$E$2,($B391-1)*gamesPerRound,0,gamesPerRound,4),4,FALSE)</f>
        <v>#N/A</v>
      </c>
      <c r="T391" s="1" t="e">
        <f ca="1">VLOOKUP(T378,OFFSET(Pairings!$E$2,($B391-1)*gamesPerRound,0,gamesPerRound,4),4,FALSE)</f>
        <v>#N/A</v>
      </c>
      <c r="U391" s="1" t="e">
        <f ca="1">VLOOKUP(U378,OFFSET(Pairings!$E$2,($B391-1)*gamesPerRound,0,gamesPerRound,4),4,FALSE)</f>
        <v>#N/A</v>
      </c>
      <c r="V391" s="1" t="e">
        <f ca="1">VLOOKUP(V378,OFFSET(Pairings!$E$2,($B391-1)*gamesPerRound,0,gamesPerRound,4),4,FALSE)</f>
        <v>#N/A</v>
      </c>
    </row>
  </sheetData>
  <sheetProtection sheet="1" objects="1" scenarios="1" formatCells="0" formatRows="0"/>
  <phoneticPr fontId="0" type="noConversion"/>
  <conditionalFormatting sqref="D31:V31 D27:V27 D29:V29 D46:V46 D42:V42 D44:V44 D61:V61 D57:V57 D59:V59 D76:V76 D72:V72 D74:V74 D91:V91 D87:V87 D89:V89 D106:V106 D102:V102 D104:V104 D121:V121 D117:V117 D119:V119 D16:V16 D12:V12 D14:V14 D136:V136 D132:V132 D134:V134 D151:V151 D147:V147 D149:V149 D166:V166 D162:V162 D164:V164 D181:V181 D177:V177 D179:V179 D196:V196 D192:V192 D194:V194 D211:V211 D207:V207 D209:V209 D226:V226 D222:V222 D224:V224">
    <cfRule type="cellIs" dxfId="36" priority="45" stopIfTrue="1" operator="equal">
      <formula>#N/A</formula>
    </cfRule>
  </conditionalFormatting>
  <conditionalFormatting sqref="C6:V6 C8:V8 C79:V79 C81:V81 C83:V83 C94:V94 C96:V96 C98:V98 C19:V19 C21:V21 C23:V23 C34:V34 C36:V36 C38:V38 C49:V49 C51:V51 C53:V53 C64:V64 C66:V66 C68:V68 C109:V109 C111:V111 C113:V113 C4:V4 C124:V124 C126:V126 C128:V128 C139:V139 C141:V141 C143:V143 C154:V154 C156:V156 C158:V158 C169:V169 C171:V171 C173:V173 C184:V184 C186:V186 C188:V188 C199:V199 C201:V201 C203:V203 C214:V214 C216:V216 C218:V218">
    <cfRule type="cellIs" dxfId="35" priority="46" stopIfTrue="1" operator="equal">
      <formula>"""B"""</formula>
    </cfRule>
  </conditionalFormatting>
  <conditionalFormatting sqref="D241:V241 D237:V237 D239:V239">
    <cfRule type="cellIs" dxfId="34" priority="30" stopIfTrue="1" operator="equal">
      <formula>#N/A</formula>
    </cfRule>
  </conditionalFormatting>
  <conditionalFormatting sqref="C229:V229 C231:V231 C233:V233">
    <cfRule type="cellIs" dxfId="33" priority="29" stopIfTrue="1" operator="equal">
      <formula>"""B"""</formula>
    </cfRule>
  </conditionalFormatting>
  <conditionalFormatting sqref="D256:V256 D252:V252 D254:V254">
    <cfRule type="cellIs" dxfId="32" priority="28" stopIfTrue="1" operator="equal">
      <formula>#N/A</formula>
    </cfRule>
  </conditionalFormatting>
  <conditionalFormatting sqref="C244:V244 C246:V246 C248:V248">
    <cfRule type="cellIs" dxfId="31" priority="27" stopIfTrue="1" operator="equal">
      <formula>"""B"""</formula>
    </cfRule>
  </conditionalFormatting>
  <conditionalFormatting sqref="D271:V271 D267:V267 D269:V269">
    <cfRule type="cellIs" dxfId="30" priority="26" stopIfTrue="1" operator="equal">
      <formula>#N/A</formula>
    </cfRule>
  </conditionalFormatting>
  <conditionalFormatting sqref="C259:V259 C261:V261 C263:V263">
    <cfRule type="cellIs" dxfId="29" priority="25" stopIfTrue="1" operator="equal">
      <formula>"""B"""</formula>
    </cfRule>
  </conditionalFormatting>
  <conditionalFormatting sqref="D286:V286 D282:V282 D284:V284">
    <cfRule type="cellIs" dxfId="28" priority="24" stopIfTrue="1" operator="equal">
      <formula>#N/A</formula>
    </cfRule>
  </conditionalFormatting>
  <conditionalFormatting sqref="C274:V274 C276:V276 C278:V278">
    <cfRule type="cellIs" dxfId="27" priority="23" stopIfTrue="1" operator="equal">
      <formula>"""B"""</formula>
    </cfRule>
  </conditionalFormatting>
  <conditionalFormatting sqref="D286:V286 D282:V282 D284:V284">
    <cfRule type="cellIs" dxfId="26" priority="22" stopIfTrue="1" operator="equal">
      <formula>#N/A</formula>
    </cfRule>
  </conditionalFormatting>
  <conditionalFormatting sqref="C289:V289 C291:V291 C293:V293">
    <cfRule type="cellIs" dxfId="25" priority="21" stopIfTrue="1" operator="equal">
      <formula>"""B"""</formula>
    </cfRule>
  </conditionalFormatting>
  <conditionalFormatting sqref="D301:V301 D297:V297 D299:V299">
    <cfRule type="cellIs" dxfId="24" priority="20" stopIfTrue="1" operator="equal">
      <formula>#N/A</formula>
    </cfRule>
  </conditionalFormatting>
  <conditionalFormatting sqref="D301:V301 D297:V297 D299:V299">
    <cfRule type="cellIs" dxfId="23" priority="19" stopIfTrue="1" operator="equal">
      <formula>#N/A</formula>
    </cfRule>
  </conditionalFormatting>
  <conditionalFormatting sqref="C304:V304 C306:V306 C308:V308">
    <cfRule type="cellIs" dxfId="22" priority="18" stopIfTrue="1" operator="equal">
      <formula>"""B"""</formula>
    </cfRule>
  </conditionalFormatting>
  <conditionalFormatting sqref="D316:V316 D312:V312 D314:V314">
    <cfRule type="cellIs" dxfId="21" priority="17" stopIfTrue="1" operator="equal">
      <formula>#N/A</formula>
    </cfRule>
  </conditionalFormatting>
  <conditionalFormatting sqref="D316:V316 D312:V312 D314:V314">
    <cfRule type="cellIs" dxfId="20" priority="16" stopIfTrue="1" operator="equal">
      <formula>#N/A</formula>
    </cfRule>
  </conditionalFormatting>
  <conditionalFormatting sqref="C319:V319 C321:V321 C323:V323">
    <cfRule type="cellIs" dxfId="19" priority="15" stopIfTrue="1" operator="equal">
      <formula>"""B"""</formula>
    </cfRule>
  </conditionalFormatting>
  <conditionalFormatting sqref="D331:V331 D327:V327 D329:V329">
    <cfRule type="cellIs" dxfId="18" priority="14" stopIfTrue="1" operator="equal">
      <formula>#N/A</formula>
    </cfRule>
  </conditionalFormatting>
  <conditionalFormatting sqref="D331:V331 D327:V327 D329:V329">
    <cfRule type="cellIs" dxfId="17" priority="13" stopIfTrue="1" operator="equal">
      <formula>#N/A</formula>
    </cfRule>
  </conditionalFormatting>
  <conditionalFormatting sqref="C334:V334 C336:V336 C338:V338">
    <cfRule type="cellIs" dxfId="16" priority="12" stopIfTrue="1" operator="equal">
      <formula>"""B"""</formula>
    </cfRule>
  </conditionalFormatting>
  <conditionalFormatting sqref="D346:V346 D342:V342 D344:V344">
    <cfRule type="cellIs" dxfId="15" priority="11" stopIfTrue="1" operator="equal">
      <formula>#N/A</formula>
    </cfRule>
  </conditionalFormatting>
  <conditionalFormatting sqref="D346:V346 D342:V342 D344:V344">
    <cfRule type="cellIs" dxfId="14" priority="10" stopIfTrue="1" operator="equal">
      <formula>#N/A</formula>
    </cfRule>
  </conditionalFormatting>
  <conditionalFormatting sqref="C349:V349 C351:V351 C353:V353">
    <cfRule type="cellIs" dxfId="13" priority="9" stopIfTrue="1" operator="equal">
      <formula>"""B"""</formula>
    </cfRule>
  </conditionalFormatting>
  <conditionalFormatting sqref="D361:V361 D357:V357 D359:V359">
    <cfRule type="cellIs" dxfId="12" priority="8" stopIfTrue="1" operator="equal">
      <formula>#N/A</formula>
    </cfRule>
  </conditionalFormatting>
  <conditionalFormatting sqref="D361:V361 D357:V357 D359:V359">
    <cfRule type="cellIs" dxfId="11" priority="7" stopIfTrue="1" operator="equal">
      <formula>#N/A</formula>
    </cfRule>
  </conditionalFormatting>
  <conditionalFormatting sqref="C364:V364 C366:V366 C368:V368">
    <cfRule type="cellIs" dxfId="10" priority="6" stopIfTrue="1" operator="equal">
      <formula>"""B"""</formula>
    </cfRule>
  </conditionalFormatting>
  <conditionalFormatting sqref="D376:V376 D372:V372 D374:V374">
    <cfRule type="cellIs" dxfId="9" priority="5" stopIfTrue="1" operator="equal">
      <formula>#N/A</formula>
    </cfRule>
  </conditionalFormatting>
  <conditionalFormatting sqref="D376:V376 D372:V372 D374:V374">
    <cfRule type="cellIs" dxfId="8" priority="4" stopIfTrue="1" operator="equal">
      <formula>#N/A</formula>
    </cfRule>
  </conditionalFormatting>
  <conditionalFormatting sqref="C379:V379 C381:V381 C383:V383">
    <cfRule type="cellIs" dxfId="7" priority="3" stopIfTrue="1" operator="equal">
      <formula>"""B"""</formula>
    </cfRule>
  </conditionalFormatting>
  <conditionalFormatting sqref="D391:V391 D387:V387 D389:V389">
    <cfRule type="cellIs" dxfId="6" priority="2" stopIfTrue="1" operator="equal">
      <formula>#N/A</formula>
    </cfRule>
  </conditionalFormatting>
  <conditionalFormatting sqref="D391:V391 D387:V387 D389:V389">
    <cfRule type="cellIs" dxfId="5" priority="1" stopIfTrue="1" operator="equal">
      <formula>#N/A</formula>
    </cfRule>
  </conditionalFormatting>
  <pageMargins left="0.39370078740157483" right="0.82677165354330717" top="0.82677165354330717" bottom="0.82677165354330717" header="0.39370078740157483" footer="0.35433070866141736"/>
  <pageSetup paperSize="9" scale="68" fitToHeight="0" orientation="landscape" horizontalDpi="4294967293" r:id="rId1"/>
  <headerFooter alignWithMargins="0">
    <oddHeader>&amp;C&amp;"Swis721 BT,Regular"&amp;18Team Sheets Showing Pairings and Colours</oddHeader>
  </headerFooter>
  <rowBreaks count="4" manualBreakCount="4">
    <brk id="61" min="2" max="22" man="1"/>
    <brk id="121" min="2" max="22" man="1"/>
    <brk id="181" min="2" max="22" man="1"/>
    <brk id="241" min="2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O601"/>
  <sheetViews>
    <sheetView workbookViewId="0">
      <pane ySplit="1" topLeftCell="A2" activePane="bottomLeft" state="frozen"/>
      <selection activeCell="B1" sqref="B1"/>
      <selection pane="bottomLeft" activeCell="B2" sqref="B2"/>
    </sheetView>
  </sheetViews>
  <sheetFormatPr defaultRowHeight="12.75" x14ac:dyDescent="0.2"/>
  <cols>
    <col min="1" max="1" width="9.42578125" style="32" customWidth="1"/>
    <col min="2" max="2" width="13.5703125" style="63" customWidth="1"/>
    <col min="3" max="3" width="9.7109375" style="63" bestFit="1" customWidth="1"/>
    <col min="4" max="5" width="9.140625" style="32"/>
    <col min="6" max="7" width="9.7109375" style="32" customWidth="1"/>
    <col min="8" max="8" width="9.140625" style="99"/>
    <col min="9" max="9" width="8.5703125" style="88" bestFit="1" customWidth="1"/>
    <col min="10" max="10" width="11" style="33" customWidth="1"/>
    <col min="11" max="11" width="8.5703125" style="146" bestFit="1" customWidth="1"/>
    <col min="12" max="12" width="12.85546875" style="146" bestFit="1" customWidth="1"/>
    <col min="13" max="13" width="8.5703125" style="146" bestFit="1" customWidth="1"/>
    <col min="14" max="14" width="10.140625" style="146" customWidth="1"/>
    <col min="15" max="16" width="10.140625" style="1" customWidth="1"/>
    <col min="17" max="16384" width="9.140625" style="1"/>
  </cols>
  <sheetData>
    <row r="1" spans="1:15" ht="38.25" customHeight="1" x14ac:dyDescent="0.2">
      <c r="A1" s="78" t="str">
        <f>Pairings!B:B</f>
        <v>Round</v>
      </c>
      <c r="B1" s="89" t="s">
        <v>122</v>
      </c>
      <c r="C1" s="89" t="s">
        <v>202</v>
      </c>
      <c r="D1" s="78" t="s">
        <v>1</v>
      </c>
      <c r="E1" s="78" t="s">
        <v>2</v>
      </c>
      <c r="F1" s="90" t="s">
        <v>443</v>
      </c>
      <c r="G1" s="90" t="s">
        <v>444</v>
      </c>
      <c r="I1" s="88" t="s">
        <v>111</v>
      </c>
      <c r="J1" s="145" t="str">
        <f ca="1">IF(COUNTIF(OFFSET($F$2,0,0,gamesPerRound,1),"&gt;-1")=gamesPerRound,"Complete","Incomplete")</f>
        <v>Incomplete</v>
      </c>
      <c r="K1" s="146" t="s">
        <v>112</v>
      </c>
      <c r="L1" s="145" t="str">
        <f ca="1">IF(COUNTIF(OFFSET($F$2,gamesPerRound,0,gamesPerRound,1),"&gt;-1")=gamesPerRound,"Complete","Incomplete")</f>
        <v>Incomplete</v>
      </c>
      <c r="M1" s="146" t="s">
        <v>113</v>
      </c>
      <c r="N1" s="145" t="str">
        <f ca="1">IF(COUNTIF(OFFSET($F$2,2*gamesPerRound,0,gamesPerRound,1),"&gt;-1")=gamesPerRound,"Complete","Incomplete")</f>
        <v>Incomplete</v>
      </c>
    </row>
    <row r="2" spans="1:15" x14ac:dyDescent="0.2">
      <c r="A2" s="32">
        <f>Pairings!B2</f>
        <v>1</v>
      </c>
      <c r="B2" s="45"/>
      <c r="C2" s="45"/>
      <c r="D2" s="32" t="str">
        <f ca="1">IF($B2&gt;0,VLOOKUP($B2,OFFSET(Pairings!$C$2,($A2-1)*gamesPerRound,0,gamesPerRound,3),2,FALSE),"")</f>
        <v/>
      </c>
      <c r="E2" s="32" t="str">
        <f ca="1">IF($B2&gt;0,VLOOKUP($B2,OFFSET(Pairings!$C$2,($A2-1)*gamesPerRound,0,gamesPerRound,3),3,FALSE),"")</f>
        <v/>
      </c>
      <c r="F2" s="32" t="str">
        <f t="shared" ref="F2:F65" si="0">IF(C2="","",IF(C2="n",0,IF(C2="d",0.5,C2)))</f>
        <v/>
      </c>
      <c r="G2" s="32" t="str">
        <f t="shared" ref="G2:G65" si="1">IF(C2="","",IF(C2="n",0,1-F2))</f>
        <v/>
      </c>
      <c r="H2" s="99" t="str">
        <f ca="1">IF(OR(MOD(ROW(B2)-1,gamesPerRound)=1,B2="",ISNA(MATCH(B2,OFFSET($B$1,1+($A2-1)*gamesPerRound,0):B1,0))),"","duplicate result")</f>
        <v/>
      </c>
      <c r="L2" s="147"/>
    </row>
    <row r="3" spans="1:15" x14ac:dyDescent="0.2">
      <c r="A3" s="32">
        <f>Pairings!B3</f>
        <v>1</v>
      </c>
      <c r="B3" s="45"/>
      <c r="C3" s="45"/>
      <c r="D3" s="32" t="str">
        <f ca="1">IF($B3&gt;0,VLOOKUP($B3,OFFSET(Pairings!$C$2,($A3-1)*gamesPerRound,0,gamesPerRound,3),2,FALSE),"")</f>
        <v/>
      </c>
      <c r="E3" s="32" t="str">
        <f ca="1">IF($B3&gt;0,VLOOKUP($B3,OFFSET(Pairings!$C$2,($A3-1)*gamesPerRound,0,gamesPerRound,3),3,FALSE),"")</f>
        <v/>
      </c>
      <c r="F3" s="32" t="str">
        <f t="shared" si="0"/>
        <v/>
      </c>
      <c r="G3" s="32" t="str">
        <f t="shared" si="1"/>
        <v/>
      </c>
      <c r="H3" s="99" t="str">
        <f ca="1">IF(OR(MOD(ROW(B3)-1,gamesPerRound)=1,B3="",ISNA(MATCH(B3,OFFSET($B$1,1+($A3-1)*gamesPerRound,0):B2,0))),"","duplicate result")</f>
        <v/>
      </c>
      <c r="I3" s="43">
        <v>1</v>
      </c>
      <c r="J3" s="148" t="s">
        <v>601</v>
      </c>
      <c r="K3" s="148"/>
      <c r="L3" s="130" t="s">
        <v>133</v>
      </c>
    </row>
    <row r="4" spans="1:15" x14ac:dyDescent="0.2">
      <c r="A4" s="32">
        <f>Pairings!B4</f>
        <v>1</v>
      </c>
      <c r="B4" s="45"/>
      <c r="C4" s="45"/>
      <c r="D4" s="32" t="str">
        <f ca="1">IF($B4&gt;0,VLOOKUP($B4,OFFSET(Pairings!$C$2,($A4-1)*gamesPerRound,0,gamesPerRound,3),2,FALSE),"")</f>
        <v/>
      </c>
      <c r="E4" s="32" t="str">
        <f ca="1">IF($B4&gt;0,VLOOKUP($B4,OFFSET(Pairings!$C$2,($A4-1)*gamesPerRound,0,gamesPerRound,3),3,FALSE),"")</f>
        <v/>
      </c>
      <c r="F4" s="32" t="str">
        <f t="shared" si="0"/>
        <v/>
      </c>
      <c r="G4" s="32" t="str">
        <f t="shared" si="1"/>
        <v/>
      </c>
      <c r="H4" s="99" t="str">
        <f ca="1">IF(OR(MOD(ROW(B4)-1,gamesPerRound)=1,B4="",ISNA(MATCH(B4,OFFSET($B$1,1+($A4-1)*gamesPerRound,0):B3,0))),"","duplicate result")</f>
        <v/>
      </c>
      <c r="I4" s="44" t="s">
        <v>114</v>
      </c>
      <c r="J4" s="146" t="s">
        <v>602</v>
      </c>
      <c r="L4" s="131" t="s">
        <v>1007</v>
      </c>
    </row>
    <row r="5" spans="1:15" x14ac:dyDescent="0.2">
      <c r="A5" s="32">
        <f>Pairings!B5</f>
        <v>1</v>
      </c>
      <c r="B5" s="45"/>
      <c r="C5" s="45"/>
      <c r="D5" s="32" t="str">
        <f ca="1">IF($B5&gt;0,VLOOKUP($B5,OFFSET(Pairings!$C$2,($A5-1)*gamesPerRound,0,gamesPerRound,3),2,FALSE),"")</f>
        <v/>
      </c>
      <c r="E5" s="32" t="str">
        <f ca="1">IF($B5&gt;0,VLOOKUP($B5,OFFSET(Pairings!$C$2,($A5-1)*gamesPerRound,0,gamesPerRound,3),3,FALSE),"")</f>
        <v/>
      </c>
      <c r="F5" s="32" t="str">
        <f t="shared" si="0"/>
        <v/>
      </c>
      <c r="G5" s="32" t="str">
        <f t="shared" si="1"/>
        <v/>
      </c>
      <c r="H5" s="99" t="str">
        <f ca="1">IF(OR(MOD(ROW(B5)-1,gamesPerRound)=1,B5="",ISNA(MATCH(B5,OFFSET($B$1,1+($A5-1)*gamesPerRound,0):B4,0))),"","duplicate result")</f>
        <v/>
      </c>
      <c r="I5" s="44">
        <v>0</v>
      </c>
      <c r="J5" s="146" t="s">
        <v>603</v>
      </c>
      <c r="L5" s="131" t="s">
        <v>124</v>
      </c>
    </row>
    <row r="6" spans="1:15" x14ac:dyDescent="0.2">
      <c r="A6" s="32">
        <f>Pairings!B6</f>
        <v>1</v>
      </c>
      <c r="B6" s="45"/>
      <c r="C6" s="45"/>
      <c r="D6" s="32" t="str">
        <f ca="1">IF($B6&gt;0,VLOOKUP($B6,OFFSET(Pairings!$C$2,($A6-1)*gamesPerRound,0,gamesPerRound,3),2,FALSE),"")</f>
        <v/>
      </c>
      <c r="E6" s="32" t="str">
        <f ca="1">IF($B6&gt;0,VLOOKUP($B6,OFFSET(Pairings!$C$2,($A6-1)*gamesPerRound,0,gamesPerRound,3),3,FALSE),"")</f>
        <v/>
      </c>
      <c r="F6" s="32" t="str">
        <f t="shared" si="0"/>
        <v/>
      </c>
      <c r="G6" s="32" t="str">
        <f t="shared" si="1"/>
        <v/>
      </c>
      <c r="H6" s="99" t="str">
        <f ca="1">IF(OR(MOD(ROW(B6)-1,gamesPerRound)=1,B6="",ISNA(MATCH(B6,OFFSET($B$1,1+($A6-1)*gamesPerRound,0):B5,0))),"","duplicate result")</f>
        <v/>
      </c>
      <c r="I6" s="149" t="s">
        <v>600</v>
      </c>
      <c r="J6" s="150" t="s">
        <v>604</v>
      </c>
      <c r="K6" s="150"/>
      <c r="L6" s="151" t="s">
        <v>1008</v>
      </c>
      <c r="O6" s="71"/>
    </row>
    <row r="7" spans="1:15" x14ac:dyDescent="0.2">
      <c r="A7" s="32">
        <f>Pairings!B7</f>
        <v>1</v>
      </c>
      <c r="B7" s="45"/>
      <c r="C7" s="45"/>
      <c r="D7" s="32" t="str">
        <f ca="1">IF($B7&gt;0,VLOOKUP($B7,OFFSET(Pairings!$C$2,($A7-1)*gamesPerRound,0,gamesPerRound,3),2,FALSE),"")</f>
        <v/>
      </c>
      <c r="E7" s="32" t="str">
        <f ca="1">IF($B7&gt;0,VLOOKUP($B7,OFFSET(Pairings!$C$2,($A7-1)*gamesPerRound,0,gamesPerRound,3),3,FALSE),"")</f>
        <v/>
      </c>
      <c r="F7" s="32" t="str">
        <f t="shared" si="0"/>
        <v/>
      </c>
      <c r="G7" s="32" t="str">
        <f t="shared" si="1"/>
        <v/>
      </c>
      <c r="H7" s="99" t="str">
        <f ca="1">IF(OR(MOD(ROW(B7)-1,gamesPerRound)=1,B7="",ISNA(MATCH(B7,OFFSET($B$1,1+($A7-1)*gamesPerRound,0):B6,0))),"","duplicate result")</f>
        <v/>
      </c>
      <c r="O7" s="72"/>
    </row>
    <row r="8" spans="1:15" x14ac:dyDescent="0.2">
      <c r="A8" s="32">
        <f>Pairings!B8</f>
        <v>1</v>
      </c>
      <c r="B8" s="45"/>
      <c r="C8" s="45"/>
      <c r="D8" s="32" t="str">
        <f ca="1">IF($B8&gt;0,VLOOKUP($B8,OFFSET(Pairings!$C$2,($A8-1)*gamesPerRound,0,gamesPerRound,3),2,FALSE),"")</f>
        <v/>
      </c>
      <c r="E8" s="32" t="str">
        <f ca="1">IF($B8&gt;0,VLOOKUP($B8,OFFSET(Pairings!$C$2,($A8-1)*gamesPerRound,0,gamesPerRound,3),3,FALSE),"")</f>
        <v/>
      </c>
      <c r="F8" s="32" t="str">
        <f t="shared" si="0"/>
        <v/>
      </c>
      <c r="G8" s="32" t="str">
        <f t="shared" si="1"/>
        <v/>
      </c>
      <c r="H8" s="99" t="str">
        <f ca="1">IF(OR(MOD(ROW(B8)-1,gamesPerRound)=1,B8="",ISNA(MATCH(B8,OFFSET($B$1,1+($A8-1)*gamesPerRound,0):B7,0))),"","duplicate result")</f>
        <v/>
      </c>
    </row>
    <row r="9" spans="1:15" x14ac:dyDescent="0.2">
      <c r="A9" s="32">
        <f>Pairings!B9</f>
        <v>1</v>
      </c>
      <c r="B9" s="45"/>
      <c r="C9" s="45"/>
      <c r="D9" s="32" t="str">
        <f ca="1">IF($B9&gt;0,VLOOKUP($B9,OFFSET(Pairings!$C$2,($A9-1)*gamesPerRound,0,gamesPerRound,3),2,FALSE),"")</f>
        <v/>
      </c>
      <c r="E9" s="32" t="str">
        <f ca="1">IF($B9&gt;0,VLOOKUP($B9,OFFSET(Pairings!$C$2,($A9-1)*gamesPerRound,0,gamesPerRound,3),3,FALSE),"")</f>
        <v/>
      </c>
      <c r="F9" s="32" t="str">
        <f t="shared" si="0"/>
        <v/>
      </c>
      <c r="G9" s="32" t="str">
        <f t="shared" si="1"/>
        <v/>
      </c>
      <c r="H9" s="99" t="str">
        <f ca="1">IF(OR(MOD(ROW(B9)-1,gamesPerRound)=1,B9="",ISNA(MATCH(B9,OFFSET($B$1,1+($A9-1)*gamesPerRound,0):B8,0))),"","duplicate result")</f>
        <v/>
      </c>
    </row>
    <row r="10" spans="1:15" x14ac:dyDescent="0.2">
      <c r="A10" s="32">
        <f>Pairings!B10</f>
        <v>1</v>
      </c>
      <c r="B10" s="45"/>
      <c r="C10" s="45"/>
      <c r="D10" s="32" t="str">
        <f ca="1">IF($B10&gt;0,VLOOKUP($B10,OFFSET(Pairings!$C$2,($A10-1)*gamesPerRound,0,gamesPerRound,3),2,FALSE),"")</f>
        <v/>
      </c>
      <c r="E10" s="32" t="str">
        <f ca="1">IF($B10&gt;0,VLOOKUP($B10,OFFSET(Pairings!$C$2,($A10-1)*gamesPerRound,0,gamesPerRound,3),3,FALSE),"")</f>
        <v/>
      </c>
      <c r="F10" s="32" t="str">
        <f t="shared" si="0"/>
        <v/>
      </c>
      <c r="G10" s="32" t="str">
        <f t="shared" si="1"/>
        <v/>
      </c>
      <c r="H10" s="99" t="str">
        <f ca="1">IF(OR(MOD(ROW(B10)-1,gamesPerRound)=1,B10="",ISNA(MATCH(B10,OFFSET($B$1,1+($A10-1)*gamesPerRound,0):B9,0))),"","duplicate result")</f>
        <v/>
      </c>
    </row>
    <row r="11" spans="1:15" x14ac:dyDescent="0.2">
      <c r="A11" s="32">
        <f>Pairings!B11</f>
        <v>1</v>
      </c>
      <c r="B11" s="45"/>
      <c r="C11" s="45"/>
      <c r="D11" s="32" t="str">
        <f ca="1">IF($B11&gt;0,VLOOKUP($B11,OFFSET(Pairings!$C$2,($A11-1)*gamesPerRound,0,gamesPerRound,3),2,FALSE),"")</f>
        <v/>
      </c>
      <c r="E11" s="32" t="str">
        <f ca="1">IF($B11&gt;0,VLOOKUP($B11,OFFSET(Pairings!$C$2,($A11-1)*gamesPerRound,0,gamesPerRound,3),3,FALSE),"")</f>
        <v/>
      </c>
      <c r="F11" s="32" t="str">
        <f t="shared" si="0"/>
        <v/>
      </c>
      <c r="G11" s="32" t="str">
        <f t="shared" si="1"/>
        <v/>
      </c>
      <c r="H11" s="99" t="str">
        <f ca="1">IF(OR(MOD(ROW(B11)-1,gamesPerRound)=1,B11="",ISNA(MATCH(B11,OFFSET($B$1,1+($A11-1)*gamesPerRound,0):B10,0))),"","duplicate result")</f>
        <v/>
      </c>
    </row>
    <row r="12" spans="1:15" x14ac:dyDescent="0.2">
      <c r="A12" s="32">
        <f>Pairings!B12</f>
        <v>1</v>
      </c>
      <c r="B12" s="45"/>
      <c r="C12" s="45"/>
      <c r="D12" s="32" t="str">
        <f ca="1">IF($B12&gt;0,VLOOKUP($B12,OFFSET(Pairings!$C$2,($A12-1)*gamesPerRound,0,gamesPerRound,3),2,FALSE),"")</f>
        <v/>
      </c>
      <c r="E12" s="32" t="str">
        <f ca="1">IF($B12&gt;0,VLOOKUP($B12,OFFSET(Pairings!$C$2,($A12-1)*gamesPerRound,0,gamesPerRound,3),3,FALSE),"")</f>
        <v/>
      </c>
      <c r="F12" s="32" t="str">
        <f t="shared" si="0"/>
        <v/>
      </c>
      <c r="G12" s="32" t="str">
        <f t="shared" si="1"/>
        <v/>
      </c>
      <c r="H12" s="99" t="str">
        <f ca="1">IF(OR(MOD(ROW(B12)-1,gamesPerRound)=1,B12="",ISNA(MATCH(B12,OFFSET($B$1,1+($A12-1)*gamesPerRound,0):B11,0))),"","duplicate result")</f>
        <v/>
      </c>
    </row>
    <row r="13" spans="1:15" x14ac:dyDescent="0.2">
      <c r="A13" s="32">
        <f>Pairings!B13</f>
        <v>1</v>
      </c>
      <c r="B13" s="45"/>
      <c r="C13" s="45"/>
      <c r="D13" s="32" t="str">
        <f ca="1">IF($B13&gt;0,VLOOKUP($B13,OFFSET(Pairings!$C$2,($A13-1)*gamesPerRound,0,gamesPerRound,3),2,FALSE),"")</f>
        <v/>
      </c>
      <c r="E13" s="32" t="str">
        <f ca="1">IF($B13&gt;0,VLOOKUP($B13,OFFSET(Pairings!$C$2,($A13-1)*gamesPerRound,0,gamesPerRound,3),3,FALSE),"")</f>
        <v/>
      </c>
      <c r="F13" s="32" t="str">
        <f t="shared" si="0"/>
        <v/>
      </c>
      <c r="G13" s="32" t="str">
        <f t="shared" si="1"/>
        <v/>
      </c>
      <c r="H13" s="99" t="str">
        <f ca="1">IF(OR(MOD(ROW(B13)-1,gamesPerRound)=1,B13="",ISNA(MATCH(B13,OFFSET($B$1,1+($A13-1)*gamesPerRound,0):B12,0))),"","duplicate result")</f>
        <v/>
      </c>
    </row>
    <row r="14" spans="1:15" x14ac:dyDescent="0.2">
      <c r="A14" s="32">
        <f>Pairings!B14</f>
        <v>1</v>
      </c>
      <c r="B14" s="45"/>
      <c r="C14" s="45"/>
      <c r="D14" s="32" t="str">
        <f ca="1">IF($B14&gt;0,VLOOKUP($B14,OFFSET(Pairings!$C$2,($A14-1)*gamesPerRound,0,gamesPerRound,3),2,FALSE),"")</f>
        <v/>
      </c>
      <c r="E14" s="32" t="str">
        <f ca="1">IF($B14&gt;0,VLOOKUP($B14,OFFSET(Pairings!$C$2,($A14-1)*gamesPerRound,0,gamesPerRound,3),3,FALSE),"")</f>
        <v/>
      </c>
      <c r="F14" s="32" t="str">
        <f t="shared" si="0"/>
        <v/>
      </c>
      <c r="G14" s="32" t="str">
        <f t="shared" si="1"/>
        <v/>
      </c>
      <c r="H14" s="99" t="str">
        <f ca="1">IF(OR(MOD(ROW(B14)-1,gamesPerRound)=1,B14="",ISNA(MATCH(B14,OFFSET($B$1,1+($A14-1)*gamesPerRound,0):B13,0))),"","duplicate result")</f>
        <v/>
      </c>
    </row>
    <row r="15" spans="1:15" x14ac:dyDescent="0.2">
      <c r="A15" s="32">
        <f>Pairings!B15</f>
        <v>1</v>
      </c>
      <c r="B15" s="45"/>
      <c r="C15" s="45"/>
      <c r="D15" s="32" t="str">
        <f ca="1">IF($B15&gt;0,VLOOKUP($B15,OFFSET(Pairings!$C$2,($A15-1)*gamesPerRound,0,gamesPerRound,3),2,FALSE),"")</f>
        <v/>
      </c>
      <c r="E15" s="32" t="str">
        <f ca="1">IF($B15&gt;0,VLOOKUP($B15,OFFSET(Pairings!$C$2,($A15-1)*gamesPerRound,0,gamesPerRound,3),3,FALSE),"")</f>
        <v/>
      </c>
      <c r="F15" s="32" t="str">
        <f t="shared" si="0"/>
        <v/>
      </c>
      <c r="G15" s="32" t="str">
        <f t="shared" si="1"/>
        <v/>
      </c>
      <c r="H15" s="99" t="str">
        <f ca="1">IF(OR(MOD(ROW(B15)-1,gamesPerRound)=1,B15="",ISNA(MATCH(B15,OFFSET($B$1,1+($A15-1)*gamesPerRound,0):B14,0))),"","duplicate result")</f>
        <v/>
      </c>
    </row>
    <row r="16" spans="1:15" x14ac:dyDescent="0.2">
      <c r="A16" s="32">
        <f>Pairings!B16</f>
        <v>1</v>
      </c>
      <c r="B16" s="45"/>
      <c r="C16" s="45"/>
      <c r="D16" s="32" t="str">
        <f ca="1">IF($B16&gt;0,VLOOKUP($B16,OFFSET(Pairings!$C$2,($A16-1)*gamesPerRound,0,gamesPerRound,3),2,FALSE),"")</f>
        <v/>
      </c>
      <c r="E16" s="32" t="str">
        <f ca="1">IF($B16&gt;0,VLOOKUP($B16,OFFSET(Pairings!$C$2,($A16-1)*gamesPerRound,0,gamesPerRound,3),3,FALSE),"")</f>
        <v/>
      </c>
      <c r="F16" s="32" t="str">
        <f t="shared" si="0"/>
        <v/>
      </c>
      <c r="G16" s="32" t="str">
        <f t="shared" si="1"/>
        <v/>
      </c>
      <c r="H16" s="99" t="str">
        <f ca="1">IF(OR(MOD(ROW(B16)-1,gamesPerRound)=1,B16="",ISNA(MATCH(B16,OFFSET($B$1,1+($A16-1)*gamesPerRound,0):B15,0))),"","duplicate result")</f>
        <v/>
      </c>
    </row>
    <row r="17" spans="1:8" x14ac:dyDescent="0.2">
      <c r="A17" s="32">
        <f>Pairings!B17</f>
        <v>1</v>
      </c>
      <c r="B17" s="45"/>
      <c r="C17" s="45"/>
      <c r="D17" s="32" t="str">
        <f ca="1">IF($B17&gt;0,VLOOKUP($B17,OFFSET(Pairings!$C$2,($A17-1)*gamesPerRound,0,gamesPerRound,3),2,FALSE),"")</f>
        <v/>
      </c>
      <c r="E17" s="32" t="str">
        <f ca="1">IF($B17&gt;0,VLOOKUP($B17,OFFSET(Pairings!$C$2,($A17-1)*gamesPerRound,0,gamesPerRound,3),3,FALSE),"")</f>
        <v/>
      </c>
      <c r="F17" s="32" t="str">
        <f t="shared" si="0"/>
        <v/>
      </c>
      <c r="G17" s="32" t="str">
        <f t="shared" si="1"/>
        <v/>
      </c>
      <c r="H17" s="99" t="str">
        <f ca="1">IF(OR(MOD(ROW(B17)-1,gamesPerRound)=1,B17="",ISNA(MATCH(B17,OFFSET($B$1,1+($A17-1)*gamesPerRound,0):B16,0))),"","duplicate result")</f>
        <v/>
      </c>
    </row>
    <row r="18" spans="1:8" x14ac:dyDescent="0.2">
      <c r="A18" s="32">
        <f>Pairings!B18</f>
        <v>1</v>
      </c>
      <c r="B18" s="45"/>
      <c r="C18" s="45"/>
      <c r="D18" s="32" t="str">
        <f ca="1">IF($B18&gt;0,VLOOKUP($B18,OFFSET(Pairings!$C$2,($A18-1)*gamesPerRound,0,gamesPerRound,3),2,FALSE),"")</f>
        <v/>
      </c>
      <c r="E18" s="32" t="str">
        <f ca="1">IF($B18&gt;0,VLOOKUP($B18,OFFSET(Pairings!$C$2,($A18-1)*gamesPerRound,0,gamesPerRound,3),3,FALSE),"")</f>
        <v/>
      </c>
      <c r="F18" s="32" t="str">
        <f t="shared" si="0"/>
        <v/>
      </c>
      <c r="G18" s="32" t="str">
        <f t="shared" si="1"/>
        <v/>
      </c>
      <c r="H18" s="99" t="str">
        <f ca="1">IF(OR(MOD(ROW(B18)-1,gamesPerRound)=1,B18="",ISNA(MATCH(B18,OFFSET($B$1,1+($A18-1)*gamesPerRound,0):B17,0))),"","duplicate result")</f>
        <v/>
      </c>
    </row>
    <row r="19" spans="1:8" x14ac:dyDescent="0.2">
      <c r="A19" s="32">
        <f>Pairings!B19</f>
        <v>1</v>
      </c>
      <c r="B19" s="45"/>
      <c r="C19" s="45"/>
      <c r="D19" s="32" t="str">
        <f ca="1">IF($B19&gt;0,VLOOKUP($B19,OFFSET(Pairings!$C$2,($A19-1)*gamesPerRound,0,gamesPerRound,3),2,FALSE),"")</f>
        <v/>
      </c>
      <c r="E19" s="32" t="str">
        <f ca="1">IF($B19&gt;0,VLOOKUP($B19,OFFSET(Pairings!$C$2,($A19-1)*gamesPerRound,0,gamesPerRound,3),3,FALSE),"")</f>
        <v/>
      </c>
      <c r="F19" s="32" t="str">
        <f t="shared" si="0"/>
        <v/>
      </c>
      <c r="G19" s="32" t="str">
        <f t="shared" si="1"/>
        <v/>
      </c>
      <c r="H19" s="99" t="str">
        <f ca="1">IF(OR(MOD(ROW(B19)-1,gamesPerRound)=1,B19="",ISNA(MATCH(B19,OFFSET($B$1,1+($A19-1)*gamesPerRound,0):B18,0))),"","duplicate result")</f>
        <v/>
      </c>
    </row>
    <row r="20" spans="1:8" x14ac:dyDescent="0.2">
      <c r="A20" s="32">
        <f>Pairings!B20</f>
        <v>1</v>
      </c>
      <c r="B20" s="45"/>
      <c r="C20" s="45"/>
      <c r="D20" s="32" t="str">
        <f ca="1">IF($B20&gt;0,VLOOKUP($B20,OFFSET(Pairings!$C$2,($A20-1)*gamesPerRound,0,gamesPerRound,3),2,FALSE),"")</f>
        <v/>
      </c>
      <c r="E20" s="32" t="str">
        <f ca="1">IF($B20&gt;0,VLOOKUP($B20,OFFSET(Pairings!$C$2,($A20-1)*gamesPerRound,0,gamesPerRound,3),3,FALSE),"")</f>
        <v/>
      </c>
      <c r="F20" s="32" t="str">
        <f t="shared" si="0"/>
        <v/>
      </c>
      <c r="G20" s="32" t="str">
        <f t="shared" si="1"/>
        <v/>
      </c>
      <c r="H20" s="99" t="str">
        <f ca="1">IF(OR(MOD(ROW(B20)-1,gamesPerRound)=1,B20="",ISNA(MATCH(B20,OFFSET($B$1,1+($A20-1)*gamesPerRound,0):B19,0))),"","duplicate result")</f>
        <v/>
      </c>
    </row>
    <row r="21" spans="1:8" x14ac:dyDescent="0.2">
      <c r="A21" s="32">
        <f>Pairings!B21</f>
        <v>1</v>
      </c>
      <c r="B21" s="45"/>
      <c r="C21" s="45"/>
      <c r="D21" s="32" t="str">
        <f ca="1">IF($B21&gt;0,VLOOKUP($B21,OFFSET(Pairings!$C$2,($A21-1)*gamesPerRound,0,gamesPerRound,3),2,FALSE),"")</f>
        <v/>
      </c>
      <c r="E21" s="32" t="str">
        <f ca="1">IF($B21&gt;0,VLOOKUP($B21,OFFSET(Pairings!$C$2,($A21-1)*gamesPerRound,0,gamesPerRound,3),3,FALSE),"")</f>
        <v/>
      </c>
      <c r="F21" s="32" t="str">
        <f t="shared" si="0"/>
        <v/>
      </c>
      <c r="G21" s="32" t="str">
        <f t="shared" si="1"/>
        <v/>
      </c>
      <c r="H21" s="99" t="str">
        <f ca="1">IF(OR(MOD(ROW(B21)-1,gamesPerRound)=1,B21="",ISNA(MATCH(B21,OFFSET($B$1,1+($A21-1)*gamesPerRound,0):B20,0))),"","duplicate result")</f>
        <v/>
      </c>
    </row>
    <row r="22" spans="1:8" x14ac:dyDescent="0.2">
      <c r="A22" s="32">
        <f>Pairings!B22</f>
        <v>1</v>
      </c>
      <c r="B22" s="45"/>
      <c r="C22" s="45"/>
      <c r="D22" s="32" t="str">
        <f ca="1">IF($B22&gt;0,VLOOKUP($B22,OFFSET(Pairings!$C$2,($A22-1)*gamesPerRound,0,gamesPerRound,3),2,FALSE),"")</f>
        <v/>
      </c>
      <c r="E22" s="32" t="str">
        <f ca="1">IF($B22&gt;0,VLOOKUP($B22,OFFSET(Pairings!$C$2,($A22-1)*gamesPerRound,0,gamesPerRound,3),3,FALSE),"")</f>
        <v/>
      </c>
      <c r="F22" s="32" t="str">
        <f t="shared" si="0"/>
        <v/>
      </c>
      <c r="G22" s="32" t="str">
        <f t="shared" si="1"/>
        <v/>
      </c>
      <c r="H22" s="99" t="str">
        <f ca="1">IF(OR(MOD(ROW(B22)-1,gamesPerRound)=1,B22="",ISNA(MATCH(B22,OFFSET($B$1,1+($A22-1)*gamesPerRound,0):B21,0))),"","duplicate result")</f>
        <v/>
      </c>
    </row>
    <row r="23" spans="1:8" x14ac:dyDescent="0.2">
      <c r="A23" s="32">
        <f>Pairings!B23</f>
        <v>1</v>
      </c>
      <c r="B23" s="45"/>
      <c r="C23" s="45"/>
      <c r="D23" s="32" t="str">
        <f ca="1">IF($B23&gt;0,VLOOKUP($B23,OFFSET(Pairings!$C$2,($A23-1)*gamesPerRound,0,gamesPerRound,3),2,FALSE),"")</f>
        <v/>
      </c>
      <c r="E23" s="32" t="str">
        <f ca="1">IF($B23&gt;0,VLOOKUP($B23,OFFSET(Pairings!$C$2,($A23-1)*gamesPerRound,0,gamesPerRound,3),3,FALSE),"")</f>
        <v/>
      </c>
      <c r="F23" s="32" t="str">
        <f t="shared" si="0"/>
        <v/>
      </c>
      <c r="G23" s="32" t="str">
        <f t="shared" si="1"/>
        <v/>
      </c>
      <c r="H23" s="99" t="str">
        <f ca="1">IF(OR(MOD(ROW(B23)-1,gamesPerRound)=1,B23="",ISNA(MATCH(B23,OFFSET($B$1,1+($A23-1)*gamesPerRound,0):B22,0))),"","duplicate result")</f>
        <v/>
      </c>
    </row>
    <row r="24" spans="1:8" x14ac:dyDescent="0.2">
      <c r="A24" s="32">
        <f>Pairings!B24</f>
        <v>1</v>
      </c>
      <c r="B24" s="45"/>
      <c r="C24" s="45"/>
      <c r="D24" s="32" t="str">
        <f ca="1">IF($B24&gt;0,VLOOKUP($B24,OFFSET(Pairings!$C$2,($A24-1)*gamesPerRound,0,gamesPerRound,3),2,FALSE),"")</f>
        <v/>
      </c>
      <c r="E24" s="32" t="str">
        <f ca="1">IF($B24&gt;0,VLOOKUP($B24,OFFSET(Pairings!$C$2,($A24-1)*gamesPerRound,0,gamesPerRound,3),3,FALSE),"")</f>
        <v/>
      </c>
      <c r="F24" s="32" t="str">
        <f t="shared" si="0"/>
        <v/>
      </c>
      <c r="G24" s="32" t="str">
        <f t="shared" si="1"/>
        <v/>
      </c>
      <c r="H24" s="99" t="str">
        <f ca="1">IF(OR(MOD(ROW(B24)-1,gamesPerRound)=1,B24="",ISNA(MATCH(B24,OFFSET($B$1,1+($A24-1)*gamesPerRound,0):B23,0))),"","duplicate result")</f>
        <v/>
      </c>
    </row>
    <row r="25" spans="1:8" x14ac:dyDescent="0.2">
      <c r="A25" s="32">
        <f>Pairings!B25</f>
        <v>1</v>
      </c>
      <c r="B25" s="45"/>
      <c r="C25" s="45"/>
      <c r="D25" s="32" t="str">
        <f ca="1">IF($B25&gt;0,VLOOKUP($B25,OFFSET(Pairings!$C$2,($A25-1)*gamesPerRound,0,gamesPerRound,3),2,FALSE),"")</f>
        <v/>
      </c>
      <c r="E25" s="32" t="str">
        <f ca="1">IF($B25&gt;0,VLOOKUP($B25,OFFSET(Pairings!$C$2,($A25-1)*gamesPerRound,0,gamesPerRound,3),3,FALSE),"")</f>
        <v/>
      </c>
      <c r="F25" s="32" t="str">
        <f t="shared" si="0"/>
        <v/>
      </c>
      <c r="G25" s="32" t="str">
        <f t="shared" si="1"/>
        <v/>
      </c>
      <c r="H25" s="99" t="str">
        <f ca="1">IF(OR(MOD(ROW(B25)-1,gamesPerRound)=1,B25="",ISNA(MATCH(B25,OFFSET($B$1,1+($A25-1)*gamesPerRound,0):B24,0))),"","duplicate result")</f>
        <v/>
      </c>
    </row>
    <row r="26" spans="1:8" x14ac:dyDescent="0.2">
      <c r="A26" s="32">
        <f>Pairings!B26</f>
        <v>1</v>
      </c>
      <c r="B26" s="45"/>
      <c r="C26" s="45"/>
      <c r="D26" s="32" t="str">
        <f ca="1">IF($B26&gt;0,VLOOKUP($B26,OFFSET(Pairings!$C$2,($A26-1)*gamesPerRound,0,gamesPerRound,3),2,FALSE),"")</f>
        <v/>
      </c>
      <c r="E26" s="32" t="str">
        <f ca="1">IF($B26&gt;0,VLOOKUP($B26,OFFSET(Pairings!$C$2,($A26-1)*gamesPerRound,0,gamesPerRound,3),3,FALSE),"")</f>
        <v/>
      </c>
      <c r="F26" s="32" t="str">
        <f t="shared" si="0"/>
        <v/>
      </c>
      <c r="G26" s="32" t="str">
        <f t="shared" si="1"/>
        <v/>
      </c>
      <c r="H26" s="99" t="str">
        <f ca="1">IF(OR(MOD(ROW(B26)-1,gamesPerRound)=1,B26="",ISNA(MATCH(B26,OFFSET($B$1,1+($A26-1)*gamesPerRound,0):B25,0))),"","duplicate result")</f>
        <v/>
      </c>
    </row>
    <row r="27" spans="1:8" x14ac:dyDescent="0.2">
      <c r="A27" s="32">
        <f>Pairings!B27</f>
        <v>1</v>
      </c>
      <c r="B27" s="45"/>
      <c r="C27" s="45"/>
      <c r="D27" s="32" t="str">
        <f ca="1">IF($B27&gt;0,VLOOKUP($B27,OFFSET(Pairings!$C$2,($A27-1)*gamesPerRound,0,gamesPerRound,3),2,FALSE),"")</f>
        <v/>
      </c>
      <c r="E27" s="32" t="str">
        <f ca="1">IF($B27&gt;0,VLOOKUP($B27,OFFSET(Pairings!$C$2,($A27-1)*gamesPerRound,0,gamesPerRound,3),3,FALSE),"")</f>
        <v/>
      </c>
      <c r="F27" s="32" t="str">
        <f t="shared" si="0"/>
        <v/>
      </c>
      <c r="G27" s="32" t="str">
        <f t="shared" si="1"/>
        <v/>
      </c>
      <c r="H27" s="99" t="str">
        <f ca="1">IF(OR(MOD(ROW(B27)-1,gamesPerRound)=1,B27="",ISNA(MATCH(B27,OFFSET($B$1,1+($A27-1)*gamesPerRound,0):B26,0))),"","duplicate result")</f>
        <v/>
      </c>
    </row>
    <row r="28" spans="1:8" x14ac:dyDescent="0.2">
      <c r="A28" s="32">
        <f>Pairings!B28</f>
        <v>1</v>
      </c>
      <c r="B28" s="45"/>
      <c r="C28" s="45"/>
      <c r="D28" s="32" t="str">
        <f ca="1">IF($B28&gt;0,VLOOKUP($B28,OFFSET(Pairings!$C$2,($A28-1)*gamesPerRound,0,gamesPerRound,3),2,FALSE),"")</f>
        <v/>
      </c>
      <c r="E28" s="32" t="str">
        <f ca="1">IF($B28&gt;0,VLOOKUP($B28,OFFSET(Pairings!$C$2,($A28-1)*gamesPerRound,0,gamesPerRound,3),3,FALSE),"")</f>
        <v/>
      </c>
      <c r="F28" s="32" t="str">
        <f t="shared" si="0"/>
        <v/>
      </c>
      <c r="G28" s="32" t="str">
        <f t="shared" si="1"/>
        <v/>
      </c>
      <c r="H28" s="99" t="str">
        <f ca="1">IF(OR(MOD(ROW(B28)-1,gamesPerRound)=1,B28="",ISNA(MATCH(B28,OFFSET($B$1,1+($A28-1)*gamesPerRound,0):B27,0))),"","duplicate result")</f>
        <v/>
      </c>
    </row>
    <row r="29" spans="1:8" x14ac:dyDescent="0.2">
      <c r="A29" s="32">
        <f>Pairings!B29</f>
        <v>1</v>
      </c>
      <c r="B29" s="45"/>
      <c r="C29" s="45"/>
      <c r="D29" s="32" t="str">
        <f ca="1">IF($B29&gt;0,VLOOKUP($B29,OFFSET(Pairings!$C$2,($A29-1)*gamesPerRound,0,gamesPerRound,3),2,FALSE),"")</f>
        <v/>
      </c>
      <c r="E29" s="32" t="str">
        <f ca="1">IF($B29&gt;0,VLOOKUP($B29,OFFSET(Pairings!$C$2,($A29-1)*gamesPerRound,0,gamesPerRound,3),3,FALSE),"")</f>
        <v/>
      </c>
      <c r="F29" s="32" t="str">
        <f t="shared" si="0"/>
        <v/>
      </c>
      <c r="G29" s="32" t="str">
        <f t="shared" si="1"/>
        <v/>
      </c>
      <c r="H29" s="99" t="str">
        <f ca="1">IF(OR(MOD(ROW(B29)-1,gamesPerRound)=1,B29="",ISNA(MATCH(B29,OFFSET($B$1,1+($A29-1)*gamesPerRound,0):B28,0))),"","duplicate result")</f>
        <v/>
      </c>
    </row>
    <row r="30" spans="1:8" x14ac:dyDescent="0.2">
      <c r="A30" s="32">
        <f>Pairings!B30</f>
        <v>1</v>
      </c>
      <c r="B30" s="45"/>
      <c r="C30" s="45"/>
      <c r="D30" s="32" t="str">
        <f ca="1">IF($B30&gt;0,VLOOKUP($B30,OFFSET(Pairings!$C$2,($A30-1)*gamesPerRound,0,gamesPerRound,3),2,FALSE),"")</f>
        <v/>
      </c>
      <c r="E30" s="32" t="str">
        <f ca="1">IF($B30&gt;0,VLOOKUP($B30,OFFSET(Pairings!$C$2,($A30-1)*gamesPerRound,0,gamesPerRound,3),3,FALSE),"")</f>
        <v/>
      </c>
      <c r="F30" s="32" t="str">
        <f t="shared" si="0"/>
        <v/>
      </c>
      <c r="G30" s="32" t="str">
        <f t="shared" si="1"/>
        <v/>
      </c>
      <c r="H30" s="99" t="str">
        <f ca="1">IF(OR(MOD(ROW(B30)-1,gamesPerRound)=1,B30="",ISNA(MATCH(B30,OFFSET($B$1,1+($A30-1)*gamesPerRound,0):B29,0))),"","duplicate result")</f>
        <v/>
      </c>
    </row>
    <row r="31" spans="1:8" x14ac:dyDescent="0.2">
      <c r="A31" s="32">
        <f>Pairings!B31</f>
        <v>1</v>
      </c>
      <c r="B31" s="45"/>
      <c r="C31" s="45"/>
      <c r="D31" s="32" t="str">
        <f ca="1">IF($B31&gt;0,VLOOKUP($B31,OFFSET(Pairings!$C$2,($A31-1)*gamesPerRound,0,gamesPerRound,3),2,FALSE),"")</f>
        <v/>
      </c>
      <c r="E31" s="32" t="str">
        <f ca="1">IF($B31&gt;0,VLOOKUP($B31,OFFSET(Pairings!$C$2,($A31-1)*gamesPerRound,0,gamesPerRound,3),3,FALSE),"")</f>
        <v/>
      </c>
      <c r="F31" s="32" t="str">
        <f t="shared" si="0"/>
        <v/>
      </c>
      <c r="G31" s="32" t="str">
        <f t="shared" si="1"/>
        <v/>
      </c>
      <c r="H31" s="99" t="str">
        <f ca="1">IF(OR(MOD(ROW(B31)-1,gamesPerRound)=1,B31="",ISNA(MATCH(B31,OFFSET($B$1,1+($A31-1)*gamesPerRound,0):B30,0))),"","duplicate result")</f>
        <v/>
      </c>
    </row>
    <row r="32" spans="1:8" x14ac:dyDescent="0.2">
      <c r="A32" s="32">
        <f>Pairings!B32</f>
        <v>1</v>
      </c>
      <c r="B32" s="45"/>
      <c r="C32" s="45"/>
      <c r="D32" s="32" t="str">
        <f ca="1">IF($B32&gt;0,VLOOKUP($B32,OFFSET(Pairings!$C$2,($A32-1)*gamesPerRound,0,gamesPerRound,3),2,FALSE),"")</f>
        <v/>
      </c>
      <c r="E32" s="32" t="str">
        <f ca="1">IF($B32&gt;0,VLOOKUP($B32,OFFSET(Pairings!$C$2,($A32-1)*gamesPerRound,0,gamesPerRound,3),3,FALSE),"")</f>
        <v/>
      </c>
      <c r="F32" s="32" t="str">
        <f t="shared" si="0"/>
        <v/>
      </c>
      <c r="G32" s="32" t="str">
        <f t="shared" si="1"/>
        <v/>
      </c>
      <c r="H32" s="99" t="str">
        <f ca="1">IF(OR(MOD(ROW(B32)-1,gamesPerRound)=1,B32="",ISNA(MATCH(B32,OFFSET($B$1,1+($A32-1)*gamesPerRound,0):B31,0))),"","duplicate result")</f>
        <v/>
      </c>
    </row>
    <row r="33" spans="1:8" x14ac:dyDescent="0.2">
      <c r="A33" s="32">
        <f>Pairings!B33</f>
        <v>1</v>
      </c>
      <c r="B33" s="45"/>
      <c r="C33" s="45"/>
      <c r="D33" s="32" t="str">
        <f ca="1">IF($B33&gt;0,VLOOKUP($B33,OFFSET(Pairings!$C$2,($A33-1)*gamesPerRound,0,gamesPerRound,3),2,FALSE),"")</f>
        <v/>
      </c>
      <c r="E33" s="32" t="str">
        <f ca="1">IF($B33&gt;0,VLOOKUP($B33,OFFSET(Pairings!$C$2,($A33-1)*gamesPerRound,0,gamesPerRound,3),3,FALSE),"")</f>
        <v/>
      </c>
      <c r="F33" s="32" t="str">
        <f t="shared" si="0"/>
        <v/>
      </c>
      <c r="G33" s="32" t="str">
        <f t="shared" si="1"/>
        <v/>
      </c>
      <c r="H33" s="99" t="str">
        <f ca="1">IF(OR(MOD(ROW(B33)-1,gamesPerRound)=1,B33="",ISNA(MATCH(B33,OFFSET($B$1,1+($A33-1)*gamesPerRound,0):B32,0))),"","duplicate result")</f>
        <v/>
      </c>
    </row>
    <row r="34" spans="1:8" x14ac:dyDescent="0.2">
      <c r="A34" s="32">
        <f>Pairings!B34</f>
        <v>1</v>
      </c>
      <c r="B34" s="45"/>
      <c r="C34" s="45"/>
      <c r="D34" s="32" t="str">
        <f ca="1">IF($B34&gt;0,VLOOKUP($B34,OFFSET(Pairings!$C$2,($A34-1)*gamesPerRound,0,gamesPerRound,3),2,FALSE),"")</f>
        <v/>
      </c>
      <c r="E34" s="32" t="str">
        <f ca="1">IF($B34&gt;0,VLOOKUP($B34,OFFSET(Pairings!$C$2,($A34-1)*gamesPerRound,0,gamesPerRound,3),3,FALSE),"")</f>
        <v/>
      </c>
      <c r="F34" s="32" t="str">
        <f t="shared" si="0"/>
        <v/>
      </c>
      <c r="G34" s="32" t="str">
        <f t="shared" si="1"/>
        <v/>
      </c>
      <c r="H34" s="99" t="str">
        <f ca="1">IF(OR(MOD(ROW(B34)-1,gamesPerRound)=1,B34="",ISNA(MATCH(B34,OFFSET($B$1,1+($A34-1)*gamesPerRound,0):B33,0))),"","duplicate result")</f>
        <v/>
      </c>
    </row>
    <row r="35" spans="1:8" x14ac:dyDescent="0.2">
      <c r="A35" s="32">
        <f>Pairings!B35</f>
        <v>1</v>
      </c>
      <c r="B35" s="45"/>
      <c r="C35" s="45"/>
      <c r="D35" s="32" t="str">
        <f ca="1">IF($B35&gt;0,VLOOKUP($B35,OFFSET(Pairings!$C$2,($A35-1)*gamesPerRound,0,gamesPerRound,3),2,FALSE),"")</f>
        <v/>
      </c>
      <c r="E35" s="32" t="str">
        <f ca="1">IF($B35&gt;0,VLOOKUP($B35,OFFSET(Pairings!$C$2,($A35-1)*gamesPerRound,0,gamesPerRound,3),3,FALSE),"")</f>
        <v/>
      </c>
      <c r="F35" s="32" t="str">
        <f t="shared" si="0"/>
        <v/>
      </c>
      <c r="G35" s="32" t="str">
        <f t="shared" si="1"/>
        <v/>
      </c>
      <c r="H35" s="99" t="str">
        <f ca="1">IF(OR(MOD(ROW(B35)-1,gamesPerRound)=1,B35="",ISNA(MATCH(B35,OFFSET($B$1,1+($A35-1)*gamesPerRound,0):B34,0))),"","duplicate result")</f>
        <v/>
      </c>
    </row>
    <row r="36" spans="1:8" x14ac:dyDescent="0.2">
      <c r="A36" s="32">
        <f>Pairings!B36</f>
        <v>1</v>
      </c>
      <c r="B36" s="45"/>
      <c r="C36" s="45"/>
      <c r="D36" s="32" t="str">
        <f ca="1">IF($B36&gt;0,VLOOKUP($B36,OFFSET(Pairings!$C$2,($A36-1)*gamesPerRound,0,gamesPerRound,3),2,FALSE),"")</f>
        <v/>
      </c>
      <c r="E36" s="32" t="str">
        <f ca="1">IF($B36&gt;0,VLOOKUP($B36,OFFSET(Pairings!$C$2,($A36-1)*gamesPerRound,0,gamesPerRound,3),3,FALSE),"")</f>
        <v/>
      </c>
      <c r="F36" s="32" t="str">
        <f t="shared" si="0"/>
        <v/>
      </c>
      <c r="G36" s="32" t="str">
        <f t="shared" si="1"/>
        <v/>
      </c>
      <c r="H36" s="99" t="str">
        <f ca="1">IF(OR(MOD(ROW(B36)-1,gamesPerRound)=1,B36="",ISNA(MATCH(B36,OFFSET($B$1,1+($A36-1)*gamesPerRound,0):B35,0))),"","duplicate result")</f>
        <v/>
      </c>
    </row>
    <row r="37" spans="1:8" x14ac:dyDescent="0.2">
      <c r="A37" s="32">
        <f>Pairings!B37</f>
        <v>1</v>
      </c>
      <c r="B37" s="45"/>
      <c r="C37" s="45"/>
      <c r="D37" s="32" t="str">
        <f ca="1">IF($B37&gt;0,VLOOKUP($B37,OFFSET(Pairings!$C$2,($A37-1)*gamesPerRound,0,gamesPerRound,3),2,FALSE),"")</f>
        <v/>
      </c>
      <c r="E37" s="32" t="str">
        <f ca="1">IF($B37&gt;0,VLOOKUP($B37,OFFSET(Pairings!$C$2,($A37-1)*gamesPerRound,0,gamesPerRound,3),3,FALSE),"")</f>
        <v/>
      </c>
      <c r="F37" s="32" t="str">
        <f t="shared" si="0"/>
        <v/>
      </c>
      <c r="G37" s="32" t="str">
        <f t="shared" si="1"/>
        <v/>
      </c>
      <c r="H37" s="99" t="str">
        <f ca="1">IF(OR(MOD(ROW(B37)-1,gamesPerRound)=1,B37="",ISNA(MATCH(B37,OFFSET($B$1,1+($A37-1)*gamesPerRound,0):B36,0))),"","duplicate result")</f>
        <v/>
      </c>
    </row>
    <row r="38" spans="1:8" x14ac:dyDescent="0.2">
      <c r="A38" s="32">
        <f>Pairings!B38</f>
        <v>1</v>
      </c>
      <c r="B38" s="45"/>
      <c r="C38" s="45"/>
      <c r="D38" s="32" t="str">
        <f ca="1">IF($B38&gt;0,VLOOKUP($B38,OFFSET(Pairings!$C$2,($A38-1)*gamesPerRound,0,gamesPerRound,3),2,FALSE),"")</f>
        <v/>
      </c>
      <c r="E38" s="32" t="str">
        <f ca="1">IF($B38&gt;0,VLOOKUP($B38,OFFSET(Pairings!$C$2,($A38-1)*gamesPerRound,0,gamesPerRound,3),3,FALSE),"")</f>
        <v/>
      </c>
      <c r="F38" s="32" t="str">
        <f t="shared" si="0"/>
        <v/>
      </c>
      <c r="G38" s="32" t="str">
        <f t="shared" si="1"/>
        <v/>
      </c>
      <c r="H38" s="99" t="str">
        <f ca="1">IF(OR(MOD(ROW(B38)-1,gamesPerRound)=1,B38="",ISNA(MATCH(B38,OFFSET($B$1,1+($A38-1)*gamesPerRound,0):B37,0))),"","duplicate result")</f>
        <v/>
      </c>
    </row>
    <row r="39" spans="1:8" x14ac:dyDescent="0.2">
      <c r="A39" s="32">
        <f>Pairings!B39</f>
        <v>1</v>
      </c>
      <c r="B39" s="45"/>
      <c r="C39" s="45"/>
      <c r="D39" s="32" t="str">
        <f ca="1">IF($B39&gt;0,VLOOKUP($B39,OFFSET(Pairings!$C$2,($A39-1)*gamesPerRound,0,gamesPerRound,3),2,FALSE),"")</f>
        <v/>
      </c>
      <c r="E39" s="32" t="str">
        <f ca="1">IF($B39&gt;0,VLOOKUP($B39,OFFSET(Pairings!$C$2,($A39-1)*gamesPerRound,0,gamesPerRound,3),3,FALSE),"")</f>
        <v/>
      </c>
      <c r="F39" s="32" t="str">
        <f t="shared" si="0"/>
        <v/>
      </c>
      <c r="G39" s="32" t="str">
        <f t="shared" si="1"/>
        <v/>
      </c>
      <c r="H39" s="99" t="str">
        <f ca="1">IF(OR(MOD(ROW(B39)-1,gamesPerRound)=1,B39="",ISNA(MATCH(B39,OFFSET($B$1,1+($A39-1)*gamesPerRound,0):B38,0))),"","duplicate result")</f>
        <v/>
      </c>
    </row>
    <row r="40" spans="1:8" x14ac:dyDescent="0.2">
      <c r="A40" s="32">
        <f>Pairings!B40</f>
        <v>1</v>
      </c>
      <c r="B40" s="45"/>
      <c r="C40" s="45"/>
      <c r="D40" s="32" t="str">
        <f ca="1">IF($B40&gt;0,VLOOKUP($B40,OFFSET(Pairings!$C$2,($A40-1)*gamesPerRound,0,gamesPerRound,3),2,FALSE),"")</f>
        <v/>
      </c>
      <c r="E40" s="32" t="str">
        <f ca="1">IF($B40&gt;0,VLOOKUP($B40,OFFSET(Pairings!$C$2,($A40-1)*gamesPerRound,0,gamesPerRound,3),3,FALSE),"")</f>
        <v/>
      </c>
      <c r="F40" s="32" t="str">
        <f t="shared" si="0"/>
        <v/>
      </c>
      <c r="G40" s="32" t="str">
        <f t="shared" si="1"/>
        <v/>
      </c>
      <c r="H40" s="99" t="str">
        <f ca="1">IF(OR(MOD(ROW(B40)-1,gamesPerRound)=1,B40="",ISNA(MATCH(B40,OFFSET($B$1,1+($A40-1)*gamesPerRound,0):B39,0))),"","duplicate result")</f>
        <v/>
      </c>
    </row>
    <row r="41" spans="1:8" x14ac:dyDescent="0.2">
      <c r="A41" s="32">
        <f>Pairings!B41</f>
        <v>1</v>
      </c>
      <c r="B41" s="45"/>
      <c r="C41" s="45"/>
      <c r="D41" s="32" t="str">
        <f ca="1">IF($B41&gt;0,VLOOKUP($B41,OFFSET(Pairings!$C$2,($A41-1)*gamesPerRound,0,gamesPerRound,3),2,FALSE),"")</f>
        <v/>
      </c>
      <c r="E41" s="32" t="str">
        <f ca="1">IF($B41&gt;0,VLOOKUP($B41,OFFSET(Pairings!$C$2,($A41-1)*gamesPerRound,0,gamesPerRound,3),3,FALSE),"")</f>
        <v/>
      </c>
      <c r="F41" s="32" t="str">
        <f t="shared" si="0"/>
        <v/>
      </c>
      <c r="G41" s="32" t="str">
        <f t="shared" si="1"/>
        <v/>
      </c>
      <c r="H41" s="99" t="str">
        <f ca="1">IF(OR(MOD(ROW(B41)-1,gamesPerRound)=1,B41="",ISNA(MATCH(B41,OFFSET($B$1,1+($A41-1)*gamesPerRound,0):B40,0))),"","duplicate result")</f>
        <v/>
      </c>
    </row>
    <row r="42" spans="1:8" x14ac:dyDescent="0.2">
      <c r="A42" s="32">
        <f>Pairings!B42</f>
        <v>1</v>
      </c>
      <c r="B42" s="45"/>
      <c r="C42" s="45"/>
      <c r="D42" s="32" t="str">
        <f ca="1">IF($B42&gt;0,VLOOKUP($B42,OFFSET(Pairings!$C$2,($A42-1)*gamesPerRound,0,gamesPerRound,3),2,FALSE),"")</f>
        <v/>
      </c>
      <c r="E42" s="32" t="str">
        <f ca="1">IF($B42&gt;0,VLOOKUP($B42,OFFSET(Pairings!$C$2,($A42-1)*gamesPerRound,0,gamesPerRound,3),3,FALSE),"")</f>
        <v/>
      </c>
      <c r="F42" s="32" t="str">
        <f t="shared" si="0"/>
        <v/>
      </c>
      <c r="G42" s="32" t="str">
        <f t="shared" si="1"/>
        <v/>
      </c>
      <c r="H42" s="99" t="str">
        <f ca="1">IF(OR(MOD(ROW(B42)-1,gamesPerRound)=1,B42="",ISNA(MATCH(B42,OFFSET($B$1,1+($A42-1)*gamesPerRound,0):B41,0))),"","duplicate result")</f>
        <v/>
      </c>
    </row>
    <row r="43" spans="1:8" x14ac:dyDescent="0.2">
      <c r="A43" s="32">
        <f>Pairings!B43</f>
        <v>1</v>
      </c>
      <c r="B43" s="45"/>
      <c r="C43" s="45"/>
      <c r="D43" s="32" t="str">
        <f ca="1">IF($B43&gt;0,VLOOKUP($B43,OFFSET(Pairings!$C$2,($A43-1)*gamesPerRound,0,gamesPerRound,3),2,FALSE),"")</f>
        <v/>
      </c>
      <c r="E43" s="32" t="str">
        <f ca="1">IF($B43&gt;0,VLOOKUP($B43,OFFSET(Pairings!$C$2,($A43-1)*gamesPerRound,0,gamesPerRound,3),3,FALSE),"")</f>
        <v/>
      </c>
      <c r="F43" s="32" t="str">
        <f t="shared" si="0"/>
        <v/>
      </c>
      <c r="G43" s="32" t="str">
        <f t="shared" si="1"/>
        <v/>
      </c>
      <c r="H43" s="99" t="str">
        <f ca="1">IF(OR(MOD(ROW(B43)-1,gamesPerRound)=1,B43="",ISNA(MATCH(B43,OFFSET($B$1,1+($A43-1)*gamesPerRound,0):B42,0))),"","duplicate result")</f>
        <v/>
      </c>
    </row>
    <row r="44" spans="1:8" x14ac:dyDescent="0.2">
      <c r="A44" s="32">
        <f>Pairings!B44</f>
        <v>1</v>
      </c>
      <c r="B44" s="45"/>
      <c r="C44" s="45"/>
      <c r="D44" s="32" t="str">
        <f ca="1">IF($B44&gt;0,VLOOKUP($B44,OFFSET(Pairings!$C$2,($A44-1)*gamesPerRound,0,gamesPerRound,3),2,FALSE),"")</f>
        <v/>
      </c>
      <c r="E44" s="32" t="str">
        <f ca="1">IF($B44&gt;0,VLOOKUP($B44,OFFSET(Pairings!$C$2,($A44-1)*gamesPerRound,0,gamesPerRound,3),3,FALSE),"")</f>
        <v/>
      </c>
      <c r="F44" s="32" t="str">
        <f t="shared" si="0"/>
        <v/>
      </c>
      <c r="G44" s="32" t="str">
        <f t="shared" si="1"/>
        <v/>
      </c>
      <c r="H44" s="99" t="str">
        <f ca="1">IF(OR(MOD(ROW(B44)-1,gamesPerRound)=1,B44="",ISNA(MATCH(B44,OFFSET($B$1,1+($A44-1)*gamesPerRound,0):B43,0))),"","duplicate result")</f>
        <v/>
      </c>
    </row>
    <row r="45" spans="1:8" x14ac:dyDescent="0.2">
      <c r="A45" s="32">
        <f>Pairings!B45</f>
        <v>1</v>
      </c>
      <c r="B45" s="45"/>
      <c r="C45" s="45"/>
      <c r="D45" s="32" t="str">
        <f ca="1">IF($B45&gt;0,VLOOKUP($B45,OFFSET(Pairings!$C$2,($A45-1)*gamesPerRound,0,gamesPerRound,3),2,FALSE),"")</f>
        <v/>
      </c>
      <c r="E45" s="32" t="str">
        <f ca="1">IF($B45&gt;0,VLOOKUP($B45,OFFSET(Pairings!$C$2,($A45-1)*gamesPerRound,0,gamesPerRound,3),3,FALSE),"")</f>
        <v/>
      </c>
      <c r="F45" s="32" t="str">
        <f t="shared" si="0"/>
        <v/>
      </c>
      <c r="G45" s="32" t="str">
        <f t="shared" si="1"/>
        <v/>
      </c>
      <c r="H45" s="99" t="str">
        <f ca="1">IF(OR(MOD(ROW(B45)-1,gamesPerRound)=1,B45="",ISNA(MATCH(B45,OFFSET($B$1,1+($A45-1)*gamesPerRound,0):B44,0))),"","duplicate result")</f>
        <v/>
      </c>
    </row>
    <row r="46" spans="1:8" x14ac:dyDescent="0.2">
      <c r="A46" s="32">
        <f>Pairings!B46</f>
        <v>1</v>
      </c>
      <c r="B46" s="45"/>
      <c r="C46" s="45"/>
      <c r="D46" s="32" t="str">
        <f ca="1">IF($B46&gt;0,VLOOKUP($B46,OFFSET(Pairings!$C$2,($A46-1)*gamesPerRound,0,gamesPerRound,3),2,FALSE),"")</f>
        <v/>
      </c>
      <c r="E46" s="32" t="str">
        <f ca="1">IF($B46&gt;0,VLOOKUP($B46,OFFSET(Pairings!$C$2,($A46-1)*gamesPerRound,0,gamesPerRound,3),3,FALSE),"")</f>
        <v/>
      </c>
      <c r="F46" s="32" t="str">
        <f t="shared" si="0"/>
        <v/>
      </c>
      <c r="G46" s="32" t="str">
        <f t="shared" si="1"/>
        <v/>
      </c>
      <c r="H46" s="99" t="str">
        <f ca="1">IF(OR(MOD(ROW(B46)-1,gamesPerRound)=1,B46="",ISNA(MATCH(B46,OFFSET($B$1,1+($A46-1)*gamesPerRound,0):B45,0))),"","duplicate result")</f>
        <v/>
      </c>
    </row>
    <row r="47" spans="1:8" x14ac:dyDescent="0.2">
      <c r="A47" s="32">
        <f>Pairings!B47</f>
        <v>1</v>
      </c>
      <c r="B47" s="45"/>
      <c r="C47" s="45"/>
      <c r="D47" s="32" t="str">
        <f ca="1">IF($B47&gt;0,VLOOKUP($B47,OFFSET(Pairings!$C$2,($A47-1)*gamesPerRound,0,gamesPerRound,3),2,FALSE),"")</f>
        <v/>
      </c>
      <c r="E47" s="32" t="str">
        <f ca="1">IF($B47&gt;0,VLOOKUP($B47,OFFSET(Pairings!$C$2,($A47-1)*gamesPerRound,0,gamesPerRound,3),3,FALSE),"")</f>
        <v/>
      </c>
      <c r="F47" s="32" t="str">
        <f t="shared" si="0"/>
        <v/>
      </c>
      <c r="G47" s="32" t="str">
        <f t="shared" si="1"/>
        <v/>
      </c>
      <c r="H47" s="99" t="str">
        <f ca="1">IF(OR(MOD(ROW(B47)-1,gamesPerRound)=1,B47="",ISNA(MATCH(B47,OFFSET($B$1,1+($A47-1)*gamesPerRound,0):B46,0))),"","duplicate result")</f>
        <v/>
      </c>
    </row>
    <row r="48" spans="1:8" x14ac:dyDescent="0.2">
      <c r="A48" s="32">
        <f>Pairings!B48</f>
        <v>1</v>
      </c>
      <c r="B48" s="45"/>
      <c r="C48" s="45"/>
      <c r="D48" s="32" t="str">
        <f ca="1">IF($B48&gt;0,VLOOKUP($B48,OFFSET(Pairings!$C$2,($A48-1)*gamesPerRound,0,gamesPerRound,3),2,FALSE),"")</f>
        <v/>
      </c>
      <c r="E48" s="32" t="str">
        <f ca="1">IF($B48&gt;0,VLOOKUP($B48,OFFSET(Pairings!$C$2,($A48-1)*gamesPerRound,0,gamesPerRound,3),3,FALSE),"")</f>
        <v/>
      </c>
      <c r="F48" s="32" t="str">
        <f t="shared" si="0"/>
        <v/>
      </c>
      <c r="G48" s="32" t="str">
        <f t="shared" si="1"/>
        <v/>
      </c>
      <c r="H48" s="99" t="str">
        <f ca="1">IF(OR(MOD(ROW(B48)-1,gamesPerRound)=1,B48="",ISNA(MATCH(B48,OFFSET($B$1,1+($A48-1)*gamesPerRound,0):B47,0))),"","duplicate result")</f>
        <v/>
      </c>
    </row>
    <row r="49" spans="1:8" x14ac:dyDescent="0.2">
      <c r="A49" s="32">
        <f>Pairings!B49</f>
        <v>1</v>
      </c>
      <c r="B49" s="45"/>
      <c r="C49" s="45"/>
      <c r="D49" s="32" t="str">
        <f ca="1">IF($B49&gt;0,VLOOKUP($B49,OFFSET(Pairings!$C$2,($A49-1)*gamesPerRound,0,gamesPerRound,3),2,FALSE),"")</f>
        <v/>
      </c>
      <c r="E49" s="32" t="str">
        <f ca="1">IF($B49&gt;0,VLOOKUP($B49,OFFSET(Pairings!$C$2,($A49-1)*gamesPerRound,0,gamesPerRound,3),3,FALSE),"")</f>
        <v/>
      </c>
      <c r="F49" s="32" t="str">
        <f t="shared" si="0"/>
        <v/>
      </c>
      <c r="G49" s="32" t="str">
        <f t="shared" si="1"/>
        <v/>
      </c>
      <c r="H49" s="99" t="str">
        <f ca="1">IF(OR(MOD(ROW(B49)-1,gamesPerRound)=1,B49="",ISNA(MATCH(B49,OFFSET($B$1,1+($A49-1)*gamesPerRound,0):B48,0))),"","duplicate result")</f>
        <v/>
      </c>
    </row>
    <row r="50" spans="1:8" x14ac:dyDescent="0.2">
      <c r="A50" s="32">
        <f>Pairings!B50</f>
        <v>1</v>
      </c>
      <c r="B50" s="45"/>
      <c r="C50" s="45"/>
      <c r="D50" s="32" t="str">
        <f ca="1">IF($B50&gt;0,VLOOKUP($B50,OFFSET(Pairings!$C$2,($A50-1)*gamesPerRound,0,gamesPerRound,3),2,FALSE),"")</f>
        <v/>
      </c>
      <c r="E50" s="32" t="str">
        <f ca="1">IF($B50&gt;0,VLOOKUP($B50,OFFSET(Pairings!$C$2,($A50-1)*gamesPerRound,0,gamesPerRound,3),3,FALSE),"")</f>
        <v/>
      </c>
      <c r="F50" s="32" t="str">
        <f t="shared" si="0"/>
        <v/>
      </c>
      <c r="G50" s="32" t="str">
        <f t="shared" si="1"/>
        <v/>
      </c>
      <c r="H50" s="99" t="str">
        <f ca="1">IF(OR(MOD(ROW(B50)-1,gamesPerRound)=1,B50="",ISNA(MATCH(B50,OFFSET($B$1,1+($A50-1)*gamesPerRound,0):B49,0))),"","duplicate result")</f>
        <v/>
      </c>
    </row>
    <row r="51" spans="1:8" x14ac:dyDescent="0.2">
      <c r="A51" s="32">
        <f>Pairings!B51</f>
        <v>1</v>
      </c>
      <c r="B51" s="45"/>
      <c r="C51" s="45"/>
      <c r="D51" s="32" t="str">
        <f ca="1">IF($B51&gt;0,VLOOKUP($B51,OFFSET(Pairings!$C$2,($A51-1)*gamesPerRound,0,gamesPerRound,3),2,FALSE),"")</f>
        <v/>
      </c>
      <c r="E51" s="32" t="str">
        <f ca="1">IF($B51&gt;0,VLOOKUP($B51,OFFSET(Pairings!$C$2,($A51-1)*gamesPerRound,0,gamesPerRound,3),3,FALSE),"")</f>
        <v/>
      </c>
      <c r="F51" s="32" t="str">
        <f t="shared" si="0"/>
        <v/>
      </c>
      <c r="G51" s="32" t="str">
        <f t="shared" si="1"/>
        <v/>
      </c>
      <c r="H51" s="99" t="str">
        <f ca="1">IF(OR(MOD(ROW(B51)-1,gamesPerRound)=1,B51="",ISNA(MATCH(B51,OFFSET($B$1,1+($A51-1)*gamesPerRound,0):B50,0))),"","duplicate result")</f>
        <v/>
      </c>
    </row>
    <row r="52" spans="1:8" x14ac:dyDescent="0.2">
      <c r="A52" s="32">
        <f>Pairings!B52</f>
        <v>1</v>
      </c>
      <c r="B52" s="45"/>
      <c r="C52" s="45"/>
      <c r="D52" s="32" t="str">
        <f ca="1">IF($B52&gt;0,VLOOKUP($B52,OFFSET(Pairings!$C$2,($A52-1)*gamesPerRound,0,gamesPerRound,3),2,FALSE),"")</f>
        <v/>
      </c>
      <c r="E52" s="32" t="str">
        <f ca="1">IF($B52&gt;0,VLOOKUP($B52,OFFSET(Pairings!$C$2,($A52-1)*gamesPerRound,0,gamesPerRound,3),3,FALSE),"")</f>
        <v/>
      </c>
      <c r="F52" s="32" t="str">
        <f t="shared" si="0"/>
        <v/>
      </c>
      <c r="G52" s="32" t="str">
        <f t="shared" si="1"/>
        <v/>
      </c>
      <c r="H52" s="99" t="str">
        <f ca="1">IF(OR(MOD(ROW(B52)-1,gamesPerRound)=1,B52="",ISNA(MATCH(B52,OFFSET($B$1,1+($A52-1)*gamesPerRound,0):B51,0))),"","duplicate result")</f>
        <v/>
      </c>
    </row>
    <row r="53" spans="1:8" x14ac:dyDescent="0.2">
      <c r="A53" s="32">
        <f>Pairings!B53</f>
        <v>1</v>
      </c>
      <c r="B53" s="45"/>
      <c r="C53" s="45"/>
      <c r="D53" s="32" t="str">
        <f ca="1">IF($B53&gt;0,VLOOKUP($B53,OFFSET(Pairings!$C$2,($A53-1)*gamesPerRound,0,gamesPerRound,3),2,FALSE),"")</f>
        <v/>
      </c>
      <c r="E53" s="32" t="str">
        <f ca="1">IF($B53&gt;0,VLOOKUP($B53,OFFSET(Pairings!$C$2,($A53-1)*gamesPerRound,0,gamesPerRound,3),3,FALSE),"")</f>
        <v/>
      </c>
      <c r="F53" s="32" t="str">
        <f t="shared" si="0"/>
        <v/>
      </c>
      <c r="G53" s="32" t="str">
        <f t="shared" si="1"/>
        <v/>
      </c>
      <c r="H53" s="99" t="str">
        <f ca="1">IF(OR(MOD(ROW(B53)-1,gamesPerRound)=1,B53="",ISNA(MATCH(B53,OFFSET($B$1,1+($A53-1)*gamesPerRound,0):B52,0))),"","duplicate result")</f>
        <v/>
      </c>
    </row>
    <row r="54" spans="1:8" x14ac:dyDescent="0.2">
      <c r="A54" s="32">
        <f>Pairings!B54</f>
        <v>1</v>
      </c>
      <c r="B54" s="45"/>
      <c r="C54" s="45"/>
      <c r="D54" s="32" t="str">
        <f ca="1">IF($B54&gt;0,VLOOKUP($B54,OFFSET(Pairings!$C$2,($A54-1)*gamesPerRound,0,gamesPerRound,3),2,FALSE),"")</f>
        <v/>
      </c>
      <c r="E54" s="32" t="str">
        <f ca="1">IF($B54&gt;0,VLOOKUP($B54,OFFSET(Pairings!$C$2,($A54-1)*gamesPerRound,0,gamesPerRound,3),3,FALSE),"")</f>
        <v/>
      </c>
      <c r="F54" s="32" t="str">
        <f t="shared" si="0"/>
        <v/>
      </c>
      <c r="G54" s="32" t="str">
        <f t="shared" si="1"/>
        <v/>
      </c>
      <c r="H54" s="99" t="str">
        <f ca="1">IF(OR(MOD(ROW(B54)-1,gamesPerRound)=1,B54="",ISNA(MATCH(B54,OFFSET($B$1,1+($A54-1)*gamesPerRound,0):B53,0))),"","duplicate result")</f>
        <v/>
      </c>
    </row>
    <row r="55" spans="1:8" x14ac:dyDescent="0.2">
      <c r="A55" s="32">
        <f>Pairings!B55</f>
        <v>1</v>
      </c>
      <c r="B55" s="45"/>
      <c r="C55" s="45"/>
      <c r="D55" s="32" t="str">
        <f ca="1">IF($B55&gt;0,VLOOKUP($B55,OFFSET(Pairings!$C$2,($A55-1)*gamesPerRound,0,gamesPerRound,3),2,FALSE),"")</f>
        <v/>
      </c>
      <c r="E55" s="32" t="str">
        <f ca="1">IF($B55&gt;0,VLOOKUP($B55,OFFSET(Pairings!$C$2,($A55-1)*gamesPerRound,0,gamesPerRound,3),3,FALSE),"")</f>
        <v/>
      </c>
      <c r="F55" s="32" t="str">
        <f t="shared" si="0"/>
        <v/>
      </c>
      <c r="G55" s="32" t="str">
        <f t="shared" si="1"/>
        <v/>
      </c>
      <c r="H55" s="99" t="str">
        <f ca="1">IF(OR(MOD(ROW(B55)-1,gamesPerRound)=1,B55="",ISNA(MATCH(B55,OFFSET($B$1,1+($A55-1)*gamesPerRound,0):B54,0))),"","duplicate result")</f>
        <v/>
      </c>
    </row>
    <row r="56" spans="1:8" x14ac:dyDescent="0.2">
      <c r="A56" s="32">
        <f>Pairings!B56</f>
        <v>1</v>
      </c>
      <c r="B56" s="45"/>
      <c r="C56" s="45"/>
      <c r="D56" s="32" t="str">
        <f ca="1">IF($B56&gt;0,VLOOKUP($B56,OFFSET(Pairings!$C$2,($A56-1)*gamesPerRound,0,gamesPerRound,3),2,FALSE),"")</f>
        <v/>
      </c>
      <c r="E56" s="32" t="str">
        <f ca="1">IF($B56&gt;0,VLOOKUP($B56,OFFSET(Pairings!$C$2,($A56-1)*gamesPerRound,0,gamesPerRound,3),3,FALSE),"")</f>
        <v/>
      </c>
      <c r="F56" s="32" t="str">
        <f t="shared" si="0"/>
        <v/>
      </c>
      <c r="G56" s="32" t="str">
        <f t="shared" si="1"/>
        <v/>
      </c>
      <c r="H56" s="99" t="str">
        <f ca="1">IF(OR(MOD(ROW(B56)-1,gamesPerRound)=1,B56="",ISNA(MATCH(B56,OFFSET($B$1,1+($A56-1)*gamesPerRound,0):B55,0))),"","duplicate result")</f>
        <v/>
      </c>
    </row>
    <row r="57" spans="1:8" x14ac:dyDescent="0.2">
      <c r="A57" s="32">
        <f>Pairings!B57</f>
        <v>1</v>
      </c>
      <c r="B57" s="45"/>
      <c r="C57" s="45"/>
      <c r="D57" s="32" t="str">
        <f ca="1">IF($B57&gt;0,VLOOKUP($B57,OFFSET(Pairings!$C$2,($A57-1)*gamesPerRound,0,gamesPerRound,3),2,FALSE),"")</f>
        <v/>
      </c>
      <c r="E57" s="32" t="str">
        <f ca="1">IF($B57&gt;0,VLOOKUP($B57,OFFSET(Pairings!$C$2,($A57-1)*gamesPerRound,0,gamesPerRound,3),3,FALSE),"")</f>
        <v/>
      </c>
      <c r="F57" s="32" t="str">
        <f t="shared" si="0"/>
        <v/>
      </c>
      <c r="G57" s="32" t="str">
        <f t="shared" si="1"/>
        <v/>
      </c>
      <c r="H57" s="99" t="str">
        <f ca="1">IF(OR(MOD(ROW(B57)-1,gamesPerRound)=1,B57="",ISNA(MATCH(B57,OFFSET($B$1,1+($A57-1)*gamesPerRound,0):B56,0))),"","duplicate result")</f>
        <v/>
      </c>
    </row>
    <row r="58" spans="1:8" x14ac:dyDescent="0.2">
      <c r="A58" s="32">
        <f>Pairings!B58</f>
        <v>1</v>
      </c>
      <c r="B58" s="45"/>
      <c r="C58" s="45"/>
      <c r="D58" s="32" t="str">
        <f ca="1">IF($B58&gt;0,VLOOKUP($B58,OFFSET(Pairings!$C$2,($A58-1)*gamesPerRound,0,gamesPerRound,3),2,FALSE),"")</f>
        <v/>
      </c>
      <c r="E58" s="32" t="str">
        <f ca="1">IF($B58&gt;0,VLOOKUP($B58,OFFSET(Pairings!$C$2,($A58-1)*gamesPerRound,0,gamesPerRound,3),3,FALSE),"")</f>
        <v/>
      </c>
      <c r="F58" s="32" t="str">
        <f t="shared" si="0"/>
        <v/>
      </c>
      <c r="G58" s="32" t="str">
        <f t="shared" si="1"/>
        <v/>
      </c>
      <c r="H58" s="99" t="str">
        <f ca="1">IF(OR(MOD(ROW(B58)-1,gamesPerRound)=1,B58="",ISNA(MATCH(B58,OFFSET($B$1,1+($A58-1)*gamesPerRound,0):B57,0))),"","duplicate result")</f>
        <v/>
      </c>
    </row>
    <row r="59" spans="1:8" x14ac:dyDescent="0.2">
      <c r="A59" s="32">
        <f>Pairings!B59</f>
        <v>1</v>
      </c>
      <c r="B59" s="45"/>
      <c r="C59" s="45"/>
      <c r="D59" s="32" t="str">
        <f ca="1">IF($B59&gt;0,VLOOKUP($B59,OFFSET(Pairings!$C$2,($A59-1)*gamesPerRound,0,gamesPerRound,3),2,FALSE),"")</f>
        <v/>
      </c>
      <c r="E59" s="32" t="str">
        <f ca="1">IF($B59&gt;0,VLOOKUP($B59,OFFSET(Pairings!$C$2,($A59-1)*gamesPerRound,0,gamesPerRound,3),3,FALSE),"")</f>
        <v/>
      </c>
      <c r="F59" s="32" t="str">
        <f t="shared" si="0"/>
        <v/>
      </c>
      <c r="G59" s="32" t="str">
        <f t="shared" si="1"/>
        <v/>
      </c>
      <c r="H59" s="99" t="str">
        <f ca="1">IF(OR(MOD(ROW(B59)-1,gamesPerRound)=1,B59="",ISNA(MATCH(B59,OFFSET($B$1,1+($A59-1)*gamesPerRound,0):B58,0))),"","duplicate result")</f>
        <v/>
      </c>
    </row>
    <row r="60" spans="1:8" x14ac:dyDescent="0.2">
      <c r="A60" s="32">
        <f>Pairings!B60</f>
        <v>1</v>
      </c>
      <c r="B60" s="45"/>
      <c r="C60" s="45"/>
      <c r="D60" s="32" t="str">
        <f ca="1">IF($B60&gt;0,VLOOKUP($B60,OFFSET(Pairings!$C$2,($A60-1)*gamesPerRound,0,gamesPerRound,3),2,FALSE),"")</f>
        <v/>
      </c>
      <c r="E60" s="32" t="str">
        <f ca="1">IF($B60&gt;0,VLOOKUP($B60,OFFSET(Pairings!$C$2,($A60-1)*gamesPerRound,0,gamesPerRound,3),3,FALSE),"")</f>
        <v/>
      </c>
      <c r="F60" s="32" t="str">
        <f t="shared" si="0"/>
        <v/>
      </c>
      <c r="G60" s="32" t="str">
        <f t="shared" si="1"/>
        <v/>
      </c>
      <c r="H60" s="99" t="str">
        <f ca="1">IF(OR(MOD(ROW(B60)-1,gamesPerRound)=1,B60="",ISNA(MATCH(B60,OFFSET($B$1,1+($A60-1)*gamesPerRound,0):B59,0))),"","duplicate result")</f>
        <v/>
      </c>
    </row>
    <row r="61" spans="1:8" x14ac:dyDescent="0.2">
      <c r="A61" s="32">
        <f>Pairings!B61</f>
        <v>1</v>
      </c>
      <c r="B61" s="45"/>
      <c r="C61" s="45"/>
      <c r="D61" s="32" t="str">
        <f ca="1">IF($B61&gt;0,VLOOKUP($B61,OFFSET(Pairings!$C$2,($A61-1)*gamesPerRound,0,gamesPerRound,3),2,FALSE),"")</f>
        <v/>
      </c>
      <c r="E61" s="32" t="str">
        <f ca="1">IF($B61&gt;0,VLOOKUP($B61,OFFSET(Pairings!$C$2,($A61-1)*gamesPerRound,0,gamesPerRound,3),3,FALSE),"")</f>
        <v/>
      </c>
      <c r="F61" s="32" t="str">
        <f t="shared" si="0"/>
        <v/>
      </c>
      <c r="G61" s="32" t="str">
        <f t="shared" si="1"/>
        <v/>
      </c>
      <c r="H61" s="99" t="str">
        <f ca="1">IF(OR(MOD(ROW(B61)-1,gamesPerRound)=1,B61="",ISNA(MATCH(B61,OFFSET($B$1,1+($A61-1)*gamesPerRound,0):B60,0))),"","duplicate result")</f>
        <v/>
      </c>
    </row>
    <row r="62" spans="1:8" x14ac:dyDescent="0.2">
      <c r="A62" s="32">
        <f>Pairings!B62</f>
        <v>1</v>
      </c>
      <c r="B62" s="45"/>
      <c r="C62" s="45"/>
      <c r="D62" s="32" t="str">
        <f ca="1">IF($B62&gt;0,VLOOKUP($B62,OFFSET(Pairings!$C$2,($A62-1)*gamesPerRound,0,gamesPerRound,3),2,FALSE),"")</f>
        <v/>
      </c>
      <c r="E62" s="32" t="str">
        <f ca="1">IF($B62&gt;0,VLOOKUP($B62,OFFSET(Pairings!$C$2,($A62-1)*gamesPerRound,0,gamesPerRound,3),3,FALSE),"")</f>
        <v/>
      </c>
      <c r="F62" s="32" t="str">
        <f t="shared" si="0"/>
        <v/>
      </c>
      <c r="G62" s="32" t="str">
        <f t="shared" si="1"/>
        <v/>
      </c>
      <c r="H62" s="99" t="str">
        <f ca="1">IF(OR(MOD(ROW(B62)-1,gamesPerRound)=1,B62="",ISNA(MATCH(B62,OFFSET($B$1,1+($A62-1)*gamesPerRound,0):B61,0))),"","duplicate result")</f>
        <v/>
      </c>
    </row>
    <row r="63" spans="1:8" x14ac:dyDescent="0.2">
      <c r="A63" s="32">
        <f>Pairings!B63</f>
        <v>1</v>
      </c>
      <c r="B63" s="45"/>
      <c r="C63" s="45"/>
      <c r="D63" s="32" t="str">
        <f ca="1">IF($B63&gt;0,VLOOKUP($B63,OFFSET(Pairings!$C$2,($A63-1)*gamesPerRound,0,gamesPerRound,3),2,FALSE),"")</f>
        <v/>
      </c>
      <c r="E63" s="32" t="str">
        <f ca="1">IF($B63&gt;0,VLOOKUP($B63,OFFSET(Pairings!$C$2,($A63-1)*gamesPerRound,0,gamesPerRound,3),3,FALSE),"")</f>
        <v/>
      </c>
      <c r="F63" s="32" t="str">
        <f t="shared" si="0"/>
        <v/>
      </c>
      <c r="G63" s="32" t="str">
        <f t="shared" si="1"/>
        <v/>
      </c>
      <c r="H63" s="99" t="str">
        <f ca="1">IF(OR(MOD(ROW(B63)-1,gamesPerRound)=1,B63="",ISNA(MATCH(B63,OFFSET($B$1,1+($A63-1)*gamesPerRound,0):B62,0))),"","duplicate result")</f>
        <v/>
      </c>
    </row>
    <row r="64" spans="1:8" x14ac:dyDescent="0.2">
      <c r="A64" s="32">
        <f>Pairings!B64</f>
        <v>1</v>
      </c>
      <c r="B64" s="45"/>
      <c r="C64" s="45"/>
      <c r="D64" s="32" t="str">
        <f ca="1">IF($B64&gt;0,VLOOKUP($B64,OFFSET(Pairings!$C$2,($A64-1)*gamesPerRound,0,gamesPerRound,3),2,FALSE),"")</f>
        <v/>
      </c>
      <c r="E64" s="32" t="str">
        <f ca="1">IF($B64&gt;0,VLOOKUP($B64,OFFSET(Pairings!$C$2,($A64-1)*gamesPerRound,0,gamesPerRound,3),3,FALSE),"")</f>
        <v/>
      </c>
      <c r="F64" s="32" t="str">
        <f t="shared" si="0"/>
        <v/>
      </c>
      <c r="G64" s="32" t="str">
        <f t="shared" si="1"/>
        <v/>
      </c>
      <c r="H64" s="99" t="str">
        <f ca="1">IF(OR(MOD(ROW(B64)-1,gamesPerRound)=1,B64="",ISNA(MATCH(B64,OFFSET($B$1,1+($A64-1)*gamesPerRound,0):B63,0))),"","duplicate result")</f>
        <v/>
      </c>
    </row>
    <row r="65" spans="1:8" x14ac:dyDescent="0.2">
      <c r="A65" s="32">
        <f>Pairings!B65</f>
        <v>1</v>
      </c>
      <c r="B65" s="45"/>
      <c r="C65" s="45"/>
      <c r="D65" s="32" t="str">
        <f ca="1">IF($B65&gt;0,VLOOKUP($B65,OFFSET(Pairings!$C$2,($A65-1)*gamesPerRound,0,gamesPerRound,3),2,FALSE),"")</f>
        <v/>
      </c>
      <c r="E65" s="32" t="str">
        <f ca="1">IF($B65&gt;0,VLOOKUP($B65,OFFSET(Pairings!$C$2,($A65-1)*gamesPerRound,0,gamesPerRound,3),3,FALSE),"")</f>
        <v/>
      </c>
      <c r="F65" s="32" t="str">
        <f t="shared" si="0"/>
        <v/>
      </c>
      <c r="G65" s="32" t="str">
        <f t="shared" si="1"/>
        <v/>
      </c>
      <c r="H65" s="99" t="str">
        <f ca="1">IF(OR(MOD(ROW(B65)-1,gamesPerRound)=1,B65="",ISNA(MATCH(B65,OFFSET($B$1,1+($A65-1)*gamesPerRound,0):B64,0))),"","duplicate result")</f>
        <v/>
      </c>
    </row>
    <row r="66" spans="1:8" x14ac:dyDescent="0.2">
      <c r="A66" s="32">
        <f>Pairings!B66</f>
        <v>1</v>
      </c>
      <c r="B66" s="45"/>
      <c r="C66" s="45"/>
      <c r="D66" s="32" t="str">
        <f ca="1">IF($B66&gt;0,VLOOKUP($B66,OFFSET(Pairings!$C$2,($A66-1)*gamesPerRound,0,gamesPerRound,3),2,FALSE),"")</f>
        <v/>
      </c>
      <c r="E66" s="32" t="str">
        <f ca="1">IF($B66&gt;0,VLOOKUP($B66,OFFSET(Pairings!$C$2,($A66-1)*gamesPerRound,0,gamesPerRound,3),3,FALSE),"")</f>
        <v/>
      </c>
      <c r="F66" s="32" t="str">
        <f t="shared" ref="F66:F129" si="2">IF(C66="","",IF(C66="n",0,IF(C66="d",0.5,C66)))</f>
        <v/>
      </c>
      <c r="G66" s="32" t="str">
        <f t="shared" ref="G66:G129" si="3">IF(C66="","",IF(C66="n",0,1-F66))</f>
        <v/>
      </c>
      <c r="H66" s="99" t="str">
        <f ca="1">IF(OR(MOD(ROW(B66)-1,gamesPerRound)=1,B66="",ISNA(MATCH(B66,OFFSET($B$1,1+($A66-1)*gamesPerRound,0):B65,0))),"","duplicate result")</f>
        <v/>
      </c>
    </row>
    <row r="67" spans="1:8" x14ac:dyDescent="0.2">
      <c r="A67" s="32">
        <f>Pairings!B67</f>
        <v>1</v>
      </c>
      <c r="B67" s="45"/>
      <c r="C67" s="45"/>
      <c r="D67" s="32" t="str">
        <f ca="1">IF($B67&gt;0,VLOOKUP($B67,OFFSET(Pairings!$C$2,($A67-1)*gamesPerRound,0,gamesPerRound,3),2,FALSE),"")</f>
        <v/>
      </c>
      <c r="E67" s="32" t="str">
        <f ca="1">IF($B67&gt;0,VLOOKUP($B67,OFFSET(Pairings!$C$2,($A67-1)*gamesPerRound,0,gamesPerRound,3),3,FALSE),"")</f>
        <v/>
      </c>
      <c r="F67" s="32" t="str">
        <f t="shared" si="2"/>
        <v/>
      </c>
      <c r="G67" s="32" t="str">
        <f t="shared" si="3"/>
        <v/>
      </c>
      <c r="H67" s="99" t="str">
        <f ca="1">IF(OR(MOD(ROW(B67)-1,gamesPerRound)=1,B67="",ISNA(MATCH(B67,OFFSET($B$1,1+($A67-1)*gamesPerRound,0):B66,0))),"","duplicate result")</f>
        <v/>
      </c>
    </row>
    <row r="68" spans="1:8" x14ac:dyDescent="0.2">
      <c r="A68" s="32">
        <f>Pairings!B68</f>
        <v>1</v>
      </c>
      <c r="B68" s="45"/>
      <c r="C68" s="45"/>
      <c r="D68" s="32" t="str">
        <f ca="1">IF($B68&gt;0,VLOOKUP($B68,OFFSET(Pairings!$C$2,($A68-1)*gamesPerRound,0,gamesPerRound,3),2,FALSE),"")</f>
        <v/>
      </c>
      <c r="E68" s="32" t="str">
        <f ca="1">IF($B68&gt;0,VLOOKUP($B68,OFFSET(Pairings!$C$2,($A68-1)*gamesPerRound,0,gamesPerRound,3),3,FALSE),"")</f>
        <v/>
      </c>
      <c r="F68" s="32" t="str">
        <f t="shared" si="2"/>
        <v/>
      </c>
      <c r="G68" s="32" t="str">
        <f t="shared" si="3"/>
        <v/>
      </c>
      <c r="H68" s="99" t="str">
        <f ca="1">IF(OR(MOD(ROW(B68)-1,gamesPerRound)=1,B68="",ISNA(MATCH(B68,OFFSET($B$1,1+($A68-1)*gamesPerRound,0):B67,0))),"","duplicate result")</f>
        <v/>
      </c>
    </row>
    <row r="69" spans="1:8" x14ac:dyDescent="0.2">
      <c r="A69" s="32">
        <f>Pairings!B69</f>
        <v>1</v>
      </c>
      <c r="B69" s="45"/>
      <c r="C69" s="45"/>
      <c r="D69" s="32" t="str">
        <f ca="1">IF($B69&gt;0,VLOOKUP($B69,OFFSET(Pairings!$C$2,($A69-1)*gamesPerRound,0,gamesPerRound,3),2,FALSE),"")</f>
        <v/>
      </c>
      <c r="E69" s="32" t="str">
        <f ca="1">IF($B69&gt;0,VLOOKUP($B69,OFFSET(Pairings!$C$2,($A69-1)*gamesPerRound,0,gamesPerRound,3),3,FALSE),"")</f>
        <v/>
      </c>
      <c r="F69" s="32" t="str">
        <f t="shared" si="2"/>
        <v/>
      </c>
      <c r="G69" s="32" t="str">
        <f t="shared" si="3"/>
        <v/>
      </c>
      <c r="H69" s="99" t="str">
        <f ca="1">IF(OR(MOD(ROW(B69)-1,gamesPerRound)=1,B69="",ISNA(MATCH(B69,OFFSET($B$1,1+($A69-1)*gamesPerRound,0):B68,0))),"","duplicate result")</f>
        <v/>
      </c>
    </row>
    <row r="70" spans="1:8" x14ac:dyDescent="0.2">
      <c r="A70" s="32">
        <f>Pairings!B70</f>
        <v>1</v>
      </c>
      <c r="B70" s="45"/>
      <c r="C70" s="45"/>
      <c r="D70" s="32" t="str">
        <f ca="1">IF($B70&gt;0,VLOOKUP($B70,OFFSET(Pairings!$C$2,($A70-1)*gamesPerRound,0,gamesPerRound,3),2,FALSE),"")</f>
        <v/>
      </c>
      <c r="E70" s="32" t="str">
        <f ca="1">IF($B70&gt;0,VLOOKUP($B70,OFFSET(Pairings!$C$2,($A70-1)*gamesPerRound,0,gamesPerRound,3),3,FALSE),"")</f>
        <v/>
      </c>
      <c r="F70" s="32" t="str">
        <f t="shared" si="2"/>
        <v/>
      </c>
      <c r="G70" s="32" t="str">
        <f t="shared" si="3"/>
        <v/>
      </c>
      <c r="H70" s="99" t="str">
        <f ca="1">IF(OR(MOD(ROW(B70)-1,gamesPerRound)=1,B70="",ISNA(MATCH(B70,OFFSET($B$1,1+($A70-1)*gamesPerRound,0):B69,0))),"","duplicate result")</f>
        <v/>
      </c>
    </row>
    <row r="71" spans="1:8" x14ac:dyDescent="0.2">
      <c r="A71" s="32">
        <f>Pairings!B71</f>
        <v>1</v>
      </c>
      <c r="B71" s="45"/>
      <c r="C71" s="45"/>
      <c r="D71" s="32" t="str">
        <f ca="1">IF($B71&gt;0,VLOOKUP($B71,OFFSET(Pairings!$C$2,($A71-1)*gamesPerRound,0,gamesPerRound,3),2,FALSE),"")</f>
        <v/>
      </c>
      <c r="E71" s="32" t="str">
        <f ca="1">IF($B71&gt;0,VLOOKUP($B71,OFFSET(Pairings!$C$2,($A71-1)*gamesPerRound,0,gamesPerRound,3),3,FALSE),"")</f>
        <v/>
      </c>
      <c r="F71" s="32" t="str">
        <f t="shared" si="2"/>
        <v/>
      </c>
      <c r="G71" s="32" t="str">
        <f t="shared" si="3"/>
        <v/>
      </c>
      <c r="H71" s="99" t="str">
        <f ca="1">IF(OR(MOD(ROW(B71)-1,gamesPerRound)=1,B71="",ISNA(MATCH(B71,OFFSET($B$1,1+($A71-1)*gamesPerRound,0):B70,0))),"","duplicate result")</f>
        <v/>
      </c>
    </row>
    <row r="72" spans="1:8" x14ac:dyDescent="0.2">
      <c r="A72" s="32">
        <f>Pairings!B72</f>
        <v>1</v>
      </c>
      <c r="B72" s="45"/>
      <c r="C72" s="45"/>
      <c r="D72" s="32" t="str">
        <f ca="1">IF($B72&gt;0,VLOOKUP($B72,OFFSET(Pairings!$C$2,($A72-1)*gamesPerRound,0,gamesPerRound,3),2,FALSE),"")</f>
        <v/>
      </c>
      <c r="E72" s="32" t="str">
        <f ca="1">IF($B72&gt;0,VLOOKUP($B72,OFFSET(Pairings!$C$2,($A72-1)*gamesPerRound,0,gamesPerRound,3),3,FALSE),"")</f>
        <v/>
      </c>
      <c r="F72" s="32" t="str">
        <f t="shared" si="2"/>
        <v/>
      </c>
      <c r="G72" s="32" t="str">
        <f t="shared" si="3"/>
        <v/>
      </c>
      <c r="H72" s="99" t="str">
        <f ca="1">IF(OR(MOD(ROW(B72)-1,gamesPerRound)=1,B72="",ISNA(MATCH(B72,OFFSET($B$1,1+($A72-1)*gamesPerRound,0):B71,0))),"","duplicate result")</f>
        <v/>
      </c>
    </row>
    <row r="73" spans="1:8" x14ac:dyDescent="0.2">
      <c r="A73" s="32">
        <f>Pairings!B73</f>
        <v>1</v>
      </c>
      <c r="B73" s="45"/>
      <c r="C73" s="45"/>
      <c r="D73" s="32" t="str">
        <f ca="1">IF($B73&gt;0,VLOOKUP($B73,OFFSET(Pairings!$C$2,($A73-1)*gamesPerRound,0,gamesPerRound,3),2,FALSE),"")</f>
        <v/>
      </c>
      <c r="E73" s="32" t="str">
        <f ca="1">IF($B73&gt;0,VLOOKUP($B73,OFFSET(Pairings!$C$2,($A73-1)*gamesPerRound,0,gamesPerRound,3),3,FALSE),"")</f>
        <v/>
      </c>
      <c r="F73" s="32" t="str">
        <f t="shared" si="2"/>
        <v/>
      </c>
      <c r="G73" s="32" t="str">
        <f t="shared" si="3"/>
        <v/>
      </c>
      <c r="H73" s="99" t="str">
        <f ca="1">IF(OR(MOD(ROW(B73)-1,gamesPerRound)=1,B73="",ISNA(MATCH(B73,OFFSET($B$1,1+($A73-1)*gamesPerRound,0):B72,0))),"","duplicate result")</f>
        <v/>
      </c>
    </row>
    <row r="74" spans="1:8" x14ac:dyDescent="0.2">
      <c r="A74" s="32">
        <f>Pairings!B74</f>
        <v>1</v>
      </c>
      <c r="B74" s="45"/>
      <c r="C74" s="45"/>
      <c r="D74" s="32" t="str">
        <f ca="1">IF($B74&gt;0,VLOOKUP($B74,OFFSET(Pairings!$C$2,($A74-1)*gamesPerRound,0,gamesPerRound,3),2,FALSE),"")</f>
        <v/>
      </c>
      <c r="E74" s="32" t="str">
        <f ca="1">IF($B74&gt;0,VLOOKUP($B74,OFFSET(Pairings!$C$2,($A74-1)*gamesPerRound,0,gamesPerRound,3),3,FALSE),"")</f>
        <v/>
      </c>
      <c r="F74" s="32" t="str">
        <f t="shared" si="2"/>
        <v/>
      </c>
      <c r="G74" s="32" t="str">
        <f t="shared" si="3"/>
        <v/>
      </c>
      <c r="H74" s="99" t="str">
        <f ca="1">IF(OR(MOD(ROW(B74)-1,gamesPerRound)=1,B74="",ISNA(MATCH(B74,OFFSET($B$1,1+($A74-1)*gamesPerRound,0):B73,0))),"","duplicate result")</f>
        <v/>
      </c>
    </row>
    <row r="75" spans="1:8" x14ac:dyDescent="0.2">
      <c r="A75" s="32">
        <f>Pairings!B75</f>
        <v>1</v>
      </c>
      <c r="B75" s="45"/>
      <c r="C75" s="45"/>
      <c r="D75" s="32" t="str">
        <f ca="1">IF($B75&gt;0,VLOOKUP($B75,OFFSET(Pairings!$C$2,($A75-1)*gamesPerRound,0,gamesPerRound,3),2,FALSE),"")</f>
        <v/>
      </c>
      <c r="E75" s="32" t="str">
        <f ca="1">IF($B75&gt;0,VLOOKUP($B75,OFFSET(Pairings!$C$2,($A75-1)*gamesPerRound,0,gamesPerRound,3),3,FALSE),"")</f>
        <v/>
      </c>
      <c r="F75" s="32" t="str">
        <f t="shared" si="2"/>
        <v/>
      </c>
      <c r="G75" s="32" t="str">
        <f t="shared" si="3"/>
        <v/>
      </c>
      <c r="H75" s="99" t="str">
        <f ca="1">IF(OR(MOD(ROW(B75)-1,gamesPerRound)=1,B75="",ISNA(MATCH(B75,OFFSET($B$1,1+($A75-1)*gamesPerRound,0):B74,0))),"","duplicate result")</f>
        <v/>
      </c>
    </row>
    <row r="76" spans="1:8" x14ac:dyDescent="0.2">
      <c r="A76" s="32">
        <f>Pairings!B76</f>
        <v>1</v>
      </c>
      <c r="B76" s="45"/>
      <c r="C76" s="45"/>
      <c r="D76" s="32" t="str">
        <f ca="1">IF($B76&gt;0,VLOOKUP($B76,OFFSET(Pairings!$C$2,($A76-1)*gamesPerRound,0,gamesPerRound,3),2,FALSE),"")</f>
        <v/>
      </c>
      <c r="E76" s="32" t="str">
        <f ca="1">IF($B76&gt;0,VLOOKUP($B76,OFFSET(Pairings!$C$2,($A76-1)*gamesPerRound,0,gamesPerRound,3),3,FALSE),"")</f>
        <v/>
      </c>
      <c r="F76" s="32" t="str">
        <f t="shared" si="2"/>
        <v/>
      </c>
      <c r="G76" s="32" t="str">
        <f t="shared" si="3"/>
        <v/>
      </c>
      <c r="H76" s="99" t="str">
        <f ca="1">IF(OR(MOD(ROW(B76)-1,gamesPerRound)=1,B76="",ISNA(MATCH(B76,OFFSET($B$1,1+($A76-1)*gamesPerRound,0):B75,0))),"","duplicate result")</f>
        <v/>
      </c>
    </row>
    <row r="77" spans="1:8" x14ac:dyDescent="0.2">
      <c r="A77" s="32">
        <f>Pairings!B77</f>
        <v>1</v>
      </c>
      <c r="B77" s="45"/>
      <c r="C77" s="45"/>
      <c r="D77" s="32" t="str">
        <f ca="1">IF($B77&gt;0,VLOOKUP($B77,OFFSET(Pairings!$C$2,($A77-1)*gamesPerRound,0,gamesPerRound,3),2,FALSE),"")</f>
        <v/>
      </c>
      <c r="E77" s="32" t="str">
        <f ca="1">IF($B77&gt;0,VLOOKUP($B77,OFFSET(Pairings!$C$2,($A77-1)*gamesPerRound,0,gamesPerRound,3),3,FALSE),"")</f>
        <v/>
      </c>
      <c r="F77" s="32" t="str">
        <f t="shared" si="2"/>
        <v/>
      </c>
      <c r="G77" s="32" t="str">
        <f t="shared" si="3"/>
        <v/>
      </c>
      <c r="H77" s="99" t="str">
        <f ca="1">IF(OR(MOD(ROW(B77)-1,gamesPerRound)=1,B77="",ISNA(MATCH(B77,OFFSET($B$1,1+($A77-1)*gamesPerRound,0):B76,0))),"","duplicate result")</f>
        <v/>
      </c>
    </row>
    <row r="78" spans="1:8" x14ac:dyDescent="0.2">
      <c r="A78" s="32">
        <f>Pairings!B78</f>
        <v>1</v>
      </c>
      <c r="B78" s="45"/>
      <c r="C78" s="45"/>
      <c r="D78" s="32" t="str">
        <f ca="1">IF($B78&gt;0,VLOOKUP($B78,OFFSET(Pairings!$C$2,($A78-1)*gamesPerRound,0,gamesPerRound,3),2,FALSE),"")</f>
        <v/>
      </c>
      <c r="E78" s="32" t="str">
        <f ca="1">IF($B78&gt;0,VLOOKUP($B78,OFFSET(Pairings!$C$2,($A78-1)*gamesPerRound,0,gamesPerRound,3),3,FALSE),"")</f>
        <v/>
      </c>
      <c r="F78" s="32" t="str">
        <f t="shared" si="2"/>
        <v/>
      </c>
      <c r="G78" s="32" t="str">
        <f t="shared" si="3"/>
        <v/>
      </c>
      <c r="H78" s="99" t="str">
        <f ca="1">IF(OR(MOD(ROW(B78)-1,gamesPerRound)=1,B78="",ISNA(MATCH(B78,OFFSET($B$1,1+($A78-1)*gamesPerRound,0):B77,0))),"","duplicate result")</f>
        <v/>
      </c>
    </row>
    <row r="79" spans="1:8" x14ac:dyDescent="0.2">
      <c r="A79" s="32">
        <f>Pairings!B79</f>
        <v>1</v>
      </c>
      <c r="B79" s="45"/>
      <c r="C79" s="45"/>
      <c r="D79" s="32" t="str">
        <f ca="1">IF($B79&gt;0,VLOOKUP($B79,OFFSET(Pairings!$C$2,($A79-1)*gamesPerRound,0,gamesPerRound,3),2,FALSE),"")</f>
        <v/>
      </c>
      <c r="E79" s="32" t="str">
        <f ca="1">IF($B79&gt;0,VLOOKUP($B79,OFFSET(Pairings!$C$2,($A79-1)*gamesPerRound,0,gamesPerRound,3),3,FALSE),"")</f>
        <v/>
      </c>
      <c r="F79" s="32" t="str">
        <f t="shared" si="2"/>
        <v/>
      </c>
      <c r="G79" s="32" t="str">
        <f t="shared" si="3"/>
        <v/>
      </c>
      <c r="H79" s="99" t="str">
        <f ca="1">IF(OR(MOD(ROW(B79)-1,gamesPerRound)=1,B79="",ISNA(MATCH(B79,OFFSET($B$1,1+($A79-1)*gamesPerRound,0):B78,0))),"","duplicate result")</f>
        <v/>
      </c>
    </row>
    <row r="80" spans="1:8" x14ac:dyDescent="0.2">
      <c r="A80" s="32">
        <f>Pairings!B80</f>
        <v>1</v>
      </c>
      <c r="B80" s="45"/>
      <c r="C80" s="45"/>
      <c r="D80" s="32" t="str">
        <f ca="1">IF($B80&gt;0,VLOOKUP($B80,OFFSET(Pairings!$C$2,($A80-1)*gamesPerRound,0,gamesPerRound,3),2,FALSE),"")</f>
        <v/>
      </c>
      <c r="E80" s="32" t="str">
        <f ca="1">IF($B80&gt;0,VLOOKUP($B80,OFFSET(Pairings!$C$2,($A80-1)*gamesPerRound,0,gamesPerRound,3),3,FALSE),"")</f>
        <v/>
      </c>
      <c r="F80" s="32" t="str">
        <f t="shared" si="2"/>
        <v/>
      </c>
      <c r="G80" s="32" t="str">
        <f t="shared" si="3"/>
        <v/>
      </c>
      <c r="H80" s="99" t="str">
        <f ca="1">IF(OR(MOD(ROW(B80)-1,gamesPerRound)=1,B80="",ISNA(MATCH(B80,OFFSET($B$1,1+($A80-1)*gamesPerRound,0):B79,0))),"","duplicate result")</f>
        <v/>
      </c>
    </row>
    <row r="81" spans="1:8" x14ac:dyDescent="0.2">
      <c r="A81" s="32">
        <f>Pairings!B81</f>
        <v>1</v>
      </c>
      <c r="B81" s="45"/>
      <c r="C81" s="45"/>
      <c r="D81" s="32" t="str">
        <f ca="1">IF($B81&gt;0,VLOOKUP($B81,OFFSET(Pairings!$C$2,($A81-1)*gamesPerRound,0,gamesPerRound,3),2,FALSE),"")</f>
        <v/>
      </c>
      <c r="E81" s="32" t="str">
        <f ca="1">IF($B81&gt;0,VLOOKUP($B81,OFFSET(Pairings!$C$2,($A81-1)*gamesPerRound,0,gamesPerRound,3),3,FALSE),"")</f>
        <v/>
      </c>
      <c r="F81" s="32" t="str">
        <f t="shared" si="2"/>
        <v/>
      </c>
      <c r="G81" s="32" t="str">
        <f t="shared" si="3"/>
        <v/>
      </c>
      <c r="H81" s="99" t="str">
        <f ca="1">IF(OR(MOD(ROW(B81)-1,gamesPerRound)=1,B81="",ISNA(MATCH(B81,OFFSET($B$1,1+($A81-1)*gamesPerRound,0):B80,0))),"","duplicate result")</f>
        <v/>
      </c>
    </row>
    <row r="82" spans="1:8" x14ac:dyDescent="0.2">
      <c r="A82" s="32">
        <f>Pairings!B82</f>
        <v>1</v>
      </c>
      <c r="B82" s="45"/>
      <c r="C82" s="45"/>
      <c r="D82" s="32" t="str">
        <f ca="1">IF($B82&gt;0,VLOOKUP($B82,OFFSET(Pairings!$C$2,($A82-1)*gamesPerRound,0,gamesPerRound,3),2,FALSE),"")</f>
        <v/>
      </c>
      <c r="E82" s="32" t="str">
        <f ca="1">IF($B82&gt;0,VLOOKUP($B82,OFFSET(Pairings!$C$2,($A82-1)*gamesPerRound,0,gamesPerRound,3),3,FALSE),"")</f>
        <v/>
      </c>
      <c r="F82" s="32" t="str">
        <f t="shared" si="2"/>
        <v/>
      </c>
      <c r="G82" s="32" t="str">
        <f t="shared" si="3"/>
        <v/>
      </c>
      <c r="H82" s="99" t="str">
        <f ca="1">IF(OR(MOD(ROW(B82)-1,gamesPerRound)=1,B82="",ISNA(MATCH(B82,OFFSET($B$1,1+($A82-1)*gamesPerRound,0):B81,0))),"","duplicate result")</f>
        <v/>
      </c>
    </row>
    <row r="83" spans="1:8" x14ac:dyDescent="0.2">
      <c r="A83" s="32">
        <f>Pairings!B83</f>
        <v>1</v>
      </c>
      <c r="B83" s="45"/>
      <c r="C83" s="45"/>
      <c r="D83" s="32" t="str">
        <f ca="1">IF($B83&gt;0,VLOOKUP($B83,OFFSET(Pairings!$C$2,($A83-1)*gamesPerRound,0,gamesPerRound,3),2,FALSE),"")</f>
        <v/>
      </c>
      <c r="E83" s="32" t="str">
        <f ca="1">IF($B83&gt;0,VLOOKUP($B83,OFFSET(Pairings!$C$2,($A83-1)*gamesPerRound,0,gamesPerRound,3),3,FALSE),"")</f>
        <v/>
      </c>
      <c r="F83" s="32" t="str">
        <f t="shared" si="2"/>
        <v/>
      </c>
      <c r="G83" s="32" t="str">
        <f t="shared" si="3"/>
        <v/>
      </c>
      <c r="H83" s="99" t="str">
        <f ca="1">IF(OR(MOD(ROW(B83)-1,gamesPerRound)=1,B83="",ISNA(MATCH(B83,OFFSET($B$1,1+($A83-1)*gamesPerRound,0):B82,0))),"","duplicate result")</f>
        <v/>
      </c>
    </row>
    <row r="84" spans="1:8" x14ac:dyDescent="0.2">
      <c r="A84" s="32">
        <f>Pairings!B84</f>
        <v>1</v>
      </c>
      <c r="B84" s="45"/>
      <c r="C84" s="45"/>
      <c r="D84" s="32" t="str">
        <f ca="1">IF($B84&gt;0,VLOOKUP($B84,OFFSET(Pairings!$C$2,($A84-1)*gamesPerRound,0,gamesPerRound,3),2,FALSE),"")</f>
        <v/>
      </c>
      <c r="E84" s="32" t="str">
        <f ca="1">IF($B84&gt;0,VLOOKUP($B84,OFFSET(Pairings!$C$2,($A84-1)*gamesPerRound,0,gamesPerRound,3),3,FALSE),"")</f>
        <v/>
      </c>
      <c r="F84" s="32" t="str">
        <f t="shared" si="2"/>
        <v/>
      </c>
      <c r="G84" s="32" t="str">
        <f t="shared" si="3"/>
        <v/>
      </c>
      <c r="H84" s="99" t="str">
        <f ca="1">IF(OR(MOD(ROW(B84)-1,gamesPerRound)=1,B84="",ISNA(MATCH(B84,OFFSET($B$1,1+($A84-1)*gamesPerRound,0):B83,0))),"","duplicate result")</f>
        <v/>
      </c>
    </row>
    <row r="85" spans="1:8" x14ac:dyDescent="0.2">
      <c r="A85" s="32">
        <f>Pairings!B85</f>
        <v>1</v>
      </c>
      <c r="B85" s="45"/>
      <c r="C85" s="45"/>
      <c r="D85" s="32" t="str">
        <f ca="1">IF($B85&gt;0,VLOOKUP($B85,OFFSET(Pairings!$C$2,($A85-1)*gamesPerRound,0,gamesPerRound,3),2,FALSE),"")</f>
        <v/>
      </c>
      <c r="E85" s="32" t="str">
        <f ca="1">IF($B85&gt;0,VLOOKUP($B85,OFFSET(Pairings!$C$2,($A85-1)*gamesPerRound,0,gamesPerRound,3),3,FALSE),"")</f>
        <v/>
      </c>
      <c r="F85" s="32" t="str">
        <f t="shared" si="2"/>
        <v/>
      </c>
      <c r="G85" s="32" t="str">
        <f t="shared" si="3"/>
        <v/>
      </c>
      <c r="H85" s="99" t="str">
        <f ca="1">IF(OR(MOD(ROW(B85)-1,gamesPerRound)=1,B85="",ISNA(MATCH(B85,OFFSET($B$1,1+($A85-1)*gamesPerRound,0):B84,0))),"","duplicate result")</f>
        <v/>
      </c>
    </row>
    <row r="86" spans="1:8" x14ac:dyDescent="0.2">
      <c r="A86" s="32">
        <f>Pairings!B86</f>
        <v>1</v>
      </c>
      <c r="B86" s="45"/>
      <c r="C86" s="45"/>
      <c r="D86" s="32" t="str">
        <f ca="1">IF($B86&gt;0,VLOOKUP($B86,OFFSET(Pairings!$C$2,($A86-1)*gamesPerRound,0,gamesPerRound,3),2,FALSE),"")</f>
        <v/>
      </c>
      <c r="E86" s="32" t="str">
        <f ca="1">IF($B86&gt;0,VLOOKUP($B86,OFFSET(Pairings!$C$2,($A86-1)*gamesPerRound,0,gamesPerRound,3),3,FALSE),"")</f>
        <v/>
      </c>
      <c r="F86" s="32" t="str">
        <f t="shared" si="2"/>
        <v/>
      </c>
      <c r="G86" s="32" t="str">
        <f t="shared" si="3"/>
        <v/>
      </c>
      <c r="H86" s="99" t="str">
        <f ca="1">IF(OR(MOD(ROW(B86)-1,gamesPerRound)=1,B86="",ISNA(MATCH(B86,OFFSET($B$1,1+($A86-1)*gamesPerRound,0):B85,0))),"","duplicate result")</f>
        <v/>
      </c>
    </row>
    <row r="87" spans="1:8" x14ac:dyDescent="0.2">
      <c r="A87" s="32">
        <f>Pairings!B87</f>
        <v>1</v>
      </c>
      <c r="B87" s="45"/>
      <c r="C87" s="45"/>
      <c r="D87" s="32" t="str">
        <f ca="1">IF($B87&gt;0,VLOOKUP($B87,OFFSET(Pairings!$C$2,($A87-1)*gamesPerRound,0,gamesPerRound,3),2,FALSE),"")</f>
        <v/>
      </c>
      <c r="E87" s="32" t="str">
        <f ca="1">IF($B87&gt;0,VLOOKUP($B87,OFFSET(Pairings!$C$2,($A87-1)*gamesPerRound,0,gamesPerRound,3),3,FALSE),"")</f>
        <v/>
      </c>
      <c r="F87" s="32" t="str">
        <f t="shared" si="2"/>
        <v/>
      </c>
      <c r="G87" s="32" t="str">
        <f t="shared" si="3"/>
        <v/>
      </c>
      <c r="H87" s="99" t="str">
        <f ca="1">IF(OR(MOD(ROW(B87)-1,gamesPerRound)=1,B87="",ISNA(MATCH(B87,OFFSET($B$1,1+($A87-1)*gamesPerRound,0):B86,0))),"","duplicate result")</f>
        <v/>
      </c>
    </row>
    <row r="88" spans="1:8" x14ac:dyDescent="0.2">
      <c r="A88" s="32">
        <f>Pairings!B88</f>
        <v>1</v>
      </c>
      <c r="B88" s="45"/>
      <c r="C88" s="45"/>
      <c r="D88" s="32" t="str">
        <f ca="1">IF($B88&gt;0,VLOOKUP($B88,OFFSET(Pairings!$C$2,($A88-1)*gamesPerRound,0,gamesPerRound,3),2,FALSE),"")</f>
        <v/>
      </c>
      <c r="E88" s="32" t="str">
        <f ca="1">IF($B88&gt;0,VLOOKUP($B88,OFFSET(Pairings!$C$2,($A88-1)*gamesPerRound,0,gamesPerRound,3),3,FALSE),"")</f>
        <v/>
      </c>
      <c r="F88" s="32" t="str">
        <f t="shared" si="2"/>
        <v/>
      </c>
      <c r="G88" s="32" t="str">
        <f t="shared" si="3"/>
        <v/>
      </c>
      <c r="H88" s="99" t="str">
        <f ca="1">IF(OR(MOD(ROW(B88)-1,gamesPerRound)=1,B88="",ISNA(MATCH(B88,OFFSET($B$1,1+($A88-1)*gamesPerRound,0):B87,0))),"","duplicate result")</f>
        <v/>
      </c>
    </row>
    <row r="89" spans="1:8" x14ac:dyDescent="0.2">
      <c r="A89" s="32">
        <f>Pairings!B89</f>
        <v>1</v>
      </c>
      <c r="B89" s="45"/>
      <c r="C89" s="45"/>
      <c r="D89" s="32" t="str">
        <f ca="1">IF($B89&gt;0,VLOOKUP($B89,OFFSET(Pairings!$C$2,($A89-1)*gamesPerRound,0,gamesPerRound,3),2,FALSE),"")</f>
        <v/>
      </c>
      <c r="E89" s="32" t="str">
        <f ca="1">IF($B89&gt;0,VLOOKUP($B89,OFFSET(Pairings!$C$2,($A89-1)*gamesPerRound,0,gamesPerRound,3),3,FALSE),"")</f>
        <v/>
      </c>
      <c r="F89" s="32" t="str">
        <f t="shared" si="2"/>
        <v/>
      </c>
      <c r="G89" s="32" t="str">
        <f t="shared" si="3"/>
        <v/>
      </c>
      <c r="H89" s="99" t="str">
        <f ca="1">IF(OR(MOD(ROW(B89)-1,gamesPerRound)=1,B89="",ISNA(MATCH(B89,OFFSET($B$1,1+($A89-1)*gamesPerRound,0):B88,0))),"","duplicate result")</f>
        <v/>
      </c>
    </row>
    <row r="90" spans="1:8" x14ac:dyDescent="0.2">
      <c r="A90" s="32">
        <f>Pairings!B90</f>
        <v>1</v>
      </c>
      <c r="B90" s="45"/>
      <c r="C90" s="45"/>
      <c r="D90" s="32" t="str">
        <f ca="1">IF($B90&gt;0,VLOOKUP($B90,OFFSET(Pairings!$C$2,($A90-1)*gamesPerRound,0,gamesPerRound,3),2,FALSE),"")</f>
        <v/>
      </c>
      <c r="E90" s="32" t="str">
        <f ca="1">IF($B90&gt;0,VLOOKUP($B90,OFFSET(Pairings!$C$2,($A90-1)*gamesPerRound,0,gamesPerRound,3),3,FALSE),"")</f>
        <v/>
      </c>
      <c r="F90" s="32" t="str">
        <f t="shared" si="2"/>
        <v/>
      </c>
      <c r="G90" s="32" t="str">
        <f t="shared" si="3"/>
        <v/>
      </c>
      <c r="H90" s="99" t="str">
        <f ca="1">IF(OR(MOD(ROW(B90)-1,gamesPerRound)=1,B90="",ISNA(MATCH(B90,OFFSET($B$1,1+($A90-1)*gamesPerRound,0):B89,0))),"","duplicate result")</f>
        <v/>
      </c>
    </row>
    <row r="91" spans="1:8" x14ac:dyDescent="0.2">
      <c r="A91" s="32">
        <f>Pairings!B91</f>
        <v>1</v>
      </c>
      <c r="B91" s="45"/>
      <c r="C91" s="45"/>
      <c r="D91" s="32" t="str">
        <f ca="1">IF($B91&gt;0,VLOOKUP($B91,OFFSET(Pairings!$C$2,($A91-1)*gamesPerRound,0,gamesPerRound,3),2,FALSE),"")</f>
        <v/>
      </c>
      <c r="E91" s="32" t="str">
        <f ca="1">IF($B91&gt;0,VLOOKUP($B91,OFFSET(Pairings!$C$2,($A91-1)*gamesPerRound,0,gamesPerRound,3),3,FALSE),"")</f>
        <v/>
      </c>
      <c r="F91" s="32" t="str">
        <f t="shared" si="2"/>
        <v/>
      </c>
      <c r="G91" s="32" t="str">
        <f t="shared" si="3"/>
        <v/>
      </c>
      <c r="H91" s="99" t="str">
        <f ca="1">IF(OR(MOD(ROW(B91)-1,gamesPerRound)=1,B91="",ISNA(MATCH(B91,OFFSET($B$1,1+($A91-1)*gamesPerRound,0):B90,0))),"","duplicate result")</f>
        <v/>
      </c>
    </row>
    <row r="92" spans="1:8" x14ac:dyDescent="0.2">
      <c r="A92" s="32">
        <f>Pairings!B92</f>
        <v>1</v>
      </c>
      <c r="B92" s="45"/>
      <c r="C92" s="45"/>
      <c r="D92" s="32" t="str">
        <f ca="1">IF($B92&gt;0,VLOOKUP($B92,OFFSET(Pairings!$C$2,($A92-1)*gamesPerRound,0,gamesPerRound,3),2,FALSE),"")</f>
        <v/>
      </c>
      <c r="E92" s="32" t="str">
        <f ca="1">IF($B92&gt;0,VLOOKUP($B92,OFFSET(Pairings!$C$2,($A92-1)*gamesPerRound,0,gamesPerRound,3),3,FALSE),"")</f>
        <v/>
      </c>
      <c r="F92" s="32" t="str">
        <f t="shared" si="2"/>
        <v/>
      </c>
      <c r="G92" s="32" t="str">
        <f t="shared" si="3"/>
        <v/>
      </c>
      <c r="H92" s="99" t="str">
        <f ca="1">IF(OR(MOD(ROW(B92)-1,gamesPerRound)=1,B92="",ISNA(MATCH(B92,OFFSET($B$1,1+($A92-1)*gamesPerRound,0):B91,0))),"","duplicate result")</f>
        <v/>
      </c>
    </row>
    <row r="93" spans="1:8" x14ac:dyDescent="0.2">
      <c r="A93" s="32">
        <f>Pairings!B93</f>
        <v>1</v>
      </c>
      <c r="B93" s="45"/>
      <c r="C93" s="45"/>
      <c r="D93" s="32" t="str">
        <f ca="1">IF($B93&gt;0,VLOOKUP($B93,OFFSET(Pairings!$C$2,($A93-1)*gamesPerRound,0,gamesPerRound,3),2,FALSE),"")</f>
        <v/>
      </c>
      <c r="E93" s="32" t="str">
        <f ca="1">IF($B93&gt;0,VLOOKUP($B93,OFFSET(Pairings!$C$2,($A93-1)*gamesPerRound,0,gamesPerRound,3),3,FALSE),"")</f>
        <v/>
      </c>
      <c r="F93" s="32" t="str">
        <f t="shared" si="2"/>
        <v/>
      </c>
      <c r="G93" s="32" t="str">
        <f t="shared" si="3"/>
        <v/>
      </c>
      <c r="H93" s="99" t="str">
        <f ca="1">IF(OR(MOD(ROW(B93)-1,gamesPerRound)=1,B93="",ISNA(MATCH(B93,OFFSET($B$1,1+($A93-1)*gamesPerRound,0):B92,0))),"","duplicate result")</f>
        <v/>
      </c>
    </row>
    <row r="94" spans="1:8" x14ac:dyDescent="0.2">
      <c r="A94" s="32">
        <f>Pairings!B94</f>
        <v>1</v>
      </c>
      <c r="B94" s="45"/>
      <c r="C94" s="45"/>
      <c r="D94" s="32" t="str">
        <f ca="1">IF($B94&gt;0,VLOOKUP($B94,OFFSET(Pairings!$C$2,($A94-1)*gamesPerRound,0,gamesPerRound,3),2,FALSE),"")</f>
        <v/>
      </c>
      <c r="E94" s="32" t="str">
        <f ca="1">IF($B94&gt;0,VLOOKUP($B94,OFFSET(Pairings!$C$2,($A94-1)*gamesPerRound,0,gamesPerRound,3),3,FALSE),"")</f>
        <v/>
      </c>
      <c r="F94" s="32" t="str">
        <f t="shared" si="2"/>
        <v/>
      </c>
      <c r="G94" s="32" t="str">
        <f t="shared" si="3"/>
        <v/>
      </c>
      <c r="H94" s="99" t="str">
        <f ca="1">IF(OR(MOD(ROW(B94)-1,gamesPerRound)=1,B94="",ISNA(MATCH(B94,OFFSET($B$1,1+($A94-1)*gamesPerRound,0):B93,0))),"","duplicate result")</f>
        <v/>
      </c>
    </row>
    <row r="95" spans="1:8" x14ac:dyDescent="0.2">
      <c r="A95" s="32">
        <f>Pairings!B95</f>
        <v>1</v>
      </c>
      <c r="B95" s="45"/>
      <c r="C95" s="45"/>
      <c r="D95" s="32" t="str">
        <f ca="1">IF($B95&gt;0,VLOOKUP($B95,OFFSET(Pairings!$C$2,($A95-1)*gamesPerRound,0,gamesPerRound,3),2,FALSE),"")</f>
        <v/>
      </c>
      <c r="E95" s="32" t="str">
        <f ca="1">IF($B95&gt;0,VLOOKUP($B95,OFFSET(Pairings!$C$2,($A95-1)*gamesPerRound,0,gamesPerRound,3),3,FALSE),"")</f>
        <v/>
      </c>
      <c r="F95" s="32" t="str">
        <f t="shared" si="2"/>
        <v/>
      </c>
      <c r="G95" s="32" t="str">
        <f t="shared" si="3"/>
        <v/>
      </c>
      <c r="H95" s="99" t="str">
        <f ca="1">IF(OR(MOD(ROW(B95)-1,gamesPerRound)=1,B95="",ISNA(MATCH(B95,OFFSET($B$1,1+($A95-1)*gamesPerRound,0):B94,0))),"","duplicate result")</f>
        <v/>
      </c>
    </row>
    <row r="96" spans="1:8" x14ac:dyDescent="0.2">
      <c r="A96" s="32">
        <f>Pairings!B96</f>
        <v>1</v>
      </c>
      <c r="B96" s="45"/>
      <c r="C96" s="45"/>
      <c r="D96" s="32" t="str">
        <f ca="1">IF($B96&gt;0,VLOOKUP($B96,OFFSET(Pairings!$C$2,($A96-1)*gamesPerRound,0,gamesPerRound,3),2,FALSE),"")</f>
        <v/>
      </c>
      <c r="E96" s="32" t="str">
        <f ca="1">IF($B96&gt;0,VLOOKUP($B96,OFFSET(Pairings!$C$2,($A96-1)*gamesPerRound,0,gamesPerRound,3),3,FALSE),"")</f>
        <v/>
      </c>
      <c r="F96" s="32" t="str">
        <f t="shared" si="2"/>
        <v/>
      </c>
      <c r="G96" s="32" t="str">
        <f t="shared" si="3"/>
        <v/>
      </c>
      <c r="H96" s="99" t="str">
        <f ca="1">IF(OR(MOD(ROW(B96)-1,gamesPerRound)=1,B96="",ISNA(MATCH(B96,OFFSET($B$1,1+($A96-1)*gamesPerRound,0):B95,0))),"","duplicate result")</f>
        <v/>
      </c>
    </row>
    <row r="97" spans="1:8" x14ac:dyDescent="0.2">
      <c r="A97" s="32">
        <f>Pairings!B97</f>
        <v>1</v>
      </c>
      <c r="B97" s="45"/>
      <c r="C97" s="45"/>
      <c r="D97" s="32" t="str">
        <f ca="1">IF($B97&gt;0,VLOOKUP($B97,OFFSET(Pairings!$C$2,($A97-1)*gamesPerRound,0,gamesPerRound,3),2,FALSE),"")</f>
        <v/>
      </c>
      <c r="E97" s="32" t="str">
        <f ca="1">IF($B97&gt;0,VLOOKUP($B97,OFFSET(Pairings!$C$2,($A97-1)*gamesPerRound,0,gamesPerRound,3),3,FALSE),"")</f>
        <v/>
      </c>
      <c r="F97" s="32" t="str">
        <f t="shared" si="2"/>
        <v/>
      </c>
      <c r="G97" s="32" t="str">
        <f t="shared" si="3"/>
        <v/>
      </c>
      <c r="H97" s="99" t="str">
        <f ca="1">IF(OR(MOD(ROW(B97)-1,gamesPerRound)=1,B97="",ISNA(MATCH(B97,OFFSET($B$1,1+($A97-1)*gamesPerRound,0):B96,0))),"","duplicate result")</f>
        <v/>
      </c>
    </row>
    <row r="98" spans="1:8" x14ac:dyDescent="0.2">
      <c r="A98" s="32">
        <f>Pairings!B98</f>
        <v>1</v>
      </c>
      <c r="B98" s="45"/>
      <c r="C98" s="45"/>
      <c r="D98" s="32" t="str">
        <f ca="1">IF($B98&gt;0,VLOOKUP($B98,OFFSET(Pairings!$C$2,($A98-1)*gamesPerRound,0,gamesPerRound,3),2,FALSE),"")</f>
        <v/>
      </c>
      <c r="E98" s="32" t="str">
        <f ca="1">IF($B98&gt;0,VLOOKUP($B98,OFFSET(Pairings!$C$2,($A98-1)*gamesPerRound,0,gamesPerRound,3),3,FALSE),"")</f>
        <v/>
      </c>
      <c r="F98" s="32" t="str">
        <f t="shared" si="2"/>
        <v/>
      </c>
      <c r="G98" s="32" t="str">
        <f t="shared" si="3"/>
        <v/>
      </c>
      <c r="H98" s="99" t="str">
        <f ca="1">IF(OR(MOD(ROW(B98)-1,gamesPerRound)=1,B98="",ISNA(MATCH(B98,OFFSET($B$1,1+($A98-1)*gamesPerRound,0):B97,0))),"","duplicate result")</f>
        <v/>
      </c>
    </row>
    <row r="99" spans="1:8" x14ac:dyDescent="0.2">
      <c r="A99" s="32">
        <f>Pairings!B99</f>
        <v>1</v>
      </c>
      <c r="B99" s="45"/>
      <c r="C99" s="45"/>
      <c r="D99" s="32" t="str">
        <f ca="1">IF($B99&gt;0,VLOOKUP($B99,OFFSET(Pairings!$C$2,($A99-1)*gamesPerRound,0,gamesPerRound,3),2,FALSE),"")</f>
        <v/>
      </c>
      <c r="E99" s="32" t="str">
        <f ca="1">IF($B99&gt;0,VLOOKUP($B99,OFFSET(Pairings!$C$2,($A99-1)*gamesPerRound,0,gamesPerRound,3),3,FALSE),"")</f>
        <v/>
      </c>
      <c r="F99" s="32" t="str">
        <f t="shared" si="2"/>
        <v/>
      </c>
      <c r="G99" s="32" t="str">
        <f t="shared" si="3"/>
        <v/>
      </c>
      <c r="H99" s="99" t="str">
        <f ca="1">IF(OR(MOD(ROW(B99)-1,gamesPerRound)=1,B99="",ISNA(MATCH(B99,OFFSET($B$1,1+($A99-1)*gamesPerRound,0):B98,0))),"","duplicate result")</f>
        <v/>
      </c>
    </row>
    <row r="100" spans="1:8" x14ac:dyDescent="0.2">
      <c r="A100" s="32">
        <f>Pairings!B100</f>
        <v>1</v>
      </c>
      <c r="B100" s="45"/>
      <c r="C100" s="45"/>
      <c r="D100" s="32" t="str">
        <f ca="1">IF($B100&gt;0,VLOOKUP($B100,OFFSET(Pairings!$C$2,($A100-1)*gamesPerRound,0,gamesPerRound,3),2,FALSE),"")</f>
        <v/>
      </c>
      <c r="E100" s="32" t="str">
        <f ca="1">IF($B100&gt;0,VLOOKUP($B100,OFFSET(Pairings!$C$2,($A100-1)*gamesPerRound,0,gamesPerRound,3),3,FALSE),"")</f>
        <v/>
      </c>
      <c r="F100" s="32" t="str">
        <f t="shared" si="2"/>
        <v/>
      </c>
      <c r="G100" s="32" t="str">
        <f t="shared" si="3"/>
        <v/>
      </c>
      <c r="H100" s="99" t="str">
        <f ca="1">IF(OR(MOD(ROW(B100)-1,gamesPerRound)=1,B100="",ISNA(MATCH(B100,OFFSET($B$1,1+($A100-1)*gamesPerRound,0):B99,0))),"","duplicate result")</f>
        <v/>
      </c>
    </row>
    <row r="101" spans="1:8" x14ac:dyDescent="0.2">
      <c r="A101" s="32">
        <f>Pairings!B101</f>
        <v>1</v>
      </c>
      <c r="B101" s="45"/>
      <c r="C101" s="45"/>
      <c r="D101" s="32" t="str">
        <f ca="1">IF($B101&gt;0,VLOOKUP($B101,OFFSET(Pairings!$C$2,($A101-1)*gamesPerRound,0,gamesPerRound,3),2,FALSE),"")</f>
        <v/>
      </c>
      <c r="E101" s="32" t="str">
        <f ca="1">IF($B101&gt;0,VLOOKUP($B101,OFFSET(Pairings!$C$2,($A101-1)*gamesPerRound,0,gamesPerRound,3),3,FALSE),"")</f>
        <v/>
      </c>
      <c r="F101" s="32" t="str">
        <f t="shared" si="2"/>
        <v/>
      </c>
      <c r="G101" s="32" t="str">
        <f t="shared" si="3"/>
        <v/>
      </c>
      <c r="H101" s="99" t="str">
        <f ca="1">IF(OR(MOD(ROW(B101)-1,gamesPerRound)=1,B101="",ISNA(MATCH(B101,OFFSET($B$1,1+($A101-1)*gamesPerRound,0):B100,0))),"","duplicate result")</f>
        <v/>
      </c>
    </row>
    <row r="102" spans="1:8" x14ac:dyDescent="0.2">
      <c r="A102" s="32">
        <f>Pairings!B102</f>
        <v>1</v>
      </c>
      <c r="B102" s="45"/>
      <c r="C102" s="45"/>
      <c r="D102" s="32" t="str">
        <f ca="1">IF($B102&gt;0,VLOOKUP($B102,OFFSET(Pairings!$C$2,($A102-1)*gamesPerRound,0,gamesPerRound,3),2,FALSE),"")</f>
        <v/>
      </c>
      <c r="E102" s="32" t="str">
        <f ca="1">IF($B102&gt;0,VLOOKUP($B102,OFFSET(Pairings!$C$2,($A102-1)*gamesPerRound,0,gamesPerRound,3),3,FALSE),"")</f>
        <v/>
      </c>
      <c r="F102" s="32" t="str">
        <f t="shared" si="2"/>
        <v/>
      </c>
      <c r="G102" s="32" t="str">
        <f t="shared" si="3"/>
        <v/>
      </c>
      <c r="H102" s="99" t="str">
        <f ca="1">IF(OR(MOD(ROW(B102)-1,gamesPerRound)=1,B102="",ISNA(MATCH(B102,OFFSET($B$1,1+($A102-1)*gamesPerRound,0):B101,0))),"","duplicate result")</f>
        <v/>
      </c>
    </row>
    <row r="103" spans="1:8" x14ac:dyDescent="0.2">
      <c r="A103" s="32">
        <f>Pairings!B103</f>
        <v>1</v>
      </c>
      <c r="B103" s="45"/>
      <c r="C103" s="45"/>
      <c r="D103" s="32" t="str">
        <f ca="1">IF($B103&gt;0,VLOOKUP($B103,OFFSET(Pairings!$C$2,($A103-1)*gamesPerRound,0,gamesPerRound,3),2,FALSE),"")</f>
        <v/>
      </c>
      <c r="E103" s="32" t="str">
        <f ca="1">IF($B103&gt;0,VLOOKUP($B103,OFFSET(Pairings!$C$2,($A103-1)*gamesPerRound,0,gamesPerRound,3),3,FALSE),"")</f>
        <v/>
      </c>
      <c r="F103" s="32" t="str">
        <f t="shared" si="2"/>
        <v/>
      </c>
      <c r="G103" s="32" t="str">
        <f t="shared" si="3"/>
        <v/>
      </c>
      <c r="H103" s="99" t="str">
        <f ca="1">IF(OR(MOD(ROW(B103)-1,gamesPerRound)=1,B103="",ISNA(MATCH(B103,OFFSET($B$1,1+($A103-1)*gamesPerRound,0):B102,0))),"","duplicate result")</f>
        <v/>
      </c>
    </row>
    <row r="104" spans="1:8" x14ac:dyDescent="0.2">
      <c r="A104" s="32">
        <f>Pairings!B104</f>
        <v>1</v>
      </c>
      <c r="B104" s="45"/>
      <c r="C104" s="45"/>
      <c r="D104" s="32" t="str">
        <f ca="1">IF($B104&gt;0,VLOOKUP($B104,OFFSET(Pairings!$C$2,($A104-1)*gamesPerRound,0,gamesPerRound,3),2,FALSE),"")</f>
        <v/>
      </c>
      <c r="E104" s="32" t="str">
        <f ca="1">IF($B104&gt;0,VLOOKUP($B104,OFFSET(Pairings!$C$2,($A104-1)*gamesPerRound,0,gamesPerRound,3),3,FALSE),"")</f>
        <v/>
      </c>
      <c r="F104" s="32" t="str">
        <f t="shared" si="2"/>
        <v/>
      </c>
      <c r="G104" s="32" t="str">
        <f t="shared" si="3"/>
        <v/>
      </c>
      <c r="H104" s="99" t="str">
        <f ca="1">IF(OR(MOD(ROW(B104)-1,gamesPerRound)=1,B104="",ISNA(MATCH(B104,OFFSET($B$1,1+($A104-1)*gamesPerRound,0):B103,0))),"","duplicate result")</f>
        <v/>
      </c>
    </row>
    <row r="105" spans="1:8" x14ac:dyDescent="0.2">
      <c r="A105" s="32">
        <f>Pairings!B105</f>
        <v>1</v>
      </c>
      <c r="B105" s="45"/>
      <c r="C105" s="45"/>
      <c r="D105" s="32" t="str">
        <f ca="1">IF($B105&gt;0,VLOOKUP($B105,OFFSET(Pairings!$C$2,($A105-1)*gamesPerRound,0,gamesPerRound,3),2,FALSE),"")</f>
        <v/>
      </c>
      <c r="E105" s="32" t="str">
        <f ca="1">IF($B105&gt;0,VLOOKUP($B105,OFFSET(Pairings!$C$2,($A105-1)*gamesPerRound,0,gamesPerRound,3),3,FALSE),"")</f>
        <v/>
      </c>
      <c r="F105" s="32" t="str">
        <f t="shared" si="2"/>
        <v/>
      </c>
      <c r="G105" s="32" t="str">
        <f t="shared" si="3"/>
        <v/>
      </c>
      <c r="H105" s="99" t="str">
        <f ca="1">IF(OR(MOD(ROW(B105)-1,gamesPerRound)=1,B105="",ISNA(MATCH(B105,OFFSET($B$1,1+($A105-1)*gamesPerRound,0):B104,0))),"","duplicate result")</f>
        <v/>
      </c>
    </row>
    <row r="106" spans="1:8" x14ac:dyDescent="0.2">
      <c r="A106" s="32">
        <f>Pairings!B106</f>
        <v>1</v>
      </c>
      <c r="B106" s="45"/>
      <c r="C106" s="45"/>
      <c r="D106" s="32" t="str">
        <f ca="1">IF($B106&gt;0,VLOOKUP($B106,OFFSET(Pairings!$C$2,($A106-1)*gamesPerRound,0,gamesPerRound,3),2,FALSE),"")</f>
        <v/>
      </c>
      <c r="E106" s="32" t="str">
        <f ca="1">IF($B106&gt;0,VLOOKUP($B106,OFFSET(Pairings!$C$2,($A106-1)*gamesPerRound,0,gamesPerRound,3),3,FALSE),"")</f>
        <v/>
      </c>
      <c r="F106" s="32" t="str">
        <f t="shared" si="2"/>
        <v/>
      </c>
      <c r="G106" s="32" t="str">
        <f t="shared" si="3"/>
        <v/>
      </c>
      <c r="H106" s="99" t="str">
        <f ca="1">IF(OR(MOD(ROW(B106)-1,gamesPerRound)=1,B106="",ISNA(MATCH(B106,OFFSET($B$1,1+($A106-1)*gamesPerRound,0):B105,0))),"","duplicate result")</f>
        <v/>
      </c>
    </row>
    <row r="107" spans="1:8" x14ac:dyDescent="0.2">
      <c r="A107" s="32">
        <f>Pairings!B107</f>
        <v>1</v>
      </c>
      <c r="B107" s="45"/>
      <c r="C107" s="45"/>
      <c r="D107" s="32" t="str">
        <f ca="1">IF($B107&gt;0,VLOOKUP($B107,OFFSET(Pairings!$C$2,($A107-1)*gamesPerRound,0,gamesPerRound,3),2,FALSE),"")</f>
        <v/>
      </c>
      <c r="E107" s="32" t="str">
        <f ca="1">IF($B107&gt;0,VLOOKUP($B107,OFFSET(Pairings!$C$2,($A107-1)*gamesPerRound,0,gamesPerRound,3),3,FALSE),"")</f>
        <v/>
      </c>
      <c r="F107" s="32" t="str">
        <f t="shared" si="2"/>
        <v/>
      </c>
      <c r="G107" s="32" t="str">
        <f t="shared" si="3"/>
        <v/>
      </c>
      <c r="H107" s="99" t="str">
        <f ca="1">IF(OR(MOD(ROW(B107)-1,gamesPerRound)=1,B107="",ISNA(MATCH(B107,OFFSET($B$1,1+($A107-1)*gamesPerRound,0):B106,0))),"","duplicate result")</f>
        <v/>
      </c>
    </row>
    <row r="108" spans="1:8" x14ac:dyDescent="0.2">
      <c r="A108" s="32">
        <f>Pairings!B108</f>
        <v>1</v>
      </c>
      <c r="B108" s="45"/>
      <c r="C108" s="45"/>
      <c r="D108" s="32" t="str">
        <f ca="1">IF($B108&gt;0,VLOOKUP($B108,OFFSET(Pairings!$C$2,($A108-1)*gamesPerRound,0,gamesPerRound,3),2,FALSE),"")</f>
        <v/>
      </c>
      <c r="E108" s="32" t="str">
        <f ca="1">IF($B108&gt;0,VLOOKUP($B108,OFFSET(Pairings!$C$2,($A108-1)*gamesPerRound,0,gamesPerRound,3),3,FALSE),"")</f>
        <v/>
      </c>
      <c r="F108" s="32" t="str">
        <f t="shared" si="2"/>
        <v/>
      </c>
      <c r="G108" s="32" t="str">
        <f t="shared" si="3"/>
        <v/>
      </c>
      <c r="H108" s="99" t="str">
        <f ca="1">IF(OR(MOD(ROW(B108)-1,gamesPerRound)=1,B108="",ISNA(MATCH(B108,OFFSET($B$1,1+($A108-1)*gamesPerRound,0):B107,0))),"","duplicate result")</f>
        <v/>
      </c>
    </row>
    <row r="109" spans="1:8" x14ac:dyDescent="0.2">
      <c r="A109" s="32">
        <f>Pairings!B109</f>
        <v>1</v>
      </c>
      <c r="B109" s="45"/>
      <c r="C109" s="45"/>
      <c r="D109" s="32" t="str">
        <f ca="1">IF($B109&gt;0,VLOOKUP($B109,OFFSET(Pairings!$C$2,($A109-1)*gamesPerRound,0,gamesPerRound,3),2,FALSE),"")</f>
        <v/>
      </c>
      <c r="E109" s="32" t="str">
        <f ca="1">IF($B109&gt;0,VLOOKUP($B109,OFFSET(Pairings!$C$2,($A109-1)*gamesPerRound,0,gamesPerRound,3),3,FALSE),"")</f>
        <v/>
      </c>
      <c r="F109" s="32" t="str">
        <f t="shared" si="2"/>
        <v/>
      </c>
      <c r="G109" s="32" t="str">
        <f t="shared" si="3"/>
        <v/>
      </c>
      <c r="H109" s="99" t="str">
        <f ca="1">IF(OR(MOD(ROW(B109)-1,gamesPerRound)=1,B109="",ISNA(MATCH(B109,OFFSET($B$1,1+($A109-1)*gamesPerRound,0):B108,0))),"","duplicate result")</f>
        <v/>
      </c>
    </row>
    <row r="110" spans="1:8" x14ac:dyDescent="0.2">
      <c r="A110" s="32">
        <f>Pairings!B110</f>
        <v>1</v>
      </c>
      <c r="B110" s="45"/>
      <c r="C110" s="45"/>
      <c r="D110" s="32" t="str">
        <f ca="1">IF($B110&gt;0,VLOOKUP($B110,OFFSET(Pairings!$C$2,($A110-1)*gamesPerRound,0,gamesPerRound,3),2,FALSE),"")</f>
        <v/>
      </c>
      <c r="E110" s="32" t="str">
        <f ca="1">IF($B110&gt;0,VLOOKUP($B110,OFFSET(Pairings!$C$2,($A110-1)*gamesPerRound,0,gamesPerRound,3),3,FALSE),"")</f>
        <v/>
      </c>
      <c r="F110" s="32" t="str">
        <f t="shared" si="2"/>
        <v/>
      </c>
      <c r="G110" s="32" t="str">
        <f t="shared" si="3"/>
        <v/>
      </c>
      <c r="H110" s="99" t="str">
        <f ca="1">IF(OR(MOD(ROW(B110)-1,gamesPerRound)=1,B110="",ISNA(MATCH(B110,OFFSET($B$1,1+($A110-1)*gamesPerRound,0):B109,0))),"","duplicate result")</f>
        <v/>
      </c>
    </row>
    <row r="111" spans="1:8" x14ac:dyDescent="0.2">
      <c r="A111" s="32">
        <f>Pairings!B111</f>
        <v>1</v>
      </c>
      <c r="B111" s="45"/>
      <c r="C111" s="45"/>
      <c r="D111" s="32" t="str">
        <f ca="1">IF($B111&gt;0,VLOOKUP($B111,OFFSET(Pairings!$C$2,($A111-1)*gamesPerRound,0,gamesPerRound,3),2,FALSE),"")</f>
        <v/>
      </c>
      <c r="E111" s="32" t="str">
        <f ca="1">IF($B111&gt;0,VLOOKUP($B111,OFFSET(Pairings!$C$2,($A111-1)*gamesPerRound,0,gamesPerRound,3),3,FALSE),"")</f>
        <v/>
      </c>
      <c r="F111" s="32" t="str">
        <f t="shared" si="2"/>
        <v/>
      </c>
      <c r="G111" s="32" t="str">
        <f t="shared" si="3"/>
        <v/>
      </c>
      <c r="H111" s="99" t="str">
        <f ca="1">IF(OR(MOD(ROW(B111)-1,gamesPerRound)=1,B111="",ISNA(MATCH(B111,OFFSET($B$1,1+($A111-1)*gamesPerRound,0):B110,0))),"","duplicate result")</f>
        <v/>
      </c>
    </row>
    <row r="112" spans="1:8" x14ac:dyDescent="0.2">
      <c r="A112" s="32">
        <f>Pairings!B112</f>
        <v>1</v>
      </c>
      <c r="B112" s="45"/>
      <c r="C112" s="45"/>
      <c r="D112" s="32" t="str">
        <f ca="1">IF($B112&gt;0,VLOOKUP($B112,OFFSET(Pairings!$C$2,($A112-1)*gamesPerRound,0,gamesPerRound,3),2,FALSE),"")</f>
        <v/>
      </c>
      <c r="E112" s="32" t="str">
        <f ca="1">IF($B112&gt;0,VLOOKUP($B112,OFFSET(Pairings!$C$2,($A112-1)*gamesPerRound,0,gamesPerRound,3),3,FALSE),"")</f>
        <v/>
      </c>
      <c r="F112" s="32" t="str">
        <f t="shared" si="2"/>
        <v/>
      </c>
      <c r="G112" s="32" t="str">
        <f t="shared" si="3"/>
        <v/>
      </c>
      <c r="H112" s="99" t="str">
        <f ca="1">IF(OR(MOD(ROW(B112)-1,gamesPerRound)=1,B112="",ISNA(MATCH(B112,OFFSET($B$1,1+($A112-1)*gamesPerRound,0):B111,0))),"","duplicate result")</f>
        <v/>
      </c>
    </row>
    <row r="113" spans="1:8" x14ac:dyDescent="0.2">
      <c r="A113" s="32">
        <f>Pairings!B113</f>
        <v>1</v>
      </c>
      <c r="B113" s="45"/>
      <c r="C113" s="45"/>
      <c r="D113" s="32" t="str">
        <f ca="1">IF($B113&gt;0,VLOOKUP($B113,OFFSET(Pairings!$C$2,($A113-1)*gamesPerRound,0,gamesPerRound,3),2,FALSE),"")</f>
        <v/>
      </c>
      <c r="E113" s="32" t="str">
        <f ca="1">IF($B113&gt;0,VLOOKUP($B113,OFFSET(Pairings!$C$2,($A113-1)*gamesPerRound,0,gamesPerRound,3),3,FALSE),"")</f>
        <v/>
      </c>
      <c r="F113" s="32" t="str">
        <f t="shared" si="2"/>
        <v/>
      </c>
      <c r="G113" s="32" t="str">
        <f t="shared" si="3"/>
        <v/>
      </c>
      <c r="H113" s="99" t="str">
        <f ca="1">IF(OR(MOD(ROW(B113)-1,gamesPerRound)=1,B113="",ISNA(MATCH(B113,OFFSET($B$1,1+($A113-1)*gamesPerRound,0):B112,0))),"","duplicate result")</f>
        <v/>
      </c>
    </row>
    <row r="114" spans="1:8" x14ac:dyDescent="0.2">
      <c r="A114" s="32">
        <f>Pairings!B114</f>
        <v>1</v>
      </c>
      <c r="B114" s="45"/>
      <c r="C114" s="45"/>
      <c r="D114" s="32" t="str">
        <f ca="1">IF($B114&gt;0,VLOOKUP($B114,OFFSET(Pairings!$C$2,($A114-1)*gamesPerRound,0,gamesPerRound,3),2,FALSE),"")</f>
        <v/>
      </c>
      <c r="E114" s="32" t="str">
        <f ca="1">IF($B114&gt;0,VLOOKUP($B114,OFFSET(Pairings!$C$2,($A114-1)*gamesPerRound,0,gamesPerRound,3),3,FALSE),"")</f>
        <v/>
      </c>
      <c r="F114" s="32" t="str">
        <f t="shared" si="2"/>
        <v/>
      </c>
      <c r="G114" s="32" t="str">
        <f t="shared" si="3"/>
        <v/>
      </c>
      <c r="H114" s="99" t="str">
        <f ca="1">IF(OR(MOD(ROW(B114)-1,gamesPerRound)=1,B114="",ISNA(MATCH(B114,OFFSET($B$1,1+($A114-1)*gamesPerRound,0):B113,0))),"","duplicate result")</f>
        <v/>
      </c>
    </row>
    <row r="115" spans="1:8" x14ac:dyDescent="0.2">
      <c r="A115" s="32">
        <f>Pairings!B115</f>
        <v>1</v>
      </c>
      <c r="B115" s="45"/>
      <c r="C115" s="45"/>
      <c r="D115" s="32" t="str">
        <f ca="1">IF($B115&gt;0,VLOOKUP($B115,OFFSET(Pairings!$C$2,($A115-1)*gamesPerRound,0,gamesPerRound,3),2,FALSE),"")</f>
        <v/>
      </c>
      <c r="E115" s="32" t="str">
        <f ca="1">IF($B115&gt;0,VLOOKUP($B115,OFFSET(Pairings!$C$2,($A115-1)*gamesPerRound,0,gamesPerRound,3),3,FALSE),"")</f>
        <v/>
      </c>
      <c r="F115" s="32" t="str">
        <f t="shared" si="2"/>
        <v/>
      </c>
      <c r="G115" s="32" t="str">
        <f t="shared" si="3"/>
        <v/>
      </c>
      <c r="H115" s="99" t="str">
        <f ca="1">IF(OR(MOD(ROW(B115)-1,gamesPerRound)=1,B115="",ISNA(MATCH(B115,OFFSET($B$1,1+($A115-1)*gamesPerRound,0):B114,0))),"","duplicate result")</f>
        <v/>
      </c>
    </row>
    <row r="116" spans="1:8" x14ac:dyDescent="0.2">
      <c r="A116" s="32">
        <f>Pairings!B116</f>
        <v>1</v>
      </c>
      <c r="B116" s="45"/>
      <c r="C116" s="45"/>
      <c r="D116" s="32" t="str">
        <f ca="1">IF($B116&gt;0,VLOOKUP($B116,OFFSET(Pairings!$C$2,($A116-1)*gamesPerRound,0,gamesPerRound,3),2,FALSE),"")</f>
        <v/>
      </c>
      <c r="E116" s="32" t="str">
        <f ca="1">IF($B116&gt;0,VLOOKUP($B116,OFFSET(Pairings!$C$2,($A116-1)*gamesPerRound,0,gamesPerRound,3),3,FALSE),"")</f>
        <v/>
      </c>
      <c r="F116" s="32" t="str">
        <f t="shared" si="2"/>
        <v/>
      </c>
      <c r="G116" s="32" t="str">
        <f t="shared" si="3"/>
        <v/>
      </c>
      <c r="H116" s="99" t="str">
        <f ca="1">IF(OR(MOD(ROW(B116)-1,gamesPerRound)=1,B116="",ISNA(MATCH(B116,OFFSET($B$1,1+($A116-1)*gamesPerRound,0):B115,0))),"","duplicate result")</f>
        <v/>
      </c>
    </row>
    <row r="117" spans="1:8" x14ac:dyDescent="0.2">
      <c r="A117" s="32">
        <f>Pairings!B117</f>
        <v>1</v>
      </c>
      <c r="B117" s="45"/>
      <c r="C117" s="45"/>
      <c r="D117" s="32" t="str">
        <f ca="1">IF($B117&gt;0,VLOOKUP($B117,OFFSET(Pairings!$C$2,($A117-1)*gamesPerRound,0,gamesPerRound,3),2,FALSE),"")</f>
        <v/>
      </c>
      <c r="E117" s="32" t="str">
        <f ca="1">IF($B117&gt;0,VLOOKUP($B117,OFFSET(Pairings!$C$2,($A117-1)*gamesPerRound,0,gamesPerRound,3),3,FALSE),"")</f>
        <v/>
      </c>
      <c r="F117" s="32" t="str">
        <f t="shared" si="2"/>
        <v/>
      </c>
      <c r="G117" s="32" t="str">
        <f t="shared" si="3"/>
        <v/>
      </c>
      <c r="H117" s="99" t="str">
        <f ca="1">IF(OR(MOD(ROW(B117)-1,gamesPerRound)=1,B117="",ISNA(MATCH(B117,OFFSET($B$1,1+($A117-1)*gamesPerRound,0):B116,0))),"","duplicate result")</f>
        <v/>
      </c>
    </row>
    <row r="118" spans="1:8" x14ac:dyDescent="0.2">
      <c r="A118" s="32">
        <f>Pairings!B118</f>
        <v>1</v>
      </c>
      <c r="B118" s="45"/>
      <c r="C118" s="45"/>
      <c r="D118" s="32" t="str">
        <f ca="1">IF($B118&gt;0,VLOOKUP($B118,OFFSET(Pairings!$C$2,($A118-1)*gamesPerRound,0,gamesPerRound,3),2,FALSE),"")</f>
        <v/>
      </c>
      <c r="E118" s="32" t="str">
        <f ca="1">IF($B118&gt;0,VLOOKUP($B118,OFFSET(Pairings!$C$2,($A118-1)*gamesPerRound,0,gamesPerRound,3),3,FALSE),"")</f>
        <v/>
      </c>
      <c r="F118" s="32" t="str">
        <f t="shared" si="2"/>
        <v/>
      </c>
      <c r="G118" s="32" t="str">
        <f t="shared" si="3"/>
        <v/>
      </c>
      <c r="H118" s="99" t="str">
        <f ca="1">IF(OR(MOD(ROW(B118)-1,gamesPerRound)=1,B118="",ISNA(MATCH(B118,OFFSET($B$1,1+($A118-1)*gamesPerRound,0):B117,0))),"","duplicate result")</f>
        <v/>
      </c>
    </row>
    <row r="119" spans="1:8" x14ac:dyDescent="0.2">
      <c r="A119" s="32">
        <f>Pairings!B119</f>
        <v>1</v>
      </c>
      <c r="B119" s="45"/>
      <c r="C119" s="45"/>
      <c r="D119" s="32" t="str">
        <f ca="1">IF($B119&gt;0,VLOOKUP($B119,OFFSET(Pairings!$C$2,($A119-1)*gamesPerRound,0,gamesPerRound,3),2,FALSE),"")</f>
        <v/>
      </c>
      <c r="E119" s="32" t="str">
        <f ca="1">IF($B119&gt;0,VLOOKUP($B119,OFFSET(Pairings!$C$2,($A119-1)*gamesPerRound,0,gamesPerRound,3),3,FALSE),"")</f>
        <v/>
      </c>
      <c r="F119" s="32" t="str">
        <f t="shared" si="2"/>
        <v/>
      </c>
      <c r="G119" s="32" t="str">
        <f t="shared" si="3"/>
        <v/>
      </c>
      <c r="H119" s="99" t="str">
        <f ca="1">IF(OR(MOD(ROW(B119)-1,gamesPerRound)=1,B119="",ISNA(MATCH(B119,OFFSET($B$1,1+($A119-1)*gamesPerRound,0):B118,0))),"","duplicate result")</f>
        <v/>
      </c>
    </row>
    <row r="120" spans="1:8" x14ac:dyDescent="0.2">
      <c r="A120" s="32">
        <f>Pairings!B120</f>
        <v>1</v>
      </c>
      <c r="B120" s="45"/>
      <c r="C120" s="45"/>
      <c r="D120" s="32" t="str">
        <f ca="1">IF($B120&gt;0,VLOOKUP($B120,OFFSET(Pairings!$C$2,($A120-1)*gamesPerRound,0,gamesPerRound,3),2,FALSE),"")</f>
        <v/>
      </c>
      <c r="E120" s="32" t="str">
        <f ca="1">IF($B120&gt;0,VLOOKUP($B120,OFFSET(Pairings!$C$2,($A120-1)*gamesPerRound,0,gamesPerRound,3),3,FALSE),"")</f>
        <v/>
      </c>
      <c r="F120" s="32" t="str">
        <f t="shared" si="2"/>
        <v/>
      </c>
      <c r="G120" s="32" t="str">
        <f t="shared" si="3"/>
        <v/>
      </c>
      <c r="H120" s="99" t="str">
        <f ca="1">IF(OR(MOD(ROW(B120)-1,gamesPerRound)=1,B120="",ISNA(MATCH(B120,OFFSET($B$1,1+($A120-1)*gamesPerRound,0):B119,0))),"","duplicate result")</f>
        <v/>
      </c>
    </row>
    <row r="121" spans="1:8" x14ac:dyDescent="0.2">
      <c r="A121" s="32">
        <f>Pairings!B121</f>
        <v>1</v>
      </c>
      <c r="B121" s="45"/>
      <c r="C121" s="45"/>
      <c r="D121" s="32" t="str">
        <f ca="1">IF($B121&gt;0,VLOOKUP($B121,OFFSET(Pairings!$C$2,($A121-1)*gamesPerRound,0,gamesPerRound,3),2,FALSE),"")</f>
        <v/>
      </c>
      <c r="E121" s="32" t="str">
        <f ca="1">IF($B121&gt;0,VLOOKUP($B121,OFFSET(Pairings!$C$2,($A121-1)*gamesPerRound,0,gamesPerRound,3),3,FALSE),"")</f>
        <v/>
      </c>
      <c r="F121" s="32" t="str">
        <f t="shared" si="2"/>
        <v/>
      </c>
      <c r="G121" s="32" t="str">
        <f t="shared" si="3"/>
        <v/>
      </c>
      <c r="H121" s="99" t="str">
        <f ca="1">IF(OR(MOD(ROW(B121)-1,gamesPerRound)=1,B121="",ISNA(MATCH(B121,OFFSET($B$1,1+($A121-1)*gamesPerRound,0):B120,0))),"","duplicate result")</f>
        <v/>
      </c>
    </row>
    <row r="122" spans="1:8" x14ac:dyDescent="0.2">
      <c r="A122" s="32">
        <f>Pairings!B122</f>
        <v>1</v>
      </c>
      <c r="B122" s="45"/>
      <c r="C122" s="45"/>
      <c r="D122" s="32" t="str">
        <f ca="1">IF($B122&gt;0,VLOOKUP($B122,OFFSET(Pairings!$C$2,($A122-1)*gamesPerRound,0,gamesPerRound,3),2,FALSE),"")</f>
        <v/>
      </c>
      <c r="E122" s="32" t="str">
        <f ca="1">IF($B122&gt;0,VLOOKUP($B122,OFFSET(Pairings!$C$2,($A122-1)*gamesPerRound,0,gamesPerRound,3),3,FALSE),"")</f>
        <v/>
      </c>
      <c r="F122" s="32" t="str">
        <f t="shared" si="2"/>
        <v/>
      </c>
      <c r="G122" s="32" t="str">
        <f t="shared" si="3"/>
        <v/>
      </c>
      <c r="H122" s="99" t="str">
        <f ca="1">IF(OR(MOD(ROW(B122)-1,gamesPerRound)=1,B122="",ISNA(MATCH(B122,OFFSET($B$1,1+($A122-1)*gamesPerRound,0):B121,0))),"","duplicate result")</f>
        <v/>
      </c>
    </row>
    <row r="123" spans="1:8" x14ac:dyDescent="0.2">
      <c r="A123" s="32">
        <f>Pairings!B123</f>
        <v>1</v>
      </c>
      <c r="B123" s="45"/>
      <c r="C123" s="45"/>
      <c r="D123" s="32" t="str">
        <f ca="1">IF($B123&gt;0,VLOOKUP($B123,OFFSET(Pairings!$C$2,($A123-1)*gamesPerRound,0,gamesPerRound,3),2,FALSE),"")</f>
        <v/>
      </c>
      <c r="E123" s="32" t="str">
        <f ca="1">IF($B123&gt;0,VLOOKUP($B123,OFFSET(Pairings!$C$2,($A123-1)*gamesPerRound,0,gamesPerRound,3),3,FALSE),"")</f>
        <v/>
      </c>
      <c r="F123" s="32" t="str">
        <f t="shared" si="2"/>
        <v/>
      </c>
      <c r="G123" s="32" t="str">
        <f t="shared" si="3"/>
        <v/>
      </c>
      <c r="H123" s="99" t="str">
        <f ca="1">IF(OR(MOD(ROW(B123)-1,gamesPerRound)=1,B123="",ISNA(MATCH(B123,OFFSET($B$1,1+($A123-1)*gamesPerRound,0):B122,0))),"","duplicate result")</f>
        <v/>
      </c>
    </row>
    <row r="124" spans="1:8" x14ac:dyDescent="0.2">
      <c r="A124" s="32">
        <f>Pairings!B124</f>
        <v>1</v>
      </c>
      <c r="B124" s="45"/>
      <c r="C124" s="45"/>
      <c r="D124" s="32" t="str">
        <f ca="1">IF($B124&gt;0,VLOOKUP($B124,OFFSET(Pairings!$C$2,($A124-1)*gamesPerRound,0,gamesPerRound,3),2,FALSE),"")</f>
        <v/>
      </c>
      <c r="E124" s="32" t="str">
        <f ca="1">IF($B124&gt;0,VLOOKUP($B124,OFFSET(Pairings!$C$2,($A124-1)*gamesPerRound,0,gamesPerRound,3),3,FALSE),"")</f>
        <v/>
      </c>
      <c r="F124" s="32" t="str">
        <f t="shared" si="2"/>
        <v/>
      </c>
      <c r="G124" s="32" t="str">
        <f t="shared" si="3"/>
        <v/>
      </c>
      <c r="H124" s="99" t="str">
        <f ca="1">IF(OR(MOD(ROW(B124)-1,gamesPerRound)=1,B124="",ISNA(MATCH(B124,OFFSET($B$1,1+($A124-1)*gamesPerRound,0):B123,0))),"","duplicate result")</f>
        <v/>
      </c>
    </row>
    <row r="125" spans="1:8" x14ac:dyDescent="0.2">
      <c r="A125" s="32">
        <f>Pairings!B125</f>
        <v>1</v>
      </c>
      <c r="B125" s="45"/>
      <c r="C125" s="45"/>
      <c r="D125" s="32" t="str">
        <f ca="1">IF($B125&gt;0,VLOOKUP($B125,OFFSET(Pairings!$C$2,($A125-1)*gamesPerRound,0,gamesPerRound,3),2,FALSE),"")</f>
        <v/>
      </c>
      <c r="E125" s="32" t="str">
        <f ca="1">IF($B125&gt;0,VLOOKUP($B125,OFFSET(Pairings!$C$2,($A125-1)*gamesPerRound,0,gamesPerRound,3),3,FALSE),"")</f>
        <v/>
      </c>
      <c r="F125" s="32" t="str">
        <f t="shared" si="2"/>
        <v/>
      </c>
      <c r="G125" s="32" t="str">
        <f t="shared" si="3"/>
        <v/>
      </c>
      <c r="H125" s="99" t="str">
        <f ca="1">IF(OR(MOD(ROW(B125)-1,gamesPerRound)=1,B125="",ISNA(MATCH(B125,OFFSET($B$1,1+($A125-1)*gamesPerRound,0):B124,0))),"","duplicate result")</f>
        <v/>
      </c>
    </row>
    <row r="126" spans="1:8" x14ac:dyDescent="0.2">
      <c r="A126" s="32">
        <f>Pairings!B126</f>
        <v>1</v>
      </c>
      <c r="B126" s="45"/>
      <c r="C126" s="45"/>
      <c r="D126" s="32" t="str">
        <f ca="1">IF($B126&gt;0,VLOOKUP($B126,OFFSET(Pairings!$C$2,($A126-1)*gamesPerRound,0,gamesPerRound,3),2,FALSE),"")</f>
        <v/>
      </c>
      <c r="E126" s="32" t="str">
        <f ca="1">IF($B126&gt;0,VLOOKUP($B126,OFFSET(Pairings!$C$2,($A126-1)*gamesPerRound,0,gamesPerRound,3),3,FALSE),"")</f>
        <v/>
      </c>
      <c r="F126" s="32" t="str">
        <f t="shared" si="2"/>
        <v/>
      </c>
      <c r="G126" s="32" t="str">
        <f t="shared" si="3"/>
        <v/>
      </c>
      <c r="H126" s="99" t="str">
        <f ca="1">IF(OR(MOD(ROW(B126)-1,gamesPerRound)=1,B126="",ISNA(MATCH(B126,OFFSET($B$1,1+($A126-1)*gamesPerRound,0):B125,0))),"","duplicate result")</f>
        <v/>
      </c>
    </row>
    <row r="127" spans="1:8" x14ac:dyDescent="0.2">
      <c r="A127" s="32">
        <f>Pairings!B127</f>
        <v>1</v>
      </c>
      <c r="B127" s="45"/>
      <c r="C127" s="45"/>
      <c r="D127" s="32" t="str">
        <f ca="1">IF($B127&gt;0,VLOOKUP($B127,OFFSET(Pairings!$C$2,($A127-1)*gamesPerRound,0,gamesPerRound,3),2,FALSE),"")</f>
        <v/>
      </c>
      <c r="E127" s="32" t="str">
        <f ca="1">IF($B127&gt;0,VLOOKUP($B127,OFFSET(Pairings!$C$2,($A127-1)*gamesPerRound,0,gamesPerRound,3),3,FALSE),"")</f>
        <v/>
      </c>
      <c r="F127" s="32" t="str">
        <f t="shared" si="2"/>
        <v/>
      </c>
      <c r="G127" s="32" t="str">
        <f t="shared" si="3"/>
        <v/>
      </c>
      <c r="H127" s="99" t="str">
        <f ca="1">IF(OR(MOD(ROW(B127)-1,gamesPerRound)=1,B127="",ISNA(MATCH(B127,OFFSET($B$1,1+($A127-1)*gamesPerRound,0):B126,0))),"","duplicate result")</f>
        <v/>
      </c>
    </row>
    <row r="128" spans="1:8" x14ac:dyDescent="0.2">
      <c r="A128" s="32">
        <f>Pairings!B128</f>
        <v>1</v>
      </c>
      <c r="B128" s="45"/>
      <c r="C128" s="45"/>
      <c r="D128" s="32" t="str">
        <f ca="1">IF($B128&gt;0,VLOOKUP($B128,OFFSET(Pairings!$C$2,($A128-1)*gamesPerRound,0,gamesPerRound,3),2,FALSE),"")</f>
        <v/>
      </c>
      <c r="E128" s="32" t="str">
        <f ca="1">IF($B128&gt;0,VLOOKUP($B128,OFFSET(Pairings!$C$2,($A128-1)*gamesPerRound,0,gamesPerRound,3),3,FALSE),"")</f>
        <v/>
      </c>
      <c r="F128" s="32" t="str">
        <f t="shared" si="2"/>
        <v/>
      </c>
      <c r="G128" s="32" t="str">
        <f t="shared" si="3"/>
        <v/>
      </c>
      <c r="H128" s="99" t="str">
        <f ca="1">IF(OR(MOD(ROW(B128)-1,gamesPerRound)=1,B128="",ISNA(MATCH(B128,OFFSET($B$1,1+($A128-1)*gamesPerRound,0):B127,0))),"","duplicate result")</f>
        <v/>
      </c>
    </row>
    <row r="129" spans="1:8" x14ac:dyDescent="0.2">
      <c r="A129" s="32">
        <f>Pairings!B129</f>
        <v>1</v>
      </c>
      <c r="B129" s="45"/>
      <c r="C129" s="45"/>
      <c r="D129" s="32" t="str">
        <f ca="1">IF($B129&gt;0,VLOOKUP($B129,OFFSET(Pairings!$C$2,($A129-1)*gamesPerRound,0,gamesPerRound,3),2,FALSE),"")</f>
        <v/>
      </c>
      <c r="E129" s="32" t="str">
        <f ca="1">IF($B129&gt;0,VLOOKUP($B129,OFFSET(Pairings!$C$2,($A129-1)*gamesPerRound,0,gamesPerRound,3),3,FALSE),"")</f>
        <v/>
      </c>
      <c r="F129" s="32" t="str">
        <f t="shared" si="2"/>
        <v/>
      </c>
      <c r="G129" s="32" t="str">
        <f t="shared" si="3"/>
        <v/>
      </c>
      <c r="H129" s="99" t="str">
        <f ca="1">IF(OR(MOD(ROW(B129)-1,gamesPerRound)=1,B129="",ISNA(MATCH(B129,OFFSET($B$1,1+($A129-1)*gamesPerRound,0):B128,0))),"","duplicate result")</f>
        <v/>
      </c>
    </row>
    <row r="130" spans="1:8" x14ac:dyDescent="0.2">
      <c r="A130" s="32">
        <f>Pairings!B130</f>
        <v>1</v>
      </c>
      <c r="B130" s="45"/>
      <c r="C130" s="45"/>
      <c r="D130" s="32" t="str">
        <f ca="1">IF($B130&gt;0,VLOOKUP($B130,OFFSET(Pairings!$C$2,($A130-1)*gamesPerRound,0,gamesPerRound,3),2,FALSE),"")</f>
        <v/>
      </c>
      <c r="E130" s="32" t="str">
        <f ca="1">IF($B130&gt;0,VLOOKUP($B130,OFFSET(Pairings!$C$2,($A130-1)*gamesPerRound,0,gamesPerRound,3),3,FALSE),"")</f>
        <v/>
      </c>
      <c r="F130" s="32" t="str">
        <f t="shared" ref="F130:F193" si="4">IF(C130="","",IF(C130="n",0,IF(C130="d",0.5,C130)))</f>
        <v/>
      </c>
      <c r="G130" s="32" t="str">
        <f t="shared" ref="G130:G193" si="5">IF(C130="","",IF(C130="n",0,1-F130))</f>
        <v/>
      </c>
      <c r="H130" s="99" t="str">
        <f ca="1">IF(OR(MOD(ROW(B130)-1,gamesPerRound)=1,B130="",ISNA(MATCH(B130,OFFSET($B$1,1+($A130-1)*gamesPerRound,0):B129,0))),"","duplicate result")</f>
        <v/>
      </c>
    </row>
    <row r="131" spans="1:8" x14ac:dyDescent="0.2">
      <c r="A131" s="32">
        <f>Pairings!B131</f>
        <v>1</v>
      </c>
      <c r="B131" s="45"/>
      <c r="C131" s="45"/>
      <c r="D131" s="32" t="str">
        <f ca="1">IF($B131&gt;0,VLOOKUP($B131,OFFSET(Pairings!$C$2,($A131-1)*gamesPerRound,0,gamesPerRound,3),2,FALSE),"")</f>
        <v/>
      </c>
      <c r="E131" s="32" t="str">
        <f ca="1">IF($B131&gt;0,VLOOKUP($B131,OFFSET(Pairings!$C$2,($A131-1)*gamesPerRound,0,gamesPerRound,3),3,FALSE),"")</f>
        <v/>
      </c>
      <c r="F131" s="32" t="str">
        <f t="shared" si="4"/>
        <v/>
      </c>
      <c r="G131" s="32" t="str">
        <f t="shared" si="5"/>
        <v/>
      </c>
      <c r="H131" s="99" t="str">
        <f ca="1">IF(OR(MOD(ROW(B131)-1,gamesPerRound)=1,B131="",ISNA(MATCH(B131,OFFSET($B$1,1+($A131-1)*gamesPerRound,0):B130,0))),"","duplicate result")</f>
        <v/>
      </c>
    </row>
    <row r="132" spans="1:8" x14ac:dyDescent="0.2">
      <c r="A132" s="32">
        <f>Pairings!B132</f>
        <v>1</v>
      </c>
      <c r="B132" s="45"/>
      <c r="C132" s="45"/>
      <c r="D132" s="32" t="str">
        <f ca="1">IF($B132&gt;0,VLOOKUP($B132,OFFSET(Pairings!$C$2,($A132-1)*gamesPerRound,0,gamesPerRound,3),2,FALSE),"")</f>
        <v/>
      </c>
      <c r="E132" s="32" t="str">
        <f ca="1">IF($B132&gt;0,VLOOKUP($B132,OFFSET(Pairings!$C$2,($A132-1)*gamesPerRound,0,gamesPerRound,3),3,FALSE),"")</f>
        <v/>
      </c>
      <c r="F132" s="32" t="str">
        <f t="shared" si="4"/>
        <v/>
      </c>
      <c r="G132" s="32" t="str">
        <f t="shared" si="5"/>
        <v/>
      </c>
      <c r="H132" s="99" t="str">
        <f ca="1">IF(OR(MOD(ROW(B132)-1,gamesPerRound)=1,B132="",ISNA(MATCH(B132,OFFSET($B$1,1+($A132-1)*gamesPerRound,0):B131,0))),"","duplicate result")</f>
        <v/>
      </c>
    </row>
    <row r="133" spans="1:8" x14ac:dyDescent="0.2">
      <c r="A133" s="32">
        <f>Pairings!B133</f>
        <v>1</v>
      </c>
      <c r="B133" s="45"/>
      <c r="C133" s="45"/>
      <c r="D133" s="32" t="str">
        <f ca="1">IF($B133&gt;0,VLOOKUP($B133,OFFSET(Pairings!$C$2,($A133-1)*gamesPerRound,0,gamesPerRound,3),2,FALSE),"")</f>
        <v/>
      </c>
      <c r="E133" s="32" t="str">
        <f ca="1">IF($B133&gt;0,VLOOKUP($B133,OFFSET(Pairings!$C$2,($A133-1)*gamesPerRound,0,gamesPerRound,3),3,FALSE),"")</f>
        <v/>
      </c>
      <c r="F133" s="32" t="str">
        <f t="shared" si="4"/>
        <v/>
      </c>
      <c r="G133" s="32" t="str">
        <f t="shared" si="5"/>
        <v/>
      </c>
      <c r="H133" s="99" t="str">
        <f ca="1">IF(OR(MOD(ROW(B133)-1,gamesPerRound)=1,B133="",ISNA(MATCH(B133,OFFSET($B$1,1+($A133-1)*gamesPerRound,0):B132,0))),"","duplicate result")</f>
        <v/>
      </c>
    </row>
    <row r="134" spans="1:8" x14ac:dyDescent="0.2">
      <c r="A134" s="32">
        <f>Pairings!B134</f>
        <v>1</v>
      </c>
      <c r="B134" s="45"/>
      <c r="C134" s="45"/>
      <c r="D134" s="32" t="str">
        <f ca="1">IF($B134&gt;0,VLOOKUP($B134,OFFSET(Pairings!$C$2,($A134-1)*gamesPerRound,0,gamesPerRound,3),2,FALSE),"")</f>
        <v/>
      </c>
      <c r="E134" s="32" t="str">
        <f ca="1">IF($B134&gt;0,VLOOKUP($B134,OFFSET(Pairings!$C$2,($A134-1)*gamesPerRound,0,gamesPerRound,3),3,FALSE),"")</f>
        <v/>
      </c>
      <c r="F134" s="32" t="str">
        <f t="shared" si="4"/>
        <v/>
      </c>
      <c r="G134" s="32" t="str">
        <f t="shared" si="5"/>
        <v/>
      </c>
      <c r="H134" s="99" t="str">
        <f ca="1">IF(OR(MOD(ROW(B134)-1,gamesPerRound)=1,B134="",ISNA(MATCH(B134,OFFSET($B$1,1+($A134-1)*gamesPerRound,0):B133,0))),"","duplicate result")</f>
        <v/>
      </c>
    </row>
    <row r="135" spans="1:8" x14ac:dyDescent="0.2">
      <c r="A135" s="32">
        <f>Pairings!B135</f>
        <v>1</v>
      </c>
      <c r="B135" s="45"/>
      <c r="C135" s="45"/>
      <c r="D135" s="32" t="str">
        <f ca="1">IF($B135&gt;0,VLOOKUP($B135,OFFSET(Pairings!$C$2,($A135-1)*gamesPerRound,0,gamesPerRound,3),2,FALSE),"")</f>
        <v/>
      </c>
      <c r="E135" s="32" t="str">
        <f ca="1">IF($B135&gt;0,VLOOKUP($B135,OFFSET(Pairings!$C$2,($A135-1)*gamesPerRound,0,gamesPerRound,3),3,FALSE),"")</f>
        <v/>
      </c>
      <c r="F135" s="32" t="str">
        <f t="shared" si="4"/>
        <v/>
      </c>
      <c r="G135" s="32" t="str">
        <f t="shared" si="5"/>
        <v/>
      </c>
      <c r="H135" s="99" t="str">
        <f ca="1">IF(OR(MOD(ROW(B135)-1,gamesPerRound)=1,B135="",ISNA(MATCH(B135,OFFSET($B$1,1+($A135-1)*gamesPerRound,0):B134,0))),"","duplicate result")</f>
        <v/>
      </c>
    </row>
    <row r="136" spans="1:8" x14ac:dyDescent="0.2">
      <c r="A136" s="32">
        <f>Pairings!B136</f>
        <v>1</v>
      </c>
      <c r="B136" s="45"/>
      <c r="C136" s="45"/>
      <c r="D136" s="32" t="str">
        <f ca="1">IF($B136&gt;0,VLOOKUP($B136,OFFSET(Pairings!$C$2,($A136-1)*gamesPerRound,0,gamesPerRound,3),2,FALSE),"")</f>
        <v/>
      </c>
      <c r="E136" s="32" t="str">
        <f ca="1">IF($B136&gt;0,VLOOKUP($B136,OFFSET(Pairings!$C$2,($A136-1)*gamesPerRound,0,gamesPerRound,3),3,FALSE),"")</f>
        <v/>
      </c>
      <c r="F136" s="32" t="str">
        <f t="shared" si="4"/>
        <v/>
      </c>
      <c r="G136" s="32" t="str">
        <f t="shared" si="5"/>
        <v/>
      </c>
      <c r="H136" s="99" t="str">
        <f ca="1">IF(OR(MOD(ROW(B136)-1,gamesPerRound)=1,B136="",ISNA(MATCH(B136,OFFSET($B$1,1+($A136-1)*gamesPerRound,0):B135,0))),"","duplicate result")</f>
        <v/>
      </c>
    </row>
    <row r="137" spans="1:8" x14ac:dyDescent="0.2">
      <c r="A137" s="32">
        <f>Pairings!B137</f>
        <v>1</v>
      </c>
      <c r="B137" s="45"/>
      <c r="C137" s="45"/>
      <c r="D137" s="32" t="str">
        <f ca="1">IF($B137&gt;0,VLOOKUP($B137,OFFSET(Pairings!$C$2,($A137-1)*gamesPerRound,0,gamesPerRound,3),2,FALSE),"")</f>
        <v/>
      </c>
      <c r="E137" s="32" t="str">
        <f ca="1">IF($B137&gt;0,VLOOKUP($B137,OFFSET(Pairings!$C$2,($A137-1)*gamesPerRound,0,gamesPerRound,3),3,FALSE),"")</f>
        <v/>
      </c>
      <c r="F137" s="32" t="str">
        <f t="shared" si="4"/>
        <v/>
      </c>
      <c r="G137" s="32" t="str">
        <f t="shared" si="5"/>
        <v/>
      </c>
      <c r="H137" s="99" t="str">
        <f ca="1">IF(OR(MOD(ROW(B137)-1,gamesPerRound)=1,B137="",ISNA(MATCH(B137,OFFSET($B$1,1+($A137-1)*gamesPerRound,0):B136,0))),"","duplicate result")</f>
        <v/>
      </c>
    </row>
    <row r="138" spans="1:8" x14ac:dyDescent="0.2">
      <c r="A138" s="32">
        <f>Pairings!B138</f>
        <v>1</v>
      </c>
      <c r="B138" s="45"/>
      <c r="C138" s="45"/>
      <c r="D138" s="32" t="str">
        <f ca="1">IF($B138&gt;0,VLOOKUP($B138,OFFSET(Pairings!$C$2,($A138-1)*gamesPerRound,0,gamesPerRound,3),2,FALSE),"")</f>
        <v/>
      </c>
      <c r="E138" s="32" t="str">
        <f ca="1">IF($B138&gt;0,VLOOKUP($B138,OFFSET(Pairings!$C$2,($A138-1)*gamesPerRound,0,gamesPerRound,3),3,FALSE),"")</f>
        <v/>
      </c>
      <c r="F138" s="32" t="str">
        <f t="shared" si="4"/>
        <v/>
      </c>
      <c r="G138" s="32" t="str">
        <f t="shared" si="5"/>
        <v/>
      </c>
      <c r="H138" s="99" t="str">
        <f ca="1">IF(OR(MOD(ROW(B138)-1,gamesPerRound)=1,B138="",ISNA(MATCH(B138,OFFSET($B$1,1+($A138-1)*gamesPerRound,0):B137,0))),"","duplicate result")</f>
        <v/>
      </c>
    </row>
    <row r="139" spans="1:8" x14ac:dyDescent="0.2">
      <c r="A139" s="32">
        <f>Pairings!B139</f>
        <v>1</v>
      </c>
      <c r="B139" s="45"/>
      <c r="C139" s="45"/>
      <c r="D139" s="32" t="str">
        <f ca="1">IF($B139&gt;0,VLOOKUP($B139,OFFSET(Pairings!$C$2,($A139-1)*gamesPerRound,0,gamesPerRound,3),2,FALSE),"")</f>
        <v/>
      </c>
      <c r="E139" s="32" t="str">
        <f ca="1">IF($B139&gt;0,VLOOKUP($B139,OFFSET(Pairings!$C$2,($A139-1)*gamesPerRound,0,gamesPerRound,3),3,FALSE),"")</f>
        <v/>
      </c>
      <c r="F139" s="32" t="str">
        <f t="shared" si="4"/>
        <v/>
      </c>
      <c r="G139" s="32" t="str">
        <f t="shared" si="5"/>
        <v/>
      </c>
      <c r="H139" s="99" t="str">
        <f ca="1">IF(OR(MOD(ROW(B139)-1,gamesPerRound)=1,B139="",ISNA(MATCH(B139,OFFSET($B$1,1+($A139-1)*gamesPerRound,0):B138,0))),"","duplicate result")</f>
        <v/>
      </c>
    </row>
    <row r="140" spans="1:8" x14ac:dyDescent="0.2">
      <c r="A140" s="32">
        <f>Pairings!B140</f>
        <v>1</v>
      </c>
      <c r="B140" s="45"/>
      <c r="C140" s="45"/>
      <c r="D140" s="32" t="str">
        <f ca="1">IF($B140&gt;0,VLOOKUP($B140,OFFSET(Pairings!$C$2,($A140-1)*gamesPerRound,0,gamesPerRound,3),2,FALSE),"")</f>
        <v/>
      </c>
      <c r="E140" s="32" t="str">
        <f ca="1">IF($B140&gt;0,VLOOKUP($B140,OFFSET(Pairings!$C$2,($A140-1)*gamesPerRound,0,gamesPerRound,3),3,FALSE),"")</f>
        <v/>
      </c>
      <c r="F140" s="32" t="str">
        <f t="shared" si="4"/>
        <v/>
      </c>
      <c r="G140" s="32" t="str">
        <f t="shared" si="5"/>
        <v/>
      </c>
      <c r="H140" s="99" t="str">
        <f ca="1">IF(OR(MOD(ROW(B140)-1,gamesPerRound)=1,B140="",ISNA(MATCH(B140,OFFSET($B$1,1+($A140-1)*gamesPerRound,0):B139,0))),"","duplicate result")</f>
        <v/>
      </c>
    </row>
    <row r="141" spans="1:8" x14ac:dyDescent="0.2">
      <c r="A141" s="32">
        <f>Pairings!B141</f>
        <v>1</v>
      </c>
      <c r="B141" s="45"/>
      <c r="C141" s="45"/>
      <c r="D141" s="32" t="str">
        <f ca="1">IF($B141&gt;0,VLOOKUP($B141,OFFSET(Pairings!$C$2,($A141-1)*gamesPerRound,0,gamesPerRound,3),2,FALSE),"")</f>
        <v/>
      </c>
      <c r="E141" s="32" t="str">
        <f ca="1">IF($B141&gt;0,VLOOKUP($B141,OFFSET(Pairings!$C$2,($A141-1)*gamesPerRound,0,gamesPerRound,3),3,FALSE),"")</f>
        <v/>
      </c>
      <c r="F141" s="32" t="str">
        <f t="shared" si="4"/>
        <v/>
      </c>
      <c r="G141" s="32" t="str">
        <f t="shared" si="5"/>
        <v/>
      </c>
      <c r="H141" s="99" t="str">
        <f ca="1">IF(OR(MOD(ROW(B141)-1,gamesPerRound)=1,B141="",ISNA(MATCH(B141,OFFSET($B$1,1+($A141-1)*gamesPerRound,0):B140,0))),"","duplicate result")</f>
        <v/>
      </c>
    </row>
    <row r="142" spans="1:8" x14ac:dyDescent="0.2">
      <c r="A142" s="32">
        <f>Pairings!B142</f>
        <v>1</v>
      </c>
      <c r="B142" s="45"/>
      <c r="C142" s="45"/>
      <c r="D142" s="32" t="str">
        <f ca="1">IF($B142&gt;0,VLOOKUP($B142,OFFSET(Pairings!$C$2,($A142-1)*gamesPerRound,0,gamesPerRound,3),2,FALSE),"")</f>
        <v/>
      </c>
      <c r="E142" s="32" t="str">
        <f ca="1">IF($B142&gt;0,VLOOKUP($B142,OFFSET(Pairings!$C$2,($A142-1)*gamesPerRound,0,gamesPerRound,3),3,FALSE),"")</f>
        <v/>
      </c>
      <c r="F142" s="32" t="str">
        <f t="shared" si="4"/>
        <v/>
      </c>
      <c r="G142" s="32" t="str">
        <f t="shared" si="5"/>
        <v/>
      </c>
      <c r="H142" s="99" t="str">
        <f ca="1">IF(OR(MOD(ROW(B142)-1,gamesPerRound)=1,B142="",ISNA(MATCH(B142,OFFSET($B$1,1+($A142-1)*gamesPerRound,0):B141,0))),"","duplicate result")</f>
        <v/>
      </c>
    </row>
    <row r="143" spans="1:8" x14ac:dyDescent="0.2">
      <c r="A143" s="32">
        <f>Pairings!B143</f>
        <v>1</v>
      </c>
      <c r="B143" s="45"/>
      <c r="C143" s="45"/>
      <c r="D143" s="32" t="str">
        <f ca="1">IF($B143&gt;0,VLOOKUP($B143,OFFSET(Pairings!$C$2,($A143-1)*gamesPerRound,0,gamesPerRound,3),2,FALSE),"")</f>
        <v/>
      </c>
      <c r="E143" s="32" t="str">
        <f ca="1">IF($B143&gt;0,VLOOKUP($B143,OFFSET(Pairings!$C$2,($A143-1)*gamesPerRound,0,gamesPerRound,3),3,FALSE),"")</f>
        <v/>
      </c>
      <c r="F143" s="32" t="str">
        <f t="shared" si="4"/>
        <v/>
      </c>
      <c r="G143" s="32" t="str">
        <f t="shared" si="5"/>
        <v/>
      </c>
      <c r="H143" s="99" t="str">
        <f ca="1">IF(OR(MOD(ROW(B143)-1,gamesPerRound)=1,B143="",ISNA(MATCH(B143,OFFSET($B$1,1+($A143-1)*gamesPerRound,0):B142,0))),"","duplicate result")</f>
        <v/>
      </c>
    </row>
    <row r="144" spans="1:8" x14ac:dyDescent="0.2">
      <c r="A144" s="32">
        <f>Pairings!B144</f>
        <v>1</v>
      </c>
      <c r="B144" s="45"/>
      <c r="C144" s="45"/>
      <c r="D144" s="32" t="str">
        <f ca="1">IF($B144&gt;0,VLOOKUP($B144,OFFSET(Pairings!$C$2,($A144-1)*gamesPerRound,0,gamesPerRound,3),2,FALSE),"")</f>
        <v/>
      </c>
      <c r="E144" s="32" t="str">
        <f ca="1">IF($B144&gt;0,VLOOKUP($B144,OFFSET(Pairings!$C$2,($A144-1)*gamesPerRound,0,gamesPerRound,3),3,FALSE),"")</f>
        <v/>
      </c>
      <c r="F144" s="32" t="str">
        <f t="shared" si="4"/>
        <v/>
      </c>
      <c r="G144" s="32" t="str">
        <f t="shared" si="5"/>
        <v/>
      </c>
      <c r="H144" s="99" t="str">
        <f ca="1">IF(OR(MOD(ROW(B144)-1,gamesPerRound)=1,B144="",ISNA(MATCH(B144,OFFSET($B$1,1+($A144-1)*gamesPerRound,0):B143,0))),"","duplicate result")</f>
        <v/>
      </c>
    </row>
    <row r="145" spans="1:8" x14ac:dyDescent="0.2">
      <c r="A145" s="32">
        <f>Pairings!B145</f>
        <v>1</v>
      </c>
      <c r="B145" s="45"/>
      <c r="C145" s="45"/>
      <c r="D145" s="32" t="str">
        <f ca="1">IF($B145&gt;0,VLOOKUP($B145,OFFSET(Pairings!$C$2,($A145-1)*gamesPerRound,0,gamesPerRound,3),2,FALSE),"")</f>
        <v/>
      </c>
      <c r="E145" s="32" t="str">
        <f ca="1">IF($B145&gt;0,VLOOKUP($B145,OFFSET(Pairings!$C$2,($A145-1)*gamesPerRound,0,gamesPerRound,3),3,FALSE),"")</f>
        <v/>
      </c>
      <c r="F145" s="32" t="str">
        <f t="shared" si="4"/>
        <v/>
      </c>
      <c r="G145" s="32" t="str">
        <f t="shared" si="5"/>
        <v/>
      </c>
      <c r="H145" s="99" t="str">
        <f ca="1">IF(OR(MOD(ROW(B145)-1,gamesPerRound)=1,B145="",ISNA(MATCH(B145,OFFSET($B$1,1+($A145-1)*gamesPerRound,0):B144,0))),"","duplicate result")</f>
        <v/>
      </c>
    </row>
    <row r="146" spans="1:8" x14ac:dyDescent="0.2">
      <c r="A146" s="32">
        <f>Pairings!B146</f>
        <v>1</v>
      </c>
      <c r="B146" s="45"/>
      <c r="C146" s="45"/>
      <c r="D146" s="32" t="str">
        <f ca="1">IF($B146&gt;0,VLOOKUP($B146,OFFSET(Pairings!$C$2,($A146-1)*gamesPerRound,0,gamesPerRound,3),2,FALSE),"")</f>
        <v/>
      </c>
      <c r="E146" s="32" t="str">
        <f ca="1">IF($B146&gt;0,VLOOKUP($B146,OFFSET(Pairings!$C$2,($A146-1)*gamesPerRound,0,gamesPerRound,3),3,FALSE),"")</f>
        <v/>
      </c>
      <c r="F146" s="32" t="str">
        <f t="shared" si="4"/>
        <v/>
      </c>
      <c r="G146" s="32" t="str">
        <f t="shared" si="5"/>
        <v/>
      </c>
      <c r="H146" s="99" t="str">
        <f ca="1">IF(OR(MOD(ROW(B146)-1,gamesPerRound)=1,B146="",ISNA(MATCH(B146,OFFSET($B$1,1+($A146-1)*gamesPerRound,0):B145,0))),"","duplicate result")</f>
        <v/>
      </c>
    </row>
    <row r="147" spans="1:8" x14ac:dyDescent="0.2">
      <c r="A147" s="32">
        <f>Pairings!B147</f>
        <v>1</v>
      </c>
      <c r="B147" s="45"/>
      <c r="C147" s="45"/>
      <c r="D147" s="32" t="str">
        <f ca="1">IF($B147&gt;0,VLOOKUP($B147,OFFSET(Pairings!$C$2,($A147-1)*gamesPerRound,0,gamesPerRound,3),2,FALSE),"")</f>
        <v/>
      </c>
      <c r="E147" s="32" t="str">
        <f ca="1">IF($B147&gt;0,VLOOKUP($B147,OFFSET(Pairings!$C$2,($A147-1)*gamesPerRound,0,gamesPerRound,3),3,FALSE),"")</f>
        <v/>
      </c>
      <c r="F147" s="32" t="str">
        <f t="shared" si="4"/>
        <v/>
      </c>
      <c r="G147" s="32" t="str">
        <f t="shared" si="5"/>
        <v/>
      </c>
      <c r="H147" s="99" t="str">
        <f ca="1">IF(OR(MOD(ROW(B147)-1,gamesPerRound)=1,B147="",ISNA(MATCH(B147,OFFSET($B$1,1+($A147-1)*gamesPerRound,0):B146,0))),"","duplicate result")</f>
        <v/>
      </c>
    </row>
    <row r="148" spans="1:8" x14ac:dyDescent="0.2">
      <c r="A148" s="32">
        <f>Pairings!B148</f>
        <v>1</v>
      </c>
      <c r="B148" s="45"/>
      <c r="C148" s="45"/>
      <c r="D148" s="32" t="str">
        <f ca="1">IF($B148&gt;0,VLOOKUP($B148,OFFSET(Pairings!$C$2,($A148-1)*gamesPerRound,0,gamesPerRound,3),2,FALSE),"")</f>
        <v/>
      </c>
      <c r="E148" s="32" t="str">
        <f ca="1">IF($B148&gt;0,VLOOKUP($B148,OFFSET(Pairings!$C$2,($A148-1)*gamesPerRound,0,gamesPerRound,3),3,FALSE),"")</f>
        <v/>
      </c>
      <c r="F148" s="32" t="str">
        <f t="shared" si="4"/>
        <v/>
      </c>
      <c r="G148" s="32" t="str">
        <f t="shared" si="5"/>
        <v/>
      </c>
      <c r="H148" s="99" t="str">
        <f ca="1">IF(OR(MOD(ROW(B148)-1,gamesPerRound)=1,B148="",ISNA(MATCH(B148,OFFSET($B$1,1+($A148-1)*gamesPerRound,0):B147,0))),"","duplicate result")</f>
        <v/>
      </c>
    </row>
    <row r="149" spans="1:8" x14ac:dyDescent="0.2">
      <c r="A149" s="32">
        <f>Pairings!B149</f>
        <v>1</v>
      </c>
      <c r="B149" s="45"/>
      <c r="C149" s="45"/>
      <c r="D149" s="32" t="str">
        <f ca="1">IF($B149&gt;0,VLOOKUP($B149,OFFSET(Pairings!$C$2,($A149-1)*gamesPerRound,0,gamesPerRound,3),2,FALSE),"")</f>
        <v/>
      </c>
      <c r="E149" s="32" t="str">
        <f ca="1">IF($B149&gt;0,VLOOKUP($B149,OFFSET(Pairings!$C$2,($A149-1)*gamesPerRound,0,gamesPerRound,3),3,FALSE),"")</f>
        <v/>
      </c>
      <c r="F149" s="32" t="str">
        <f t="shared" si="4"/>
        <v/>
      </c>
      <c r="G149" s="32" t="str">
        <f t="shared" si="5"/>
        <v/>
      </c>
      <c r="H149" s="99" t="str">
        <f ca="1">IF(OR(MOD(ROW(B149)-1,gamesPerRound)=1,B149="",ISNA(MATCH(B149,OFFSET($B$1,1+($A149-1)*gamesPerRound,0):B148,0))),"","duplicate result")</f>
        <v/>
      </c>
    </row>
    <row r="150" spans="1:8" x14ac:dyDescent="0.2">
      <c r="A150" s="32">
        <f>Pairings!B150</f>
        <v>1</v>
      </c>
      <c r="B150" s="45"/>
      <c r="C150" s="45"/>
      <c r="D150" s="32" t="str">
        <f ca="1">IF($B150&gt;0,VLOOKUP($B150,OFFSET(Pairings!$C$2,($A150-1)*gamesPerRound,0,gamesPerRound,3),2,FALSE),"")</f>
        <v/>
      </c>
      <c r="E150" s="32" t="str">
        <f ca="1">IF($B150&gt;0,VLOOKUP($B150,OFFSET(Pairings!$C$2,($A150-1)*gamesPerRound,0,gamesPerRound,3),3,FALSE),"")</f>
        <v/>
      </c>
      <c r="F150" s="32" t="str">
        <f t="shared" si="4"/>
        <v/>
      </c>
      <c r="G150" s="32" t="str">
        <f t="shared" si="5"/>
        <v/>
      </c>
      <c r="H150" s="99" t="str">
        <f ca="1">IF(OR(MOD(ROW(B150)-1,gamesPerRound)=1,B150="",ISNA(MATCH(B150,OFFSET($B$1,1+($A150-1)*gamesPerRound,0):B149,0))),"","duplicate result")</f>
        <v/>
      </c>
    </row>
    <row r="151" spans="1:8" x14ac:dyDescent="0.2">
      <c r="A151" s="32">
        <f>Pairings!B151</f>
        <v>1</v>
      </c>
      <c r="B151" s="45"/>
      <c r="C151" s="45"/>
      <c r="D151" s="32" t="str">
        <f ca="1">IF($B151&gt;0,VLOOKUP($B151,OFFSET(Pairings!$C$2,($A151-1)*gamesPerRound,0,gamesPerRound,3),2,FALSE),"")</f>
        <v/>
      </c>
      <c r="E151" s="32" t="str">
        <f ca="1">IF($B151&gt;0,VLOOKUP($B151,OFFSET(Pairings!$C$2,($A151-1)*gamesPerRound,0,gamesPerRound,3),3,FALSE),"")</f>
        <v/>
      </c>
      <c r="F151" s="32" t="str">
        <f t="shared" si="4"/>
        <v/>
      </c>
      <c r="G151" s="32" t="str">
        <f t="shared" si="5"/>
        <v/>
      </c>
      <c r="H151" s="99" t="str">
        <f ca="1">IF(OR(MOD(ROW(B151)-1,gamesPerRound)=1,B151="",ISNA(MATCH(B151,OFFSET($B$1,1+($A151-1)*gamesPerRound,0):B150,0))),"","duplicate result")</f>
        <v/>
      </c>
    </row>
    <row r="152" spans="1:8" x14ac:dyDescent="0.2">
      <c r="A152" s="32">
        <f>Pairings!B152</f>
        <v>1</v>
      </c>
      <c r="B152" s="45"/>
      <c r="C152" s="45"/>
      <c r="D152" s="32" t="str">
        <f ca="1">IF($B152&gt;0,VLOOKUP($B152,OFFSET(Pairings!$C$2,($A152-1)*gamesPerRound,0,gamesPerRound,3),2,FALSE),"")</f>
        <v/>
      </c>
      <c r="E152" s="32" t="str">
        <f ca="1">IF($B152&gt;0,VLOOKUP($B152,OFFSET(Pairings!$C$2,($A152-1)*gamesPerRound,0,gamesPerRound,3),3,FALSE),"")</f>
        <v/>
      </c>
      <c r="F152" s="32" t="str">
        <f t="shared" si="4"/>
        <v/>
      </c>
      <c r="G152" s="32" t="str">
        <f t="shared" si="5"/>
        <v/>
      </c>
      <c r="H152" s="99" t="str">
        <f ca="1">IF(OR(MOD(ROW(B152)-1,gamesPerRound)=1,B152="",ISNA(MATCH(B152,OFFSET($B$1,1+($A152-1)*gamesPerRound,0):B151,0))),"","duplicate result")</f>
        <v/>
      </c>
    </row>
    <row r="153" spans="1:8" x14ac:dyDescent="0.2">
      <c r="A153" s="32">
        <f>Pairings!B153</f>
        <v>1</v>
      </c>
      <c r="B153" s="45"/>
      <c r="C153" s="45"/>
      <c r="D153" s="32" t="str">
        <f ca="1">IF($B153&gt;0,VLOOKUP($B153,OFFSET(Pairings!$C$2,($A153-1)*gamesPerRound,0,gamesPerRound,3),2,FALSE),"")</f>
        <v/>
      </c>
      <c r="E153" s="32" t="str">
        <f ca="1">IF($B153&gt;0,VLOOKUP($B153,OFFSET(Pairings!$C$2,($A153-1)*gamesPerRound,0,gamesPerRound,3),3,FALSE),"")</f>
        <v/>
      </c>
      <c r="F153" s="32" t="str">
        <f t="shared" si="4"/>
        <v/>
      </c>
      <c r="G153" s="32" t="str">
        <f t="shared" si="5"/>
        <v/>
      </c>
      <c r="H153" s="99" t="str">
        <f ca="1">IF(OR(MOD(ROW(B153)-1,gamesPerRound)=1,B153="",ISNA(MATCH(B153,OFFSET($B$1,1+($A153-1)*gamesPerRound,0):B152,0))),"","duplicate result")</f>
        <v/>
      </c>
    </row>
    <row r="154" spans="1:8" x14ac:dyDescent="0.2">
      <c r="A154" s="32">
        <f>Pairings!B154</f>
        <v>1</v>
      </c>
      <c r="B154" s="45"/>
      <c r="C154" s="45"/>
      <c r="D154" s="32" t="str">
        <f ca="1">IF($B154&gt;0,VLOOKUP($B154,OFFSET(Pairings!$C$2,($A154-1)*gamesPerRound,0,gamesPerRound,3),2,FALSE),"")</f>
        <v/>
      </c>
      <c r="E154" s="32" t="str">
        <f ca="1">IF($B154&gt;0,VLOOKUP($B154,OFFSET(Pairings!$C$2,($A154-1)*gamesPerRound,0,gamesPerRound,3),3,FALSE),"")</f>
        <v/>
      </c>
      <c r="F154" s="32" t="str">
        <f t="shared" si="4"/>
        <v/>
      </c>
      <c r="G154" s="32" t="str">
        <f t="shared" si="5"/>
        <v/>
      </c>
      <c r="H154" s="99" t="str">
        <f ca="1">IF(OR(MOD(ROW(B154)-1,gamesPerRound)=1,B154="",ISNA(MATCH(B154,OFFSET($B$1,1+($A154-1)*gamesPerRound,0):B153,0))),"","duplicate result")</f>
        <v/>
      </c>
    </row>
    <row r="155" spans="1:8" x14ac:dyDescent="0.2">
      <c r="A155" s="32">
        <f>Pairings!B155</f>
        <v>1</v>
      </c>
      <c r="B155" s="45"/>
      <c r="C155" s="45"/>
      <c r="D155" s="32" t="str">
        <f ca="1">IF($B155&gt;0,VLOOKUP($B155,OFFSET(Pairings!$C$2,($A155-1)*gamesPerRound,0,gamesPerRound,3),2,FALSE),"")</f>
        <v/>
      </c>
      <c r="E155" s="32" t="str">
        <f ca="1">IF($B155&gt;0,VLOOKUP($B155,OFFSET(Pairings!$C$2,($A155-1)*gamesPerRound,0,gamesPerRound,3),3,FALSE),"")</f>
        <v/>
      </c>
      <c r="F155" s="32" t="str">
        <f t="shared" si="4"/>
        <v/>
      </c>
      <c r="G155" s="32" t="str">
        <f t="shared" si="5"/>
        <v/>
      </c>
      <c r="H155" s="99" t="str">
        <f ca="1">IF(OR(MOD(ROW(B155)-1,gamesPerRound)=1,B155="",ISNA(MATCH(B155,OFFSET($B$1,1+($A155-1)*gamesPerRound,0):B154,0))),"","duplicate result")</f>
        <v/>
      </c>
    </row>
    <row r="156" spans="1:8" x14ac:dyDescent="0.2">
      <c r="A156" s="32">
        <f>Pairings!B156</f>
        <v>1</v>
      </c>
      <c r="B156" s="45"/>
      <c r="C156" s="45"/>
      <c r="D156" s="32" t="str">
        <f ca="1">IF($B156&gt;0,VLOOKUP($B156,OFFSET(Pairings!$C$2,($A156-1)*gamesPerRound,0,gamesPerRound,3),2,FALSE),"")</f>
        <v/>
      </c>
      <c r="E156" s="32" t="str">
        <f ca="1">IF($B156&gt;0,VLOOKUP($B156,OFFSET(Pairings!$C$2,($A156-1)*gamesPerRound,0,gamesPerRound,3),3,FALSE),"")</f>
        <v/>
      </c>
      <c r="F156" s="32" t="str">
        <f t="shared" si="4"/>
        <v/>
      </c>
      <c r="G156" s="32" t="str">
        <f t="shared" si="5"/>
        <v/>
      </c>
      <c r="H156" s="99" t="str">
        <f ca="1">IF(OR(MOD(ROW(B156)-1,gamesPerRound)=1,B156="",ISNA(MATCH(B156,OFFSET($B$1,1+($A156-1)*gamesPerRound,0):B155,0))),"","duplicate result")</f>
        <v/>
      </c>
    </row>
    <row r="157" spans="1:8" x14ac:dyDescent="0.2">
      <c r="A157" s="32">
        <f>Pairings!B157</f>
        <v>1</v>
      </c>
      <c r="B157" s="45"/>
      <c r="C157" s="45"/>
      <c r="D157" s="32" t="str">
        <f ca="1">IF($B157&gt;0,VLOOKUP($B157,OFFSET(Pairings!$C$2,($A157-1)*gamesPerRound,0,gamesPerRound,3),2,FALSE),"")</f>
        <v/>
      </c>
      <c r="E157" s="32" t="str">
        <f ca="1">IF($B157&gt;0,VLOOKUP($B157,OFFSET(Pairings!$C$2,($A157-1)*gamesPerRound,0,gamesPerRound,3),3,FALSE),"")</f>
        <v/>
      </c>
      <c r="F157" s="32" t="str">
        <f t="shared" si="4"/>
        <v/>
      </c>
      <c r="G157" s="32" t="str">
        <f t="shared" si="5"/>
        <v/>
      </c>
      <c r="H157" s="99" t="str">
        <f ca="1">IF(OR(MOD(ROW(B157)-1,gamesPerRound)=1,B157="",ISNA(MATCH(B157,OFFSET($B$1,1+($A157-1)*gamesPerRound,0):B156,0))),"","duplicate result")</f>
        <v/>
      </c>
    </row>
    <row r="158" spans="1:8" x14ac:dyDescent="0.2">
      <c r="A158" s="32">
        <f>Pairings!B158</f>
        <v>1</v>
      </c>
      <c r="B158" s="45"/>
      <c r="C158" s="45"/>
      <c r="D158" s="32" t="str">
        <f ca="1">IF($B158&gt;0,VLOOKUP($B158,OFFSET(Pairings!$C$2,($A158-1)*gamesPerRound,0,gamesPerRound,3),2,FALSE),"")</f>
        <v/>
      </c>
      <c r="E158" s="32" t="str">
        <f ca="1">IF($B158&gt;0,VLOOKUP($B158,OFFSET(Pairings!$C$2,($A158-1)*gamesPerRound,0,gamesPerRound,3),3,FALSE),"")</f>
        <v/>
      </c>
      <c r="F158" s="32" t="str">
        <f t="shared" si="4"/>
        <v/>
      </c>
      <c r="G158" s="32" t="str">
        <f t="shared" si="5"/>
        <v/>
      </c>
      <c r="H158" s="99" t="str">
        <f ca="1">IF(OR(MOD(ROW(B158)-1,gamesPerRound)=1,B158="",ISNA(MATCH(B158,OFFSET($B$1,1+($A158-1)*gamesPerRound,0):B157,0))),"","duplicate result")</f>
        <v/>
      </c>
    </row>
    <row r="159" spans="1:8" x14ac:dyDescent="0.2">
      <c r="A159" s="32">
        <f>Pairings!B159</f>
        <v>1</v>
      </c>
      <c r="B159" s="45"/>
      <c r="C159" s="45"/>
      <c r="D159" s="32" t="str">
        <f ca="1">IF($B159&gt;0,VLOOKUP($B159,OFFSET(Pairings!$C$2,($A159-1)*gamesPerRound,0,gamesPerRound,3),2,FALSE),"")</f>
        <v/>
      </c>
      <c r="E159" s="32" t="str">
        <f ca="1">IF($B159&gt;0,VLOOKUP($B159,OFFSET(Pairings!$C$2,($A159-1)*gamesPerRound,0,gamesPerRound,3),3,FALSE),"")</f>
        <v/>
      </c>
      <c r="F159" s="32" t="str">
        <f t="shared" si="4"/>
        <v/>
      </c>
      <c r="G159" s="32" t="str">
        <f t="shared" si="5"/>
        <v/>
      </c>
      <c r="H159" s="99" t="str">
        <f ca="1">IF(OR(MOD(ROW(B159)-1,gamesPerRound)=1,B159="",ISNA(MATCH(B159,OFFSET($B$1,1+($A159-1)*gamesPerRound,0):B158,0))),"","duplicate result")</f>
        <v/>
      </c>
    </row>
    <row r="160" spans="1:8" x14ac:dyDescent="0.2">
      <c r="A160" s="32">
        <f>Pairings!B160</f>
        <v>1</v>
      </c>
      <c r="B160" s="45"/>
      <c r="C160" s="45"/>
      <c r="D160" s="32" t="str">
        <f ca="1">IF($B160&gt;0,VLOOKUP($B160,OFFSET(Pairings!$C$2,($A160-1)*gamesPerRound,0,gamesPerRound,3),2,FALSE),"")</f>
        <v/>
      </c>
      <c r="E160" s="32" t="str">
        <f ca="1">IF($B160&gt;0,VLOOKUP($B160,OFFSET(Pairings!$C$2,($A160-1)*gamesPerRound,0,gamesPerRound,3),3,FALSE),"")</f>
        <v/>
      </c>
      <c r="F160" s="32" t="str">
        <f t="shared" si="4"/>
        <v/>
      </c>
      <c r="G160" s="32" t="str">
        <f t="shared" si="5"/>
        <v/>
      </c>
      <c r="H160" s="99" t="str">
        <f ca="1">IF(OR(MOD(ROW(B160)-1,gamesPerRound)=1,B160="",ISNA(MATCH(B160,OFFSET($B$1,1+($A160-1)*gamesPerRound,0):B159,0))),"","duplicate result")</f>
        <v/>
      </c>
    </row>
    <row r="161" spans="1:8" x14ac:dyDescent="0.2">
      <c r="A161" s="32">
        <f>Pairings!B161</f>
        <v>1</v>
      </c>
      <c r="B161" s="45"/>
      <c r="C161" s="45"/>
      <c r="D161" s="32" t="str">
        <f ca="1">IF($B161&gt;0,VLOOKUP($B161,OFFSET(Pairings!$C$2,($A161-1)*gamesPerRound,0,gamesPerRound,3),2,FALSE),"")</f>
        <v/>
      </c>
      <c r="E161" s="32" t="str">
        <f ca="1">IF($B161&gt;0,VLOOKUP($B161,OFFSET(Pairings!$C$2,($A161-1)*gamesPerRound,0,gamesPerRound,3),3,FALSE),"")</f>
        <v/>
      </c>
      <c r="F161" s="32" t="str">
        <f t="shared" si="4"/>
        <v/>
      </c>
      <c r="G161" s="32" t="str">
        <f t="shared" si="5"/>
        <v/>
      </c>
      <c r="H161" s="99" t="str">
        <f ca="1">IF(OR(MOD(ROW(B161)-1,gamesPerRound)=1,B161="",ISNA(MATCH(B161,OFFSET($B$1,1+($A161-1)*gamesPerRound,0):B160,0))),"","duplicate result")</f>
        <v/>
      </c>
    </row>
    <row r="162" spans="1:8" x14ac:dyDescent="0.2">
      <c r="A162" s="32">
        <f>Pairings!B162</f>
        <v>1</v>
      </c>
      <c r="B162" s="45"/>
      <c r="C162" s="45"/>
      <c r="D162" s="32" t="str">
        <f ca="1">IF($B162&gt;0,VLOOKUP($B162,OFFSET(Pairings!$C$2,($A162-1)*gamesPerRound,0,gamesPerRound,3),2,FALSE),"")</f>
        <v/>
      </c>
      <c r="E162" s="32" t="str">
        <f ca="1">IF($B162&gt;0,VLOOKUP($B162,OFFSET(Pairings!$C$2,($A162-1)*gamesPerRound,0,gamesPerRound,3),3,FALSE),"")</f>
        <v/>
      </c>
      <c r="F162" s="32" t="str">
        <f t="shared" si="4"/>
        <v/>
      </c>
      <c r="G162" s="32" t="str">
        <f t="shared" si="5"/>
        <v/>
      </c>
      <c r="H162" s="99" t="str">
        <f ca="1">IF(OR(MOD(ROW(B162)-1,gamesPerRound)=1,B162="",ISNA(MATCH(B162,OFFSET($B$1,1+($A162-1)*gamesPerRound,0):B161,0))),"","duplicate result")</f>
        <v/>
      </c>
    </row>
    <row r="163" spans="1:8" x14ac:dyDescent="0.2">
      <c r="A163" s="32">
        <f>Pairings!B163</f>
        <v>1</v>
      </c>
      <c r="B163" s="45"/>
      <c r="C163" s="45"/>
      <c r="D163" s="32" t="str">
        <f ca="1">IF($B163&gt;0,VLOOKUP($B163,OFFSET(Pairings!$C$2,($A163-1)*gamesPerRound,0,gamesPerRound,3),2,FALSE),"")</f>
        <v/>
      </c>
      <c r="E163" s="32" t="str">
        <f ca="1">IF($B163&gt;0,VLOOKUP($B163,OFFSET(Pairings!$C$2,($A163-1)*gamesPerRound,0,gamesPerRound,3),3,FALSE),"")</f>
        <v/>
      </c>
      <c r="F163" s="32" t="str">
        <f t="shared" si="4"/>
        <v/>
      </c>
      <c r="G163" s="32" t="str">
        <f t="shared" si="5"/>
        <v/>
      </c>
      <c r="H163" s="99" t="str">
        <f ca="1">IF(OR(MOD(ROW(B163)-1,gamesPerRound)=1,B163="",ISNA(MATCH(B163,OFFSET($B$1,1+($A163-1)*gamesPerRound,0):B162,0))),"","duplicate result")</f>
        <v/>
      </c>
    </row>
    <row r="164" spans="1:8" x14ac:dyDescent="0.2">
      <c r="A164" s="32">
        <f>Pairings!B164</f>
        <v>1</v>
      </c>
      <c r="B164" s="45"/>
      <c r="C164" s="45"/>
      <c r="D164" s="32" t="str">
        <f ca="1">IF($B164&gt;0,VLOOKUP($B164,OFFSET(Pairings!$C$2,($A164-1)*gamesPerRound,0,gamesPerRound,3),2,FALSE),"")</f>
        <v/>
      </c>
      <c r="E164" s="32" t="str">
        <f ca="1">IF($B164&gt;0,VLOOKUP($B164,OFFSET(Pairings!$C$2,($A164-1)*gamesPerRound,0,gamesPerRound,3),3,FALSE),"")</f>
        <v/>
      </c>
      <c r="F164" s="32" t="str">
        <f t="shared" si="4"/>
        <v/>
      </c>
      <c r="G164" s="32" t="str">
        <f t="shared" si="5"/>
        <v/>
      </c>
      <c r="H164" s="99" t="str">
        <f ca="1">IF(OR(MOD(ROW(B164)-1,gamesPerRound)=1,B164="",ISNA(MATCH(B164,OFFSET($B$1,1+($A164-1)*gamesPerRound,0):B163,0))),"","duplicate result")</f>
        <v/>
      </c>
    </row>
    <row r="165" spans="1:8" x14ac:dyDescent="0.2">
      <c r="A165" s="32">
        <f>Pairings!B165</f>
        <v>1</v>
      </c>
      <c r="B165" s="45"/>
      <c r="C165" s="45"/>
      <c r="D165" s="32" t="str">
        <f ca="1">IF($B165&gt;0,VLOOKUP($B165,OFFSET(Pairings!$C$2,($A165-1)*gamesPerRound,0,gamesPerRound,3),2,FALSE),"")</f>
        <v/>
      </c>
      <c r="E165" s="32" t="str">
        <f ca="1">IF($B165&gt;0,VLOOKUP($B165,OFFSET(Pairings!$C$2,($A165-1)*gamesPerRound,0,gamesPerRound,3),3,FALSE),"")</f>
        <v/>
      </c>
      <c r="F165" s="32" t="str">
        <f t="shared" si="4"/>
        <v/>
      </c>
      <c r="G165" s="32" t="str">
        <f t="shared" si="5"/>
        <v/>
      </c>
      <c r="H165" s="99" t="str">
        <f ca="1">IF(OR(MOD(ROW(B165)-1,gamesPerRound)=1,B165="",ISNA(MATCH(B165,OFFSET($B$1,1+($A165-1)*gamesPerRound,0):B164,0))),"","duplicate result")</f>
        <v/>
      </c>
    </row>
    <row r="166" spans="1:8" x14ac:dyDescent="0.2">
      <c r="A166" s="32">
        <f>Pairings!B166</f>
        <v>1</v>
      </c>
      <c r="B166" s="45"/>
      <c r="C166" s="45"/>
      <c r="D166" s="32" t="str">
        <f ca="1">IF($B166&gt;0,VLOOKUP($B166,OFFSET(Pairings!$C$2,($A166-1)*gamesPerRound,0,gamesPerRound,3),2,FALSE),"")</f>
        <v/>
      </c>
      <c r="E166" s="32" t="str">
        <f ca="1">IF($B166&gt;0,VLOOKUP($B166,OFFSET(Pairings!$C$2,($A166-1)*gamesPerRound,0,gamesPerRound,3),3,FALSE),"")</f>
        <v/>
      </c>
      <c r="F166" s="32" t="str">
        <f t="shared" si="4"/>
        <v/>
      </c>
      <c r="G166" s="32" t="str">
        <f t="shared" si="5"/>
        <v/>
      </c>
      <c r="H166" s="99" t="str">
        <f ca="1">IF(OR(MOD(ROW(B166)-1,gamesPerRound)=1,B166="",ISNA(MATCH(B166,OFFSET($B$1,1+($A166-1)*gamesPerRound,0):B165,0))),"","duplicate result")</f>
        <v/>
      </c>
    </row>
    <row r="167" spans="1:8" x14ac:dyDescent="0.2">
      <c r="A167" s="32">
        <f>Pairings!B167</f>
        <v>1</v>
      </c>
      <c r="B167" s="45"/>
      <c r="C167" s="45"/>
      <c r="D167" s="32" t="str">
        <f ca="1">IF($B167&gt;0,VLOOKUP($B167,OFFSET(Pairings!$C$2,($A167-1)*gamesPerRound,0,gamesPerRound,3),2,FALSE),"")</f>
        <v/>
      </c>
      <c r="E167" s="32" t="str">
        <f ca="1">IF($B167&gt;0,VLOOKUP($B167,OFFSET(Pairings!$C$2,($A167-1)*gamesPerRound,0,gamesPerRound,3),3,FALSE),"")</f>
        <v/>
      </c>
      <c r="F167" s="32" t="str">
        <f t="shared" si="4"/>
        <v/>
      </c>
      <c r="G167" s="32" t="str">
        <f t="shared" si="5"/>
        <v/>
      </c>
      <c r="H167" s="99" t="str">
        <f ca="1">IF(OR(MOD(ROW(B167)-1,gamesPerRound)=1,B167="",ISNA(MATCH(B167,OFFSET($B$1,1+($A167-1)*gamesPerRound,0):B166,0))),"","duplicate result")</f>
        <v/>
      </c>
    </row>
    <row r="168" spans="1:8" x14ac:dyDescent="0.2">
      <c r="A168" s="32">
        <f>Pairings!B168</f>
        <v>1</v>
      </c>
      <c r="B168" s="45"/>
      <c r="C168" s="45"/>
      <c r="D168" s="32" t="str">
        <f ca="1">IF($B168&gt;0,VLOOKUP($B168,OFFSET(Pairings!$C$2,($A168-1)*gamesPerRound,0,gamesPerRound,3),2,FALSE),"")</f>
        <v/>
      </c>
      <c r="E168" s="32" t="str">
        <f ca="1">IF($B168&gt;0,VLOOKUP($B168,OFFSET(Pairings!$C$2,($A168-1)*gamesPerRound,0,gamesPerRound,3),3,FALSE),"")</f>
        <v/>
      </c>
      <c r="F168" s="32" t="str">
        <f t="shared" si="4"/>
        <v/>
      </c>
      <c r="G168" s="32" t="str">
        <f t="shared" si="5"/>
        <v/>
      </c>
      <c r="H168" s="99" t="str">
        <f ca="1">IF(OR(MOD(ROW(B168)-1,gamesPerRound)=1,B168="",ISNA(MATCH(B168,OFFSET($B$1,1+($A168-1)*gamesPerRound,0):B167,0))),"","duplicate result")</f>
        <v/>
      </c>
    </row>
    <row r="169" spans="1:8" x14ac:dyDescent="0.2">
      <c r="A169" s="32">
        <f>Pairings!B169</f>
        <v>1</v>
      </c>
      <c r="B169" s="45"/>
      <c r="C169" s="45"/>
      <c r="D169" s="32" t="str">
        <f ca="1">IF($B169&gt;0,VLOOKUP($B169,OFFSET(Pairings!$C$2,($A169-1)*gamesPerRound,0,gamesPerRound,3),2,FALSE),"")</f>
        <v/>
      </c>
      <c r="E169" s="32" t="str">
        <f ca="1">IF($B169&gt;0,VLOOKUP($B169,OFFSET(Pairings!$C$2,($A169-1)*gamesPerRound,0,gamesPerRound,3),3,FALSE),"")</f>
        <v/>
      </c>
      <c r="F169" s="32" t="str">
        <f t="shared" si="4"/>
        <v/>
      </c>
      <c r="G169" s="32" t="str">
        <f t="shared" si="5"/>
        <v/>
      </c>
      <c r="H169" s="99" t="str">
        <f ca="1">IF(OR(MOD(ROW(B169)-1,gamesPerRound)=1,B169="",ISNA(MATCH(B169,OFFSET($B$1,1+($A169-1)*gamesPerRound,0):B168,0))),"","duplicate result")</f>
        <v/>
      </c>
    </row>
    <row r="170" spans="1:8" x14ac:dyDescent="0.2">
      <c r="A170" s="32">
        <f>Pairings!B170</f>
        <v>1</v>
      </c>
      <c r="B170" s="45"/>
      <c r="C170" s="45"/>
      <c r="D170" s="32" t="str">
        <f ca="1">IF($B170&gt;0,VLOOKUP($B170,OFFSET(Pairings!$C$2,($A170-1)*gamesPerRound,0,gamesPerRound,3),2,FALSE),"")</f>
        <v/>
      </c>
      <c r="E170" s="32" t="str">
        <f ca="1">IF($B170&gt;0,VLOOKUP($B170,OFFSET(Pairings!$C$2,($A170-1)*gamesPerRound,0,gamesPerRound,3),3,FALSE),"")</f>
        <v/>
      </c>
      <c r="F170" s="32" t="str">
        <f t="shared" si="4"/>
        <v/>
      </c>
      <c r="G170" s="32" t="str">
        <f t="shared" si="5"/>
        <v/>
      </c>
      <c r="H170" s="99" t="str">
        <f ca="1">IF(OR(MOD(ROW(B170)-1,gamesPerRound)=1,B170="",ISNA(MATCH(B170,OFFSET($B$1,1+($A170-1)*gamesPerRound,0):B169,0))),"","duplicate result")</f>
        <v/>
      </c>
    </row>
    <row r="171" spans="1:8" x14ac:dyDescent="0.2">
      <c r="A171" s="32">
        <f>Pairings!B171</f>
        <v>1</v>
      </c>
      <c r="B171" s="45"/>
      <c r="C171" s="45"/>
      <c r="D171" s="32" t="str">
        <f ca="1">IF($B171&gt;0,VLOOKUP($B171,OFFSET(Pairings!$C$2,($A171-1)*gamesPerRound,0,gamesPerRound,3),2,FALSE),"")</f>
        <v/>
      </c>
      <c r="E171" s="32" t="str">
        <f ca="1">IF($B171&gt;0,VLOOKUP($B171,OFFSET(Pairings!$C$2,($A171-1)*gamesPerRound,0,gamesPerRound,3),3,FALSE),"")</f>
        <v/>
      </c>
      <c r="F171" s="32" t="str">
        <f t="shared" si="4"/>
        <v/>
      </c>
      <c r="G171" s="32" t="str">
        <f t="shared" si="5"/>
        <v/>
      </c>
      <c r="H171" s="99" t="str">
        <f ca="1">IF(OR(MOD(ROW(B171)-1,gamesPerRound)=1,B171="",ISNA(MATCH(B171,OFFSET($B$1,1+($A171-1)*gamesPerRound,0):B170,0))),"","duplicate result")</f>
        <v/>
      </c>
    </row>
    <row r="172" spans="1:8" x14ac:dyDescent="0.2">
      <c r="A172" s="32">
        <f>Pairings!B172</f>
        <v>1</v>
      </c>
      <c r="B172" s="45"/>
      <c r="C172" s="45"/>
      <c r="D172" s="32" t="str">
        <f ca="1">IF($B172&gt;0,VLOOKUP($B172,OFFSET(Pairings!$C$2,($A172-1)*gamesPerRound,0,gamesPerRound,3),2,FALSE),"")</f>
        <v/>
      </c>
      <c r="E172" s="32" t="str">
        <f ca="1">IF($B172&gt;0,VLOOKUP($B172,OFFSET(Pairings!$C$2,($A172-1)*gamesPerRound,0,gamesPerRound,3),3,FALSE),"")</f>
        <v/>
      </c>
      <c r="F172" s="32" t="str">
        <f t="shared" si="4"/>
        <v/>
      </c>
      <c r="G172" s="32" t="str">
        <f t="shared" si="5"/>
        <v/>
      </c>
      <c r="H172" s="99" t="str">
        <f ca="1">IF(OR(MOD(ROW(B172)-1,gamesPerRound)=1,B172="",ISNA(MATCH(B172,OFFSET($B$1,1+($A172-1)*gamesPerRound,0):B171,0))),"","duplicate result")</f>
        <v/>
      </c>
    </row>
    <row r="173" spans="1:8" x14ac:dyDescent="0.2">
      <c r="A173" s="32">
        <f>Pairings!B173</f>
        <v>1</v>
      </c>
      <c r="B173" s="45"/>
      <c r="C173" s="45"/>
      <c r="D173" s="32" t="str">
        <f ca="1">IF($B173&gt;0,VLOOKUP($B173,OFFSET(Pairings!$C$2,($A173-1)*gamesPerRound,0,gamesPerRound,3),2,FALSE),"")</f>
        <v/>
      </c>
      <c r="E173" s="32" t="str">
        <f ca="1">IF($B173&gt;0,VLOOKUP($B173,OFFSET(Pairings!$C$2,($A173-1)*gamesPerRound,0,gamesPerRound,3),3,FALSE),"")</f>
        <v/>
      </c>
      <c r="F173" s="32" t="str">
        <f t="shared" si="4"/>
        <v/>
      </c>
      <c r="G173" s="32" t="str">
        <f t="shared" si="5"/>
        <v/>
      </c>
      <c r="H173" s="99" t="str">
        <f ca="1">IF(OR(MOD(ROW(B173)-1,gamesPerRound)=1,B173="",ISNA(MATCH(B173,OFFSET($B$1,1+($A173-1)*gamesPerRound,0):B172,0))),"","duplicate result")</f>
        <v/>
      </c>
    </row>
    <row r="174" spans="1:8" x14ac:dyDescent="0.2">
      <c r="A174" s="32">
        <f>Pairings!B174</f>
        <v>1</v>
      </c>
      <c r="B174" s="45"/>
      <c r="C174" s="45"/>
      <c r="D174" s="32" t="str">
        <f ca="1">IF($B174&gt;0,VLOOKUP($B174,OFFSET(Pairings!$C$2,($A174-1)*gamesPerRound,0,gamesPerRound,3),2,FALSE),"")</f>
        <v/>
      </c>
      <c r="E174" s="32" t="str">
        <f ca="1">IF($B174&gt;0,VLOOKUP($B174,OFFSET(Pairings!$C$2,($A174-1)*gamesPerRound,0,gamesPerRound,3),3,FALSE),"")</f>
        <v/>
      </c>
      <c r="F174" s="32" t="str">
        <f t="shared" si="4"/>
        <v/>
      </c>
      <c r="G174" s="32" t="str">
        <f t="shared" si="5"/>
        <v/>
      </c>
      <c r="H174" s="99" t="str">
        <f ca="1">IF(OR(MOD(ROW(B174)-1,gamesPerRound)=1,B174="",ISNA(MATCH(B174,OFFSET($B$1,1+($A174-1)*gamesPerRound,0):B173,0))),"","duplicate result")</f>
        <v/>
      </c>
    </row>
    <row r="175" spans="1:8" x14ac:dyDescent="0.2">
      <c r="A175" s="32">
        <f>Pairings!B175</f>
        <v>1</v>
      </c>
      <c r="B175" s="45"/>
      <c r="C175" s="45"/>
      <c r="D175" s="32" t="str">
        <f ca="1">IF($B175&gt;0,VLOOKUP($B175,OFFSET(Pairings!$C$2,($A175-1)*gamesPerRound,0,gamesPerRound,3),2,FALSE),"")</f>
        <v/>
      </c>
      <c r="E175" s="32" t="str">
        <f ca="1">IF($B175&gt;0,VLOOKUP($B175,OFFSET(Pairings!$C$2,($A175-1)*gamesPerRound,0,gamesPerRound,3),3,FALSE),"")</f>
        <v/>
      </c>
      <c r="F175" s="32" t="str">
        <f t="shared" si="4"/>
        <v/>
      </c>
      <c r="G175" s="32" t="str">
        <f t="shared" si="5"/>
        <v/>
      </c>
      <c r="H175" s="99" t="str">
        <f ca="1">IF(OR(MOD(ROW(B175)-1,gamesPerRound)=1,B175="",ISNA(MATCH(B175,OFFSET($B$1,1+($A175-1)*gamesPerRound,0):B174,0))),"","duplicate result")</f>
        <v/>
      </c>
    </row>
    <row r="176" spans="1:8" x14ac:dyDescent="0.2">
      <c r="A176" s="32">
        <f>Pairings!B176</f>
        <v>1</v>
      </c>
      <c r="B176" s="45"/>
      <c r="C176" s="45"/>
      <c r="D176" s="32" t="str">
        <f ca="1">IF($B176&gt;0,VLOOKUP($B176,OFFSET(Pairings!$C$2,($A176-1)*gamesPerRound,0,gamesPerRound,3),2,FALSE),"")</f>
        <v/>
      </c>
      <c r="E176" s="32" t="str">
        <f ca="1">IF($B176&gt;0,VLOOKUP($B176,OFFSET(Pairings!$C$2,($A176-1)*gamesPerRound,0,gamesPerRound,3),3,FALSE),"")</f>
        <v/>
      </c>
      <c r="F176" s="32" t="str">
        <f t="shared" si="4"/>
        <v/>
      </c>
      <c r="G176" s="32" t="str">
        <f t="shared" si="5"/>
        <v/>
      </c>
      <c r="H176" s="99" t="str">
        <f ca="1">IF(OR(MOD(ROW(B176)-1,gamesPerRound)=1,B176="",ISNA(MATCH(B176,OFFSET($B$1,1+($A176-1)*gamesPerRound,0):B175,0))),"","duplicate result")</f>
        <v/>
      </c>
    </row>
    <row r="177" spans="1:8" x14ac:dyDescent="0.2">
      <c r="A177" s="32">
        <f>Pairings!B177</f>
        <v>1</v>
      </c>
      <c r="B177" s="45"/>
      <c r="C177" s="45"/>
      <c r="D177" s="32" t="str">
        <f ca="1">IF($B177&gt;0,VLOOKUP($B177,OFFSET(Pairings!$C$2,($A177-1)*gamesPerRound,0,gamesPerRound,3),2,FALSE),"")</f>
        <v/>
      </c>
      <c r="E177" s="32" t="str">
        <f ca="1">IF($B177&gt;0,VLOOKUP($B177,OFFSET(Pairings!$C$2,($A177-1)*gamesPerRound,0,gamesPerRound,3),3,FALSE),"")</f>
        <v/>
      </c>
      <c r="F177" s="32" t="str">
        <f t="shared" si="4"/>
        <v/>
      </c>
      <c r="G177" s="32" t="str">
        <f t="shared" si="5"/>
        <v/>
      </c>
      <c r="H177" s="99" t="str">
        <f ca="1">IF(OR(MOD(ROW(B177)-1,gamesPerRound)=1,B177="",ISNA(MATCH(B177,OFFSET($B$1,1+($A177-1)*gamesPerRound,0):B176,0))),"","duplicate result")</f>
        <v/>
      </c>
    </row>
    <row r="178" spans="1:8" x14ac:dyDescent="0.2">
      <c r="A178" s="32">
        <f>Pairings!B178</f>
        <v>1</v>
      </c>
      <c r="B178" s="45"/>
      <c r="C178" s="45"/>
      <c r="D178" s="32" t="str">
        <f ca="1">IF($B178&gt;0,VLOOKUP($B178,OFFSET(Pairings!$C$2,($A178-1)*gamesPerRound,0,gamesPerRound,3),2,FALSE),"")</f>
        <v/>
      </c>
      <c r="E178" s="32" t="str">
        <f ca="1">IF($B178&gt;0,VLOOKUP($B178,OFFSET(Pairings!$C$2,($A178-1)*gamesPerRound,0,gamesPerRound,3),3,FALSE),"")</f>
        <v/>
      </c>
      <c r="F178" s="32" t="str">
        <f t="shared" si="4"/>
        <v/>
      </c>
      <c r="G178" s="32" t="str">
        <f t="shared" si="5"/>
        <v/>
      </c>
      <c r="H178" s="99" t="str">
        <f ca="1">IF(OR(MOD(ROW(B178)-1,gamesPerRound)=1,B178="",ISNA(MATCH(B178,OFFSET($B$1,1+($A178-1)*gamesPerRound,0):B177,0))),"","duplicate result")</f>
        <v/>
      </c>
    </row>
    <row r="179" spans="1:8" x14ac:dyDescent="0.2">
      <c r="A179" s="32">
        <f>Pairings!B179</f>
        <v>1</v>
      </c>
      <c r="B179" s="45"/>
      <c r="C179" s="45"/>
      <c r="D179" s="32" t="str">
        <f ca="1">IF($B179&gt;0,VLOOKUP($B179,OFFSET(Pairings!$C$2,($A179-1)*gamesPerRound,0,gamesPerRound,3),2,FALSE),"")</f>
        <v/>
      </c>
      <c r="E179" s="32" t="str">
        <f ca="1">IF($B179&gt;0,VLOOKUP($B179,OFFSET(Pairings!$C$2,($A179-1)*gamesPerRound,0,gamesPerRound,3),3,FALSE),"")</f>
        <v/>
      </c>
      <c r="F179" s="32" t="str">
        <f t="shared" si="4"/>
        <v/>
      </c>
      <c r="G179" s="32" t="str">
        <f t="shared" si="5"/>
        <v/>
      </c>
      <c r="H179" s="99" t="str">
        <f ca="1">IF(OR(MOD(ROW(B179)-1,gamesPerRound)=1,B179="",ISNA(MATCH(B179,OFFSET($B$1,1+($A179-1)*gamesPerRound,0):B178,0))),"","duplicate result")</f>
        <v/>
      </c>
    </row>
    <row r="180" spans="1:8" x14ac:dyDescent="0.2">
      <c r="A180" s="32">
        <f>Pairings!B180</f>
        <v>1</v>
      </c>
      <c r="B180" s="45"/>
      <c r="C180" s="45"/>
      <c r="D180" s="32" t="str">
        <f ca="1">IF($B180&gt;0,VLOOKUP($B180,OFFSET(Pairings!$C$2,($A180-1)*gamesPerRound,0,gamesPerRound,3),2,FALSE),"")</f>
        <v/>
      </c>
      <c r="E180" s="32" t="str">
        <f ca="1">IF($B180&gt;0,VLOOKUP($B180,OFFSET(Pairings!$C$2,($A180-1)*gamesPerRound,0,gamesPerRound,3),3,FALSE),"")</f>
        <v/>
      </c>
      <c r="F180" s="32" t="str">
        <f t="shared" si="4"/>
        <v/>
      </c>
      <c r="G180" s="32" t="str">
        <f t="shared" si="5"/>
        <v/>
      </c>
      <c r="H180" s="99" t="str">
        <f ca="1">IF(OR(MOD(ROW(B180)-1,gamesPerRound)=1,B180="",ISNA(MATCH(B180,OFFSET($B$1,1+($A180-1)*gamesPerRound,0):B179,0))),"","duplicate result")</f>
        <v/>
      </c>
    </row>
    <row r="181" spans="1:8" x14ac:dyDescent="0.2">
      <c r="A181" s="32">
        <f>Pairings!B181</f>
        <v>1</v>
      </c>
      <c r="B181" s="45"/>
      <c r="C181" s="45"/>
      <c r="D181" s="32" t="str">
        <f ca="1">IF($B181&gt;0,VLOOKUP($B181,OFFSET(Pairings!$C$2,($A181-1)*gamesPerRound,0,gamesPerRound,3),2,FALSE),"")</f>
        <v/>
      </c>
      <c r="E181" s="32" t="str">
        <f ca="1">IF($B181&gt;0,VLOOKUP($B181,OFFSET(Pairings!$C$2,($A181-1)*gamesPerRound,0,gamesPerRound,3),3,FALSE),"")</f>
        <v/>
      </c>
      <c r="F181" s="32" t="str">
        <f t="shared" si="4"/>
        <v/>
      </c>
      <c r="G181" s="32" t="str">
        <f t="shared" si="5"/>
        <v/>
      </c>
      <c r="H181" s="99" t="str">
        <f ca="1">IF(OR(MOD(ROW(B181)-1,gamesPerRound)=1,B181="",ISNA(MATCH(B181,OFFSET($B$1,1+($A181-1)*gamesPerRound,0):B180,0))),"","duplicate result")</f>
        <v/>
      </c>
    </row>
    <row r="182" spans="1:8" x14ac:dyDescent="0.2">
      <c r="A182" s="32">
        <f>Pairings!B182</f>
        <v>1</v>
      </c>
      <c r="B182" s="45"/>
      <c r="C182" s="45"/>
      <c r="D182" s="32" t="str">
        <f ca="1">IF($B182&gt;0,VLOOKUP($B182,OFFSET(Pairings!$C$2,($A182-1)*gamesPerRound,0,gamesPerRound,3),2,FALSE),"")</f>
        <v/>
      </c>
      <c r="E182" s="32" t="str">
        <f ca="1">IF($B182&gt;0,VLOOKUP($B182,OFFSET(Pairings!$C$2,($A182-1)*gamesPerRound,0,gamesPerRound,3),3,FALSE),"")</f>
        <v/>
      </c>
      <c r="F182" s="32" t="str">
        <f t="shared" si="4"/>
        <v/>
      </c>
      <c r="G182" s="32" t="str">
        <f t="shared" si="5"/>
        <v/>
      </c>
      <c r="H182" s="99" t="str">
        <f ca="1">IF(OR(MOD(ROW(B182)-1,gamesPerRound)=1,B182="",ISNA(MATCH(B182,OFFSET($B$1,1+($A182-1)*gamesPerRound,0):B181,0))),"","duplicate result")</f>
        <v/>
      </c>
    </row>
    <row r="183" spans="1:8" x14ac:dyDescent="0.2">
      <c r="A183" s="32">
        <f>Pairings!B183</f>
        <v>1</v>
      </c>
      <c r="B183" s="45"/>
      <c r="C183" s="45"/>
      <c r="D183" s="32" t="str">
        <f ca="1">IF($B183&gt;0,VLOOKUP($B183,OFFSET(Pairings!$C$2,($A183-1)*gamesPerRound,0,gamesPerRound,3),2,FALSE),"")</f>
        <v/>
      </c>
      <c r="E183" s="32" t="str">
        <f ca="1">IF($B183&gt;0,VLOOKUP($B183,OFFSET(Pairings!$C$2,($A183-1)*gamesPerRound,0,gamesPerRound,3),3,FALSE),"")</f>
        <v/>
      </c>
      <c r="F183" s="32" t="str">
        <f t="shared" si="4"/>
        <v/>
      </c>
      <c r="G183" s="32" t="str">
        <f t="shared" si="5"/>
        <v/>
      </c>
      <c r="H183" s="99" t="str">
        <f ca="1">IF(OR(MOD(ROW(B183)-1,gamesPerRound)=1,B183="",ISNA(MATCH(B183,OFFSET($B$1,1+($A183-1)*gamesPerRound,0):B182,0))),"","duplicate result")</f>
        <v/>
      </c>
    </row>
    <row r="184" spans="1:8" x14ac:dyDescent="0.2">
      <c r="A184" s="32">
        <f>Pairings!B184</f>
        <v>1</v>
      </c>
      <c r="B184" s="45"/>
      <c r="C184" s="45"/>
      <c r="D184" s="32" t="str">
        <f ca="1">IF($B184&gt;0,VLOOKUP($B184,OFFSET(Pairings!$C$2,($A184-1)*gamesPerRound,0,gamesPerRound,3),2,FALSE),"")</f>
        <v/>
      </c>
      <c r="E184" s="32" t="str">
        <f ca="1">IF($B184&gt;0,VLOOKUP($B184,OFFSET(Pairings!$C$2,($A184-1)*gamesPerRound,0,gamesPerRound,3),3,FALSE),"")</f>
        <v/>
      </c>
      <c r="F184" s="32" t="str">
        <f t="shared" si="4"/>
        <v/>
      </c>
      <c r="G184" s="32" t="str">
        <f t="shared" si="5"/>
        <v/>
      </c>
      <c r="H184" s="99" t="str">
        <f ca="1">IF(OR(MOD(ROW(B184)-1,gamesPerRound)=1,B184="",ISNA(MATCH(B184,OFFSET($B$1,1+($A184-1)*gamesPerRound,0):B183,0))),"","duplicate result")</f>
        <v/>
      </c>
    </row>
    <row r="185" spans="1:8" x14ac:dyDescent="0.2">
      <c r="A185" s="32">
        <f>Pairings!B185</f>
        <v>1</v>
      </c>
      <c r="B185" s="45"/>
      <c r="C185" s="45"/>
      <c r="D185" s="32" t="str">
        <f ca="1">IF($B185&gt;0,VLOOKUP($B185,OFFSET(Pairings!$C$2,($A185-1)*gamesPerRound,0,gamesPerRound,3),2,FALSE),"")</f>
        <v/>
      </c>
      <c r="E185" s="32" t="str">
        <f ca="1">IF($B185&gt;0,VLOOKUP($B185,OFFSET(Pairings!$C$2,($A185-1)*gamesPerRound,0,gamesPerRound,3),3,FALSE),"")</f>
        <v/>
      </c>
      <c r="F185" s="32" t="str">
        <f t="shared" si="4"/>
        <v/>
      </c>
      <c r="G185" s="32" t="str">
        <f t="shared" si="5"/>
        <v/>
      </c>
      <c r="H185" s="99" t="str">
        <f ca="1">IF(OR(MOD(ROW(B185)-1,gamesPerRound)=1,B185="",ISNA(MATCH(B185,OFFSET($B$1,1+($A185-1)*gamesPerRound,0):B184,0))),"","duplicate result")</f>
        <v/>
      </c>
    </row>
    <row r="186" spans="1:8" x14ac:dyDescent="0.2">
      <c r="A186" s="32">
        <f>Pairings!B186</f>
        <v>1</v>
      </c>
      <c r="B186" s="45"/>
      <c r="C186" s="45"/>
      <c r="D186" s="32" t="str">
        <f ca="1">IF($B186&gt;0,VLOOKUP($B186,OFFSET(Pairings!$C$2,($A186-1)*gamesPerRound,0,gamesPerRound,3),2,FALSE),"")</f>
        <v/>
      </c>
      <c r="E186" s="32" t="str">
        <f ca="1">IF($B186&gt;0,VLOOKUP($B186,OFFSET(Pairings!$C$2,($A186-1)*gamesPerRound,0,gamesPerRound,3),3,FALSE),"")</f>
        <v/>
      </c>
      <c r="F186" s="32" t="str">
        <f t="shared" si="4"/>
        <v/>
      </c>
      <c r="G186" s="32" t="str">
        <f t="shared" si="5"/>
        <v/>
      </c>
      <c r="H186" s="99" t="str">
        <f ca="1">IF(OR(MOD(ROW(B186)-1,gamesPerRound)=1,B186="",ISNA(MATCH(B186,OFFSET($B$1,1+($A186-1)*gamesPerRound,0):B185,0))),"","duplicate result")</f>
        <v/>
      </c>
    </row>
    <row r="187" spans="1:8" x14ac:dyDescent="0.2">
      <c r="A187" s="32">
        <f>Pairings!B187</f>
        <v>1</v>
      </c>
      <c r="B187" s="45"/>
      <c r="C187" s="45"/>
      <c r="D187" s="32" t="str">
        <f ca="1">IF($B187&gt;0,VLOOKUP($B187,OFFSET(Pairings!$C$2,($A187-1)*gamesPerRound,0,gamesPerRound,3),2,FALSE),"")</f>
        <v/>
      </c>
      <c r="E187" s="32" t="str">
        <f ca="1">IF($B187&gt;0,VLOOKUP($B187,OFFSET(Pairings!$C$2,($A187-1)*gamesPerRound,0,gamesPerRound,3),3,FALSE),"")</f>
        <v/>
      </c>
      <c r="F187" s="32" t="str">
        <f t="shared" si="4"/>
        <v/>
      </c>
      <c r="G187" s="32" t="str">
        <f t="shared" si="5"/>
        <v/>
      </c>
      <c r="H187" s="99" t="str">
        <f ca="1">IF(OR(MOD(ROW(B187)-1,gamesPerRound)=1,B187="",ISNA(MATCH(B187,OFFSET($B$1,1+($A187-1)*gamesPerRound,0):B186,0))),"","duplicate result")</f>
        <v/>
      </c>
    </row>
    <row r="188" spans="1:8" x14ac:dyDescent="0.2">
      <c r="A188" s="32">
        <f>Pairings!B188</f>
        <v>1</v>
      </c>
      <c r="B188" s="45"/>
      <c r="C188" s="45"/>
      <c r="D188" s="32" t="str">
        <f ca="1">IF($B188&gt;0,VLOOKUP($B188,OFFSET(Pairings!$C$2,($A188-1)*gamesPerRound,0,gamesPerRound,3),2,FALSE),"")</f>
        <v/>
      </c>
      <c r="E188" s="32" t="str">
        <f ca="1">IF($B188&gt;0,VLOOKUP($B188,OFFSET(Pairings!$C$2,($A188-1)*gamesPerRound,0,gamesPerRound,3),3,FALSE),"")</f>
        <v/>
      </c>
      <c r="F188" s="32" t="str">
        <f t="shared" si="4"/>
        <v/>
      </c>
      <c r="G188" s="32" t="str">
        <f t="shared" si="5"/>
        <v/>
      </c>
      <c r="H188" s="99" t="str">
        <f ca="1">IF(OR(MOD(ROW(B188)-1,gamesPerRound)=1,B188="",ISNA(MATCH(B188,OFFSET($B$1,1+($A188-1)*gamesPerRound,0):B187,0))),"","duplicate result")</f>
        <v/>
      </c>
    </row>
    <row r="189" spans="1:8" x14ac:dyDescent="0.2">
      <c r="A189" s="32">
        <f>Pairings!B189</f>
        <v>1</v>
      </c>
      <c r="B189" s="45"/>
      <c r="C189" s="45"/>
      <c r="D189" s="32" t="str">
        <f ca="1">IF($B189&gt;0,VLOOKUP($B189,OFFSET(Pairings!$C$2,($A189-1)*gamesPerRound,0,gamesPerRound,3),2,FALSE),"")</f>
        <v/>
      </c>
      <c r="E189" s="32" t="str">
        <f ca="1">IF($B189&gt;0,VLOOKUP($B189,OFFSET(Pairings!$C$2,($A189-1)*gamesPerRound,0,gamesPerRound,3),3,FALSE),"")</f>
        <v/>
      </c>
      <c r="F189" s="32" t="str">
        <f t="shared" si="4"/>
        <v/>
      </c>
      <c r="G189" s="32" t="str">
        <f t="shared" si="5"/>
        <v/>
      </c>
      <c r="H189" s="99" t="str">
        <f ca="1">IF(OR(MOD(ROW(B189)-1,gamesPerRound)=1,B189="",ISNA(MATCH(B189,OFFSET($B$1,1+($A189-1)*gamesPerRound,0):B188,0))),"","duplicate result")</f>
        <v/>
      </c>
    </row>
    <row r="190" spans="1:8" x14ac:dyDescent="0.2">
      <c r="A190" s="32">
        <f>Pairings!B190</f>
        <v>1</v>
      </c>
      <c r="B190" s="45"/>
      <c r="C190" s="45"/>
      <c r="D190" s="32" t="str">
        <f ca="1">IF($B190&gt;0,VLOOKUP($B190,OFFSET(Pairings!$C$2,($A190-1)*gamesPerRound,0,gamesPerRound,3),2,FALSE),"")</f>
        <v/>
      </c>
      <c r="E190" s="32" t="str">
        <f ca="1">IF($B190&gt;0,VLOOKUP($B190,OFFSET(Pairings!$C$2,($A190-1)*gamesPerRound,0,gamesPerRound,3),3,FALSE),"")</f>
        <v/>
      </c>
      <c r="F190" s="32" t="str">
        <f t="shared" si="4"/>
        <v/>
      </c>
      <c r="G190" s="32" t="str">
        <f t="shared" si="5"/>
        <v/>
      </c>
      <c r="H190" s="99" t="str">
        <f ca="1">IF(OR(MOD(ROW(B190)-1,gamesPerRound)=1,B190="",ISNA(MATCH(B190,OFFSET($B$1,1+($A190-1)*gamesPerRound,0):B189,0))),"","duplicate result")</f>
        <v/>
      </c>
    </row>
    <row r="191" spans="1:8" x14ac:dyDescent="0.2">
      <c r="A191" s="32">
        <f>Pairings!B191</f>
        <v>1</v>
      </c>
      <c r="B191" s="45"/>
      <c r="C191" s="45"/>
      <c r="D191" s="32" t="str">
        <f ca="1">IF($B191&gt;0,VLOOKUP($B191,OFFSET(Pairings!$C$2,($A191-1)*gamesPerRound,0,gamesPerRound,3),2,FALSE),"")</f>
        <v/>
      </c>
      <c r="E191" s="32" t="str">
        <f ca="1">IF($B191&gt;0,VLOOKUP($B191,OFFSET(Pairings!$C$2,($A191-1)*gamesPerRound,0,gamesPerRound,3),3,FALSE),"")</f>
        <v/>
      </c>
      <c r="F191" s="32" t="str">
        <f t="shared" si="4"/>
        <v/>
      </c>
      <c r="G191" s="32" t="str">
        <f t="shared" si="5"/>
        <v/>
      </c>
      <c r="H191" s="99" t="str">
        <f ca="1">IF(OR(MOD(ROW(B191)-1,gamesPerRound)=1,B191="",ISNA(MATCH(B191,OFFSET($B$1,1+($A191-1)*gamesPerRound,0):B190,0))),"","duplicate result")</f>
        <v/>
      </c>
    </row>
    <row r="192" spans="1:8" x14ac:dyDescent="0.2">
      <c r="A192" s="32">
        <f>Pairings!B192</f>
        <v>2</v>
      </c>
      <c r="B192" s="45"/>
      <c r="C192" s="45"/>
      <c r="D192" s="32" t="str">
        <f ca="1">IF($B192&gt;0,VLOOKUP($B192,OFFSET(Pairings!$C$2,($A192-1)*gamesPerRound,0,gamesPerRound,3),2,FALSE),"")</f>
        <v/>
      </c>
      <c r="E192" s="32" t="str">
        <f ca="1">IF($B192&gt;0,VLOOKUP($B192,OFFSET(Pairings!$C$2,($A192-1)*gamesPerRound,0,gamesPerRound,3),3,FALSE),"")</f>
        <v/>
      </c>
      <c r="F192" s="32" t="str">
        <f t="shared" si="4"/>
        <v/>
      </c>
      <c r="G192" s="32" t="str">
        <f t="shared" si="5"/>
        <v/>
      </c>
      <c r="H192" s="99" t="str">
        <f ca="1">IF(OR(MOD(ROW(B192)-1,gamesPerRound)=1,B192="",ISNA(MATCH(B192,OFFSET($B$1,1+($A192-1)*gamesPerRound,0):B191,0))),"","duplicate result")</f>
        <v/>
      </c>
    </row>
    <row r="193" spans="1:8" x14ac:dyDescent="0.2">
      <c r="A193" s="32">
        <f>Pairings!B193</f>
        <v>2</v>
      </c>
      <c r="B193" s="45"/>
      <c r="C193" s="45"/>
      <c r="D193" s="32" t="str">
        <f ca="1">IF($B193&gt;0,VLOOKUP($B193,OFFSET(Pairings!$C$2,($A193-1)*gamesPerRound,0,gamesPerRound,3),2,FALSE),"")</f>
        <v/>
      </c>
      <c r="E193" s="32" t="str">
        <f ca="1">IF($B193&gt;0,VLOOKUP($B193,OFFSET(Pairings!$C$2,($A193-1)*gamesPerRound,0,gamesPerRound,3),3,FALSE),"")</f>
        <v/>
      </c>
      <c r="F193" s="32" t="str">
        <f t="shared" si="4"/>
        <v/>
      </c>
      <c r="G193" s="32" t="str">
        <f t="shared" si="5"/>
        <v/>
      </c>
      <c r="H193" s="99" t="str">
        <f ca="1">IF(OR(MOD(ROW(B193)-1,gamesPerRound)=1,B193="",ISNA(MATCH(B193,OFFSET($B$1,1+($A193-1)*gamesPerRound,0):B192,0))),"","duplicate result")</f>
        <v/>
      </c>
    </row>
    <row r="194" spans="1:8" x14ac:dyDescent="0.2">
      <c r="A194" s="32">
        <f>Pairings!B194</f>
        <v>2</v>
      </c>
      <c r="B194" s="45"/>
      <c r="C194" s="45"/>
      <c r="D194" s="32" t="str">
        <f ca="1">IF($B194&gt;0,VLOOKUP($B194,OFFSET(Pairings!$C$2,($A194-1)*gamesPerRound,0,gamesPerRound,3),2,FALSE),"")</f>
        <v/>
      </c>
      <c r="E194" s="32" t="str">
        <f ca="1">IF($B194&gt;0,VLOOKUP($B194,OFFSET(Pairings!$C$2,($A194-1)*gamesPerRound,0,gamesPerRound,3),3,FALSE),"")</f>
        <v/>
      </c>
      <c r="F194" s="32" t="str">
        <f t="shared" ref="F194:F257" si="6">IF(C194="","",IF(C194="n",0,IF(C194="d",0.5,C194)))</f>
        <v/>
      </c>
      <c r="G194" s="32" t="str">
        <f t="shared" ref="G194:G257" si="7">IF(C194="","",IF(C194="n",0,1-F194))</f>
        <v/>
      </c>
      <c r="H194" s="99" t="str">
        <f ca="1">IF(OR(MOD(ROW(B194)-1,gamesPerRound)=1,B194="",ISNA(MATCH(B194,OFFSET($B$1,1+($A194-1)*gamesPerRound,0):B193,0))),"","duplicate result")</f>
        <v/>
      </c>
    </row>
    <row r="195" spans="1:8" x14ac:dyDescent="0.2">
      <c r="A195" s="32">
        <f>Pairings!B195</f>
        <v>2</v>
      </c>
      <c r="B195" s="45"/>
      <c r="C195" s="45"/>
      <c r="D195" s="32" t="str">
        <f ca="1">IF($B195&gt;0,VLOOKUP($B195,OFFSET(Pairings!$C$2,($A195-1)*gamesPerRound,0,gamesPerRound,3),2,FALSE),"")</f>
        <v/>
      </c>
      <c r="E195" s="32" t="str">
        <f ca="1">IF($B195&gt;0,VLOOKUP($B195,OFFSET(Pairings!$C$2,($A195-1)*gamesPerRound,0,gamesPerRound,3),3,FALSE),"")</f>
        <v/>
      </c>
      <c r="F195" s="32" t="str">
        <f t="shared" si="6"/>
        <v/>
      </c>
      <c r="G195" s="32" t="str">
        <f t="shared" si="7"/>
        <v/>
      </c>
      <c r="H195" s="99" t="str">
        <f ca="1">IF(OR(MOD(ROW(B195)-1,gamesPerRound)=1,B195="",ISNA(MATCH(B195,OFFSET($B$1,1+($A195-1)*gamesPerRound,0):B194,0))),"","duplicate result")</f>
        <v/>
      </c>
    </row>
    <row r="196" spans="1:8" x14ac:dyDescent="0.2">
      <c r="A196" s="32">
        <f>Pairings!B196</f>
        <v>2</v>
      </c>
      <c r="B196" s="45"/>
      <c r="C196" s="45"/>
      <c r="D196" s="32" t="str">
        <f ca="1">IF($B196&gt;0,VLOOKUP($B196,OFFSET(Pairings!$C$2,($A196-1)*gamesPerRound,0,gamesPerRound,3),2,FALSE),"")</f>
        <v/>
      </c>
      <c r="E196" s="32" t="str">
        <f ca="1">IF($B196&gt;0,VLOOKUP($B196,OFFSET(Pairings!$C$2,($A196-1)*gamesPerRound,0,gamesPerRound,3),3,FALSE),"")</f>
        <v/>
      </c>
      <c r="F196" s="32" t="str">
        <f t="shared" si="6"/>
        <v/>
      </c>
      <c r="G196" s="32" t="str">
        <f t="shared" si="7"/>
        <v/>
      </c>
      <c r="H196" s="99" t="str">
        <f ca="1">IF(OR(MOD(ROW(B196)-1,gamesPerRound)=1,B196="",ISNA(MATCH(B196,OFFSET($B$1,1+($A196-1)*gamesPerRound,0):B195,0))),"","duplicate result")</f>
        <v/>
      </c>
    </row>
    <row r="197" spans="1:8" x14ac:dyDescent="0.2">
      <c r="A197" s="32">
        <f>Pairings!B197</f>
        <v>2</v>
      </c>
      <c r="B197" s="45"/>
      <c r="C197" s="45"/>
      <c r="D197" s="32" t="str">
        <f ca="1">IF($B197&gt;0,VLOOKUP($B197,OFFSET(Pairings!$C$2,($A197-1)*gamesPerRound,0,gamesPerRound,3),2,FALSE),"")</f>
        <v/>
      </c>
      <c r="E197" s="32" t="str">
        <f ca="1">IF($B197&gt;0,VLOOKUP($B197,OFFSET(Pairings!$C$2,($A197-1)*gamesPerRound,0,gamesPerRound,3),3,FALSE),"")</f>
        <v/>
      </c>
      <c r="F197" s="32" t="str">
        <f t="shared" si="6"/>
        <v/>
      </c>
      <c r="G197" s="32" t="str">
        <f t="shared" si="7"/>
        <v/>
      </c>
      <c r="H197" s="99" t="str">
        <f ca="1">IF(OR(MOD(ROW(B197)-1,gamesPerRound)=1,B197="",ISNA(MATCH(B197,OFFSET($B$1,1+($A197-1)*gamesPerRound,0):B196,0))),"","duplicate result")</f>
        <v/>
      </c>
    </row>
    <row r="198" spans="1:8" x14ac:dyDescent="0.2">
      <c r="A198" s="32">
        <f>Pairings!B198</f>
        <v>2</v>
      </c>
      <c r="B198" s="45"/>
      <c r="C198" s="45"/>
      <c r="D198" s="32" t="str">
        <f ca="1">IF($B198&gt;0,VLOOKUP($B198,OFFSET(Pairings!$C$2,($A198-1)*gamesPerRound,0,gamesPerRound,3),2,FALSE),"")</f>
        <v/>
      </c>
      <c r="E198" s="32" t="str">
        <f ca="1">IF($B198&gt;0,VLOOKUP($B198,OFFSET(Pairings!$C$2,($A198-1)*gamesPerRound,0,gamesPerRound,3),3,FALSE),"")</f>
        <v/>
      </c>
      <c r="F198" s="32" t="str">
        <f t="shared" si="6"/>
        <v/>
      </c>
      <c r="G198" s="32" t="str">
        <f t="shared" si="7"/>
        <v/>
      </c>
      <c r="H198" s="99" t="str">
        <f ca="1">IF(OR(MOD(ROW(B198)-1,gamesPerRound)=1,B198="",ISNA(MATCH(B198,OFFSET($B$1,1+($A198-1)*gamesPerRound,0):B197,0))),"","duplicate result")</f>
        <v/>
      </c>
    </row>
    <row r="199" spans="1:8" x14ac:dyDescent="0.2">
      <c r="A199" s="32">
        <f>Pairings!B199</f>
        <v>2</v>
      </c>
      <c r="B199" s="45"/>
      <c r="C199" s="45"/>
      <c r="D199" s="32" t="str">
        <f ca="1">IF($B199&gt;0,VLOOKUP($B199,OFFSET(Pairings!$C$2,($A199-1)*gamesPerRound,0,gamesPerRound,3),2,FALSE),"")</f>
        <v/>
      </c>
      <c r="E199" s="32" t="str">
        <f ca="1">IF($B199&gt;0,VLOOKUP($B199,OFFSET(Pairings!$C$2,($A199-1)*gamesPerRound,0,gamesPerRound,3),3,FALSE),"")</f>
        <v/>
      </c>
      <c r="F199" s="32" t="str">
        <f t="shared" si="6"/>
        <v/>
      </c>
      <c r="G199" s="32" t="str">
        <f t="shared" si="7"/>
        <v/>
      </c>
      <c r="H199" s="99" t="str">
        <f ca="1">IF(OR(MOD(ROW(B199)-1,gamesPerRound)=1,B199="",ISNA(MATCH(B199,OFFSET($B$1,1+($A199-1)*gamesPerRound,0):B198,0))),"","duplicate result")</f>
        <v/>
      </c>
    </row>
    <row r="200" spans="1:8" x14ac:dyDescent="0.2">
      <c r="A200" s="32">
        <f>Pairings!B200</f>
        <v>2</v>
      </c>
      <c r="B200" s="45"/>
      <c r="C200" s="45"/>
      <c r="D200" s="32" t="str">
        <f ca="1">IF($B200&gt;0,VLOOKUP($B200,OFFSET(Pairings!$C$2,($A200-1)*gamesPerRound,0,gamesPerRound,3),2,FALSE),"")</f>
        <v/>
      </c>
      <c r="E200" s="32" t="str">
        <f ca="1">IF($B200&gt;0,VLOOKUP($B200,OFFSET(Pairings!$C$2,($A200-1)*gamesPerRound,0,gamesPerRound,3),3,FALSE),"")</f>
        <v/>
      </c>
      <c r="F200" s="32" t="str">
        <f t="shared" si="6"/>
        <v/>
      </c>
      <c r="G200" s="32" t="str">
        <f t="shared" si="7"/>
        <v/>
      </c>
      <c r="H200" s="99" t="str">
        <f ca="1">IF(OR(MOD(ROW(B200)-1,gamesPerRound)=1,B200="",ISNA(MATCH(B200,OFFSET($B$1,1+($A200-1)*gamesPerRound,0):B199,0))),"","duplicate result")</f>
        <v/>
      </c>
    </row>
    <row r="201" spans="1:8" x14ac:dyDescent="0.2">
      <c r="A201" s="32">
        <f>Pairings!B201</f>
        <v>2</v>
      </c>
      <c r="B201" s="45"/>
      <c r="C201" s="45"/>
      <c r="D201" s="32" t="str">
        <f ca="1">IF($B201&gt;0,VLOOKUP($B201,OFFSET(Pairings!$C$2,($A201-1)*gamesPerRound,0,gamesPerRound,3),2,FALSE),"")</f>
        <v/>
      </c>
      <c r="E201" s="32" t="str">
        <f ca="1">IF($B201&gt;0,VLOOKUP($B201,OFFSET(Pairings!$C$2,($A201-1)*gamesPerRound,0,gamesPerRound,3),3,FALSE),"")</f>
        <v/>
      </c>
      <c r="F201" s="32" t="str">
        <f t="shared" si="6"/>
        <v/>
      </c>
      <c r="G201" s="32" t="str">
        <f t="shared" si="7"/>
        <v/>
      </c>
      <c r="H201" s="99" t="str">
        <f ca="1">IF(OR(MOD(ROW(B201)-1,gamesPerRound)=1,B201="",ISNA(MATCH(B201,OFFSET($B$1,1+($A201-1)*gamesPerRound,0):B200,0))),"","duplicate result")</f>
        <v/>
      </c>
    </row>
    <row r="202" spans="1:8" x14ac:dyDescent="0.2">
      <c r="A202" s="32">
        <f>Pairings!B202</f>
        <v>2</v>
      </c>
      <c r="B202" s="45"/>
      <c r="C202" s="45"/>
      <c r="D202" s="32" t="str">
        <f ca="1">IF($B202&gt;0,VLOOKUP($B202,OFFSET(Pairings!$C$2,($A202-1)*gamesPerRound,0,gamesPerRound,3),2,FALSE),"")</f>
        <v/>
      </c>
      <c r="E202" s="32" t="str">
        <f ca="1">IF($B202&gt;0,VLOOKUP($B202,OFFSET(Pairings!$C$2,($A202-1)*gamesPerRound,0,gamesPerRound,3),3,FALSE),"")</f>
        <v/>
      </c>
      <c r="F202" s="32" t="str">
        <f t="shared" si="6"/>
        <v/>
      </c>
      <c r="G202" s="32" t="str">
        <f t="shared" si="7"/>
        <v/>
      </c>
      <c r="H202" s="99" t="str">
        <f ca="1">IF(OR(MOD(ROW(B202)-1,gamesPerRound)=1,B202="",ISNA(MATCH(B202,OFFSET($B$1,1+($A202-1)*gamesPerRound,0):B201,0))),"","duplicate result")</f>
        <v/>
      </c>
    </row>
    <row r="203" spans="1:8" x14ac:dyDescent="0.2">
      <c r="A203" s="32">
        <f>Pairings!B203</f>
        <v>2</v>
      </c>
      <c r="B203" s="45"/>
      <c r="C203" s="45"/>
      <c r="D203" s="32" t="str">
        <f ca="1">IF($B203&gt;0,VLOOKUP($B203,OFFSET(Pairings!$C$2,($A203-1)*gamesPerRound,0,gamesPerRound,3),2,FALSE),"")</f>
        <v/>
      </c>
      <c r="E203" s="32" t="str">
        <f ca="1">IF($B203&gt;0,VLOOKUP($B203,OFFSET(Pairings!$C$2,($A203-1)*gamesPerRound,0,gamesPerRound,3),3,FALSE),"")</f>
        <v/>
      </c>
      <c r="F203" s="32" t="str">
        <f t="shared" si="6"/>
        <v/>
      </c>
      <c r="G203" s="32" t="str">
        <f t="shared" si="7"/>
        <v/>
      </c>
      <c r="H203" s="99" t="str">
        <f ca="1">IF(OR(MOD(ROW(B203)-1,gamesPerRound)=1,B203="",ISNA(MATCH(B203,OFFSET($B$1,1+($A203-1)*gamesPerRound,0):B202,0))),"","duplicate result")</f>
        <v/>
      </c>
    </row>
    <row r="204" spans="1:8" x14ac:dyDescent="0.2">
      <c r="A204" s="32">
        <f>Pairings!B204</f>
        <v>2</v>
      </c>
      <c r="B204" s="45"/>
      <c r="C204" s="45"/>
      <c r="D204" s="32" t="str">
        <f ca="1">IF($B204&gt;0,VLOOKUP($B204,OFFSET(Pairings!$C$2,($A204-1)*gamesPerRound,0,gamesPerRound,3),2,FALSE),"")</f>
        <v/>
      </c>
      <c r="E204" s="32" t="str">
        <f ca="1">IF($B204&gt;0,VLOOKUP($B204,OFFSET(Pairings!$C$2,($A204-1)*gamesPerRound,0,gamesPerRound,3),3,FALSE),"")</f>
        <v/>
      </c>
      <c r="F204" s="32" t="str">
        <f t="shared" si="6"/>
        <v/>
      </c>
      <c r="G204" s="32" t="str">
        <f t="shared" si="7"/>
        <v/>
      </c>
      <c r="H204" s="99" t="str">
        <f ca="1">IF(OR(MOD(ROW(B204)-1,gamesPerRound)=1,B204="",ISNA(MATCH(B204,OFFSET($B$1,1+($A204-1)*gamesPerRound,0):B203,0))),"","duplicate result")</f>
        <v/>
      </c>
    </row>
    <row r="205" spans="1:8" x14ac:dyDescent="0.2">
      <c r="A205" s="32">
        <f>Pairings!B205</f>
        <v>2</v>
      </c>
      <c r="B205" s="45"/>
      <c r="C205" s="45"/>
      <c r="D205" s="32" t="str">
        <f ca="1">IF($B205&gt;0,VLOOKUP($B205,OFFSET(Pairings!$C$2,($A205-1)*gamesPerRound,0,gamesPerRound,3),2,FALSE),"")</f>
        <v/>
      </c>
      <c r="E205" s="32" t="str">
        <f ca="1">IF($B205&gt;0,VLOOKUP($B205,OFFSET(Pairings!$C$2,($A205-1)*gamesPerRound,0,gamesPerRound,3),3,FALSE),"")</f>
        <v/>
      </c>
      <c r="F205" s="32" t="str">
        <f t="shared" si="6"/>
        <v/>
      </c>
      <c r="G205" s="32" t="str">
        <f t="shared" si="7"/>
        <v/>
      </c>
      <c r="H205" s="99" t="str">
        <f ca="1">IF(OR(MOD(ROW(B205)-1,gamesPerRound)=1,B205="",ISNA(MATCH(B205,OFFSET($B$1,1+($A205-1)*gamesPerRound,0):B204,0))),"","duplicate result")</f>
        <v/>
      </c>
    </row>
    <row r="206" spans="1:8" x14ac:dyDescent="0.2">
      <c r="A206" s="32">
        <f>Pairings!B206</f>
        <v>2</v>
      </c>
      <c r="B206" s="45"/>
      <c r="C206" s="45"/>
      <c r="D206" s="32" t="str">
        <f ca="1">IF($B206&gt;0,VLOOKUP($B206,OFFSET(Pairings!$C$2,($A206-1)*gamesPerRound,0,gamesPerRound,3),2,FALSE),"")</f>
        <v/>
      </c>
      <c r="E206" s="32" t="str">
        <f ca="1">IF($B206&gt;0,VLOOKUP($B206,OFFSET(Pairings!$C$2,($A206-1)*gamesPerRound,0,gamesPerRound,3),3,FALSE),"")</f>
        <v/>
      </c>
      <c r="F206" s="32" t="str">
        <f t="shared" si="6"/>
        <v/>
      </c>
      <c r="G206" s="32" t="str">
        <f t="shared" si="7"/>
        <v/>
      </c>
      <c r="H206" s="99" t="str">
        <f ca="1">IF(OR(MOD(ROW(B206)-1,gamesPerRound)=1,B206="",ISNA(MATCH(B206,OFFSET($B$1,1+($A206-1)*gamesPerRound,0):B205,0))),"","duplicate result")</f>
        <v/>
      </c>
    </row>
    <row r="207" spans="1:8" x14ac:dyDescent="0.2">
      <c r="A207" s="32">
        <f>Pairings!B207</f>
        <v>2</v>
      </c>
      <c r="B207" s="45"/>
      <c r="C207" s="45"/>
      <c r="D207" s="32" t="str">
        <f ca="1">IF($B207&gt;0,VLOOKUP($B207,OFFSET(Pairings!$C$2,($A207-1)*gamesPerRound,0,gamesPerRound,3),2,FALSE),"")</f>
        <v/>
      </c>
      <c r="E207" s="32" t="str">
        <f ca="1">IF($B207&gt;0,VLOOKUP($B207,OFFSET(Pairings!$C$2,($A207-1)*gamesPerRound,0,gamesPerRound,3),3,FALSE),"")</f>
        <v/>
      </c>
      <c r="F207" s="32" t="str">
        <f t="shared" si="6"/>
        <v/>
      </c>
      <c r="G207" s="32" t="str">
        <f t="shared" si="7"/>
        <v/>
      </c>
      <c r="H207" s="99" t="str">
        <f ca="1">IF(OR(MOD(ROW(B207)-1,gamesPerRound)=1,B207="",ISNA(MATCH(B207,OFFSET($B$1,1+($A207-1)*gamesPerRound,0):B206,0))),"","duplicate result")</f>
        <v/>
      </c>
    </row>
    <row r="208" spans="1:8" x14ac:dyDescent="0.2">
      <c r="A208" s="32">
        <f>Pairings!B208</f>
        <v>2</v>
      </c>
      <c r="B208" s="45"/>
      <c r="C208" s="45"/>
      <c r="D208" s="32" t="str">
        <f ca="1">IF($B208&gt;0,VLOOKUP($B208,OFFSET(Pairings!$C$2,($A208-1)*gamesPerRound,0,gamesPerRound,3),2,FALSE),"")</f>
        <v/>
      </c>
      <c r="E208" s="32" t="str">
        <f ca="1">IF($B208&gt;0,VLOOKUP($B208,OFFSET(Pairings!$C$2,($A208-1)*gamesPerRound,0,gamesPerRound,3),3,FALSE),"")</f>
        <v/>
      </c>
      <c r="F208" s="32" t="str">
        <f t="shared" si="6"/>
        <v/>
      </c>
      <c r="G208" s="32" t="str">
        <f t="shared" si="7"/>
        <v/>
      </c>
      <c r="H208" s="99" t="str">
        <f ca="1">IF(OR(MOD(ROW(B208)-1,gamesPerRound)=1,B208="",ISNA(MATCH(B208,OFFSET($B$1,1+($A208-1)*gamesPerRound,0):B207,0))),"","duplicate result")</f>
        <v/>
      </c>
    </row>
    <row r="209" spans="1:8" x14ac:dyDescent="0.2">
      <c r="A209" s="32">
        <f>Pairings!B209</f>
        <v>2</v>
      </c>
      <c r="B209" s="45"/>
      <c r="C209" s="45"/>
      <c r="D209" s="32" t="str">
        <f ca="1">IF($B209&gt;0,VLOOKUP($B209,OFFSET(Pairings!$C$2,($A209-1)*gamesPerRound,0,gamesPerRound,3),2,FALSE),"")</f>
        <v/>
      </c>
      <c r="E209" s="32" t="str">
        <f ca="1">IF($B209&gt;0,VLOOKUP($B209,OFFSET(Pairings!$C$2,($A209-1)*gamesPerRound,0,gamesPerRound,3),3,FALSE),"")</f>
        <v/>
      </c>
      <c r="F209" s="32" t="str">
        <f t="shared" si="6"/>
        <v/>
      </c>
      <c r="G209" s="32" t="str">
        <f t="shared" si="7"/>
        <v/>
      </c>
      <c r="H209" s="99" t="str">
        <f ca="1">IF(OR(MOD(ROW(B209)-1,gamesPerRound)=1,B209="",ISNA(MATCH(B209,OFFSET($B$1,1+($A209-1)*gamesPerRound,0):B208,0))),"","duplicate result")</f>
        <v/>
      </c>
    </row>
    <row r="210" spans="1:8" x14ac:dyDescent="0.2">
      <c r="A210" s="32">
        <f>Pairings!B210</f>
        <v>2</v>
      </c>
      <c r="B210" s="45"/>
      <c r="C210" s="45"/>
      <c r="D210" s="32" t="str">
        <f ca="1">IF($B210&gt;0,VLOOKUP($B210,OFFSET(Pairings!$C$2,($A210-1)*gamesPerRound,0,gamesPerRound,3),2,FALSE),"")</f>
        <v/>
      </c>
      <c r="E210" s="32" t="str">
        <f ca="1">IF($B210&gt;0,VLOOKUP($B210,OFFSET(Pairings!$C$2,($A210-1)*gamesPerRound,0,gamesPerRound,3),3,FALSE),"")</f>
        <v/>
      </c>
      <c r="F210" s="32" t="str">
        <f t="shared" si="6"/>
        <v/>
      </c>
      <c r="G210" s="32" t="str">
        <f t="shared" si="7"/>
        <v/>
      </c>
      <c r="H210" s="99" t="str">
        <f ca="1">IF(OR(MOD(ROW(B210)-1,gamesPerRound)=1,B210="",ISNA(MATCH(B210,OFFSET($B$1,1+($A210-1)*gamesPerRound,0):B209,0))),"","duplicate result")</f>
        <v/>
      </c>
    </row>
    <row r="211" spans="1:8" x14ac:dyDescent="0.2">
      <c r="A211" s="32">
        <f>Pairings!B211</f>
        <v>2</v>
      </c>
      <c r="B211" s="45"/>
      <c r="C211" s="45"/>
      <c r="D211" s="32" t="str">
        <f ca="1">IF($B211&gt;0,VLOOKUP($B211,OFFSET(Pairings!$C$2,($A211-1)*gamesPerRound,0,gamesPerRound,3),2,FALSE),"")</f>
        <v/>
      </c>
      <c r="E211" s="32" t="str">
        <f ca="1">IF($B211&gt;0,VLOOKUP($B211,OFFSET(Pairings!$C$2,($A211-1)*gamesPerRound,0,gamesPerRound,3),3,FALSE),"")</f>
        <v/>
      </c>
      <c r="F211" s="32" t="str">
        <f t="shared" si="6"/>
        <v/>
      </c>
      <c r="G211" s="32" t="str">
        <f t="shared" si="7"/>
        <v/>
      </c>
      <c r="H211" s="99" t="str">
        <f ca="1">IF(OR(MOD(ROW(B211)-1,gamesPerRound)=1,B211="",ISNA(MATCH(B211,OFFSET($B$1,1+($A211-1)*gamesPerRound,0):B210,0))),"","duplicate result")</f>
        <v/>
      </c>
    </row>
    <row r="212" spans="1:8" x14ac:dyDescent="0.2">
      <c r="A212" s="32">
        <f>Pairings!B212</f>
        <v>2</v>
      </c>
      <c r="B212" s="45"/>
      <c r="C212" s="45"/>
      <c r="D212" s="32" t="str">
        <f ca="1">IF($B212&gt;0,VLOOKUP($B212,OFFSET(Pairings!$C$2,($A212-1)*gamesPerRound,0,gamesPerRound,3),2,FALSE),"")</f>
        <v/>
      </c>
      <c r="E212" s="32" t="str">
        <f ca="1">IF($B212&gt;0,VLOOKUP($B212,OFFSET(Pairings!$C$2,($A212-1)*gamesPerRound,0,gamesPerRound,3),3,FALSE),"")</f>
        <v/>
      </c>
      <c r="F212" s="32" t="str">
        <f t="shared" si="6"/>
        <v/>
      </c>
      <c r="G212" s="32" t="str">
        <f t="shared" si="7"/>
        <v/>
      </c>
      <c r="H212" s="99" t="str">
        <f ca="1">IF(OR(MOD(ROW(B212)-1,gamesPerRound)=1,B212="",ISNA(MATCH(B212,OFFSET($B$1,1+($A212-1)*gamesPerRound,0):B211,0))),"","duplicate result")</f>
        <v/>
      </c>
    </row>
    <row r="213" spans="1:8" x14ac:dyDescent="0.2">
      <c r="A213" s="32">
        <f>Pairings!B213</f>
        <v>2</v>
      </c>
      <c r="B213" s="45"/>
      <c r="C213" s="45"/>
      <c r="D213" s="32" t="str">
        <f ca="1">IF($B213&gt;0,VLOOKUP($B213,OFFSET(Pairings!$C$2,($A213-1)*gamesPerRound,0,gamesPerRound,3),2,FALSE),"")</f>
        <v/>
      </c>
      <c r="E213" s="32" t="str">
        <f ca="1">IF($B213&gt;0,VLOOKUP($B213,OFFSET(Pairings!$C$2,($A213-1)*gamesPerRound,0,gamesPerRound,3),3,FALSE),"")</f>
        <v/>
      </c>
      <c r="F213" s="32" t="str">
        <f t="shared" si="6"/>
        <v/>
      </c>
      <c r="G213" s="32" t="str">
        <f t="shared" si="7"/>
        <v/>
      </c>
      <c r="H213" s="99" t="str">
        <f ca="1">IF(OR(MOD(ROW(B213)-1,gamesPerRound)=1,B213="",ISNA(MATCH(B213,OFFSET($B$1,1+($A213-1)*gamesPerRound,0):B212,0))),"","duplicate result")</f>
        <v/>
      </c>
    </row>
    <row r="214" spans="1:8" x14ac:dyDescent="0.2">
      <c r="A214" s="32">
        <f>Pairings!B214</f>
        <v>2</v>
      </c>
      <c r="B214" s="45"/>
      <c r="C214" s="45"/>
      <c r="D214" s="32" t="str">
        <f ca="1">IF($B214&gt;0,VLOOKUP($B214,OFFSET(Pairings!$C$2,($A214-1)*gamesPerRound,0,gamesPerRound,3),2,FALSE),"")</f>
        <v/>
      </c>
      <c r="E214" s="32" t="str">
        <f ca="1">IF($B214&gt;0,VLOOKUP($B214,OFFSET(Pairings!$C$2,($A214-1)*gamesPerRound,0,gamesPerRound,3),3,FALSE),"")</f>
        <v/>
      </c>
      <c r="F214" s="32" t="str">
        <f t="shared" si="6"/>
        <v/>
      </c>
      <c r="G214" s="32" t="str">
        <f t="shared" si="7"/>
        <v/>
      </c>
      <c r="H214" s="99" t="str">
        <f ca="1">IF(OR(MOD(ROW(B214)-1,gamesPerRound)=1,B214="",ISNA(MATCH(B214,OFFSET($B$1,1+($A214-1)*gamesPerRound,0):B213,0))),"","duplicate result")</f>
        <v/>
      </c>
    </row>
    <row r="215" spans="1:8" x14ac:dyDescent="0.2">
      <c r="A215" s="32">
        <f>Pairings!B215</f>
        <v>2</v>
      </c>
      <c r="B215" s="45"/>
      <c r="C215" s="45"/>
      <c r="D215" s="32" t="str">
        <f ca="1">IF($B215&gt;0,VLOOKUP($B215,OFFSET(Pairings!$C$2,($A215-1)*gamesPerRound,0,gamesPerRound,3),2,FALSE),"")</f>
        <v/>
      </c>
      <c r="E215" s="32" t="str">
        <f ca="1">IF($B215&gt;0,VLOOKUP($B215,OFFSET(Pairings!$C$2,($A215-1)*gamesPerRound,0,gamesPerRound,3),3,FALSE),"")</f>
        <v/>
      </c>
      <c r="F215" s="32" t="str">
        <f t="shared" si="6"/>
        <v/>
      </c>
      <c r="G215" s="32" t="str">
        <f t="shared" si="7"/>
        <v/>
      </c>
      <c r="H215" s="99" t="str">
        <f ca="1">IF(OR(MOD(ROW(B215)-1,gamesPerRound)=1,B215="",ISNA(MATCH(B215,OFFSET($B$1,1+($A215-1)*gamesPerRound,0):B214,0))),"","duplicate result")</f>
        <v/>
      </c>
    </row>
    <row r="216" spans="1:8" x14ac:dyDescent="0.2">
      <c r="A216" s="32">
        <f>Pairings!B216</f>
        <v>2</v>
      </c>
      <c r="B216" s="45"/>
      <c r="C216" s="45"/>
      <c r="D216" s="32" t="str">
        <f ca="1">IF($B216&gt;0,VLOOKUP($B216,OFFSET(Pairings!$C$2,($A216-1)*gamesPerRound,0,gamesPerRound,3),2,FALSE),"")</f>
        <v/>
      </c>
      <c r="E216" s="32" t="str">
        <f ca="1">IF($B216&gt;0,VLOOKUP($B216,OFFSET(Pairings!$C$2,($A216-1)*gamesPerRound,0,gamesPerRound,3),3,FALSE),"")</f>
        <v/>
      </c>
      <c r="F216" s="32" t="str">
        <f t="shared" si="6"/>
        <v/>
      </c>
      <c r="G216" s="32" t="str">
        <f t="shared" si="7"/>
        <v/>
      </c>
      <c r="H216" s="99" t="str">
        <f ca="1">IF(OR(MOD(ROW(B216)-1,gamesPerRound)=1,B216="",ISNA(MATCH(B216,OFFSET($B$1,1+($A216-1)*gamesPerRound,0):B215,0))),"","duplicate result")</f>
        <v/>
      </c>
    </row>
    <row r="217" spans="1:8" x14ac:dyDescent="0.2">
      <c r="A217" s="32">
        <f>Pairings!B217</f>
        <v>2</v>
      </c>
      <c r="B217" s="45"/>
      <c r="C217" s="45"/>
      <c r="D217" s="32" t="str">
        <f ca="1">IF($B217&gt;0,VLOOKUP($B217,OFFSET(Pairings!$C$2,($A217-1)*gamesPerRound,0,gamesPerRound,3),2,FALSE),"")</f>
        <v/>
      </c>
      <c r="E217" s="32" t="str">
        <f ca="1">IF($B217&gt;0,VLOOKUP($B217,OFFSET(Pairings!$C$2,($A217-1)*gamesPerRound,0,gamesPerRound,3),3,FALSE),"")</f>
        <v/>
      </c>
      <c r="F217" s="32" t="str">
        <f t="shared" si="6"/>
        <v/>
      </c>
      <c r="G217" s="32" t="str">
        <f t="shared" si="7"/>
        <v/>
      </c>
      <c r="H217" s="99" t="str">
        <f ca="1">IF(OR(MOD(ROW(B217)-1,gamesPerRound)=1,B217="",ISNA(MATCH(B217,OFFSET($B$1,1+($A217-1)*gamesPerRound,0):B216,0))),"","duplicate result")</f>
        <v/>
      </c>
    </row>
    <row r="218" spans="1:8" x14ac:dyDescent="0.2">
      <c r="A218" s="32">
        <f>Pairings!B218</f>
        <v>2</v>
      </c>
      <c r="B218" s="45"/>
      <c r="C218" s="45"/>
      <c r="D218" s="32" t="str">
        <f ca="1">IF($B218&gt;0,VLOOKUP($B218,OFFSET(Pairings!$C$2,($A218-1)*gamesPerRound,0,gamesPerRound,3),2,FALSE),"")</f>
        <v/>
      </c>
      <c r="E218" s="32" t="str">
        <f ca="1">IF($B218&gt;0,VLOOKUP($B218,OFFSET(Pairings!$C$2,($A218-1)*gamesPerRound,0,gamesPerRound,3),3,FALSE),"")</f>
        <v/>
      </c>
      <c r="F218" s="32" t="str">
        <f t="shared" si="6"/>
        <v/>
      </c>
      <c r="G218" s="32" t="str">
        <f t="shared" si="7"/>
        <v/>
      </c>
      <c r="H218" s="99" t="str">
        <f ca="1">IF(OR(MOD(ROW(B218)-1,gamesPerRound)=1,B218="",ISNA(MATCH(B218,OFFSET($B$1,1+($A218-1)*gamesPerRound,0):B217,0))),"","duplicate result")</f>
        <v/>
      </c>
    </row>
    <row r="219" spans="1:8" x14ac:dyDescent="0.2">
      <c r="A219" s="32">
        <f>Pairings!B219</f>
        <v>2</v>
      </c>
      <c r="B219" s="45"/>
      <c r="C219" s="45"/>
      <c r="D219" s="32" t="str">
        <f ca="1">IF($B219&gt;0,VLOOKUP($B219,OFFSET(Pairings!$C$2,($A219-1)*gamesPerRound,0,gamesPerRound,3),2,FALSE),"")</f>
        <v/>
      </c>
      <c r="E219" s="32" t="str">
        <f ca="1">IF($B219&gt;0,VLOOKUP($B219,OFFSET(Pairings!$C$2,($A219-1)*gamesPerRound,0,gamesPerRound,3),3,FALSE),"")</f>
        <v/>
      </c>
      <c r="F219" s="32" t="str">
        <f t="shared" si="6"/>
        <v/>
      </c>
      <c r="G219" s="32" t="str">
        <f t="shared" si="7"/>
        <v/>
      </c>
      <c r="H219" s="99" t="str">
        <f ca="1">IF(OR(MOD(ROW(B219)-1,gamesPerRound)=1,B219="",ISNA(MATCH(B219,OFFSET($B$1,1+($A219-1)*gamesPerRound,0):B218,0))),"","duplicate result")</f>
        <v/>
      </c>
    </row>
    <row r="220" spans="1:8" x14ac:dyDescent="0.2">
      <c r="A220" s="32">
        <f>Pairings!B220</f>
        <v>2</v>
      </c>
      <c r="B220" s="45"/>
      <c r="C220" s="45"/>
      <c r="D220" s="32" t="str">
        <f ca="1">IF($B220&gt;0,VLOOKUP($B220,OFFSET(Pairings!$C$2,($A220-1)*gamesPerRound,0,gamesPerRound,3),2,FALSE),"")</f>
        <v/>
      </c>
      <c r="E220" s="32" t="str">
        <f ca="1">IF($B220&gt;0,VLOOKUP($B220,OFFSET(Pairings!$C$2,($A220-1)*gamesPerRound,0,gamesPerRound,3),3,FALSE),"")</f>
        <v/>
      </c>
      <c r="F220" s="32" t="str">
        <f t="shared" si="6"/>
        <v/>
      </c>
      <c r="G220" s="32" t="str">
        <f t="shared" si="7"/>
        <v/>
      </c>
      <c r="H220" s="99" t="str">
        <f ca="1">IF(OR(MOD(ROW(B220)-1,gamesPerRound)=1,B220="",ISNA(MATCH(B220,OFFSET($B$1,1+($A220-1)*gamesPerRound,0):B219,0))),"","duplicate result")</f>
        <v/>
      </c>
    </row>
    <row r="221" spans="1:8" x14ac:dyDescent="0.2">
      <c r="A221" s="32">
        <f>Pairings!B221</f>
        <v>2</v>
      </c>
      <c r="B221" s="45"/>
      <c r="C221" s="45"/>
      <c r="D221" s="32" t="str">
        <f ca="1">IF($B221&gt;0,VLOOKUP($B221,OFFSET(Pairings!$C$2,($A221-1)*gamesPerRound,0,gamesPerRound,3),2,FALSE),"")</f>
        <v/>
      </c>
      <c r="E221" s="32" t="str">
        <f ca="1">IF($B221&gt;0,VLOOKUP($B221,OFFSET(Pairings!$C$2,($A221-1)*gamesPerRound,0,gamesPerRound,3),3,FALSE),"")</f>
        <v/>
      </c>
      <c r="F221" s="32" t="str">
        <f t="shared" si="6"/>
        <v/>
      </c>
      <c r="G221" s="32" t="str">
        <f t="shared" si="7"/>
        <v/>
      </c>
      <c r="H221" s="99" t="str">
        <f ca="1">IF(OR(MOD(ROW(B221)-1,gamesPerRound)=1,B221="",ISNA(MATCH(B221,OFFSET($B$1,1+($A221-1)*gamesPerRound,0):B220,0))),"","duplicate result")</f>
        <v/>
      </c>
    </row>
    <row r="222" spans="1:8" x14ac:dyDescent="0.2">
      <c r="A222" s="32">
        <f>Pairings!B222</f>
        <v>2</v>
      </c>
      <c r="B222" s="45"/>
      <c r="C222" s="45"/>
      <c r="D222" s="32" t="str">
        <f ca="1">IF($B222&gt;0,VLOOKUP($B222,OFFSET(Pairings!$C$2,($A222-1)*gamesPerRound,0,gamesPerRound,3),2,FALSE),"")</f>
        <v/>
      </c>
      <c r="E222" s="32" t="str">
        <f ca="1">IF($B222&gt;0,VLOOKUP($B222,OFFSET(Pairings!$C$2,($A222-1)*gamesPerRound,0,gamesPerRound,3),3,FALSE),"")</f>
        <v/>
      </c>
      <c r="F222" s="32" t="str">
        <f t="shared" si="6"/>
        <v/>
      </c>
      <c r="G222" s="32" t="str">
        <f t="shared" si="7"/>
        <v/>
      </c>
      <c r="H222" s="99" t="str">
        <f ca="1">IF(OR(MOD(ROW(B222)-1,gamesPerRound)=1,B222="",ISNA(MATCH(B222,OFFSET($B$1,1+($A222-1)*gamesPerRound,0):B221,0))),"","duplicate result")</f>
        <v/>
      </c>
    </row>
    <row r="223" spans="1:8" x14ac:dyDescent="0.2">
      <c r="A223" s="32">
        <f>Pairings!B223</f>
        <v>2</v>
      </c>
      <c r="B223" s="45"/>
      <c r="C223" s="45"/>
      <c r="D223" s="32" t="str">
        <f ca="1">IF($B223&gt;0,VLOOKUP($B223,OFFSET(Pairings!$C$2,($A223-1)*gamesPerRound,0,gamesPerRound,3),2,FALSE),"")</f>
        <v/>
      </c>
      <c r="E223" s="32" t="str">
        <f ca="1">IF($B223&gt;0,VLOOKUP($B223,OFFSET(Pairings!$C$2,($A223-1)*gamesPerRound,0,gamesPerRound,3),3,FALSE),"")</f>
        <v/>
      </c>
      <c r="F223" s="32" t="str">
        <f t="shared" si="6"/>
        <v/>
      </c>
      <c r="G223" s="32" t="str">
        <f t="shared" si="7"/>
        <v/>
      </c>
      <c r="H223" s="99" t="str">
        <f ca="1">IF(OR(MOD(ROW(B223)-1,gamesPerRound)=1,B223="",ISNA(MATCH(B223,OFFSET($B$1,1+($A223-1)*gamesPerRound,0):B222,0))),"","duplicate result")</f>
        <v/>
      </c>
    </row>
    <row r="224" spans="1:8" x14ac:dyDescent="0.2">
      <c r="A224" s="32">
        <f>Pairings!B224</f>
        <v>2</v>
      </c>
      <c r="B224" s="45"/>
      <c r="C224" s="45"/>
      <c r="D224" s="32" t="str">
        <f ca="1">IF($B224&gt;0,VLOOKUP($B224,OFFSET(Pairings!$C$2,($A224-1)*gamesPerRound,0,gamesPerRound,3),2,FALSE),"")</f>
        <v/>
      </c>
      <c r="E224" s="32" t="str">
        <f ca="1">IF($B224&gt;0,VLOOKUP($B224,OFFSET(Pairings!$C$2,($A224-1)*gamesPerRound,0,gamesPerRound,3),3,FALSE),"")</f>
        <v/>
      </c>
      <c r="F224" s="32" t="str">
        <f t="shared" si="6"/>
        <v/>
      </c>
      <c r="G224" s="32" t="str">
        <f t="shared" si="7"/>
        <v/>
      </c>
      <c r="H224" s="99" t="str">
        <f ca="1">IF(OR(MOD(ROW(B224)-1,gamesPerRound)=1,B224="",ISNA(MATCH(B224,OFFSET($B$1,1+($A224-1)*gamesPerRound,0):B223,0))),"","duplicate result")</f>
        <v/>
      </c>
    </row>
    <row r="225" spans="1:8" x14ac:dyDescent="0.2">
      <c r="A225" s="32">
        <f>Pairings!B225</f>
        <v>2</v>
      </c>
      <c r="B225" s="45"/>
      <c r="C225" s="45"/>
      <c r="D225" s="32" t="str">
        <f ca="1">IF($B225&gt;0,VLOOKUP($B225,OFFSET(Pairings!$C$2,($A225-1)*gamesPerRound,0,gamesPerRound,3),2,FALSE),"")</f>
        <v/>
      </c>
      <c r="E225" s="32" t="str">
        <f ca="1">IF($B225&gt;0,VLOOKUP($B225,OFFSET(Pairings!$C$2,($A225-1)*gamesPerRound,0,gamesPerRound,3),3,FALSE),"")</f>
        <v/>
      </c>
      <c r="F225" s="32" t="str">
        <f t="shared" si="6"/>
        <v/>
      </c>
      <c r="G225" s="32" t="str">
        <f t="shared" si="7"/>
        <v/>
      </c>
      <c r="H225" s="99" t="str">
        <f ca="1">IF(OR(MOD(ROW(B225)-1,gamesPerRound)=1,B225="",ISNA(MATCH(B225,OFFSET($B$1,1+($A225-1)*gamesPerRound,0):B224,0))),"","duplicate result")</f>
        <v/>
      </c>
    </row>
    <row r="226" spans="1:8" x14ac:dyDescent="0.2">
      <c r="A226" s="32">
        <f>Pairings!B226</f>
        <v>2</v>
      </c>
      <c r="B226" s="45"/>
      <c r="C226" s="45"/>
      <c r="D226" s="32" t="str">
        <f ca="1">IF($B226&gt;0,VLOOKUP($B226,OFFSET(Pairings!$C$2,($A226-1)*gamesPerRound,0,gamesPerRound,3),2,FALSE),"")</f>
        <v/>
      </c>
      <c r="E226" s="32" t="str">
        <f ca="1">IF($B226&gt;0,VLOOKUP($B226,OFFSET(Pairings!$C$2,($A226-1)*gamesPerRound,0,gamesPerRound,3),3,FALSE),"")</f>
        <v/>
      </c>
      <c r="F226" s="32" t="str">
        <f t="shared" si="6"/>
        <v/>
      </c>
      <c r="G226" s="32" t="str">
        <f t="shared" si="7"/>
        <v/>
      </c>
      <c r="H226" s="99" t="str">
        <f ca="1">IF(OR(MOD(ROW(B226)-1,gamesPerRound)=1,B226="",ISNA(MATCH(B226,OFFSET($B$1,1+($A226-1)*gamesPerRound,0):B225,0))),"","duplicate result")</f>
        <v/>
      </c>
    </row>
    <row r="227" spans="1:8" x14ac:dyDescent="0.2">
      <c r="A227" s="32">
        <f>Pairings!B227</f>
        <v>2</v>
      </c>
      <c r="B227" s="45"/>
      <c r="C227" s="45"/>
      <c r="D227" s="32" t="str">
        <f ca="1">IF($B227&gt;0,VLOOKUP($B227,OFFSET(Pairings!$C$2,($A227-1)*gamesPerRound,0,gamesPerRound,3),2,FALSE),"")</f>
        <v/>
      </c>
      <c r="E227" s="32" t="str">
        <f ca="1">IF($B227&gt;0,VLOOKUP($B227,OFFSET(Pairings!$C$2,($A227-1)*gamesPerRound,0,gamesPerRound,3),3,FALSE),"")</f>
        <v/>
      </c>
      <c r="F227" s="32" t="str">
        <f t="shared" si="6"/>
        <v/>
      </c>
      <c r="G227" s="32" t="str">
        <f t="shared" si="7"/>
        <v/>
      </c>
      <c r="H227" s="99" t="str">
        <f ca="1">IF(OR(MOD(ROW(B227)-1,gamesPerRound)=1,B227="",ISNA(MATCH(B227,OFFSET($B$1,1+($A227-1)*gamesPerRound,0):B226,0))),"","duplicate result")</f>
        <v/>
      </c>
    </row>
    <row r="228" spans="1:8" x14ac:dyDescent="0.2">
      <c r="A228" s="32">
        <f>Pairings!B228</f>
        <v>2</v>
      </c>
      <c r="B228" s="45"/>
      <c r="C228" s="45"/>
      <c r="D228" s="32" t="str">
        <f ca="1">IF($B228&gt;0,VLOOKUP($B228,OFFSET(Pairings!$C$2,($A228-1)*gamesPerRound,0,gamesPerRound,3),2,FALSE),"")</f>
        <v/>
      </c>
      <c r="E228" s="32" t="str">
        <f ca="1">IF($B228&gt;0,VLOOKUP($B228,OFFSET(Pairings!$C$2,($A228-1)*gamesPerRound,0,gamesPerRound,3),3,FALSE),"")</f>
        <v/>
      </c>
      <c r="F228" s="32" t="str">
        <f t="shared" si="6"/>
        <v/>
      </c>
      <c r="G228" s="32" t="str">
        <f t="shared" si="7"/>
        <v/>
      </c>
      <c r="H228" s="99" t="str">
        <f ca="1">IF(OR(MOD(ROW(B228)-1,gamesPerRound)=1,B228="",ISNA(MATCH(B228,OFFSET($B$1,1+($A228-1)*gamesPerRound,0):B227,0))),"","duplicate result")</f>
        <v/>
      </c>
    </row>
    <row r="229" spans="1:8" x14ac:dyDescent="0.2">
      <c r="A229" s="32">
        <f>Pairings!B229</f>
        <v>2</v>
      </c>
      <c r="B229" s="45"/>
      <c r="C229" s="45"/>
      <c r="D229" s="32" t="str">
        <f ca="1">IF($B229&gt;0,VLOOKUP($B229,OFFSET(Pairings!$C$2,($A229-1)*gamesPerRound,0,gamesPerRound,3),2,FALSE),"")</f>
        <v/>
      </c>
      <c r="E229" s="32" t="str">
        <f ca="1">IF($B229&gt;0,VLOOKUP($B229,OFFSET(Pairings!$C$2,($A229-1)*gamesPerRound,0,gamesPerRound,3),3,FALSE),"")</f>
        <v/>
      </c>
      <c r="F229" s="32" t="str">
        <f t="shared" si="6"/>
        <v/>
      </c>
      <c r="G229" s="32" t="str">
        <f t="shared" si="7"/>
        <v/>
      </c>
      <c r="H229" s="99" t="str">
        <f ca="1">IF(OR(MOD(ROW(B229)-1,gamesPerRound)=1,B229="",ISNA(MATCH(B229,OFFSET($B$1,1+($A229-1)*gamesPerRound,0):B228,0))),"","duplicate result")</f>
        <v/>
      </c>
    </row>
    <row r="230" spans="1:8" x14ac:dyDescent="0.2">
      <c r="A230" s="32">
        <f>Pairings!B230</f>
        <v>2</v>
      </c>
      <c r="B230" s="45"/>
      <c r="C230" s="45"/>
      <c r="D230" s="32" t="str">
        <f ca="1">IF($B230&gt;0,VLOOKUP($B230,OFFSET(Pairings!$C$2,($A230-1)*gamesPerRound,0,gamesPerRound,3),2,FALSE),"")</f>
        <v/>
      </c>
      <c r="E230" s="32" t="str">
        <f ca="1">IF($B230&gt;0,VLOOKUP($B230,OFFSET(Pairings!$C$2,($A230-1)*gamesPerRound,0,gamesPerRound,3),3,FALSE),"")</f>
        <v/>
      </c>
      <c r="F230" s="32" t="str">
        <f t="shared" si="6"/>
        <v/>
      </c>
      <c r="G230" s="32" t="str">
        <f t="shared" si="7"/>
        <v/>
      </c>
      <c r="H230" s="99" t="str">
        <f ca="1">IF(OR(MOD(ROW(B230)-1,gamesPerRound)=1,B230="",ISNA(MATCH(B230,OFFSET($B$1,1+($A230-1)*gamesPerRound,0):B229,0))),"","duplicate result")</f>
        <v/>
      </c>
    </row>
    <row r="231" spans="1:8" x14ac:dyDescent="0.2">
      <c r="A231" s="32">
        <f>Pairings!B231</f>
        <v>2</v>
      </c>
      <c r="B231" s="45"/>
      <c r="C231" s="45"/>
      <c r="D231" s="32" t="str">
        <f ca="1">IF($B231&gt;0,VLOOKUP($B231,OFFSET(Pairings!$C$2,($A231-1)*gamesPerRound,0,gamesPerRound,3),2,FALSE),"")</f>
        <v/>
      </c>
      <c r="E231" s="32" t="str">
        <f ca="1">IF($B231&gt;0,VLOOKUP($B231,OFFSET(Pairings!$C$2,($A231-1)*gamesPerRound,0,gamesPerRound,3),3,FALSE),"")</f>
        <v/>
      </c>
      <c r="F231" s="32" t="str">
        <f t="shared" si="6"/>
        <v/>
      </c>
      <c r="G231" s="32" t="str">
        <f t="shared" si="7"/>
        <v/>
      </c>
      <c r="H231" s="99" t="str">
        <f ca="1">IF(OR(MOD(ROW(B231)-1,gamesPerRound)=1,B231="",ISNA(MATCH(B231,OFFSET($B$1,1+($A231-1)*gamesPerRound,0):B230,0))),"","duplicate result")</f>
        <v/>
      </c>
    </row>
    <row r="232" spans="1:8" x14ac:dyDescent="0.2">
      <c r="A232" s="32">
        <f>Pairings!B232</f>
        <v>2</v>
      </c>
      <c r="B232" s="45"/>
      <c r="C232" s="45"/>
      <c r="D232" s="32" t="str">
        <f ca="1">IF($B232&gt;0,VLOOKUP($B232,OFFSET(Pairings!$C$2,($A232-1)*gamesPerRound,0,gamesPerRound,3),2,FALSE),"")</f>
        <v/>
      </c>
      <c r="E232" s="32" t="str">
        <f ca="1">IF($B232&gt;0,VLOOKUP($B232,OFFSET(Pairings!$C$2,($A232-1)*gamesPerRound,0,gamesPerRound,3),3,FALSE),"")</f>
        <v/>
      </c>
      <c r="F232" s="32" t="str">
        <f t="shared" si="6"/>
        <v/>
      </c>
      <c r="G232" s="32" t="str">
        <f t="shared" si="7"/>
        <v/>
      </c>
      <c r="H232" s="99" t="str">
        <f ca="1">IF(OR(MOD(ROW(B232)-1,gamesPerRound)=1,B232="",ISNA(MATCH(B232,OFFSET($B$1,1+($A232-1)*gamesPerRound,0):B231,0))),"","duplicate result")</f>
        <v/>
      </c>
    </row>
    <row r="233" spans="1:8" x14ac:dyDescent="0.2">
      <c r="A233" s="32">
        <f>Pairings!B233</f>
        <v>2</v>
      </c>
      <c r="B233" s="45"/>
      <c r="C233" s="45"/>
      <c r="D233" s="32" t="str">
        <f ca="1">IF($B233&gt;0,VLOOKUP($B233,OFFSET(Pairings!$C$2,($A233-1)*gamesPerRound,0,gamesPerRound,3),2,FALSE),"")</f>
        <v/>
      </c>
      <c r="E233" s="32" t="str">
        <f ca="1">IF($B233&gt;0,VLOOKUP($B233,OFFSET(Pairings!$C$2,($A233-1)*gamesPerRound,0,gamesPerRound,3),3,FALSE),"")</f>
        <v/>
      </c>
      <c r="F233" s="32" t="str">
        <f t="shared" si="6"/>
        <v/>
      </c>
      <c r="G233" s="32" t="str">
        <f t="shared" si="7"/>
        <v/>
      </c>
      <c r="H233" s="99" t="str">
        <f ca="1">IF(OR(MOD(ROW(B233)-1,gamesPerRound)=1,B233="",ISNA(MATCH(B233,OFFSET($B$1,1+($A233-1)*gamesPerRound,0):B232,0))),"","duplicate result")</f>
        <v/>
      </c>
    </row>
    <row r="234" spans="1:8" x14ac:dyDescent="0.2">
      <c r="A234" s="32">
        <f>Pairings!B234</f>
        <v>2</v>
      </c>
      <c r="B234" s="45"/>
      <c r="C234" s="45"/>
      <c r="D234" s="32" t="str">
        <f ca="1">IF($B234&gt;0,VLOOKUP($B234,OFFSET(Pairings!$C$2,($A234-1)*gamesPerRound,0,gamesPerRound,3),2,FALSE),"")</f>
        <v/>
      </c>
      <c r="E234" s="32" t="str">
        <f ca="1">IF($B234&gt;0,VLOOKUP($B234,OFFSET(Pairings!$C$2,($A234-1)*gamesPerRound,0,gamesPerRound,3),3,FALSE),"")</f>
        <v/>
      </c>
      <c r="F234" s="32" t="str">
        <f t="shared" si="6"/>
        <v/>
      </c>
      <c r="G234" s="32" t="str">
        <f t="shared" si="7"/>
        <v/>
      </c>
      <c r="H234" s="99" t="str">
        <f ca="1">IF(OR(MOD(ROW(B234)-1,gamesPerRound)=1,B234="",ISNA(MATCH(B234,OFFSET($B$1,1+($A234-1)*gamesPerRound,0):B233,0))),"","duplicate result")</f>
        <v/>
      </c>
    </row>
    <row r="235" spans="1:8" x14ac:dyDescent="0.2">
      <c r="A235" s="32">
        <f>Pairings!B235</f>
        <v>2</v>
      </c>
      <c r="B235" s="45"/>
      <c r="C235" s="45"/>
      <c r="D235" s="32" t="str">
        <f ca="1">IF($B235&gt;0,VLOOKUP($B235,OFFSET(Pairings!$C$2,($A235-1)*gamesPerRound,0,gamesPerRound,3),2,FALSE),"")</f>
        <v/>
      </c>
      <c r="E235" s="32" t="str">
        <f ca="1">IF($B235&gt;0,VLOOKUP($B235,OFFSET(Pairings!$C$2,($A235-1)*gamesPerRound,0,gamesPerRound,3),3,FALSE),"")</f>
        <v/>
      </c>
      <c r="F235" s="32" t="str">
        <f t="shared" si="6"/>
        <v/>
      </c>
      <c r="G235" s="32" t="str">
        <f t="shared" si="7"/>
        <v/>
      </c>
      <c r="H235" s="99" t="str">
        <f ca="1">IF(OR(MOD(ROW(B235)-1,gamesPerRound)=1,B235="",ISNA(MATCH(B235,OFFSET($B$1,1+($A235-1)*gamesPerRound,0):B234,0))),"","duplicate result")</f>
        <v/>
      </c>
    </row>
    <row r="236" spans="1:8" x14ac:dyDescent="0.2">
      <c r="A236" s="32">
        <f>Pairings!B236</f>
        <v>2</v>
      </c>
      <c r="B236" s="45"/>
      <c r="C236" s="45"/>
      <c r="D236" s="32" t="str">
        <f ca="1">IF($B236&gt;0,VLOOKUP($B236,OFFSET(Pairings!$C$2,($A236-1)*gamesPerRound,0,gamesPerRound,3),2,FALSE),"")</f>
        <v/>
      </c>
      <c r="E236" s="32" t="str">
        <f ca="1">IF($B236&gt;0,VLOOKUP($B236,OFFSET(Pairings!$C$2,($A236-1)*gamesPerRound,0,gamesPerRound,3),3,FALSE),"")</f>
        <v/>
      </c>
      <c r="F236" s="32" t="str">
        <f t="shared" si="6"/>
        <v/>
      </c>
      <c r="G236" s="32" t="str">
        <f t="shared" si="7"/>
        <v/>
      </c>
      <c r="H236" s="99" t="str">
        <f ca="1">IF(OR(MOD(ROW(B236)-1,gamesPerRound)=1,B236="",ISNA(MATCH(B236,OFFSET($B$1,1+($A236-1)*gamesPerRound,0):B235,0))),"","duplicate result")</f>
        <v/>
      </c>
    </row>
    <row r="237" spans="1:8" x14ac:dyDescent="0.2">
      <c r="A237" s="32">
        <f>Pairings!B237</f>
        <v>2</v>
      </c>
      <c r="B237" s="45"/>
      <c r="C237" s="45"/>
      <c r="D237" s="32" t="str">
        <f ca="1">IF($B237&gt;0,VLOOKUP($B237,OFFSET(Pairings!$C$2,($A237-1)*gamesPerRound,0,gamesPerRound,3),2,FALSE),"")</f>
        <v/>
      </c>
      <c r="E237" s="32" t="str">
        <f ca="1">IF($B237&gt;0,VLOOKUP($B237,OFFSET(Pairings!$C$2,($A237-1)*gamesPerRound,0,gamesPerRound,3),3,FALSE),"")</f>
        <v/>
      </c>
      <c r="F237" s="32" t="str">
        <f t="shared" si="6"/>
        <v/>
      </c>
      <c r="G237" s="32" t="str">
        <f t="shared" si="7"/>
        <v/>
      </c>
      <c r="H237" s="99" t="str">
        <f ca="1">IF(OR(MOD(ROW(B237)-1,gamesPerRound)=1,B237="",ISNA(MATCH(B237,OFFSET($B$1,1+($A237-1)*gamesPerRound,0):B236,0))),"","duplicate result")</f>
        <v/>
      </c>
    </row>
    <row r="238" spans="1:8" x14ac:dyDescent="0.2">
      <c r="A238" s="32">
        <f>Pairings!B238</f>
        <v>2</v>
      </c>
      <c r="B238" s="45"/>
      <c r="C238" s="45"/>
      <c r="D238" s="32" t="str">
        <f ca="1">IF($B238&gt;0,VLOOKUP($B238,OFFSET(Pairings!$C$2,($A238-1)*gamesPerRound,0,gamesPerRound,3),2,FALSE),"")</f>
        <v/>
      </c>
      <c r="E238" s="32" t="str">
        <f ca="1">IF($B238&gt;0,VLOOKUP($B238,OFFSET(Pairings!$C$2,($A238-1)*gamesPerRound,0,gamesPerRound,3),3,FALSE),"")</f>
        <v/>
      </c>
      <c r="F238" s="32" t="str">
        <f t="shared" si="6"/>
        <v/>
      </c>
      <c r="G238" s="32" t="str">
        <f t="shared" si="7"/>
        <v/>
      </c>
      <c r="H238" s="99" t="str">
        <f ca="1">IF(OR(MOD(ROW(B238)-1,gamesPerRound)=1,B238="",ISNA(MATCH(B238,OFFSET($B$1,1+($A238-1)*gamesPerRound,0):B237,0))),"","duplicate result")</f>
        <v/>
      </c>
    </row>
    <row r="239" spans="1:8" x14ac:dyDescent="0.2">
      <c r="A239" s="32">
        <f>Pairings!B239</f>
        <v>2</v>
      </c>
      <c r="B239" s="45"/>
      <c r="C239" s="45"/>
      <c r="D239" s="32" t="str">
        <f ca="1">IF($B239&gt;0,VLOOKUP($B239,OFFSET(Pairings!$C$2,($A239-1)*gamesPerRound,0,gamesPerRound,3),2,FALSE),"")</f>
        <v/>
      </c>
      <c r="E239" s="32" t="str">
        <f ca="1">IF($B239&gt;0,VLOOKUP($B239,OFFSET(Pairings!$C$2,($A239-1)*gamesPerRound,0,gamesPerRound,3),3,FALSE),"")</f>
        <v/>
      </c>
      <c r="F239" s="32" t="str">
        <f t="shared" si="6"/>
        <v/>
      </c>
      <c r="G239" s="32" t="str">
        <f t="shared" si="7"/>
        <v/>
      </c>
      <c r="H239" s="99" t="str">
        <f ca="1">IF(OR(MOD(ROW(B239)-1,gamesPerRound)=1,B239="",ISNA(MATCH(B239,OFFSET($B$1,1+($A239-1)*gamesPerRound,0):B238,0))),"","duplicate result")</f>
        <v/>
      </c>
    </row>
    <row r="240" spans="1:8" x14ac:dyDescent="0.2">
      <c r="A240" s="32">
        <f>Pairings!B240</f>
        <v>2</v>
      </c>
      <c r="B240" s="45"/>
      <c r="C240" s="45"/>
      <c r="D240" s="32" t="str">
        <f ca="1">IF($B240&gt;0,VLOOKUP($B240,OFFSET(Pairings!$C$2,($A240-1)*gamesPerRound,0,gamesPerRound,3),2,FALSE),"")</f>
        <v/>
      </c>
      <c r="E240" s="32" t="str">
        <f ca="1">IF($B240&gt;0,VLOOKUP($B240,OFFSET(Pairings!$C$2,($A240-1)*gamesPerRound,0,gamesPerRound,3),3,FALSE),"")</f>
        <v/>
      </c>
      <c r="F240" s="32" t="str">
        <f t="shared" si="6"/>
        <v/>
      </c>
      <c r="G240" s="32" t="str">
        <f t="shared" si="7"/>
        <v/>
      </c>
      <c r="H240" s="99" t="str">
        <f ca="1">IF(OR(MOD(ROW(B240)-1,gamesPerRound)=1,B240="",ISNA(MATCH(B240,OFFSET($B$1,1+($A240-1)*gamesPerRound,0):B239,0))),"","duplicate result")</f>
        <v/>
      </c>
    </row>
    <row r="241" spans="1:8" x14ac:dyDescent="0.2">
      <c r="A241" s="32">
        <f>Pairings!B241</f>
        <v>2</v>
      </c>
      <c r="B241" s="45"/>
      <c r="C241" s="45"/>
      <c r="D241" s="32" t="str">
        <f ca="1">IF($B241&gt;0,VLOOKUP($B241,OFFSET(Pairings!$C$2,($A241-1)*gamesPerRound,0,gamesPerRound,3),2,FALSE),"")</f>
        <v/>
      </c>
      <c r="E241" s="32" t="str">
        <f ca="1">IF($B241&gt;0,VLOOKUP($B241,OFFSET(Pairings!$C$2,($A241-1)*gamesPerRound,0,gamesPerRound,3),3,FALSE),"")</f>
        <v/>
      </c>
      <c r="F241" s="32" t="str">
        <f t="shared" si="6"/>
        <v/>
      </c>
      <c r="G241" s="32" t="str">
        <f t="shared" si="7"/>
        <v/>
      </c>
      <c r="H241" s="99" t="str">
        <f ca="1">IF(OR(MOD(ROW(B241)-1,gamesPerRound)=1,B241="",ISNA(MATCH(B241,OFFSET($B$1,1+($A241-1)*gamesPerRound,0):B240,0))),"","duplicate result")</f>
        <v/>
      </c>
    </row>
    <row r="242" spans="1:8" x14ac:dyDescent="0.2">
      <c r="A242" s="32">
        <f>Pairings!B242</f>
        <v>2</v>
      </c>
      <c r="B242" s="45"/>
      <c r="C242" s="45"/>
      <c r="D242" s="32" t="str">
        <f ca="1">IF($B242&gt;0,VLOOKUP($B242,OFFSET(Pairings!$C$2,($A242-1)*gamesPerRound,0,gamesPerRound,3),2,FALSE),"")</f>
        <v/>
      </c>
      <c r="E242" s="32" t="str">
        <f ca="1">IF($B242&gt;0,VLOOKUP($B242,OFFSET(Pairings!$C$2,($A242-1)*gamesPerRound,0,gamesPerRound,3),3,FALSE),"")</f>
        <v/>
      </c>
      <c r="F242" s="32" t="str">
        <f t="shared" si="6"/>
        <v/>
      </c>
      <c r="G242" s="32" t="str">
        <f t="shared" si="7"/>
        <v/>
      </c>
      <c r="H242" s="99" t="str">
        <f ca="1">IF(OR(MOD(ROW(B242)-1,gamesPerRound)=1,B242="",ISNA(MATCH(B242,OFFSET($B$1,1+($A242-1)*gamesPerRound,0):B241,0))),"","duplicate result")</f>
        <v/>
      </c>
    </row>
    <row r="243" spans="1:8" x14ac:dyDescent="0.2">
      <c r="A243" s="32">
        <f>Pairings!B243</f>
        <v>2</v>
      </c>
      <c r="B243" s="45"/>
      <c r="C243" s="45"/>
      <c r="D243" s="32" t="str">
        <f ca="1">IF($B243&gt;0,VLOOKUP($B243,OFFSET(Pairings!$C$2,($A243-1)*gamesPerRound,0,gamesPerRound,3),2,FALSE),"")</f>
        <v/>
      </c>
      <c r="E243" s="32" t="str">
        <f ca="1">IF($B243&gt;0,VLOOKUP($B243,OFFSET(Pairings!$C$2,($A243-1)*gamesPerRound,0,gamesPerRound,3),3,FALSE),"")</f>
        <v/>
      </c>
      <c r="F243" s="32" t="str">
        <f t="shared" si="6"/>
        <v/>
      </c>
      <c r="G243" s="32" t="str">
        <f t="shared" si="7"/>
        <v/>
      </c>
      <c r="H243" s="99" t="str">
        <f ca="1">IF(OR(MOD(ROW(B243)-1,gamesPerRound)=1,B243="",ISNA(MATCH(B243,OFFSET($B$1,1+($A243-1)*gamesPerRound,0):B242,0))),"","duplicate result")</f>
        <v/>
      </c>
    </row>
    <row r="244" spans="1:8" x14ac:dyDescent="0.2">
      <c r="A244" s="32">
        <f>Pairings!B244</f>
        <v>2</v>
      </c>
      <c r="B244" s="45"/>
      <c r="C244" s="45"/>
      <c r="D244" s="32" t="str">
        <f ca="1">IF($B244&gt;0,VLOOKUP($B244,OFFSET(Pairings!$C$2,($A244-1)*gamesPerRound,0,gamesPerRound,3),2,FALSE),"")</f>
        <v/>
      </c>
      <c r="E244" s="32" t="str">
        <f ca="1">IF($B244&gt;0,VLOOKUP($B244,OFFSET(Pairings!$C$2,($A244-1)*gamesPerRound,0,gamesPerRound,3),3,FALSE),"")</f>
        <v/>
      </c>
      <c r="F244" s="32" t="str">
        <f t="shared" si="6"/>
        <v/>
      </c>
      <c r="G244" s="32" t="str">
        <f t="shared" si="7"/>
        <v/>
      </c>
      <c r="H244" s="99" t="str">
        <f ca="1">IF(OR(MOD(ROW(B244)-1,gamesPerRound)=1,B244="",ISNA(MATCH(B244,OFFSET($B$1,1+($A244-1)*gamesPerRound,0):B243,0))),"","duplicate result")</f>
        <v/>
      </c>
    </row>
    <row r="245" spans="1:8" x14ac:dyDescent="0.2">
      <c r="A245" s="32">
        <f>Pairings!B245</f>
        <v>2</v>
      </c>
      <c r="B245" s="45"/>
      <c r="C245" s="45"/>
      <c r="D245" s="32" t="str">
        <f ca="1">IF($B245&gt;0,VLOOKUP($B245,OFFSET(Pairings!$C$2,($A245-1)*gamesPerRound,0,gamesPerRound,3),2,FALSE),"")</f>
        <v/>
      </c>
      <c r="E245" s="32" t="str">
        <f ca="1">IF($B245&gt;0,VLOOKUP($B245,OFFSET(Pairings!$C$2,($A245-1)*gamesPerRound,0,gamesPerRound,3),3,FALSE),"")</f>
        <v/>
      </c>
      <c r="F245" s="32" t="str">
        <f t="shared" si="6"/>
        <v/>
      </c>
      <c r="G245" s="32" t="str">
        <f t="shared" si="7"/>
        <v/>
      </c>
      <c r="H245" s="99" t="str">
        <f ca="1">IF(OR(MOD(ROW(B245)-1,gamesPerRound)=1,B245="",ISNA(MATCH(B245,OFFSET($B$1,1+($A245-1)*gamesPerRound,0):B244,0))),"","duplicate result")</f>
        <v/>
      </c>
    </row>
    <row r="246" spans="1:8" x14ac:dyDescent="0.2">
      <c r="A246" s="32">
        <f>Pairings!B246</f>
        <v>2</v>
      </c>
      <c r="B246" s="45"/>
      <c r="C246" s="45"/>
      <c r="D246" s="32" t="str">
        <f ca="1">IF($B246&gt;0,VLOOKUP($B246,OFFSET(Pairings!$C$2,($A246-1)*gamesPerRound,0,gamesPerRound,3),2,FALSE),"")</f>
        <v/>
      </c>
      <c r="E246" s="32" t="str">
        <f ca="1">IF($B246&gt;0,VLOOKUP($B246,OFFSET(Pairings!$C$2,($A246-1)*gamesPerRound,0,gamesPerRound,3),3,FALSE),"")</f>
        <v/>
      </c>
      <c r="F246" s="32" t="str">
        <f t="shared" si="6"/>
        <v/>
      </c>
      <c r="G246" s="32" t="str">
        <f t="shared" si="7"/>
        <v/>
      </c>
      <c r="H246" s="99" t="str">
        <f ca="1">IF(OR(MOD(ROW(B246)-1,gamesPerRound)=1,B246="",ISNA(MATCH(B246,OFFSET($B$1,1+($A246-1)*gamesPerRound,0):B245,0))),"","duplicate result")</f>
        <v/>
      </c>
    </row>
    <row r="247" spans="1:8" x14ac:dyDescent="0.2">
      <c r="A247" s="32">
        <f>Pairings!B247</f>
        <v>2</v>
      </c>
      <c r="B247" s="45"/>
      <c r="C247" s="45"/>
      <c r="D247" s="32" t="str">
        <f ca="1">IF($B247&gt;0,VLOOKUP($B247,OFFSET(Pairings!$C$2,($A247-1)*gamesPerRound,0,gamesPerRound,3),2,FALSE),"")</f>
        <v/>
      </c>
      <c r="E247" s="32" t="str">
        <f ca="1">IF($B247&gt;0,VLOOKUP($B247,OFFSET(Pairings!$C$2,($A247-1)*gamesPerRound,0,gamesPerRound,3),3,FALSE),"")</f>
        <v/>
      </c>
      <c r="F247" s="32" t="str">
        <f t="shared" si="6"/>
        <v/>
      </c>
      <c r="G247" s="32" t="str">
        <f t="shared" si="7"/>
        <v/>
      </c>
      <c r="H247" s="99" t="str">
        <f ca="1">IF(OR(MOD(ROW(B247)-1,gamesPerRound)=1,B247="",ISNA(MATCH(B247,OFFSET($B$1,1+($A247-1)*gamesPerRound,0):B246,0))),"","duplicate result")</f>
        <v/>
      </c>
    </row>
    <row r="248" spans="1:8" x14ac:dyDescent="0.2">
      <c r="A248" s="32">
        <f>Pairings!B248</f>
        <v>2</v>
      </c>
      <c r="B248" s="45"/>
      <c r="C248" s="45"/>
      <c r="D248" s="32" t="str">
        <f ca="1">IF($B248&gt;0,VLOOKUP($B248,OFFSET(Pairings!$C$2,($A248-1)*gamesPerRound,0,gamesPerRound,3),2,FALSE),"")</f>
        <v/>
      </c>
      <c r="E248" s="32" t="str">
        <f ca="1">IF($B248&gt;0,VLOOKUP($B248,OFFSET(Pairings!$C$2,($A248-1)*gamesPerRound,0,gamesPerRound,3),3,FALSE),"")</f>
        <v/>
      </c>
      <c r="F248" s="32" t="str">
        <f t="shared" si="6"/>
        <v/>
      </c>
      <c r="G248" s="32" t="str">
        <f t="shared" si="7"/>
        <v/>
      </c>
      <c r="H248" s="99" t="str">
        <f ca="1">IF(OR(MOD(ROW(B248)-1,gamesPerRound)=1,B248="",ISNA(MATCH(B248,OFFSET($B$1,1+($A248-1)*gamesPerRound,0):B247,0))),"","duplicate result")</f>
        <v/>
      </c>
    </row>
    <row r="249" spans="1:8" x14ac:dyDescent="0.2">
      <c r="A249" s="32">
        <f>Pairings!B249</f>
        <v>2</v>
      </c>
      <c r="B249" s="45"/>
      <c r="C249" s="45"/>
      <c r="D249" s="32" t="str">
        <f ca="1">IF($B249&gt;0,VLOOKUP($B249,OFFSET(Pairings!$C$2,($A249-1)*gamesPerRound,0,gamesPerRound,3),2,FALSE),"")</f>
        <v/>
      </c>
      <c r="E249" s="32" t="str">
        <f ca="1">IF($B249&gt;0,VLOOKUP($B249,OFFSET(Pairings!$C$2,($A249-1)*gamesPerRound,0,gamesPerRound,3),3,FALSE),"")</f>
        <v/>
      </c>
      <c r="F249" s="32" t="str">
        <f t="shared" si="6"/>
        <v/>
      </c>
      <c r="G249" s="32" t="str">
        <f t="shared" si="7"/>
        <v/>
      </c>
      <c r="H249" s="99" t="str">
        <f ca="1">IF(OR(MOD(ROW(B249)-1,gamesPerRound)=1,B249="",ISNA(MATCH(B249,OFFSET($B$1,1+($A249-1)*gamesPerRound,0):B248,0))),"","duplicate result")</f>
        <v/>
      </c>
    </row>
    <row r="250" spans="1:8" x14ac:dyDescent="0.2">
      <c r="A250" s="32">
        <f>Pairings!B250</f>
        <v>2</v>
      </c>
      <c r="B250" s="45"/>
      <c r="C250" s="45"/>
      <c r="D250" s="32" t="str">
        <f ca="1">IF($B250&gt;0,VLOOKUP($B250,OFFSET(Pairings!$C$2,($A250-1)*gamesPerRound,0,gamesPerRound,3),2,FALSE),"")</f>
        <v/>
      </c>
      <c r="E250" s="32" t="str">
        <f ca="1">IF($B250&gt;0,VLOOKUP($B250,OFFSET(Pairings!$C$2,($A250-1)*gamesPerRound,0,gamesPerRound,3),3,FALSE),"")</f>
        <v/>
      </c>
      <c r="F250" s="32" t="str">
        <f t="shared" si="6"/>
        <v/>
      </c>
      <c r="G250" s="32" t="str">
        <f t="shared" si="7"/>
        <v/>
      </c>
      <c r="H250" s="99" t="str">
        <f ca="1">IF(OR(MOD(ROW(B250)-1,gamesPerRound)=1,B250="",ISNA(MATCH(B250,OFFSET($B$1,1+($A250-1)*gamesPerRound,0):B249,0))),"","duplicate result")</f>
        <v/>
      </c>
    </row>
    <row r="251" spans="1:8" x14ac:dyDescent="0.2">
      <c r="A251" s="32">
        <f>Pairings!B251</f>
        <v>2</v>
      </c>
      <c r="B251" s="45"/>
      <c r="C251" s="45"/>
      <c r="D251" s="32" t="str">
        <f ca="1">IF($B251&gt;0,VLOOKUP($B251,OFFSET(Pairings!$C$2,($A251-1)*gamesPerRound,0,gamesPerRound,3),2,FALSE),"")</f>
        <v/>
      </c>
      <c r="E251" s="32" t="str">
        <f ca="1">IF($B251&gt;0,VLOOKUP($B251,OFFSET(Pairings!$C$2,($A251-1)*gamesPerRound,0,gamesPerRound,3),3,FALSE),"")</f>
        <v/>
      </c>
      <c r="F251" s="32" t="str">
        <f t="shared" si="6"/>
        <v/>
      </c>
      <c r="G251" s="32" t="str">
        <f t="shared" si="7"/>
        <v/>
      </c>
      <c r="H251" s="99" t="str">
        <f ca="1">IF(OR(MOD(ROW(B251)-1,gamesPerRound)=1,B251="",ISNA(MATCH(B251,OFFSET($B$1,1+($A251-1)*gamesPerRound,0):B250,0))),"","duplicate result")</f>
        <v/>
      </c>
    </row>
    <row r="252" spans="1:8" x14ac:dyDescent="0.2">
      <c r="A252" s="32">
        <f>Pairings!B252</f>
        <v>2</v>
      </c>
      <c r="B252" s="45"/>
      <c r="C252" s="45"/>
      <c r="D252" s="32" t="str">
        <f ca="1">IF($B252&gt;0,VLOOKUP($B252,OFFSET(Pairings!$C$2,($A252-1)*gamesPerRound,0,gamesPerRound,3),2,FALSE),"")</f>
        <v/>
      </c>
      <c r="E252" s="32" t="str">
        <f ca="1">IF($B252&gt;0,VLOOKUP($B252,OFFSET(Pairings!$C$2,($A252-1)*gamesPerRound,0,gamesPerRound,3),3,FALSE),"")</f>
        <v/>
      </c>
      <c r="F252" s="32" t="str">
        <f t="shared" si="6"/>
        <v/>
      </c>
      <c r="G252" s="32" t="str">
        <f t="shared" si="7"/>
        <v/>
      </c>
      <c r="H252" s="99" t="str">
        <f ca="1">IF(OR(MOD(ROW(B252)-1,gamesPerRound)=1,B252="",ISNA(MATCH(B252,OFFSET($B$1,1+($A252-1)*gamesPerRound,0):B251,0))),"","duplicate result")</f>
        <v/>
      </c>
    </row>
    <row r="253" spans="1:8" x14ac:dyDescent="0.2">
      <c r="A253" s="32">
        <f>Pairings!B253</f>
        <v>2</v>
      </c>
      <c r="B253" s="45"/>
      <c r="C253" s="45"/>
      <c r="D253" s="32" t="str">
        <f ca="1">IF($B253&gt;0,VLOOKUP($B253,OFFSET(Pairings!$C$2,($A253-1)*gamesPerRound,0,gamesPerRound,3),2,FALSE),"")</f>
        <v/>
      </c>
      <c r="E253" s="32" t="str">
        <f ca="1">IF($B253&gt;0,VLOOKUP($B253,OFFSET(Pairings!$C$2,($A253-1)*gamesPerRound,0,gamesPerRound,3),3,FALSE),"")</f>
        <v/>
      </c>
      <c r="F253" s="32" t="str">
        <f t="shared" si="6"/>
        <v/>
      </c>
      <c r="G253" s="32" t="str">
        <f t="shared" si="7"/>
        <v/>
      </c>
      <c r="H253" s="99" t="str">
        <f ca="1">IF(OR(MOD(ROW(B253)-1,gamesPerRound)=1,B253="",ISNA(MATCH(B253,OFFSET($B$1,1+($A253-1)*gamesPerRound,0):B252,0))),"","duplicate result")</f>
        <v/>
      </c>
    </row>
    <row r="254" spans="1:8" x14ac:dyDescent="0.2">
      <c r="A254" s="32">
        <f>Pairings!B254</f>
        <v>2</v>
      </c>
      <c r="B254" s="45"/>
      <c r="C254" s="45"/>
      <c r="D254" s="32" t="str">
        <f ca="1">IF($B254&gt;0,VLOOKUP($B254,OFFSET(Pairings!$C$2,($A254-1)*gamesPerRound,0,gamesPerRound,3),2,FALSE),"")</f>
        <v/>
      </c>
      <c r="E254" s="32" t="str">
        <f ca="1">IF($B254&gt;0,VLOOKUP($B254,OFFSET(Pairings!$C$2,($A254-1)*gamesPerRound,0,gamesPerRound,3),3,FALSE),"")</f>
        <v/>
      </c>
      <c r="F254" s="32" t="str">
        <f t="shared" si="6"/>
        <v/>
      </c>
      <c r="G254" s="32" t="str">
        <f t="shared" si="7"/>
        <v/>
      </c>
      <c r="H254" s="99" t="str">
        <f ca="1">IF(OR(MOD(ROW(B254)-1,gamesPerRound)=1,B254="",ISNA(MATCH(B254,OFFSET($B$1,1+($A254-1)*gamesPerRound,0):B253,0))),"","duplicate result")</f>
        <v/>
      </c>
    </row>
    <row r="255" spans="1:8" x14ac:dyDescent="0.2">
      <c r="A255" s="32">
        <f>Pairings!B255</f>
        <v>2</v>
      </c>
      <c r="B255" s="45"/>
      <c r="C255" s="45"/>
      <c r="D255" s="32" t="str">
        <f ca="1">IF($B255&gt;0,VLOOKUP($B255,OFFSET(Pairings!$C$2,($A255-1)*gamesPerRound,0,gamesPerRound,3),2,FALSE),"")</f>
        <v/>
      </c>
      <c r="E255" s="32" t="str">
        <f ca="1">IF($B255&gt;0,VLOOKUP($B255,OFFSET(Pairings!$C$2,($A255-1)*gamesPerRound,0,gamesPerRound,3),3,FALSE),"")</f>
        <v/>
      </c>
      <c r="F255" s="32" t="str">
        <f t="shared" si="6"/>
        <v/>
      </c>
      <c r="G255" s="32" t="str">
        <f t="shared" si="7"/>
        <v/>
      </c>
      <c r="H255" s="99" t="str">
        <f ca="1">IF(OR(MOD(ROW(B255)-1,gamesPerRound)=1,B255="",ISNA(MATCH(B255,OFFSET($B$1,1+($A255-1)*gamesPerRound,0):B254,0))),"","duplicate result")</f>
        <v/>
      </c>
    </row>
    <row r="256" spans="1:8" x14ac:dyDescent="0.2">
      <c r="A256" s="32">
        <f>Pairings!B256</f>
        <v>2</v>
      </c>
      <c r="B256" s="45"/>
      <c r="C256" s="45"/>
      <c r="D256" s="32" t="str">
        <f ca="1">IF($B256&gt;0,VLOOKUP($B256,OFFSET(Pairings!$C$2,($A256-1)*gamesPerRound,0,gamesPerRound,3),2,FALSE),"")</f>
        <v/>
      </c>
      <c r="E256" s="32" t="str">
        <f ca="1">IF($B256&gt;0,VLOOKUP($B256,OFFSET(Pairings!$C$2,($A256-1)*gamesPerRound,0,gamesPerRound,3),3,FALSE),"")</f>
        <v/>
      </c>
      <c r="F256" s="32" t="str">
        <f t="shared" si="6"/>
        <v/>
      </c>
      <c r="G256" s="32" t="str">
        <f t="shared" si="7"/>
        <v/>
      </c>
      <c r="H256" s="99" t="str">
        <f ca="1">IF(OR(MOD(ROW(B256)-1,gamesPerRound)=1,B256="",ISNA(MATCH(B256,OFFSET($B$1,1+($A256-1)*gamesPerRound,0):B255,0))),"","duplicate result")</f>
        <v/>
      </c>
    </row>
    <row r="257" spans="1:10" x14ac:dyDescent="0.2">
      <c r="A257" s="32">
        <f>Pairings!B257</f>
        <v>2</v>
      </c>
      <c r="B257" s="45"/>
      <c r="C257" s="45"/>
      <c r="D257" s="32" t="str">
        <f ca="1">IF($B257&gt;0,VLOOKUP($B257,OFFSET(Pairings!$C$2,($A257-1)*gamesPerRound,0,gamesPerRound,3),2,FALSE),"")</f>
        <v/>
      </c>
      <c r="E257" s="32" t="str">
        <f ca="1">IF($B257&gt;0,VLOOKUP($B257,OFFSET(Pairings!$C$2,($A257-1)*gamesPerRound,0,gamesPerRound,3),3,FALSE),"")</f>
        <v/>
      </c>
      <c r="F257" s="32" t="str">
        <f t="shared" si="6"/>
        <v/>
      </c>
      <c r="G257" s="32" t="str">
        <f t="shared" si="7"/>
        <v/>
      </c>
      <c r="H257" s="99" t="str">
        <f ca="1">IF(OR(MOD(ROW(B257)-1,gamesPerRound)=1,B257="",ISNA(MATCH(B257,OFFSET($B$1,1+($A257-1)*gamesPerRound,0):B256,0))),"","duplicate result")</f>
        <v/>
      </c>
    </row>
    <row r="258" spans="1:10" x14ac:dyDescent="0.2">
      <c r="A258" s="32">
        <f>Pairings!B258</f>
        <v>2</v>
      </c>
      <c r="B258" s="45"/>
      <c r="C258" s="45"/>
      <c r="D258" s="32" t="str">
        <f ca="1">IF($B258&gt;0,VLOOKUP($B258,OFFSET(Pairings!$C$2,($A258-1)*gamesPerRound,0,gamesPerRound,3),2,FALSE),"")</f>
        <v/>
      </c>
      <c r="E258" s="32" t="str">
        <f ca="1">IF($B258&gt;0,VLOOKUP($B258,OFFSET(Pairings!$C$2,($A258-1)*gamesPerRound,0,gamesPerRound,3),3,FALSE),"")</f>
        <v/>
      </c>
      <c r="F258" s="32" t="str">
        <f t="shared" ref="F258:F321" si="8">IF(C258="","",IF(C258="n",0,IF(C258="d",0.5,C258)))</f>
        <v/>
      </c>
      <c r="G258" s="32" t="str">
        <f t="shared" ref="G258:G321" si="9">IF(C258="","",IF(C258="n",0,1-F258))</f>
        <v/>
      </c>
      <c r="H258" s="99" t="str">
        <f ca="1">IF(OR(MOD(ROW(B258)-1,gamesPerRound)=1,B258="",ISNA(MATCH(B258,OFFSET($B$1,1+($A258-1)*gamesPerRound,0):B257,0))),"","duplicate result")</f>
        <v/>
      </c>
    </row>
    <row r="259" spans="1:10" x14ac:dyDescent="0.2">
      <c r="A259" s="32">
        <f>Pairings!B259</f>
        <v>2</v>
      </c>
      <c r="B259" s="45"/>
      <c r="C259" s="45"/>
      <c r="D259" s="32" t="str">
        <f ca="1">IF($B259&gt;0,VLOOKUP($B259,OFFSET(Pairings!$C$2,($A259-1)*gamesPerRound,0,gamesPerRound,3),2,FALSE),"")</f>
        <v/>
      </c>
      <c r="E259" s="32" t="str">
        <f ca="1">IF($B259&gt;0,VLOOKUP($B259,OFFSET(Pairings!$C$2,($A259-1)*gamesPerRound,0,gamesPerRound,3),3,FALSE),"")</f>
        <v/>
      </c>
      <c r="F259" s="32" t="str">
        <f t="shared" si="8"/>
        <v/>
      </c>
      <c r="G259" s="32" t="str">
        <f t="shared" si="9"/>
        <v/>
      </c>
      <c r="H259" s="99" t="str">
        <f ca="1">IF(OR(MOD(ROW(B259)-1,gamesPerRound)=1,B259="",ISNA(MATCH(B259,OFFSET($B$1,1+($A259-1)*gamesPerRound,0):B258,0))),"","duplicate result")</f>
        <v/>
      </c>
    </row>
    <row r="260" spans="1:10" x14ac:dyDescent="0.2">
      <c r="A260" s="32">
        <f>Pairings!B260</f>
        <v>2</v>
      </c>
      <c r="B260" s="45"/>
      <c r="C260" s="45"/>
      <c r="D260" s="32" t="str">
        <f ca="1">IF($B260&gt;0,VLOOKUP($B260,OFFSET(Pairings!$C$2,($A260-1)*gamesPerRound,0,gamesPerRound,3),2,FALSE),"")</f>
        <v/>
      </c>
      <c r="E260" s="32" t="str">
        <f ca="1">IF($B260&gt;0,VLOOKUP($B260,OFFSET(Pairings!$C$2,($A260-1)*gamesPerRound,0,gamesPerRound,3),3,FALSE),"")</f>
        <v/>
      </c>
      <c r="F260" s="32" t="str">
        <f t="shared" si="8"/>
        <v/>
      </c>
      <c r="G260" s="32" t="str">
        <f t="shared" si="9"/>
        <v/>
      </c>
      <c r="H260" s="99" t="str">
        <f ca="1">IF(OR(MOD(ROW(B260)-1,gamesPerRound)=1,B260="",ISNA(MATCH(B260,OFFSET($B$1,1+($A260-1)*gamesPerRound,0):B259,0))),"","duplicate result")</f>
        <v/>
      </c>
    </row>
    <row r="261" spans="1:10" x14ac:dyDescent="0.2">
      <c r="A261" s="32">
        <f>Pairings!B261</f>
        <v>2</v>
      </c>
      <c r="B261" s="45"/>
      <c r="C261" s="45"/>
      <c r="D261" s="32" t="str">
        <f ca="1">IF($B261&gt;0,VLOOKUP($B261,OFFSET(Pairings!$C$2,($A261-1)*gamesPerRound,0,gamesPerRound,3),2,FALSE),"")</f>
        <v/>
      </c>
      <c r="E261" s="32" t="str">
        <f ca="1">IF($B261&gt;0,VLOOKUP($B261,OFFSET(Pairings!$C$2,($A261-1)*gamesPerRound,0,gamesPerRound,3),3,FALSE),"")</f>
        <v/>
      </c>
      <c r="F261" s="32" t="str">
        <f t="shared" si="8"/>
        <v/>
      </c>
      <c r="G261" s="32" t="str">
        <f t="shared" si="9"/>
        <v/>
      </c>
      <c r="H261" s="99" t="str">
        <f ca="1">IF(OR(MOD(ROW(B261)-1,gamesPerRound)=1,B261="",ISNA(MATCH(B261,OFFSET($B$1,1+($A261-1)*gamesPerRound,0):B260,0))),"","duplicate result")</f>
        <v/>
      </c>
    </row>
    <row r="262" spans="1:10" x14ac:dyDescent="0.2">
      <c r="A262" s="32">
        <f>Pairings!B262</f>
        <v>2</v>
      </c>
      <c r="B262" s="45"/>
      <c r="C262" s="45"/>
      <c r="D262" s="32" t="str">
        <f ca="1">IF($B262&gt;0,VLOOKUP($B262,OFFSET(Pairings!$C$2,($A262-1)*gamesPerRound,0,gamesPerRound,3),2,FALSE),"")</f>
        <v/>
      </c>
      <c r="E262" s="32" t="str">
        <f ca="1">IF($B262&gt;0,VLOOKUP($B262,OFFSET(Pairings!$C$2,($A262-1)*gamesPerRound,0,gamesPerRound,3),3,FALSE),"")</f>
        <v/>
      </c>
      <c r="F262" s="32" t="str">
        <f t="shared" si="8"/>
        <v/>
      </c>
      <c r="G262" s="32" t="str">
        <f t="shared" si="9"/>
        <v/>
      </c>
      <c r="H262" s="99" t="str">
        <f ca="1">IF(OR(MOD(ROW(B262)-1,gamesPerRound)=1,B262="",ISNA(MATCH(B262,OFFSET($B$1,1+($A262-1)*gamesPerRound,0):B261,0))),"","duplicate result")</f>
        <v/>
      </c>
    </row>
    <row r="263" spans="1:10" x14ac:dyDescent="0.2">
      <c r="A263" s="32">
        <f>Pairings!B263</f>
        <v>2</v>
      </c>
      <c r="B263" s="45"/>
      <c r="C263" s="45"/>
      <c r="D263" s="32" t="str">
        <f ca="1">IF($B263&gt;0,VLOOKUP($B263,OFFSET(Pairings!$C$2,($A263-1)*gamesPerRound,0,gamesPerRound,3),2,FALSE),"")</f>
        <v/>
      </c>
      <c r="E263" s="32" t="str">
        <f ca="1">IF($B263&gt;0,VLOOKUP($B263,OFFSET(Pairings!$C$2,($A263-1)*gamesPerRound,0,gamesPerRound,3),3,FALSE),"")</f>
        <v/>
      </c>
      <c r="F263" s="32" t="str">
        <f t="shared" si="8"/>
        <v/>
      </c>
      <c r="G263" s="32" t="str">
        <f t="shared" si="9"/>
        <v/>
      </c>
      <c r="H263" s="99" t="str">
        <f ca="1">IF(OR(MOD(ROW(B263)-1,gamesPerRound)=1,B263="",ISNA(MATCH(B263,OFFSET($B$1,1+($A263-1)*gamesPerRound,0):B262,0))),"","duplicate result")</f>
        <v/>
      </c>
    </row>
    <row r="264" spans="1:10" x14ac:dyDescent="0.2">
      <c r="A264" s="32">
        <f>Pairings!B264</f>
        <v>2</v>
      </c>
      <c r="B264" s="45"/>
      <c r="C264" s="45"/>
      <c r="D264" s="32" t="str">
        <f ca="1">IF($B264&gt;0,VLOOKUP($B264,OFFSET(Pairings!$C$2,($A264-1)*gamesPerRound,0,gamesPerRound,3),2,FALSE),"")</f>
        <v/>
      </c>
      <c r="E264" s="32" t="str">
        <f ca="1">IF($B264&gt;0,VLOOKUP($B264,OFFSET(Pairings!$C$2,($A264-1)*gamesPerRound,0,gamesPerRound,3),3,FALSE),"")</f>
        <v/>
      </c>
      <c r="F264" s="32" t="str">
        <f t="shared" si="8"/>
        <v/>
      </c>
      <c r="G264" s="32" t="str">
        <f t="shared" si="9"/>
        <v/>
      </c>
      <c r="H264" s="99" t="str">
        <f ca="1">IF(OR(MOD(ROW(B264)-1,gamesPerRound)=1,B264="",ISNA(MATCH(B264,OFFSET($B$1,1+($A264-1)*gamesPerRound,0):B263,0))),"","duplicate result")</f>
        <v/>
      </c>
    </row>
    <row r="265" spans="1:10" x14ac:dyDescent="0.2">
      <c r="A265" s="32">
        <f>Pairings!B265</f>
        <v>2</v>
      </c>
      <c r="B265" s="45"/>
      <c r="C265" s="45"/>
      <c r="D265" s="32" t="str">
        <f ca="1">IF($B265&gt;0,VLOOKUP($B265,OFFSET(Pairings!$C$2,($A265-1)*gamesPerRound,0,gamesPerRound,3),2,FALSE),"")</f>
        <v/>
      </c>
      <c r="E265" s="32" t="str">
        <f ca="1">IF($B265&gt;0,VLOOKUP($B265,OFFSET(Pairings!$C$2,($A265-1)*gamesPerRound,0,gamesPerRound,3),3,FALSE),"")</f>
        <v/>
      </c>
      <c r="F265" s="32" t="str">
        <f t="shared" si="8"/>
        <v/>
      </c>
      <c r="G265" s="32" t="str">
        <f t="shared" si="9"/>
        <v/>
      </c>
      <c r="H265" s="99" t="str">
        <f ca="1">IF(OR(MOD(ROW(B265)-1,gamesPerRound)=1,B265="",ISNA(MATCH(B265,OFFSET($B$1,1+($A265-1)*gamesPerRound,0):B264,0))),"","duplicate result")</f>
        <v/>
      </c>
    </row>
    <row r="266" spans="1:10" x14ac:dyDescent="0.2">
      <c r="A266" s="32">
        <f>Pairings!B266</f>
        <v>2</v>
      </c>
      <c r="B266" s="45"/>
      <c r="C266" s="45"/>
      <c r="D266" s="32" t="str">
        <f ca="1">IF($B266&gt;0,VLOOKUP($B266,OFFSET(Pairings!$C$2,($A266-1)*gamesPerRound,0,gamesPerRound,3),2,FALSE),"")</f>
        <v/>
      </c>
      <c r="E266" s="32" t="str">
        <f ca="1">IF($B266&gt;0,VLOOKUP($B266,OFFSET(Pairings!$C$2,($A266-1)*gamesPerRound,0,gamesPerRound,3),3,FALSE),"")</f>
        <v/>
      </c>
      <c r="F266" s="32" t="str">
        <f t="shared" si="8"/>
        <v/>
      </c>
      <c r="G266" s="32" t="str">
        <f t="shared" si="9"/>
        <v/>
      </c>
      <c r="H266" s="99" t="str">
        <f ca="1">IF(OR(MOD(ROW(B266)-1,gamesPerRound)=1,B266="",ISNA(MATCH(B266,OFFSET($B$1,1+($A266-1)*gamesPerRound,0):B265,0))),"","duplicate result")</f>
        <v/>
      </c>
    </row>
    <row r="267" spans="1:10" x14ac:dyDescent="0.2">
      <c r="A267" s="32">
        <f>Pairings!B267</f>
        <v>2</v>
      </c>
      <c r="B267" s="45"/>
      <c r="C267" s="45"/>
      <c r="D267" s="32" t="str">
        <f ca="1">IF($B267&gt;0,VLOOKUP($B267,OFFSET(Pairings!$C$2,($A267-1)*gamesPerRound,0,gamesPerRound,3),2,FALSE),"")</f>
        <v/>
      </c>
      <c r="E267" s="32" t="str">
        <f ca="1">IF($B267&gt;0,VLOOKUP($B267,OFFSET(Pairings!$C$2,($A267-1)*gamesPerRound,0,gamesPerRound,3),3,FALSE),"")</f>
        <v/>
      </c>
      <c r="F267" s="32" t="str">
        <f t="shared" si="8"/>
        <v/>
      </c>
      <c r="G267" s="32" t="str">
        <f t="shared" si="9"/>
        <v/>
      </c>
      <c r="H267" s="99" t="str">
        <f ca="1">IF(OR(MOD(ROW(B267)-1,gamesPerRound)=1,B267="",ISNA(MATCH(B267,OFFSET($B$1,1+($A267-1)*gamesPerRound,0):B266,0))),"","duplicate result")</f>
        <v/>
      </c>
    </row>
    <row r="268" spans="1:10" x14ac:dyDescent="0.2">
      <c r="A268" s="32">
        <f>Pairings!B268</f>
        <v>2</v>
      </c>
      <c r="B268" s="45"/>
      <c r="C268" s="45"/>
      <c r="D268" s="32" t="str">
        <f ca="1">IF($B268&gt;0,VLOOKUP($B268,OFFSET(Pairings!$C$2,($A268-1)*gamesPerRound,0,gamesPerRound,3),2,FALSE),"")</f>
        <v/>
      </c>
      <c r="E268" s="32" t="str">
        <f ca="1">IF($B268&gt;0,VLOOKUP($B268,OFFSET(Pairings!$C$2,($A268-1)*gamesPerRound,0,gamesPerRound,3),3,FALSE),"")</f>
        <v/>
      </c>
      <c r="F268" s="32" t="str">
        <f t="shared" si="8"/>
        <v/>
      </c>
      <c r="G268" s="32" t="str">
        <f t="shared" si="9"/>
        <v/>
      </c>
      <c r="H268" s="99" t="str">
        <f ca="1">IF(OR(MOD(ROW(B268)-1,gamesPerRound)=1,B268="",ISNA(MATCH(B268,OFFSET($B$1,1+($A268-1)*gamesPerRound,0):B267,0))),"","duplicate result")</f>
        <v/>
      </c>
    </row>
    <row r="269" spans="1:10" x14ac:dyDescent="0.2">
      <c r="A269" s="32">
        <f>Pairings!B269</f>
        <v>2</v>
      </c>
      <c r="B269" s="45"/>
      <c r="C269" s="45"/>
      <c r="D269" s="32" t="str">
        <f ca="1">IF($B269&gt;0,VLOOKUP($B269,OFFSET(Pairings!$C$2,($A269-1)*gamesPerRound,0,gamesPerRound,3),2,FALSE),"")</f>
        <v/>
      </c>
      <c r="E269" s="32" t="str">
        <f ca="1">IF($B269&gt;0,VLOOKUP($B269,OFFSET(Pairings!$C$2,($A269-1)*gamesPerRound,0,gamesPerRound,3),3,FALSE),"")</f>
        <v/>
      </c>
      <c r="F269" s="32" t="str">
        <f t="shared" si="8"/>
        <v/>
      </c>
      <c r="G269" s="32" t="str">
        <f t="shared" si="9"/>
        <v/>
      </c>
      <c r="H269" s="99" t="str">
        <f ca="1">IF(OR(MOD(ROW(B269)-1,gamesPerRound)=1,B269="",ISNA(MATCH(B269,OFFSET($B$1,1+($A269-1)*gamesPerRound,0):B268,0))),"","duplicate result")</f>
        <v/>
      </c>
    </row>
    <row r="270" spans="1:10" x14ac:dyDescent="0.2">
      <c r="A270" s="32">
        <f>Pairings!B270</f>
        <v>2</v>
      </c>
      <c r="B270" s="45"/>
      <c r="C270" s="45"/>
      <c r="D270" s="32" t="str">
        <f ca="1">IF($B270&gt;0,VLOOKUP($B270,OFFSET(Pairings!$C$2,($A270-1)*gamesPerRound,0,gamesPerRound,3),2,FALSE),"")</f>
        <v/>
      </c>
      <c r="E270" s="32" t="str">
        <f ca="1">IF($B270&gt;0,VLOOKUP($B270,OFFSET(Pairings!$C$2,($A270-1)*gamesPerRound,0,gamesPerRound,3),3,FALSE),"")</f>
        <v/>
      </c>
      <c r="F270" s="32" t="str">
        <f t="shared" si="8"/>
        <v/>
      </c>
      <c r="G270" s="32" t="str">
        <f t="shared" si="9"/>
        <v/>
      </c>
      <c r="H270" s="99" t="str">
        <f ca="1">IF(OR(MOD(ROW(B270)-1,gamesPerRound)=1,B270="",ISNA(MATCH(B270,OFFSET($B$1,1+($A270-1)*gamesPerRound,0):B269,0))),"","duplicate result")</f>
        <v/>
      </c>
    </row>
    <row r="271" spans="1:10" x14ac:dyDescent="0.2">
      <c r="A271" s="32">
        <f>Pairings!B271</f>
        <v>2</v>
      </c>
      <c r="B271" s="45"/>
      <c r="C271" s="45"/>
      <c r="D271" s="32" t="str">
        <f ca="1">IF($B271&gt;0,VLOOKUP($B271,OFFSET(Pairings!$C$2,($A271-1)*gamesPerRound,0,gamesPerRound,3),2,FALSE),"")</f>
        <v/>
      </c>
      <c r="E271" s="32" t="str">
        <f ca="1">IF($B271&gt;0,VLOOKUP($B271,OFFSET(Pairings!$C$2,($A271-1)*gamesPerRound,0,gamesPerRound,3),3,FALSE),"")</f>
        <v/>
      </c>
      <c r="F271" s="32" t="str">
        <f t="shared" si="8"/>
        <v/>
      </c>
      <c r="G271" s="32" t="str">
        <f t="shared" si="9"/>
        <v/>
      </c>
      <c r="H271" s="99" t="str">
        <f ca="1">IF(OR(MOD(ROW(B271)-1,gamesPerRound)=1,B271="",ISNA(MATCH(B271,OFFSET($B$1,1+($A271-1)*gamesPerRound,0):B270,0))),"","duplicate result")</f>
        <v/>
      </c>
    </row>
    <row r="272" spans="1:10" x14ac:dyDescent="0.2">
      <c r="A272" s="32">
        <f>Pairings!B272</f>
        <v>2</v>
      </c>
      <c r="B272" s="45"/>
      <c r="C272" s="45"/>
      <c r="D272" s="32" t="str">
        <f ca="1">IF($B272&gt;0,VLOOKUP($B272,OFFSET(Pairings!$C$2,($A272-1)*gamesPerRound,0,gamesPerRound,3),2,FALSE),"")</f>
        <v/>
      </c>
      <c r="E272" s="32" t="str">
        <f ca="1">IF($B272&gt;0,VLOOKUP($B272,OFFSET(Pairings!$C$2,($A272-1)*gamesPerRound,0,gamesPerRound,3),3,FALSE),"")</f>
        <v/>
      </c>
      <c r="F272" s="32" t="str">
        <f t="shared" si="8"/>
        <v/>
      </c>
      <c r="G272" s="32" t="str">
        <f t="shared" si="9"/>
        <v/>
      </c>
      <c r="H272" s="99" t="str">
        <f ca="1">IF(OR(MOD(ROW(B272)-1,gamesPerRound)=1,B272="",ISNA(MATCH(B272,OFFSET($B$1,1+($A272-1)*gamesPerRound,0):B271,0))),"","duplicate result")</f>
        <v/>
      </c>
      <c r="J272" s="146"/>
    </row>
    <row r="273" spans="1:10" x14ac:dyDescent="0.2">
      <c r="A273" s="32">
        <f>Pairings!B273</f>
        <v>2</v>
      </c>
      <c r="B273" s="45"/>
      <c r="C273" s="45"/>
      <c r="D273" s="32" t="str">
        <f ca="1">IF($B273&gt;0,VLOOKUP($B273,OFFSET(Pairings!$C$2,($A273-1)*gamesPerRound,0,gamesPerRound,3),2,FALSE),"")</f>
        <v/>
      </c>
      <c r="E273" s="32" t="str">
        <f ca="1">IF($B273&gt;0,VLOOKUP($B273,OFFSET(Pairings!$C$2,($A273-1)*gamesPerRound,0,gamesPerRound,3),3,FALSE),"")</f>
        <v/>
      </c>
      <c r="F273" s="32" t="str">
        <f t="shared" si="8"/>
        <v/>
      </c>
      <c r="G273" s="32" t="str">
        <f t="shared" si="9"/>
        <v/>
      </c>
      <c r="H273" s="99" t="str">
        <f ca="1">IF(OR(MOD(ROW(B273)-1,gamesPerRound)=1,B273="",ISNA(MATCH(B273,OFFSET($B$1,1+($A273-1)*gamesPerRound,0):B272,0))),"","duplicate result")</f>
        <v/>
      </c>
      <c r="J273" s="146"/>
    </row>
    <row r="274" spans="1:10" x14ac:dyDescent="0.2">
      <c r="A274" s="32">
        <f>Pairings!B274</f>
        <v>2</v>
      </c>
      <c r="B274" s="45"/>
      <c r="C274" s="45"/>
      <c r="D274" s="32" t="str">
        <f ca="1">IF($B274&gt;0,VLOOKUP($B274,OFFSET(Pairings!$C$2,($A274-1)*gamesPerRound,0,gamesPerRound,3),2,FALSE),"")</f>
        <v/>
      </c>
      <c r="E274" s="32" t="str">
        <f ca="1">IF($B274&gt;0,VLOOKUP($B274,OFFSET(Pairings!$C$2,($A274-1)*gamesPerRound,0,gamesPerRound,3),3,FALSE),"")</f>
        <v/>
      </c>
      <c r="F274" s="32" t="str">
        <f t="shared" si="8"/>
        <v/>
      </c>
      <c r="G274" s="32" t="str">
        <f t="shared" si="9"/>
        <v/>
      </c>
      <c r="H274" s="99" t="str">
        <f ca="1">IF(OR(MOD(ROW(B274)-1,gamesPerRound)=1,B274="",ISNA(MATCH(B274,OFFSET($B$1,1+($A274-1)*gamesPerRound,0):B273,0))),"","duplicate result")</f>
        <v/>
      </c>
      <c r="J274" s="146"/>
    </row>
    <row r="275" spans="1:10" x14ac:dyDescent="0.2">
      <c r="A275" s="32">
        <f>Pairings!B275</f>
        <v>2</v>
      </c>
      <c r="B275" s="45"/>
      <c r="C275" s="45"/>
      <c r="D275" s="32" t="str">
        <f ca="1">IF($B275&gt;0,VLOOKUP($B275,OFFSET(Pairings!$C$2,($A275-1)*gamesPerRound,0,gamesPerRound,3),2,FALSE),"")</f>
        <v/>
      </c>
      <c r="E275" s="32" t="str">
        <f ca="1">IF($B275&gt;0,VLOOKUP($B275,OFFSET(Pairings!$C$2,($A275-1)*gamesPerRound,0,gamesPerRound,3),3,FALSE),"")</f>
        <v/>
      </c>
      <c r="F275" s="32" t="str">
        <f t="shared" si="8"/>
        <v/>
      </c>
      <c r="G275" s="32" t="str">
        <f t="shared" si="9"/>
        <v/>
      </c>
      <c r="H275" s="99" t="str">
        <f ca="1">IF(OR(MOD(ROW(B275)-1,gamesPerRound)=1,B275="",ISNA(MATCH(B275,OFFSET($B$1,1+($A275-1)*gamesPerRound,0):B274,0))),"","duplicate result")</f>
        <v/>
      </c>
      <c r="J275" s="146"/>
    </row>
    <row r="276" spans="1:10" x14ac:dyDescent="0.2">
      <c r="A276" s="32">
        <f>Pairings!B276</f>
        <v>2</v>
      </c>
      <c r="B276" s="45"/>
      <c r="C276" s="45"/>
      <c r="D276" s="32" t="str">
        <f ca="1">IF($B276&gt;0,VLOOKUP($B276,OFFSET(Pairings!$C$2,($A276-1)*gamesPerRound,0,gamesPerRound,3),2,FALSE),"")</f>
        <v/>
      </c>
      <c r="E276" s="32" t="str">
        <f ca="1">IF($B276&gt;0,VLOOKUP($B276,OFFSET(Pairings!$C$2,($A276-1)*gamesPerRound,0,gamesPerRound,3),3,FALSE),"")</f>
        <v/>
      </c>
      <c r="F276" s="32" t="str">
        <f t="shared" si="8"/>
        <v/>
      </c>
      <c r="G276" s="32" t="str">
        <f t="shared" si="9"/>
        <v/>
      </c>
      <c r="H276" s="99" t="str">
        <f ca="1">IF(OR(MOD(ROW(B276)-1,gamesPerRound)=1,B276="",ISNA(MATCH(B276,OFFSET($B$1,1+($A276-1)*gamesPerRound,0):B275,0))),"","duplicate result")</f>
        <v/>
      </c>
      <c r="J276" s="146"/>
    </row>
    <row r="277" spans="1:10" x14ac:dyDescent="0.2">
      <c r="A277" s="32">
        <f>Pairings!B277</f>
        <v>2</v>
      </c>
      <c r="B277" s="45"/>
      <c r="C277" s="45"/>
      <c r="D277" s="32" t="str">
        <f ca="1">IF($B277&gt;0,VLOOKUP($B277,OFFSET(Pairings!$C$2,($A277-1)*gamesPerRound,0,gamesPerRound,3),2,FALSE),"")</f>
        <v/>
      </c>
      <c r="E277" s="32" t="str">
        <f ca="1">IF($B277&gt;0,VLOOKUP($B277,OFFSET(Pairings!$C$2,($A277-1)*gamesPerRound,0,gamesPerRound,3),3,FALSE),"")</f>
        <v/>
      </c>
      <c r="F277" s="32" t="str">
        <f t="shared" si="8"/>
        <v/>
      </c>
      <c r="G277" s="32" t="str">
        <f t="shared" si="9"/>
        <v/>
      </c>
      <c r="H277" s="99" t="str">
        <f ca="1">IF(OR(MOD(ROW(B277)-1,gamesPerRound)=1,B277="",ISNA(MATCH(B277,OFFSET($B$1,1+($A277-1)*gamesPerRound,0):B276,0))),"","duplicate result")</f>
        <v/>
      </c>
      <c r="J277" s="146"/>
    </row>
    <row r="278" spans="1:10" x14ac:dyDescent="0.2">
      <c r="A278" s="32">
        <f>Pairings!B278</f>
        <v>2</v>
      </c>
      <c r="B278" s="45"/>
      <c r="C278" s="45"/>
      <c r="D278" s="32" t="str">
        <f ca="1">IF($B278&gt;0,VLOOKUP($B278,OFFSET(Pairings!$C$2,($A278-1)*gamesPerRound,0,gamesPerRound,3),2,FALSE),"")</f>
        <v/>
      </c>
      <c r="E278" s="32" t="str">
        <f ca="1">IF($B278&gt;0,VLOOKUP($B278,OFFSET(Pairings!$C$2,($A278-1)*gamesPerRound,0,gamesPerRound,3),3,FALSE),"")</f>
        <v/>
      </c>
      <c r="F278" s="32" t="str">
        <f t="shared" si="8"/>
        <v/>
      </c>
      <c r="G278" s="32" t="str">
        <f t="shared" si="9"/>
        <v/>
      </c>
      <c r="H278" s="99" t="str">
        <f ca="1">IF(OR(MOD(ROW(B278)-1,gamesPerRound)=1,B278="",ISNA(MATCH(B278,OFFSET($B$1,1+($A278-1)*gamesPerRound,0):B277,0))),"","duplicate result")</f>
        <v/>
      </c>
      <c r="J278" s="146"/>
    </row>
    <row r="279" spans="1:10" x14ac:dyDescent="0.2">
      <c r="A279" s="32">
        <f>Pairings!B279</f>
        <v>2</v>
      </c>
      <c r="B279" s="45"/>
      <c r="C279" s="45"/>
      <c r="D279" s="32" t="str">
        <f ca="1">IF($B279&gt;0,VLOOKUP($B279,OFFSET(Pairings!$C$2,($A279-1)*gamesPerRound,0,gamesPerRound,3),2,FALSE),"")</f>
        <v/>
      </c>
      <c r="E279" s="32" t="str">
        <f ca="1">IF($B279&gt;0,VLOOKUP($B279,OFFSET(Pairings!$C$2,($A279-1)*gamesPerRound,0,gamesPerRound,3),3,FALSE),"")</f>
        <v/>
      </c>
      <c r="F279" s="32" t="str">
        <f t="shared" si="8"/>
        <v/>
      </c>
      <c r="G279" s="32" t="str">
        <f t="shared" si="9"/>
        <v/>
      </c>
      <c r="H279" s="99" t="str">
        <f ca="1">IF(OR(MOD(ROW(B279)-1,gamesPerRound)=1,B279="",ISNA(MATCH(B279,OFFSET($B$1,1+($A279-1)*gamesPerRound,0):B278,0))),"","duplicate result")</f>
        <v/>
      </c>
      <c r="J279" s="146"/>
    </row>
    <row r="280" spans="1:10" x14ac:dyDescent="0.2">
      <c r="A280" s="32">
        <f>Pairings!B280</f>
        <v>2</v>
      </c>
      <c r="B280" s="45"/>
      <c r="C280" s="45"/>
      <c r="D280" s="32" t="str">
        <f ca="1">IF($B280&gt;0,VLOOKUP($B280,OFFSET(Pairings!$C$2,($A280-1)*gamesPerRound,0,gamesPerRound,3),2,FALSE),"")</f>
        <v/>
      </c>
      <c r="E280" s="32" t="str">
        <f ca="1">IF($B280&gt;0,VLOOKUP($B280,OFFSET(Pairings!$C$2,($A280-1)*gamesPerRound,0,gamesPerRound,3),3,FALSE),"")</f>
        <v/>
      </c>
      <c r="F280" s="32" t="str">
        <f t="shared" si="8"/>
        <v/>
      </c>
      <c r="G280" s="32" t="str">
        <f t="shared" si="9"/>
        <v/>
      </c>
      <c r="H280" s="99" t="str">
        <f ca="1">IF(OR(MOD(ROW(B280)-1,gamesPerRound)=1,B280="",ISNA(MATCH(B280,OFFSET($B$1,1+($A280-1)*gamesPerRound,0):B279,0))),"","duplicate result")</f>
        <v/>
      </c>
      <c r="J280" s="146"/>
    </row>
    <row r="281" spans="1:10" x14ac:dyDescent="0.2">
      <c r="A281" s="32">
        <f>Pairings!B281</f>
        <v>2</v>
      </c>
      <c r="B281" s="45"/>
      <c r="C281" s="45"/>
      <c r="D281" s="32" t="str">
        <f ca="1">IF($B281&gt;0,VLOOKUP($B281,OFFSET(Pairings!$C$2,($A281-1)*gamesPerRound,0,gamesPerRound,3),2,FALSE),"")</f>
        <v/>
      </c>
      <c r="E281" s="32" t="str">
        <f ca="1">IF($B281&gt;0,VLOOKUP($B281,OFFSET(Pairings!$C$2,($A281-1)*gamesPerRound,0,gamesPerRound,3),3,FALSE),"")</f>
        <v/>
      </c>
      <c r="F281" s="32" t="str">
        <f t="shared" si="8"/>
        <v/>
      </c>
      <c r="G281" s="32" t="str">
        <f t="shared" si="9"/>
        <v/>
      </c>
      <c r="H281" s="99" t="str">
        <f ca="1">IF(OR(MOD(ROW(B281)-1,gamesPerRound)=1,B281="",ISNA(MATCH(B281,OFFSET($B$1,1+($A281-1)*gamesPerRound,0):B280,0))),"","duplicate result")</f>
        <v/>
      </c>
      <c r="J281" s="146"/>
    </row>
    <row r="282" spans="1:10" x14ac:dyDescent="0.2">
      <c r="A282" s="32">
        <f>Pairings!B282</f>
        <v>2</v>
      </c>
      <c r="B282" s="45"/>
      <c r="C282" s="45"/>
      <c r="D282" s="32" t="str">
        <f ca="1">IF($B282&gt;0,VLOOKUP($B282,OFFSET(Pairings!$C$2,($A282-1)*gamesPerRound,0,gamesPerRound,3),2,FALSE),"")</f>
        <v/>
      </c>
      <c r="E282" s="32" t="str">
        <f ca="1">IF($B282&gt;0,VLOOKUP($B282,OFFSET(Pairings!$C$2,($A282-1)*gamesPerRound,0,gamesPerRound,3),3,FALSE),"")</f>
        <v/>
      </c>
      <c r="F282" s="32" t="str">
        <f t="shared" si="8"/>
        <v/>
      </c>
      <c r="G282" s="32" t="str">
        <f t="shared" si="9"/>
        <v/>
      </c>
      <c r="H282" s="99" t="str">
        <f ca="1">IF(OR(MOD(ROW(B282)-1,gamesPerRound)=1,B282="",ISNA(MATCH(B282,OFFSET($B$1,1+($A282-1)*gamesPerRound,0):B281,0))),"","duplicate result")</f>
        <v/>
      </c>
      <c r="J282" s="146"/>
    </row>
    <row r="283" spans="1:10" x14ac:dyDescent="0.2">
      <c r="A283" s="32">
        <f>Pairings!B283</f>
        <v>2</v>
      </c>
      <c r="B283" s="45"/>
      <c r="C283" s="45"/>
      <c r="D283" s="32" t="str">
        <f ca="1">IF($B283&gt;0,VLOOKUP($B283,OFFSET(Pairings!$C$2,($A283-1)*gamesPerRound,0,gamesPerRound,3),2,FALSE),"")</f>
        <v/>
      </c>
      <c r="E283" s="32" t="str">
        <f ca="1">IF($B283&gt;0,VLOOKUP($B283,OFFSET(Pairings!$C$2,($A283-1)*gamesPerRound,0,gamesPerRound,3),3,FALSE),"")</f>
        <v/>
      </c>
      <c r="F283" s="32" t="str">
        <f t="shared" si="8"/>
        <v/>
      </c>
      <c r="G283" s="32" t="str">
        <f t="shared" si="9"/>
        <v/>
      </c>
      <c r="H283" s="99" t="str">
        <f ca="1">IF(OR(MOD(ROW(B283)-1,gamesPerRound)=1,B283="",ISNA(MATCH(B283,OFFSET($B$1,1+($A283-1)*gamesPerRound,0):B282,0))),"","duplicate result")</f>
        <v/>
      </c>
      <c r="J283" s="146"/>
    </row>
    <row r="284" spans="1:10" x14ac:dyDescent="0.2">
      <c r="A284" s="32">
        <f>Pairings!B284</f>
        <v>2</v>
      </c>
      <c r="B284" s="45"/>
      <c r="C284" s="45"/>
      <c r="D284" s="32" t="str">
        <f ca="1">IF($B284&gt;0,VLOOKUP($B284,OFFSET(Pairings!$C$2,($A284-1)*gamesPerRound,0,gamesPerRound,3),2,FALSE),"")</f>
        <v/>
      </c>
      <c r="E284" s="32" t="str">
        <f ca="1">IF($B284&gt;0,VLOOKUP($B284,OFFSET(Pairings!$C$2,($A284-1)*gamesPerRound,0,gamesPerRound,3),3,FALSE),"")</f>
        <v/>
      </c>
      <c r="F284" s="32" t="str">
        <f t="shared" si="8"/>
        <v/>
      </c>
      <c r="G284" s="32" t="str">
        <f t="shared" si="9"/>
        <v/>
      </c>
      <c r="H284" s="99" t="str">
        <f ca="1">IF(OR(MOD(ROW(B284)-1,gamesPerRound)=1,B284="",ISNA(MATCH(B284,OFFSET($B$1,1+($A284-1)*gamesPerRound,0):B283,0))),"","duplicate result")</f>
        <v/>
      </c>
      <c r="J284" s="146"/>
    </row>
    <row r="285" spans="1:10" x14ac:dyDescent="0.2">
      <c r="A285" s="32">
        <f>Pairings!B285</f>
        <v>2</v>
      </c>
      <c r="B285" s="45"/>
      <c r="C285" s="45"/>
      <c r="D285" s="32" t="str">
        <f ca="1">IF($B285&gt;0,VLOOKUP($B285,OFFSET(Pairings!$C$2,($A285-1)*gamesPerRound,0,gamesPerRound,3),2,FALSE),"")</f>
        <v/>
      </c>
      <c r="E285" s="32" t="str">
        <f ca="1">IF($B285&gt;0,VLOOKUP($B285,OFFSET(Pairings!$C$2,($A285-1)*gamesPerRound,0,gamesPerRound,3),3,FALSE),"")</f>
        <v/>
      </c>
      <c r="F285" s="32" t="str">
        <f t="shared" si="8"/>
        <v/>
      </c>
      <c r="G285" s="32" t="str">
        <f t="shared" si="9"/>
        <v/>
      </c>
      <c r="H285" s="99" t="str">
        <f ca="1">IF(OR(MOD(ROW(B285)-1,gamesPerRound)=1,B285="",ISNA(MATCH(B285,OFFSET($B$1,1+($A285-1)*gamesPerRound,0):B284,0))),"","duplicate result")</f>
        <v/>
      </c>
      <c r="J285" s="146"/>
    </row>
    <row r="286" spans="1:10" x14ac:dyDescent="0.2">
      <c r="A286" s="32">
        <f>Pairings!B286</f>
        <v>2</v>
      </c>
      <c r="B286" s="45"/>
      <c r="C286" s="45"/>
      <c r="D286" s="32" t="str">
        <f ca="1">IF($B286&gt;0,VLOOKUP($B286,OFFSET(Pairings!$C$2,($A286-1)*gamesPerRound,0,gamesPerRound,3),2,FALSE),"")</f>
        <v/>
      </c>
      <c r="E286" s="32" t="str">
        <f ca="1">IF($B286&gt;0,VLOOKUP($B286,OFFSET(Pairings!$C$2,($A286-1)*gamesPerRound,0,gamesPerRound,3),3,FALSE),"")</f>
        <v/>
      </c>
      <c r="F286" s="32" t="str">
        <f t="shared" si="8"/>
        <v/>
      </c>
      <c r="G286" s="32" t="str">
        <f t="shared" si="9"/>
        <v/>
      </c>
      <c r="H286" s="99" t="str">
        <f ca="1">IF(OR(MOD(ROW(B286)-1,gamesPerRound)=1,B286="",ISNA(MATCH(B286,OFFSET($B$1,1+($A286-1)*gamesPerRound,0):B285,0))),"","duplicate result")</f>
        <v/>
      </c>
      <c r="J286" s="146"/>
    </row>
    <row r="287" spans="1:10" x14ac:dyDescent="0.2">
      <c r="A287" s="32">
        <f>Pairings!B287</f>
        <v>2</v>
      </c>
      <c r="B287" s="45"/>
      <c r="C287" s="45"/>
      <c r="D287" s="32" t="str">
        <f ca="1">IF($B287&gt;0,VLOOKUP($B287,OFFSET(Pairings!$C$2,($A287-1)*gamesPerRound,0,gamesPerRound,3),2,FALSE),"")</f>
        <v/>
      </c>
      <c r="E287" s="32" t="str">
        <f ca="1">IF($B287&gt;0,VLOOKUP($B287,OFFSET(Pairings!$C$2,($A287-1)*gamesPerRound,0,gamesPerRound,3),3,FALSE),"")</f>
        <v/>
      </c>
      <c r="F287" s="32" t="str">
        <f t="shared" si="8"/>
        <v/>
      </c>
      <c r="G287" s="32" t="str">
        <f t="shared" si="9"/>
        <v/>
      </c>
      <c r="H287" s="99" t="str">
        <f ca="1">IF(OR(MOD(ROW(B287)-1,gamesPerRound)=1,B287="",ISNA(MATCH(B287,OFFSET($B$1,1+($A287-1)*gamesPerRound,0):B286,0))),"","duplicate result")</f>
        <v/>
      </c>
      <c r="J287" s="146"/>
    </row>
    <row r="288" spans="1:10" x14ac:dyDescent="0.2">
      <c r="A288" s="32">
        <f>Pairings!B288</f>
        <v>2</v>
      </c>
      <c r="B288" s="45"/>
      <c r="C288" s="45"/>
      <c r="D288" s="32" t="str">
        <f ca="1">IF($B288&gt;0,VLOOKUP($B288,OFFSET(Pairings!$C$2,($A288-1)*gamesPerRound,0,gamesPerRound,3),2,FALSE),"")</f>
        <v/>
      </c>
      <c r="E288" s="32" t="str">
        <f ca="1">IF($B288&gt;0,VLOOKUP($B288,OFFSET(Pairings!$C$2,($A288-1)*gamesPerRound,0,gamesPerRound,3),3,FALSE),"")</f>
        <v/>
      </c>
      <c r="F288" s="32" t="str">
        <f t="shared" si="8"/>
        <v/>
      </c>
      <c r="G288" s="32" t="str">
        <f t="shared" si="9"/>
        <v/>
      </c>
      <c r="H288" s="99" t="str">
        <f ca="1">IF(OR(MOD(ROW(B288)-1,gamesPerRound)=1,B288="",ISNA(MATCH(B288,OFFSET($B$1,1+($A288-1)*gamesPerRound,0):B287,0))),"","duplicate result")</f>
        <v/>
      </c>
      <c r="J288" s="146"/>
    </row>
    <row r="289" spans="1:10" x14ac:dyDescent="0.2">
      <c r="A289" s="32">
        <f>Pairings!B289</f>
        <v>2</v>
      </c>
      <c r="B289" s="45"/>
      <c r="C289" s="45"/>
      <c r="D289" s="32" t="str">
        <f ca="1">IF($B289&gt;0,VLOOKUP($B289,OFFSET(Pairings!$C$2,($A289-1)*gamesPerRound,0,gamesPerRound,3),2,FALSE),"")</f>
        <v/>
      </c>
      <c r="E289" s="32" t="str">
        <f ca="1">IF($B289&gt;0,VLOOKUP($B289,OFFSET(Pairings!$C$2,($A289-1)*gamesPerRound,0,gamesPerRound,3),3,FALSE),"")</f>
        <v/>
      </c>
      <c r="F289" s="32" t="str">
        <f t="shared" si="8"/>
        <v/>
      </c>
      <c r="G289" s="32" t="str">
        <f t="shared" si="9"/>
        <v/>
      </c>
      <c r="H289" s="99" t="str">
        <f ca="1">IF(OR(MOD(ROW(B289)-1,gamesPerRound)=1,B289="",ISNA(MATCH(B289,OFFSET($B$1,1+($A289-1)*gamesPerRound,0):B288,0))),"","duplicate result")</f>
        <v/>
      </c>
      <c r="J289" s="146"/>
    </row>
    <row r="290" spans="1:10" x14ac:dyDescent="0.2">
      <c r="A290" s="32">
        <f>Pairings!B290</f>
        <v>2</v>
      </c>
      <c r="B290" s="45"/>
      <c r="C290" s="45"/>
      <c r="D290" s="32" t="str">
        <f ca="1">IF($B290&gt;0,VLOOKUP($B290,OFFSET(Pairings!$C$2,($A290-1)*gamesPerRound,0,gamesPerRound,3),2,FALSE),"")</f>
        <v/>
      </c>
      <c r="E290" s="32" t="str">
        <f ca="1">IF($B290&gt;0,VLOOKUP($B290,OFFSET(Pairings!$C$2,($A290-1)*gamesPerRound,0,gamesPerRound,3),3,FALSE),"")</f>
        <v/>
      </c>
      <c r="F290" s="32" t="str">
        <f t="shared" si="8"/>
        <v/>
      </c>
      <c r="G290" s="32" t="str">
        <f t="shared" si="9"/>
        <v/>
      </c>
      <c r="H290" s="99" t="str">
        <f ca="1">IF(OR(MOD(ROW(B290)-1,gamesPerRound)=1,B290="",ISNA(MATCH(B290,OFFSET($B$1,1+($A290-1)*gamesPerRound,0):B289,0))),"","duplicate result")</f>
        <v/>
      </c>
      <c r="J290" s="146"/>
    </row>
    <row r="291" spans="1:10" x14ac:dyDescent="0.2">
      <c r="A291" s="32">
        <f>Pairings!B291</f>
        <v>2</v>
      </c>
      <c r="B291" s="45"/>
      <c r="C291" s="45"/>
      <c r="D291" s="32" t="str">
        <f ca="1">IF($B291&gt;0,VLOOKUP($B291,OFFSET(Pairings!$C$2,($A291-1)*gamesPerRound,0,gamesPerRound,3),2,FALSE),"")</f>
        <v/>
      </c>
      <c r="E291" s="32" t="str">
        <f ca="1">IF($B291&gt;0,VLOOKUP($B291,OFFSET(Pairings!$C$2,($A291-1)*gamesPerRound,0,gamesPerRound,3),3,FALSE),"")</f>
        <v/>
      </c>
      <c r="F291" s="32" t="str">
        <f t="shared" si="8"/>
        <v/>
      </c>
      <c r="G291" s="32" t="str">
        <f t="shared" si="9"/>
        <v/>
      </c>
      <c r="H291" s="99" t="str">
        <f ca="1">IF(OR(MOD(ROW(B291)-1,gamesPerRound)=1,B291="",ISNA(MATCH(B291,OFFSET($B$1,1+($A291-1)*gamesPerRound,0):B290,0))),"","duplicate result")</f>
        <v/>
      </c>
      <c r="J291" s="146"/>
    </row>
    <row r="292" spans="1:10" x14ac:dyDescent="0.2">
      <c r="A292" s="32">
        <f>Pairings!B292</f>
        <v>2</v>
      </c>
      <c r="B292" s="45"/>
      <c r="C292" s="45"/>
      <c r="D292" s="32" t="str">
        <f ca="1">IF($B292&gt;0,VLOOKUP($B292,OFFSET(Pairings!$C$2,($A292-1)*gamesPerRound,0,gamesPerRound,3),2,FALSE),"")</f>
        <v/>
      </c>
      <c r="E292" s="32" t="str">
        <f ca="1">IF($B292&gt;0,VLOOKUP($B292,OFFSET(Pairings!$C$2,($A292-1)*gamesPerRound,0,gamesPerRound,3),3,FALSE),"")</f>
        <v/>
      </c>
      <c r="F292" s="32" t="str">
        <f t="shared" si="8"/>
        <v/>
      </c>
      <c r="G292" s="32" t="str">
        <f t="shared" si="9"/>
        <v/>
      </c>
      <c r="H292" s="99" t="str">
        <f ca="1">IF(OR(MOD(ROW(B292)-1,gamesPerRound)=1,B292="",ISNA(MATCH(B292,OFFSET($B$1,1+($A292-1)*gamesPerRound,0):B291,0))),"","duplicate result")</f>
        <v/>
      </c>
      <c r="J292" s="146"/>
    </row>
    <row r="293" spans="1:10" x14ac:dyDescent="0.2">
      <c r="A293" s="32">
        <f>Pairings!B293</f>
        <v>2</v>
      </c>
      <c r="B293" s="45"/>
      <c r="C293" s="45"/>
      <c r="D293" s="32" t="str">
        <f ca="1">IF($B293&gt;0,VLOOKUP($B293,OFFSET(Pairings!$C$2,($A293-1)*gamesPerRound,0,gamesPerRound,3),2,FALSE),"")</f>
        <v/>
      </c>
      <c r="E293" s="32" t="str">
        <f ca="1">IF($B293&gt;0,VLOOKUP($B293,OFFSET(Pairings!$C$2,($A293-1)*gamesPerRound,0,gamesPerRound,3),3,FALSE),"")</f>
        <v/>
      </c>
      <c r="F293" s="32" t="str">
        <f t="shared" si="8"/>
        <v/>
      </c>
      <c r="G293" s="32" t="str">
        <f t="shared" si="9"/>
        <v/>
      </c>
      <c r="H293" s="99" t="str">
        <f ca="1">IF(OR(MOD(ROW(B293)-1,gamesPerRound)=1,B293="",ISNA(MATCH(B293,OFFSET($B$1,1+($A293-1)*gamesPerRound,0):B292,0))),"","duplicate result")</f>
        <v/>
      </c>
      <c r="J293" s="146"/>
    </row>
    <row r="294" spans="1:10" x14ac:dyDescent="0.2">
      <c r="A294" s="32">
        <f>Pairings!B294</f>
        <v>2</v>
      </c>
      <c r="B294" s="45"/>
      <c r="C294" s="45"/>
      <c r="D294" s="32" t="str">
        <f ca="1">IF($B294&gt;0,VLOOKUP($B294,OFFSET(Pairings!$C$2,($A294-1)*gamesPerRound,0,gamesPerRound,3),2,FALSE),"")</f>
        <v/>
      </c>
      <c r="E294" s="32" t="str">
        <f ca="1">IF($B294&gt;0,VLOOKUP($B294,OFFSET(Pairings!$C$2,($A294-1)*gamesPerRound,0,gamesPerRound,3),3,FALSE),"")</f>
        <v/>
      </c>
      <c r="F294" s="32" t="str">
        <f t="shared" si="8"/>
        <v/>
      </c>
      <c r="G294" s="32" t="str">
        <f t="shared" si="9"/>
        <v/>
      </c>
      <c r="H294" s="99" t="str">
        <f ca="1">IF(OR(MOD(ROW(B294)-1,gamesPerRound)=1,B294="",ISNA(MATCH(B294,OFFSET($B$1,1+($A294-1)*gamesPerRound,0):B293,0))),"","duplicate result")</f>
        <v/>
      </c>
      <c r="J294" s="146"/>
    </row>
    <row r="295" spans="1:10" x14ac:dyDescent="0.2">
      <c r="A295" s="32">
        <f>Pairings!B295</f>
        <v>2</v>
      </c>
      <c r="B295" s="45"/>
      <c r="C295" s="45"/>
      <c r="D295" s="32" t="str">
        <f ca="1">IF($B295&gt;0,VLOOKUP($B295,OFFSET(Pairings!$C$2,($A295-1)*gamesPerRound,0,gamesPerRound,3),2,FALSE),"")</f>
        <v/>
      </c>
      <c r="E295" s="32" t="str">
        <f ca="1">IF($B295&gt;0,VLOOKUP($B295,OFFSET(Pairings!$C$2,($A295-1)*gamesPerRound,0,gamesPerRound,3),3,FALSE),"")</f>
        <v/>
      </c>
      <c r="F295" s="32" t="str">
        <f t="shared" si="8"/>
        <v/>
      </c>
      <c r="G295" s="32" t="str">
        <f t="shared" si="9"/>
        <v/>
      </c>
      <c r="H295" s="99" t="str">
        <f ca="1">IF(OR(MOD(ROW(B295)-1,gamesPerRound)=1,B295="",ISNA(MATCH(B295,OFFSET($B$1,1+($A295-1)*gamesPerRound,0):B294,0))),"","duplicate result")</f>
        <v/>
      </c>
      <c r="J295" s="146"/>
    </row>
    <row r="296" spans="1:10" x14ac:dyDescent="0.2">
      <c r="A296" s="32">
        <f>Pairings!B296</f>
        <v>2</v>
      </c>
      <c r="B296" s="45"/>
      <c r="C296" s="45"/>
      <c r="D296" s="32" t="str">
        <f ca="1">IF($B296&gt;0,VLOOKUP($B296,OFFSET(Pairings!$C$2,($A296-1)*gamesPerRound,0,gamesPerRound,3),2,FALSE),"")</f>
        <v/>
      </c>
      <c r="E296" s="32" t="str">
        <f ca="1">IF($B296&gt;0,VLOOKUP($B296,OFFSET(Pairings!$C$2,($A296-1)*gamesPerRound,0,gamesPerRound,3),3,FALSE),"")</f>
        <v/>
      </c>
      <c r="F296" s="32" t="str">
        <f t="shared" si="8"/>
        <v/>
      </c>
      <c r="G296" s="32" t="str">
        <f t="shared" si="9"/>
        <v/>
      </c>
      <c r="H296" s="99" t="str">
        <f ca="1">IF(OR(MOD(ROW(B296)-1,gamesPerRound)=1,B296="",ISNA(MATCH(B296,OFFSET($B$1,1+($A296-1)*gamesPerRound,0):B295,0))),"","duplicate result")</f>
        <v/>
      </c>
      <c r="J296" s="146"/>
    </row>
    <row r="297" spans="1:10" x14ac:dyDescent="0.2">
      <c r="A297" s="32">
        <f>Pairings!B297</f>
        <v>2</v>
      </c>
      <c r="B297" s="45"/>
      <c r="C297" s="45"/>
      <c r="D297" s="32" t="str">
        <f ca="1">IF($B297&gt;0,VLOOKUP($B297,OFFSET(Pairings!$C$2,($A297-1)*gamesPerRound,0,gamesPerRound,3),2,FALSE),"")</f>
        <v/>
      </c>
      <c r="E297" s="32" t="str">
        <f ca="1">IF($B297&gt;0,VLOOKUP($B297,OFFSET(Pairings!$C$2,($A297-1)*gamesPerRound,0,gamesPerRound,3),3,FALSE),"")</f>
        <v/>
      </c>
      <c r="F297" s="32" t="str">
        <f t="shared" si="8"/>
        <v/>
      </c>
      <c r="G297" s="32" t="str">
        <f t="shared" si="9"/>
        <v/>
      </c>
      <c r="H297" s="99" t="str">
        <f ca="1">IF(OR(MOD(ROW(B297)-1,gamesPerRound)=1,B297="",ISNA(MATCH(B297,OFFSET($B$1,1+($A297-1)*gamesPerRound,0):B296,0))),"","duplicate result")</f>
        <v/>
      </c>
      <c r="J297" s="146"/>
    </row>
    <row r="298" spans="1:10" x14ac:dyDescent="0.2">
      <c r="A298" s="32">
        <f>Pairings!B298</f>
        <v>2</v>
      </c>
      <c r="B298" s="45"/>
      <c r="C298" s="45"/>
      <c r="D298" s="32" t="str">
        <f ca="1">IF($B298&gt;0,VLOOKUP($B298,OFFSET(Pairings!$C$2,($A298-1)*gamesPerRound,0,gamesPerRound,3),2,FALSE),"")</f>
        <v/>
      </c>
      <c r="E298" s="32" t="str">
        <f ca="1">IF($B298&gt;0,VLOOKUP($B298,OFFSET(Pairings!$C$2,($A298-1)*gamesPerRound,0,gamesPerRound,3),3,FALSE),"")</f>
        <v/>
      </c>
      <c r="F298" s="32" t="str">
        <f t="shared" si="8"/>
        <v/>
      </c>
      <c r="G298" s="32" t="str">
        <f t="shared" si="9"/>
        <v/>
      </c>
      <c r="H298" s="99" t="str">
        <f ca="1">IF(OR(MOD(ROW(B298)-1,gamesPerRound)=1,B298="",ISNA(MATCH(B298,OFFSET($B$1,1+($A298-1)*gamesPerRound,0):B297,0))),"","duplicate result")</f>
        <v/>
      </c>
      <c r="J298" s="146"/>
    </row>
    <row r="299" spans="1:10" x14ac:dyDescent="0.2">
      <c r="A299" s="32">
        <f>Pairings!B299</f>
        <v>2</v>
      </c>
      <c r="B299" s="45"/>
      <c r="C299" s="45"/>
      <c r="D299" s="32" t="str">
        <f ca="1">IF($B299&gt;0,VLOOKUP($B299,OFFSET(Pairings!$C$2,($A299-1)*gamesPerRound,0,gamesPerRound,3),2,FALSE),"")</f>
        <v/>
      </c>
      <c r="E299" s="32" t="str">
        <f ca="1">IF($B299&gt;0,VLOOKUP($B299,OFFSET(Pairings!$C$2,($A299-1)*gamesPerRound,0,gamesPerRound,3),3,FALSE),"")</f>
        <v/>
      </c>
      <c r="F299" s="32" t="str">
        <f t="shared" si="8"/>
        <v/>
      </c>
      <c r="G299" s="32" t="str">
        <f t="shared" si="9"/>
        <v/>
      </c>
      <c r="H299" s="99" t="str">
        <f ca="1">IF(OR(MOD(ROW(B299)-1,gamesPerRound)=1,B299="",ISNA(MATCH(B299,OFFSET($B$1,1+($A299-1)*gamesPerRound,0):B298,0))),"","duplicate result")</f>
        <v/>
      </c>
      <c r="J299" s="146"/>
    </row>
    <row r="300" spans="1:10" x14ac:dyDescent="0.2">
      <c r="A300" s="32">
        <f>Pairings!B300</f>
        <v>2</v>
      </c>
      <c r="B300" s="45"/>
      <c r="C300" s="45"/>
      <c r="D300" s="32" t="str">
        <f ca="1">IF($B300&gt;0,VLOOKUP($B300,OFFSET(Pairings!$C$2,($A300-1)*gamesPerRound,0,gamesPerRound,3),2,FALSE),"")</f>
        <v/>
      </c>
      <c r="E300" s="32" t="str">
        <f ca="1">IF($B300&gt;0,VLOOKUP($B300,OFFSET(Pairings!$C$2,($A300-1)*gamesPerRound,0,gamesPerRound,3),3,FALSE),"")</f>
        <v/>
      </c>
      <c r="F300" s="32" t="str">
        <f t="shared" si="8"/>
        <v/>
      </c>
      <c r="G300" s="32" t="str">
        <f t="shared" si="9"/>
        <v/>
      </c>
      <c r="H300" s="99" t="str">
        <f ca="1">IF(OR(MOD(ROW(B300)-1,gamesPerRound)=1,B300="",ISNA(MATCH(B300,OFFSET($B$1,1+($A300-1)*gamesPerRound,0):B299,0))),"","duplicate result")</f>
        <v/>
      </c>
      <c r="J300" s="146"/>
    </row>
    <row r="301" spans="1:10" x14ac:dyDescent="0.2">
      <c r="A301" s="32">
        <f>Pairings!B301</f>
        <v>2</v>
      </c>
      <c r="B301" s="45"/>
      <c r="C301" s="45"/>
      <c r="D301" s="32" t="str">
        <f ca="1">IF($B301&gt;0,VLOOKUP($B301,OFFSET(Pairings!$C$2,($A301-1)*gamesPerRound,0,gamesPerRound,3),2,FALSE),"")</f>
        <v/>
      </c>
      <c r="E301" s="32" t="str">
        <f ca="1">IF($B301&gt;0,VLOOKUP($B301,OFFSET(Pairings!$C$2,($A301-1)*gamesPerRound,0,gamesPerRound,3),3,FALSE),"")</f>
        <v/>
      </c>
      <c r="F301" s="32" t="str">
        <f t="shared" si="8"/>
        <v/>
      </c>
      <c r="G301" s="32" t="str">
        <f t="shared" si="9"/>
        <v/>
      </c>
      <c r="H301" s="99" t="str">
        <f ca="1">IF(OR(MOD(ROW(B301)-1,gamesPerRound)=1,B301="",ISNA(MATCH(B301,OFFSET($B$1,1+($A301-1)*gamesPerRound,0):B300,0))),"","duplicate result")</f>
        <v/>
      </c>
      <c r="J301" s="146"/>
    </row>
    <row r="302" spans="1:10" x14ac:dyDescent="0.2">
      <c r="A302" s="32">
        <f>Pairings!B302</f>
        <v>2</v>
      </c>
      <c r="B302" s="45"/>
      <c r="C302" s="45"/>
      <c r="D302" s="32" t="str">
        <f ca="1">IF($B302&gt;0,VLOOKUP($B302,OFFSET(Pairings!$C$2,($A302-1)*gamesPerRound,0,gamesPerRound,3),2,FALSE),"")</f>
        <v/>
      </c>
      <c r="E302" s="32" t="str">
        <f ca="1">IF($B302&gt;0,VLOOKUP($B302,OFFSET(Pairings!$C$2,($A302-1)*gamesPerRound,0,gamesPerRound,3),3,FALSE),"")</f>
        <v/>
      </c>
      <c r="F302" s="32" t="str">
        <f t="shared" si="8"/>
        <v/>
      </c>
      <c r="G302" s="32" t="str">
        <f t="shared" si="9"/>
        <v/>
      </c>
      <c r="H302" s="99" t="str">
        <f ca="1">IF(OR(MOD(ROW(B302)-1,gamesPerRound)=1,B302="",ISNA(MATCH(B302,OFFSET($B$1,1+($A302-1)*gamesPerRound,0):B301,0))),"","duplicate result")</f>
        <v/>
      </c>
      <c r="J302" s="146"/>
    </row>
    <row r="303" spans="1:10" x14ac:dyDescent="0.2">
      <c r="A303" s="32">
        <f>Pairings!B303</f>
        <v>2</v>
      </c>
      <c r="B303" s="45"/>
      <c r="C303" s="45"/>
      <c r="D303" s="32" t="str">
        <f ca="1">IF($B303&gt;0,VLOOKUP($B303,OFFSET(Pairings!$C$2,($A303-1)*gamesPerRound,0,gamesPerRound,3),2,FALSE),"")</f>
        <v/>
      </c>
      <c r="E303" s="32" t="str">
        <f ca="1">IF($B303&gt;0,VLOOKUP($B303,OFFSET(Pairings!$C$2,($A303-1)*gamesPerRound,0,gamesPerRound,3),3,FALSE),"")</f>
        <v/>
      </c>
      <c r="F303" s="32" t="str">
        <f t="shared" si="8"/>
        <v/>
      </c>
      <c r="G303" s="32" t="str">
        <f t="shared" si="9"/>
        <v/>
      </c>
      <c r="H303" s="99" t="str">
        <f ca="1">IF(OR(MOD(ROW(B303)-1,gamesPerRound)=1,B303="",ISNA(MATCH(B303,OFFSET($B$1,1+($A303-1)*gamesPerRound,0):B302,0))),"","duplicate result")</f>
        <v/>
      </c>
      <c r="J303" s="146"/>
    </row>
    <row r="304" spans="1:10" x14ac:dyDescent="0.2">
      <c r="A304" s="32">
        <f>Pairings!B304</f>
        <v>2</v>
      </c>
      <c r="B304" s="45"/>
      <c r="C304" s="45"/>
      <c r="D304" s="32" t="str">
        <f ca="1">IF($B304&gt;0,VLOOKUP($B304,OFFSET(Pairings!$C$2,($A304-1)*gamesPerRound,0,gamesPerRound,3),2,FALSE),"")</f>
        <v/>
      </c>
      <c r="E304" s="32" t="str">
        <f ca="1">IF($B304&gt;0,VLOOKUP($B304,OFFSET(Pairings!$C$2,($A304-1)*gamesPerRound,0,gamesPerRound,3),3,FALSE),"")</f>
        <v/>
      </c>
      <c r="F304" s="32" t="str">
        <f t="shared" si="8"/>
        <v/>
      </c>
      <c r="G304" s="32" t="str">
        <f t="shared" si="9"/>
        <v/>
      </c>
      <c r="H304" s="99" t="str">
        <f ca="1">IF(OR(MOD(ROW(B304)-1,gamesPerRound)=1,B304="",ISNA(MATCH(B304,OFFSET($B$1,1+($A304-1)*gamesPerRound,0):B303,0))),"","duplicate result")</f>
        <v/>
      </c>
      <c r="J304" s="146"/>
    </row>
    <row r="305" spans="1:8" x14ac:dyDescent="0.2">
      <c r="A305" s="32">
        <f>Pairings!B305</f>
        <v>2</v>
      </c>
      <c r="B305" s="45"/>
      <c r="C305" s="45"/>
      <c r="D305" s="32" t="str">
        <f ca="1">IF($B305&gt;0,VLOOKUP($B305,OFFSET(Pairings!$C$2,($A305-1)*gamesPerRound,0,gamesPerRound,3),2,FALSE),"")</f>
        <v/>
      </c>
      <c r="E305" s="32" t="str">
        <f ca="1">IF($B305&gt;0,VLOOKUP($B305,OFFSET(Pairings!$C$2,($A305-1)*gamesPerRound,0,gamesPerRound,3),3,FALSE),"")</f>
        <v/>
      </c>
      <c r="F305" s="32" t="str">
        <f t="shared" si="8"/>
        <v/>
      </c>
      <c r="G305" s="32" t="str">
        <f t="shared" si="9"/>
        <v/>
      </c>
      <c r="H305" s="99" t="str">
        <f ca="1">IF(OR(MOD(ROW(B305)-1,gamesPerRound)=1,B305="",ISNA(MATCH(B305,OFFSET($B$1,1+($A305-1)*gamesPerRound,0):B304,0))),"","duplicate result")</f>
        <v/>
      </c>
    </row>
    <row r="306" spans="1:8" x14ac:dyDescent="0.2">
      <c r="A306" s="32">
        <f>Pairings!B306</f>
        <v>2</v>
      </c>
      <c r="B306" s="45"/>
      <c r="C306" s="45"/>
      <c r="D306" s="32" t="str">
        <f ca="1">IF($B306&gt;0,VLOOKUP($B306,OFFSET(Pairings!$C$2,($A306-1)*gamesPerRound,0,gamesPerRound,3),2,FALSE),"")</f>
        <v/>
      </c>
      <c r="E306" s="32" t="str">
        <f ca="1">IF($B306&gt;0,VLOOKUP($B306,OFFSET(Pairings!$C$2,($A306-1)*gamesPerRound,0,gamesPerRound,3),3,FALSE),"")</f>
        <v/>
      </c>
      <c r="F306" s="32" t="str">
        <f t="shared" si="8"/>
        <v/>
      </c>
      <c r="G306" s="32" t="str">
        <f t="shared" si="9"/>
        <v/>
      </c>
      <c r="H306" s="99" t="str">
        <f ca="1">IF(OR(MOD(ROW(B306)-1,gamesPerRound)=1,B306="",ISNA(MATCH(B306,OFFSET($B$1,1+($A306-1)*gamesPerRound,0):B305,0))),"","duplicate result")</f>
        <v/>
      </c>
    </row>
    <row r="307" spans="1:8" x14ac:dyDescent="0.2">
      <c r="A307" s="32">
        <f>Pairings!B307</f>
        <v>2</v>
      </c>
      <c r="B307" s="45"/>
      <c r="C307" s="45"/>
      <c r="D307" s="32" t="str">
        <f ca="1">IF($B307&gt;0,VLOOKUP($B307,OFFSET(Pairings!$C$2,($A307-1)*gamesPerRound,0,gamesPerRound,3),2,FALSE),"")</f>
        <v/>
      </c>
      <c r="E307" s="32" t="str">
        <f ca="1">IF($B307&gt;0,VLOOKUP($B307,OFFSET(Pairings!$C$2,($A307-1)*gamesPerRound,0,gamesPerRound,3),3,FALSE),"")</f>
        <v/>
      </c>
      <c r="F307" s="32" t="str">
        <f t="shared" si="8"/>
        <v/>
      </c>
      <c r="G307" s="32" t="str">
        <f t="shared" si="9"/>
        <v/>
      </c>
      <c r="H307" s="99" t="str">
        <f ca="1">IF(OR(MOD(ROW(B307)-1,gamesPerRound)=1,B307="",ISNA(MATCH(B307,OFFSET($B$1,1+($A307-1)*gamesPerRound,0):B306,0))),"","duplicate result")</f>
        <v/>
      </c>
    </row>
    <row r="308" spans="1:8" x14ac:dyDescent="0.2">
      <c r="A308" s="32">
        <f>Pairings!B308</f>
        <v>2</v>
      </c>
      <c r="B308" s="45"/>
      <c r="C308" s="45"/>
      <c r="D308" s="32" t="str">
        <f ca="1">IF($B308&gt;0,VLOOKUP($B308,OFFSET(Pairings!$C$2,($A308-1)*gamesPerRound,0,gamesPerRound,3),2,FALSE),"")</f>
        <v/>
      </c>
      <c r="E308" s="32" t="str">
        <f ca="1">IF($B308&gt;0,VLOOKUP($B308,OFFSET(Pairings!$C$2,($A308-1)*gamesPerRound,0,gamesPerRound,3),3,FALSE),"")</f>
        <v/>
      </c>
      <c r="F308" s="32" t="str">
        <f t="shared" si="8"/>
        <v/>
      </c>
      <c r="G308" s="32" t="str">
        <f t="shared" si="9"/>
        <v/>
      </c>
      <c r="H308" s="99" t="str">
        <f ca="1">IF(OR(MOD(ROW(B308)-1,gamesPerRound)=1,B308="",ISNA(MATCH(B308,OFFSET($B$1,1+($A308-1)*gamesPerRound,0):B307,0))),"","duplicate result")</f>
        <v/>
      </c>
    </row>
    <row r="309" spans="1:8" x14ac:dyDescent="0.2">
      <c r="A309" s="32">
        <f>Pairings!B309</f>
        <v>2</v>
      </c>
      <c r="B309" s="45"/>
      <c r="C309" s="45"/>
      <c r="D309" s="32" t="str">
        <f ca="1">IF($B309&gt;0,VLOOKUP($B309,OFFSET(Pairings!$C$2,($A309-1)*gamesPerRound,0,gamesPerRound,3),2,FALSE),"")</f>
        <v/>
      </c>
      <c r="E309" s="32" t="str">
        <f ca="1">IF($B309&gt;0,VLOOKUP($B309,OFFSET(Pairings!$C$2,($A309-1)*gamesPerRound,0,gamesPerRound,3),3,FALSE),"")</f>
        <v/>
      </c>
      <c r="F309" s="32" t="str">
        <f t="shared" si="8"/>
        <v/>
      </c>
      <c r="G309" s="32" t="str">
        <f t="shared" si="9"/>
        <v/>
      </c>
      <c r="H309" s="99" t="str">
        <f ca="1">IF(OR(MOD(ROW(B309)-1,gamesPerRound)=1,B309="",ISNA(MATCH(B309,OFFSET($B$1,1+($A309-1)*gamesPerRound,0):B308,0))),"","duplicate result")</f>
        <v/>
      </c>
    </row>
    <row r="310" spans="1:8" x14ac:dyDescent="0.2">
      <c r="A310" s="32">
        <f>Pairings!B310</f>
        <v>2</v>
      </c>
      <c r="B310" s="45"/>
      <c r="C310" s="45"/>
      <c r="D310" s="32" t="str">
        <f ca="1">IF($B310&gt;0,VLOOKUP($B310,OFFSET(Pairings!$C$2,($A310-1)*gamesPerRound,0,gamesPerRound,3),2,FALSE),"")</f>
        <v/>
      </c>
      <c r="E310" s="32" t="str">
        <f ca="1">IF($B310&gt;0,VLOOKUP($B310,OFFSET(Pairings!$C$2,($A310-1)*gamesPerRound,0,gamesPerRound,3),3,FALSE),"")</f>
        <v/>
      </c>
      <c r="F310" s="32" t="str">
        <f t="shared" si="8"/>
        <v/>
      </c>
      <c r="G310" s="32" t="str">
        <f t="shared" si="9"/>
        <v/>
      </c>
      <c r="H310" s="99" t="str">
        <f ca="1">IF(OR(MOD(ROW(B310)-1,gamesPerRound)=1,B310="",ISNA(MATCH(B310,OFFSET($B$1,1+($A310-1)*gamesPerRound,0):B309,0))),"","duplicate result")</f>
        <v/>
      </c>
    </row>
    <row r="311" spans="1:8" x14ac:dyDescent="0.2">
      <c r="A311" s="32">
        <f>Pairings!B311</f>
        <v>2</v>
      </c>
      <c r="B311" s="45"/>
      <c r="C311" s="45"/>
      <c r="D311" s="32" t="str">
        <f ca="1">IF($B311&gt;0,VLOOKUP($B311,OFFSET(Pairings!$C$2,($A311-1)*gamesPerRound,0,gamesPerRound,3),2,FALSE),"")</f>
        <v/>
      </c>
      <c r="E311" s="32" t="str">
        <f ca="1">IF($B311&gt;0,VLOOKUP($B311,OFFSET(Pairings!$C$2,($A311-1)*gamesPerRound,0,gamesPerRound,3),3,FALSE),"")</f>
        <v/>
      </c>
      <c r="F311" s="32" t="str">
        <f t="shared" si="8"/>
        <v/>
      </c>
      <c r="G311" s="32" t="str">
        <f t="shared" si="9"/>
        <v/>
      </c>
      <c r="H311" s="99" t="str">
        <f ca="1">IF(OR(MOD(ROW(B311)-1,gamesPerRound)=1,B311="",ISNA(MATCH(B311,OFFSET($B$1,1+($A311-1)*gamesPerRound,0):B310,0))),"","duplicate result")</f>
        <v/>
      </c>
    </row>
    <row r="312" spans="1:8" x14ac:dyDescent="0.2">
      <c r="A312" s="32">
        <f>Pairings!B312</f>
        <v>2</v>
      </c>
      <c r="B312" s="45"/>
      <c r="C312" s="45"/>
      <c r="D312" s="32" t="str">
        <f ca="1">IF($B312&gt;0,VLOOKUP($B312,OFFSET(Pairings!$C$2,($A312-1)*gamesPerRound,0,gamesPerRound,3),2,FALSE),"")</f>
        <v/>
      </c>
      <c r="E312" s="32" t="str">
        <f ca="1">IF($B312&gt;0,VLOOKUP($B312,OFFSET(Pairings!$C$2,($A312-1)*gamesPerRound,0,gamesPerRound,3),3,FALSE),"")</f>
        <v/>
      </c>
      <c r="F312" s="32" t="str">
        <f t="shared" si="8"/>
        <v/>
      </c>
      <c r="G312" s="32" t="str">
        <f t="shared" si="9"/>
        <v/>
      </c>
      <c r="H312" s="99" t="str">
        <f ca="1">IF(OR(MOD(ROW(B312)-1,gamesPerRound)=1,B312="",ISNA(MATCH(B312,OFFSET($B$1,1+($A312-1)*gamesPerRound,0):B311,0))),"","duplicate result")</f>
        <v/>
      </c>
    </row>
    <row r="313" spans="1:8" x14ac:dyDescent="0.2">
      <c r="A313" s="32">
        <f>Pairings!B313</f>
        <v>2</v>
      </c>
      <c r="B313" s="45"/>
      <c r="C313" s="45"/>
      <c r="D313" s="32" t="str">
        <f ca="1">IF($B313&gt;0,VLOOKUP($B313,OFFSET(Pairings!$C$2,($A313-1)*gamesPerRound,0,gamesPerRound,3),2,FALSE),"")</f>
        <v/>
      </c>
      <c r="E313" s="32" t="str">
        <f ca="1">IF($B313&gt;0,VLOOKUP($B313,OFFSET(Pairings!$C$2,($A313-1)*gamesPerRound,0,gamesPerRound,3),3,FALSE),"")</f>
        <v/>
      </c>
      <c r="F313" s="32" t="str">
        <f t="shared" si="8"/>
        <v/>
      </c>
      <c r="G313" s="32" t="str">
        <f t="shared" si="9"/>
        <v/>
      </c>
      <c r="H313" s="99" t="str">
        <f ca="1">IF(OR(MOD(ROW(B313)-1,gamesPerRound)=1,B313="",ISNA(MATCH(B313,OFFSET($B$1,1+($A313-1)*gamesPerRound,0):B312,0))),"","duplicate result")</f>
        <v/>
      </c>
    </row>
    <row r="314" spans="1:8" x14ac:dyDescent="0.2">
      <c r="A314" s="32">
        <f>Pairings!B314</f>
        <v>2</v>
      </c>
      <c r="B314" s="45"/>
      <c r="C314" s="45"/>
      <c r="D314" s="32" t="str">
        <f ca="1">IF($B314&gt;0,VLOOKUP($B314,OFFSET(Pairings!$C$2,($A314-1)*gamesPerRound,0,gamesPerRound,3),2,FALSE),"")</f>
        <v/>
      </c>
      <c r="E314" s="32" t="str">
        <f ca="1">IF($B314&gt;0,VLOOKUP($B314,OFFSET(Pairings!$C$2,($A314-1)*gamesPerRound,0,gamesPerRound,3),3,FALSE),"")</f>
        <v/>
      </c>
      <c r="F314" s="32" t="str">
        <f t="shared" si="8"/>
        <v/>
      </c>
      <c r="G314" s="32" t="str">
        <f t="shared" si="9"/>
        <v/>
      </c>
      <c r="H314" s="99" t="str">
        <f ca="1">IF(OR(MOD(ROW(B314)-1,gamesPerRound)=1,B314="",ISNA(MATCH(B314,OFFSET($B$1,1+($A314-1)*gamesPerRound,0):B313,0))),"","duplicate result")</f>
        <v/>
      </c>
    </row>
    <row r="315" spans="1:8" x14ac:dyDescent="0.2">
      <c r="A315" s="32">
        <f>Pairings!B315</f>
        <v>2</v>
      </c>
      <c r="B315" s="45"/>
      <c r="C315" s="45"/>
      <c r="D315" s="32" t="str">
        <f ca="1">IF($B315&gt;0,VLOOKUP($B315,OFFSET(Pairings!$C$2,($A315-1)*gamesPerRound,0,gamesPerRound,3),2,FALSE),"")</f>
        <v/>
      </c>
      <c r="E315" s="32" t="str">
        <f ca="1">IF($B315&gt;0,VLOOKUP($B315,OFFSET(Pairings!$C$2,($A315-1)*gamesPerRound,0,gamesPerRound,3),3,FALSE),"")</f>
        <v/>
      </c>
      <c r="F315" s="32" t="str">
        <f t="shared" si="8"/>
        <v/>
      </c>
      <c r="G315" s="32" t="str">
        <f t="shared" si="9"/>
        <v/>
      </c>
      <c r="H315" s="99" t="str">
        <f ca="1">IF(OR(MOD(ROW(B315)-1,gamesPerRound)=1,B315="",ISNA(MATCH(B315,OFFSET($B$1,1+($A315-1)*gamesPerRound,0):B314,0))),"","duplicate result")</f>
        <v/>
      </c>
    </row>
    <row r="316" spans="1:8" x14ac:dyDescent="0.2">
      <c r="A316" s="32">
        <f>Pairings!B316</f>
        <v>2</v>
      </c>
      <c r="B316" s="45"/>
      <c r="C316" s="45"/>
      <c r="D316" s="32" t="str">
        <f ca="1">IF($B316&gt;0,VLOOKUP($B316,OFFSET(Pairings!$C$2,($A316-1)*gamesPerRound,0,gamesPerRound,3),2,FALSE),"")</f>
        <v/>
      </c>
      <c r="E316" s="32" t="str">
        <f ca="1">IF($B316&gt;0,VLOOKUP($B316,OFFSET(Pairings!$C$2,($A316-1)*gamesPerRound,0,gamesPerRound,3),3,FALSE),"")</f>
        <v/>
      </c>
      <c r="F316" s="32" t="str">
        <f t="shared" si="8"/>
        <v/>
      </c>
      <c r="G316" s="32" t="str">
        <f t="shared" si="9"/>
        <v/>
      </c>
      <c r="H316" s="99" t="str">
        <f ca="1">IF(OR(MOD(ROW(B316)-1,gamesPerRound)=1,B316="",ISNA(MATCH(B316,OFFSET($B$1,1+($A316-1)*gamesPerRound,0):B315,0))),"","duplicate result")</f>
        <v/>
      </c>
    </row>
    <row r="317" spans="1:8" x14ac:dyDescent="0.2">
      <c r="A317" s="32">
        <f>Pairings!B317</f>
        <v>2</v>
      </c>
      <c r="B317" s="45"/>
      <c r="C317" s="45"/>
      <c r="D317" s="32" t="str">
        <f ca="1">IF($B317&gt;0,VLOOKUP($B317,OFFSET(Pairings!$C$2,($A317-1)*gamesPerRound,0,gamesPerRound,3),2,FALSE),"")</f>
        <v/>
      </c>
      <c r="E317" s="32" t="str">
        <f ca="1">IF($B317&gt;0,VLOOKUP($B317,OFFSET(Pairings!$C$2,($A317-1)*gamesPerRound,0,gamesPerRound,3),3,FALSE),"")</f>
        <v/>
      </c>
      <c r="F317" s="32" t="str">
        <f t="shared" si="8"/>
        <v/>
      </c>
      <c r="G317" s="32" t="str">
        <f t="shared" si="9"/>
        <v/>
      </c>
      <c r="H317" s="99" t="str">
        <f ca="1">IF(OR(MOD(ROW(B317)-1,gamesPerRound)=1,B317="",ISNA(MATCH(B317,OFFSET($B$1,1+($A317-1)*gamesPerRound,0):B316,0))),"","duplicate result")</f>
        <v/>
      </c>
    </row>
    <row r="318" spans="1:8" x14ac:dyDescent="0.2">
      <c r="A318" s="32">
        <f>Pairings!B318</f>
        <v>2</v>
      </c>
      <c r="B318" s="45"/>
      <c r="C318" s="45"/>
      <c r="D318" s="32" t="str">
        <f ca="1">IF($B318&gt;0,VLOOKUP($B318,OFFSET(Pairings!$C$2,($A318-1)*gamesPerRound,0,gamesPerRound,3),2,FALSE),"")</f>
        <v/>
      </c>
      <c r="E318" s="32" t="str">
        <f ca="1">IF($B318&gt;0,VLOOKUP($B318,OFFSET(Pairings!$C$2,($A318-1)*gamesPerRound,0,gamesPerRound,3),3,FALSE),"")</f>
        <v/>
      </c>
      <c r="F318" s="32" t="str">
        <f t="shared" si="8"/>
        <v/>
      </c>
      <c r="G318" s="32" t="str">
        <f t="shared" si="9"/>
        <v/>
      </c>
      <c r="H318" s="99" t="str">
        <f ca="1">IF(OR(MOD(ROW(B318)-1,gamesPerRound)=1,B318="",ISNA(MATCH(B318,OFFSET($B$1,1+($A318-1)*gamesPerRound,0):B317,0))),"","duplicate result")</f>
        <v/>
      </c>
    </row>
    <row r="319" spans="1:8" x14ac:dyDescent="0.2">
      <c r="A319" s="32">
        <f>Pairings!B319</f>
        <v>2</v>
      </c>
      <c r="B319" s="45"/>
      <c r="C319" s="45"/>
      <c r="D319" s="32" t="str">
        <f ca="1">IF($B319&gt;0,VLOOKUP($B319,OFFSET(Pairings!$C$2,($A319-1)*gamesPerRound,0,gamesPerRound,3),2,FALSE),"")</f>
        <v/>
      </c>
      <c r="E319" s="32" t="str">
        <f ca="1">IF($B319&gt;0,VLOOKUP($B319,OFFSET(Pairings!$C$2,($A319-1)*gamesPerRound,0,gamesPerRound,3),3,FALSE),"")</f>
        <v/>
      </c>
      <c r="F319" s="32" t="str">
        <f t="shared" si="8"/>
        <v/>
      </c>
      <c r="G319" s="32" t="str">
        <f t="shared" si="9"/>
        <v/>
      </c>
      <c r="H319" s="99" t="str">
        <f ca="1">IF(OR(MOD(ROW(B319)-1,gamesPerRound)=1,B319="",ISNA(MATCH(B319,OFFSET($B$1,1+($A319-1)*gamesPerRound,0):B318,0))),"","duplicate result")</f>
        <v/>
      </c>
    </row>
    <row r="320" spans="1:8" x14ac:dyDescent="0.2">
      <c r="A320" s="32">
        <f>Pairings!B320</f>
        <v>2</v>
      </c>
      <c r="B320" s="45"/>
      <c r="C320" s="45"/>
      <c r="D320" s="32" t="str">
        <f ca="1">IF($B320&gt;0,VLOOKUP($B320,OFFSET(Pairings!$C$2,($A320-1)*gamesPerRound,0,gamesPerRound,3),2,FALSE),"")</f>
        <v/>
      </c>
      <c r="E320" s="32" t="str">
        <f ca="1">IF($B320&gt;0,VLOOKUP($B320,OFFSET(Pairings!$C$2,($A320-1)*gamesPerRound,0,gamesPerRound,3),3,FALSE),"")</f>
        <v/>
      </c>
      <c r="F320" s="32" t="str">
        <f t="shared" si="8"/>
        <v/>
      </c>
      <c r="G320" s="32" t="str">
        <f t="shared" si="9"/>
        <v/>
      </c>
      <c r="H320" s="99" t="str">
        <f ca="1">IF(OR(MOD(ROW(B320)-1,gamesPerRound)=1,B320="",ISNA(MATCH(B320,OFFSET($B$1,1+($A320-1)*gamesPerRound,0):B319,0))),"","duplicate result")</f>
        <v/>
      </c>
    </row>
    <row r="321" spans="1:8" x14ac:dyDescent="0.2">
      <c r="A321" s="32">
        <f>Pairings!B321</f>
        <v>2</v>
      </c>
      <c r="B321" s="45"/>
      <c r="C321" s="45"/>
      <c r="D321" s="32" t="str">
        <f ca="1">IF($B321&gt;0,VLOOKUP($B321,OFFSET(Pairings!$C$2,($A321-1)*gamesPerRound,0,gamesPerRound,3),2,FALSE),"")</f>
        <v/>
      </c>
      <c r="E321" s="32" t="str">
        <f ca="1">IF($B321&gt;0,VLOOKUP($B321,OFFSET(Pairings!$C$2,($A321-1)*gamesPerRound,0,gamesPerRound,3),3,FALSE),"")</f>
        <v/>
      </c>
      <c r="F321" s="32" t="str">
        <f t="shared" si="8"/>
        <v/>
      </c>
      <c r="G321" s="32" t="str">
        <f t="shared" si="9"/>
        <v/>
      </c>
      <c r="H321" s="99" t="str">
        <f ca="1">IF(OR(MOD(ROW(B321)-1,gamesPerRound)=1,B321="",ISNA(MATCH(B321,OFFSET($B$1,1+($A321-1)*gamesPerRound,0):B320,0))),"","duplicate result")</f>
        <v/>
      </c>
    </row>
    <row r="322" spans="1:8" x14ac:dyDescent="0.2">
      <c r="A322" s="32">
        <f>Pairings!B322</f>
        <v>2</v>
      </c>
      <c r="B322" s="45"/>
      <c r="C322" s="45"/>
      <c r="D322" s="32" t="str">
        <f ca="1">IF($B322&gt;0,VLOOKUP($B322,OFFSET(Pairings!$C$2,($A322-1)*gamesPerRound,0,gamesPerRound,3),2,FALSE),"")</f>
        <v/>
      </c>
      <c r="E322" s="32" t="str">
        <f ca="1">IF($B322&gt;0,VLOOKUP($B322,OFFSET(Pairings!$C$2,($A322-1)*gamesPerRound,0,gamesPerRound,3),3,FALSE),"")</f>
        <v/>
      </c>
      <c r="F322" s="32" t="str">
        <f t="shared" ref="F322:F385" si="10">IF(C322="","",IF(C322="n",0,IF(C322="d",0.5,C322)))</f>
        <v/>
      </c>
      <c r="G322" s="32" t="str">
        <f t="shared" ref="G322:G385" si="11">IF(C322="","",IF(C322="n",0,1-F322))</f>
        <v/>
      </c>
      <c r="H322" s="99" t="str">
        <f ca="1">IF(OR(MOD(ROW(B322)-1,gamesPerRound)=1,B322="",ISNA(MATCH(B322,OFFSET($B$1,1+($A322-1)*gamesPerRound,0):B321,0))),"","duplicate result")</f>
        <v/>
      </c>
    </row>
    <row r="323" spans="1:8" x14ac:dyDescent="0.2">
      <c r="A323" s="32">
        <f>Pairings!B323</f>
        <v>2</v>
      </c>
      <c r="B323" s="45"/>
      <c r="C323" s="45"/>
      <c r="D323" s="32" t="str">
        <f ca="1">IF($B323&gt;0,VLOOKUP($B323,OFFSET(Pairings!$C$2,($A323-1)*gamesPerRound,0,gamesPerRound,3),2,FALSE),"")</f>
        <v/>
      </c>
      <c r="E323" s="32" t="str">
        <f ca="1">IF($B323&gt;0,VLOOKUP($B323,OFFSET(Pairings!$C$2,($A323-1)*gamesPerRound,0,gamesPerRound,3),3,FALSE),"")</f>
        <v/>
      </c>
      <c r="F323" s="32" t="str">
        <f t="shared" si="10"/>
        <v/>
      </c>
      <c r="G323" s="32" t="str">
        <f t="shared" si="11"/>
        <v/>
      </c>
      <c r="H323" s="99" t="str">
        <f ca="1">IF(OR(MOD(ROW(B323)-1,gamesPerRound)=1,B323="",ISNA(MATCH(B323,OFFSET($B$1,1+($A323-1)*gamesPerRound,0):B322,0))),"","duplicate result")</f>
        <v/>
      </c>
    </row>
    <row r="324" spans="1:8" x14ac:dyDescent="0.2">
      <c r="A324" s="32">
        <f>Pairings!B324</f>
        <v>2</v>
      </c>
      <c r="B324" s="45"/>
      <c r="C324" s="45"/>
      <c r="D324" s="32" t="str">
        <f ca="1">IF($B324&gt;0,VLOOKUP($B324,OFFSET(Pairings!$C$2,($A324-1)*gamesPerRound,0,gamesPerRound,3),2,FALSE),"")</f>
        <v/>
      </c>
      <c r="E324" s="32" t="str">
        <f ca="1">IF($B324&gt;0,VLOOKUP($B324,OFFSET(Pairings!$C$2,($A324-1)*gamesPerRound,0,gamesPerRound,3),3,FALSE),"")</f>
        <v/>
      </c>
      <c r="F324" s="32" t="str">
        <f t="shared" si="10"/>
        <v/>
      </c>
      <c r="G324" s="32" t="str">
        <f t="shared" si="11"/>
        <v/>
      </c>
      <c r="H324" s="99" t="str">
        <f ca="1">IF(OR(MOD(ROW(B324)-1,gamesPerRound)=1,B324="",ISNA(MATCH(B324,OFFSET($B$1,1+($A324-1)*gamesPerRound,0):B323,0))),"","duplicate result")</f>
        <v/>
      </c>
    </row>
    <row r="325" spans="1:8" x14ac:dyDescent="0.2">
      <c r="A325" s="32">
        <f>Pairings!B325</f>
        <v>2</v>
      </c>
      <c r="B325" s="45"/>
      <c r="C325" s="45"/>
      <c r="D325" s="32" t="str">
        <f ca="1">IF($B325&gt;0,VLOOKUP($B325,OFFSET(Pairings!$C$2,($A325-1)*gamesPerRound,0,gamesPerRound,3),2,FALSE),"")</f>
        <v/>
      </c>
      <c r="E325" s="32" t="str">
        <f ca="1">IF($B325&gt;0,VLOOKUP($B325,OFFSET(Pairings!$C$2,($A325-1)*gamesPerRound,0,gamesPerRound,3),3,FALSE),"")</f>
        <v/>
      </c>
      <c r="F325" s="32" t="str">
        <f t="shared" si="10"/>
        <v/>
      </c>
      <c r="G325" s="32" t="str">
        <f t="shared" si="11"/>
        <v/>
      </c>
      <c r="H325" s="99" t="str">
        <f ca="1">IF(OR(MOD(ROW(B325)-1,gamesPerRound)=1,B325="",ISNA(MATCH(B325,OFFSET($B$1,1+($A325-1)*gamesPerRound,0):B324,0))),"","duplicate result")</f>
        <v/>
      </c>
    </row>
    <row r="326" spans="1:8" x14ac:dyDescent="0.2">
      <c r="A326" s="32">
        <f>Pairings!B326</f>
        <v>2</v>
      </c>
      <c r="B326" s="45"/>
      <c r="C326" s="45"/>
      <c r="D326" s="32" t="str">
        <f ca="1">IF($B326&gt;0,VLOOKUP($B326,OFFSET(Pairings!$C$2,($A326-1)*gamesPerRound,0,gamesPerRound,3),2,FALSE),"")</f>
        <v/>
      </c>
      <c r="E326" s="32" t="str">
        <f ca="1">IF($B326&gt;0,VLOOKUP($B326,OFFSET(Pairings!$C$2,($A326-1)*gamesPerRound,0,gamesPerRound,3),3,FALSE),"")</f>
        <v/>
      </c>
      <c r="F326" s="32" t="str">
        <f t="shared" si="10"/>
        <v/>
      </c>
      <c r="G326" s="32" t="str">
        <f t="shared" si="11"/>
        <v/>
      </c>
      <c r="H326" s="99" t="str">
        <f ca="1">IF(OR(MOD(ROW(B326)-1,gamesPerRound)=1,B326="",ISNA(MATCH(B326,OFFSET($B$1,1+($A326-1)*gamesPerRound,0):B325,0))),"","duplicate result")</f>
        <v/>
      </c>
    </row>
    <row r="327" spans="1:8" x14ac:dyDescent="0.2">
      <c r="A327" s="32">
        <f>Pairings!B327</f>
        <v>2</v>
      </c>
      <c r="B327" s="45"/>
      <c r="C327" s="45"/>
      <c r="D327" s="32" t="str">
        <f ca="1">IF($B327&gt;0,VLOOKUP($B327,OFFSET(Pairings!$C$2,($A327-1)*gamesPerRound,0,gamesPerRound,3),2,FALSE),"")</f>
        <v/>
      </c>
      <c r="E327" s="32" t="str">
        <f ca="1">IF($B327&gt;0,VLOOKUP($B327,OFFSET(Pairings!$C$2,($A327-1)*gamesPerRound,0,gamesPerRound,3),3,FALSE),"")</f>
        <v/>
      </c>
      <c r="F327" s="32" t="str">
        <f t="shared" si="10"/>
        <v/>
      </c>
      <c r="G327" s="32" t="str">
        <f t="shared" si="11"/>
        <v/>
      </c>
      <c r="H327" s="99" t="str">
        <f ca="1">IF(OR(MOD(ROW(B327)-1,gamesPerRound)=1,B327="",ISNA(MATCH(B327,OFFSET($B$1,1+($A327-1)*gamesPerRound,0):B326,0))),"","duplicate result")</f>
        <v/>
      </c>
    </row>
    <row r="328" spans="1:8" x14ac:dyDescent="0.2">
      <c r="A328" s="32">
        <f>Pairings!B328</f>
        <v>2</v>
      </c>
      <c r="B328" s="45"/>
      <c r="C328" s="45"/>
      <c r="D328" s="32" t="str">
        <f ca="1">IF($B328&gt;0,VLOOKUP($B328,OFFSET(Pairings!$C$2,($A328-1)*gamesPerRound,0,gamesPerRound,3),2,FALSE),"")</f>
        <v/>
      </c>
      <c r="E328" s="32" t="str">
        <f ca="1">IF($B328&gt;0,VLOOKUP($B328,OFFSET(Pairings!$C$2,($A328-1)*gamesPerRound,0,gamesPerRound,3),3,FALSE),"")</f>
        <v/>
      </c>
      <c r="F328" s="32" t="str">
        <f t="shared" si="10"/>
        <v/>
      </c>
      <c r="G328" s="32" t="str">
        <f t="shared" si="11"/>
        <v/>
      </c>
      <c r="H328" s="99" t="str">
        <f ca="1">IF(OR(MOD(ROW(B328)-1,gamesPerRound)=1,B328="",ISNA(MATCH(B328,OFFSET($B$1,1+($A328-1)*gamesPerRound,0):B327,0))),"","duplicate result")</f>
        <v/>
      </c>
    </row>
    <row r="329" spans="1:8" x14ac:dyDescent="0.2">
      <c r="A329" s="32">
        <f>Pairings!B329</f>
        <v>2</v>
      </c>
      <c r="B329" s="45"/>
      <c r="C329" s="45"/>
      <c r="D329" s="32" t="str">
        <f ca="1">IF($B329&gt;0,VLOOKUP($B329,OFFSET(Pairings!$C$2,($A329-1)*gamesPerRound,0,gamesPerRound,3),2,FALSE),"")</f>
        <v/>
      </c>
      <c r="E329" s="32" t="str">
        <f ca="1">IF($B329&gt;0,VLOOKUP($B329,OFFSET(Pairings!$C$2,($A329-1)*gamesPerRound,0,gamesPerRound,3),3,FALSE),"")</f>
        <v/>
      </c>
      <c r="F329" s="32" t="str">
        <f t="shared" si="10"/>
        <v/>
      </c>
      <c r="G329" s="32" t="str">
        <f t="shared" si="11"/>
        <v/>
      </c>
      <c r="H329" s="99" t="str">
        <f ca="1">IF(OR(MOD(ROW(B329)-1,gamesPerRound)=1,B329="",ISNA(MATCH(B329,OFFSET($B$1,1+($A329-1)*gamesPerRound,0):B328,0))),"","duplicate result")</f>
        <v/>
      </c>
    </row>
    <row r="330" spans="1:8" x14ac:dyDescent="0.2">
      <c r="A330" s="32">
        <f>Pairings!B330</f>
        <v>2</v>
      </c>
      <c r="B330" s="45"/>
      <c r="C330" s="45"/>
      <c r="D330" s="32" t="str">
        <f ca="1">IF($B330&gt;0,VLOOKUP($B330,OFFSET(Pairings!$C$2,($A330-1)*gamesPerRound,0,gamesPerRound,3),2,FALSE),"")</f>
        <v/>
      </c>
      <c r="E330" s="32" t="str">
        <f ca="1">IF($B330&gt;0,VLOOKUP($B330,OFFSET(Pairings!$C$2,($A330-1)*gamesPerRound,0,gamesPerRound,3),3,FALSE),"")</f>
        <v/>
      </c>
      <c r="F330" s="32" t="str">
        <f t="shared" si="10"/>
        <v/>
      </c>
      <c r="G330" s="32" t="str">
        <f t="shared" si="11"/>
        <v/>
      </c>
      <c r="H330" s="99" t="str">
        <f ca="1">IF(OR(MOD(ROW(B330)-1,gamesPerRound)=1,B330="",ISNA(MATCH(B330,OFFSET($B$1,1+($A330-1)*gamesPerRound,0):B329,0))),"","duplicate result")</f>
        <v/>
      </c>
    </row>
    <row r="331" spans="1:8" x14ac:dyDescent="0.2">
      <c r="A331" s="32">
        <f>Pairings!B331</f>
        <v>2</v>
      </c>
      <c r="B331" s="45"/>
      <c r="C331" s="45"/>
      <c r="D331" s="32" t="str">
        <f ca="1">IF($B331&gt;0,VLOOKUP($B331,OFFSET(Pairings!$C$2,($A331-1)*gamesPerRound,0,gamesPerRound,3),2,FALSE),"")</f>
        <v/>
      </c>
      <c r="E331" s="32" t="str">
        <f ca="1">IF($B331&gt;0,VLOOKUP($B331,OFFSET(Pairings!$C$2,($A331-1)*gamesPerRound,0,gamesPerRound,3),3,FALSE),"")</f>
        <v/>
      </c>
      <c r="F331" s="32" t="str">
        <f t="shared" si="10"/>
        <v/>
      </c>
      <c r="G331" s="32" t="str">
        <f t="shared" si="11"/>
        <v/>
      </c>
      <c r="H331" s="99" t="str">
        <f ca="1">IF(OR(MOD(ROW(B331)-1,gamesPerRound)=1,B331="",ISNA(MATCH(B331,OFFSET($B$1,1+($A331-1)*gamesPerRound,0):B330,0))),"","duplicate result")</f>
        <v/>
      </c>
    </row>
    <row r="332" spans="1:8" x14ac:dyDescent="0.2">
      <c r="A332" s="32">
        <f>Pairings!B332</f>
        <v>2</v>
      </c>
      <c r="B332" s="45"/>
      <c r="C332" s="45"/>
      <c r="D332" s="32" t="str">
        <f ca="1">IF($B332&gt;0,VLOOKUP($B332,OFFSET(Pairings!$C$2,($A332-1)*gamesPerRound,0,gamesPerRound,3),2,FALSE),"")</f>
        <v/>
      </c>
      <c r="E332" s="32" t="str">
        <f ca="1">IF($B332&gt;0,VLOOKUP($B332,OFFSET(Pairings!$C$2,($A332-1)*gamesPerRound,0,gamesPerRound,3),3,FALSE),"")</f>
        <v/>
      </c>
      <c r="F332" s="32" t="str">
        <f t="shared" si="10"/>
        <v/>
      </c>
      <c r="G332" s="32" t="str">
        <f t="shared" si="11"/>
        <v/>
      </c>
      <c r="H332" s="99" t="str">
        <f ca="1">IF(OR(MOD(ROW(B332)-1,gamesPerRound)=1,B332="",ISNA(MATCH(B332,OFFSET($B$1,1+($A332-1)*gamesPerRound,0):B331,0))),"","duplicate result")</f>
        <v/>
      </c>
    </row>
    <row r="333" spans="1:8" x14ac:dyDescent="0.2">
      <c r="A333" s="32">
        <f>Pairings!B333</f>
        <v>2</v>
      </c>
      <c r="B333" s="45"/>
      <c r="C333" s="45"/>
      <c r="D333" s="32" t="str">
        <f ca="1">IF($B333&gt;0,VLOOKUP($B333,OFFSET(Pairings!$C$2,($A333-1)*gamesPerRound,0,gamesPerRound,3),2,FALSE),"")</f>
        <v/>
      </c>
      <c r="E333" s="32" t="str">
        <f ca="1">IF($B333&gt;0,VLOOKUP($B333,OFFSET(Pairings!$C$2,($A333-1)*gamesPerRound,0,gamesPerRound,3),3,FALSE),"")</f>
        <v/>
      </c>
      <c r="F333" s="32" t="str">
        <f t="shared" si="10"/>
        <v/>
      </c>
      <c r="G333" s="32" t="str">
        <f t="shared" si="11"/>
        <v/>
      </c>
      <c r="H333" s="99" t="str">
        <f ca="1">IF(OR(MOD(ROW(B333)-1,gamesPerRound)=1,B333="",ISNA(MATCH(B333,OFFSET($B$1,1+($A333-1)*gamesPerRound,0):B332,0))),"","duplicate result")</f>
        <v/>
      </c>
    </row>
    <row r="334" spans="1:8" x14ac:dyDescent="0.2">
      <c r="A334" s="32">
        <f>Pairings!B334</f>
        <v>2</v>
      </c>
      <c r="B334" s="45"/>
      <c r="C334" s="45"/>
      <c r="D334" s="32" t="str">
        <f ca="1">IF($B334&gt;0,VLOOKUP($B334,OFFSET(Pairings!$C$2,($A334-1)*gamesPerRound,0,gamesPerRound,3),2,FALSE),"")</f>
        <v/>
      </c>
      <c r="E334" s="32" t="str">
        <f ca="1">IF($B334&gt;0,VLOOKUP($B334,OFFSET(Pairings!$C$2,($A334-1)*gamesPerRound,0,gamesPerRound,3),3,FALSE),"")</f>
        <v/>
      </c>
      <c r="F334" s="32" t="str">
        <f t="shared" si="10"/>
        <v/>
      </c>
      <c r="G334" s="32" t="str">
        <f t="shared" si="11"/>
        <v/>
      </c>
      <c r="H334" s="99" t="str">
        <f ca="1">IF(OR(MOD(ROW(B334)-1,gamesPerRound)=1,B334="",ISNA(MATCH(B334,OFFSET($B$1,1+($A334-1)*gamesPerRound,0):B333,0))),"","duplicate result")</f>
        <v/>
      </c>
    </row>
    <row r="335" spans="1:8" x14ac:dyDescent="0.2">
      <c r="A335" s="32">
        <f>Pairings!B335</f>
        <v>2</v>
      </c>
      <c r="B335" s="45"/>
      <c r="C335" s="45"/>
      <c r="D335" s="32" t="str">
        <f ca="1">IF($B335&gt;0,VLOOKUP($B335,OFFSET(Pairings!$C$2,($A335-1)*gamesPerRound,0,gamesPerRound,3),2,FALSE),"")</f>
        <v/>
      </c>
      <c r="E335" s="32" t="str">
        <f ca="1">IF($B335&gt;0,VLOOKUP($B335,OFFSET(Pairings!$C$2,($A335-1)*gamesPerRound,0,gamesPerRound,3),3,FALSE),"")</f>
        <v/>
      </c>
      <c r="F335" s="32" t="str">
        <f t="shared" si="10"/>
        <v/>
      </c>
      <c r="G335" s="32" t="str">
        <f t="shared" si="11"/>
        <v/>
      </c>
      <c r="H335" s="99" t="str">
        <f ca="1">IF(OR(MOD(ROW(B335)-1,gamesPerRound)=1,B335="",ISNA(MATCH(B335,OFFSET($B$1,1+($A335-1)*gamesPerRound,0):B334,0))),"","duplicate result")</f>
        <v/>
      </c>
    </row>
    <row r="336" spans="1:8" x14ac:dyDescent="0.2">
      <c r="A336" s="32">
        <f>Pairings!B336</f>
        <v>2</v>
      </c>
      <c r="B336" s="45"/>
      <c r="C336" s="45"/>
      <c r="D336" s="32" t="str">
        <f ca="1">IF($B336&gt;0,VLOOKUP($B336,OFFSET(Pairings!$C$2,($A336-1)*gamesPerRound,0,gamesPerRound,3),2,FALSE),"")</f>
        <v/>
      </c>
      <c r="E336" s="32" t="str">
        <f ca="1">IF($B336&gt;0,VLOOKUP($B336,OFFSET(Pairings!$C$2,($A336-1)*gamesPerRound,0,gamesPerRound,3),3,FALSE),"")</f>
        <v/>
      </c>
      <c r="F336" s="32" t="str">
        <f t="shared" si="10"/>
        <v/>
      </c>
      <c r="G336" s="32" t="str">
        <f t="shared" si="11"/>
        <v/>
      </c>
      <c r="H336" s="99" t="str">
        <f ca="1">IF(OR(MOD(ROW(B336)-1,gamesPerRound)=1,B336="",ISNA(MATCH(B336,OFFSET($B$1,1+($A336-1)*gamesPerRound,0):B335,0))),"","duplicate result")</f>
        <v/>
      </c>
    </row>
    <row r="337" spans="1:8" x14ac:dyDescent="0.2">
      <c r="A337" s="32">
        <f>Pairings!B337</f>
        <v>2</v>
      </c>
      <c r="B337" s="45"/>
      <c r="C337" s="45"/>
      <c r="D337" s="32" t="str">
        <f ca="1">IF($B337&gt;0,VLOOKUP($B337,OFFSET(Pairings!$C$2,($A337-1)*gamesPerRound,0,gamesPerRound,3),2,FALSE),"")</f>
        <v/>
      </c>
      <c r="E337" s="32" t="str">
        <f ca="1">IF($B337&gt;0,VLOOKUP($B337,OFFSET(Pairings!$C$2,($A337-1)*gamesPerRound,0,gamesPerRound,3),3,FALSE),"")</f>
        <v/>
      </c>
      <c r="F337" s="32" t="str">
        <f t="shared" si="10"/>
        <v/>
      </c>
      <c r="G337" s="32" t="str">
        <f t="shared" si="11"/>
        <v/>
      </c>
      <c r="H337" s="99" t="str">
        <f ca="1">IF(OR(MOD(ROW(B337)-1,gamesPerRound)=1,B337="",ISNA(MATCH(B337,OFFSET($B$1,1+($A337-1)*gamesPerRound,0):B336,0))),"","duplicate result")</f>
        <v/>
      </c>
    </row>
    <row r="338" spans="1:8" x14ac:dyDescent="0.2">
      <c r="A338" s="32">
        <f>Pairings!B338</f>
        <v>2</v>
      </c>
      <c r="B338" s="45"/>
      <c r="C338" s="45"/>
      <c r="D338" s="32" t="str">
        <f ca="1">IF($B338&gt;0,VLOOKUP($B338,OFFSET(Pairings!$C$2,($A338-1)*gamesPerRound,0,gamesPerRound,3),2,FALSE),"")</f>
        <v/>
      </c>
      <c r="E338" s="32" t="str">
        <f ca="1">IF($B338&gt;0,VLOOKUP($B338,OFFSET(Pairings!$C$2,($A338-1)*gamesPerRound,0,gamesPerRound,3),3,FALSE),"")</f>
        <v/>
      </c>
      <c r="F338" s="32" t="str">
        <f t="shared" si="10"/>
        <v/>
      </c>
      <c r="G338" s="32" t="str">
        <f t="shared" si="11"/>
        <v/>
      </c>
      <c r="H338" s="99" t="str">
        <f ca="1">IF(OR(MOD(ROW(B338)-1,gamesPerRound)=1,B338="",ISNA(MATCH(B338,OFFSET($B$1,1+($A338-1)*gamesPerRound,0):B337,0))),"","duplicate result")</f>
        <v/>
      </c>
    </row>
    <row r="339" spans="1:8" x14ac:dyDescent="0.2">
      <c r="A339" s="32">
        <f>Pairings!B339</f>
        <v>2</v>
      </c>
      <c r="B339" s="45"/>
      <c r="C339" s="45"/>
      <c r="D339" s="32" t="str">
        <f ca="1">IF($B339&gt;0,VLOOKUP($B339,OFFSET(Pairings!$C$2,($A339-1)*gamesPerRound,0,gamesPerRound,3),2,FALSE),"")</f>
        <v/>
      </c>
      <c r="E339" s="32" t="str">
        <f ca="1">IF($B339&gt;0,VLOOKUP($B339,OFFSET(Pairings!$C$2,($A339-1)*gamesPerRound,0,gamesPerRound,3),3,FALSE),"")</f>
        <v/>
      </c>
      <c r="F339" s="32" t="str">
        <f t="shared" si="10"/>
        <v/>
      </c>
      <c r="G339" s="32" t="str">
        <f t="shared" si="11"/>
        <v/>
      </c>
      <c r="H339" s="99" t="str">
        <f ca="1">IF(OR(MOD(ROW(B339)-1,gamesPerRound)=1,B339="",ISNA(MATCH(B339,OFFSET($B$1,1+($A339-1)*gamesPerRound,0):B338,0))),"","duplicate result")</f>
        <v/>
      </c>
    </row>
    <row r="340" spans="1:8" x14ac:dyDescent="0.2">
      <c r="A340" s="32">
        <f>Pairings!B340</f>
        <v>2</v>
      </c>
      <c r="B340" s="45"/>
      <c r="C340" s="45"/>
      <c r="D340" s="32" t="str">
        <f ca="1">IF($B340&gt;0,VLOOKUP($B340,OFFSET(Pairings!$C$2,($A340-1)*gamesPerRound,0,gamesPerRound,3),2,FALSE),"")</f>
        <v/>
      </c>
      <c r="E340" s="32" t="str">
        <f ca="1">IF($B340&gt;0,VLOOKUP($B340,OFFSET(Pairings!$C$2,($A340-1)*gamesPerRound,0,gamesPerRound,3),3,FALSE),"")</f>
        <v/>
      </c>
      <c r="F340" s="32" t="str">
        <f t="shared" si="10"/>
        <v/>
      </c>
      <c r="G340" s="32" t="str">
        <f t="shared" si="11"/>
        <v/>
      </c>
      <c r="H340" s="99" t="str">
        <f ca="1">IF(OR(MOD(ROW(B340)-1,gamesPerRound)=1,B340="",ISNA(MATCH(B340,OFFSET($B$1,1+($A340-1)*gamesPerRound,0):B339,0))),"","duplicate result")</f>
        <v/>
      </c>
    </row>
    <row r="341" spans="1:8" x14ac:dyDescent="0.2">
      <c r="A341" s="32">
        <f>Pairings!B341</f>
        <v>2</v>
      </c>
      <c r="B341" s="45"/>
      <c r="C341" s="45"/>
      <c r="D341" s="32" t="str">
        <f ca="1">IF($B341&gt;0,VLOOKUP($B341,OFFSET(Pairings!$C$2,($A341-1)*gamesPerRound,0,gamesPerRound,3),2,FALSE),"")</f>
        <v/>
      </c>
      <c r="E341" s="32" t="str">
        <f ca="1">IF($B341&gt;0,VLOOKUP($B341,OFFSET(Pairings!$C$2,($A341-1)*gamesPerRound,0,gamesPerRound,3),3,FALSE),"")</f>
        <v/>
      </c>
      <c r="F341" s="32" t="str">
        <f t="shared" si="10"/>
        <v/>
      </c>
      <c r="G341" s="32" t="str">
        <f t="shared" si="11"/>
        <v/>
      </c>
      <c r="H341" s="99" t="str">
        <f ca="1">IF(OR(MOD(ROW(B341)-1,gamesPerRound)=1,B341="",ISNA(MATCH(B341,OFFSET($B$1,1+($A341-1)*gamesPerRound,0):B340,0))),"","duplicate result")</f>
        <v/>
      </c>
    </row>
    <row r="342" spans="1:8" x14ac:dyDescent="0.2">
      <c r="A342" s="32">
        <f>Pairings!B342</f>
        <v>2</v>
      </c>
      <c r="B342" s="45"/>
      <c r="C342" s="45"/>
      <c r="D342" s="32" t="str">
        <f ca="1">IF($B342&gt;0,VLOOKUP($B342,OFFSET(Pairings!$C$2,($A342-1)*gamesPerRound,0,gamesPerRound,3),2,FALSE),"")</f>
        <v/>
      </c>
      <c r="E342" s="32" t="str">
        <f ca="1">IF($B342&gt;0,VLOOKUP($B342,OFFSET(Pairings!$C$2,($A342-1)*gamesPerRound,0,gamesPerRound,3),3,FALSE),"")</f>
        <v/>
      </c>
      <c r="F342" s="32" t="str">
        <f t="shared" si="10"/>
        <v/>
      </c>
      <c r="G342" s="32" t="str">
        <f t="shared" si="11"/>
        <v/>
      </c>
      <c r="H342" s="99" t="str">
        <f ca="1">IF(OR(MOD(ROW(B342)-1,gamesPerRound)=1,B342="",ISNA(MATCH(B342,OFFSET($B$1,1+($A342-1)*gamesPerRound,0):B341,0))),"","duplicate result")</f>
        <v/>
      </c>
    </row>
    <row r="343" spans="1:8" x14ac:dyDescent="0.2">
      <c r="A343" s="32">
        <f>Pairings!B343</f>
        <v>2</v>
      </c>
      <c r="B343" s="45"/>
      <c r="C343" s="45"/>
      <c r="D343" s="32" t="str">
        <f ca="1">IF($B343&gt;0,VLOOKUP($B343,OFFSET(Pairings!$C$2,($A343-1)*gamesPerRound,0,gamesPerRound,3),2,FALSE),"")</f>
        <v/>
      </c>
      <c r="E343" s="32" t="str">
        <f ca="1">IF($B343&gt;0,VLOOKUP($B343,OFFSET(Pairings!$C$2,($A343-1)*gamesPerRound,0,gamesPerRound,3),3,FALSE),"")</f>
        <v/>
      </c>
      <c r="F343" s="32" t="str">
        <f t="shared" si="10"/>
        <v/>
      </c>
      <c r="G343" s="32" t="str">
        <f t="shared" si="11"/>
        <v/>
      </c>
      <c r="H343" s="99" t="str">
        <f ca="1">IF(OR(MOD(ROW(B343)-1,gamesPerRound)=1,B343="",ISNA(MATCH(B343,OFFSET($B$1,1+($A343-1)*gamesPerRound,0):B342,0))),"","duplicate result")</f>
        <v/>
      </c>
    </row>
    <row r="344" spans="1:8" x14ac:dyDescent="0.2">
      <c r="A344" s="32">
        <f>Pairings!B344</f>
        <v>2</v>
      </c>
      <c r="B344" s="45"/>
      <c r="C344" s="45"/>
      <c r="D344" s="32" t="str">
        <f ca="1">IF($B344&gt;0,VLOOKUP($B344,OFFSET(Pairings!$C$2,($A344-1)*gamesPerRound,0,gamesPerRound,3),2,FALSE),"")</f>
        <v/>
      </c>
      <c r="E344" s="32" t="str">
        <f ca="1">IF($B344&gt;0,VLOOKUP($B344,OFFSET(Pairings!$C$2,($A344-1)*gamesPerRound,0,gamesPerRound,3),3,FALSE),"")</f>
        <v/>
      </c>
      <c r="F344" s="32" t="str">
        <f t="shared" si="10"/>
        <v/>
      </c>
      <c r="G344" s="32" t="str">
        <f t="shared" si="11"/>
        <v/>
      </c>
      <c r="H344" s="99" t="str">
        <f ca="1">IF(OR(MOD(ROW(B344)-1,gamesPerRound)=1,B344="",ISNA(MATCH(B344,OFFSET($B$1,1+($A344-1)*gamesPerRound,0):B343,0))),"","duplicate result")</f>
        <v/>
      </c>
    </row>
    <row r="345" spans="1:8" x14ac:dyDescent="0.2">
      <c r="A345" s="32">
        <f>Pairings!B345</f>
        <v>2</v>
      </c>
      <c r="B345" s="45"/>
      <c r="C345" s="45"/>
      <c r="D345" s="32" t="str">
        <f ca="1">IF($B345&gt;0,VLOOKUP($B345,OFFSET(Pairings!$C$2,($A345-1)*gamesPerRound,0,gamesPerRound,3),2,FALSE),"")</f>
        <v/>
      </c>
      <c r="E345" s="32" t="str">
        <f ca="1">IF($B345&gt;0,VLOOKUP($B345,OFFSET(Pairings!$C$2,($A345-1)*gamesPerRound,0,gamesPerRound,3),3,FALSE),"")</f>
        <v/>
      </c>
      <c r="F345" s="32" t="str">
        <f t="shared" si="10"/>
        <v/>
      </c>
      <c r="G345" s="32" t="str">
        <f t="shared" si="11"/>
        <v/>
      </c>
      <c r="H345" s="99" t="str">
        <f ca="1">IF(OR(MOD(ROW(B345)-1,gamesPerRound)=1,B345="",ISNA(MATCH(B345,OFFSET($B$1,1+($A345-1)*gamesPerRound,0):B344,0))),"","duplicate result")</f>
        <v/>
      </c>
    </row>
    <row r="346" spans="1:8" x14ac:dyDescent="0.2">
      <c r="A346" s="32">
        <f>Pairings!B346</f>
        <v>2</v>
      </c>
      <c r="B346" s="45"/>
      <c r="C346" s="45"/>
      <c r="D346" s="32" t="str">
        <f ca="1">IF($B346&gt;0,VLOOKUP($B346,OFFSET(Pairings!$C$2,($A346-1)*gamesPerRound,0,gamesPerRound,3),2,FALSE),"")</f>
        <v/>
      </c>
      <c r="E346" s="32" t="str">
        <f ca="1">IF($B346&gt;0,VLOOKUP($B346,OFFSET(Pairings!$C$2,($A346-1)*gamesPerRound,0,gamesPerRound,3),3,FALSE),"")</f>
        <v/>
      </c>
      <c r="F346" s="32" t="str">
        <f t="shared" si="10"/>
        <v/>
      </c>
      <c r="G346" s="32" t="str">
        <f t="shared" si="11"/>
        <v/>
      </c>
      <c r="H346" s="99" t="str">
        <f ca="1">IF(OR(MOD(ROW(B346)-1,gamesPerRound)=1,B346="",ISNA(MATCH(B346,OFFSET($B$1,1+($A346-1)*gamesPerRound,0):B345,0))),"","duplicate result")</f>
        <v/>
      </c>
    </row>
    <row r="347" spans="1:8" x14ac:dyDescent="0.2">
      <c r="A347" s="32">
        <f>Pairings!B347</f>
        <v>2</v>
      </c>
      <c r="B347" s="45"/>
      <c r="C347" s="45"/>
      <c r="D347" s="32" t="str">
        <f ca="1">IF($B347&gt;0,VLOOKUP($B347,OFFSET(Pairings!$C$2,($A347-1)*gamesPerRound,0,gamesPerRound,3),2,FALSE),"")</f>
        <v/>
      </c>
      <c r="E347" s="32" t="str">
        <f ca="1">IF($B347&gt;0,VLOOKUP($B347,OFFSET(Pairings!$C$2,($A347-1)*gamesPerRound,0,gamesPerRound,3),3,FALSE),"")</f>
        <v/>
      </c>
      <c r="F347" s="32" t="str">
        <f t="shared" si="10"/>
        <v/>
      </c>
      <c r="G347" s="32" t="str">
        <f t="shared" si="11"/>
        <v/>
      </c>
      <c r="H347" s="99" t="str">
        <f ca="1">IF(OR(MOD(ROW(B347)-1,gamesPerRound)=1,B347="",ISNA(MATCH(B347,OFFSET($B$1,1+($A347-1)*gamesPerRound,0):B346,0))),"","duplicate result")</f>
        <v/>
      </c>
    </row>
    <row r="348" spans="1:8" x14ac:dyDescent="0.2">
      <c r="A348" s="32">
        <f>Pairings!B348</f>
        <v>2</v>
      </c>
      <c r="B348" s="45"/>
      <c r="C348" s="45"/>
      <c r="D348" s="32" t="str">
        <f ca="1">IF($B348&gt;0,VLOOKUP($B348,OFFSET(Pairings!$C$2,($A348-1)*gamesPerRound,0,gamesPerRound,3),2,FALSE),"")</f>
        <v/>
      </c>
      <c r="E348" s="32" t="str">
        <f ca="1">IF($B348&gt;0,VLOOKUP($B348,OFFSET(Pairings!$C$2,($A348-1)*gamesPerRound,0,gamesPerRound,3),3,FALSE),"")</f>
        <v/>
      </c>
      <c r="F348" s="32" t="str">
        <f t="shared" si="10"/>
        <v/>
      </c>
      <c r="G348" s="32" t="str">
        <f t="shared" si="11"/>
        <v/>
      </c>
      <c r="H348" s="99" t="str">
        <f ca="1">IF(OR(MOD(ROW(B348)-1,gamesPerRound)=1,B348="",ISNA(MATCH(B348,OFFSET($B$1,1+($A348-1)*gamesPerRound,0):B347,0))),"","duplicate result")</f>
        <v/>
      </c>
    </row>
    <row r="349" spans="1:8" x14ac:dyDescent="0.2">
      <c r="A349" s="32">
        <f>Pairings!B349</f>
        <v>2</v>
      </c>
      <c r="B349" s="45"/>
      <c r="C349" s="45"/>
      <c r="D349" s="32" t="str">
        <f ca="1">IF($B349&gt;0,VLOOKUP($B349,OFFSET(Pairings!$C$2,($A349-1)*gamesPerRound,0,gamesPerRound,3),2,FALSE),"")</f>
        <v/>
      </c>
      <c r="E349" s="32" t="str">
        <f ca="1">IF($B349&gt;0,VLOOKUP($B349,OFFSET(Pairings!$C$2,($A349-1)*gamesPerRound,0,gamesPerRound,3),3,FALSE),"")</f>
        <v/>
      </c>
      <c r="F349" s="32" t="str">
        <f t="shared" si="10"/>
        <v/>
      </c>
      <c r="G349" s="32" t="str">
        <f t="shared" si="11"/>
        <v/>
      </c>
      <c r="H349" s="99" t="str">
        <f ca="1">IF(OR(MOD(ROW(B349)-1,gamesPerRound)=1,B349="",ISNA(MATCH(B349,OFFSET($B$1,1+($A349-1)*gamesPerRound,0):B348,0))),"","duplicate result")</f>
        <v/>
      </c>
    </row>
    <row r="350" spans="1:8" x14ac:dyDescent="0.2">
      <c r="A350" s="32">
        <f>Pairings!B350</f>
        <v>2</v>
      </c>
      <c r="B350" s="45"/>
      <c r="C350" s="45"/>
      <c r="D350" s="32" t="str">
        <f ca="1">IF($B350&gt;0,VLOOKUP($B350,OFFSET(Pairings!$C$2,($A350-1)*gamesPerRound,0,gamesPerRound,3),2,FALSE),"")</f>
        <v/>
      </c>
      <c r="E350" s="32" t="str">
        <f ca="1">IF($B350&gt;0,VLOOKUP($B350,OFFSET(Pairings!$C$2,($A350-1)*gamesPerRound,0,gamesPerRound,3),3,FALSE),"")</f>
        <v/>
      </c>
      <c r="F350" s="32" t="str">
        <f t="shared" si="10"/>
        <v/>
      </c>
      <c r="G350" s="32" t="str">
        <f t="shared" si="11"/>
        <v/>
      </c>
      <c r="H350" s="99" t="str">
        <f ca="1">IF(OR(MOD(ROW(B350)-1,gamesPerRound)=1,B350="",ISNA(MATCH(B350,OFFSET($B$1,1+($A350-1)*gamesPerRound,0):B349,0))),"","duplicate result")</f>
        <v/>
      </c>
    </row>
    <row r="351" spans="1:8" x14ac:dyDescent="0.2">
      <c r="A351" s="32">
        <f>Pairings!B351</f>
        <v>2</v>
      </c>
      <c r="B351" s="45"/>
      <c r="C351" s="45"/>
      <c r="D351" s="32" t="str">
        <f ca="1">IF($B351&gt;0,VLOOKUP($B351,OFFSET(Pairings!$C$2,($A351-1)*gamesPerRound,0,gamesPerRound,3),2,FALSE),"")</f>
        <v/>
      </c>
      <c r="E351" s="32" t="str">
        <f ca="1">IF($B351&gt;0,VLOOKUP($B351,OFFSET(Pairings!$C$2,($A351-1)*gamesPerRound,0,gamesPerRound,3),3,FALSE),"")</f>
        <v/>
      </c>
      <c r="F351" s="32" t="str">
        <f t="shared" si="10"/>
        <v/>
      </c>
      <c r="G351" s="32" t="str">
        <f t="shared" si="11"/>
        <v/>
      </c>
      <c r="H351" s="99" t="str">
        <f ca="1">IF(OR(MOD(ROW(B351)-1,gamesPerRound)=1,B351="",ISNA(MATCH(B351,OFFSET($B$1,1+($A351-1)*gamesPerRound,0):B350,0))),"","duplicate result")</f>
        <v/>
      </c>
    </row>
    <row r="352" spans="1:8" x14ac:dyDescent="0.2">
      <c r="A352" s="32">
        <f>Pairings!B352</f>
        <v>2</v>
      </c>
      <c r="B352" s="45"/>
      <c r="C352" s="45"/>
      <c r="D352" s="32" t="str">
        <f ca="1">IF($B352&gt;0,VLOOKUP($B352,OFFSET(Pairings!$C$2,($A352-1)*gamesPerRound,0,gamesPerRound,3),2,FALSE),"")</f>
        <v/>
      </c>
      <c r="E352" s="32" t="str">
        <f ca="1">IF($B352&gt;0,VLOOKUP($B352,OFFSET(Pairings!$C$2,($A352-1)*gamesPerRound,0,gamesPerRound,3),3,FALSE),"")</f>
        <v/>
      </c>
      <c r="F352" s="32" t="str">
        <f t="shared" si="10"/>
        <v/>
      </c>
      <c r="G352" s="32" t="str">
        <f t="shared" si="11"/>
        <v/>
      </c>
      <c r="H352" s="99" t="str">
        <f ca="1">IF(OR(MOD(ROW(B352)-1,gamesPerRound)=1,B352="",ISNA(MATCH(B352,OFFSET($B$1,1+($A352-1)*gamesPerRound,0):B351,0))),"","duplicate result")</f>
        <v/>
      </c>
    </row>
    <row r="353" spans="1:8" x14ac:dyDescent="0.2">
      <c r="A353" s="32">
        <f>Pairings!B353</f>
        <v>2</v>
      </c>
      <c r="B353" s="45"/>
      <c r="C353" s="45"/>
      <c r="D353" s="32" t="str">
        <f ca="1">IF($B353&gt;0,VLOOKUP($B353,OFFSET(Pairings!$C$2,($A353-1)*gamesPerRound,0,gamesPerRound,3),2,FALSE),"")</f>
        <v/>
      </c>
      <c r="E353" s="32" t="str">
        <f ca="1">IF($B353&gt;0,VLOOKUP($B353,OFFSET(Pairings!$C$2,($A353-1)*gamesPerRound,0,gamesPerRound,3),3,FALSE),"")</f>
        <v/>
      </c>
      <c r="F353" s="32" t="str">
        <f t="shared" si="10"/>
        <v/>
      </c>
      <c r="G353" s="32" t="str">
        <f t="shared" si="11"/>
        <v/>
      </c>
      <c r="H353" s="99" t="str">
        <f ca="1">IF(OR(MOD(ROW(B353)-1,gamesPerRound)=1,B353="",ISNA(MATCH(B353,OFFSET($B$1,1+($A353-1)*gamesPerRound,0):B352,0))),"","duplicate result")</f>
        <v/>
      </c>
    </row>
    <row r="354" spans="1:8" x14ac:dyDescent="0.2">
      <c r="A354" s="32">
        <f>Pairings!B354</f>
        <v>2</v>
      </c>
      <c r="B354" s="45"/>
      <c r="C354" s="45"/>
      <c r="D354" s="32" t="str">
        <f ca="1">IF($B354&gt;0,VLOOKUP($B354,OFFSET(Pairings!$C$2,($A354-1)*gamesPerRound,0,gamesPerRound,3),2,FALSE),"")</f>
        <v/>
      </c>
      <c r="E354" s="32" t="str">
        <f ca="1">IF($B354&gt;0,VLOOKUP($B354,OFFSET(Pairings!$C$2,($A354-1)*gamesPerRound,0,gamesPerRound,3),3,FALSE),"")</f>
        <v/>
      </c>
      <c r="F354" s="32" t="str">
        <f t="shared" si="10"/>
        <v/>
      </c>
      <c r="G354" s="32" t="str">
        <f t="shared" si="11"/>
        <v/>
      </c>
      <c r="H354" s="99" t="str">
        <f ca="1">IF(OR(MOD(ROW(B354)-1,gamesPerRound)=1,B354="",ISNA(MATCH(B354,OFFSET($B$1,1+($A354-1)*gamesPerRound,0):B353,0))),"","duplicate result")</f>
        <v/>
      </c>
    </row>
    <row r="355" spans="1:8" x14ac:dyDescent="0.2">
      <c r="A355" s="32">
        <f>Pairings!B355</f>
        <v>2</v>
      </c>
      <c r="B355" s="45"/>
      <c r="C355" s="45"/>
      <c r="D355" s="32" t="str">
        <f ca="1">IF($B355&gt;0,VLOOKUP($B355,OFFSET(Pairings!$C$2,($A355-1)*gamesPerRound,0,gamesPerRound,3),2,FALSE),"")</f>
        <v/>
      </c>
      <c r="E355" s="32" t="str">
        <f ca="1">IF($B355&gt;0,VLOOKUP($B355,OFFSET(Pairings!$C$2,($A355-1)*gamesPerRound,0,gamesPerRound,3),3,FALSE),"")</f>
        <v/>
      </c>
      <c r="F355" s="32" t="str">
        <f t="shared" si="10"/>
        <v/>
      </c>
      <c r="G355" s="32" t="str">
        <f t="shared" si="11"/>
        <v/>
      </c>
      <c r="H355" s="99" t="str">
        <f ca="1">IF(OR(MOD(ROW(B355)-1,gamesPerRound)=1,B355="",ISNA(MATCH(B355,OFFSET($B$1,1+($A355-1)*gamesPerRound,0):B354,0))),"","duplicate result")</f>
        <v/>
      </c>
    </row>
    <row r="356" spans="1:8" x14ac:dyDescent="0.2">
      <c r="A356" s="32">
        <f>Pairings!B356</f>
        <v>2</v>
      </c>
      <c r="B356" s="45"/>
      <c r="C356" s="45"/>
      <c r="D356" s="32" t="str">
        <f ca="1">IF($B356&gt;0,VLOOKUP($B356,OFFSET(Pairings!$C$2,($A356-1)*gamesPerRound,0,gamesPerRound,3),2,FALSE),"")</f>
        <v/>
      </c>
      <c r="E356" s="32" t="str">
        <f ca="1">IF($B356&gt;0,VLOOKUP($B356,OFFSET(Pairings!$C$2,($A356-1)*gamesPerRound,0,gamesPerRound,3),3,FALSE),"")</f>
        <v/>
      </c>
      <c r="F356" s="32" t="str">
        <f t="shared" si="10"/>
        <v/>
      </c>
      <c r="G356" s="32" t="str">
        <f t="shared" si="11"/>
        <v/>
      </c>
      <c r="H356" s="99" t="str">
        <f ca="1">IF(OR(MOD(ROW(B356)-1,gamesPerRound)=1,B356="",ISNA(MATCH(B356,OFFSET($B$1,1+($A356-1)*gamesPerRound,0):B355,0))),"","duplicate result")</f>
        <v/>
      </c>
    </row>
    <row r="357" spans="1:8" x14ac:dyDescent="0.2">
      <c r="A357" s="32">
        <f>Pairings!B357</f>
        <v>2</v>
      </c>
      <c r="B357" s="45"/>
      <c r="C357" s="45"/>
      <c r="D357" s="32" t="str">
        <f ca="1">IF($B357&gt;0,VLOOKUP($B357,OFFSET(Pairings!$C$2,($A357-1)*gamesPerRound,0,gamesPerRound,3),2,FALSE),"")</f>
        <v/>
      </c>
      <c r="E357" s="32" t="str">
        <f ca="1">IF($B357&gt;0,VLOOKUP($B357,OFFSET(Pairings!$C$2,($A357-1)*gamesPerRound,0,gamesPerRound,3),3,FALSE),"")</f>
        <v/>
      </c>
      <c r="F357" s="32" t="str">
        <f t="shared" si="10"/>
        <v/>
      </c>
      <c r="G357" s="32" t="str">
        <f t="shared" si="11"/>
        <v/>
      </c>
      <c r="H357" s="99" t="str">
        <f ca="1">IF(OR(MOD(ROW(B357)-1,gamesPerRound)=1,B357="",ISNA(MATCH(B357,OFFSET($B$1,1+($A357-1)*gamesPerRound,0):B356,0))),"","duplicate result")</f>
        <v/>
      </c>
    </row>
    <row r="358" spans="1:8" x14ac:dyDescent="0.2">
      <c r="A358" s="32">
        <f>Pairings!B358</f>
        <v>2</v>
      </c>
      <c r="B358" s="45"/>
      <c r="C358" s="45"/>
      <c r="D358" s="32" t="str">
        <f ca="1">IF($B358&gt;0,VLOOKUP($B358,OFFSET(Pairings!$C$2,($A358-1)*gamesPerRound,0,gamesPerRound,3),2,FALSE),"")</f>
        <v/>
      </c>
      <c r="E358" s="32" t="str">
        <f ca="1">IF($B358&gt;0,VLOOKUP($B358,OFFSET(Pairings!$C$2,($A358-1)*gamesPerRound,0,gamesPerRound,3),3,FALSE),"")</f>
        <v/>
      </c>
      <c r="F358" s="32" t="str">
        <f t="shared" si="10"/>
        <v/>
      </c>
      <c r="G358" s="32" t="str">
        <f t="shared" si="11"/>
        <v/>
      </c>
      <c r="H358" s="99" t="str">
        <f ca="1">IF(OR(MOD(ROW(B358)-1,gamesPerRound)=1,B358="",ISNA(MATCH(B358,OFFSET($B$1,1+($A358-1)*gamesPerRound,0):B357,0))),"","duplicate result")</f>
        <v/>
      </c>
    </row>
    <row r="359" spans="1:8" x14ac:dyDescent="0.2">
      <c r="A359" s="32">
        <f>Pairings!B359</f>
        <v>2</v>
      </c>
      <c r="B359" s="45"/>
      <c r="C359" s="45"/>
      <c r="D359" s="32" t="str">
        <f ca="1">IF($B359&gt;0,VLOOKUP($B359,OFFSET(Pairings!$C$2,($A359-1)*gamesPerRound,0,gamesPerRound,3),2,FALSE),"")</f>
        <v/>
      </c>
      <c r="E359" s="32" t="str">
        <f ca="1">IF($B359&gt;0,VLOOKUP($B359,OFFSET(Pairings!$C$2,($A359-1)*gamesPerRound,0,gamesPerRound,3),3,FALSE),"")</f>
        <v/>
      </c>
      <c r="F359" s="32" t="str">
        <f t="shared" si="10"/>
        <v/>
      </c>
      <c r="G359" s="32" t="str">
        <f t="shared" si="11"/>
        <v/>
      </c>
      <c r="H359" s="99" t="str">
        <f ca="1">IF(OR(MOD(ROW(B359)-1,gamesPerRound)=1,B359="",ISNA(MATCH(B359,OFFSET($B$1,1+($A359-1)*gamesPerRound,0):B358,0))),"","duplicate result")</f>
        <v/>
      </c>
    </row>
    <row r="360" spans="1:8" x14ac:dyDescent="0.2">
      <c r="A360" s="32">
        <f>Pairings!B360</f>
        <v>2</v>
      </c>
      <c r="B360" s="45"/>
      <c r="C360" s="45"/>
      <c r="D360" s="32" t="str">
        <f ca="1">IF($B360&gt;0,VLOOKUP($B360,OFFSET(Pairings!$C$2,($A360-1)*gamesPerRound,0,gamesPerRound,3),2,FALSE),"")</f>
        <v/>
      </c>
      <c r="E360" s="32" t="str">
        <f ca="1">IF($B360&gt;0,VLOOKUP($B360,OFFSET(Pairings!$C$2,($A360-1)*gamesPerRound,0,gamesPerRound,3),3,FALSE),"")</f>
        <v/>
      </c>
      <c r="F360" s="32" t="str">
        <f t="shared" si="10"/>
        <v/>
      </c>
      <c r="G360" s="32" t="str">
        <f t="shared" si="11"/>
        <v/>
      </c>
      <c r="H360" s="99" t="str">
        <f ca="1">IF(OR(MOD(ROW(B360)-1,gamesPerRound)=1,B360="",ISNA(MATCH(B360,OFFSET($B$1,1+($A360-1)*gamesPerRound,0):B359,0))),"","duplicate result")</f>
        <v/>
      </c>
    </row>
    <row r="361" spans="1:8" x14ac:dyDescent="0.2">
      <c r="A361" s="32">
        <f>Pairings!B361</f>
        <v>2</v>
      </c>
      <c r="B361" s="45"/>
      <c r="C361" s="45"/>
      <c r="D361" s="32" t="str">
        <f ca="1">IF($B361&gt;0,VLOOKUP($B361,OFFSET(Pairings!$C$2,($A361-1)*gamesPerRound,0,gamesPerRound,3),2,FALSE),"")</f>
        <v/>
      </c>
      <c r="E361" s="32" t="str">
        <f ca="1">IF($B361&gt;0,VLOOKUP($B361,OFFSET(Pairings!$C$2,($A361-1)*gamesPerRound,0,gamesPerRound,3),3,FALSE),"")</f>
        <v/>
      </c>
      <c r="F361" s="32" t="str">
        <f t="shared" si="10"/>
        <v/>
      </c>
      <c r="G361" s="32" t="str">
        <f t="shared" si="11"/>
        <v/>
      </c>
      <c r="H361" s="99" t="str">
        <f ca="1">IF(OR(MOD(ROW(B361)-1,gamesPerRound)=1,B361="",ISNA(MATCH(B361,OFFSET($B$1,1+($A361-1)*gamesPerRound,0):B360,0))),"","duplicate result")</f>
        <v/>
      </c>
    </row>
    <row r="362" spans="1:8" x14ac:dyDescent="0.2">
      <c r="A362" s="32">
        <f>Pairings!B362</f>
        <v>2</v>
      </c>
      <c r="B362" s="45"/>
      <c r="C362" s="45"/>
      <c r="D362" s="32" t="str">
        <f ca="1">IF($B362&gt;0,VLOOKUP($B362,OFFSET(Pairings!$C$2,($A362-1)*gamesPerRound,0,gamesPerRound,3),2,FALSE),"")</f>
        <v/>
      </c>
      <c r="E362" s="32" t="str">
        <f ca="1">IF($B362&gt;0,VLOOKUP($B362,OFFSET(Pairings!$C$2,($A362-1)*gamesPerRound,0,gamesPerRound,3),3,FALSE),"")</f>
        <v/>
      </c>
      <c r="F362" s="32" t="str">
        <f t="shared" si="10"/>
        <v/>
      </c>
      <c r="G362" s="32" t="str">
        <f t="shared" si="11"/>
        <v/>
      </c>
      <c r="H362" s="99" t="str">
        <f ca="1">IF(OR(MOD(ROW(B362)-1,gamesPerRound)=1,B362="",ISNA(MATCH(B362,OFFSET($B$1,1+($A362-1)*gamesPerRound,0):B361,0))),"","duplicate result")</f>
        <v/>
      </c>
    </row>
    <row r="363" spans="1:8" x14ac:dyDescent="0.2">
      <c r="A363" s="32">
        <f>Pairings!B363</f>
        <v>2</v>
      </c>
      <c r="B363" s="45"/>
      <c r="C363" s="45"/>
      <c r="D363" s="32" t="str">
        <f ca="1">IF($B363&gt;0,VLOOKUP($B363,OFFSET(Pairings!$C$2,($A363-1)*gamesPerRound,0,gamesPerRound,3),2,FALSE),"")</f>
        <v/>
      </c>
      <c r="E363" s="32" t="str">
        <f ca="1">IF($B363&gt;0,VLOOKUP($B363,OFFSET(Pairings!$C$2,($A363-1)*gamesPerRound,0,gamesPerRound,3),3,FALSE),"")</f>
        <v/>
      </c>
      <c r="F363" s="32" t="str">
        <f t="shared" si="10"/>
        <v/>
      </c>
      <c r="G363" s="32" t="str">
        <f t="shared" si="11"/>
        <v/>
      </c>
      <c r="H363" s="99" t="str">
        <f ca="1">IF(OR(MOD(ROW(B363)-1,gamesPerRound)=1,B363="",ISNA(MATCH(B363,OFFSET($B$1,1+($A363-1)*gamesPerRound,0):B362,0))),"","duplicate result")</f>
        <v/>
      </c>
    </row>
    <row r="364" spans="1:8" x14ac:dyDescent="0.2">
      <c r="A364" s="32">
        <f>Pairings!B364</f>
        <v>2</v>
      </c>
      <c r="B364" s="45"/>
      <c r="C364" s="45"/>
      <c r="D364" s="32" t="str">
        <f ca="1">IF($B364&gt;0,VLOOKUP($B364,OFFSET(Pairings!$C$2,($A364-1)*gamesPerRound,0,gamesPerRound,3),2,FALSE),"")</f>
        <v/>
      </c>
      <c r="E364" s="32" t="str">
        <f ca="1">IF($B364&gt;0,VLOOKUP($B364,OFFSET(Pairings!$C$2,($A364-1)*gamesPerRound,0,gamesPerRound,3),3,FALSE),"")</f>
        <v/>
      </c>
      <c r="F364" s="32" t="str">
        <f t="shared" si="10"/>
        <v/>
      </c>
      <c r="G364" s="32" t="str">
        <f t="shared" si="11"/>
        <v/>
      </c>
      <c r="H364" s="99" t="str">
        <f ca="1">IF(OR(MOD(ROW(B364)-1,gamesPerRound)=1,B364="",ISNA(MATCH(B364,OFFSET($B$1,1+($A364-1)*gamesPerRound,0):B363,0))),"","duplicate result")</f>
        <v/>
      </c>
    </row>
    <row r="365" spans="1:8" x14ac:dyDescent="0.2">
      <c r="A365" s="32">
        <f>Pairings!B365</f>
        <v>2</v>
      </c>
      <c r="B365" s="45"/>
      <c r="C365" s="45"/>
      <c r="D365" s="32" t="str">
        <f ca="1">IF($B365&gt;0,VLOOKUP($B365,OFFSET(Pairings!$C$2,($A365-1)*gamesPerRound,0,gamesPerRound,3),2,FALSE),"")</f>
        <v/>
      </c>
      <c r="E365" s="32" t="str">
        <f ca="1">IF($B365&gt;0,VLOOKUP($B365,OFFSET(Pairings!$C$2,($A365-1)*gamesPerRound,0,gamesPerRound,3),3,FALSE),"")</f>
        <v/>
      </c>
      <c r="F365" s="32" t="str">
        <f t="shared" si="10"/>
        <v/>
      </c>
      <c r="G365" s="32" t="str">
        <f t="shared" si="11"/>
        <v/>
      </c>
      <c r="H365" s="99" t="str">
        <f ca="1">IF(OR(MOD(ROW(B365)-1,gamesPerRound)=1,B365="",ISNA(MATCH(B365,OFFSET($B$1,1+($A365-1)*gamesPerRound,0):B364,0))),"","duplicate result")</f>
        <v/>
      </c>
    </row>
    <row r="366" spans="1:8" x14ac:dyDescent="0.2">
      <c r="A366" s="32">
        <f>Pairings!B366</f>
        <v>2</v>
      </c>
      <c r="B366" s="45"/>
      <c r="C366" s="45"/>
      <c r="D366" s="32" t="str">
        <f ca="1">IF($B366&gt;0,VLOOKUP($B366,OFFSET(Pairings!$C$2,($A366-1)*gamesPerRound,0,gamesPerRound,3),2,FALSE),"")</f>
        <v/>
      </c>
      <c r="E366" s="32" t="str">
        <f ca="1">IF($B366&gt;0,VLOOKUP($B366,OFFSET(Pairings!$C$2,($A366-1)*gamesPerRound,0,gamesPerRound,3),3,FALSE),"")</f>
        <v/>
      </c>
      <c r="F366" s="32" t="str">
        <f t="shared" si="10"/>
        <v/>
      </c>
      <c r="G366" s="32" t="str">
        <f t="shared" si="11"/>
        <v/>
      </c>
      <c r="H366" s="99" t="str">
        <f ca="1">IF(OR(MOD(ROW(B366)-1,gamesPerRound)=1,B366="",ISNA(MATCH(B366,OFFSET($B$1,1+($A366-1)*gamesPerRound,0):B365,0))),"","duplicate result")</f>
        <v/>
      </c>
    </row>
    <row r="367" spans="1:8" x14ac:dyDescent="0.2">
      <c r="A367" s="32">
        <f>Pairings!B367</f>
        <v>2</v>
      </c>
      <c r="B367" s="45"/>
      <c r="C367" s="45"/>
      <c r="D367" s="32" t="str">
        <f ca="1">IF($B367&gt;0,VLOOKUP($B367,OFFSET(Pairings!$C$2,($A367-1)*gamesPerRound,0,gamesPerRound,3),2,FALSE),"")</f>
        <v/>
      </c>
      <c r="E367" s="32" t="str">
        <f ca="1">IF($B367&gt;0,VLOOKUP($B367,OFFSET(Pairings!$C$2,($A367-1)*gamesPerRound,0,gamesPerRound,3),3,FALSE),"")</f>
        <v/>
      </c>
      <c r="F367" s="32" t="str">
        <f t="shared" si="10"/>
        <v/>
      </c>
      <c r="G367" s="32" t="str">
        <f t="shared" si="11"/>
        <v/>
      </c>
      <c r="H367" s="99" t="str">
        <f ca="1">IF(OR(MOD(ROW(B367)-1,gamesPerRound)=1,B367="",ISNA(MATCH(B367,OFFSET($B$1,1+($A367-1)*gamesPerRound,0):B366,0))),"","duplicate result")</f>
        <v/>
      </c>
    </row>
    <row r="368" spans="1:8" x14ac:dyDescent="0.2">
      <c r="A368" s="32">
        <f>Pairings!B368</f>
        <v>2</v>
      </c>
      <c r="B368" s="45"/>
      <c r="C368" s="45"/>
      <c r="D368" s="32" t="str">
        <f ca="1">IF($B368&gt;0,VLOOKUP($B368,OFFSET(Pairings!$C$2,($A368-1)*gamesPerRound,0,gamesPerRound,3),2,FALSE),"")</f>
        <v/>
      </c>
      <c r="E368" s="32" t="str">
        <f ca="1">IF($B368&gt;0,VLOOKUP($B368,OFFSET(Pairings!$C$2,($A368-1)*gamesPerRound,0,gamesPerRound,3),3,FALSE),"")</f>
        <v/>
      </c>
      <c r="F368" s="32" t="str">
        <f t="shared" si="10"/>
        <v/>
      </c>
      <c r="G368" s="32" t="str">
        <f t="shared" si="11"/>
        <v/>
      </c>
      <c r="H368" s="99" t="str">
        <f ca="1">IF(OR(MOD(ROW(B368)-1,gamesPerRound)=1,B368="",ISNA(MATCH(B368,OFFSET($B$1,1+($A368-1)*gamesPerRound,0):B367,0))),"","duplicate result")</f>
        <v/>
      </c>
    </row>
    <row r="369" spans="1:8" x14ac:dyDescent="0.2">
      <c r="A369" s="32">
        <f>Pairings!B369</f>
        <v>2</v>
      </c>
      <c r="B369" s="45"/>
      <c r="C369" s="45"/>
      <c r="D369" s="32" t="str">
        <f ca="1">IF($B369&gt;0,VLOOKUP($B369,OFFSET(Pairings!$C$2,($A369-1)*gamesPerRound,0,gamesPerRound,3),2,FALSE),"")</f>
        <v/>
      </c>
      <c r="E369" s="32" t="str">
        <f ca="1">IF($B369&gt;0,VLOOKUP($B369,OFFSET(Pairings!$C$2,($A369-1)*gamesPerRound,0,gamesPerRound,3),3,FALSE),"")</f>
        <v/>
      </c>
      <c r="F369" s="32" t="str">
        <f t="shared" si="10"/>
        <v/>
      </c>
      <c r="G369" s="32" t="str">
        <f t="shared" si="11"/>
        <v/>
      </c>
      <c r="H369" s="99" t="str">
        <f ca="1">IF(OR(MOD(ROW(B369)-1,gamesPerRound)=1,B369="",ISNA(MATCH(B369,OFFSET($B$1,1+($A369-1)*gamesPerRound,0):B368,0))),"","duplicate result")</f>
        <v/>
      </c>
    </row>
    <row r="370" spans="1:8" x14ac:dyDescent="0.2">
      <c r="A370" s="32">
        <f>Pairings!B370</f>
        <v>2</v>
      </c>
      <c r="B370" s="45"/>
      <c r="C370" s="45"/>
      <c r="D370" s="32" t="str">
        <f ca="1">IF($B370&gt;0,VLOOKUP($B370,OFFSET(Pairings!$C$2,($A370-1)*gamesPerRound,0,gamesPerRound,3),2,FALSE),"")</f>
        <v/>
      </c>
      <c r="E370" s="32" t="str">
        <f ca="1">IF($B370&gt;0,VLOOKUP($B370,OFFSET(Pairings!$C$2,($A370-1)*gamesPerRound,0,gamesPerRound,3),3,FALSE),"")</f>
        <v/>
      </c>
      <c r="F370" s="32" t="str">
        <f t="shared" si="10"/>
        <v/>
      </c>
      <c r="G370" s="32" t="str">
        <f t="shared" si="11"/>
        <v/>
      </c>
      <c r="H370" s="99" t="str">
        <f ca="1">IF(OR(MOD(ROW(B370)-1,gamesPerRound)=1,B370="",ISNA(MATCH(B370,OFFSET($B$1,1+($A370-1)*gamesPerRound,0):B369,0))),"","duplicate result")</f>
        <v/>
      </c>
    </row>
    <row r="371" spans="1:8" x14ac:dyDescent="0.2">
      <c r="A371" s="32">
        <f>Pairings!B371</f>
        <v>2</v>
      </c>
      <c r="B371" s="45"/>
      <c r="C371" s="45"/>
      <c r="D371" s="32" t="str">
        <f ca="1">IF($B371&gt;0,VLOOKUP($B371,OFFSET(Pairings!$C$2,($A371-1)*gamesPerRound,0,gamesPerRound,3),2,FALSE),"")</f>
        <v/>
      </c>
      <c r="E371" s="32" t="str">
        <f ca="1">IF($B371&gt;0,VLOOKUP($B371,OFFSET(Pairings!$C$2,($A371-1)*gamesPerRound,0,gamesPerRound,3),3,FALSE),"")</f>
        <v/>
      </c>
      <c r="F371" s="32" t="str">
        <f t="shared" si="10"/>
        <v/>
      </c>
      <c r="G371" s="32" t="str">
        <f t="shared" si="11"/>
        <v/>
      </c>
      <c r="H371" s="99" t="str">
        <f ca="1">IF(OR(MOD(ROW(B371)-1,gamesPerRound)=1,B371="",ISNA(MATCH(B371,OFFSET($B$1,1+($A371-1)*gamesPerRound,0):B370,0))),"","duplicate result")</f>
        <v/>
      </c>
    </row>
    <row r="372" spans="1:8" x14ac:dyDescent="0.2">
      <c r="A372" s="32">
        <f>Pairings!B372</f>
        <v>2</v>
      </c>
      <c r="B372" s="45"/>
      <c r="C372" s="45"/>
      <c r="D372" s="32" t="str">
        <f ca="1">IF($B372&gt;0,VLOOKUP($B372,OFFSET(Pairings!$C$2,($A372-1)*gamesPerRound,0,gamesPerRound,3),2,FALSE),"")</f>
        <v/>
      </c>
      <c r="E372" s="32" t="str">
        <f ca="1">IF($B372&gt;0,VLOOKUP($B372,OFFSET(Pairings!$C$2,($A372-1)*gamesPerRound,0,gamesPerRound,3),3,FALSE),"")</f>
        <v/>
      </c>
      <c r="F372" s="32" t="str">
        <f t="shared" si="10"/>
        <v/>
      </c>
      <c r="G372" s="32" t="str">
        <f t="shared" si="11"/>
        <v/>
      </c>
      <c r="H372" s="99" t="str">
        <f ca="1">IF(OR(MOD(ROW(B372)-1,gamesPerRound)=1,B372="",ISNA(MATCH(B372,OFFSET($B$1,1+($A372-1)*gamesPerRound,0):B371,0))),"","duplicate result")</f>
        <v/>
      </c>
    </row>
    <row r="373" spans="1:8" x14ac:dyDescent="0.2">
      <c r="A373" s="32">
        <f>Pairings!B373</f>
        <v>2</v>
      </c>
      <c r="B373" s="45"/>
      <c r="C373" s="45"/>
      <c r="D373" s="32" t="str">
        <f ca="1">IF($B373&gt;0,VLOOKUP($B373,OFFSET(Pairings!$C$2,($A373-1)*gamesPerRound,0,gamesPerRound,3),2,FALSE),"")</f>
        <v/>
      </c>
      <c r="E373" s="32" t="str">
        <f ca="1">IF($B373&gt;0,VLOOKUP($B373,OFFSET(Pairings!$C$2,($A373-1)*gamesPerRound,0,gamesPerRound,3),3,FALSE),"")</f>
        <v/>
      </c>
      <c r="F373" s="32" t="str">
        <f t="shared" si="10"/>
        <v/>
      </c>
      <c r="G373" s="32" t="str">
        <f t="shared" si="11"/>
        <v/>
      </c>
      <c r="H373" s="99" t="str">
        <f ca="1">IF(OR(MOD(ROW(B373)-1,gamesPerRound)=1,B373="",ISNA(MATCH(B373,OFFSET($B$1,1+($A373-1)*gamesPerRound,0):B372,0))),"","duplicate result")</f>
        <v/>
      </c>
    </row>
    <row r="374" spans="1:8" x14ac:dyDescent="0.2">
      <c r="A374" s="32">
        <f>Pairings!B374</f>
        <v>2</v>
      </c>
      <c r="B374" s="45"/>
      <c r="C374" s="45"/>
      <c r="D374" s="32" t="str">
        <f ca="1">IF($B374&gt;0,VLOOKUP($B374,OFFSET(Pairings!$C$2,($A374-1)*gamesPerRound,0,gamesPerRound,3),2,FALSE),"")</f>
        <v/>
      </c>
      <c r="E374" s="32" t="str">
        <f ca="1">IF($B374&gt;0,VLOOKUP($B374,OFFSET(Pairings!$C$2,($A374-1)*gamesPerRound,0,gamesPerRound,3),3,FALSE),"")</f>
        <v/>
      </c>
      <c r="F374" s="32" t="str">
        <f t="shared" si="10"/>
        <v/>
      </c>
      <c r="G374" s="32" t="str">
        <f t="shared" si="11"/>
        <v/>
      </c>
      <c r="H374" s="99" t="str">
        <f ca="1">IF(OR(MOD(ROW(B374)-1,gamesPerRound)=1,B374="",ISNA(MATCH(B374,OFFSET($B$1,1+($A374-1)*gamesPerRound,0):B373,0))),"","duplicate result")</f>
        <v/>
      </c>
    </row>
    <row r="375" spans="1:8" x14ac:dyDescent="0.2">
      <c r="A375" s="32">
        <f>Pairings!B375</f>
        <v>2</v>
      </c>
      <c r="B375" s="45"/>
      <c r="C375" s="45"/>
      <c r="D375" s="32" t="str">
        <f ca="1">IF($B375&gt;0,VLOOKUP($B375,OFFSET(Pairings!$C$2,($A375-1)*gamesPerRound,0,gamesPerRound,3),2,FALSE),"")</f>
        <v/>
      </c>
      <c r="E375" s="32" t="str">
        <f ca="1">IF($B375&gt;0,VLOOKUP($B375,OFFSET(Pairings!$C$2,($A375-1)*gamesPerRound,0,gamesPerRound,3),3,FALSE),"")</f>
        <v/>
      </c>
      <c r="F375" s="32" t="str">
        <f t="shared" si="10"/>
        <v/>
      </c>
      <c r="G375" s="32" t="str">
        <f t="shared" si="11"/>
        <v/>
      </c>
      <c r="H375" s="99" t="str">
        <f ca="1">IF(OR(MOD(ROW(B375)-1,gamesPerRound)=1,B375="",ISNA(MATCH(B375,OFFSET($B$1,1+($A375-1)*gamesPerRound,0):B374,0))),"","duplicate result")</f>
        <v/>
      </c>
    </row>
    <row r="376" spans="1:8" x14ac:dyDescent="0.2">
      <c r="A376" s="32">
        <f>Pairings!B376</f>
        <v>2</v>
      </c>
      <c r="B376" s="45"/>
      <c r="C376" s="45"/>
      <c r="D376" s="32" t="str">
        <f ca="1">IF($B376&gt;0,VLOOKUP($B376,OFFSET(Pairings!$C$2,($A376-1)*gamesPerRound,0,gamesPerRound,3),2,FALSE),"")</f>
        <v/>
      </c>
      <c r="E376" s="32" t="str">
        <f ca="1">IF($B376&gt;0,VLOOKUP($B376,OFFSET(Pairings!$C$2,($A376-1)*gamesPerRound,0,gamesPerRound,3),3,FALSE),"")</f>
        <v/>
      </c>
      <c r="F376" s="32" t="str">
        <f t="shared" si="10"/>
        <v/>
      </c>
      <c r="G376" s="32" t="str">
        <f t="shared" si="11"/>
        <v/>
      </c>
      <c r="H376" s="99" t="str">
        <f ca="1">IF(OR(MOD(ROW(B376)-1,gamesPerRound)=1,B376="",ISNA(MATCH(B376,OFFSET($B$1,1+($A376-1)*gamesPerRound,0):B375,0))),"","duplicate result")</f>
        <v/>
      </c>
    </row>
    <row r="377" spans="1:8" x14ac:dyDescent="0.2">
      <c r="A377" s="32">
        <f>Pairings!B377</f>
        <v>2</v>
      </c>
      <c r="B377" s="45"/>
      <c r="C377" s="45"/>
      <c r="D377" s="32" t="str">
        <f ca="1">IF($B377&gt;0,VLOOKUP($B377,OFFSET(Pairings!$C$2,($A377-1)*gamesPerRound,0,gamesPerRound,3),2,FALSE),"")</f>
        <v/>
      </c>
      <c r="E377" s="32" t="str">
        <f ca="1">IF($B377&gt;0,VLOOKUP($B377,OFFSET(Pairings!$C$2,($A377-1)*gamesPerRound,0,gamesPerRound,3),3,FALSE),"")</f>
        <v/>
      </c>
      <c r="F377" s="32" t="str">
        <f t="shared" si="10"/>
        <v/>
      </c>
      <c r="G377" s="32" t="str">
        <f t="shared" si="11"/>
        <v/>
      </c>
      <c r="H377" s="99" t="str">
        <f ca="1">IF(OR(MOD(ROW(B377)-1,gamesPerRound)=1,B377="",ISNA(MATCH(B377,OFFSET($B$1,1+($A377-1)*gamesPerRound,0):B376,0))),"","duplicate result")</f>
        <v/>
      </c>
    </row>
    <row r="378" spans="1:8" x14ac:dyDescent="0.2">
      <c r="A378" s="32">
        <f>Pairings!B378</f>
        <v>2</v>
      </c>
      <c r="B378" s="45"/>
      <c r="C378" s="45"/>
      <c r="D378" s="32" t="str">
        <f ca="1">IF($B378&gt;0,VLOOKUP($B378,OFFSET(Pairings!$C$2,($A378-1)*gamesPerRound,0,gamesPerRound,3),2,FALSE),"")</f>
        <v/>
      </c>
      <c r="E378" s="32" t="str">
        <f ca="1">IF($B378&gt;0,VLOOKUP($B378,OFFSET(Pairings!$C$2,($A378-1)*gamesPerRound,0,gamesPerRound,3),3,FALSE),"")</f>
        <v/>
      </c>
      <c r="F378" s="32" t="str">
        <f t="shared" si="10"/>
        <v/>
      </c>
      <c r="G378" s="32" t="str">
        <f t="shared" si="11"/>
        <v/>
      </c>
      <c r="H378" s="99" t="str">
        <f ca="1">IF(OR(MOD(ROW(B378)-1,gamesPerRound)=1,B378="",ISNA(MATCH(B378,OFFSET($B$1,1+($A378-1)*gamesPerRound,0):B377,0))),"","duplicate result")</f>
        <v/>
      </c>
    </row>
    <row r="379" spans="1:8" x14ac:dyDescent="0.2">
      <c r="A379" s="32">
        <f>Pairings!B379</f>
        <v>2</v>
      </c>
      <c r="B379" s="45"/>
      <c r="C379" s="45"/>
      <c r="D379" s="32" t="str">
        <f ca="1">IF($B379&gt;0,VLOOKUP($B379,OFFSET(Pairings!$C$2,($A379-1)*gamesPerRound,0,gamesPerRound,3),2,FALSE),"")</f>
        <v/>
      </c>
      <c r="E379" s="32" t="str">
        <f ca="1">IF($B379&gt;0,VLOOKUP($B379,OFFSET(Pairings!$C$2,($A379-1)*gamesPerRound,0,gamesPerRound,3),3,FALSE),"")</f>
        <v/>
      </c>
      <c r="F379" s="32" t="str">
        <f t="shared" si="10"/>
        <v/>
      </c>
      <c r="G379" s="32" t="str">
        <f t="shared" si="11"/>
        <v/>
      </c>
      <c r="H379" s="99" t="str">
        <f ca="1">IF(OR(MOD(ROW(B379)-1,gamesPerRound)=1,B379="",ISNA(MATCH(B379,OFFSET($B$1,1+($A379-1)*gamesPerRound,0):B378,0))),"","duplicate result")</f>
        <v/>
      </c>
    </row>
    <row r="380" spans="1:8" x14ac:dyDescent="0.2">
      <c r="A380" s="32">
        <f>Pairings!B380</f>
        <v>2</v>
      </c>
      <c r="B380" s="45"/>
      <c r="C380" s="45"/>
      <c r="D380" s="32" t="str">
        <f ca="1">IF($B380&gt;0,VLOOKUP($B380,OFFSET(Pairings!$C$2,($A380-1)*gamesPerRound,0,gamesPerRound,3),2,FALSE),"")</f>
        <v/>
      </c>
      <c r="E380" s="32" t="str">
        <f ca="1">IF($B380&gt;0,VLOOKUP($B380,OFFSET(Pairings!$C$2,($A380-1)*gamesPerRound,0,gamesPerRound,3),3,FALSE),"")</f>
        <v/>
      </c>
      <c r="F380" s="32" t="str">
        <f t="shared" si="10"/>
        <v/>
      </c>
      <c r="G380" s="32" t="str">
        <f t="shared" si="11"/>
        <v/>
      </c>
      <c r="H380" s="99" t="str">
        <f ca="1">IF(OR(MOD(ROW(B380)-1,gamesPerRound)=1,B380="",ISNA(MATCH(B380,OFFSET($B$1,1+($A380-1)*gamesPerRound,0):B379,0))),"","duplicate result")</f>
        <v/>
      </c>
    </row>
    <row r="381" spans="1:8" x14ac:dyDescent="0.2">
      <c r="A381" s="32">
        <f>Pairings!B381</f>
        <v>2</v>
      </c>
      <c r="B381" s="45"/>
      <c r="C381" s="45"/>
      <c r="D381" s="32" t="str">
        <f ca="1">IF($B381&gt;0,VLOOKUP($B381,OFFSET(Pairings!$C$2,($A381-1)*gamesPerRound,0,gamesPerRound,3),2,FALSE),"")</f>
        <v/>
      </c>
      <c r="E381" s="32" t="str">
        <f ca="1">IF($B381&gt;0,VLOOKUP($B381,OFFSET(Pairings!$C$2,($A381-1)*gamesPerRound,0,gamesPerRound,3),3,FALSE),"")</f>
        <v/>
      </c>
      <c r="F381" s="32" t="str">
        <f t="shared" si="10"/>
        <v/>
      </c>
      <c r="G381" s="32" t="str">
        <f t="shared" si="11"/>
        <v/>
      </c>
      <c r="H381" s="99" t="str">
        <f ca="1">IF(OR(MOD(ROW(B381)-1,gamesPerRound)=1,B381="",ISNA(MATCH(B381,OFFSET($B$1,1+($A381-1)*gamesPerRound,0):B380,0))),"","duplicate result")</f>
        <v/>
      </c>
    </row>
    <row r="382" spans="1:8" x14ac:dyDescent="0.2">
      <c r="A382" s="32">
        <f>Pairings!B382</f>
        <v>3</v>
      </c>
      <c r="B382" s="45"/>
      <c r="C382" s="45"/>
      <c r="D382" s="32" t="str">
        <f ca="1">IF($B382&gt;0,VLOOKUP($B382,OFFSET(Pairings!$C$2,($A382-1)*gamesPerRound,0,gamesPerRound,3),2,FALSE),"")</f>
        <v/>
      </c>
      <c r="E382" s="32" t="str">
        <f ca="1">IF($B382&gt;0,VLOOKUP($B382,OFFSET(Pairings!$C$2,($A382-1)*gamesPerRound,0,gamesPerRound,3),3,FALSE),"")</f>
        <v/>
      </c>
      <c r="F382" s="32" t="str">
        <f t="shared" si="10"/>
        <v/>
      </c>
      <c r="G382" s="32" t="str">
        <f t="shared" si="11"/>
        <v/>
      </c>
      <c r="H382" s="99" t="str">
        <f ca="1">IF(OR(MOD(ROW(B382)-1,gamesPerRound)=1,B382="",ISNA(MATCH(B382,OFFSET($B$1,1+($A382-1)*gamesPerRound,0):B381,0))),"","duplicate result")</f>
        <v/>
      </c>
    </row>
    <row r="383" spans="1:8" x14ac:dyDescent="0.2">
      <c r="A383" s="32">
        <f>Pairings!B383</f>
        <v>3</v>
      </c>
      <c r="B383" s="45"/>
      <c r="C383" s="45"/>
      <c r="D383" s="32" t="str">
        <f ca="1">IF($B383&gt;0,VLOOKUP($B383,OFFSET(Pairings!$C$2,($A383-1)*gamesPerRound,0,gamesPerRound,3),2,FALSE),"")</f>
        <v/>
      </c>
      <c r="E383" s="32" t="str">
        <f ca="1">IF($B383&gt;0,VLOOKUP($B383,OFFSET(Pairings!$C$2,($A383-1)*gamesPerRound,0,gamesPerRound,3),3,FALSE),"")</f>
        <v/>
      </c>
      <c r="F383" s="32" t="str">
        <f t="shared" si="10"/>
        <v/>
      </c>
      <c r="G383" s="32" t="str">
        <f t="shared" si="11"/>
        <v/>
      </c>
      <c r="H383" s="99" t="str">
        <f ca="1">IF(OR(MOD(ROW(B383)-1,gamesPerRound)=1,B383="",ISNA(MATCH(B383,OFFSET($B$1,1+($A383-1)*gamesPerRound,0):B382,0))),"","duplicate result")</f>
        <v/>
      </c>
    </row>
    <row r="384" spans="1:8" x14ac:dyDescent="0.2">
      <c r="A384" s="32">
        <f>Pairings!B384</f>
        <v>3</v>
      </c>
      <c r="B384" s="45"/>
      <c r="C384" s="45"/>
      <c r="D384" s="32" t="str">
        <f ca="1">IF($B384&gt;0,VLOOKUP($B384,OFFSET(Pairings!$C$2,($A384-1)*gamesPerRound,0,gamesPerRound,3),2,FALSE),"")</f>
        <v/>
      </c>
      <c r="E384" s="32" t="str">
        <f ca="1">IF($B384&gt;0,VLOOKUP($B384,OFFSET(Pairings!$C$2,($A384-1)*gamesPerRound,0,gamesPerRound,3),3,FALSE),"")</f>
        <v/>
      </c>
      <c r="F384" s="32" t="str">
        <f t="shared" si="10"/>
        <v/>
      </c>
      <c r="G384" s="32" t="str">
        <f t="shared" si="11"/>
        <v/>
      </c>
      <c r="H384" s="99" t="str">
        <f ca="1">IF(OR(MOD(ROW(B384)-1,gamesPerRound)=1,B384="",ISNA(MATCH(B384,OFFSET($B$1,1+($A384-1)*gamesPerRound,0):B383,0))),"","duplicate result")</f>
        <v/>
      </c>
    </row>
    <row r="385" spans="1:8" x14ac:dyDescent="0.2">
      <c r="A385" s="32">
        <f>Pairings!B385</f>
        <v>3</v>
      </c>
      <c r="B385" s="45"/>
      <c r="C385" s="45"/>
      <c r="D385" s="32" t="str">
        <f ca="1">IF($B385&gt;0,VLOOKUP($B385,OFFSET(Pairings!$C$2,($A385-1)*gamesPerRound,0,gamesPerRound,3),2,FALSE),"")</f>
        <v/>
      </c>
      <c r="E385" s="32" t="str">
        <f ca="1">IF($B385&gt;0,VLOOKUP($B385,OFFSET(Pairings!$C$2,($A385-1)*gamesPerRound,0,gamesPerRound,3),3,FALSE),"")</f>
        <v/>
      </c>
      <c r="F385" s="32" t="str">
        <f t="shared" si="10"/>
        <v/>
      </c>
      <c r="G385" s="32" t="str">
        <f t="shared" si="11"/>
        <v/>
      </c>
      <c r="H385" s="99" t="str">
        <f ca="1">IF(OR(MOD(ROW(B385)-1,gamesPerRound)=1,B385="",ISNA(MATCH(B385,OFFSET($B$1,1+($A385-1)*gamesPerRound,0):B384,0))),"","duplicate result")</f>
        <v/>
      </c>
    </row>
    <row r="386" spans="1:8" x14ac:dyDescent="0.2">
      <c r="A386" s="32">
        <f>Pairings!B386</f>
        <v>3</v>
      </c>
      <c r="B386" s="45"/>
      <c r="C386" s="45"/>
      <c r="D386" s="32" t="str">
        <f ca="1">IF($B386&gt;0,VLOOKUP($B386,OFFSET(Pairings!$C$2,($A386-1)*gamesPerRound,0,gamesPerRound,3),2,FALSE),"")</f>
        <v/>
      </c>
      <c r="E386" s="32" t="str">
        <f ca="1">IF($B386&gt;0,VLOOKUP($B386,OFFSET(Pairings!$C$2,($A386-1)*gamesPerRound,0,gamesPerRound,3),3,FALSE),"")</f>
        <v/>
      </c>
      <c r="F386" s="32" t="str">
        <f t="shared" ref="F386:F449" si="12">IF(C386="","",IF(C386="n",0,IF(C386="d",0.5,C386)))</f>
        <v/>
      </c>
      <c r="G386" s="32" t="str">
        <f t="shared" ref="G386:G449" si="13">IF(C386="","",IF(C386="n",0,1-F386))</f>
        <v/>
      </c>
      <c r="H386" s="99" t="str">
        <f ca="1">IF(OR(MOD(ROW(B386)-1,gamesPerRound)=1,B386="",ISNA(MATCH(B386,OFFSET($B$1,1+($A386-1)*gamesPerRound,0):B385,0))),"","duplicate result")</f>
        <v/>
      </c>
    </row>
    <row r="387" spans="1:8" x14ac:dyDescent="0.2">
      <c r="A387" s="32">
        <f>Pairings!B387</f>
        <v>3</v>
      </c>
      <c r="B387" s="45"/>
      <c r="C387" s="45"/>
      <c r="D387" s="32" t="str">
        <f ca="1">IF($B387&gt;0,VLOOKUP($B387,OFFSET(Pairings!$C$2,($A387-1)*gamesPerRound,0,gamesPerRound,3),2,FALSE),"")</f>
        <v/>
      </c>
      <c r="E387" s="32" t="str">
        <f ca="1">IF($B387&gt;0,VLOOKUP($B387,OFFSET(Pairings!$C$2,($A387-1)*gamesPerRound,0,gamesPerRound,3),3,FALSE),"")</f>
        <v/>
      </c>
      <c r="F387" s="32" t="str">
        <f t="shared" si="12"/>
        <v/>
      </c>
      <c r="G387" s="32" t="str">
        <f t="shared" si="13"/>
        <v/>
      </c>
      <c r="H387" s="99" t="str">
        <f ca="1">IF(OR(MOD(ROW(B387)-1,gamesPerRound)=1,B387="",ISNA(MATCH(B387,OFFSET($B$1,1+($A387-1)*gamesPerRound,0):B386,0))),"","duplicate result")</f>
        <v/>
      </c>
    </row>
    <row r="388" spans="1:8" x14ac:dyDescent="0.2">
      <c r="A388" s="32">
        <f>Pairings!B388</f>
        <v>3</v>
      </c>
      <c r="B388" s="45"/>
      <c r="C388" s="45"/>
      <c r="D388" s="32" t="str">
        <f ca="1">IF($B388&gt;0,VLOOKUP($B388,OFFSET(Pairings!$C$2,($A388-1)*gamesPerRound,0,gamesPerRound,3),2,FALSE),"")</f>
        <v/>
      </c>
      <c r="E388" s="32" t="str">
        <f ca="1">IF($B388&gt;0,VLOOKUP($B388,OFFSET(Pairings!$C$2,($A388-1)*gamesPerRound,0,gamesPerRound,3),3,FALSE),"")</f>
        <v/>
      </c>
      <c r="F388" s="32" t="str">
        <f t="shared" si="12"/>
        <v/>
      </c>
      <c r="G388" s="32" t="str">
        <f t="shared" si="13"/>
        <v/>
      </c>
      <c r="H388" s="99" t="str">
        <f ca="1">IF(OR(MOD(ROW(B388)-1,gamesPerRound)=1,B388="",ISNA(MATCH(B388,OFFSET($B$1,1+($A388-1)*gamesPerRound,0):B387,0))),"","duplicate result")</f>
        <v/>
      </c>
    </row>
    <row r="389" spans="1:8" x14ac:dyDescent="0.2">
      <c r="A389" s="32">
        <f>Pairings!B389</f>
        <v>3</v>
      </c>
      <c r="B389" s="45"/>
      <c r="C389" s="45"/>
      <c r="D389" s="32" t="str">
        <f ca="1">IF($B389&gt;0,VLOOKUP($B389,OFFSET(Pairings!$C$2,($A389-1)*gamesPerRound,0,gamesPerRound,3),2,FALSE),"")</f>
        <v/>
      </c>
      <c r="E389" s="32" t="str">
        <f ca="1">IF($B389&gt;0,VLOOKUP($B389,OFFSET(Pairings!$C$2,($A389-1)*gamesPerRound,0,gamesPerRound,3),3,FALSE),"")</f>
        <v/>
      </c>
      <c r="F389" s="32" t="str">
        <f t="shared" si="12"/>
        <v/>
      </c>
      <c r="G389" s="32" t="str">
        <f t="shared" si="13"/>
        <v/>
      </c>
      <c r="H389" s="99" t="str">
        <f ca="1">IF(OR(MOD(ROW(B389)-1,gamesPerRound)=1,B389="",ISNA(MATCH(B389,OFFSET($B$1,1+($A389-1)*gamesPerRound,0):B388,0))),"","duplicate result")</f>
        <v/>
      </c>
    </row>
    <row r="390" spans="1:8" x14ac:dyDescent="0.2">
      <c r="A390" s="32">
        <f>Pairings!B390</f>
        <v>3</v>
      </c>
      <c r="B390" s="45"/>
      <c r="C390" s="45"/>
      <c r="D390" s="32" t="str">
        <f ca="1">IF($B390&gt;0,VLOOKUP($B390,OFFSET(Pairings!$C$2,($A390-1)*gamesPerRound,0,gamesPerRound,3),2,FALSE),"")</f>
        <v/>
      </c>
      <c r="E390" s="32" t="str">
        <f ca="1">IF($B390&gt;0,VLOOKUP($B390,OFFSET(Pairings!$C$2,($A390-1)*gamesPerRound,0,gamesPerRound,3),3,FALSE),"")</f>
        <v/>
      </c>
      <c r="F390" s="32" t="str">
        <f t="shared" si="12"/>
        <v/>
      </c>
      <c r="G390" s="32" t="str">
        <f t="shared" si="13"/>
        <v/>
      </c>
      <c r="H390" s="99" t="str">
        <f ca="1">IF(OR(MOD(ROW(B390)-1,gamesPerRound)=1,B390="",ISNA(MATCH(B390,OFFSET($B$1,1+($A390-1)*gamesPerRound,0):B389,0))),"","duplicate result")</f>
        <v/>
      </c>
    </row>
    <row r="391" spans="1:8" x14ac:dyDescent="0.2">
      <c r="A391" s="32">
        <f>Pairings!B391</f>
        <v>3</v>
      </c>
      <c r="B391" s="45"/>
      <c r="C391" s="45"/>
      <c r="D391" s="32" t="str">
        <f ca="1">IF($B391&gt;0,VLOOKUP($B391,OFFSET(Pairings!$C$2,($A391-1)*gamesPerRound,0,gamesPerRound,3),2,FALSE),"")</f>
        <v/>
      </c>
      <c r="E391" s="32" t="str">
        <f ca="1">IF($B391&gt;0,VLOOKUP($B391,OFFSET(Pairings!$C$2,($A391-1)*gamesPerRound,0,gamesPerRound,3),3,FALSE),"")</f>
        <v/>
      </c>
      <c r="F391" s="32" t="str">
        <f t="shared" si="12"/>
        <v/>
      </c>
      <c r="G391" s="32" t="str">
        <f t="shared" si="13"/>
        <v/>
      </c>
      <c r="H391" s="99" t="str">
        <f ca="1">IF(OR(MOD(ROW(B391)-1,gamesPerRound)=1,B391="",ISNA(MATCH(B391,OFFSET($B$1,1+($A391-1)*gamesPerRound,0):B390,0))),"","duplicate result")</f>
        <v/>
      </c>
    </row>
    <row r="392" spans="1:8" x14ac:dyDescent="0.2">
      <c r="A392" s="32">
        <f>Pairings!B392</f>
        <v>3</v>
      </c>
      <c r="B392" s="45"/>
      <c r="C392" s="45"/>
      <c r="D392" s="32" t="str">
        <f ca="1">IF($B392&gt;0,VLOOKUP($B392,OFFSET(Pairings!$C$2,($A392-1)*gamesPerRound,0,gamesPerRound,3),2,FALSE),"")</f>
        <v/>
      </c>
      <c r="E392" s="32" t="str">
        <f ca="1">IF($B392&gt;0,VLOOKUP($B392,OFFSET(Pairings!$C$2,($A392-1)*gamesPerRound,0,gamesPerRound,3),3,FALSE),"")</f>
        <v/>
      </c>
      <c r="F392" s="32" t="str">
        <f t="shared" si="12"/>
        <v/>
      </c>
      <c r="G392" s="32" t="str">
        <f t="shared" si="13"/>
        <v/>
      </c>
      <c r="H392" s="99" t="str">
        <f ca="1">IF(OR(MOD(ROW(B392)-1,gamesPerRound)=1,B392="",ISNA(MATCH(B392,OFFSET($B$1,1+($A392-1)*gamesPerRound,0):B391,0))),"","duplicate result")</f>
        <v/>
      </c>
    </row>
    <row r="393" spans="1:8" x14ac:dyDescent="0.2">
      <c r="A393" s="32">
        <f>Pairings!B393</f>
        <v>3</v>
      </c>
      <c r="B393" s="45"/>
      <c r="C393" s="45"/>
      <c r="D393" s="32" t="str">
        <f ca="1">IF($B393&gt;0,VLOOKUP($B393,OFFSET(Pairings!$C$2,($A393-1)*gamesPerRound,0,gamesPerRound,3),2,FALSE),"")</f>
        <v/>
      </c>
      <c r="E393" s="32" t="str">
        <f ca="1">IF($B393&gt;0,VLOOKUP($B393,OFFSET(Pairings!$C$2,($A393-1)*gamesPerRound,0,gamesPerRound,3),3,FALSE),"")</f>
        <v/>
      </c>
      <c r="F393" s="32" t="str">
        <f t="shared" si="12"/>
        <v/>
      </c>
      <c r="G393" s="32" t="str">
        <f t="shared" si="13"/>
        <v/>
      </c>
      <c r="H393" s="99" t="str">
        <f ca="1">IF(OR(MOD(ROW(B393)-1,gamesPerRound)=1,B393="",ISNA(MATCH(B393,OFFSET($B$1,1+($A393-1)*gamesPerRound,0):B392,0))),"","duplicate result")</f>
        <v/>
      </c>
    </row>
    <row r="394" spans="1:8" x14ac:dyDescent="0.2">
      <c r="A394" s="32">
        <f>Pairings!B394</f>
        <v>3</v>
      </c>
      <c r="B394" s="45"/>
      <c r="C394" s="45"/>
      <c r="D394" s="32" t="str">
        <f ca="1">IF($B394&gt;0,VLOOKUP($B394,OFFSET(Pairings!$C$2,($A394-1)*gamesPerRound,0,gamesPerRound,3),2,FALSE),"")</f>
        <v/>
      </c>
      <c r="E394" s="32" t="str">
        <f ca="1">IF($B394&gt;0,VLOOKUP($B394,OFFSET(Pairings!$C$2,($A394-1)*gamesPerRound,0,gamesPerRound,3),3,FALSE),"")</f>
        <v/>
      </c>
      <c r="F394" s="32" t="str">
        <f t="shared" si="12"/>
        <v/>
      </c>
      <c r="G394" s="32" t="str">
        <f t="shared" si="13"/>
        <v/>
      </c>
      <c r="H394" s="99" t="str">
        <f ca="1">IF(OR(MOD(ROW(B394)-1,gamesPerRound)=1,B394="",ISNA(MATCH(B394,OFFSET($B$1,1+($A394-1)*gamesPerRound,0):B393,0))),"","duplicate result")</f>
        <v/>
      </c>
    </row>
    <row r="395" spans="1:8" x14ac:dyDescent="0.2">
      <c r="A395" s="32">
        <f>Pairings!B395</f>
        <v>3</v>
      </c>
      <c r="B395" s="45"/>
      <c r="C395" s="45"/>
      <c r="D395" s="32" t="str">
        <f ca="1">IF($B395&gt;0,VLOOKUP($B395,OFFSET(Pairings!$C$2,($A395-1)*gamesPerRound,0,gamesPerRound,3),2,FALSE),"")</f>
        <v/>
      </c>
      <c r="E395" s="32" t="str">
        <f ca="1">IF($B395&gt;0,VLOOKUP($B395,OFFSET(Pairings!$C$2,($A395-1)*gamesPerRound,0,gamesPerRound,3),3,FALSE),"")</f>
        <v/>
      </c>
      <c r="F395" s="32" t="str">
        <f t="shared" si="12"/>
        <v/>
      </c>
      <c r="G395" s="32" t="str">
        <f t="shared" si="13"/>
        <v/>
      </c>
      <c r="H395" s="99" t="str">
        <f ca="1">IF(OR(MOD(ROW(B395)-1,gamesPerRound)=1,B395="",ISNA(MATCH(B395,OFFSET($B$1,1+($A395-1)*gamesPerRound,0):B394,0))),"","duplicate result")</f>
        <v/>
      </c>
    </row>
    <row r="396" spans="1:8" x14ac:dyDescent="0.2">
      <c r="A396" s="32">
        <f>Pairings!B396</f>
        <v>3</v>
      </c>
      <c r="B396" s="45"/>
      <c r="C396" s="45"/>
      <c r="D396" s="32" t="str">
        <f ca="1">IF($B396&gt;0,VLOOKUP($B396,OFFSET(Pairings!$C$2,($A396-1)*gamesPerRound,0,gamesPerRound,3),2,FALSE),"")</f>
        <v/>
      </c>
      <c r="E396" s="32" t="str">
        <f ca="1">IF($B396&gt;0,VLOOKUP($B396,OFFSET(Pairings!$C$2,($A396-1)*gamesPerRound,0,gamesPerRound,3),3,FALSE),"")</f>
        <v/>
      </c>
      <c r="F396" s="32" t="str">
        <f t="shared" si="12"/>
        <v/>
      </c>
      <c r="G396" s="32" t="str">
        <f t="shared" si="13"/>
        <v/>
      </c>
      <c r="H396" s="99" t="str">
        <f ca="1">IF(OR(MOD(ROW(B396)-1,gamesPerRound)=1,B396="",ISNA(MATCH(B396,OFFSET($B$1,1+($A396-1)*gamesPerRound,0):B395,0))),"","duplicate result")</f>
        <v/>
      </c>
    </row>
    <row r="397" spans="1:8" x14ac:dyDescent="0.2">
      <c r="A397" s="32">
        <f>Pairings!B397</f>
        <v>3</v>
      </c>
      <c r="B397" s="45"/>
      <c r="C397" s="45"/>
      <c r="D397" s="32" t="str">
        <f ca="1">IF($B397&gt;0,VLOOKUP($B397,OFFSET(Pairings!$C$2,($A397-1)*gamesPerRound,0,gamesPerRound,3),2,FALSE),"")</f>
        <v/>
      </c>
      <c r="E397" s="32" t="str">
        <f ca="1">IF($B397&gt;0,VLOOKUP($B397,OFFSET(Pairings!$C$2,($A397-1)*gamesPerRound,0,gamesPerRound,3),3,FALSE),"")</f>
        <v/>
      </c>
      <c r="F397" s="32" t="str">
        <f t="shared" si="12"/>
        <v/>
      </c>
      <c r="G397" s="32" t="str">
        <f t="shared" si="13"/>
        <v/>
      </c>
      <c r="H397" s="99" t="str">
        <f ca="1">IF(OR(MOD(ROW(B397)-1,gamesPerRound)=1,B397="",ISNA(MATCH(B397,OFFSET($B$1,1+($A397-1)*gamesPerRound,0):B396,0))),"","duplicate result")</f>
        <v/>
      </c>
    </row>
    <row r="398" spans="1:8" x14ac:dyDescent="0.2">
      <c r="A398" s="32">
        <f>Pairings!B398</f>
        <v>3</v>
      </c>
      <c r="B398" s="45"/>
      <c r="C398" s="45"/>
      <c r="D398" s="32" t="str">
        <f ca="1">IF($B398&gt;0,VLOOKUP($B398,OFFSET(Pairings!$C$2,($A398-1)*gamesPerRound,0,gamesPerRound,3),2,FALSE),"")</f>
        <v/>
      </c>
      <c r="E398" s="32" t="str">
        <f ca="1">IF($B398&gt;0,VLOOKUP($B398,OFFSET(Pairings!$C$2,($A398-1)*gamesPerRound,0,gamesPerRound,3),3,FALSE),"")</f>
        <v/>
      </c>
      <c r="F398" s="32" t="str">
        <f t="shared" si="12"/>
        <v/>
      </c>
      <c r="G398" s="32" t="str">
        <f t="shared" si="13"/>
        <v/>
      </c>
      <c r="H398" s="99" t="str">
        <f ca="1">IF(OR(MOD(ROW(B398)-1,gamesPerRound)=1,B398="",ISNA(MATCH(B398,OFFSET($B$1,1+($A398-1)*gamesPerRound,0):B397,0))),"","duplicate result")</f>
        <v/>
      </c>
    </row>
    <row r="399" spans="1:8" x14ac:dyDescent="0.2">
      <c r="A399" s="32">
        <f>Pairings!B399</f>
        <v>3</v>
      </c>
      <c r="B399" s="45"/>
      <c r="C399" s="45"/>
      <c r="D399" s="32" t="str">
        <f ca="1">IF($B399&gt;0,VLOOKUP($B399,OFFSET(Pairings!$C$2,($A399-1)*gamesPerRound,0,gamesPerRound,3),2,FALSE),"")</f>
        <v/>
      </c>
      <c r="E399" s="32" t="str">
        <f ca="1">IF($B399&gt;0,VLOOKUP($B399,OFFSET(Pairings!$C$2,($A399-1)*gamesPerRound,0,gamesPerRound,3),3,FALSE),"")</f>
        <v/>
      </c>
      <c r="F399" s="32" t="str">
        <f t="shared" si="12"/>
        <v/>
      </c>
      <c r="G399" s="32" t="str">
        <f t="shared" si="13"/>
        <v/>
      </c>
      <c r="H399" s="99" t="str">
        <f ca="1">IF(OR(MOD(ROW(B399)-1,gamesPerRound)=1,B399="",ISNA(MATCH(B399,OFFSET($B$1,1+($A399-1)*gamesPerRound,0):B398,0))),"","duplicate result")</f>
        <v/>
      </c>
    </row>
    <row r="400" spans="1:8" x14ac:dyDescent="0.2">
      <c r="A400" s="32">
        <f>Pairings!B400</f>
        <v>3</v>
      </c>
      <c r="B400" s="45"/>
      <c r="C400" s="45"/>
      <c r="D400" s="32" t="str">
        <f ca="1">IF($B400&gt;0,VLOOKUP($B400,OFFSET(Pairings!$C$2,($A400-1)*gamesPerRound,0,gamesPerRound,3),2,FALSE),"")</f>
        <v/>
      </c>
      <c r="E400" s="32" t="str">
        <f ca="1">IF($B400&gt;0,VLOOKUP($B400,OFFSET(Pairings!$C$2,($A400-1)*gamesPerRound,0,gamesPerRound,3),3,FALSE),"")</f>
        <v/>
      </c>
      <c r="F400" s="32" t="str">
        <f t="shared" si="12"/>
        <v/>
      </c>
      <c r="G400" s="32" t="str">
        <f t="shared" si="13"/>
        <v/>
      </c>
      <c r="H400" s="99" t="str">
        <f ca="1">IF(OR(MOD(ROW(B400)-1,gamesPerRound)=1,B400="",ISNA(MATCH(B400,OFFSET($B$1,1+($A400-1)*gamesPerRound,0):B399,0))),"","duplicate result")</f>
        <v/>
      </c>
    </row>
    <row r="401" spans="1:8" x14ac:dyDescent="0.2">
      <c r="A401" s="32">
        <f>Pairings!B401</f>
        <v>3</v>
      </c>
      <c r="B401" s="45"/>
      <c r="C401" s="45"/>
      <c r="D401" s="32" t="str">
        <f ca="1">IF($B401&gt;0,VLOOKUP($B401,OFFSET(Pairings!$C$2,($A401-1)*gamesPerRound,0,gamesPerRound,3),2,FALSE),"")</f>
        <v/>
      </c>
      <c r="E401" s="32" t="str">
        <f ca="1">IF($B401&gt;0,VLOOKUP($B401,OFFSET(Pairings!$C$2,($A401-1)*gamesPerRound,0,gamesPerRound,3),3,FALSE),"")</f>
        <v/>
      </c>
      <c r="F401" s="32" t="str">
        <f t="shared" si="12"/>
        <v/>
      </c>
      <c r="G401" s="32" t="str">
        <f t="shared" si="13"/>
        <v/>
      </c>
      <c r="H401" s="99" t="str">
        <f ca="1">IF(OR(MOD(ROW(B401)-1,gamesPerRound)=1,B401="",ISNA(MATCH(B401,OFFSET($B$1,1+($A401-1)*gamesPerRound,0):B400,0))),"","duplicate result")</f>
        <v/>
      </c>
    </row>
    <row r="402" spans="1:8" x14ac:dyDescent="0.2">
      <c r="A402" s="32">
        <f>Pairings!B402</f>
        <v>3</v>
      </c>
      <c r="B402" s="45"/>
      <c r="C402" s="45"/>
      <c r="D402" s="32" t="str">
        <f ca="1">IF($B402&gt;0,VLOOKUP($B402,OFFSET(Pairings!$C$2,($A402-1)*gamesPerRound,0,gamesPerRound,3),2,FALSE),"")</f>
        <v/>
      </c>
      <c r="E402" s="32" t="str">
        <f ca="1">IF($B402&gt;0,VLOOKUP($B402,OFFSET(Pairings!$C$2,($A402-1)*gamesPerRound,0,gamesPerRound,3),3,FALSE),"")</f>
        <v/>
      </c>
      <c r="F402" s="32" t="str">
        <f t="shared" si="12"/>
        <v/>
      </c>
      <c r="G402" s="32" t="str">
        <f t="shared" si="13"/>
        <v/>
      </c>
      <c r="H402" s="99" t="str">
        <f ca="1">IF(OR(MOD(ROW(B402)-1,gamesPerRound)=1,B402="",ISNA(MATCH(B402,OFFSET($B$1,1+($A402-1)*gamesPerRound,0):B401,0))),"","duplicate result")</f>
        <v/>
      </c>
    </row>
    <row r="403" spans="1:8" x14ac:dyDescent="0.2">
      <c r="A403" s="32">
        <f>Pairings!B403</f>
        <v>3</v>
      </c>
      <c r="B403" s="45"/>
      <c r="C403" s="45"/>
      <c r="D403" s="32" t="str">
        <f ca="1">IF($B403&gt;0,VLOOKUP($B403,OFFSET(Pairings!$C$2,($A403-1)*gamesPerRound,0,gamesPerRound,3),2,FALSE),"")</f>
        <v/>
      </c>
      <c r="E403" s="32" t="str">
        <f ca="1">IF($B403&gt;0,VLOOKUP($B403,OFFSET(Pairings!$C$2,($A403-1)*gamesPerRound,0,gamesPerRound,3),3,FALSE),"")</f>
        <v/>
      </c>
      <c r="F403" s="32" t="str">
        <f t="shared" si="12"/>
        <v/>
      </c>
      <c r="G403" s="32" t="str">
        <f t="shared" si="13"/>
        <v/>
      </c>
      <c r="H403" s="99" t="str">
        <f ca="1">IF(OR(MOD(ROW(B403)-1,gamesPerRound)=1,B403="",ISNA(MATCH(B403,OFFSET($B$1,1+($A403-1)*gamesPerRound,0):B402,0))),"","duplicate result")</f>
        <v/>
      </c>
    </row>
    <row r="404" spans="1:8" x14ac:dyDescent="0.2">
      <c r="A404" s="32">
        <f>Pairings!B404</f>
        <v>3</v>
      </c>
      <c r="B404" s="45"/>
      <c r="C404" s="45"/>
      <c r="D404" s="32" t="str">
        <f ca="1">IF($B404&gt;0,VLOOKUP($B404,OFFSET(Pairings!$C$2,($A404-1)*gamesPerRound,0,gamesPerRound,3),2,FALSE),"")</f>
        <v/>
      </c>
      <c r="E404" s="32" t="str">
        <f ca="1">IF($B404&gt;0,VLOOKUP($B404,OFFSET(Pairings!$C$2,($A404-1)*gamesPerRound,0,gamesPerRound,3),3,FALSE),"")</f>
        <v/>
      </c>
      <c r="F404" s="32" t="str">
        <f t="shared" si="12"/>
        <v/>
      </c>
      <c r="G404" s="32" t="str">
        <f t="shared" si="13"/>
        <v/>
      </c>
      <c r="H404" s="99" t="str">
        <f ca="1">IF(OR(MOD(ROW(B404)-1,gamesPerRound)=1,B404="",ISNA(MATCH(B404,OFFSET($B$1,1+($A404-1)*gamesPerRound,0):B403,0))),"","duplicate result")</f>
        <v/>
      </c>
    </row>
    <row r="405" spans="1:8" x14ac:dyDescent="0.2">
      <c r="A405" s="32">
        <f>Pairings!B405</f>
        <v>3</v>
      </c>
      <c r="B405" s="45"/>
      <c r="C405" s="45"/>
      <c r="D405" s="32" t="str">
        <f ca="1">IF($B405&gt;0,VLOOKUP($B405,OFFSET(Pairings!$C$2,($A405-1)*gamesPerRound,0,gamesPerRound,3),2,FALSE),"")</f>
        <v/>
      </c>
      <c r="E405" s="32" t="str">
        <f ca="1">IF($B405&gt;0,VLOOKUP($B405,OFFSET(Pairings!$C$2,($A405-1)*gamesPerRound,0,gamesPerRound,3),3,FALSE),"")</f>
        <v/>
      </c>
      <c r="F405" s="32" t="str">
        <f t="shared" si="12"/>
        <v/>
      </c>
      <c r="G405" s="32" t="str">
        <f t="shared" si="13"/>
        <v/>
      </c>
      <c r="H405" s="99" t="str">
        <f ca="1">IF(OR(MOD(ROW(B405)-1,gamesPerRound)=1,B405="",ISNA(MATCH(B405,OFFSET($B$1,1+($A405-1)*gamesPerRound,0):B404,0))),"","duplicate result")</f>
        <v/>
      </c>
    </row>
    <row r="406" spans="1:8" x14ac:dyDescent="0.2">
      <c r="A406" s="32">
        <f>Pairings!B406</f>
        <v>3</v>
      </c>
      <c r="B406" s="45"/>
      <c r="C406" s="45"/>
      <c r="D406" s="32" t="str">
        <f ca="1">IF($B406&gt;0,VLOOKUP($B406,OFFSET(Pairings!$C$2,($A406-1)*gamesPerRound,0,gamesPerRound,3),2,FALSE),"")</f>
        <v/>
      </c>
      <c r="E406" s="32" t="str">
        <f ca="1">IF($B406&gt;0,VLOOKUP($B406,OFFSET(Pairings!$C$2,($A406-1)*gamesPerRound,0,gamesPerRound,3),3,FALSE),"")</f>
        <v/>
      </c>
      <c r="F406" s="32" t="str">
        <f t="shared" si="12"/>
        <v/>
      </c>
      <c r="G406" s="32" t="str">
        <f t="shared" si="13"/>
        <v/>
      </c>
      <c r="H406" s="99" t="str">
        <f ca="1">IF(OR(MOD(ROW(B406)-1,gamesPerRound)=1,B406="",ISNA(MATCH(B406,OFFSET($B$1,1+($A406-1)*gamesPerRound,0):B405,0))),"","duplicate result")</f>
        <v/>
      </c>
    </row>
    <row r="407" spans="1:8" x14ac:dyDescent="0.2">
      <c r="A407" s="32">
        <f>Pairings!B407</f>
        <v>3</v>
      </c>
      <c r="B407" s="45"/>
      <c r="C407" s="45"/>
      <c r="D407" s="32" t="str">
        <f ca="1">IF($B407&gt;0,VLOOKUP($B407,OFFSET(Pairings!$C$2,($A407-1)*gamesPerRound,0,gamesPerRound,3),2,FALSE),"")</f>
        <v/>
      </c>
      <c r="E407" s="32" t="str">
        <f ca="1">IF($B407&gt;0,VLOOKUP($B407,OFFSET(Pairings!$C$2,($A407-1)*gamesPerRound,0,gamesPerRound,3),3,FALSE),"")</f>
        <v/>
      </c>
      <c r="F407" s="32" t="str">
        <f t="shared" si="12"/>
        <v/>
      </c>
      <c r="G407" s="32" t="str">
        <f t="shared" si="13"/>
        <v/>
      </c>
      <c r="H407" s="99" t="str">
        <f ca="1">IF(OR(MOD(ROW(B407)-1,gamesPerRound)=1,B407="",ISNA(MATCH(B407,OFFSET($B$1,1+($A407-1)*gamesPerRound,0):B406,0))),"","duplicate result")</f>
        <v/>
      </c>
    </row>
    <row r="408" spans="1:8" x14ac:dyDescent="0.2">
      <c r="A408" s="32">
        <f>Pairings!B408</f>
        <v>3</v>
      </c>
      <c r="B408" s="45"/>
      <c r="C408" s="45"/>
      <c r="D408" s="32" t="str">
        <f ca="1">IF($B408&gt;0,VLOOKUP($B408,OFFSET(Pairings!$C$2,($A408-1)*gamesPerRound,0,gamesPerRound,3),2,FALSE),"")</f>
        <v/>
      </c>
      <c r="E408" s="32" t="str">
        <f ca="1">IF($B408&gt;0,VLOOKUP($B408,OFFSET(Pairings!$C$2,($A408-1)*gamesPerRound,0,gamesPerRound,3),3,FALSE),"")</f>
        <v/>
      </c>
      <c r="F408" s="32" t="str">
        <f t="shared" si="12"/>
        <v/>
      </c>
      <c r="G408" s="32" t="str">
        <f t="shared" si="13"/>
        <v/>
      </c>
      <c r="H408" s="99" t="str">
        <f ca="1">IF(OR(MOD(ROW(B408)-1,gamesPerRound)=1,B408="",ISNA(MATCH(B408,OFFSET($B$1,1+($A408-1)*gamesPerRound,0):B407,0))),"","duplicate result")</f>
        <v/>
      </c>
    </row>
    <row r="409" spans="1:8" x14ac:dyDescent="0.2">
      <c r="A409" s="32">
        <f>Pairings!B409</f>
        <v>3</v>
      </c>
      <c r="B409" s="45"/>
      <c r="C409" s="45"/>
      <c r="D409" s="32" t="str">
        <f ca="1">IF($B409&gt;0,VLOOKUP($B409,OFFSET(Pairings!$C$2,($A409-1)*gamesPerRound,0,gamesPerRound,3),2,FALSE),"")</f>
        <v/>
      </c>
      <c r="E409" s="32" t="str">
        <f ca="1">IF($B409&gt;0,VLOOKUP($B409,OFFSET(Pairings!$C$2,($A409-1)*gamesPerRound,0,gamesPerRound,3),3,FALSE),"")</f>
        <v/>
      </c>
      <c r="F409" s="32" t="str">
        <f t="shared" si="12"/>
        <v/>
      </c>
      <c r="G409" s="32" t="str">
        <f t="shared" si="13"/>
        <v/>
      </c>
      <c r="H409" s="99" t="str">
        <f ca="1">IF(OR(MOD(ROW(B409)-1,gamesPerRound)=1,B409="",ISNA(MATCH(B409,OFFSET($B$1,1+($A409-1)*gamesPerRound,0):B408,0))),"","duplicate result")</f>
        <v/>
      </c>
    </row>
    <row r="410" spans="1:8" x14ac:dyDescent="0.2">
      <c r="A410" s="32">
        <f>Pairings!B410</f>
        <v>3</v>
      </c>
      <c r="B410" s="45"/>
      <c r="C410" s="45"/>
      <c r="D410" s="32" t="str">
        <f ca="1">IF($B410&gt;0,VLOOKUP($B410,OFFSET(Pairings!$C$2,($A410-1)*gamesPerRound,0,gamesPerRound,3),2,FALSE),"")</f>
        <v/>
      </c>
      <c r="E410" s="32" t="str">
        <f ca="1">IF($B410&gt;0,VLOOKUP($B410,OFFSET(Pairings!$C$2,($A410-1)*gamesPerRound,0,gamesPerRound,3),3,FALSE),"")</f>
        <v/>
      </c>
      <c r="F410" s="32" t="str">
        <f t="shared" si="12"/>
        <v/>
      </c>
      <c r="G410" s="32" t="str">
        <f t="shared" si="13"/>
        <v/>
      </c>
      <c r="H410" s="99" t="str">
        <f ca="1">IF(OR(MOD(ROW(B410)-1,gamesPerRound)=1,B410="",ISNA(MATCH(B410,OFFSET($B$1,1+($A410-1)*gamesPerRound,0):B409,0))),"","duplicate result")</f>
        <v/>
      </c>
    </row>
    <row r="411" spans="1:8" x14ac:dyDescent="0.2">
      <c r="A411" s="32">
        <f>Pairings!B411</f>
        <v>3</v>
      </c>
      <c r="B411" s="45"/>
      <c r="C411" s="45"/>
      <c r="D411" s="32" t="str">
        <f ca="1">IF($B411&gt;0,VLOOKUP($B411,OFFSET(Pairings!$C$2,($A411-1)*gamesPerRound,0,gamesPerRound,3),2,FALSE),"")</f>
        <v/>
      </c>
      <c r="E411" s="32" t="str">
        <f ca="1">IF($B411&gt;0,VLOOKUP($B411,OFFSET(Pairings!$C$2,($A411-1)*gamesPerRound,0,gamesPerRound,3),3,FALSE),"")</f>
        <v/>
      </c>
      <c r="F411" s="32" t="str">
        <f t="shared" si="12"/>
        <v/>
      </c>
      <c r="G411" s="32" t="str">
        <f t="shared" si="13"/>
        <v/>
      </c>
      <c r="H411" s="99" t="str">
        <f ca="1">IF(OR(MOD(ROW(B411)-1,gamesPerRound)=1,B411="",ISNA(MATCH(B411,OFFSET($B$1,1+($A411-1)*gamesPerRound,0):B410,0))),"","duplicate result")</f>
        <v/>
      </c>
    </row>
    <row r="412" spans="1:8" x14ac:dyDescent="0.2">
      <c r="A412" s="32">
        <f>Pairings!B412</f>
        <v>3</v>
      </c>
      <c r="B412" s="45"/>
      <c r="C412" s="45"/>
      <c r="D412" s="32" t="str">
        <f ca="1">IF($B412&gt;0,VLOOKUP($B412,OFFSET(Pairings!$C$2,($A412-1)*gamesPerRound,0,gamesPerRound,3),2,FALSE),"")</f>
        <v/>
      </c>
      <c r="E412" s="32" t="str">
        <f ca="1">IF($B412&gt;0,VLOOKUP($B412,OFFSET(Pairings!$C$2,($A412-1)*gamesPerRound,0,gamesPerRound,3),3,FALSE),"")</f>
        <v/>
      </c>
      <c r="F412" s="32" t="str">
        <f t="shared" si="12"/>
        <v/>
      </c>
      <c r="G412" s="32" t="str">
        <f t="shared" si="13"/>
        <v/>
      </c>
      <c r="H412" s="99" t="str">
        <f ca="1">IF(OR(MOD(ROW(B412)-1,gamesPerRound)=1,B412="",ISNA(MATCH(B412,OFFSET($B$1,1+($A412-1)*gamesPerRound,0):B411,0))),"","duplicate result")</f>
        <v/>
      </c>
    </row>
    <row r="413" spans="1:8" x14ac:dyDescent="0.2">
      <c r="A413" s="32">
        <f>Pairings!B413</f>
        <v>3</v>
      </c>
      <c r="B413" s="45"/>
      <c r="C413" s="45"/>
      <c r="D413" s="32" t="str">
        <f ca="1">IF($B413&gt;0,VLOOKUP($B413,OFFSET(Pairings!$C$2,($A413-1)*gamesPerRound,0,gamesPerRound,3),2,FALSE),"")</f>
        <v/>
      </c>
      <c r="E413" s="32" t="str">
        <f ca="1">IF($B413&gt;0,VLOOKUP($B413,OFFSET(Pairings!$C$2,($A413-1)*gamesPerRound,0,gamesPerRound,3),3,FALSE),"")</f>
        <v/>
      </c>
      <c r="F413" s="32" t="str">
        <f t="shared" si="12"/>
        <v/>
      </c>
      <c r="G413" s="32" t="str">
        <f t="shared" si="13"/>
        <v/>
      </c>
      <c r="H413" s="99" t="str">
        <f ca="1">IF(OR(MOD(ROW(B413)-1,gamesPerRound)=1,B413="",ISNA(MATCH(B413,OFFSET($B$1,1+($A413-1)*gamesPerRound,0):B412,0))),"","duplicate result")</f>
        <v/>
      </c>
    </row>
    <row r="414" spans="1:8" x14ac:dyDescent="0.2">
      <c r="A414" s="32">
        <f>Pairings!B414</f>
        <v>3</v>
      </c>
      <c r="B414" s="45"/>
      <c r="C414" s="45"/>
      <c r="D414" s="32" t="str">
        <f ca="1">IF($B414&gt;0,VLOOKUP($B414,OFFSET(Pairings!$C$2,($A414-1)*gamesPerRound,0,gamesPerRound,3),2,FALSE),"")</f>
        <v/>
      </c>
      <c r="E414" s="32" t="str">
        <f ca="1">IF($B414&gt;0,VLOOKUP($B414,OFFSET(Pairings!$C$2,($A414-1)*gamesPerRound,0,gamesPerRound,3),3,FALSE),"")</f>
        <v/>
      </c>
      <c r="F414" s="32" t="str">
        <f t="shared" si="12"/>
        <v/>
      </c>
      <c r="G414" s="32" t="str">
        <f t="shared" si="13"/>
        <v/>
      </c>
      <c r="H414" s="99" t="str">
        <f ca="1">IF(OR(MOD(ROW(B414)-1,gamesPerRound)=1,B414="",ISNA(MATCH(B414,OFFSET($B$1,1+($A414-1)*gamesPerRound,0):B413,0))),"","duplicate result")</f>
        <v/>
      </c>
    </row>
    <row r="415" spans="1:8" x14ac:dyDescent="0.2">
      <c r="A415" s="32">
        <f>Pairings!B415</f>
        <v>3</v>
      </c>
      <c r="B415" s="45"/>
      <c r="C415" s="45"/>
      <c r="D415" s="32" t="str">
        <f ca="1">IF($B415&gt;0,VLOOKUP($B415,OFFSET(Pairings!$C$2,($A415-1)*gamesPerRound,0,gamesPerRound,3),2,FALSE),"")</f>
        <v/>
      </c>
      <c r="E415" s="32" t="str">
        <f ca="1">IF($B415&gt;0,VLOOKUP($B415,OFFSET(Pairings!$C$2,($A415-1)*gamesPerRound,0,gamesPerRound,3),3,FALSE),"")</f>
        <v/>
      </c>
      <c r="F415" s="32" t="str">
        <f t="shared" si="12"/>
        <v/>
      </c>
      <c r="G415" s="32" t="str">
        <f t="shared" si="13"/>
        <v/>
      </c>
      <c r="H415" s="99" t="str">
        <f ca="1">IF(OR(MOD(ROW(B415)-1,gamesPerRound)=1,B415="",ISNA(MATCH(B415,OFFSET($B$1,1+($A415-1)*gamesPerRound,0):B414,0))),"","duplicate result")</f>
        <v/>
      </c>
    </row>
    <row r="416" spans="1:8" x14ac:dyDescent="0.2">
      <c r="A416" s="32">
        <f>Pairings!B416</f>
        <v>3</v>
      </c>
      <c r="B416" s="45"/>
      <c r="C416" s="45"/>
      <c r="D416" s="32" t="str">
        <f ca="1">IF($B416&gt;0,VLOOKUP($B416,OFFSET(Pairings!$C$2,($A416-1)*gamesPerRound,0,gamesPerRound,3),2,FALSE),"")</f>
        <v/>
      </c>
      <c r="E416" s="32" t="str">
        <f ca="1">IF($B416&gt;0,VLOOKUP($B416,OFFSET(Pairings!$C$2,($A416-1)*gamesPerRound,0,gamesPerRound,3),3,FALSE),"")</f>
        <v/>
      </c>
      <c r="F416" s="32" t="str">
        <f t="shared" si="12"/>
        <v/>
      </c>
      <c r="G416" s="32" t="str">
        <f t="shared" si="13"/>
        <v/>
      </c>
      <c r="H416" s="99" t="str">
        <f ca="1">IF(OR(MOD(ROW(B416)-1,gamesPerRound)=1,B416="",ISNA(MATCH(B416,OFFSET($B$1,1+($A416-1)*gamesPerRound,0):B415,0))),"","duplicate result")</f>
        <v/>
      </c>
    </row>
    <row r="417" spans="1:8" x14ac:dyDescent="0.2">
      <c r="A417" s="32">
        <f>Pairings!B417</f>
        <v>3</v>
      </c>
      <c r="B417" s="45"/>
      <c r="C417" s="45"/>
      <c r="D417" s="32" t="str">
        <f ca="1">IF($B417&gt;0,VLOOKUP($B417,OFFSET(Pairings!$C$2,($A417-1)*gamesPerRound,0,gamesPerRound,3),2,FALSE),"")</f>
        <v/>
      </c>
      <c r="E417" s="32" t="str">
        <f ca="1">IF($B417&gt;0,VLOOKUP($B417,OFFSET(Pairings!$C$2,($A417-1)*gamesPerRound,0,gamesPerRound,3),3,FALSE),"")</f>
        <v/>
      </c>
      <c r="F417" s="32" t="str">
        <f t="shared" si="12"/>
        <v/>
      </c>
      <c r="G417" s="32" t="str">
        <f t="shared" si="13"/>
        <v/>
      </c>
      <c r="H417" s="99" t="str">
        <f ca="1">IF(OR(MOD(ROW(B417)-1,gamesPerRound)=1,B417="",ISNA(MATCH(B417,OFFSET($B$1,1+($A417-1)*gamesPerRound,0):B416,0))),"","duplicate result")</f>
        <v/>
      </c>
    </row>
    <row r="418" spans="1:8" x14ac:dyDescent="0.2">
      <c r="A418" s="32">
        <f>Pairings!B418</f>
        <v>3</v>
      </c>
      <c r="B418" s="45"/>
      <c r="C418" s="45"/>
      <c r="D418" s="32" t="str">
        <f ca="1">IF($B418&gt;0,VLOOKUP($B418,OFFSET(Pairings!$C$2,($A418-1)*gamesPerRound,0,gamesPerRound,3),2,FALSE),"")</f>
        <v/>
      </c>
      <c r="E418" s="32" t="str">
        <f ca="1">IF($B418&gt;0,VLOOKUP($B418,OFFSET(Pairings!$C$2,($A418-1)*gamesPerRound,0,gamesPerRound,3),3,FALSE),"")</f>
        <v/>
      </c>
      <c r="F418" s="32" t="str">
        <f t="shared" si="12"/>
        <v/>
      </c>
      <c r="G418" s="32" t="str">
        <f t="shared" si="13"/>
        <v/>
      </c>
      <c r="H418" s="99" t="str">
        <f ca="1">IF(OR(MOD(ROW(B418)-1,gamesPerRound)=1,B418="",ISNA(MATCH(B418,OFFSET($B$1,1+($A418-1)*gamesPerRound,0):B417,0))),"","duplicate result")</f>
        <v/>
      </c>
    </row>
    <row r="419" spans="1:8" x14ac:dyDescent="0.2">
      <c r="A419" s="32">
        <f>Pairings!B419</f>
        <v>3</v>
      </c>
      <c r="B419" s="45"/>
      <c r="C419" s="45"/>
      <c r="D419" s="32" t="str">
        <f ca="1">IF($B419&gt;0,VLOOKUP($B419,OFFSET(Pairings!$C$2,($A419-1)*gamesPerRound,0,gamesPerRound,3),2,FALSE),"")</f>
        <v/>
      </c>
      <c r="E419" s="32" t="str">
        <f ca="1">IF($B419&gt;0,VLOOKUP($B419,OFFSET(Pairings!$C$2,($A419-1)*gamesPerRound,0,gamesPerRound,3),3,FALSE),"")</f>
        <v/>
      </c>
      <c r="F419" s="32" t="str">
        <f t="shared" si="12"/>
        <v/>
      </c>
      <c r="G419" s="32" t="str">
        <f t="shared" si="13"/>
        <v/>
      </c>
      <c r="H419" s="99" t="str">
        <f ca="1">IF(OR(MOD(ROW(B419)-1,gamesPerRound)=1,B419="",ISNA(MATCH(B419,OFFSET($B$1,1+($A419-1)*gamesPerRound,0):B418,0))),"","duplicate result")</f>
        <v/>
      </c>
    </row>
    <row r="420" spans="1:8" x14ac:dyDescent="0.2">
      <c r="A420" s="32">
        <f>Pairings!B420</f>
        <v>3</v>
      </c>
      <c r="B420" s="45"/>
      <c r="C420" s="45"/>
      <c r="D420" s="32" t="str">
        <f ca="1">IF($B420&gt;0,VLOOKUP($B420,OFFSET(Pairings!$C$2,($A420-1)*gamesPerRound,0,gamesPerRound,3),2,FALSE),"")</f>
        <v/>
      </c>
      <c r="E420" s="32" t="str">
        <f ca="1">IF($B420&gt;0,VLOOKUP($B420,OFFSET(Pairings!$C$2,($A420-1)*gamesPerRound,0,gamesPerRound,3),3,FALSE),"")</f>
        <v/>
      </c>
      <c r="F420" s="32" t="str">
        <f t="shared" si="12"/>
        <v/>
      </c>
      <c r="G420" s="32" t="str">
        <f t="shared" si="13"/>
        <v/>
      </c>
      <c r="H420" s="99" t="str">
        <f ca="1">IF(OR(MOD(ROW(B420)-1,gamesPerRound)=1,B420="",ISNA(MATCH(B420,OFFSET($B$1,1+($A420-1)*gamesPerRound,0):B419,0))),"","duplicate result")</f>
        <v/>
      </c>
    </row>
    <row r="421" spans="1:8" x14ac:dyDescent="0.2">
      <c r="A421" s="32">
        <f>Pairings!B421</f>
        <v>3</v>
      </c>
      <c r="B421" s="45"/>
      <c r="C421" s="45"/>
      <c r="D421" s="32" t="str">
        <f ca="1">IF($B421&gt;0,VLOOKUP($B421,OFFSET(Pairings!$C$2,($A421-1)*gamesPerRound,0,gamesPerRound,3),2,FALSE),"")</f>
        <v/>
      </c>
      <c r="E421" s="32" t="str">
        <f ca="1">IF($B421&gt;0,VLOOKUP($B421,OFFSET(Pairings!$C$2,($A421-1)*gamesPerRound,0,gamesPerRound,3),3,FALSE),"")</f>
        <v/>
      </c>
      <c r="F421" s="32" t="str">
        <f t="shared" si="12"/>
        <v/>
      </c>
      <c r="G421" s="32" t="str">
        <f t="shared" si="13"/>
        <v/>
      </c>
      <c r="H421" s="99" t="str">
        <f ca="1">IF(OR(MOD(ROW(B421)-1,gamesPerRound)=1,B421="",ISNA(MATCH(B421,OFFSET($B$1,1+($A421-1)*gamesPerRound,0):B420,0))),"","duplicate result")</f>
        <v/>
      </c>
    </row>
    <row r="422" spans="1:8" x14ac:dyDescent="0.2">
      <c r="A422" s="32">
        <f>Pairings!B422</f>
        <v>3</v>
      </c>
      <c r="B422" s="45"/>
      <c r="C422" s="45"/>
      <c r="D422" s="32" t="str">
        <f ca="1">IF($B422&gt;0,VLOOKUP($B422,OFFSET(Pairings!$C$2,($A422-1)*gamesPerRound,0,gamesPerRound,3),2,FALSE),"")</f>
        <v/>
      </c>
      <c r="E422" s="32" t="str">
        <f ca="1">IF($B422&gt;0,VLOOKUP($B422,OFFSET(Pairings!$C$2,($A422-1)*gamesPerRound,0,gamesPerRound,3),3,FALSE),"")</f>
        <v/>
      </c>
      <c r="F422" s="32" t="str">
        <f t="shared" si="12"/>
        <v/>
      </c>
      <c r="G422" s="32" t="str">
        <f t="shared" si="13"/>
        <v/>
      </c>
      <c r="H422" s="99" t="str">
        <f ca="1">IF(OR(MOD(ROW(B422)-1,gamesPerRound)=1,B422="",ISNA(MATCH(B422,OFFSET($B$1,1+($A422-1)*gamesPerRound,0):B421,0))),"","duplicate result")</f>
        <v/>
      </c>
    </row>
    <row r="423" spans="1:8" x14ac:dyDescent="0.2">
      <c r="A423" s="32">
        <f>Pairings!B423</f>
        <v>3</v>
      </c>
      <c r="B423" s="45"/>
      <c r="C423" s="45"/>
      <c r="D423" s="32" t="str">
        <f ca="1">IF($B423&gt;0,VLOOKUP($B423,OFFSET(Pairings!$C$2,($A423-1)*gamesPerRound,0,gamesPerRound,3),2,FALSE),"")</f>
        <v/>
      </c>
      <c r="E423" s="32" t="str">
        <f ca="1">IF($B423&gt;0,VLOOKUP($B423,OFFSET(Pairings!$C$2,($A423-1)*gamesPerRound,0,gamesPerRound,3),3,FALSE),"")</f>
        <v/>
      </c>
      <c r="F423" s="32" t="str">
        <f t="shared" si="12"/>
        <v/>
      </c>
      <c r="G423" s="32" t="str">
        <f t="shared" si="13"/>
        <v/>
      </c>
      <c r="H423" s="99" t="str">
        <f ca="1">IF(OR(MOD(ROW(B423)-1,gamesPerRound)=1,B423="",ISNA(MATCH(B423,OFFSET($B$1,1+($A423-1)*gamesPerRound,0):B422,0))),"","duplicate result")</f>
        <v/>
      </c>
    </row>
    <row r="424" spans="1:8" x14ac:dyDescent="0.2">
      <c r="A424" s="32">
        <f>Pairings!B424</f>
        <v>3</v>
      </c>
      <c r="B424" s="45"/>
      <c r="C424" s="45"/>
      <c r="D424" s="32" t="str">
        <f ca="1">IF($B424&gt;0,VLOOKUP($B424,OFFSET(Pairings!$C$2,($A424-1)*gamesPerRound,0,gamesPerRound,3),2,FALSE),"")</f>
        <v/>
      </c>
      <c r="E424" s="32" t="str">
        <f ca="1">IF($B424&gt;0,VLOOKUP($B424,OFFSET(Pairings!$C$2,($A424-1)*gamesPerRound,0,gamesPerRound,3),3,FALSE),"")</f>
        <v/>
      </c>
      <c r="F424" s="32" t="str">
        <f t="shared" si="12"/>
        <v/>
      </c>
      <c r="G424" s="32" t="str">
        <f t="shared" si="13"/>
        <v/>
      </c>
      <c r="H424" s="99" t="str">
        <f ca="1">IF(OR(MOD(ROW(B424)-1,gamesPerRound)=1,B424="",ISNA(MATCH(B424,OFFSET($B$1,1+($A424-1)*gamesPerRound,0):B423,0))),"","duplicate result")</f>
        <v/>
      </c>
    </row>
    <row r="425" spans="1:8" x14ac:dyDescent="0.2">
      <c r="A425" s="32">
        <f>Pairings!B425</f>
        <v>3</v>
      </c>
      <c r="B425" s="45"/>
      <c r="C425" s="45"/>
      <c r="D425" s="32" t="str">
        <f ca="1">IF($B425&gt;0,VLOOKUP($B425,OFFSET(Pairings!$C$2,($A425-1)*gamesPerRound,0,gamesPerRound,3),2,FALSE),"")</f>
        <v/>
      </c>
      <c r="E425" s="32" t="str">
        <f ca="1">IF($B425&gt;0,VLOOKUP($B425,OFFSET(Pairings!$C$2,($A425-1)*gamesPerRound,0,gamesPerRound,3),3,FALSE),"")</f>
        <v/>
      </c>
      <c r="F425" s="32" t="str">
        <f t="shared" si="12"/>
        <v/>
      </c>
      <c r="G425" s="32" t="str">
        <f t="shared" si="13"/>
        <v/>
      </c>
      <c r="H425" s="99" t="str">
        <f ca="1">IF(OR(MOD(ROW(B425)-1,gamesPerRound)=1,B425="",ISNA(MATCH(B425,OFFSET($B$1,1+($A425-1)*gamesPerRound,0):B424,0))),"","duplicate result")</f>
        <v/>
      </c>
    </row>
    <row r="426" spans="1:8" x14ac:dyDescent="0.2">
      <c r="A426" s="32">
        <f>Pairings!B426</f>
        <v>3</v>
      </c>
      <c r="B426" s="45"/>
      <c r="C426" s="45"/>
      <c r="D426" s="32" t="str">
        <f ca="1">IF($B426&gt;0,VLOOKUP($B426,OFFSET(Pairings!$C$2,($A426-1)*gamesPerRound,0,gamesPerRound,3),2,FALSE),"")</f>
        <v/>
      </c>
      <c r="E426" s="32" t="str">
        <f ca="1">IF($B426&gt;0,VLOOKUP($B426,OFFSET(Pairings!$C$2,($A426-1)*gamesPerRound,0,gamesPerRound,3),3,FALSE),"")</f>
        <v/>
      </c>
      <c r="F426" s="32" t="str">
        <f t="shared" si="12"/>
        <v/>
      </c>
      <c r="G426" s="32" t="str">
        <f t="shared" si="13"/>
        <v/>
      </c>
      <c r="H426" s="99" t="str">
        <f ca="1">IF(OR(MOD(ROW(B426)-1,gamesPerRound)=1,B426="",ISNA(MATCH(B426,OFFSET($B$1,1+($A426-1)*gamesPerRound,0):B425,0))),"","duplicate result")</f>
        <v/>
      </c>
    </row>
    <row r="427" spans="1:8" x14ac:dyDescent="0.2">
      <c r="A427" s="32">
        <f>Pairings!B427</f>
        <v>3</v>
      </c>
      <c r="B427" s="45"/>
      <c r="C427" s="45"/>
      <c r="D427" s="32" t="str">
        <f ca="1">IF($B427&gt;0,VLOOKUP($B427,OFFSET(Pairings!$C$2,($A427-1)*gamesPerRound,0,gamesPerRound,3),2,FALSE),"")</f>
        <v/>
      </c>
      <c r="E427" s="32" t="str">
        <f ca="1">IF($B427&gt;0,VLOOKUP($B427,OFFSET(Pairings!$C$2,($A427-1)*gamesPerRound,0,gamesPerRound,3),3,FALSE),"")</f>
        <v/>
      </c>
      <c r="F427" s="32" t="str">
        <f t="shared" si="12"/>
        <v/>
      </c>
      <c r="G427" s="32" t="str">
        <f t="shared" si="13"/>
        <v/>
      </c>
      <c r="H427" s="99" t="str">
        <f ca="1">IF(OR(MOD(ROW(B427)-1,gamesPerRound)=1,B427="",ISNA(MATCH(B427,OFFSET($B$1,1+($A427-1)*gamesPerRound,0):B426,0))),"","duplicate result")</f>
        <v/>
      </c>
    </row>
    <row r="428" spans="1:8" x14ac:dyDescent="0.2">
      <c r="A428" s="32">
        <f>Pairings!B428</f>
        <v>3</v>
      </c>
      <c r="B428" s="45"/>
      <c r="C428" s="45"/>
      <c r="D428" s="32" t="str">
        <f ca="1">IF($B428&gt;0,VLOOKUP($B428,OFFSET(Pairings!$C$2,($A428-1)*gamesPerRound,0,gamesPerRound,3),2,FALSE),"")</f>
        <v/>
      </c>
      <c r="E428" s="32" t="str">
        <f ca="1">IF($B428&gt;0,VLOOKUP($B428,OFFSET(Pairings!$C$2,($A428-1)*gamesPerRound,0,gamesPerRound,3),3,FALSE),"")</f>
        <v/>
      </c>
      <c r="F428" s="32" t="str">
        <f t="shared" si="12"/>
        <v/>
      </c>
      <c r="G428" s="32" t="str">
        <f t="shared" si="13"/>
        <v/>
      </c>
      <c r="H428" s="99" t="str">
        <f ca="1">IF(OR(MOD(ROW(B428)-1,gamesPerRound)=1,B428="",ISNA(MATCH(B428,OFFSET($B$1,1+($A428-1)*gamesPerRound,0):B427,0))),"","duplicate result")</f>
        <v/>
      </c>
    </row>
    <row r="429" spans="1:8" x14ac:dyDescent="0.2">
      <c r="A429" s="32">
        <f>Pairings!B429</f>
        <v>3</v>
      </c>
      <c r="B429" s="45"/>
      <c r="C429" s="45"/>
      <c r="D429" s="32" t="str">
        <f ca="1">IF($B429&gt;0,VLOOKUP($B429,OFFSET(Pairings!$C$2,($A429-1)*gamesPerRound,0,gamesPerRound,3),2,FALSE),"")</f>
        <v/>
      </c>
      <c r="E429" s="32" t="str">
        <f ca="1">IF($B429&gt;0,VLOOKUP($B429,OFFSET(Pairings!$C$2,($A429-1)*gamesPerRound,0,gamesPerRound,3),3,FALSE),"")</f>
        <v/>
      </c>
      <c r="F429" s="32" t="str">
        <f t="shared" si="12"/>
        <v/>
      </c>
      <c r="G429" s="32" t="str">
        <f t="shared" si="13"/>
        <v/>
      </c>
      <c r="H429" s="99" t="str">
        <f ca="1">IF(OR(MOD(ROW(B429)-1,gamesPerRound)=1,B429="",ISNA(MATCH(B429,OFFSET($B$1,1+($A429-1)*gamesPerRound,0):B428,0))),"","duplicate result")</f>
        <v/>
      </c>
    </row>
    <row r="430" spans="1:8" x14ac:dyDescent="0.2">
      <c r="A430" s="32">
        <f>Pairings!B430</f>
        <v>3</v>
      </c>
      <c r="B430" s="45"/>
      <c r="C430" s="45"/>
      <c r="D430" s="32" t="str">
        <f ca="1">IF($B430&gt;0,VLOOKUP($B430,OFFSET(Pairings!$C$2,($A430-1)*gamesPerRound,0,gamesPerRound,3),2,FALSE),"")</f>
        <v/>
      </c>
      <c r="E430" s="32" t="str">
        <f ca="1">IF($B430&gt;0,VLOOKUP($B430,OFFSET(Pairings!$C$2,($A430-1)*gamesPerRound,0,gamesPerRound,3),3,FALSE),"")</f>
        <v/>
      </c>
      <c r="F430" s="32" t="str">
        <f t="shared" si="12"/>
        <v/>
      </c>
      <c r="G430" s="32" t="str">
        <f t="shared" si="13"/>
        <v/>
      </c>
      <c r="H430" s="99" t="str">
        <f ca="1">IF(OR(MOD(ROW(B430)-1,gamesPerRound)=1,B430="",ISNA(MATCH(B430,OFFSET($B$1,1+($A430-1)*gamesPerRound,0):B429,0))),"","duplicate result")</f>
        <v/>
      </c>
    </row>
    <row r="431" spans="1:8" x14ac:dyDescent="0.2">
      <c r="A431" s="32">
        <f>Pairings!B431</f>
        <v>3</v>
      </c>
      <c r="B431" s="45"/>
      <c r="C431" s="45"/>
      <c r="D431" s="32" t="str">
        <f ca="1">IF($B431&gt;0,VLOOKUP($B431,OFFSET(Pairings!$C$2,($A431-1)*gamesPerRound,0,gamesPerRound,3),2,FALSE),"")</f>
        <v/>
      </c>
      <c r="E431" s="32" t="str">
        <f ca="1">IF($B431&gt;0,VLOOKUP($B431,OFFSET(Pairings!$C$2,($A431-1)*gamesPerRound,0,gamesPerRound,3),3,FALSE),"")</f>
        <v/>
      </c>
      <c r="F431" s="32" t="str">
        <f t="shared" si="12"/>
        <v/>
      </c>
      <c r="G431" s="32" t="str">
        <f t="shared" si="13"/>
        <v/>
      </c>
      <c r="H431" s="99" t="str">
        <f ca="1">IF(OR(MOD(ROW(B431)-1,gamesPerRound)=1,B431="",ISNA(MATCH(B431,OFFSET($B$1,1+($A431-1)*gamesPerRound,0):B430,0))),"","duplicate result")</f>
        <v/>
      </c>
    </row>
    <row r="432" spans="1:8" x14ac:dyDescent="0.2">
      <c r="A432" s="32">
        <f>Pairings!B432</f>
        <v>3</v>
      </c>
      <c r="B432" s="45"/>
      <c r="C432" s="45"/>
      <c r="D432" s="32" t="str">
        <f ca="1">IF($B432&gt;0,VLOOKUP($B432,OFFSET(Pairings!$C$2,($A432-1)*gamesPerRound,0,gamesPerRound,3),2,FALSE),"")</f>
        <v/>
      </c>
      <c r="E432" s="32" t="str">
        <f ca="1">IF($B432&gt;0,VLOOKUP($B432,OFFSET(Pairings!$C$2,($A432-1)*gamesPerRound,0,gamesPerRound,3),3,FALSE),"")</f>
        <v/>
      </c>
      <c r="F432" s="32" t="str">
        <f t="shared" si="12"/>
        <v/>
      </c>
      <c r="G432" s="32" t="str">
        <f t="shared" si="13"/>
        <v/>
      </c>
      <c r="H432" s="99" t="str">
        <f ca="1">IF(OR(MOD(ROW(B432)-1,gamesPerRound)=1,B432="",ISNA(MATCH(B432,OFFSET($B$1,1+($A432-1)*gamesPerRound,0):B431,0))),"","duplicate result")</f>
        <v/>
      </c>
    </row>
    <row r="433" spans="1:8" x14ac:dyDescent="0.2">
      <c r="A433" s="32">
        <f>Pairings!B433</f>
        <v>3</v>
      </c>
      <c r="B433" s="45"/>
      <c r="C433" s="45"/>
      <c r="D433" s="32" t="str">
        <f ca="1">IF($B433&gt;0,VLOOKUP($B433,OFFSET(Pairings!$C$2,($A433-1)*gamesPerRound,0,gamesPerRound,3),2,FALSE),"")</f>
        <v/>
      </c>
      <c r="E433" s="32" t="str">
        <f ca="1">IF($B433&gt;0,VLOOKUP($B433,OFFSET(Pairings!$C$2,($A433-1)*gamesPerRound,0,gamesPerRound,3),3,FALSE),"")</f>
        <v/>
      </c>
      <c r="F433" s="32" t="str">
        <f t="shared" si="12"/>
        <v/>
      </c>
      <c r="G433" s="32" t="str">
        <f t="shared" si="13"/>
        <v/>
      </c>
      <c r="H433" s="99" t="str">
        <f ca="1">IF(OR(MOD(ROW(B433)-1,gamesPerRound)=1,B433="",ISNA(MATCH(B433,OFFSET($B$1,1+($A433-1)*gamesPerRound,0):B432,0))),"","duplicate result")</f>
        <v/>
      </c>
    </row>
    <row r="434" spans="1:8" x14ac:dyDescent="0.2">
      <c r="A434" s="32">
        <f>Pairings!B434</f>
        <v>3</v>
      </c>
      <c r="B434" s="45"/>
      <c r="C434" s="45"/>
      <c r="D434" s="32" t="str">
        <f ca="1">IF($B434&gt;0,VLOOKUP($B434,OFFSET(Pairings!$C$2,($A434-1)*gamesPerRound,0,gamesPerRound,3),2,FALSE),"")</f>
        <v/>
      </c>
      <c r="E434" s="32" t="str">
        <f ca="1">IF($B434&gt;0,VLOOKUP($B434,OFFSET(Pairings!$C$2,($A434-1)*gamesPerRound,0,gamesPerRound,3),3,FALSE),"")</f>
        <v/>
      </c>
      <c r="F434" s="32" t="str">
        <f t="shared" si="12"/>
        <v/>
      </c>
      <c r="G434" s="32" t="str">
        <f t="shared" si="13"/>
        <v/>
      </c>
      <c r="H434" s="99" t="str">
        <f ca="1">IF(OR(MOD(ROW(B434)-1,gamesPerRound)=1,B434="",ISNA(MATCH(B434,OFFSET($B$1,1+($A434-1)*gamesPerRound,0):B433,0))),"","duplicate result")</f>
        <v/>
      </c>
    </row>
    <row r="435" spans="1:8" x14ac:dyDescent="0.2">
      <c r="A435" s="32">
        <f>Pairings!B435</f>
        <v>3</v>
      </c>
      <c r="B435" s="45"/>
      <c r="C435" s="45"/>
      <c r="D435" s="32" t="str">
        <f ca="1">IF($B435&gt;0,VLOOKUP($B435,OFFSET(Pairings!$C$2,($A435-1)*gamesPerRound,0,gamesPerRound,3),2,FALSE),"")</f>
        <v/>
      </c>
      <c r="E435" s="32" t="str">
        <f ca="1">IF($B435&gt;0,VLOOKUP($B435,OFFSET(Pairings!$C$2,($A435-1)*gamesPerRound,0,gamesPerRound,3),3,FALSE),"")</f>
        <v/>
      </c>
      <c r="F435" s="32" t="str">
        <f t="shared" si="12"/>
        <v/>
      </c>
      <c r="G435" s="32" t="str">
        <f t="shared" si="13"/>
        <v/>
      </c>
      <c r="H435" s="99" t="str">
        <f ca="1">IF(OR(MOD(ROW(B435)-1,gamesPerRound)=1,B435="",ISNA(MATCH(B435,OFFSET($B$1,1+($A435-1)*gamesPerRound,0):B434,0))),"","duplicate result")</f>
        <v/>
      </c>
    </row>
    <row r="436" spans="1:8" x14ac:dyDescent="0.2">
      <c r="A436" s="32">
        <f>Pairings!B436</f>
        <v>3</v>
      </c>
      <c r="B436" s="45"/>
      <c r="C436" s="45"/>
      <c r="D436" s="32" t="str">
        <f ca="1">IF($B436&gt;0,VLOOKUP($B436,OFFSET(Pairings!$C$2,($A436-1)*gamesPerRound,0,gamesPerRound,3),2,FALSE),"")</f>
        <v/>
      </c>
      <c r="E436" s="32" t="str">
        <f ca="1">IF($B436&gt;0,VLOOKUP($B436,OFFSET(Pairings!$C$2,($A436-1)*gamesPerRound,0,gamesPerRound,3),3,FALSE),"")</f>
        <v/>
      </c>
      <c r="F436" s="32" t="str">
        <f t="shared" si="12"/>
        <v/>
      </c>
      <c r="G436" s="32" t="str">
        <f t="shared" si="13"/>
        <v/>
      </c>
      <c r="H436" s="99" t="str">
        <f ca="1">IF(OR(MOD(ROW(B436)-1,gamesPerRound)=1,B436="",ISNA(MATCH(B436,OFFSET($B$1,1+($A436-1)*gamesPerRound,0):B435,0))),"","duplicate result")</f>
        <v/>
      </c>
    </row>
    <row r="437" spans="1:8" x14ac:dyDescent="0.2">
      <c r="A437" s="32">
        <f>Pairings!B437</f>
        <v>3</v>
      </c>
      <c r="B437" s="45"/>
      <c r="C437" s="45"/>
      <c r="D437" s="32" t="str">
        <f ca="1">IF($B437&gt;0,VLOOKUP($B437,OFFSET(Pairings!$C$2,($A437-1)*gamesPerRound,0,gamesPerRound,3),2,FALSE),"")</f>
        <v/>
      </c>
      <c r="E437" s="32" t="str">
        <f ca="1">IF($B437&gt;0,VLOOKUP($B437,OFFSET(Pairings!$C$2,($A437-1)*gamesPerRound,0,gamesPerRound,3),3,FALSE),"")</f>
        <v/>
      </c>
      <c r="F437" s="32" t="str">
        <f t="shared" si="12"/>
        <v/>
      </c>
      <c r="G437" s="32" t="str">
        <f t="shared" si="13"/>
        <v/>
      </c>
      <c r="H437" s="99" t="str">
        <f ca="1">IF(OR(MOD(ROW(B437)-1,gamesPerRound)=1,B437="",ISNA(MATCH(B437,OFFSET($B$1,1+($A437-1)*gamesPerRound,0):B436,0))),"","duplicate result")</f>
        <v/>
      </c>
    </row>
    <row r="438" spans="1:8" x14ac:dyDescent="0.2">
      <c r="A438" s="32">
        <f>Pairings!B438</f>
        <v>3</v>
      </c>
      <c r="B438" s="45"/>
      <c r="C438" s="45"/>
      <c r="D438" s="32" t="str">
        <f ca="1">IF($B438&gt;0,VLOOKUP($B438,OFFSET(Pairings!$C$2,($A438-1)*gamesPerRound,0,gamesPerRound,3),2,FALSE),"")</f>
        <v/>
      </c>
      <c r="E438" s="32" t="str">
        <f ca="1">IF($B438&gt;0,VLOOKUP($B438,OFFSET(Pairings!$C$2,($A438-1)*gamesPerRound,0,gamesPerRound,3),3,FALSE),"")</f>
        <v/>
      </c>
      <c r="F438" s="32" t="str">
        <f t="shared" si="12"/>
        <v/>
      </c>
      <c r="G438" s="32" t="str">
        <f t="shared" si="13"/>
        <v/>
      </c>
      <c r="H438" s="99" t="str">
        <f ca="1">IF(OR(MOD(ROW(B438)-1,gamesPerRound)=1,B438="",ISNA(MATCH(B438,OFFSET($B$1,1+($A438-1)*gamesPerRound,0):B437,0))),"","duplicate result")</f>
        <v/>
      </c>
    </row>
    <row r="439" spans="1:8" x14ac:dyDescent="0.2">
      <c r="A439" s="32">
        <f>Pairings!B439</f>
        <v>3</v>
      </c>
      <c r="B439" s="45"/>
      <c r="C439" s="45"/>
      <c r="D439" s="32" t="str">
        <f ca="1">IF($B439&gt;0,VLOOKUP($B439,OFFSET(Pairings!$C$2,($A439-1)*gamesPerRound,0,gamesPerRound,3),2,FALSE),"")</f>
        <v/>
      </c>
      <c r="E439" s="32" t="str">
        <f ca="1">IF($B439&gt;0,VLOOKUP($B439,OFFSET(Pairings!$C$2,($A439-1)*gamesPerRound,0,gamesPerRound,3),3,FALSE),"")</f>
        <v/>
      </c>
      <c r="F439" s="32" t="str">
        <f t="shared" si="12"/>
        <v/>
      </c>
      <c r="G439" s="32" t="str">
        <f t="shared" si="13"/>
        <v/>
      </c>
      <c r="H439" s="99" t="str">
        <f ca="1">IF(OR(MOD(ROW(B439)-1,gamesPerRound)=1,B439="",ISNA(MATCH(B439,OFFSET($B$1,1+($A439-1)*gamesPerRound,0):B438,0))),"","duplicate result")</f>
        <v/>
      </c>
    </row>
    <row r="440" spans="1:8" x14ac:dyDescent="0.2">
      <c r="A440" s="32">
        <f>Pairings!B440</f>
        <v>3</v>
      </c>
      <c r="B440" s="45"/>
      <c r="C440" s="45"/>
      <c r="D440" s="32" t="str">
        <f ca="1">IF($B440&gt;0,VLOOKUP($B440,OFFSET(Pairings!$C$2,($A440-1)*gamesPerRound,0,gamesPerRound,3),2,FALSE),"")</f>
        <v/>
      </c>
      <c r="E440" s="32" t="str">
        <f ca="1">IF($B440&gt;0,VLOOKUP($B440,OFFSET(Pairings!$C$2,($A440-1)*gamesPerRound,0,gamesPerRound,3),3,FALSE),"")</f>
        <v/>
      </c>
      <c r="F440" s="32" t="str">
        <f t="shared" si="12"/>
        <v/>
      </c>
      <c r="G440" s="32" t="str">
        <f t="shared" si="13"/>
        <v/>
      </c>
      <c r="H440" s="99" t="str">
        <f ca="1">IF(OR(MOD(ROW(B440)-1,gamesPerRound)=1,B440="",ISNA(MATCH(B440,OFFSET($B$1,1+($A440-1)*gamesPerRound,0):B439,0))),"","duplicate result")</f>
        <v/>
      </c>
    </row>
    <row r="441" spans="1:8" x14ac:dyDescent="0.2">
      <c r="A441" s="32">
        <f>Pairings!B441</f>
        <v>3</v>
      </c>
      <c r="B441" s="45"/>
      <c r="C441" s="45"/>
      <c r="D441" s="32" t="str">
        <f ca="1">IF($B441&gt;0,VLOOKUP($B441,OFFSET(Pairings!$C$2,($A441-1)*gamesPerRound,0,gamesPerRound,3),2,FALSE),"")</f>
        <v/>
      </c>
      <c r="E441" s="32" t="str">
        <f ca="1">IF($B441&gt;0,VLOOKUP($B441,OFFSET(Pairings!$C$2,($A441-1)*gamesPerRound,0,gamesPerRound,3),3,FALSE),"")</f>
        <v/>
      </c>
      <c r="F441" s="32" t="str">
        <f t="shared" si="12"/>
        <v/>
      </c>
      <c r="G441" s="32" t="str">
        <f t="shared" si="13"/>
        <v/>
      </c>
      <c r="H441" s="99" t="str">
        <f ca="1">IF(OR(MOD(ROW(B441)-1,gamesPerRound)=1,B441="",ISNA(MATCH(B441,OFFSET($B$1,1+($A441-1)*gamesPerRound,0):B440,0))),"","duplicate result")</f>
        <v/>
      </c>
    </row>
    <row r="442" spans="1:8" x14ac:dyDescent="0.2">
      <c r="A442" s="32">
        <f>Pairings!B442</f>
        <v>3</v>
      </c>
      <c r="B442" s="45"/>
      <c r="C442" s="45"/>
      <c r="D442" s="32" t="str">
        <f ca="1">IF($B442&gt;0,VLOOKUP($B442,OFFSET(Pairings!$C$2,($A442-1)*gamesPerRound,0,gamesPerRound,3),2,FALSE),"")</f>
        <v/>
      </c>
      <c r="E442" s="32" t="str">
        <f ca="1">IF($B442&gt;0,VLOOKUP($B442,OFFSET(Pairings!$C$2,($A442-1)*gamesPerRound,0,gamesPerRound,3),3,FALSE),"")</f>
        <v/>
      </c>
      <c r="F442" s="32" t="str">
        <f t="shared" si="12"/>
        <v/>
      </c>
      <c r="G442" s="32" t="str">
        <f t="shared" si="13"/>
        <v/>
      </c>
      <c r="H442" s="99" t="str">
        <f ca="1">IF(OR(MOD(ROW(B442)-1,gamesPerRound)=1,B442="",ISNA(MATCH(B442,OFFSET($B$1,1+($A442-1)*gamesPerRound,0):B441,0))),"","duplicate result")</f>
        <v/>
      </c>
    </row>
    <row r="443" spans="1:8" x14ac:dyDescent="0.2">
      <c r="A443" s="32">
        <f>Pairings!B443</f>
        <v>3</v>
      </c>
      <c r="B443" s="45"/>
      <c r="C443" s="45"/>
      <c r="D443" s="32" t="str">
        <f ca="1">IF($B443&gt;0,VLOOKUP($B443,OFFSET(Pairings!$C$2,($A443-1)*gamesPerRound,0,gamesPerRound,3),2,FALSE),"")</f>
        <v/>
      </c>
      <c r="E443" s="32" t="str">
        <f ca="1">IF($B443&gt;0,VLOOKUP($B443,OFFSET(Pairings!$C$2,($A443-1)*gamesPerRound,0,gamesPerRound,3),3,FALSE),"")</f>
        <v/>
      </c>
      <c r="F443" s="32" t="str">
        <f t="shared" si="12"/>
        <v/>
      </c>
      <c r="G443" s="32" t="str">
        <f t="shared" si="13"/>
        <v/>
      </c>
      <c r="H443" s="99" t="str">
        <f ca="1">IF(OR(MOD(ROW(B443)-1,gamesPerRound)=1,B443="",ISNA(MATCH(B443,OFFSET($B$1,1+($A443-1)*gamesPerRound,0):B442,0))),"","duplicate result")</f>
        <v/>
      </c>
    </row>
    <row r="444" spans="1:8" x14ac:dyDescent="0.2">
      <c r="A444" s="32">
        <f>Pairings!B444</f>
        <v>3</v>
      </c>
      <c r="B444" s="45"/>
      <c r="C444" s="45"/>
      <c r="D444" s="32" t="str">
        <f ca="1">IF($B444&gt;0,VLOOKUP($B444,OFFSET(Pairings!$C$2,($A444-1)*gamesPerRound,0,gamesPerRound,3),2,FALSE),"")</f>
        <v/>
      </c>
      <c r="E444" s="32" t="str">
        <f ca="1">IF($B444&gt;0,VLOOKUP($B444,OFFSET(Pairings!$C$2,($A444-1)*gamesPerRound,0,gamesPerRound,3),3,FALSE),"")</f>
        <v/>
      </c>
      <c r="F444" s="32" t="str">
        <f t="shared" si="12"/>
        <v/>
      </c>
      <c r="G444" s="32" t="str">
        <f t="shared" si="13"/>
        <v/>
      </c>
      <c r="H444" s="99" t="str">
        <f ca="1">IF(OR(MOD(ROW(B444)-1,gamesPerRound)=1,B444="",ISNA(MATCH(B444,OFFSET($B$1,1+($A444-1)*gamesPerRound,0):B443,0))),"","duplicate result")</f>
        <v/>
      </c>
    </row>
    <row r="445" spans="1:8" x14ac:dyDescent="0.2">
      <c r="A445" s="32">
        <f>Pairings!B445</f>
        <v>3</v>
      </c>
      <c r="B445" s="45"/>
      <c r="C445" s="45"/>
      <c r="D445" s="32" t="str">
        <f ca="1">IF($B445&gt;0,VLOOKUP($B445,OFFSET(Pairings!$C$2,($A445-1)*gamesPerRound,0,gamesPerRound,3),2,FALSE),"")</f>
        <v/>
      </c>
      <c r="E445" s="32" t="str">
        <f ca="1">IF($B445&gt;0,VLOOKUP($B445,OFFSET(Pairings!$C$2,($A445-1)*gamesPerRound,0,gamesPerRound,3),3,FALSE),"")</f>
        <v/>
      </c>
      <c r="F445" s="32" t="str">
        <f t="shared" si="12"/>
        <v/>
      </c>
      <c r="G445" s="32" t="str">
        <f t="shared" si="13"/>
        <v/>
      </c>
      <c r="H445" s="99" t="str">
        <f ca="1">IF(OR(MOD(ROW(B445)-1,gamesPerRound)=1,B445="",ISNA(MATCH(B445,OFFSET($B$1,1+($A445-1)*gamesPerRound,0):B444,0))),"","duplicate result")</f>
        <v/>
      </c>
    </row>
    <row r="446" spans="1:8" x14ac:dyDescent="0.2">
      <c r="A446" s="32">
        <f>Pairings!B446</f>
        <v>3</v>
      </c>
      <c r="B446" s="45"/>
      <c r="C446" s="45"/>
      <c r="D446" s="32" t="str">
        <f ca="1">IF($B446&gt;0,VLOOKUP($B446,OFFSET(Pairings!$C$2,($A446-1)*gamesPerRound,0,gamesPerRound,3),2,FALSE),"")</f>
        <v/>
      </c>
      <c r="E446" s="32" t="str">
        <f ca="1">IF($B446&gt;0,VLOOKUP($B446,OFFSET(Pairings!$C$2,($A446-1)*gamesPerRound,0,gamesPerRound,3),3,FALSE),"")</f>
        <v/>
      </c>
      <c r="F446" s="32" t="str">
        <f t="shared" si="12"/>
        <v/>
      </c>
      <c r="G446" s="32" t="str">
        <f t="shared" si="13"/>
        <v/>
      </c>
      <c r="H446" s="99" t="str">
        <f ca="1">IF(OR(MOD(ROW(B446)-1,gamesPerRound)=1,B446="",ISNA(MATCH(B446,OFFSET($B$1,1+($A446-1)*gamesPerRound,0):B445,0))),"","duplicate result")</f>
        <v/>
      </c>
    </row>
    <row r="447" spans="1:8" x14ac:dyDescent="0.2">
      <c r="A447" s="32">
        <f>Pairings!B447</f>
        <v>3</v>
      </c>
      <c r="B447" s="45"/>
      <c r="C447" s="45"/>
      <c r="D447" s="32" t="str">
        <f ca="1">IF($B447&gt;0,VLOOKUP($B447,OFFSET(Pairings!$C$2,($A447-1)*gamesPerRound,0,gamesPerRound,3),2,FALSE),"")</f>
        <v/>
      </c>
      <c r="E447" s="32" t="str">
        <f ca="1">IF($B447&gt;0,VLOOKUP($B447,OFFSET(Pairings!$C$2,($A447-1)*gamesPerRound,0,gamesPerRound,3),3,FALSE),"")</f>
        <v/>
      </c>
      <c r="F447" s="32" t="str">
        <f t="shared" si="12"/>
        <v/>
      </c>
      <c r="G447" s="32" t="str">
        <f t="shared" si="13"/>
        <v/>
      </c>
      <c r="H447" s="99" t="str">
        <f ca="1">IF(OR(MOD(ROW(B447)-1,gamesPerRound)=1,B447="",ISNA(MATCH(B447,OFFSET($B$1,1+($A447-1)*gamesPerRound,0):B446,0))),"","duplicate result")</f>
        <v/>
      </c>
    </row>
    <row r="448" spans="1:8" x14ac:dyDescent="0.2">
      <c r="A448" s="32">
        <f>Pairings!B448</f>
        <v>3</v>
      </c>
      <c r="B448" s="45"/>
      <c r="C448" s="45"/>
      <c r="D448" s="32" t="str">
        <f ca="1">IF($B448&gt;0,VLOOKUP($B448,OFFSET(Pairings!$C$2,($A448-1)*gamesPerRound,0,gamesPerRound,3),2,FALSE),"")</f>
        <v/>
      </c>
      <c r="E448" s="32" t="str">
        <f ca="1">IF($B448&gt;0,VLOOKUP($B448,OFFSET(Pairings!$C$2,($A448-1)*gamesPerRound,0,gamesPerRound,3),3,FALSE),"")</f>
        <v/>
      </c>
      <c r="F448" s="32" t="str">
        <f t="shared" si="12"/>
        <v/>
      </c>
      <c r="G448" s="32" t="str">
        <f t="shared" si="13"/>
        <v/>
      </c>
      <c r="H448" s="99" t="str">
        <f ca="1">IF(OR(MOD(ROW(B448)-1,gamesPerRound)=1,B448="",ISNA(MATCH(B448,OFFSET($B$1,1+($A448-1)*gamesPerRound,0):B447,0))),"","duplicate result")</f>
        <v/>
      </c>
    </row>
    <row r="449" spans="1:8" x14ac:dyDescent="0.2">
      <c r="A449" s="32">
        <f>Pairings!B449</f>
        <v>3</v>
      </c>
      <c r="B449" s="45"/>
      <c r="C449" s="45"/>
      <c r="D449" s="32" t="str">
        <f ca="1">IF($B449&gt;0,VLOOKUP($B449,OFFSET(Pairings!$C$2,($A449-1)*gamesPerRound,0,gamesPerRound,3),2,FALSE),"")</f>
        <v/>
      </c>
      <c r="E449" s="32" t="str">
        <f ca="1">IF($B449&gt;0,VLOOKUP($B449,OFFSET(Pairings!$C$2,($A449-1)*gamesPerRound,0,gamesPerRound,3),3,FALSE),"")</f>
        <v/>
      </c>
      <c r="F449" s="32" t="str">
        <f t="shared" si="12"/>
        <v/>
      </c>
      <c r="G449" s="32" t="str">
        <f t="shared" si="13"/>
        <v/>
      </c>
      <c r="H449" s="99" t="str">
        <f ca="1">IF(OR(MOD(ROW(B449)-1,gamesPerRound)=1,B449="",ISNA(MATCH(B449,OFFSET($B$1,1+($A449-1)*gamesPerRound,0):B448,0))),"","duplicate result")</f>
        <v/>
      </c>
    </row>
    <row r="450" spans="1:8" x14ac:dyDescent="0.2">
      <c r="A450" s="32">
        <f>Pairings!B450</f>
        <v>3</v>
      </c>
      <c r="B450" s="45"/>
      <c r="C450" s="45"/>
      <c r="D450" s="32" t="str">
        <f ca="1">IF($B450&gt;0,VLOOKUP($B450,OFFSET(Pairings!$C$2,($A450-1)*gamesPerRound,0,gamesPerRound,3),2,FALSE),"")</f>
        <v/>
      </c>
      <c r="E450" s="32" t="str">
        <f ca="1">IF($B450&gt;0,VLOOKUP($B450,OFFSET(Pairings!$C$2,($A450-1)*gamesPerRound,0,gamesPerRound,3),3,FALSE),"")</f>
        <v/>
      </c>
      <c r="F450" s="32" t="str">
        <f t="shared" ref="F450:F513" si="14">IF(C450="","",IF(C450="n",0,IF(C450="d",0.5,C450)))</f>
        <v/>
      </c>
      <c r="G450" s="32" t="str">
        <f t="shared" ref="G450:G513" si="15">IF(C450="","",IF(C450="n",0,1-F450))</f>
        <v/>
      </c>
      <c r="H450" s="99" t="str">
        <f ca="1">IF(OR(MOD(ROW(B450)-1,gamesPerRound)=1,B450="",ISNA(MATCH(B450,OFFSET($B$1,1+($A450-1)*gamesPerRound,0):B449,0))),"","duplicate result")</f>
        <v/>
      </c>
    </row>
    <row r="451" spans="1:8" x14ac:dyDescent="0.2">
      <c r="A451" s="32">
        <f>Pairings!B451</f>
        <v>3</v>
      </c>
      <c r="B451" s="45"/>
      <c r="C451" s="45"/>
      <c r="D451" s="32" t="str">
        <f ca="1">IF($B451&gt;0,VLOOKUP($B451,OFFSET(Pairings!$C$2,($A451-1)*gamesPerRound,0,gamesPerRound,3),2,FALSE),"")</f>
        <v/>
      </c>
      <c r="E451" s="32" t="str">
        <f ca="1">IF($B451&gt;0,VLOOKUP($B451,OFFSET(Pairings!$C$2,($A451-1)*gamesPerRound,0,gamesPerRound,3),3,FALSE),"")</f>
        <v/>
      </c>
      <c r="F451" s="32" t="str">
        <f t="shared" si="14"/>
        <v/>
      </c>
      <c r="G451" s="32" t="str">
        <f t="shared" si="15"/>
        <v/>
      </c>
      <c r="H451" s="99" t="str">
        <f ca="1">IF(OR(MOD(ROW(B451)-1,gamesPerRound)=1,B451="",ISNA(MATCH(B451,OFFSET($B$1,1+($A451-1)*gamesPerRound,0):B450,0))),"","duplicate result")</f>
        <v/>
      </c>
    </row>
    <row r="452" spans="1:8" x14ac:dyDescent="0.2">
      <c r="A452" s="32">
        <f>Pairings!B452</f>
        <v>3</v>
      </c>
      <c r="B452" s="45"/>
      <c r="C452" s="45"/>
      <c r="D452" s="32" t="str">
        <f ca="1">IF($B452&gt;0,VLOOKUP($B452,OFFSET(Pairings!$C$2,($A452-1)*gamesPerRound,0,gamesPerRound,3),2,FALSE),"")</f>
        <v/>
      </c>
      <c r="E452" s="32" t="str">
        <f ca="1">IF($B452&gt;0,VLOOKUP($B452,OFFSET(Pairings!$C$2,($A452-1)*gamesPerRound,0,gamesPerRound,3),3,FALSE),"")</f>
        <v/>
      </c>
      <c r="F452" s="32" t="str">
        <f t="shared" si="14"/>
        <v/>
      </c>
      <c r="G452" s="32" t="str">
        <f t="shared" si="15"/>
        <v/>
      </c>
      <c r="H452" s="99" t="str">
        <f ca="1">IF(OR(MOD(ROW(B452)-1,gamesPerRound)=1,B452="",ISNA(MATCH(B452,OFFSET($B$1,1+($A452-1)*gamesPerRound,0):B451,0))),"","duplicate result")</f>
        <v/>
      </c>
    </row>
    <row r="453" spans="1:8" x14ac:dyDescent="0.2">
      <c r="A453" s="32">
        <f>Pairings!B453</f>
        <v>3</v>
      </c>
      <c r="B453" s="45"/>
      <c r="C453" s="45"/>
      <c r="D453" s="32" t="str">
        <f ca="1">IF($B453&gt;0,VLOOKUP($B453,OFFSET(Pairings!$C$2,($A453-1)*gamesPerRound,0,gamesPerRound,3),2,FALSE),"")</f>
        <v/>
      </c>
      <c r="E453" s="32" t="str">
        <f ca="1">IF($B453&gt;0,VLOOKUP($B453,OFFSET(Pairings!$C$2,($A453-1)*gamesPerRound,0,gamesPerRound,3),3,FALSE),"")</f>
        <v/>
      </c>
      <c r="F453" s="32" t="str">
        <f t="shared" si="14"/>
        <v/>
      </c>
      <c r="G453" s="32" t="str">
        <f t="shared" si="15"/>
        <v/>
      </c>
      <c r="H453" s="99" t="str">
        <f ca="1">IF(OR(MOD(ROW(B453)-1,gamesPerRound)=1,B453="",ISNA(MATCH(B453,OFFSET($B$1,1+($A453-1)*gamesPerRound,0):B452,0))),"","duplicate result")</f>
        <v/>
      </c>
    </row>
    <row r="454" spans="1:8" x14ac:dyDescent="0.2">
      <c r="A454" s="32">
        <f>Pairings!B454</f>
        <v>3</v>
      </c>
      <c r="B454" s="45"/>
      <c r="C454" s="45"/>
      <c r="D454" s="32" t="str">
        <f ca="1">IF($B454&gt;0,VLOOKUP($B454,OFFSET(Pairings!$C$2,($A454-1)*gamesPerRound,0,gamesPerRound,3),2,FALSE),"")</f>
        <v/>
      </c>
      <c r="E454" s="32" t="str">
        <f ca="1">IF($B454&gt;0,VLOOKUP($B454,OFFSET(Pairings!$C$2,($A454-1)*gamesPerRound,0,gamesPerRound,3),3,FALSE),"")</f>
        <v/>
      </c>
      <c r="F454" s="32" t="str">
        <f t="shared" si="14"/>
        <v/>
      </c>
      <c r="G454" s="32" t="str">
        <f t="shared" si="15"/>
        <v/>
      </c>
      <c r="H454" s="99" t="str">
        <f ca="1">IF(OR(MOD(ROW(B454)-1,gamesPerRound)=1,B454="",ISNA(MATCH(B454,OFFSET($B$1,1+($A454-1)*gamesPerRound,0):B453,0))),"","duplicate result")</f>
        <v/>
      </c>
    </row>
    <row r="455" spans="1:8" x14ac:dyDescent="0.2">
      <c r="A455" s="32">
        <f>Pairings!B455</f>
        <v>3</v>
      </c>
      <c r="B455" s="45"/>
      <c r="C455" s="45"/>
      <c r="D455" s="32" t="str">
        <f ca="1">IF($B455&gt;0,VLOOKUP($B455,OFFSET(Pairings!$C$2,($A455-1)*gamesPerRound,0,gamesPerRound,3),2,FALSE),"")</f>
        <v/>
      </c>
      <c r="E455" s="32" t="str">
        <f ca="1">IF($B455&gt;0,VLOOKUP($B455,OFFSET(Pairings!$C$2,($A455-1)*gamesPerRound,0,gamesPerRound,3),3,FALSE),"")</f>
        <v/>
      </c>
      <c r="F455" s="32" t="str">
        <f t="shared" si="14"/>
        <v/>
      </c>
      <c r="G455" s="32" t="str">
        <f t="shared" si="15"/>
        <v/>
      </c>
      <c r="H455" s="99" t="str">
        <f ca="1">IF(OR(MOD(ROW(B455)-1,gamesPerRound)=1,B455="",ISNA(MATCH(B455,OFFSET($B$1,1+($A455-1)*gamesPerRound,0):B454,0))),"","duplicate result")</f>
        <v/>
      </c>
    </row>
    <row r="456" spans="1:8" x14ac:dyDescent="0.2">
      <c r="A456" s="32">
        <f>Pairings!B456</f>
        <v>3</v>
      </c>
      <c r="B456" s="45"/>
      <c r="C456" s="45"/>
      <c r="D456" s="32" t="str">
        <f ca="1">IF($B456&gt;0,VLOOKUP($B456,OFFSET(Pairings!$C$2,($A456-1)*gamesPerRound,0,gamesPerRound,3),2,FALSE),"")</f>
        <v/>
      </c>
      <c r="E456" s="32" t="str">
        <f ca="1">IF($B456&gt;0,VLOOKUP($B456,OFFSET(Pairings!$C$2,($A456-1)*gamesPerRound,0,gamesPerRound,3),3,FALSE),"")</f>
        <v/>
      </c>
      <c r="F456" s="32" t="str">
        <f t="shared" si="14"/>
        <v/>
      </c>
      <c r="G456" s="32" t="str">
        <f t="shared" si="15"/>
        <v/>
      </c>
      <c r="H456" s="99" t="str">
        <f ca="1">IF(OR(MOD(ROW(B456)-1,gamesPerRound)=1,B456="",ISNA(MATCH(B456,OFFSET($B$1,1+($A456-1)*gamesPerRound,0):B455,0))),"","duplicate result")</f>
        <v/>
      </c>
    </row>
    <row r="457" spans="1:8" x14ac:dyDescent="0.2">
      <c r="A457" s="32">
        <f>Pairings!B457</f>
        <v>3</v>
      </c>
      <c r="B457" s="45"/>
      <c r="C457" s="45"/>
      <c r="D457" s="32" t="str">
        <f ca="1">IF($B457&gt;0,VLOOKUP($B457,OFFSET(Pairings!$C$2,($A457-1)*gamesPerRound,0,gamesPerRound,3),2,FALSE),"")</f>
        <v/>
      </c>
      <c r="E457" s="32" t="str">
        <f ca="1">IF($B457&gt;0,VLOOKUP($B457,OFFSET(Pairings!$C$2,($A457-1)*gamesPerRound,0,gamesPerRound,3),3,FALSE),"")</f>
        <v/>
      </c>
      <c r="F457" s="32" t="str">
        <f t="shared" si="14"/>
        <v/>
      </c>
      <c r="G457" s="32" t="str">
        <f t="shared" si="15"/>
        <v/>
      </c>
      <c r="H457" s="99" t="str">
        <f ca="1">IF(OR(MOD(ROW(B457)-1,gamesPerRound)=1,B457="",ISNA(MATCH(B457,OFFSET($B$1,1+($A457-1)*gamesPerRound,0):B456,0))),"","duplicate result")</f>
        <v/>
      </c>
    </row>
    <row r="458" spans="1:8" x14ac:dyDescent="0.2">
      <c r="A458" s="32">
        <f>Pairings!B458</f>
        <v>3</v>
      </c>
      <c r="B458" s="45"/>
      <c r="C458" s="45"/>
      <c r="D458" s="32" t="str">
        <f ca="1">IF($B458&gt;0,VLOOKUP($B458,OFFSET(Pairings!$C$2,($A458-1)*gamesPerRound,0,gamesPerRound,3),2,FALSE),"")</f>
        <v/>
      </c>
      <c r="E458" s="32" t="str">
        <f ca="1">IF($B458&gt;0,VLOOKUP($B458,OFFSET(Pairings!$C$2,($A458-1)*gamesPerRound,0,gamesPerRound,3),3,FALSE),"")</f>
        <v/>
      </c>
      <c r="F458" s="32" t="str">
        <f t="shared" si="14"/>
        <v/>
      </c>
      <c r="G458" s="32" t="str">
        <f t="shared" si="15"/>
        <v/>
      </c>
      <c r="H458" s="99" t="str">
        <f ca="1">IF(OR(MOD(ROW(B458)-1,gamesPerRound)=1,B458="",ISNA(MATCH(B458,OFFSET($B$1,1+($A458-1)*gamesPerRound,0):B457,0))),"","duplicate result")</f>
        <v/>
      </c>
    </row>
    <row r="459" spans="1:8" x14ac:dyDescent="0.2">
      <c r="A459" s="32">
        <f>Pairings!B459</f>
        <v>3</v>
      </c>
      <c r="B459" s="45"/>
      <c r="C459" s="45"/>
      <c r="D459" s="32" t="str">
        <f ca="1">IF($B459&gt;0,VLOOKUP($B459,OFFSET(Pairings!$C$2,($A459-1)*gamesPerRound,0,gamesPerRound,3),2,FALSE),"")</f>
        <v/>
      </c>
      <c r="E459" s="32" t="str">
        <f ca="1">IF($B459&gt;0,VLOOKUP($B459,OFFSET(Pairings!$C$2,($A459-1)*gamesPerRound,0,gamesPerRound,3),3,FALSE),"")</f>
        <v/>
      </c>
      <c r="F459" s="32" t="str">
        <f t="shared" si="14"/>
        <v/>
      </c>
      <c r="G459" s="32" t="str">
        <f t="shared" si="15"/>
        <v/>
      </c>
      <c r="H459" s="99" t="str">
        <f ca="1">IF(OR(MOD(ROW(B459)-1,gamesPerRound)=1,B459="",ISNA(MATCH(B459,OFFSET($B$1,1+($A459-1)*gamesPerRound,0):B458,0))),"","duplicate result")</f>
        <v/>
      </c>
    </row>
    <row r="460" spans="1:8" x14ac:dyDescent="0.2">
      <c r="A460" s="32">
        <f>Pairings!B460</f>
        <v>3</v>
      </c>
      <c r="B460" s="45"/>
      <c r="C460" s="45"/>
      <c r="D460" s="32" t="str">
        <f ca="1">IF($B460&gt;0,VLOOKUP($B460,OFFSET(Pairings!$C$2,($A460-1)*gamesPerRound,0,gamesPerRound,3),2,FALSE),"")</f>
        <v/>
      </c>
      <c r="E460" s="32" t="str">
        <f ca="1">IF($B460&gt;0,VLOOKUP($B460,OFFSET(Pairings!$C$2,($A460-1)*gamesPerRound,0,gamesPerRound,3),3,FALSE),"")</f>
        <v/>
      </c>
      <c r="F460" s="32" t="str">
        <f t="shared" si="14"/>
        <v/>
      </c>
      <c r="G460" s="32" t="str">
        <f t="shared" si="15"/>
        <v/>
      </c>
      <c r="H460" s="99" t="str">
        <f ca="1">IF(OR(MOD(ROW(B460)-1,gamesPerRound)=1,B460="",ISNA(MATCH(B460,OFFSET($B$1,1+($A460-1)*gamesPerRound,0):B459,0))),"","duplicate result")</f>
        <v/>
      </c>
    </row>
    <row r="461" spans="1:8" x14ac:dyDescent="0.2">
      <c r="A461" s="32">
        <f>Pairings!B461</f>
        <v>3</v>
      </c>
      <c r="B461" s="45"/>
      <c r="C461" s="45"/>
      <c r="D461" s="32" t="str">
        <f ca="1">IF($B461&gt;0,VLOOKUP($B461,OFFSET(Pairings!$C$2,($A461-1)*gamesPerRound,0,gamesPerRound,3),2,FALSE),"")</f>
        <v/>
      </c>
      <c r="E461" s="32" t="str">
        <f ca="1">IF($B461&gt;0,VLOOKUP($B461,OFFSET(Pairings!$C$2,($A461-1)*gamesPerRound,0,gamesPerRound,3),3,FALSE),"")</f>
        <v/>
      </c>
      <c r="F461" s="32" t="str">
        <f t="shared" si="14"/>
        <v/>
      </c>
      <c r="G461" s="32" t="str">
        <f t="shared" si="15"/>
        <v/>
      </c>
      <c r="H461" s="99" t="str">
        <f ca="1">IF(OR(MOD(ROW(B461)-1,gamesPerRound)=1,B461="",ISNA(MATCH(B461,OFFSET($B$1,1+($A461-1)*gamesPerRound,0):B460,0))),"","duplicate result")</f>
        <v/>
      </c>
    </row>
    <row r="462" spans="1:8" x14ac:dyDescent="0.2">
      <c r="A462" s="32">
        <f>Pairings!B462</f>
        <v>3</v>
      </c>
      <c r="B462" s="45"/>
      <c r="C462" s="45"/>
      <c r="D462" s="32" t="str">
        <f ca="1">IF($B462&gt;0,VLOOKUP($B462,OFFSET(Pairings!$C$2,($A462-1)*gamesPerRound,0,gamesPerRound,3),2,FALSE),"")</f>
        <v/>
      </c>
      <c r="E462" s="32" t="str">
        <f ca="1">IF($B462&gt;0,VLOOKUP($B462,OFFSET(Pairings!$C$2,($A462-1)*gamesPerRound,0,gamesPerRound,3),3,FALSE),"")</f>
        <v/>
      </c>
      <c r="F462" s="32" t="str">
        <f t="shared" si="14"/>
        <v/>
      </c>
      <c r="G462" s="32" t="str">
        <f t="shared" si="15"/>
        <v/>
      </c>
      <c r="H462" s="99" t="str">
        <f ca="1">IF(OR(MOD(ROW(B462)-1,gamesPerRound)=1,B462="",ISNA(MATCH(B462,OFFSET($B$1,1+($A462-1)*gamesPerRound,0):B461,0))),"","duplicate result")</f>
        <v/>
      </c>
    </row>
    <row r="463" spans="1:8" x14ac:dyDescent="0.2">
      <c r="A463" s="32">
        <f>Pairings!B463</f>
        <v>3</v>
      </c>
      <c r="B463" s="45"/>
      <c r="C463" s="45"/>
      <c r="D463" s="32" t="str">
        <f ca="1">IF($B463&gt;0,VLOOKUP($B463,OFFSET(Pairings!$C$2,($A463-1)*gamesPerRound,0,gamesPerRound,3),2,FALSE),"")</f>
        <v/>
      </c>
      <c r="E463" s="32" t="str">
        <f ca="1">IF($B463&gt;0,VLOOKUP($B463,OFFSET(Pairings!$C$2,($A463-1)*gamesPerRound,0,gamesPerRound,3),3,FALSE),"")</f>
        <v/>
      </c>
      <c r="F463" s="32" t="str">
        <f t="shared" si="14"/>
        <v/>
      </c>
      <c r="G463" s="32" t="str">
        <f t="shared" si="15"/>
        <v/>
      </c>
      <c r="H463" s="99" t="str">
        <f ca="1">IF(OR(MOD(ROW(B463)-1,gamesPerRound)=1,B463="",ISNA(MATCH(B463,OFFSET($B$1,1+($A463-1)*gamesPerRound,0):B462,0))),"","duplicate result")</f>
        <v/>
      </c>
    </row>
    <row r="464" spans="1:8" x14ac:dyDescent="0.2">
      <c r="A464" s="32">
        <f>Pairings!B464</f>
        <v>3</v>
      </c>
      <c r="B464" s="45"/>
      <c r="C464" s="45"/>
      <c r="D464" s="32" t="str">
        <f ca="1">IF($B464&gt;0,VLOOKUP($B464,OFFSET(Pairings!$C$2,($A464-1)*gamesPerRound,0,gamesPerRound,3),2,FALSE),"")</f>
        <v/>
      </c>
      <c r="E464" s="32" t="str">
        <f ca="1">IF($B464&gt;0,VLOOKUP($B464,OFFSET(Pairings!$C$2,($A464-1)*gamesPerRound,0,gamesPerRound,3),3,FALSE),"")</f>
        <v/>
      </c>
      <c r="F464" s="32" t="str">
        <f t="shared" si="14"/>
        <v/>
      </c>
      <c r="G464" s="32" t="str">
        <f t="shared" si="15"/>
        <v/>
      </c>
      <c r="H464" s="99" t="str">
        <f ca="1">IF(OR(MOD(ROW(B464)-1,gamesPerRound)=1,B464="",ISNA(MATCH(B464,OFFSET($B$1,1+($A464-1)*gamesPerRound,0):B463,0))),"","duplicate result")</f>
        <v/>
      </c>
    </row>
    <row r="465" spans="1:8" x14ac:dyDescent="0.2">
      <c r="A465" s="32">
        <f>Pairings!B465</f>
        <v>3</v>
      </c>
      <c r="B465" s="45"/>
      <c r="C465" s="45"/>
      <c r="D465" s="32" t="str">
        <f ca="1">IF($B465&gt;0,VLOOKUP($B465,OFFSET(Pairings!$C$2,($A465-1)*gamesPerRound,0,gamesPerRound,3),2,FALSE),"")</f>
        <v/>
      </c>
      <c r="E465" s="32" t="str">
        <f ca="1">IF($B465&gt;0,VLOOKUP($B465,OFFSET(Pairings!$C$2,($A465-1)*gamesPerRound,0,gamesPerRound,3),3,FALSE),"")</f>
        <v/>
      </c>
      <c r="F465" s="32" t="str">
        <f t="shared" si="14"/>
        <v/>
      </c>
      <c r="G465" s="32" t="str">
        <f t="shared" si="15"/>
        <v/>
      </c>
      <c r="H465" s="99" t="str">
        <f ca="1">IF(OR(MOD(ROW(B465)-1,gamesPerRound)=1,B465="",ISNA(MATCH(B465,OFFSET($B$1,1+($A465-1)*gamesPerRound,0):B464,0))),"","duplicate result")</f>
        <v/>
      </c>
    </row>
    <row r="466" spans="1:8" x14ac:dyDescent="0.2">
      <c r="A466" s="32">
        <f>Pairings!B466</f>
        <v>3</v>
      </c>
      <c r="B466" s="45"/>
      <c r="C466" s="45"/>
      <c r="D466" s="32" t="str">
        <f ca="1">IF($B466&gt;0,VLOOKUP($B466,OFFSET(Pairings!$C$2,($A466-1)*gamesPerRound,0,gamesPerRound,3),2,FALSE),"")</f>
        <v/>
      </c>
      <c r="E466" s="32" t="str">
        <f ca="1">IF($B466&gt;0,VLOOKUP($B466,OFFSET(Pairings!$C$2,($A466-1)*gamesPerRound,0,gamesPerRound,3),3,FALSE),"")</f>
        <v/>
      </c>
      <c r="F466" s="32" t="str">
        <f t="shared" si="14"/>
        <v/>
      </c>
      <c r="G466" s="32" t="str">
        <f t="shared" si="15"/>
        <v/>
      </c>
      <c r="H466" s="99" t="str">
        <f ca="1">IF(OR(MOD(ROW(B466)-1,gamesPerRound)=1,B466="",ISNA(MATCH(B466,OFFSET($B$1,1+($A466-1)*gamesPerRound,0):B465,0))),"","duplicate result")</f>
        <v/>
      </c>
    </row>
    <row r="467" spans="1:8" x14ac:dyDescent="0.2">
      <c r="A467" s="32">
        <f>Pairings!B467</f>
        <v>3</v>
      </c>
      <c r="B467" s="45"/>
      <c r="C467" s="45"/>
      <c r="D467" s="32" t="str">
        <f ca="1">IF($B467&gt;0,VLOOKUP($B467,OFFSET(Pairings!$C$2,($A467-1)*gamesPerRound,0,gamesPerRound,3),2,FALSE),"")</f>
        <v/>
      </c>
      <c r="E467" s="32" t="str">
        <f ca="1">IF($B467&gt;0,VLOOKUP($B467,OFFSET(Pairings!$C$2,($A467-1)*gamesPerRound,0,gamesPerRound,3),3,FALSE),"")</f>
        <v/>
      </c>
      <c r="F467" s="32" t="str">
        <f t="shared" si="14"/>
        <v/>
      </c>
      <c r="G467" s="32" t="str">
        <f t="shared" si="15"/>
        <v/>
      </c>
      <c r="H467" s="99" t="str">
        <f ca="1">IF(OR(MOD(ROW(B467)-1,gamesPerRound)=1,B467="",ISNA(MATCH(B467,OFFSET($B$1,1+($A467-1)*gamesPerRound,0):B466,0))),"","duplicate result")</f>
        <v/>
      </c>
    </row>
    <row r="468" spans="1:8" x14ac:dyDescent="0.2">
      <c r="A468" s="32">
        <f>Pairings!B468</f>
        <v>3</v>
      </c>
      <c r="B468" s="45"/>
      <c r="C468" s="45"/>
      <c r="D468" s="32" t="str">
        <f ca="1">IF($B468&gt;0,VLOOKUP($B468,OFFSET(Pairings!$C$2,($A468-1)*gamesPerRound,0,gamesPerRound,3),2,FALSE),"")</f>
        <v/>
      </c>
      <c r="E468" s="32" t="str">
        <f ca="1">IF($B468&gt;0,VLOOKUP($B468,OFFSET(Pairings!$C$2,($A468-1)*gamesPerRound,0,gamesPerRound,3),3,FALSE),"")</f>
        <v/>
      </c>
      <c r="F468" s="32" t="str">
        <f t="shared" si="14"/>
        <v/>
      </c>
      <c r="G468" s="32" t="str">
        <f t="shared" si="15"/>
        <v/>
      </c>
      <c r="H468" s="99" t="str">
        <f ca="1">IF(OR(MOD(ROW(B468)-1,gamesPerRound)=1,B468="",ISNA(MATCH(B468,OFFSET($B$1,1+($A468-1)*gamesPerRound,0):B467,0))),"","duplicate result")</f>
        <v/>
      </c>
    </row>
    <row r="469" spans="1:8" x14ac:dyDescent="0.2">
      <c r="A469" s="32">
        <f>Pairings!B469</f>
        <v>3</v>
      </c>
      <c r="B469" s="45"/>
      <c r="C469" s="45"/>
      <c r="D469" s="32" t="str">
        <f ca="1">IF($B469&gt;0,VLOOKUP($B469,OFFSET(Pairings!$C$2,($A469-1)*gamesPerRound,0,gamesPerRound,3),2,FALSE),"")</f>
        <v/>
      </c>
      <c r="E469" s="32" t="str">
        <f ca="1">IF($B469&gt;0,VLOOKUP($B469,OFFSET(Pairings!$C$2,($A469-1)*gamesPerRound,0,gamesPerRound,3),3,FALSE),"")</f>
        <v/>
      </c>
      <c r="F469" s="32" t="str">
        <f t="shared" si="14"/>
        <v/>
      </c>
      <c r="G469" s="32" t="str">
        <f t="shared" si="15"/>
        <v/>
      </c>
      <c r="H469" s="99" t="str">
        <f ca="1">IF(OR(MOD(ROW(B469)-1,gamesPerRound)=1,B469="",ISNA(MATCH(B469,OFFSET($B$1,1+($A469-1)*gamesPerRound,0):B468,0))),"","duplicate result")</f>
        <v/>
      </c>
    </row>
    <row r="470" spans="1:8" x14ac:dyDescent="0.2">
      <c r="A470" s="32">
        <f>Pairings!B470</f>
        <v>3</v>
      </c>
      <c r="B470" s="45"/>
      <c r="C470" s="45"/>
      <c r="D470" s="32" t="str">
        <f ca="1">IF($B470&gt;0,VLOOKUP($B470,OFFSET(Pairings!$C$2,($A470-1)*gamesPerRound,0,gamesPerRound,3),2,FALSE),"")</f>
        <v/>
      </c>
      <c r="E470" s="32" t="str">
        <f ca="1">IF($B470&gt;0,VLOOKUP($B470,OFFSET(Pairings!$C$2,($A470-1)*gamesPerRound,0,gamesPerRound,3),3,FALSE),"")</f>
        <v/>
      </c>
      <c r="F470" s="32" t="str">
        <f t="shared" si="14"/>
        <v/>
      </c>
      <c r="G470" s="32" t="str">
        <f t="shared" si="15"/>
        <v/>
      </c>
      <c r="H470" s="99" t="str">
        <f ca="1">IF(OR(MOD(ROW(B470)-1,gamesPerRound)=1,B470="",ISNA(MATCH(B470,OFFSET($B$1,1+($A470-1)*gamesPerRound,0):B469,0))),"","duplicate result")</f>
        <v/>
      </c>
    </row>
    <row r="471" spans="1:8" x14ac:dyDescent="0.2">
      <c r="A471" s="32">
        <f>Pairings!B471</f>
        <v>3</v>
      </c>
      <c r="B471" s="45"/>
      <c r="C471" s="45"/>
      <c r="D471" s="32" t="str">
        <f ca="1">IF($B471&gt;0,VLOOKUP($B471,OFFSET(Pairings!$C$2,($A471-1)*gamesPerRound,0,gamesPerRound,3),2,FALSE),"")</f>
        <v/>
      </c>
      <c r="E471" s="32" t="str">
        <f ca="1">IF($B471&gt;0,VLOOKUP($B471,OFFSET(Pairings!$C$2,($A471-1)*gamesPerRound,0,gamesPerRound,3),3,FALSE),"")</f>
        <v/>
      </c>
      <c r="F471" s="32" t="str">
        <f t="shared" si="14"/>
        <v/>
      </c>
      <c r="G471" s="32" t="str">
        <f t="shared" si="15"/>
        <v/>
      </c>
      <c r="H471" s="99" t="str">
        <f ca="1">IF(OR(MOD(ROW(B471)-1,gamesPerRound)=1,B471="",ISNA(MATCH(B471,OFFSET($B$1,1+($A471-1)*gamesPerRound,0):B470,0))),"","duplicate result")</f>
        <v/>
      </c>
    </row>
    <row r="472" spans="1:8" x14ac:dyDescent="0.2">
      <c r="A472" s="32">
        <f>Pairings!B472</f>
        <v>3</v>
      </c>
      <c r="B472" s="45"/>
      <c r="C472" s="45"/>
      <c r="D472" s="32" t="str">
        <f ca="1">IF($B472&gt;0,VLOOKUP($B472,OFFSET(Pairings!$C$2,($A472-1)*gamesPerRound,0,gamesPerRound,3),2,FALSE),"")</f>
        <v/>
      </c>
      <c r="E472" s="32" t="str">
        <f ca="1">IF($B472&gt;0,VLOOKUP($B472,OFFSET(Pairings!$C$2,($A472-1)*gamesPerRound,0,gamesPerRound,3),3,FALSE),"")</f>
        <v/>
      </c>
      <c r="F472" s="32" t="str">
        <f t="shared" si="14"/>
        <v/>
      </c>
      <c r="G472" s="32" t="str">
        <f t="shared" si="15"/>
        <v/>
      </c>
      <c r="H472" s="99" t="str">
        <f ca="1">IF(OR(MOD(ROW(B472)-1,gamesPerRound)=1,B472="",ISNA(MATCH(B472,OFFSET($B$1,1+($A472-1)*gamesPerRound,0):B471,0))),"","duplicate result")</f>
        <v/>
      </c>
    </row>
    <row r="473" spans="1:8" x14ac:dyDescent="0.2">
      <c r="A473" s="32">
        <f>Pairings!B473</f>
        <v>3</v>
      </c>
      <c r="B473" s="45"/>
      <c r="C473" s="45"/>
      <c r="D473" s="32" t="str">
        <f ca="1">IF($B473&gt;0,VLOOKUP($B473,OFFSET(Pairings!$C$2,($A473-1)*gamesPerRound,0,gamesPerRound,3),2,FALSE),"")</f>
        <v/>
      </c>
      <c r="E473" s="32" t="str">
        <f ca="1">IF($B473&gt;0,VLOOKUP($B473,OFFSET(Pairings!$C$2,($A473-1)*gamesPerRound,0,gamesPerRound,3),3,FALSE),"")</f>
        <v/>
      </c>
      <c r="F473" s="32" t="str">
        <f t="shared" si="14"/>
        <v/>
      </c>
      <c r="G473" s="32" t="str">
        <f t="shared" si="15"/>
        <v/>
      </c>
      <c r="H473" s="99" t="str">
        <f ca="1">IF(OR(MOD(ROW(B473)-1,gamesPerRound)=1,B473="",ISNA(MATCH(B473,OFFSET($B$1,1+($A473-1)*gamesPerRound,0):B472,0))),"","duplicate result")</f>
        <v/>
      </c>
    </row>
    <row r="474" spans="1:8" x14ac:dyDescent="0.2">
      <c r="A474" s="32">
        <f>Pairings!B474</f>
        <v>3</v>
      </c>
      <c r="B474" s="45"/>
      <c r="C474" s="45"/>
      <c r="D474" s="32" t="str">
        <f ca="1">IF($B474&gt;0,VLOOKUP($B474,OFFSET(Pairings!$C$2,($A474-1)*gamesPerRound,0,gamesPerRound,3),2,FALSE),"")</f>
        <v/>
      </c>
      <c r="E474" s="32" t="str">
        <f ca="1">IF($B474&gt;0,VLOOKUP($B474,OFFSET(Pairings!$C$2,($A474-1)*gamesPerRound,0,gamesPerRound,3),3,FALSE),"")</f>
        <v/>
      </c>
      <c r="F474" s="32" t="str">
        <f t="shared" si="14"/>
        <v/>
      </c>
      <c r="G474" s="32" t="str">
        <f t="shared" si="15"/>
        <v/>
      </c>
      <c r="H474" s="99" t="str">
        <f ca="1">IF(OR(MOD(ROW(B474)-1,gamesPerRound)=1,B474="",ISNA(MATCH(B474,OFFSET($B$1,1+($A474-1)*gamesPerRound,0):B473,0))),"","duplicate result")</f>
        <v/>
      </c>
    </row>
    <row r="475" spans="1:8" x14ac:dyDescent="0.2">
      <c r="A475" s="32">
        <f>Pairings!B475</f>
        <v>3</v>
      </c>
      <c r="B475" s="45"/>
      <c r="C475" s="45"/>
      <c r="D475" s="32" t="str">
        <f ca="1">IF($B475&gt;0,VLOOKUP($B475,OFFSET(Pairings!$C$2,($A475-1)*gamesPerRound,0,gamesPerRound,3),2,FALSE),"")</f>
        <v/>
      </c>
      <c r="E475" s="32" t="str">
        <f ca="1">IF($B475&gt;0,VLOOKUP($B475,OFFSET(Pairings!$C$2,($A475-1)*gamesPerRound,0,gamesPerRound,3),3,FALSE),"")</f>
        <v/>
      </c>
      <c r="F475" s="32" t="str">
        <f t="shared" si="14"/>
        <v/>
      </c>
      <c r="G475" s="32" t="str">
        <f t="shared" si="15"/>
        <v/>
      </c>
      <c r="H475" s="99" t="str">
        <f ca="1">IF(OR(MOD(ROW(B475)-1,gamesPerRound)=1,B475="",ISNA(MATCH(B475,OFFSET($B$1,1+($A475-1)*gamesPerRound,0):B474,0))),"","duplicate result")</f>
        <v/>
      </c>
    </row>
    <row r="476" spans="1:8" x14ac:dyDescent="0.2">
      <c r="A476" s="32">
        <f>Pairings!B476</f>
        <v>3</v>
      </c>
      <c r="B476" s="45"/>
      <c r="C476" s="45"/>
      <c r="D476" s="32" t="str">
        <f ca="1">IF($B476&gt;0,VLOOKUP($B476,OFFSET(Pairings!$C$2,($A476-1)*gamesPerRound,0,gamesPerRound,3),2,FALSE),"")</f>
        <v/>
      </c>
      <c r="E476" s="32" t="str">
        <f ca="1">IF($B476&gt;0,VLOOKUP($B476,OFFSET(Pairings!$C$2,($A476-1)*gamesPerRound,0,gamesPerRound,3),3,FALSE),"")</f>
        <v/>
      </c>
      <c r="F476" s="32" t="str">
        <f t="shared" si="14"/>
        <v/>
      </c>
      <c r="G476" s="32" t="str">
        <f t="shared" si="15"/>
        <v/>
      </c>
      <c r="H476" s="99" t="str">
        <f ca="1">IF(OR(MOD(ROW(B476)-1,gamesPerRound)=1,B476="",ISNA(MATCH(B476,OFFSET($B$1,1+($A476-1)*gamesPerRound,0):B475,0))),"","duplicate result")</f>
        <v/>
      </c>
    </row>
    <row r="477" spans="1:8" x14ac:dyDescent="0.2">
      <c r="A477" s="32">
        <f>Pairings!B477</f>
        <v>3</v>
      </c>
      <c r="B477" s="45"/>
      <c r="C477" s="45"/>
      <c r="D477" s="32" t="str">
        <f ca="1">IF($B477&gt;0,VLOOKUP($B477,OFFSET(Pairings!$C$2,($A477-1)*gamesPerRound,0,gamesPerRound,3),2,FALSE),"")</f>
        <v/>
      </c>
      <c r="E477" s="32" t="str">
        <f ca="1">IF($B477&gt;0,VLOOKUP($B477,OFFSET(Pairings!$C$2,($A477-1)*gamesPerRound,0,gamesPerRound,3),3,FALSE),"")</f>
        <v/>
      </c>
      <c r="F477" s="32" t="str">
        <f t="shared" si="14"/>
        <v/>
      </c>
      <c r="G477" s="32" t="str">
        <f t="shared" si="15"/>
        <v/>
      </c>
      <c r="H477" s="99" t="str">
        <f ca="1">IF(OR(MOD(ROW(B477)-1,gamesPerRound)=1,B477="",ISNA(MATCH(B477,OFFSET($B$1,1+($A477-1)*gamesPerRound,0):B476,0))),"","duplicate result")</f>
        <v/>
      </c>
    </row>
    <row r="478" spans="1:8" x14ac:dyDescent="0.2">
      <c r="A478" s="32">
        <f>Pairings!B478</f>
        <v>3</v>
      </c>
      <c r="B478" s="45"/>
      <c r="C478" s="45"/>
      <c r="D478" s="32" t="str">
        <f ca="1">IF($B478&gt;0,VLOOKUP($B478,OFFSET(Pairings!$C$2,($A478-1)*gamesPerRound,0,gamesPerRound,3),2,FALSE),"")</f>
        <v/>
      </c>
      <c r="E478" s="32" t="str">
        <f ca="1">IF($B478&gt;0,VLOOKUP($B478,OFFSET(Pairings!$C$2,($A478-1)*gamesPerRound,0,gamesPerRound,3),3,FALSE),"")</f>
        <v/>
      </c>
      <c r="F478" s="32" t="str">
        <f t="shared" si="14"/>
        <v/>
      </c>
      <c r="G478" s="32" t="str">
        <f t="shared" si="15"/>
        <v/>
      </c>
      <c r="H478" s="99" t="str">
        <f ca="1">IF(OR(MOD(ROW(B478)-1,gamesPerRound)=1,B478="",ISNA(MATCH(B478,OFFSET($B$1,1+($A478-1)*gamesPerRound,0):B477,0))),"","duplicate result")</f>
        <v/>
      </c>
    </row>
    <row r="479" spans="1:8" x14ac:dyDescent="0.2">
      <c r="A479" s="32">
        <f>Pairings!B479</f>
        <v>3</v>
      </c>
      <c r="B479" s="45"/>
      <c r="C479" s="45"/>
      <c r="D479" s="32" t="str">
        <f ca="1">IF($B479&gt;0,VLOOKUP($B479,OFFSET(Pairings!$C$2,($A479-1)*gamesPerRound,0,gamesPerRound,3),2,FALSE),"")</f>
        <v/>
      </c>
      <c r="E479" s="32" t="str">
        <f ca="1">IF($B479&gt;0,VLOOKUP($B479,OFFSET(Pairings!$C$2,($A479-1)*gamesPerRound,0,gamesPerRound,3),3,FALSE),"")</f>
        <v/>
      </c>
      <c r="F479" s="32" t="str">
        <f t="shared" si="14"/>
        <v/>
      </c>
      <c r="G479" s="32" t="str">
        <f t="shared" si="15"/>
        <v/>
      </c>
      <c r="H479" s="99" t="str">
        <f ca="1">IF(OR(MOD(ROW(B479)-1,gamesPerRound)=1,B479="",ISNA(MATCH(B479,OFFSET($B$1,1+($A479-1)*gamesPerRound,0):B478,0))),"","duplicate result")</f>
        <v/>
      </c>
    </row>
    <row r="480" spans="1:8" x14ac:dyDescent="0.2">
      <c r="A480" s="32">
        <f>Pairings!B480</f>
        <v>3</v>
      </c>
      <c r="B480" s="45"/>
      <c r="C480" s="45"/>
      <c r="D480" s="32" t="str">
        <f ca="1">IF($B480&gt;0,VLOOKUP($B480,OFFSET(Pairings!$C$2,($A480-1)*gamesPerRound,0,gamesPerRound,3),2,FALSE),"")</f>
        <v/>
      </c>
      <c r="E480" s="32" t="str">
        <f ca="1">IF($B480&gt;0,VLOOKUP($B480,OFFSET(Pairings!$C$2,($A480-1)*gamesPerRound,0,gamesPerRound,3),3,FALSE),"")</f>
        <v/>
      </c>
      <c r="F480" s="32" t="str">
        <f t="shared" si="14"/>
        <v/>
      </c>
      <c r="G480" s="32" t="str">
        <f t="shared" si="15"/>
        <v/>
      </c>
      <c r="H480" s="99" t="str">
        <f ca="1">IF(OR(MOD(ROW(B480)-1,gamesPerRound)=1,B480="",ISNA(MATCH(B480,OFFSET($B$1,1+($A480-1)*gamesPerRound,0):B479,0))),"","duplicate result")</f>
        <v/>
      </c>
    </row>
    <row r="481" spans="1:8" x14ac:dyDescent="0.2">
      <c r="A481" s="32">
        <f>Pairings!B481</f>
        <v>3</v>
      </c>
      <c r="B481" s="45"/>
      <c r="C481" s="45"/>
      <c r="D481" s="32" t="str">
        <f ca="1">IF($B481&gt;0,VLOOKUP($B481,OFFSET(Pairings!$C$2,($A481-1)*gamesPerRound,0,gamesPerRound,3),2,FALSE),"")</f>
        <v/>
      </c>
      <c r="E481" s="32" t="str">
        <f ca="1">IF($B481&gt;0,VLOOKUP($B481,OFFSET(Pairings!$C$2,($A481-1)*gamesPerRound,0,gamesPerRound,3),3,FALSE),"")</f>
        <v/>
      </c>
      <c r="F481" s="32" t="str">
        <f t="shared" si="14"/>
        <v/>
      </c>
      <c r="G481" s="32" t="str">
        <f t="shared" si="15"/>
        <v/>
      </c>
      <c r="H481" s="99" t="str">
        <f ca="1">IF(OR(MOD(ROW(B481)-1,gamesPerRound)=1,B481="",ISNA(MATCH(B481,OFFSET($B$1,1+($A481-1)*gamesPerRound,0):B480,0))),"","duplicate result")</f>
        <v/>
      </c>
    </row>
    <row r="482" spans="1:8" x14ac:dyDescent="0.2">
      <c r="A482" s="32">
        <f>Pairings!B482</f>
        <v>3</v>
      </c>
      <c r="B482" s="45"/>
      <c r="C482" s="45"/>
      <c r="D482" s="32" t="str">
        <f ca="1">IF($B482&gt;0,VLOOKUP($B482,OFFSET(Pairings!$C$2,($A482-1)*gamesPerRound,0,gamesPerRound,3),2,FALSE),"")</f>
        <v/>
      </c>
      <c r="E482" s="32" t="str">
        <f ca="1">IF($B482&gt;0,VLOOKUP($B482,OFFSET(Pairings!$C$2,($A482-1)*gamesPerRound,0,gamesPerRound,3),3,FALSE),"")</f>
        <v/>
      </c>
      <c r="F482" s="32" t="str">
        <f t="shared" si="14"/>
        <v/>
      </c>
      <c r="G482" s="32" t="str">
        <f t="shared" si="15"/>
        <v/>
      </c>
      <c r="H482" s="99" t="str">
        <f ca="1">IF(OR(MOD(ROW(B482)-1,gamesPerRound)=1,B482="",ISNA(MATCH(B482,OFFSET($B$1,1+($A482-1)*gamesPerRound,0):B481,0))),"","duplicate result")</f>
        <v/>
      </c>
    </row>
    <row r="483" spans="1:8" x14ac:dyDescent="0.2">
      <c r="A483" s="32">
        <f>Pairings!B483</f>
        <v>3</v>
      </c>
      <c r="B483" s="45"/>
      <c r="C483" s="45"/>
      <c r="D483" s="32" t="str">
        <f ca="1">IF($B483&gt;0,VLOOKUP($B483,OFFSET(Pairings!$C$2,($A483-1)*gamesPerRound,0,gamesPerRound,3),2,FALSE),"")</f>
        <v/>
      </c>
      <c r="E483" s="32" t="str">
        <f ca="1">IF($B483&gt;0,VLOOKUP($B483,OFFSET(Pairings!$C$2,($A483-1)*gamesPerRound,0,gamesPerRound,3),3,FALSE),"")</f>
        <v/>
      </c>
      <c r="F483" s="32" t="str">
        <f t="shared" si="14"/>
        <v/>
      </c>
      <c r="G483" s="32" t="str">
        <f t="shared" si="15"/>
        <v/>
      </c>
      <c r="H483" s="99" t="str">
        <f ca="1">IF(OR(MOD(ROW(B483)-1,gamesPerRound)=1,B483="",ISNA(MATCH(B483,OFFSET($B$1,1+($A483-1)*gamesPerRound,0):B482,0))),"","duplicate result")</f>
        <v/>
      </c>
    </row>
    <row r="484" spans="1:8" x14ac:dyDescent="0.2">
      <c r="A484" s="32">
        <f>Pairings!B484</f>
        <v>3</v>
      </c>
      <c r="B484" s="45"/>
      <c r="C484" s="45"/>
      <c r="D484" s="32" t="str">
        <f ca="1">IF($B484&gt;0,VLOOKUP($B484,OFFSET(Pairings!$C$2,($A484-1)*gamesPerRound,0,gamesPerRound,3),2,FALSE),"")</f>
        <v/>
      </c>
      <c r="E484" s="32" t="str">
        <f ca="1">IF($B484&gt;0,VLOOKUP($B484,OFFSET(Pairings!$C$2,($A484-1)*gamesPerRound,0,gamesPerRound,3),3,FALSE),"")</f>
        <v/>
      </c>
      <c r="F484" s="32" t="str">
        <f t="shared" si="14"/>
        <v/>
      </c>
      <c r="G484" s="32" t="str">
        <f t="shared" si="15"/>
        <v/>
      </c>
      <c r="H484" s="99" t="str">
        <f ca="1">IF(OR(MOD(ROW(B484)-1,gamesPerRound)=1,B484="",ISNA(MATCH(B484,OFFSET($B$1,1+($A484-1)*gamesPerRound,0):B483,0))),"","duplicate result")</f>
        <v/>
      </c>
    </row>
    <row r="485" spans="1:8" x14ac:dyDescent="0.2">
      <c r="A485" s="32">
        <f>Pairings!B485</f>
        <v>3</v>
      </c>
      <c r="B485" s="45"/>
      <c r="C485" s="45"/>
      <c r="D485" s="32" t="str">
        <f ca="1">IF($B485&gt;0,VLOOKUP($B485,OFFSET(Pairings!$C$2,($A485-1)*gamesPerRound,0,gamesPerRound,3),2,FALSE),"")</f>
        <v/>
      </c>
      <c r="E485" s="32" t="str">
        <f ca="1">IF($B485&gt;0,VLOOKUP($B485,OFFSET(Pairings!$C$2,($A485-1)*gamesPerRound,0,gamesPerRound,3),3,FALSE),"")</f>
        <v/>
      </c>
      <c r="F485" s="32" t="str">
        <f t="shared" si="14"/>
        <v/>
      </c>
      <c r="G485" s="32" t="str">
        <f t="shared" si="15"/>
        <v/>
      </c>
      <c r="H485" s="99" t="str">
        <f ca="1">IF(OR(MOD(ROW(B485)-1,gamesPerRound)=1,B485="",ISNA(MATCH(B485,OFFSET($B$1,1+($A485-1)*gamesPerRound,0):B484,0))),"","duplicate result")</f>
        <v/>
      </c>
    </row>
    <row r="486" spans="1:8" x14ac:dyDescent="0.2">
      <c r="A486" s="32">
        <f>Pairings!B486</f>
        <v>3</v>
      </c>
      <c r="B486" s="45"/>
      <c r="C486" s="45"/>
      <c r="D486" s="32" t="str">
        <f ca="1">IF($B486&gt;0,VLOOKUP($B486,OFFSET(Pairings!$C$2,($A486-1)*gamesPerRound,0,gamesPerRound,3),2,FALSE),"")</f>
        <v/>
      </c>
      <c r="E486" s="32" t="str">
        <f ca="1">IF($B486&gt;0,VLOOKUP($B486,OFFSET(Pairings!$C$2,($A486-1)*gamesPerRound,0,gamesPerRound,3),3,FALSE),"")</f>
        <v/>
      </c>
      <c r="F486" s="32" t="str">
        <f t="shared" si="14"/>
        <v/>
      </c>
      <c r="G486" s="32" t="str">
        <f t="shared" si="15"/>
        <v/>
      </c>
      <c r="H486" s="99" t="str">
        <f ca="1">IF(OR(MOD(ROW(B486)-1,gamesPerRound)=1,B486="",ISNA(MATCH(B486,OFFSET($B$1,1+($A486-1)*gamesPerRound,0):B485,0))),"","duplicate result")</f>
        <v/>
      </c>
    </row>
    <row r="487" spans="1:8" x14ac:dyDescent="0.2">
      <c r="A487" s="32">
        <f>Pairings!B487</f>
        <v>3</v>
      </c>
      <c r="B487" s="45"/>
      <c r="C487" s="45"/>
      <c r="D487" s="32" t="str">
        <f ca="1">IF($B487&gt;0,VLOOKUP($B487,OFFSET(Pairings!$C$2,($A487-1)*gamesPerRound,0,gamesPerRound,3),2,FALSE),"")</f>
        <v/>
      </c>
      <c r="E487" s="32" t="str">
        <f ca="1">IF($B487&gt;0,VLOOKUP($B487,OFFSET(Pairings!$C$2,($A487-1)*gamesPerRound,0,gamesPerRound,3),3,FALSE),"")</f>
        <v/>
      </c>
      <c r="F487" s="32" t="str">
        <f t="shared" si="14"/>
        <v/>
      </c>
      <c r="G487" s="32" t="str">
        <f t="shared" si="15"/>
        <v/>
      </c>
      <c r="H487" s="99" t="str">
        <f ca="1">IF(OR(MOD(ROW(B487)-1,gamesPerRound)=1,B487="",ISNA(MATCH(B487,OFFSET($B$1,1+($A487-1)*gamesPerRound,0):B486,0))),"","duplicate result")</f>
        <v/>
      </c>
    </row>
    <row r="488" spans="1:8" x14ac:dyDescent="0.2">
      <c r="A488" s="32">
        <f>Pairings!B488</f>
        <v>3</v>
      </c>
      <c r="B488" s="45"/>
      <c r="C488" s="45"/>
      <c r="D488" s="32" t="str">
        <f ca="1">IF($B488&gt;0,VLOOKUP($B488,OFFSET(Pairings!$C$2,($A488-1)*gamesPerRound,0,gamesPerRound,3),2,FALSE),"")</f>
        <v/>
      </c>
      <c r="E488" s="32" t="str">
        <f ca="1">IF($B488&gt;0,VLOOKUP($B488,OFFSET(Pairings!$C$2,($A488-1)*gamesPerRound,0,gamesPerRound,3),3,FALSE),"")</f>
        <v/>
      </c>
      <c r="F488" s="32" t="str">
        <f t="shared" si="14"/>
        <v/>
      </c>
      <c r="G488" s="32" t="str">
        <f t="shared" si="15"/>
        <v/>
      </c>
      <c r="H488" s="99" t="str">
        <f ca="1">IF(OR(MOD(ROW(B488)-1,gamesPerRound)=1,B488="",ISNA(MATCH(B488,OFFSET($B$1,1+($A488-1)*gamesPerRound,0):B487,0))),"","duplicate result")</f>
        <v/>
      </c>
    </row>
    <row r="489" spans="1:8" x14ac:dyDescent="0.2">
      <c r="A489" s="32">
        <f>Pairings!B489</f>
        <v>3</v>
      </c>
      <c r="B489" s="45"/>
      <c r="C489" s="45"/>
      <c r="D489" s="32" t="str">
        <f ca="1">IF($B489&gt;0,VLOOKUP($B489,OFFSET(Pairings!$C$2,($A489-1)*gamesPerRound,0,gamesPerRound,3),2,FALSE),"")</f>
        <v/>
      </c>
      <c r="E489" s="32" t="str">
        <f ca="1">IF($B489&gt;0,VLOOKUP($B489,OFFSET(Pairings!$C$2,($A489-1)*gamesPerRound,0,gamesPerRound,3),3,FALSE),"")</f>
        <v/>
      </c>
      <c r="F489" s="32" t="str">
        <f t="shared" si="14"/>
        <v/>
      </c>
      <c r="G489" s="32" t="str">
        <f t="shared" si="15"/>
        <v/>
      </c>
      <c r="H489" s="99" t="str">
        <f ca="1">IF(OR(MOD(ROW(B489)-1,gamesPerRound)=1,B489="",ISNA(MATCH(B489,OFFSET($B$1,1+($A489-1)*gamesPerRound,0):B488,0))),"","duplicate result")</f>
        <v/>
      </c>
    </row>
    <row r="490" spans="1:8" x14ac:dyDescent="0.2">
      <c r="A490" s="32">
        <f>Pairings!B490</f>
        <v>3</v>
      </c>
      <c r="B490" s="45"/>
      <c r="C490" s="45"/>
      <c r="D490" s="32" t="str">
        <f ca="1">IF($B490&gt;0,VLOOKUP($B490,OFFSET(Pairings!$C$2,($A490-1)*gamesPerRound,0,gamesPerRound,3),2,FALSE),"")</f>
        <v/>
      </c>
      <c r="E490" s="32" t="str">
        <f ca="1">IF($B490&gt;0,VLOOKUP($B490,OFFSET(Pairings!$C$2,($A490-1)*gamesPerRound,0,gamesPerRound,3),3,FALSE),"")</f>
        <v/>
      </c>
      <c r="F490" s="32" t="str">
        <f t="shared" si="14"/>
        <v/>
      </c>
      <c r="G490" s="32" t="str">
        <f t="shared" si="15"/>
        <v/>
      </c>
      <c r="H490" s="99" t="str">
        <f ca="1">IF(OR(MOD(ROW(B490)-1,gamesPerRound)=1,B490="",ISNA(MATCH(B490,OFFSET($B$1,1+($A490-1)*gamesPerRound,0):B489,0))),"","duplicate result")</f>
        <v/>
      </c>
    </row>
    <row r="491" spans="1:8" x14ac:dyDescent="0.2">
      <c r="A491" s="32">
        <f>Pairings!B491</f>
        <v>3</v>
      </c>
      <c r="B491" s="45"/>
      <c r="C491" s="45"/>
      <c r="D491" s="32" t="str">
        <f ca="1">IF($B491&gt;0,VLOOKUP($B491,OFFSET(Pairings!$C$2,($A491-1)*gamesPerRound,0,gamesPerRound,3),2,FALSE),"")</f>
        <v/>
      </c>
      <c r="E491" s="32" t="str">
        <f ca="1">IF($B491&gt;0,VLOOKUP($B491,OFFSET(Pairings!$C$2,($A491-1)*gamesPerRound,0,gamesPerRound,3),3,FALSE),"")</f>
        <v/>
      </c>
      <c r="F491" s="32" t="str">
        <f t="shared" si="14"/>
        <v/>
      </c>
      <c r="G491" s="32" t="str">
        <f t="shared" si="15"/>
        <v/>
      </c>
      <c r="H491" s="99" t="str">
        <f ca="1">IF(OR(MOD(ROW(B491)-1,gamesPerRound)=1,B491="",ISNA(MATCH(B491,OFFSET($B$1,1+($A491-1)*gamesPerRound,0):B490,0))),"","duplicate result")</f>
        <v/>
      </c>
    </row>
    <row r="492" spans="1:8" x14ac:dyDescent="0.2">
      <c r="A492" s="32">
        <f>Pairings!B492</f>
        <v>3</v>
      </c>
      <c r="B492" s="45"/>
      <c r="C492" s="45"/>
      <c r="D492" s="32" t="str">
        <f ca="1">IF($B492&gt;0,VLOOKUP($B492,OFFSET(Pairings!$C$2,($A492-1)*gamesPerRound,0,gamesPerRound,3),2,FALSE),"")</f>
        <v/>
      </c>
      <c r="E492" s="32" t="str">
        <f ca="1">IF($B492&gt;0,VLOOKUP($B492,OFFSET(Pairings!$C$2,($A492-1)*gamesPerRound,0,gamesPerRound,3),3,FALSE),"")</f>
        <v/>
      </c>
      <c r="F492" s="32" t="str">
        <f t="shared" si="14"/>
        <v/>
      </c>
      <c r="G492" s="32" t="str">
        <f t="shared" si="15"/>
        <v/>
      </c>
      <c r="H492" s="99" t="str">
        <f ca="1">IF(OR(MOD(ROW(B492)-1,gamesPerRound)=1,B492="",ISNA(MATCH(B492,OFFSET($B$1,1+($A492-1)*gamesPerRound,0):B491,0))),"","duplicate result")</f>
        <v/>
      </c>
    </row>
    <row r="493" spans="1:8" x14ac:dyDescent="0.2">
      <c r="A493" s="32">
        <f>Pairings!B493</f>
        <v>3</v>
      </c>
      <c r="B493" s="45"/>
      <c r="C493" s="45"/>
      <c r="D493" s="32" t="str">
        <f ca="1">IF($B493&gt;0,VLOOKUP($B493,OFFSET(Pairings!$C$2,($A493-1)*gamesPerRound,0,gamesPerRound,3),2,FALSE),"")</f>
        <v/>
      </c>
      <c r="E493" s="32" t="str">
        <f ca="1">IF($B493&gt;0,VLOOKUP($B493,OFFSET(Pairings!$C$2,($A493-1)*gamesPerRound,0,gamesPerRound,3),3,FALSE),"")</f>
        <v/>
      </c>
      <c r="F493" s="32" t="str">
        <f t="shared" si="14"/>
        <v/>
      </c>
      <c r="G493" s="32" t="str">
        <f t="shared" si="15"/>
        <v/>
      </c>
      <c r="H493" s="99" t="str">
        <f ca="1">IF(OR(MOD(ROW(B493)-1,gamesPerRound)=1,B493="",ISNA(MATCH(B493,OFFSET($B$1,1+($A493-1)*gamesPerRound,0):B492,0))),"","duplicate result")</f>
        <v/>
      </c>
    </row>
    <row r="494" spans="1:8" x14ac:dyDescent="0.2">
      <c r="A494" s="32">
        <f>Pairings!B494</f>
        <v>3</v>
      </c>
      <c r="B494" s="45"/>
      <c r="C494" s="45"/>
      <c r="D494" s="32" t="str">
        <f ca="1">IF($B494&gt;0,VLOOKUP($B494,OFFSET(Pairings!$C$2,($A494-1)*gamesPerRound,0,gamesPerRound,3),2,FALSE),"")</f>
        <v/>
      </c>
      <c r="E494" s="32" t="str">
        <f ca="1">IF($B494&gt;0,VLOOKUP($B494,OFFSET(Pairings!$C$2,($A494-1)*gamesPerRound,0,gamesPerRound,3),3,FALSE),"")</f>
        <v/>
      </c>
      <c r="F494" s="32" t="str">
        <f t="shared" si="14"/>
        <v/>
      </c>
      <c r="G494" s="32" t="str">
        <f t="shared" si="15"/>
        <v/>
      </c>
      <c r="H494" s="99" t="str">
        <f ca="1">IF(OR(MOD(ROW(B494)-1,gamesPerRound)=1,B494="",ISNA(MATCH(B494,OFFSET($B$1,1+($A494-1)*gamesPerRound,0):B493,0))),"","duplicate result")</f>
        <v/>
      </c>
    </row>
    <row r="495" spans="1:8" x14ac:dyDescent="0.2">
      <c r="A495" s="32">
        <f>Pairings!B495</f>
        <v>3</v>
      </c>
      <c r="B495" s="45"/>
      <c r="C495" s="45"/>
      <c r="D495" s="32" t="str">
        <f ca="1">IF($B495&gt;0,VLOOKUP($B495,OFFSET(Pairings!$C$2,($A495-1)*gamesPerRound,0,gamesPerRound,3),2,FALSE),"")</f>
        <v/>
      </c>
      <c r="E495" s="32" t="str">
        <f ca="1">IF($B495&gt;0,VLOOKUP($B495,OFFSET(Pairings!$C$2,($A495-1)*gamesPerRound,0,gamesPerRound,3),3,FALSE),"")</f>
        <v/>
      </c>
      <c r="F495" s="32" t="str">
        <f t="shared" si="14"/>
        <v/>
      </c>
      <c r="G495" s="32" t="str">
        <f t="shared" si="15"/>
        <v/>
      </c>
      <c r="H495" s="99" t="str">
        <f ca="1">IF(OR(MOD(ROW(B495)-1,gamesPerRound)=1,B495="",ISNA(MATCH(B495,OFFSET($B$1,1+($A495-1)*gamesPerRound,0):B494,0))),"","duplicate result")</f>
        <v/>
      </c>
    </row>
    <row r="496" spans="1:8" x14ac:dyDescent="0.2">
      <c r="A496" s="32">
        <f>Pairings!B496</f>
        <v>3</v>
      </c>
      <c r="B496" s="45"/>
      <c r="C496" s="45"/>
      <c r="D496" s="32" t="str">
        <f ca="1">IF($B496&gt;0,VLOOKUP($B496,OFFSET(Pairings!$C$2,($A496-1)*gamesPerRound,0,gamesPerRound,3),2,FALSE),"")</f>
        <v/>
      </c>
      <c r="E496" s="32" t="str">
        <f ca="1">IF($B496&gt;0,VLOOKUP($B496,OFFSET(Pairings!$C$2,($A496-1)*gamesPerRound,0,gamesPerRound,3),3,FALSE),"")</f>
        <v/>
      </c>
      <c r="F496" s="32" t="str">
        <f t="shared" si="14"/>
        <v/>
      </c>
      <c r="G496" s="32" t="str">
        <f t="shared" si="15"/>
        <v/>
      </c>
      <c r="H496" s="99" t="str">
        <f ca="1">IF(OR(MOD(ROW(B496)-1,gamesPerRound)=1,B496="",ISNA(MATCH(B496,OFFSET($B$1,1+($A496-1)*gamesPerRound,0):B495,0))),"","duplicate result")</f>
        <v/>
      </c>
    </row>
    <row r="497" spans="1:8" x14ac:dyDescent="0.2">
      <c r="A497" s="32">
        <f>Pairings!B497</f>
        <v>3</v>
      </c>
      <c r="B497" s="45"/>
      <c r="C497" s="45"/>
      <c r="D497" s="32" t="str">
        <f ca="1">IF($B497&gt;0,VLOOKUP($B497,OFFSET(Pairings!$C$2,($A497-1)*gamesPerRound,0,gamesPerRound,3),2,FALSE),"")</f>
        <v/>
      </c>
      <c r="E497" s="32" t="str">
        <f ca="1">IF($B497&gt;0,VLOOKUP($B497,OFFSET(Pairings!$C$2,($A497-1)*gamesPerRound,0,gamesPerRound,3),3,FALSE),"")</f>
        <v/>
      </c>
      <c r="F497" s="32" t="str">
        <f t="shared" si="14"/>
        <v/>
      </c>
      <c r="G497" s="32" t="str">
        <f t="shared" si="15"/>
        <v/>
      </c>
      <c r="H497" s="99" t="str">
        <f ca="1">IF(OR(MOD(ROW(B497)-1,gamesPerRound)=1,B497="",ISNA(MATCH(B497,OFFSET($B$1,1+($A497-1)*gamesPerRound,0):B496,0))),"","duplicate result")</f>
        <v/>
      </c>
    </row>
    <row r="498" spans="1:8" x14ac:dyDescent="0.2">
      <c r="A498" s="32">
        <f>Pairings!B498</f>
        <v>3</v>
      </c>
      <c r="B498" s="45"/>
      <c r="C498" s="45"/>
      <c r="D498" s="32" t="str">
        <f ca="1">IF($B498&gt;0,VLOOKUP($B498,OFFSET(Pairings!$C$2,($A498-1)*gamesPerRound,0,gamesPerRound,3),2,FALSE),"")</f>
        <v/>
      </c>
      <c r="E498" s="32" t="str">
        <f ca="1">IF($B498&gt;0,VLOOKUP($B498,OFFSET(Pairings!$C$2,($A498-1)*gamesPerRound,0,gamesPerRound,3),3,FALSE),"")</f>
        <v/>
      </c>
      <c r="F498" s="32" t="str">
        <f t="shared" si="14"/>
        <v/>
      </c>
      <c r="G498" s="32" t="str">
        <f t="shared" si="15"/>
        <v/>
      </c>
      <c r="H498" s="99" t="str">
        <f ca="1">IF(OR(MOD(ROW(B498)-1,gamesPerRound)=1,B498="",ISNA(MATCH(B498,OFFSET($B$1,1+($A498-1)*gamesPerRound,0):B497,0))),"","duplicate result")</f>
        <v/>
      </c>
    </row>
    <row r="499" spans="1:8" x14ac:dyDescent="0.2">
      <c r="A499" s="32">
        <f>Pairings!B499</f>
        <v>3</v>
      </c>
      <c r="B499" s="45"/>
      <c r="C499" s="45"/>
      <c r="D499" s="32" t="str">
        <f ca="1">IF($B499&gt;0,VLOOKUP($B499,OFFSET(Pairings!$C$2,($A499-1)*gamesPerRound,0,gamesPerRound,3),2,FALSE),"")</f>
        <v/>
      </c>
      <c r="E499" s="32" t="str">
        <f ca="1">IF($B499&gt;0,VLOOKUP($B499,OFFSET(Pairings!$C$2,($A499-1)*gamesPerRound,0,gamesPerRound,3),3,FALSE),"")</f>
        <v/>
      </c>
      <c r="F499" s="32" t="str">
        <f t="shared" si="14"/>
        <v/>
      </c>
      <c r="G499" s="32" t="str">
        <f t="shared" si="15"/>
        <v/>
      </c>
      <c r="H499" s="99" t="str">
        <f ca="1">IF(OR(MOD(ROW(B499)-1,gamesPerRound)=1,B499="",ISNA(MATCH(B499,OFFSET($B$1,1+($A499-1)*gamesPerRound,0):B498,0))),"","duplicate result")</f>
        <v/>
      </c>
    </row>
    <row r="500" spans="1:8" x14ac:dyDescent="0.2">
      <c r="A500" s="32">
        <f>Pairings!B500</f>
        <v>3</v>
      </c>
      <c r="B500" s="45"/>
      <c r="C500" s="45"/>
      <c r="D500" s="32" t="str">
        <f ca="1">IF($B500&gt;0,VLOOKUP($B500,OFFSET(Pairings!$C$2,($A500-1)*gamesPerRound,0,gamesPerRound,3),2,FALSE),"")</f>
        <v/>
      </c>
      <c r="E500" s="32" t="str">
        <f ca="1">IF($B500&gt;0,VLOOKUP($B500,OFFSET(Pairings!$C$2,($A500-1)*gamesPerRound,0,gamesPerRound,3),3,FALSE),"")</f>
        <v/>
      </c>
      <c r="F500" s="32" t="str">
        <f t="shared" si="14"/>
        <v/>
      </c>
      <c r="G500" s="32" t="str">
        <f t="shared" si="15"/>
        <v/>
      </c>
      <c r="H500" s="99" t="str">
        <f ca="1">IF(OR(MOD(ROW(B500)-1,gamesPerRound)=1,B500="",ISNA(MATCH(B500,OFFSET($B$1,1+($A500-1)*gamesPerRound,0):B499,0))),"","duplicate result")</f>
        <v/>
      </c>
    </row>
    <row r="501" spans="1:8" x14ac:dyDescent="0.2">
      <c r="A501" s="32">
        <f>Pairings!B501</f>
        <v>3</v>
      </c>
      <c r="B501" s="45"/>
      <c r="C501" s="45"/>
      <c r="D501" s="32" t="str">
        <f ca="1">IF($B501&gt;0,VLOOKUP($B501,OFFSET(Pairings!$C$2,($A501-1)*gamesPerRound,0,gamesPerRound,3),2,FALSE),"")</f>
        <v/>
      </c>
      <c r="E501" s="32" t="str">
        <f ca="1">IF($B501&gt;0,VLOOKUP($B501,OFFSET(Pairings!$C$2,($A501-1)*gamesPerRound,0,gamesPerRound,3),3,FALSE),"")</f>
        <v/>
      </c>
      <c r="F501" s="32" t="str">
        <f t="shared" si="14"/>
        <v/>
      </c>
      <c r="G501" s="32" t="str">
        <f t="shared" si="15"/>
        <v/>
      </c>
      <c r="H501" s="99" t="str">
        <f ca="1">IF(OR(MOD(ROW(B501)-1,gamesPerRound)=1,B501="",ISNA(MATCH(B501,OFFSET($B$1,1+($A501-1)*gamesPerRound,0):B500,0))),"","duplicate result")</f>
        <v/>
      </c>
    </row>
    <row r="502" spans="1:8" x14ac:dyDescent="0.2">
      <c r="A502" s="32">
        <f>Pairings!B502</f>
        <v>3</v>
      </c>
      <c r="B502" s="45"/>
      <c r="C502" s="45"/>
      <c r="D502" s="32" t="str">
        <f ca="1">IF($B502&gt;0,VLOOKUP($B502,OFFSET(Pairings!$C$2,($A502-1)*gamesPerRound,0,gamesPerRound,3),2,FALSE),"")</f>
        <v/>
      </c>
      <c r="E502" s="32" t="str">
        <f ca="1">IF($B502&gt;0,VLOOKUP($B502,OFFSET(Pairings!$C$2,($A502-1)*gamesPerRound,0,gamesPerRound,3),3,FALSE),"")</f>
        <v/>
      </c>
      <c r="F502" s="32" t="str">
        <f t="shared" si="14"/>
        <v/>
      </c>
      <c r="G502" s="32" t="str">
        <f t="shared" si="15"/>
        <v/>
      </c>
      <c r="H502" s="99" t="str">
        <f ca="1">IF(OR(MOD(ROW(B502)-1,gamesPerRound)=1,B502="",ISNA(MATCH(B502,OFFSET($B$1,1+($A502-1)*gamesPerRound,0):B501,0))),"","duplicate result")</f>
        <v/>
      </c>
    </row>
    <row r="503" spans="1:8" x14ac:dyDescent="0.2">
      <c r="A503" s="32">
        <f>Pairings!B503</f>
        <v>3</v>
      </c>
      <c r="B503" s="45"/>
      <c r="C503" s="45"/>
      <c r="D503" s="32" t="str">
        <f ca="1">IF($B503&gt;0,VLOOKUP($B503,OFFSET(Pairings!$C$2,($A503-1)*gamesPerRound,0,gamesPerRound,3),2,FALSE),"")</f>
        <v/>
      </c>
      <c r="E503" s="32" t="str">
        <f ca="1">IF($B503&gt;0,VLOOKUP($B503,OFFSET(Pairings!$C$2,($A503-1)*gamesPerRound,0,gamesPerRound,3),3,FALSE),"")</f>
        <v/>
      </c>
      <c r="F503" s="32" t="str">
        <f t="shared" si="14"/>
        <v/>
      </c>
      <c r="G503" s="32" t="str">
        <f t="shared" si="15"/>
        <v/>
      </c>
      <c r="H503" s="99" t="str">
        <f ca="1">IF(OR(MOD(ROW(B503)-1,gamesPerRound)=1,B503="",ISNA(MATCH(B503,OFFSET($B$1,1+($A503-1)*gamesPerRound,0):B502,0))),"","duplicate result")</f>
        <v/>
      </c>
    </row>
    <row r="504" spans="1:8" x14ac:dyDescent="0.2">
      <c r="A504" s="32">
        <f>Pairings!B504</f>
        <v>3</v>
      </c>
      <c r="B504" s="45"/>
      <c r="C504" s="45"/>
      <c r="D504" s="32" t="str">
        <f ca="1">IF($B504&gt;0,VLOOKUP($B504,OFFSET(Pairings!$C$2,($A504-1)*gamesPerRound,0,gamesPerRound,3),2,FALSE),"")</f>
        <v/>
      </c>
      <c r="E504" s="32" t="str">
        <f ca="1">IF($B504&gt;0,VLOOKUP($B504,OFFSET(Pairings!$C$2,($A504-1)*gamesPerRound,0,gamesPerRound,3),3,FALSE),"")</f>
        <v/>
      </c>
      <c r="F504" s="32" t="str">
        <f t="shared" si="14"/>
        <v/>
      </c>
      <c r="G504" s="32" t="str">
        <f t="shared" si="15"/>
        <v/>
      </c>
      <c r="H504" s="99" t="str">
        <f ca="1">IF(OR(MOD(ROW(B504)-1,gamesPerRound)=1,B504="",ISNA(MATCH(B504,OFFSET($B$1,1+($A504-1)*gamesPerRound,0):B503,0))),"","duplicate result")</f>
        <v/>
      </c>
    </row>
    <row r="505" spans="1:8" x14ac:dyDescent="0.2">
      <c r="A505" s="32">
        <f>Pairings!B505</f>
        <v>3</v>
      </c>
      <c r="B505" s="45"/>
      <c r="C505" s="45"/>
      <c r="D505" s="32" t="str">
        <f ca="1">IF($B505&gt;0,VLOOKUP($B505,OFFSET(Pairings!$C$2,($A505-1)*gamesPerRound,0,gamesPerRound,3),2,FALSE),"")</f>
        <v/>
      </c>
      <c r="E505" s="32" t="str">
        <f ca="1">IF($B505&gt;0,VLOOKUP($B505,OFFSET(Pairings!$C$2,($A505-1)*gamesPerRound,0,gamesPerRound,3),3,FALSE),"")</f>
        <v/>
      </c>
      <c r="F505" s="32" t="str">
        <f t="shared" si="14"/>
        <v/>
      </c>
      <c r="G505" s="32" t="str">
        <f t="shared" si="15"/>
        <v/>
      </c>
      <c r="H505" s="99" t="str">
        <f ca="1">IF(OR(MOD(ROW(B505)-1,gamesPerRound)=1,B505="",ISNA(MATCH(B505,OFFSET($B$1,1+($A505-1)*gamesPerRound,0):B504,0))),"","duplicate result")</f>
        <v/>
      </c>
    </row>
    <row r="506" spans="1:8" x14ac:dyDescent="0.2">
      <c r="A506" s="32">
        <f>Pairings!B506</f>
        <v>3</v>
      </c>
      <c r="B506" s="45"/>
      <c r="C506" s="45"/>
      <c r="D506" s="32" t="str">
        <f ca="1">IF($B506&gt;0,VLOOKUP($B506,OFFSET(Pairings!$C$2,($A506-1)*gamesPerRound,0,gamesPerRound,3),2,FALSE),"")</f>
        <v/>
      </c>
      <c r="E506" s="32" t="str">
        <f ca="1">IF($B506&gt;0,VLOOKUP($B506,OFFSET(Pairings!$C$2,($A506-1)*gamesPerRound,0,gamesPerRound,3),3,FALSE),"")</f>
        <v/>
      </c>
      <c r="F506" s="32" t="str">
        <f t="shared" si="14"/>
        <v/>
      </c>
      <c r="G506" s="32" t="str">
        <f t="shared" si="15"/>
        <v/>
      </c>
      <c r="H506" s="99" t="str">
        <f ca="1">IF(OR(MOD(ROW(B506)-1,gamesPerRound)=1,B506="",ISNA(MATCH(B506,OFFSET($B$1,1+($A506-1)*gamesPerRound,0):B505,0))),"","duplicate result")</f>
        <v/>
      </c>
    </row>
    <row r="507" spans="1:8" x14ac:dyDescent="0.2">
      <c r="A507" s="32">
        <f>Pairings!B507</f>
        <v>3</v>
      </c>
      <c r="B507" s="45"/>
      <c r="C507" s="45"/>
      <c r="D507" s="32" t="str">
        <f ca="1">IF($B507&gt;0,VLOOKUP($B507,OFFSET(Pairings!$C$2,($A507-1)*gamesPerRound,0,gamesPerRound,3),2,FALSE),"")</f>
        <v/>
      </c>
      <c r="E507" s="32" t="str">
        <f ca="1">IF($B507&gt;0,VLOOKUP($B507,OFFSET(Pairings!$C$2,($A507-1)*gamesPerRound,0,gamesPerRound,3),3,FALSE),"")</f>
        <v/>
      </c>
      <c r="F507" s="32" t="str">
        <f t="shared" si="14"/>
        <v/>
      </c>
      <c r="G507" s="32" t="str">
        <f t="shared" si="15"/>
        <v/>
      </c>
      <c r="H507" s="99" t="str">
        <f ca="1">IF(OR(MOD(ROW(B507)-1,gamesPerRound)=1,B507="",ISNA(MATCH(B507,OFFSET($B$1,1+($A507-1)*gamesPerRound,0):B506,0))),"","duplicate result")</f>
        <v/>
      </c>
    </row>
    <row r="508" spans="1:8" x14ac:dyDescent="0.2">
      <c r="A508" s="32">
        <f>Pairings!B508</f>
        <v>3</v>
      </c>
      <c r="B508" s="45"/>
      <c r="C508" s="45"/>
      <c r="D508" s="32" t="str">
        <f ca="1">IF($B508&gt;0,VLOOKUP($B508,OFFSET(Pairings!$C$2,($A508-1)*gamesPerRound,0,gamesPerRound,3),2,FALSE),"")</f>
        <v/>
      </c>
      <c r="E508" s="32" t="str">
        <f ca="1">IF($B508&gt;0,VLOOKUP($B508,OFFSET(Pairings!$C$2,($A508-1)*gamesPerRound,0,gamesPerRound,3),3,FALSE),"")</f>
        <v/>
      </c>
      <c r="F508" s="32" t="str">
        <f t="shared" si="14"/>
        <v/>
      </c>
      <c r="G508" s="32" t="str">
        <f t="shared" si="15"/>
        <v/>
      </c>
      <c r="H508" s="99" t="str">
        <f ca="1">IF(OR(MOD(ROW(B508)-1,gamesPerRound)=1,B508="",ISNA(MATCH(B508,OFFSET($B$1,1+($A508-1)*gamesPerRound,0):B507,0))),"","duplicate result")</f>
        <v/>
      </c>
    </row>
    <row r="509" spans="1:8" x14ac:dyDescent="0.2">
      <c r="A509" s="32">
        <f>Pairings!B509</f>
        <v>3</v>
      </c>
      <c r="B509" s="45"/>
      <c r="C509" s="45"/>
      <c r="D509" s="32" t="str">
        <f ca="1">IF($B509&gt;0,VLOOKUP($B509,OFFSET(Pairings!$C$2,($A509-1)*gamesPerRound,0,gamesPerRound,3),2,FALSE),"")</f>
        <v/>
      </c>
      <c r="E509" s="32" t="str">
        <f ca="1">IF($B509&gt;0,VLOOKUP($B509,OFFSET(Pairings!$C$2,($A509-1)*gamesPerRound,0,gamesPerRound,3),3,FALSE),"")</f>
        <v/>
      </c>
      <c r="F509" s="32" t="str">
        <f t="shared" si="14"/>
        <v/>
      </c>
      <c r="G509" s="32" t="str">
        <f t="shared" si="15"/>
        <v/>
      </c>
      <c r="H509" s="99" t="str">
        <f ca="1">IF(OR(MOD(ROW(B509)-1,gamesPerRound)=1,B509="",ISNA(MATCH(B509,OFFSET($B$1,1+($A509-1)*gamesPerRound,0):B508,0))),"","duplicate result")</f>
        <v/>
      </c>
    </row>
    <row r="510" spans="1:8" x14ac:dyDescent="0.2">
      <c r="A510" s="32">
        <f>Pairings!B510</f>
        <v>3</v>
      </c>
      <c r="B510" s="45"/>
      <c r="C510" s="45"/>
      <c r="D510" s="32" t="str">
        <f ca="1">IF($B510&gt;0,VLOOKUP($B510,OFFSET(Pairings!$C$2,($A510-1)*gamesPerRound,0,gamesPerRound,3),2,FALSE),"")</f>
        <v/>
      </c>
      <c r="E510" s="32" t="str">
        <f ca="1">IF($B510&gt;0,VLOOKUP($B510,OFFSET(Pairings!$C$2,($A510-1)*gamesPerRound,0,gamesPerRound,3),3,FALSE),"")</f>
        <v/>
      </c>
      <c r="F510" s="32" t="str">
        <f t="shared" si="14"/>
        <v/>
      </c>
      <c r="G510" s="32" t="str">
        <f t="shared" si="15"/>
        <v/>
      </c>
      <c r="H510" s="99" t="str">
        <f ca="1">IF(OR(MOD(ROW(B510)-1,gamesPerRound)=1,B510="",ISNA(MATCH(B510,OFFSET($B$1,1+($A510-1)*gamesPerRound,0):B509,0))),"","duplicate result")</f>
        <v/>
      </c>
    </row>
    <row r="511" spans="1:8" x14ac:dyDescent="0.2">
      <c r="A511" s="32">
        <f>Pairings!B511</f>
        <v>3</v>
      </c>
      <c r="B511" s="45"/>
      <c r="C511" s="45"/>
      <c r="D511" s="32" t="str">
        <f ca="1">IF($B511&gt;0,VLOOKUP($B511,OFFSET(Pairings!$C$2,($A511-1)*gamesPerRound,0,gamesPerRound,3),2,FALSE),"")</f>
        <v/>
      </c>
      <c r="E511" s="32" t="str">
        <f ca="1">IF($B511&gt;0,VLOOKUP($B511,OFFSET(Pairings!$C$2,($A511-1)*gamesPerRound,0,gamesPerRound,3),3,FALSE),"")</f>
        <v/>
      </c>
      <c r="F511" s="32" t="str">
        <f t="shared" si="14"/>
        <v/>
      </c>
      <c r="G511" s="32" t="str">
        <f t="shared" si="15"/>
        <v/>
      </c>
      <c r="H511" s="99" t="str">
        <f ca="1">IF(OR(MOD(ROW(B511)-1,gamesPerRound)=1,B511="",ISNA(MATCH(B511,OFFSET($B$1,1+($A511-1)*gamesPerRound,0):B510,0))),"","duplicate result")</f>
        <v/>
      </c>
    </row>
    <row r="512" spans="1:8" x14ac:dyDescent="0.2">
      <c r="A512" s="32">
        <f>Pairings!B512</f>
        <v>3</v>
      </c>
      <c r="B512" s="45"/>
      <c r="C512" s="45"/>
      <c r="D512" s="32" t="str">
        <f ca="1">IF($B512&gt;0,VLOOKUP($B512,OFFSET(Pairings!$C$2,($A512-1)*gamesPerRound,0,gamesPerRound,3),2,FALSE),"")</f>
        <v/>
      </c>
      <c r="E512" s="32" t="str">
        <f ca="1">IF($B512&gt;0,VLOOKUP($B512,OFFSET(Pairings!$C$2,($A512-1)*gamesPerRound,0,gamesPerRound,3),3,FALSE),"")</f>
        <v/>
      </c>
      <c r="F512" s="32" t="str">
        <f t="shared" si="14"/>
        <v/>
      </c>
      <c r="G512" s="32" t="str">
        <f t="shared" si="15"/>
        <v/>
      </c>
      <c r="H512" s="99" t="str">
        <f ca="1">IF(OR(MOD(ROW(B512)-1,gamesPerRound)=1,B512="",ISNA(MATCH(B512,OFFSET($B$1,1+($A512-1)*gamesPerRound,0):B511,0))),"","duplicate result")</f>
        <v/>
      </c>
    </row>
    <row r="513" spans="1:8" x14ac:dyDescent="0.2">
      <c r="A513" s="32">
        <f>Pairings!B513</f>
        <v>3</v>
      </c>
      <c r="B513" s="45"/>
      <c r="C513" s="45"/>
      <c r="D513" s="32" t="str">
        <f ca="1">IF($B513&gt;0,VLOOKUP($B513,OFFSET(Pairings!$C$2,($A513-1)*gamesPerRound,0,gamesPerRound,3),2,FALSE),"")</f>
        <v/>
      </c>
      <c r="E513" s="32" t="str">
        <f ca="1">IF($B513&gt;0,VLOOKUP($B513,OFFSET(Pairings!$C$2,($A513-1)*gamesPerRound,0,gamesPerRound,3),3,FALSE),"")</f>
        <v/>
      </c>
      <c r="F513" s="32" t="str">
        <f t="shared" si="14"/>
        <v/>
      </c>
      <c r="G513" s="32" t="str">
        <f t="shared" si="15"/>
        <v/>
      </c>
      <c r="H513" s="99" t="str">
        <f ca="1">IF(OR(MOD(ROW(B513)-1,gamesPerRound)=1,B513="",ISNA(MATCH(B513,OFFSET($B$1,1+($A513-1)*gamesPerRound,0):B512,0))),"","duplicate result")</f>
        <v/>
      </c>
    </row>
    <row r="514" spans="1:8" x14ac:dyDescent="0.2">
      <c r="A514" s="32">
        <f>Pairings!B514</f>
        <v>3</v>
      </c>
      <c r="B514" s="45"/>
      <c r="C514" s="45"/>
      <c r="D514" s="32" t="str">
        <f ca="1">IF($B514&gt;0,VLOOKUP($B514,OFFSET(Pairings!$C$2,($A514-1)*gamesPerRound,0,gamesPerRound,3),2,FALSE),"")</f>
        <v/>
      </c>
      <c r="E514" s="32" t="str">
        <f ca="1">IF($B514&gt;0,VLOOKUP($B514,OFFSET(Pairings!$C$2,($A514-1)*gamesPerRound,0,gamesPerRound,3),3,FALSE),"")</f>
        <v/>
      </c>
      <c r="F514" s="32" t="str">
        <f t="shared" ref="F514:F577" si="16">IF(C514="","",IF(C514="n",0,IF(C514="d",0.5,C514)))</f>
        <v/>
      </c>
      <c r="G514" s="32" t="str">
        <f t="shared" ref="G514:G577" si="17">IF(C514="","",IF(C514="n",0,1-F514))</f>
        <v/>
      </c>
      <c r="H514" s="99" t="str">
        <f ca="1">IF(OR(MOD(ROW(B514)-1,gamesPerRound)=1,B514="",ISNA(MATCH(B514,OFFSET($B$1,1+($A514-1)*gamesPerRound,0):B513,0))),"","duplicate result")</f>
        <v/>
      </c>
    </row>
    <row r="515" spans="1:8" x14ac:dyDescent="0.2">
      <c r="A515" s="32">
        <f>Pairings!B515</f>
        <v>3</v>
      </c>
      <c r="B515" s="45"/>
      <c r="C515" s="45"/>
      <c r="D515" s="32" t="str">
        <f ca="1">IF($B515&gt;0,VLOOKUP($B515,OFFSET(Pairings!$C$2,($A515-1)*gamesPerRound,0,gamesPerRound,3),2,FALSE),"")</f>
        <v/>
      </c>
      <c r="E515" s="32" t="str">
        <f ca="1">IF($B515&gt;0,VLOOKUP($B515,OFFSET(Pairings!$C$2,($A515-1)*gamesPerRound,0,gamesPerRound,3),3,FALSE),"")</f>
        <v/>
      </c>
      <c r="F515" s="32" t="str">
        <f t="shared" si="16"/>
        <v/>
      </c>
      <c r="G515" s="32" t="str">
        <f t="shared" si="17"/>
        <v/>
      </c>
      <c r="H515" s="99" t="str">
        <f ca="1">IF(OR(MOD(ROW(B515)-1,gamesPerRound)=1,B515="",ISNA(MATCH(B515,OFFSET($B$1,1+($A515-1)*gamesPerRound,0):B514,0))),"","duplicate result")</f>
        <v/>
      </c>
    </row>
    <row r="516" spans="1:8" x14ac:dyDescent="0.2">
      <c r="A516" s="32">
        <f>Pairings!B516</f>
        <v>3</v>
      </c>
      <c r="B516" s="45"/>
      <c r="C516" s="45"/>
      <c r="D516" s="32" t="str">
        <f ca="1">IF($B516&gt;0,VLOOKUP($B516,OFFSET(Pairings!$C$2,($A516-1)*gamesPerRound,0,gamesPerRound,3),2,FALSE),"")</f>
        <v/>
      </c>
      <c r="E516" s="32" t="str">
        <f ca="1">IF($B516&gt;0,VLOOKUP($B516,OFFSET(Pairings!$C$2,($A516-1)*gamesPerRound,0,gamesPerRound,3),3,FALSE),"")</f>
        <v/>
      </c>
      <c r="F516" s="32" t="str">
        <f t="shared" si="16"/>
        <v/>
      </c>
      <c r="G516" s="32" t="str">
        <f t="shared" si="17"/>
        <v/>
      </c>
      <c r="H516" s="99" t="str">
        <f ca="1">IF(OR(MOD(ROW(B516)-1,gamesPerRound)=1,B516="",ISNA(MATCH(B516,OFFSET($B$1,1+($A516-1)*gamesPerRound,0):B515,0))),"","duplicate result")</f>
        <v/>
      </c>
    </row>
    <row r="517" spans="1:8" x14ac:dyDescent="0.2">
      <c r="A517" s="32">
        <f>Pairings!B517</f>
        <v>3</v>
      </c>
      <c r="B517" s="45"/>
      <c r="C517" s="45"/>
      <c r="D517" s="32" t="str">
        <f ca="1">IF($B517&gt;0,VLOOKUP($B517,OFFSET(Pairings!$C$2,($A517-1)*gamesPerRound,0,gamesPerRound,3),2,FALSE),"")</f>
        <v/>
      </c>
      <c r="E517" s="32" t="str">
        <f ca="1">IF($B517&gt;0,VLOOKUP($B517,OFFSET(Pairings!$C$2,($A517-1)*gamesPerRound,0,gamesPerRound,3),3,FALSE),"")</f>
        <v/>
      </c>
      <c r="F517" s="32" t="str">
        <f t="shared" si="16"/>
        <v/>
      </c>
      <c r="G517" s="32" t="str">
        <f t="shared" si="17"/>
        <v/>
      </c>
      <c r="H517" s="99" t="str">
        <f ca="1">IF(OR(MOD(ROW(B517)-1,gamesPerRound)=1,B517="",ISNA(MATCH(B517,OFFSET($B$1,1+($A517-1)*gamesPerRound,0):B516,0))),"","duplicate result")</f>
        <v/>
      </c>
    </row>
    <row r="518" spans="1:8" x14ac:dyDescent="0.2">
      <c r="A518" s="32">
        <f>Pairings!B518</f>
        <v>3</v>
      </c>
      <c r="B518" s="45"/>
      <c r="C518" s="45"/>
      <c r="D518" s="32" t="str">
        <f ca="1">IF($B518&gt;0,VLOOKUP($B518,OFFSET(Pairings!$C$2,($A518-1)*gamesPerRound,0,gamesPerRound,3),2,FALSE),"")</f>
        <v/>
      </c>
      <c r="E518" s="32" t="str">
        <f ca="1">IF($B518&gt;0,VLOOKUP($B518,OFFSET(Pairings!$C$2,($A518-1)*gamesPerRound,0,gamesPerRound,3),3,FALSE),"")</f>
        <v/>
      </c>
      <c r="F518" s="32" t="str">
        <f t="shared" si="16"/>
        <v/>
      </c>
      <c r="G518" s="32" t="str">
        <f t="shared" si="17"/>
        <v/>
      </c>
      <c r="H518" s="99" t="str">
        <f ca="1">IF(OR(MOD(ROW(B518)-1,gamesPerRound)=1,B518="",ISNA(MATCH(B518,OFFSET($B$1,1+($A518-1)*gamesPerRound,0):B517,0))),"","duplicate result")</f>
        <v/>
      </c>
    </row>
    <row r="519" spans="1:8" x14ac:dyDescent="0.2">
      <c r="A519" s="32">
        <f>Pairings!B519</f>
        <v>3</v>
      </c>
      <c r="B519" s="45"/>
      <c r="C519" s="45"/>
      <c r="D519" s="32" t="str">
        <f ca="1">IF($B519&gt;0,VLOOKUP($B519,OFFSET(Pairings!$C$2,($A519-1)*gamesPerRound,0,gamesPerRound,3),2,FALSE),"")</f>
        <v/>
      </c>
      <c r="E519" s="32" t="str">
        <f ca="1">IF($B519&gt;0,VLOOKUP($B519,OFFSET(Pairings!$C$2,($A519-1)*gamesPerRound,0,gamesPerRound,3),3,FALSE),"")</f>
        <v/>
      </c>
      <c r="F519" s="32" t="str">
        <f t="shared" si="16"/>
        <v/>
      </c>
      <c r="G519" s="32" t="str">
        <f t="shared" si="17"/>
        <v/>
      </c>
      <c r="H519" s="99" t="str">
        <f ca="1">IF(OR(MOD(ROW(B519)-1,gamesPerRound)=1,B519="",ISNA(MATCH(B519,OFFSET($B$1,1+($A519-1)*gamesPerRound,0):B518,0))),"","duplicate result")</f>
        <v/>
      </c>
    </row>
    <row r="520" spans="1:8" x14ac:dyDescent="0.2">
      <c r="A520" s="32">
        <f>Pairings!B520</f>
        <v>3</v>
      </c>
      <c r="B520" s="45"/>
      <c r="C520" s="45"/>
      <c r="D520" s="32" t="str">
        <f ca="1">IF($B520&gt;0,VLOOKUP($B520,OFFSET(Pairings!$C$2,($A520-1)*gamesPerRound,0,gamesPerRound,3),2,FALSE),"")</f>
        <v/>
      </c>
      <c r="E520" s="32" t="str">
        <f ca="1">IF($B520&gt;0,VLOOKUP($B520,OFFSET(Pairings!$C$2,($A520-1)*gamesPerRound,0,gamesPerRound,3),3,FALSE),"")</f>
        <v/>
      </c>
      <c r="F520" s="32" t="str">
        <f t="shared" si="16"/>
        <v/>
      </c>
      <c r="G520" s="32" t="str">
        <f t="shared" si="17"/>
        <v/>
      </c>
      <c r="H520" s="99" t="str">
        <f ca="1">IF(OR(MOD(ROW(B520)-1,gamesPerRound)=1,B520="",ISNA(MATCH(B520,OFFSET($B$1,1+($A520-1)*gamesPerRound,0):B519,0))),"","duplicate result")</f>
        <v/>
      </c>
    </row>
    <row r="521" spans="1:8" x14ac:dyDescent="0.2">
      <c r="A521" s="32">
        <f>Pairings!B521</f>
        <v>3</v>
      </c>
      <c r="B521" s="45"/>
      <c r="C521" s="45"/>
      <c r="D521" s="32" t="str">
        <f ca="1">IF($B521&gt;0,VLOOKUP($B521,OFFSET(Pairings!$C$2,($A521-1)*gamesPerRound,0,gamesPerRound,3),2,FALSE),"")</f>
        <v/>
      </c>
      <c r="E521" s="32" t="str">
        <f ca="1">IF($B521&gt;0,VLOOKUP($B521,OFFSET(Pairings!$C$2,($A521-1)*gamesPerRound,0,gamesPerRound,3),3,FALSE),"")</f>
        <v/>
      </c>
      <c r="F521" s="32" t="str">
        <f t="shared" si="16"/>
        <v/>
      </c>
      <c r="G521" s="32" t="str">
        <f t="shared" si="17"/>
        <v/>
      </c>
      <c r="H521" s="99" t="str">
        <f ca="1">IF(OR(MOD(ROW(B521)-1,gamesPerRound)=1,B521="",ISNA(MATCH(B521,OFFSET($B$1,1+($A521-1)*gamesPerRound,0):B520,0))),"","duplicate result")</f>
        <v/>
      </c>
    </row>
    <row r="522" spans="1:8" x14ac:dyDescent="0.2">
      <c r="A522" s="32">
        <f>Pairings!B522</f>
        <v>3</v>
      </c>
      <c r="B522" s="45"/>
      <c r="C522" s="45"/>
      <c r="D522" s="32" t="str">
        <f ca="1">IF($B522&gt;0,VLOOKUP($B522,OFFSET(Pairings!$C$2,($A522-1)*gamesPerRound,0,gamesPerRound,3),2,FALSE),"")</f>
        <v/>
      </c>
      <c r="E522" s="32" t="str">
        <f ca="1">IF($B522&gt;0,VLOOKUP($B522,OFFSET(Pairings!$C$2,($A522-1)*gamesPerRound,0,gamesPerRound,3),3,FALSE),"")</f>
        <v/>
      </c>
      <c r="F522" s="32" t="str">
        <f t="shared" si="16"/>
        <v/>
      </c>
      <c r="G522" s="32" t="str">
        <f t="shared" si="17"/>
        <v/>
      </c>
      <c r="H522" s="99" t="str">
        <f ca="1">IF(OR(MOD(ROW(B522)-1,gamesPerRound)=1,B522="",ISNA(MATCH(B522,OFFSET($B$1,1+($A522-1)*gamesPerRound,0):B521,0))),"","duplicate result")</f>
        <v/>
      </c>
    </row>
    <row r="523" spans="1:8" x14ac:dyDescent="0.2">
      <c r="A523" s="32">
        <f>Pairings!B523</f>
        <v>3</v>
      </c>
      <c r="B523" s="45"/>
      <c r="C523" s="45"/>
      <c r="D523" s="32" t="str">
        <f ca="1">IF($B523&gt;0,VLOOKUP($B523,OFFSET(Pairings!$C$2,($A523-1)*gamesPerRound,0,gamesPerRound,3),2,FALSE),"")</f>
        <v/>
      </c>
      <c r="E523" s="32" t="str">
        <f ca="1">IF($B523&gt;0,VLOOKUP($B523,OFFSET(Pairings!$C$2,($A523-1)*gamesPerRound,0,gamesPerRound,3),3,FALSE),"")</f>
        <v/>
      </c>
      <c r="F523" s="32" t="str">
        <f t="shared" si="16"/>
        <v/>
      </c>
      <c r="G523" s="32" t="str">
        <f t="shared" si="17"/>
        <v/>
      </c>
      <c r="H523" s="99" t="str">
        <f ca="1">IF(OR(MOD(ROW(B523)-1,gamesPerRound)=1,B523="",ISNA(MATCH(B523,OFFSET($B$1,1+($A523-1)*gamesPerRound,0):B522,0))),"","duplicate result")</f>
        <v/>
      </c>
    </row>
    <row r="524" spans="1:8" x14ac:dyDescent="0.2">
      <c r="A524" s="32">
        <f>Pairings!B524</f>
        <v>3</v>
      </c>
      <c r="B524" s="45"/>
      <c r="C524" s="45"/>
      <c r="D524" s="32" t="str">
        <f ca="1">IF($B524&gt;0,VLOOKUP($B524,OFFSET(Pairings!$C$2,($A524-1)*gamesPerRound,0,gamesPerRound,3),2,FALSE),"")</f>
        <v/>
      </c>
      <c r="E524" s="32" t="str">
        <f ca="1">IF($B524&gt;0,VLOOKUP($B524,OFFSET(Pairings!$C$2,($A524-1)*gamesPerRound,0,gamesPerRound,3),3,FALSE),"")</f>
        <v/>
      </c>
      <c r="F524" s="32" t="str">
        <f t="shared" si="16"/>
        <v/>
      </c>
      <c r="G524" s="32" t="str">
        <f t="shared" si="17"/>
        <v/>
      </c>
      <c r="H524" s="99" t="str">
        <f ca="1">IF(OR(MOD(ROW(B524)-1,gamesPerRound)=1,B524="",ISNA(MATCH(B524,OFFSET($B$1,1+($A524-1)*gamesPerRound,0):B523,0))),"","duplicate result")</f>
        <v/>
      </c>
    </row>
    <row r="525" spans="1:8" x14ac:dyDescent="0.2">
      <c r="A525" s="32">
        <f>Pairings!B525</f>
        <v>3</v>
      </c>
      <c r="B525" s="45"/>
      <c r="C525" s="45"/>
      <c r="D525" s="32" t="str">
        <f ca="1">IF($B525&gt;0,VLOOKUP($B525,OFFSET(Pairings!$C$2,($A525-1)*gamesPerRound,0,gamesPerRound,3),2,FALSE),"")</f>
        <v/>
      </c>
      <c r="E525" s="32" t="str">
        <f ca="1">IF($B525&gt;0,VLOOKUP($B525,OFFSET(Pairings!$C$2,($A525-1)*gamesPerRound,0,gamesPerRound,3),3,FALSE),"")</f>
        <v/>
      </c>
      <c r="F525" s="32" t="str">
        <f t="shared" si="16"/>
        <v/>
      </c>
      <c r="G525" s="32" t="str">
        <f t="shared" si="17"/>
        <v/>
      </c>
      <c r="H525" s="99" t="str">
        <f ca="1">IF(OR(MOD(ROW(B525)-1,gamesPerRound)=1,B525="",ISNA(MATCH(B525,OFFSET($B$1,1+($A525-1)*gamesPerRound,0):B524,0))),"","duplicate result")</f>
        <v/>
      </c>
    </row>
    <row r="526" spans="1:8" x14ac:dyDescent="0.2">
      <c r="A526" s="32">
        <f>Pairings!B526</f>
        <v>3</v>
      </c>
      <c r="B526" s="45"/>
      <c r="C526" s="45"/>
      <c r="D526" s="32" t="str">
        <f ca="1">IF($B526&gt;0,VLOOKUP($B526,OFFSET(Pairings!$C$2,($A526-1)*gamesPerRound,0,gamesPerRound,3),2,FALSE),"")</f>
        <v/>
      </c>
      <c r="E526" s="32" t="str">
        <f ca="1">IF($B526&gt;0,VLOOKUP($B526,OFFSET(Pairings!$C$2,($A526-1)*gamesPerRound,0,gamesPerRound,3),3,FALSE),"")</f>
        <v/>
      </c>
      <c r="F526" s="32" t="str">
        <f t="shared" si="16"/>
        <v/>
      </c>
      <c r="G526" s="32" t="str">
        <f t="shared" si="17"/>
        <v/>
      </c>
      <c r="H526" s="99" t="str">
        <f ca="1">IF(OR(MOD(ROW(B526)-1,gamesPerRound)=1,B526="",ISNA(MATCH(B526,OFFSET($B$1,1+($A526-1)*gamesPerRound,0):B525,0))),"","duplicate result")</f>
        <v/>
      </c>
    </row>
    <row r="527" spans="1:8" x14ac:dyDescent="0.2">
      <c r="A527" s="32">
        <f>Pairings!B527</f>
        <v>3</v>
      </c>
      <c r="B527" s="45"/>
      <c r="C527" s="45"/>
      <c r="D527" s="32" t="str">
        <f ca="1">IF($B527&gt;0,VLOOKUP($B527,OFFSET(Pairings!$C$2,($A527-1)*gamesPerRound,0,gamesPerRound,3),2,FALSE),"")</f>
        <v/>
      </c>
      <c r="E527" s="32" t="str">
        <f ca="1">IF($B527&gt;0,VLOOKUP($B527,OFFSET(Pairings!$C$2,($A527-1)*gamesPerRound,0,gamesPerRound,3),3,FALSE),"")</f>
        <v/>
      </c>
      <c r="F527" s="32" t="str">
        <f t="shared" si="16"/>
        <v/>
      </c>
      <c r="G527" s="32" t="str">
        <f t="shared" si="17"/>
        <v/>
      </c>
      <c r="H527" s="99" t="str">
        <f ca="1">IF(OR(MOD(ROW(B527)-1,gamesPerRound)=1,B527="",ISNA(MATCH(B527,OFFSET($B$1,1+($A527-1)*gamesPerRound,0):B526,0))),"","duplicate result")</f>
        <v/>
      </c>
    </row>
    <row r="528" spans="1:8" x14ac:dyDescent="0.2">
      <c r="A528" s="32">
        <f>Pairings!B528</f>
        <v>3</v>
      </c>
      <c r="B528" s="45"/>
      <c r="C528" s="45"/>
      <c r="D528" s="32" t="str">
        <f ca="1">IF($B528&gt;0,VLOOKUP($B528,OFFSET(Pairings!$C$2,($A528-1)*gamesPerRound,0,gamesPerRound,3),2,FALSE),"")</f>
        <v/>
      </c>
      <c r="E528" s="32" t="str">
        <f ca="1">IF($B528&gt;0,VLOOKUP($B528,OFFSET(Pairings!$C$2,($A528-1)*gamesPerRound,0,gamesPerRound,3),3,FALSE),"")</f>
        <v/>
      </c>
      <c r="F528" s="32" t="str">
        <f t="shared" si="16"/>
        <v/>
      </c>
      <c r="G528" s="32" t="str">
        <f t="shared" si="17"/>
        <v/>
      </c>
      <c r="H528" s="99" t="str">
        <f ca="1">IF(OR(MOD(ROW(B528)-1,gamesPerRound)=1,B528="",ISNA(MATCH(B528,OFFSET($B$1,1+($A528-1)*gamesPerRound,0):B527,0))),"","duplicate result")</f>
        <v/>
      </c>
    </row>
    <row r="529" spans="1:8" x14ac:dyDescent="0.2">
      <c r="A529" s="32">
        <f>Pairings!B529</f>
        <v>3</v>
      </c>
      <c r="B529" s="45"/>
      <c r="C529" s="45"/>
      <c r="D529" s="32" t="str">
        <f ca="1">IF($B529&gt;0,VLOOKUP($B529,OFFSET(Pairings!$C$2,($A529-1)*gamesPerRound,0,gamesPerRound,3),2,FALSE),"")</f>
        <v/>
      </c>
      <c r="E529" s="32" t="str">
        <f ca="1">IF($B529&gt;0,VLOOKUP($B529,OFFSET(Pairings!$C$2,($A529-1)*gamesPerRound,0,gamesPerRound,3),3,FALSE),"")</f>
        <v/>
      </c>
      <c r="F529" s="32" t="str">
        <f t="shared" si="16"/>
        <v/>
      </c>
      <c r="G529" s="32" t="str">
        <f t="shared" si="17"/>
        <v/>
      </c>
      <c r="H529" s="99" t="str">
        <f ca="1">IF(OR(MOD(ROW(B529)-1,gamesPerRound)=1,B529="",ISNA(MATCH(B529,OFFSET($B$1,1+($A529-1)*gamesPerRound,0):B528,0))),"","duplicate result")</f>
        <v/>
      </c>
    </row>
    <row r="530" spans="1:8" x14ac:dyDescent="0.2">
      <c r="A530" s="32">
        <f>Pairings!B530</f>
        <v>3</v>
      </c>
      <c r="B530" s="45"/>
      <c r="C530" s="45"/>
      <c r="D530" s="32" t="str">
        <f ca="1">IF($B530&gt;0,VLOOKUP($B530,OFFSET(Pairings!$C$2,($A530-1)*gamesPerRound,0,gamesPerRound,3),2,FALSE),"")</f>
        <v/>
      </c>
      <c r="E530" s="32" t="str">
        <f ca="1">IF($B530&gt;0,VLOOKUP($B530,OFFSET(Pairings!$C$2,($A530-1)*gamesPerRound,0,gamesPerRound,3),3,FALSE),"")</f>
        <v/>
      </c>
      <c r="F530" s="32" t="str">
        <f t="shared" si="16"/>
        <v/>
      </c>
      <c r="G530" s="32" t="str">
        <f t="shared" si="17"/>
        <v/>
      </c>
      <c r="H530" s="99" t="str">
        <f ca="1">IF(OR(MOD(ROW(B530)-1,gamesPerRound)=1,B530="",ISNA(MATCH(B530,OFFSET($B$1,1+($A530-1)*gamesPerRound,0):B529,0))),"","duplicate result")</f>
        <v/>
      </c>
    </row>
    <row r="531" spans="1:8" x14ac:dyDescent="0.2">
      <c r="A531" s="32">
        <f>Pairings!B531</f>
        <v>3</v>
      </c>
      <c r="B531" s="45"/>
      <c r="C531" s="45"/>
      <c r="D531" s="32" t="str">
        <f ca="1">IF($B531&gt;0,VLOOKUP($B531,OFFSET(Pairings!$C$2,($A531-1)*gamesPerRound,0,gamesPerRound,3),2,FALSE),"")</f>
        <v/>
      </c>
      <c r="E531" s="32" t="str">
        <f ca="1">IF($B531&gt;0,VLOOKUP($B531,OFFSET(Pairings!$C$2,($A531-1)*gamesPerRound,0,gamesPerRound,3),3,FALSE),"")</f>
        <v/>
      </c>
      <c r="F531" s="32" t="str">
        <f t="shared" si="16"/>
        <v/>
      </c>
      <c r="G531" s="32" t="str">
        <f t="shared" si="17"/>
        <v/>
      </c>
      <c r="H531" s="99" t="str">
        <f ca="1">IF(OR(MOD(ROW(B531)-1,gamesPerRound)=1,B531="",ISNA(MATCH(B531,OFFSET($B$1,1+($A531-1)*gamesPerRound,0):B530,0))),"","duplicate result")</f>
        <v/>
      </c>
    </row>
    <row r="532" spans="1:8" x14ac:dyDescent="0.2">
      <c r="A532" s="32">
        <f>Pairings!B532</f>
        <v>3</v>
      </c>
      <c r="B532" s="45"/>
      <c r="C532" s="45"/>
      <c r="D532" s="32" t="str">
        <f ca="1">IF($B532&gt;0,VLOOKUP($B532,OFFSET(Pairings!$C$2,($A532-1)*gamesPerRound,0,gamesPerRound,3),2,FALSE),"")</f>
        <v/>
      </c>
      <c r="E532" s="32" t="str">
        <f ca="1">IF($B532&gt;0,VLOOKUP($B532,OFFSET(Pairings!$C$2,($A532-1)*gamesPerRound,0,gamesPerRound,3),3,FALSE),"")</f>
        <v/>
      </c>
      <c r="F532" s="32" t="str">
        <f t="shared" si="16"/>
        <v/>
      </c>
      <c r="G532" s="32" t="str">
        <f t="shared" si="17"/>
        <v/>
      </c>
      <c r="H532" s="99" t="str">
        <f ca="1">IF(OR(MOD(ROW(B532)-1,gamesPerRound)=1,B532="",ISNA(MATCH(B532,OFFSET($B$1,1+($A532-1)*gamesPerRound,0):B531,0))),"","duplicate result")</f>
        <v/>
      </c>
    </row>
    <row r="533" spans="1:8" x14ac:dyDescent="0.2">
      <c r="A533" s="32">
        <f>Pairings!B533</f>
        <v>3</v>
      </c>
      <c r="B533" s="45"/>
      <c r="C533" s="45"/>
      <c r="D533" s="32" t="str">
        <f ca="1">IF($B533&gt;0,VLOOKUP($B533,OFFSET(Pairings!$C$2,($A533-1)*gamesPerRound,0,gamesPerRound,3),2,FALSE),"")</f>
        <v/>
      </c>
      <c r="E533" s="32" t="str">
        <f ca="1">IF($B533&gt;0,VLOOKUP($B533,OFFSET(Pairings!$C$2,($A533-1)*gamesPerRound,0,gamesPerRound,3),3,FALSE),"")</f>
        <v/>
      </c>
      <c r="F533" s="32" t="str">
        <f t="shared" si="16"/>
        <v/>
      </c>
      <c r="G533" s="32" t="str">
        <f t="shared" si="17"/>
        <v/>
      </c>
      <c r="H533" s="99" t="str">
        <f ca="1">IF(OR(MOD(ROW(B533)-1,gamesPerRound)=1,B533="",ISNA(MATCH(B533,OFFSET($B$1,1+($A533-1)*gamesPerRound,0):B532,0))),"","duplicate result")</f>
        <v/>
      </c>
    </row>
    <row r="534" spans="1:8" x14ac:dyDescent="0.2">
      <c r="A534" s="32">
        <f>Pairings!B534</f>
        <v>3</v>
      </c>
      <c r="B534" s="45"/>
      <c r="C534" s="45"/>
      <c r="D534" s="32" t="str">
        <f ca="1">IF($B534&gt;0,VLOOKUP($B534,OFFSET(Pairings!$C$2,($A534-1)*gamesPerRound,0,gamesPerRound,3),2,FALSE),"")</f>
        <v/>
      </c>
      <c r="E534" s="32" t="str">
        <f ca="1">IF($B534&gt;0,VLOOKUP($B534,OFFSET(Pairings!$C$2,($A534-1)*gamesPerRound,0,gamesPerRound,3),3,FALSE),"")</f>
        <v/>
      </c>
      <c r="F534" s="32" t="str">
        <f t="shared" si="16"/>
        <v/>
      </c>
      <c r="G534" s="32" t="str">
        <f t="shared" si="17"/>
        <v/>
      </c>
      <c r="H534" s="99" t="str">
        <f ca="1">IF(OR(MOD(ROW(B534)-1,gamesPerRound)=1,B534="",ISNA(MATCH(B534,OFFSET($B$1,1+($A534-1)*gamesPerRound,0):B533,0))),"","duplicate result")</f>
        <v/>
      </c>
    </row>
    <row r="535" spans="1:8" x14ac:dyDescent="0.2">
      <c r="A535" s="32">
        <f>Pairings!B535</f>
        <v>3</v>
      </c>
      <c r="B535" s="45"/>
      <c r="C535" s="45"/>
      <c r="D535" s="32" t="str">
        <f ca="1">IF($B535&gt;0,VLOOKUP($B535,OFFSET(Pairings!$C$2,($A535-1)*gamesPerRound,0,gamesPerRound,3),2,FALSE),"")</f>
        <v/>
      </c>
      <c r="E535" s="32" t="str">
        <f ca="1">IF($B535&gt;0,VLOOKUP($B535,OFFSET(Pairings!$C$2,($A535-1)*gamesPerRound,0,gamesPerRound,3),3,FALSE),"")</f>
        <v/>
      </c>
      <c r="F535" s="32" t="str">
        <f t="shared" si="16"/>
        <v/>
      </c>
      <c r="G535" s="32" t="str">
        <f t="shared" si="17"/>
        <v/>
      </c>
      <c r="H535" s="99" t="str">
        <f ca="1">IF(OR(MOD(ROW(B535)-1,gamesPerRound)=1,B535="",ISNA(MATCH(B535,OFFSET($B$1,1+($A535-1)*gamesPerRound,0):B534,0))),"","duplicate result")</f>
        <v/>
      </c>
    </row>
    <row r="536" spans="1:8" x14ac:dyDescent="0.2">
      <c r="A536" s="32">
        <f>Pairings!B536</f>
        <v>3</v>
      </c>
      <c r="B536" s="45"/>
      <c r="C536" s="45"/>
      <c r="D536" s="32" t="str">
        <f ca="1">IF($B536&gt;0,VLOOKUP($B536,OFFSET(Pairings!$C$2,($A536-1)*gamesPerRound,0,gamesPerRound,3),2,FALSE),"")</f>
        <v/>
      </c>
      <c r="E536" s="32" t="str">
        <f ca="1">IF($B536&gt;0,VLOOKUP($B536,OFFSET(Pairings!$C$2,($A536-1)*gamesPerRound,0,gamesPerRound,3),3,FALSE),"")</f>
        <v/>
      </c>
      <c r="F536" s="32" t="str">
        <f t="shared" si="16"/>
        <v/>
      </c>
      <c r="G536" s="32" t="str">
        <f t="shared" si="17"/>
        <v/>
      </c>
      <c r="H536" s="99" t="str">
        <f ca="1">IF(OR(MOD(ROW(B536)-1,gamesPerRound)=1,B536="",ISNA(MATCH(B536,OFFSET($B$1,1+($A536-1)*gamesPerRound,0):B535,0))),"","duplicate result")</f>
        <v/>
      </c>
    </row>
    <row r="537" spans="1:8" x14ac:dyDescent="0.2">
      <c r="A537" s="32">
        <f>Pairings!B537</f>
        <v>3</v>
      </c>
      <c r="B537" s="45"/>
      <c r="C537" s="45"/>
      <c r="D537" s="32" t="str">
        <f ca="1">IF($B537&gt;0,VLOOKUP($B537,OFFSET(Pairings!$C$2,($A537-1)*gamesPerRound,0,gamesPerRound,3),2,FALSE),"")</f>
        <v/>
      </c>
      <c r="E537" s="32" t="str">
        <f ca="1">IF($B537&gt;0,VLOOKUP($B537,OFFSET(Pairings!$C$2,($A537-1)*gamesPerRound,0,gamesPerRound,3),3,FALSE),"")</f>
        <v/>
      </c>
      <c r="F537" s="32" t="str">
        <f t="shared" si="16"/>
        <v/>
      </c>
      <c r="G537" s="32" t="str">
        <f t="shared" si="17"/>
        <v/>
      </c>
      <c r="H537" s="99" t="str">
        <f ca="1">IF(OR(MOD(ROW(B537)-1,gamesPerRound)=1,B537="",ISNA(MATCH(B537,OFFSET($B$1,1+($A537-1)*gamesPerRound,0):B536,0))),"","duplicate result")</f>
        <v/>
      </c>
    </row>
    <row r="538" spans="1:8" x14ac:dyDescent="0.2">
      <c r="A538" s="32">
        <f>Pairings!B538</f>
        <v>3</v>
      </c>
      <c r="B538" s="45"/>
      <c r="C538" s="45"/>
      <c r="D538" s="32" t="str">
        <f ca="1">IF($B538&gt;0,VLOOKUP($B538,OFFSET(Pairings!$C$2,($A538-1)*gamesPerRound,0,gamesPerRound,3),2,FALSE),"")</f>
        <v/>
      </c>
      <c r="E538" s="32" t="str">
        <f ca="1">IF($B538&gt;0,VLOOKUP($B538,OFFSET(Pairings!$C$2,($A538-1)*gamesPerRound,0,gamesPerRound,3),3,FALSE),"")</f>
        <v/>
      </c>
      <c r="F538" s="32" t="str">
        <f t="shared" si="16"/>
        <v/>
      </c>
      <c r="G538" s="32" t="str">
        <f t="shared" si="17"/>
        <v/>
      </c>
      <c r="H538" s="99" t="str">
        <f ca="1">IF(OR(MOD(ROW(B538)-1,gamesPerRound)=1,B538="",ISNA(MATCH(B538,OFFSET($B$1,1+($A538-1)*gamesPerRound,0):B537,0))),"","duplicate result")</f>
        <v/>
      </c>
    </row>
    <row r="539" spans="1:8" x14ac:dyDescent="0.2">
      <c r="A539" s="32">
        <f>Pairings!B539</f>
        <v>3</v>
      </c>
      <c r="B539" s="45"/>
      <c r="C539" s="45"/>
      <c r="D539" s="32" t="str">
        <f ca="1">IF($B539&gt;0,VLOOKUP($B539,OFFSET(Pairings!$C$2,($A539-1)*gamesPerRound,0,gamesPerRound,3),2,FALSE),"")</f>
        <v/>
      </c>
      <c r="E539" s="32" t="str">
        <f ca="1">IF($B539&gt;0,VLOOKUP($B539,OFFSET(Pairings!$C$2,($A539-1)*gamesPerRound,0,gamesPerRound,3),3,FALSE),"")</f>
        <v/>
      </c>
      <c r="F539" s="32" t="str">
        <f t="shared" si="16"/>
        <v/>
      </c>
      <c r="G539" s="32" t="str">
        <f t="shared" si="17"/>
        <v/>
      </c>
      <c r="H539" s="99" t="str">
        <f ca="1">IF(OR(MOD(ROW(B539)-1,gamesPerRound)=1,B539="",ISNA(MATCH(B539,OFFSET($B$1,1+($A539-1)*gamesPerRound,0):B538,0))),"","duplicate result")</f>
        <v/>
      </c>
    </row>
    <row r="540" spans="1:8" x14ac:dyDescent="0.2">
      <c r="A540" s="32">
        <f>Pairings!B540</f>
        <v>3</v>
      </c>
      <c r="B540" s="45"/>
      <c r="C540" s="45"/>
      <c r="D540" s="32" t="str">
        <f ca="1">IF($B540&gt;0,VLOOKUP($B540,OFFSET(Pairings!$C$2,($A540-1)*gamesPerRound,0,gamesPerRound,3),2,FALSE),"")</f>
        <v/>
      </c>
      <c r="E540" s="32" t="str">
        <f ca="1">IF($B540&gt;0,VLOOKUP($B540,OFFSET(Pairings!$C$2,($A540-1)*gamesPerRound,0,gamesPerRound,3),3,FALSE),"")</f>
        <v/>
      </c>
      <c r="F540" s="32" t="str">
        <f t="shared" si="16"/>
        <v/>
      </c>
      <c r="G540" s="32" t="str">
        <f t="shared" si="17"/>
        <v/>
      </c>
      <c r="H540" s="99" t="str">
        <f ca="1">IF(OR(MOD(ROW(B540)-1,gamesPerRound)=1,B540="",ISNA(MATCH(B540,OFFSET($B$1,1+($A540-1)*gamesPerRound,0):B539,0))),"","duplicate result")</f>
        <v/>
      </c>
    </row>
    <row r="541" spans="1:8" x14ac:dyDescent="0.2">
      <c r="A541" s="32">
        <f>Pairings!B541</f>
        <v>3</v>
      </c>
      <c r="B541" s="45"/>
      <c r="C541" s="45"/>
      <c r="D541" s="32" t="str">
        <f ca="1">IF($B541&gt;0,VLOOKUP($B541,OFFSET(Pairings!$C$2,($A541-1)*gamesPerRound,0,gamesPerRound,3),2,FALSE),"")</f>
        <v/>
      </c>
      <c r="E541" s="32" t="str">
        <f ca="1">IF($B541&gt;0,VLOOKUP($B541,OFFSET(Pairings!$C$2,($A541-1)*gamesPerRound,0,gamesPerRound,3),3,FALSE),"")</f>
        <v/>
      </c>
      <c r="F541" s="32" t="str">
        <f t="shared" si="16"/>
        <v/>
      </c>
      <c r="G541" s="32" t="str">
        <f t="shared" si="17"/>
        <v/>
      </c>
      <c r="H541" s="99" t="str">
        <f ca="1">IF(OR(MOD(ROW(B541)-1,gamesPerRound)=1,B541="",ISNA(MATCH(B541,OFFSET($B$1,1+($A541-1)*gamesPerRound,0):B540,0))),"","duplicate result")</f>
        <v/>
      </c>
    </row>
    <row r="542" spans="1:8" x14ac:dyDescent="0.2">
      <c r="A542" s="32">
        <f>Pairings!B542</f>
        <v>3</v>
      </c>
      <c r="B542" s="45"/>
      <c r="C542" s="45"/>
      <c r="D542" s="32" t="str">
        <f ca="1">IF($B542&gt;0,VLOOKUP($B542,OFFSET(Pairings!$C$2,($A542-1)*gamesPerRound,0,gamesPerRound,3),2,FALSE),"")</f>
        <v/>
      </c>
      <c r="E542" s="32" t="str">
        <f ca="1">IF($B542&gt;0,VLOOKUP($B542,OFFSET(Pairings!$C$2,($A542-1)*gamesPerRound,0,gamesPerRound,3),3,FALSE),"")</f>
        <v/>
      </c>
      <c r="F542" s="32" t="str">
        <f t="shared" si="16"/>
        <v/>
      </c>
      <c r="G542" s="32" t="str">
        <f t="shared" si="17"/>
        <v/>
      </c>
      <c r="H542" s="99" t="str">
        <f ca="1">IF(OR(MOD(ROW(B542)-1,gamesPerRound)=1,B542="",ISNA(MATCH(B542,OFFSET($B$1,1+($A542-1)*gamesPerRound,0):B541,0))),"","duplicate result")</f>
        <v/>
      </c>
    </row>
    <row r="543" spans="1:8" x14ac:dyDescent="0.2">
      <c r="A543" s="32">
        <f>Pairings!B543</f>
        <v>3</v>
      </c>
      <c r="B543" s="45"/>
      <c r="C543" s="45"/>
      <c r="D543" s="32" t="str">
        <f ca="1">IF($B543&gt;0,VLOOKUP($B543,OFFSET(Pairings!$C$2,($A543-1)*gamesPerRound,0,gamesPerRound,3),2,FALSE),"")</f>
        <v/>
      </c>
      <c r="E543" s="32" t="str">
        <f ca="1">IF($B543&gt;0,VLOOKUP($B543,OFFSET(Pairings!$C$2,($A543-1)*gamesPerRound,0,gamesPerRound,3),3,FALSE),"")</f>
        <v/>
      </c>
      <c r="F543" s="32" t="str">
        <f t="shared" si="16"/>
        <v/>
      </c>
      <c r="G543" s="32" t="str">
        <f t="shared" si="17"/>
        <v/>
      </c>
      <c r="H543" s="99" t="str">
        <f ca="1">IF(OR(MOD(ROW(B543)-1,gamesPerRound)=1,B543="",ISNA(MATCH(B543,OFFSET($B$1,1+($A543-1)*gamesPerRound,0):B542,0))),"","duplicate result")</f>
        <v/>
      </c>
    </row>
    <row r="544" spans="1:8" x14ac:dyDescent="0.2">
      <c r="A544" s="32">
        <f>Pairings!B544</f>
        <v>3</v>
      </c>
      <c r="B544" s="45"/>
      <c r="C544" s="45"/>
      <c r="D544" s="32" t="str">
        <f ca="1">IF($B544&gt;0,VLOOKUP($B544,OFFSET(Pairings!$C$2,($A544-1)*gamesPerRound,0,gamesPerRound,3),2,FALSE),"")</f>
        <v/>
      </c>
      <c r="E544" s="32" t="str">
        <f ca="1">IF($B544&gt;0,VLOOKUP($B544,OFFSET(Pairings!$C$2,($A544-1)*gamesPerRound,0,gamesPerRound,3),3,FALSE),"")</f>
        <v/>
      </c>
      <c r="F544" s="32" t="str">
        <f t="shared" si="16"/>
        <v/>
      </c>
      <c r="G544" s="32" t="str">
        <f t="shared" si="17"/>
        <v/>
      </c>
      <c r="H544" s="99" t="str">
        <f ca="1">IF(OR(MOD(ROW(B544)-1,gamesPerRound)=1,B544="",ISNA(MATCH(B544,OFFSET($B$1,1+($A544-1)*gamesPerRound,0):B543,0))),"","duplicate result")</f>
        <v/>
      </c>
    </row>
    <row r="545" spans="1:8" x14ac:dyDescent="0.2">
      <c r="A545" s="32">
        <f>Pairings!B545</f>
        <v>3</v>
      </c>
      <c r="B545" s="45"/>
      <c r="C545" s="45"/>
      <c r="D545" s="32" t="str">
        <f ca="1">IF($B545&gt;0,VLOOKUP($B545,OFFSET(Pairings!$C$2,($A545-1)*gamesPerRound,0,gamesPerRound,3),2,FALSE),"")</f>
        <v/>
      </c>
      <c r="E545" s="32" t="str">
        <f ca="1">IF($B545&gt;0,VLOOKUP($B545,OFFSET(Pairings!$C$2,($A545-1)*gamesPerRound,0,gamesPerRound,3),3,FALSE),"")</f>
        <v/>
      </c>
      <c r="F545" s="32" t="str">
        <f t="shared" si="16"/>
        <v/>
      </c>
      <c r="G545" s="32" t="str">
        <f t="shared" si="17"/>
        <v/>
      </c>
      <c r="H545" s="99" t="str">
        <f ca="1">IF(OR(MOD(ROW(B545)-1,gamesPerRound)=1,B545="",ISNA(MATCH(B545,OFFSET($B$1,1+($A545-1)*gamesPerRound,0):B544,0))),"","duplicate result")</f>
        <v/>
      </c>
    </row>
    <row r="546" spans="1:8" x14ac:dyDescent="0.2">
      <c r="A546" s="32">
        <f>Pairings!B546</f>
        <v>3</v>
      </c>
      <c r="B546" s="45"/>
      <c r="C546" s="45"/>
      <c r="D546" s="32" t="str">
        <f ca="1">IF($B546&gt;0,VLOOKUP($B546,OFFSET(Pairings!$C$2,($A546-1)*gamesPerRound,0,gamesPerRound,3),2,FALSE),"")</f>
        <v/>
      </c>
      <c r="E546" s="32" t="str">
        <f ca="1">IF($B546&gt;0,VLOOKUP($B546,OFFSET(Pairings!$C$2,($A546-1)*gamesPerRound,0,gamesPerRound,3),3,FALSE),"")</f>
        <v/>
      </c>
      <c r="F546" s="32" t="str">
        <f t="shared" si="16"/>
        <v/>
      </c>
      <c r="G546" s="32" t="str">
        <f t="shared" si="17"/>
        <v/>
      </c>
      <c r="H546" s="99" t="str">
        <f ca="1">IF(OR(MOD(ROW(B546)-1,gamesPerRound)=1,B546="",ISNA(MATCH(B546,OFFSET($B$1,1+($A546-1)*gamesPerRound,0):B545,0))),"","duplicate result")</f>
        <v/>
      </c>
    </row>
    <row r="547" spans="1:8" x14ac:dyDescent="0.2">
      <c r="A547" s="32">
        <f>Pairings!B547</f>
        <v>3</v>
      </c>
      <c r="B547" s="45"/>
      <c r="C547" s="45"/>
      <c r="D547" s="32" t="str">
        <f ca="1">IF($B547&gt;0,VLOOKUP($B547,OFFSET(Pairings!$C$2,($A547-1)*gamesPerRound,0,gamesPerRound,3),2,FALSE),"")</f>
        <v/>
      </c>
      <c r="E547" s="32" t="str">
        <f ca="1">IF($B547&gt;0,VLOOKUP($B547,OFFSET(Pairings!$C$2,($A547-1)*gamesPerRound,0,gamesPerRound,3),3,FALSE),"")</f>
        <v/>
      </c>
      <c r="F547" s="32" t="str">
        <f t="shared" si="16"/>
        <v/>
      </c>
      <c r="G547" s="32" t="str">
        <f t="shared" si="17"/>
        <v/>
      </c>
      <c r="H547" s="99" t="str">
        <f ca="1">IF(OR(MOD(ROW(B547)-1,gamesPerRound)=1,B547="",ISNA(MATCH(B547,OFFSET($B$1,1+($A547-1)*gamesPerRound,0):B546,0))),"","duplicate result")</f>
        <v/>
      </c>
    </row>
    <row r="548" spans="1:8" x14ac:dyDescent="0.2">
      <c r="A548" s="32">
        <f>Pairings!B548</f>
        <v>3</v>
      </c>
      <c r="B548" s="45"/>
      <c r="C548" s="45"/>
      <c r="D548" s="32" t="str">
        <f ca="1">IF($B548&gt;0,VLOOKUP($B548,OFFSET(Pairings!$C$2,($A548-1)*gamesPerRound,0,gamesPerRound,3),2,FALSE),"")</f>
        <v/>
      </c>
      <c r="E548" s="32" t="str">
        <f ca="1">IF($B548&gt;0,VLOOKUP($B548,OFFSET(Pairings!$C$2,($A548-1)*gamesPerRound,0,gamesPerRound,3),3,FALSE),"")</f>
        <v/>
      </c>
      <c r="F548" s="32" t="str">
        <f t="shared" si="16"/>
        <v/>
      </c>
      <c r="G548" s="32" t="str">
        <f t="shared" si="17"/>
        <v/>
      </c>
      <c r="H548" s="99" t="str">
        <f ca="1">IF(OR(MOD(ROW(B548)-1,gamesPerRound)=1,B548="",ISNA(MATCH(B548,OFFSET($B$1,1+($A548-1)*gamesPerRound,0):B547,0))),"","duplicate result")</f>
        <v/>
      </c>
    </row>
    <row r="549" spans="1:8" x14ac:dyDescent="0.2">
      <c r="A549" s="32">
        <f>Pairings!B549</f>
        <v>3</v>
      </c>
      <c r="B549" s="45"/>
      <c r="C549" s="45"/>
      <c r="D549" s="32" t="str">
        <f ca="1">IF($B549&gt;0,VLOOKUP($B549,OFFSET(Pairings!$C$2,($A549-1)*gamesPerRound,0,gamesPerRound,3),2,FALSE),"")</f>
        <v/>
      </c>
      <c r="E549" s="32" t="str">
        <f ca="1">IF($B549&gt;0,VLOOKUP($B549,OFFSET(Pairings!$C$2,($A549-1)*gamesPerRound,0,gamesPerRound,3),3,FALSE),"")</f>
        <v/>
      </c>
      <c r="F549" s="32" t="str">
        <f t="shared" si="16"/>
        <v/>
      </c>
      <c r="G549" s="32" t="str">
        <f t="shared" si="17"/>
        <v/>
      </c>
      <c r="H549" s="99" t="str">
        <f ca="1">IF(OR(MOD(ROW(B549)-1,gamesPerRound)=1,B549="",ISNA(MATCH(B549,OFFSET($B$1,1+($A549-1)*gamesPerRound,0):B548,0))),"","duplicate result")</f>
        <v/>
      </c>
    </row>
    <row r="550" spans="1:8" x14ac:dyDescent="0.2">
      <c r="A550" s="32">
        <f>Pairings!B550</f>
        <v>3</v>
      </c>
      <c r="B550" s="45"/>
      <c r="C550" s="45"/>
      <c r="D550" s="32" t="str">
        <f ca="1">IF($B550&gt;0,VLOOKUP($B550,OFFSET(Pairings!$C$2,($A550-1)*gamesPerRound,0,gamesPerRound,3),2,FALSE),"")</f>
        <v/>
      </c>
      <c r="E550" s="32" t="str">
        <f ca="1">IF($B550&gt;0,VLOOKUP($B550,OFFSET(Pairings!$C$2,($A550-1)*gamesPerRound,0,gamesPerRound,3),3,FALSE),"")</f>
        <v/>
      </c>
      <c r="F550" s="32" t="str">
        <f t="shared" si="16"/>
        <v/>
      </c>
      <c r="G550" s="32" t="str">
        <f t="shared" si="17"/>
        <v/>
      </c>
      <c r="H550" s="99" t="str">
        <f ca="1">IF(OR(MOD(ROW(B550)-1,gamesPerRound)=1,B550="",ISNA(MATCH(B550,OFFSET($B$1,1+($A550-1)*gamesPerRound,0):B549,0))),"","duplicate result")</f>
        <v/>
      </c>
    </row>
    <row r="551" spans="1:8" x14ac:dyDescent="0.2">
      <c r="A551" s="32">
        <f>Pairings!B551</f>
        <v>3</v>
      </c>
      <c r="B551" s="45"/>
      <c r="C551" s="45"/>
      <c r="D551" s="32" t="str">
        <f ca="1">IF($B551&gt;0,VLOOKUP($B551,OFFSET(Pairings!$C$2,($A551-1)*gamesPerRound,0,gamesPerRound,3),2,FALSE),"")</f>
        <v/>
      </c>
      <c r="E551" s="32" t="str">
        <f ca="1">IF($B551&gt;0,VLOOKUP($B551,OFFSET(Pairings!$C$2,($A551-1)*gamesPerRound,0,gamesPerRound,3),3,FALSE),"")</f>
        <v/>
      </c>
      <c r="F551" s="32" t="str">
        <f t="shared" si="16"/>
        <v/>
      </c>
      <c r="G551" s="32" t="str">
        <f t="shared" si="17"/>
        <v/>
      </c>
      <c r="H551" s="99" t="str">
        <f ca="1">IF(OR(MOD(ROW(B551)-1,gamesPerRound)=1,B551="",ISNA(MATCH(B551,OFFSET($B$1,1+($A551-1)*gamesPerRound,0):B550,0))),"","duplicate result")</f>
        <v/>
      </c>
    </row>
    <row r="552" spans="1:8" x14ac:dyDescent="0.2">
      <c r="A552" s="32">
        <f>Pairings!B552</f>
        <v>3</v>
      </c>
      <c r="B552" s="45"/>
      <c r="C552" s="45"/>
      <c r="D552" s="32" t="str">
        <f ca="1">IF($B552&gt;0,VLOOKUP($B552,OFFSET(Pairings!$C$2,($A552-1)*gamesPerRound,0,gamesPerRound,3),2,FALSE),"")</f>
        <v/>
      </c>
      <c r="E552" s="32" t="str">
        <f ca="1">IF($B552&gt;0,VLOOKUP($B552,OFFSET(Pairings!$C$2,($A552-1)*gamesPerRound,0,gamesPerRound,3),3,FALSE),"")</f>
        <v/>
      </c>
      <c r="F552" s="32" t="str">
        <f t="shared" si="16"/>
        <v/>
      </c>
      <c r="G552" s="32" t="str">
        <f t="shared" si="17"/>
        <v/>
      </c>
      <c r="H552" s="99" t="str">
        <f ca="1">IF(OR(MOD(ROW(B552)-1,gamesPerRound)=1,B552="",ISNA(MATCH(B552,OFFSET($B$1,1+($A552-1)*gamesPerRound,0):B551,0))),"","duplicate result")</f>
        <v/>
      </c>
    </row>
    <row r="553" spans="1:8" x14ac:dyDescent="0.2">
      <c r="A553" s="32">
        <f>Pairings!B553</f>
        <v>3</v>
      </c>
      <c r="B553" s="45"/>
      <c r="C553" s="45"/>
      <c r="D553" s="32" t="str">
        <f ca="1">IF($B553&gt;0,VLOOKUP($B553,OFFSET(Pairings!$C$2,($A553-1)*gamesPerRound,0,gamesPerRound,3),2,FALSE),"")</f>
        <v/>
      </c>
      <c r="E553" s="32" t="str">
        <f ca="1">IF($B553&gt;0,VLOOKUP($B553,OFFSET(Pairings!$C$2,($A553-1)*gamesPerRound,0,gamesPerRound,3),3,FALSE),"")</f>
        <v/>
      </c>
      <c r="F553" s="32" t="str">
        <f t="shared" si="16"/>
        <v/>
      </c>
      <c r="G553" s="32" t="str">
        <f t="shared" si="17"/>
        <v/>
      </c>
      <c r="H553" s="99" t="str">
        <f ca="1">IF(OR(MOD(ROW(B553)-1,gamesPerRound)=1,B553="",ISNA(MATCH(B553,OFFSET($B$1,1+($A553-1)*gamesPerRound,0):B552,0))),"","duplicate result")</f>
        <v/>
      </c>
    </row>
    <row r="554" spans="1:8" x14ac:dyDescent="0.2">
      <c r="A554" s="32">
        <f>Pairings!B554</f>
        <v>3</v>
      </c>
      <c r="B554" s="45"/>
      <c r="C554" s="45"/>
      <c r="D554" s="32" t="str">
        <f ca="1">IF($B554&gt;0,VLOOKUP($B554,OFFSET(Pairings!$C$2,($A554-1)*gamesPerRound,0,gamesPerRound,3),2,FALSE),"")</f>
        <v/>
      </c>
      <c r="E554" s="32" t="str">
        <f ca="1">IF($B554&gt;0,VLOOKUP($B554,OFFSET(Pairings!$C$2,($A554-1)*gamesPerRound,0,gamesPerRound,3),3,FALSE),"")</f>
        <v/>
      </c>
      <c r="F554" s="32" t="str">
        <f t="shared" si="16"/>
        <v/>
      </c>
      <c r="G554" s="32" t="str">
        <f t="shared" si="17"/>
        <v/>
      </c>
      <c r="H554" s="99" t="str">
        <f ca="1">IF(OR(MOD(ROW(B554)-1,gamesPerRound)=1,B554="",ISNA(MATCH(B554,OFFSET($B$1,1+($A554-1)*gamesPerRound,0):B553,0))),"","duplicate result")</f>
        <v/>
      </c>
    </row>
    <row r="555" spans="1:8" x14ac:dyDescent="0.2">
      <c r="A555" s="32">
        <f>Pairings!B555</f>
        <v>3</v>
      </c>
      <c r="B555" s="45"/>
      <c r="C555" s="45"/>
      <c r="D555" s="32" t="str">
        <f ca="1">IF($B555&gt;0,VLOOKUP($B555,OFFSET(Pairings!$C$2,($A555-1)*gamesPerRound,0,gamesPerRound,3),2,FALSE),"")</f>
        <v/>
      </c>
      <c r="E555" s="32" t="str">
        <f ca="1">IF($B555&gt;0,VLOOKUP($B555,OFFSET(Pairings!$C$2,($A555-1)*gamesPerRound,0,gamesPerRound,3),3,FALSE),"")</f>
        <v/>
      </c>
      <c r="F555" s="32" t="str">
        <f t="shared" si="16"/>
        <v/>
      </c>
      <c r="G555" s="32" t="str">
        <f t="shared" si="17"/>
        <v/>
      </c>
      <c r="H555" s="99" t="str">
        <f ca="1">IF(OR(MOD(ROW(B555)-1,gamesPerRound)=1,B555="",ISNA(MATCH(B555,OFFSET($B$1,1+($A555-1)*gamesPerRound,0):B554,0))),"","duplicate result")</f>
        <v/>
      </c>
    </row>
    <row r="556" spans="1:8" x14ac:dyDescent="0.2">
      <c r="A556" s="32">
        <f>Pairings!B556</f>
        <v>3</v>
      </c>
      <c r="B556" s="45"/>
      <c r="C556" s="45"/>
      <c r="D556" s="32" t="str">
        <f ca="1">IF($B556&gt;0,VLOOKUP($B556,OFFSET(Pairings!$C$2,($A556-1)*gamesPerRound,0,gamesPerRound,3),2,FALSE),"")</f>
        <v/>
      </c>
      <c r="E556" s="32" t="str">
        <f ca="1">IF($B556&gt;0,VLOOKUP($B556,OFFSET(Pairings!$C$2,($A556-1)*gamesPerRound,0,gamesPerRound,3),3,FALSE),"")</f>
        <v/>
      </c>
      <c r="F556" s="32" t="str">
        <f t="shared" si="16"/>
        <v/>
      </c>
      <c r="G556" s="32" t="str">
        <f t="shared" si="17"/>
        <v/>
      </c>
      <c r="H556" s="99" t="str">
        <f ca="1">IF(OR(MOD(ROW(B556)-1,gamesPerRound)=1,B556="",ISNA(MATCH(B556,OFFSET($B$1,1+($A556-1)*gamesPerRound,0):B555,0))),"","duplicate result")</f>
        <v/>
      </c>
    </row>
    <row r="557" spans="1:8" x14ac:dyDescent="0.2">
      <c r="A557" s="32">
        <f>Pairings!B557</f>
        <v>3</v>
      </c>
      <c r="B557" s="45"/>
      <c r="C557" s="45"/>
      <c r="D557" s="32" t="str">
        <f ca="1">IF($B557&gt;0,VLOOKUP($B557,OFFSET(Pairings!$C$2,($A557-1)*gamesPerRound,0,gamesPerRound,3),2,FALSE),"")</f>
        <v/>
      </c>
      <c r="E557" s="32" t="str">
        <f ca="1">IF($B557&gt;0,VLOOKUP($B557,OFFSET(Pairings!$C$2,($A557-1)*gamesPerRound,0,gamesPerRound,3),3,FALSE),"")</f>
        <v/>
      </c>
      <c r="F557" s="32" t="str">
        <f t="shared" si="16"/>
        <v/>
      </c>
      <c r="G557" s="32" t="str">
        <f t="shared" si="17"/>
        <v/>
      </c>
      <c r="H557" s="99" t="str">
        <f ca="1">IF(OR(MOD(ROW(B557)-1,gamesPerRound)=1,B557="",ISNA(MATCH(B557,OFFSET($B$1,1+($A557-1)*gamesPerRound,0):B556,0))),"","duplicate result")</f>
        <v/>
      </c>
    </row>
    <row r="558" spans="1:8" x14ac:dyDescent="0.2">
      <c r="A558" s="32">
        <f>Pairings!B558</f>
        <v>3</v>
      </c>
      <c r="B558" s="45"/>
      <c r="C558" s="45"/>
      <c r="D558" s="32" t="str">
        <f ca="1">IF($B558&gt;0,VLOOKUP($B558,OFFSET(Pairings!$C$2,($A558-1)*gamesPerRound,0,gamesPerRound,3),2,FALSE),"")</f>
        <v/>
      </c>
      <c r="E558" s="32" t="str">
        <f ca="1">IF($B558&gt;0,VLOOKUP($B558,OFFSET(Pairings!$C$2,($A558-1)*gamesPerRound,0,gamesPerRound,3),3,FALSE),"")</f>
        <v/>
      </c>
      <c r="F558" s="32" t="str">
        <f t="shared" si="16"/>
        <v/>
      </c>
      <c r="G558" s="32" t="str">
        <f t="shared" si="17"/>
        <v/>
      </c>
      <c r="H558" s="99" t="str">
        <f ca="1">IF(OR(MOD(ROW(B558)-1,gamesPerRound)=1,B558="",ISNA(MATCH(B558,OFFSET($B$1,1+($A558-1)*gamesPerRound,0):B557,0))),"","duplicate result")</f>
        <v/>
      </c>
    </row>
    <row r="559" spans="1:8" x14ac:dyDescent="0.2">
      <c r="A559" s="32">
        <f>Pairings!B559</f>
        <v>3</v>
      </c>
      <c r="B559" s="45"/>
      <c r="C559" s="45"/>
      <c r="D559" s="32" t="str">
        <f ca="1">IF($B559&gt;0,VLOOKUP($B559,OFFSET(Pairings!$C$2,($A559-1)*gamesPerRound,0,gamesPerRound,3),2,FALSE),"")</f>
        <v/>
      </c>
      <c r="E559" s="32" t="str">
        <f ca="1">IF($B559&gt;0,VLOOKUP($B559,OFFSET(Pairings!$C$2,($A559-1)*gamesPerRound,0,gamesPerRound,3),3,FALSE),"")</f>
        <v/>
      </c>
      <c r="F559" s="32" t="str">
        <f t="shared" si="16"/>
        <v/>
      </c>
      <c r="G559" s="32" t="str">
        <f t="shared" si="17"/>
        <v/>
      </c>
      <c r="H559" s="99" t="str">
        <f ca="1">IF(OR(MOD(ROW(B559)-1,gamesPerRound)=1,B559="",ISNA(MATCH(B559,OFFSET($B$1,1+($A559-1)*gamesPerRound,0):B558,0))),"","duplicate result")</f>
        <v/>
      </c>
    </row>
    <row r="560" spans="1:8" x14ac:dyDescent="0.2">
      <c r="A560" s="32">
        <f>Pairings!B560</f>
        <v>3</v>
      </c>
      <c r="B560" s="45"/>
      <c r="C560" s="45"/>
      <c r="D560" s="32" t="str">
        <f ca="1">IF($B560&gt;0,VLOOKUP($B560,OFFSET(Pairings!$C$2,($A560-1)*gamesPerRound,0,gamesPerRound,3),2,FALSE),"")</f>
        <v/>
      </c>
      <c r="E560" s="32" t="str">
        <f ca="1">IF($B560&gt;0,VLOOKUP($B560,OFFSET(Pairings!$C$2,($A560-1)*gamesPerRound,0,gamesPerRound,3),3,FALSE),"")</f>
        <v/>
      </c>
      <c r="F560" s="32" t="str">
        <f t="shared" si="16"/>
        <v/>
      </c>
      <c r="G560" s="32" t="str">
        <f t="shared" si="17"/>
        <v/>
      </c>
      <c r="H560" s="99" t="str">
        <f ca="1">IF(OR(MOD(ROW(B560)-1,gamesPerRound)=1,B560="",ISNA(MATCH(B560,OFFSET($B$1,1+($A560-1)*gamesPerRound,0):B559,0))),"","duplicate result")</f>
        <v/>
      </c>
    </row>
    <row r="561" spans="1:8" x14ac:dyDescent="0.2">
      <c r="A561" s="32">
        <f>Pairings!B561</f>
        <v>3</v>
      </c>
      <c r="B561" s="45"/>
      <c r="C561" s="45"/>
      <c r="D561" s="32" t="str">
        <f ca="1">IF($B561&gt;0,VLOOKUP($B561,OFFSET(Pairings!$C$2,($A561-1)*gamesPerRound,0,gamesPerRound,3),2,FALSE),"")</f>
        <v/>
      </c>
      <c r="E561" s="32" t="str">
        <f ca="1">IF($B561&gt;0,VLOOKUP($B561,OFFSET(Pairings!$C$2,($A561-1)*gamesPerRound,0,gamesPerRound,3),3,FALSE),"")</f>
        <v/>
      </c>
      <c r="F561" s="32" t="str">
        <f t="shared" si="16"/>
        <v/>
      </c>
      <c r="G561" s="32" t="str">
        <f t="shared" si="17"/>
        <v/>
      </c>
      <c r="H561" s="99" t="str">
        <f ca="1">IF(OR(MOD(ROW(B561)-1,gamesPerRound)=1,B561="",ISNA(MATCH(B561,OFFSET($B$1,1+($A561-1)*gamesPerRound,0):B560,0))),"","duplicate result")</f>
        <v/>
      </c>
    </row>
    <row r="562" spans="1:8" x14ac:dyDescent="0.2">
      <c r="A562" s="32">
        <f>Pairings!B562</f>
        <v>3</v>
      </c>
      <c r="B562" s="45"/>
      <c r="C562" s="45"/>
      <c r="D562" s="32" t="str">
        <f ca="1">IF($B562&gt;0,VLOOKUP($B562,OFFSET(Pairings!$C$2,($A562-1)*gamesPerRound,0,gamesPerRound,3),2,FALSE),"")</f>
        <v/>
      </c>
      <c r="E562" s="32" t="str">
        <f ca="1">IF($B562&gt;0,VLOOKUP($B562,OFFSET(Pairings!$C$2,($A562-1)*gamesPerRound,0,gamesPerRound,3),3,FALSE),"")</f>
        <v/>
      </c>
      <c r="F562" s="32" t="str">
        <f t="shared" si="16"/>
        <v/>
      </c>
      <c r="G562" s="32" t="str">
        <f t="shared" si="17"/>
        <v/>
      </c>
      <c r="H562" s="99" t="str">
        <f ca="1">IF(OR(MOD(ROW(B562)-1,gamesPerRound)=1,B562="",ISNA(MATCH(B562,OFFSET($B$1,1+($A562-1)*gamesPerRound,0):B561,0))),"","duplicate result")</f>
        <v/>
      </c>
    </row>
    <row r="563" spans="1:8" x14ac:dyDescent="0.2">
      <c r="A563" s="32">
        <f>Pairings!B563</f>
        <v>3</v>
      </c>
      <c r="B563" s="45"/>
      <c r="C563" s="45"/>
      <c r="D563" s="32" t="str">
        <f ca="1">IF($B563&gt;0,VLOOKUP($B563,OFFSET(Pairings!$C$2,($A563-1)*gamesPerRound,0,gamesPerRound,3),2,FALSE),"")</f>
        <v/>
      </c>
      <c r="E563" s="32" t="str">
        <f ca="1">IF($B563&gt;0,VLOOKUP($B563,OFFSET(Pairings!$C$2,($A563-1)*gamesPerRound,0,gamesPerRound,3),3,FALSE),"")</f>
        <v/>
      </c>
      <c r="F563" s="32" t="str">
        <f t="shared" si="16"/>
        <v/>
      </c>
      <c r="G563" s="32" t="str">
        <f t="shared" si="17"/>
        <v/>
      </c>
      <c r="H563" s="99" t="str">
        <f ca="1">IF(OR(MOD(ROW(B563)-1,gamesPerRound)=1,B563="",ISNA(MATCH(B563,OFFSET($B$1,1+($A563-1)*gamesPerRound,0):B562,0))),"","duplicate result")</f>
        <v/>
      </c>
    </row>
    <row r="564" spans="1:8" x14ac:dyDescent="0.2">
      <c r="A564" s="32">
        <f>Pairings!B564</f>
        <v>3</v>
      </c>
      <c r="B564" s="45"/>
      <c r="C564" s="45"/>
      <c r="D564" s="32" t="str">
        <f ca="1">IF($B564&gt;0,VLOOKUP($B564,OFFSET(Pairings!$C$2,($A564-1)*gamesPerRound,0,gamesPerRound,3),2,FALSE),"")</f>
        <v/>
      </c>
      <c r="E564" s="32" t="str">
        <f ca="1">IF($B564&gt;0,VLOOKUP($B564,OFFSET(Pairings!$C$2,($A564-1)*gamesPerRound,0,gamesPerRound,3),3,FALSE),"")</f>
        <v/>
      </c>
      <c r="F564" s="32" t="str">
        <f t="shared" si="16"/>
        <v/>
      </c>
      <c r="G564" s="32" t="str">
        <f t="shared" si="17"/>
        <v/>
      </c>
      <c r="H564" s="99" t="str">
        <f ca="1">IF(OR(MOD(ROW(B564)-1,gamesPerRound)=1,B564="",ISNA(MATCH(B564,OFFSET($B$1,1+($A564-1)*gamesPerRound,0):B563,0))),"","duplicate result")</f>
        <v/>
      </c>
    </row>
    <row r="565" spans="1:8" x14ac:dyDescent="0.2">
      <c r="A565" s="32">
        <f>Pairings!B565</f>
        <v>3</v>
      </c>
      <c r="B565" s="45"/>
      <c r="C565" s="45"/>
      <c r="D565" s="32" t="str">
        <f ca="1">IF($B565&gt;0,VLOOKUP($B565,OFFSET(Pairings!$C$2,($A565-1)*gamesPerRound,0,gamesPerRound,3),2,FALSE),"")</f>
        <v/>
      </c>
      <c r="E565" s="32" t="str">
        <f ca="1">IF($B565&gt;0,VLOOKUP($B565,OFFSET(Pairings!$C$2,($A565-1)*gamesPerRound,0,gamesPerRound,3),3,FALSE),"")</f>
        <v/>
      </c>
      <c r="F565" s="32" t="str">
        <f t="shared" si="16"/>
        <v/>
      </c>
      <c r="G565" s="32" t="str">
        <f t="shared" si="17"/>
        <v/>
      </c>
      <c r="H565" s="99" t="str">
        <f ca="1">IF(OR(MOD(ROW(B565)-1,gamesPerRound)=1,B565="",ISNA(MATCH(B565,OFFSET($B$1,1+($A565-1)*gamesPerRound,0):B564,0))),"","duplicate result")</f>
        <v/>
      </c>
    </row>
    <row r="566" spans="1:8" x14ac:dyDescent="0.2">
      <c r="A566" s="32">
        <f>Pairings!B566</f>
        <v>3</v>
      </c>
      <c r="B566" s="45"/>
      <c r="C566" s="45"/>
      <c r="D566" s="32" t="str">
        <f ca="1">IF($B566&gt;0,VLOOKUP($B566,OFFSET(Pairings!$C$2,($A566-1)*gamesPerRound,0,gamesPerRound,3),2,FALSE),"")</f>
        <v/>
      </c>
      <c r="E566" s="32" t="str">
        <f ca="1">IF($B566&gt;0,VLOOKUP($B566,OFFSET(Pairings!$C$2,($A566-1)*gamesPerRound,0,gamesPerRound,3),3,FALSE),"")</f>
        <v/>
      </c>
      <c r="F566" s="32" t="str">
        <f t="shared" si="16"/>
        <v/>
      </c>
      <c r="G566" s="32" t="str">
        <f t="shared" si="17"/>
        <v/>
      </c>
      <c r="H566" s="99" t="str">
        <f ca="1">IF(OR(MOD(ROW(B566)-1,gamesPerRound)=1,B566="",ISNA(MATCH(B566,OFFSET($B$1,1+($A566-1)*gamesPerRound,0):B565,0))),"","duplicate result")</f>
        <v/>
      </c>
    </row>
    <row r="567" spans="1:8" x14ac:dyDescent="0.2">
      <c r="A567" s="32">
        <f>Pairings!B567</f>
        <v>3</v>
      </c>
      <c r="B567" s="45"/>
      <c r="C567" s="45"/>
      <c r="D567" s="32" t="str">
        <f ca="1">IF($B567&gt;0,VLOOKUP($B567,OFFSET(Pairings!$C$2,($A567-1)*gamesPerRound,0,gamesPerRound,3),2,FALSE),"")</f>
        <v/>
      </c>
      <c r="E567" s="32" t="str">
        <f ca="1">IF($B567&gt;0,VLOOKUP($B567,OFFSET(Pairings!$C$2,($A567-1)*gamesPerRound,0,gamesPerRound,3),3,FALSE),"")</f>
        <v/>
      </c>
      <c r="F567" s="32" t="str">
        <f t="shared" si="16"/>
        <v/>
      </c>
      <c r="G567" s="32" t="str">
        <f t="shared" si="17"/>
        <v/>
      </c>
      <c r="H567" s="99" t="str">
        <f ca="1">IF(OR(MOD(ROW(B567)-1,gamesPerRound)=1,B567="",ISNA(MATCH(B567,OFFSET($B$1,1+($A567-1)*gamesPerRound,0):B566,0))),"","duplicate result")</f>
        <v/>
      </c>
    </row>
    <row r="568" spans="1:8" x14ac:dyDescent="0.2">
      <c r="A568" s="32">
        <f>Pairings!B568</f>
        <v>3</v>
      </c>
      <c r="B568" s="45"/>
      <c r="C568" s="45"/>
      <c r="D568" s="32" t="str">
        <f ca="1">IF($B568&gt;0,VLOOKUP($B568,OFFSET(Pairings!$C$2,($A568-1)*gamesPerRound,0,gamesPerRound,3),2,FALSE),"")</f>
        <v/>
      </c>
      <c r="E568" s="32" t="str">
        <f ca="1">IF($B568&gt;0,VLOOKUP($B568,OFFSET(Pairings!$C$2,($A568-1)*gamesPerRound,0,gamesPerRound,3),3,FALSE),"")</f>
        <v/>
      </c>
      <c r="F568" s="32" t="str">
        <f t="shared" si="16"/>
        <v/>
      </c>
      <c r="G568" s="32" t="str">
        <f t="shared" si="17"/>
        <v/>
      </c>
      <c r="H568" s="99" t="str">
        <f ca="1">IF(OR(MOD(ROW(B568)-1,gamesPerRound)=1,B568="",ISNA(MATCH(B568,OFFSET($B$1,1+($A568-1)*gamesPerRound,0):B567,0))),"","duplicate result")</f>
        <v/>
      </c>
    </row>
    <row r="569" spans="1:8" x14ac:dyDescent="0.2">
      <c r="A569" s="32">
        <f>Pairings!B569</f>
        <v>3</v>
      </c>
      <c r="B569" s="45"/>
      <c r="C569" s="45"/>
      <c r="D569" s="32" t="str">
        <f ca="1">IF($B569&gt;0,VLOOKUP($B569,OFFSET(Pairings!$C$2,($A569-1)*gamesPerRound,0,gamesPerRound,3),2,FALSE),"")</f>
        <v/>
      </c>
      <c r="E569" s="32" t="str">
        <f ca="1">IF($B569&gt;0,VLOOKUP($B569,OFFSET(Pairings!$C$2,($A569-1)*gamesPerRound,0,gamesPerRound,3),3,FALSE),"")</f>
        <v/>
      </c>
      <c r="F569" s="32" t="str">
        <f t="shared" si="16"/>
        <v/>
      </c>
      <c r="G569" s="32" t="str">
        <f t="shared" si="17"/>
        <v/>
      </c>
      <c r="H569" s="99" t="str">
        <f ca="1">IF(OR(MOD(ROW(B569)-1,gamesPerRound)=1,B569="",ISNA(MATCH(B569,OFFSET($B$1,1+($A569-1)*gamesPerRound,0):B568,0))),"","duplicate result")</f>
        <v/>
      </c>
    </row>
    <row r="570" spans="1:8" x14ac:dyDescent="0.2">
      <c r="A570" s="32">
        <f>Pairings!B570</f>
        <v>3</v>
      </c>
      <c r="B570" s="45"/>
      <c r="C570" s="45"/>
      <c r="D570" s="32" t="str">
        <f ca="1">IF($B570&gt;0,VLOOKUP($B570,OFFSET(Pairings!$C$2,($A570-1)*gamesPerRound,0,gamesPerRound,3),2,FALSE),"")</f>
        <v/>
      </c>
      <c r="E570" s="32" t="str">
        <f ca="1">IF($B570&gt;0,VLOOKUP($B570,OFFSET(Pairings!$C$2,($A570-1)*gamesPerRound,0,gamesPerRound,3),3,FALSE),"")</f>
        <v/>
      </c>
      <c r="F570" s="32" t="str">
        <f t="shared" si="16"/>
        <v/>
      </c>
      <c r="G570" s="32" t="str">
        <f t="shared" si="17"/>
        <v/>
      </c>
      <c r="H570" s="99" t="str">
        <f ca="1">IF(OR(MOD(ROW(B570)-1,gamesPerRound)=1,B570="",ISNA(MATCH(B570,OFFSET($B$1,1+($A570-1)*gamesPerRound,0):B569,0))),"","duplicate result")</f>
        <v/>
      </c>
    </row>
    <row r="571" spans="1:8" x14ac:dyDescent="0.2">
      <c r="A571" s="32">
        <f>Pairings!B571</f>
        <v>3</v>
      </c>
      <c r="B571" s="45"/>
      <c r="C571" s="45"/>
      <c r="D571" s="32" t="str">
        <f ca="1">IF($B571&gt;0,VLOOKUP($B571,OFFSET(Pairings!$C$2,($A571-1)*gamesPerRound,0,gamesPerRound,3),2,FALSE),"")</f>
        <v/>
      </c>
      <c r="E571" s="32" t="str">
        <f ca="1">IF($B571&gt;0,VLOOKUP($B571,OFFSET(Pairings!$C$2,($A571-1)*gamesPerRound,0,gamesPerRound,3),3,FALSE),"")</f>
        <v/>
      </c>
      <c r="F571" s="32" t="str">
        <f t="shared" si="16"/>
        <v/>
      </c>
      <c r="G571" s="32" t="str">
        <f t="shared" si="17"/>
        <v/>
      </c>
      <c r="H571" s="99" t="str">
        <f ca="1">IF(OR(MOD(ROW(B571)-1,gamesPerRound)=1,B571="",ISNA(MATCH(B571,OFFSET($B$1,1+($A571-1)*gamesPerRound,0):B570,0))),"","duplicate result")</f>
        <v/>
      </c>
    </row>
    <row r="572" spans="1:8" x14ac:dyDescent="0.2">
      <c r="A572" s="32" t="str">
        <f>Pairings!B572</f>
        <v/>
      </c>
      <c r="B572" s="45"/>
      <c r="C572" s="45"/>
      <c r="D572" s="32" t="str">
        <f ca="1">IF($B572&gt;0,VLOOKUP($B572,OFFSET(Pairings!$C$2,($A572-1)*gamesPerRound,0,gamesPerRound,3),2,FALSE),"")</f>
        <v/>
      </c>
      <c r="E572" s="32" t="str">
        <f ca="1">IF($B572&gt;0,VLOOKUP($B572,OFFSET(Pairings!$C$2,($A572-1)*gamesPerRound,0,gamesPerRound,3),3,FALSE),"")</f>
        <v/>
      </c>
      <c r="F572" s="32" t="str">
        <f t="shared" si="16"/>
        <v/>
      </c>
      <c r="G572" s="32" t="str">
        <f t="shared" si="17"/>
        <v/>
      </c>
      <c r="H572" s="99" t="str">
        <f ca="1">IF(OR(MOD(ROW(B572)-1,gamesPerRound)=1,B572="",ISNA(MATCH(B572,OFFSET($B$1,1+($A572-1)*gamesPerRound,0):B571,0))),"","duplicate result")</f>
        <v/>
      </c>
    </row>
    <row r="573" spans="1:8" x14ac:dyDescent="0.2">
      <c r="A573" s="32" t="str">
        <f>Pairings!B573</f>
        <v/>
      </c>
      <c r="B573" s="45"/>
      <c r="C573" s="45"/>
      <c r="D573" s="32" t="str">
        <f ca="1">IF($B573&gt;0,VLOOKUP($B573,OFFSET(Pairings!$C$2,($A573-1)*gamesPerRound,0,gamesPerRound,3),2,FALSE),"")</f>
        <v/>
      </c>
      <c r="E573" s="32" t="str">
        <f ca="1">IF($B573&gt;0,VLOOKUP($B573,OFFSET(Pairings!$C$2,($A573-1)*gamesPerRound,0,gamesPerRound,3),3,FALSE),"")</f>
        <v/>
      </c>
      <c r="F573" s="32" t="str">
        <f t="shared" si="16"/>
        <v/>
      </c>
      <c r="G573" s="32" t="str">
        <f t="shared" si="17"/>
        <v/>
      </c>
      <c r="H573" s="99" t="str">
        <f ca="1">IF(OR(MOD(ROW(B573)-1,gamesPerRound)=1,B573="",ISNA(MATCH(B573,OFFSET($B$1,1+($A573-1)*gamesPerRound,0):B572,0))),"","duplicate result")</f>
        <v/>
      </c>
    </row>
    <row r="574" spans="1:8" x14ac:dyDescent="0.2">
      <c r="A574" s="32" t="str">
        <f>Pairings!B574</f>
        <v/>
      </c>
      <c r="B574" s="45"/>
      <c r="C574" s="45"/>
      <c r="D574" s="32" t="str">
        <f ca="1">IF($B574&gt;0,VLOOKUP($B574,OFFSET(Pairings!$C$2,($A574-1)*gamesPerRound,0,gamesPerRound,3),2,FALSE),"")</f>
        <v/>
      </c>
      <c r="E574" s="32" t="str">
        <f ca="1">IF($B574&gt;0,VLOOKUP($B574,OFFSET(Pairings!$C$2,($A574-1)*gamesPerRound,0,gamesPerRound,3),3,FALSE),"")</f>
        <v/>
      </c>
      <c r="F574" s="32" t="str">
        <f t="shared" si="16"/>
        <v/>
      </c>
      <c r="G574" s="32" t="str">
        <f t="shared" si="17"/>
        <v/>
      </c>
      <c r="H574" s="99" t="str">
        <f ca="1">IF(OR(MOD(ROW(B574)-1,gamesPerRound)=1,B574="",ISNA(MATCH(B574,OFFSET($B$1,1+($A574-1)*gamesPerRound,0):B573,0))),"","duplicate result")</f>
        <v/>
      </c>
    </row>
    <row r="575" spans="1:8" x14ac:dyDescent="0.2">
      <c r="A575" s="32" t="str">
        <f>Pairings!B575</f>
        <v/>
      </c>
      <c r="B575" s="45"/>
      <c r="C575" s="45"/>
      <c r="D575" s="32" t="str">
        <f ca="1">IF($B575&gt;0,VLOOKUP($B575,OFFSET(Pairings!$C$2,($A575-1)*gamesPerRound,0,gamesPerRound,3),2,FALSE),"")</f>
        <v/>
      </c>
      <c r="E575" s="32" t="str">
        <f ca="1">IF($B575&gt;0,VLOOKUP($B575,OFFSET(Pairings!$C$2,($A575-1)*gamesPerRound,0,gamesPerRound,3),3,FALSE),"")</f>
        <v/>
      </c>
      <c r="F575" s="32" t="str">
        <f t="shared" si="16"/>
        <v/>
      </c>
      <c r="G575" s="32" t="str">
        <f t="shared" si="17"/>
        <v/>
      </c>
      <c r="H575" s="99" t="str">
        <f ca="1">IF(OR(MOD(ROW(B575)-1,gamesPerRound)=1,B575="",ISNA(MATCH(B575,OFFSET($B$1,1+($A575-1)*gamesPerRound,0):B574,0))),"","duplicate result")</f>
        <v/>
      </c>
    </row>
    <row r="576" spans="1:8" x14ac:dyDescent="0.2">
      <c r="A576" s="32" t="str">
        <f>Pairings!B576</f>
        <v/>
      </c>
      <c r="B576" s="45"/>
      <c r="C576" s="45"/>
      <c r="D576" s="32" t="str">
        <f ca="1">IF($B576&gt;0,VLOOKUP($B576,OFFSET(Pairings!$C$2,($A576-1)*gamesPerRound,0,gamesPerRound,3),2,FALSE),"")</f>
        <v/>
      </c>
      <c r="E576" s="32" t="str">
        <f ca="1">IF($B576&gt;0,VLOOKUP($B576,OFFSET(Pairings!$C$2,($A576-1)*gamesPerRound,0,gamesPerRound,3),3,FALSE),"")</f>
        <v/>
      </c>
      <c r="F576" s="32" t="str">
        <f t="shared" si="16"/>
        <v/>
      </c>
      <c r="G576" s="32" t="str">
        <f t="shared" si="17"/>
        <v/>
      </c>
      <c r="H576" s="99" t="str">
        <f ca="1">IF(OR(MOD(ROW(B576)-1,gamesPerRound)=1,B576="",ISNA(MATCH(B576,OFFSET($B$1,1+($A576-1)*gamesPerRound,0):B575,0))),"","duplicate result")</f>
        <v/>
      </c>
    </row>
    <row r="577" spans="1:8" x14ac:dyDescent="0.2">
      <c r="A577" s="32" t="str">
        <f>Pairings!B577</f>
        <v/>
      </c>
      <c r="B577" s="45"/>
      <c r="C577" s="45"/>
      <c r="D577" s="32" t="str">
        <f ca="1">IF($B577&gt;0,VLOOKUP($B577,OFFSET(Pairings!$C$2,($A577-1)*gamesPerRound,0,gamesPerRound,3),2,FALSE),"")</f>
        <v/>
      </c>
      <c r="E577" s="32" t="str">
        <f ca="1">IF($B577&gt;0,VLOOKUP($B577,OFFSET(Pairings!$C$2,($A577-1)*gamesPerRound,0,gamesPerRound,3),3,FALSE),"")</f>
        <v/>
      </c>
      <c r="F577" s="32" t="str">
        <f t="shared" si="16"/>
        <v/>
      </c>
      <c r="G577" s="32" t="str">
        <f t="shared" si="17"/>
        <v/>
      </c>
      <c r="H577" s="99" t="str">
        <f ca="1">IF(OR(MOD(ROW(B577)-1,gamesPerRound)=1,B577="",ISNA(MATCH(B577,OFFSET($B$1,1+($A577-1)*gamesPerRound,0):B576,0))),"","duplicate result")</f>
        <v/>
      </c>
    </row>
    <row r="578" spans="1:8" x14ac:dyDescent="0.2">
      <c r="A578" s="32" t="str">
        <f>Pairings!B578</f>
        <v/>
      </c>
      <c r="B578" s="45"/>
      <c r="C578" s="45"/>
      <c r="D578" s="32" t="str">
        <f ca="1">IF($B578&gt;0,VLOOKUP($B578,OFFSET(Pairings!$C$2,($A578-1)*gamesPerRound,0,gamesPerRound,3),2,FALSE),"")</f>
        <v/>
      </c>
      <c r="E578" s="32" t="str">
        <f ca="1">IF($B578&gt;0,VLOOKUP($B578,OFFSET(Pairings!$C$2,($A578-1)*gamesPerRound,0,gamesPerRound,3),3,FALSE),"")</f>
        <v/>
      </c>
      <c r="F578" s="32" t="str">
        <f t="shared" ref="F578:F601" si="18">IF(C578="","",IF(C578="n",0,IF(C578="d",0.5,C578)))</f>
        <v/>
      </c>
      <c r="G578" s="32" t="str">
        <f t="shared" ref="G578:G601" si="19">IF(C578="","",IF(C578="n",0,1-F578))</f>
        <v/>
      </c>
      <c r="H578" s="99" t="str">
        <f ca="1">IF(OR(MOD(ROW(B578)-1,gamesPerRound)=1,B578="",ISNA(MATCH(B578,OFFSET($B$1,1+($A578-1)*gamesPerRound,0):B577,0))),"","duplicate result")</f>
        <v/>
      </c>
    </row>
    <row r="579" spans="1:8" x14ac:dyDescent="0.2">
      <c r="A579" s="32" t="str">
        <f>Pairings!B579</f>
        <v/>
      </c>
      <c r="B579" s="45"/>
      <c r="C579" s="45"/>
      <c r="D579" s="32" t="str">
        <f ca="1">IF($B579&gt;0,VLOOKUP($B579,OFFSET(Pairings!$C$2,($A579-1)*gamesPerRound,0,gamesPerRound,3),2,FALSE),"")</f>
        <v/>
      </c>
      <c r="E579" s="32" t="str">
        <f ca="1">IF($B579&gt;0,VLOOKUP($B579,OFFSET(Pairings!$C$2,($A579-1)*gamesPerRound,0,gamesPerRound,3),3,FALSE),"")</f>
        <v/>
      </c>
      <c r="F579" s="32" t="str">
        <f t="shared" si="18"/>
        <v/>
      </c>
      <c r="G579" s="32" t="str">
        <f t="shared" si="19"/>
        <v/>
      </c>
      <c r="H579" s="99" t="str">
        <f ca="1">IF(OR(MOD(ROW(B579)-1,gamesPerRound)=1,B579="",ISNA(MATCH(B579,OFFSET($B$1,1+($A579-1)*gamesPerRound,0):B578,0))),"","duplicate result")</f>
        <v/>
      </c>
    </row>
    <row r="580" spans="1:8" x14ac:dyDescent="0.2">
      <c r="A580" s="32" t="str">
        <f>Pairings!B580</f>
        <v/>
      </c>
      <c r="B580" s="45"/>
      <c r="C580" s="45"/>
      <c r="D580" s="32" t="str">
        <f ca="1">IF($B580&gt;0,VLOOKUP($B580,OFFSET(Pairings!$C$2,($A580-1)*gamesPerRound,0,gamesPerRound,3),2,FALSE),"")</f>
        <v/>
      </c>
      <c r="E580" s="32" t="str">
        <f ca="1">IF($B580&gt;0,VLOOKUP($B580,OFFSET(Pairings!$C$2,($A580-1)*gamesPerRound,0,gamesPerRound,3),3,FALSE),"")</f>
        <v/>
      </c>
      <c r="F580" s="32" t="str">
        <f t="shared" si="18"/>
        <v/>
      </c>
      <c r="G580" s="32" t="str">
        <f t="shared" si="19"/>
        <v/>
      </c>
      <c r="H580" s="99" t="str">
        <f ca="1">IF(OR(MOD(ROW(B580)-1,gamesPerRound)=1,B580="",ISNA(MATCH(B580,OFFSET($B$1,1+($A580-1)*gamesPerRound,0):B579,0))),"","duplicate result")</f>
        <v/>
      </c>
    </row>
    <row r="581" spans="1:8" x14ac:dyDescent="0.2">
      <c r="A581" s="32" t="str">
        <f>Pairings!B581</f>
        <v/>
      </c>
      <c r="B581" s="45"/>
      <c r="C581" s="45"/>
      <c r="D581" s="32" t="str">
        <f ca="1">IF($B581&gt;0,VLOOKUP($B581,OFFSET(Pairings!$C$2,($A581-1)*gamesPerRound,0,gamesPerRound,3),2,FALSE),"")</f>
        <v/>
      </c>
      <c r="E581" s="32" t="str">
        <f ca="1">IF($B581&gt;0,VLOOKUP($B581,OFFSET(Pairings!$C$2,($A581-1)*gamesPerRound,0,gamesPerRound,3),3,FALSE),"")</f>
        <v/>
      </c>
      <c r="F581" s="32" t="str">
        <f t="shared" si="18"/>
        <v/>
      </c>
      <c r="G581" s="32" t="str">
        <f t="shared" si="19"/>
        <v/>
      </c>
      <c r="H581" s="99" t="str">
        <f ca="1">IF(OR(MOD(ROW(B581)-1,gamesPerRound)=1,B581="",ISNA(MATCH(B581,OFFSET($B$1,1+($A581-1)*gamesPerRound,0):B580,0))),"","duplicate result")</f>
        <v/>
      </c>
    </row>
    <row r="582" spans="1:8" x14ac:dyDescent="0.2">
      <c r="A582" s="32" t="str">
        <f>Pairings!B582</f>
        <v/>
      </c>
      <c r="B582" s="45"/>
      <c r="C582" s="45"/>
      <c r="D582" s="32" t="str">
        <f ca="1">IF($B582&gt;0,VLOOKUP($B582,OFFSET(Pairings!$C$2,($A582-1)*gamesPerRound,0,gamesPerRound,3),2,FALSE),"")</f>
        <v/>
      </c>
      <c r="E582" s="32" t="str">
        <f ca="1">IF($B582&gt;0,VLOOKUP($B582,OFFSET(Pairings!$C$2,($A582-1)*gamesPerRound,0,gamesPerRound,3),3,FALSE),"")</f>
        <v/>
      </c>
      <c r="F582" s="32" t="str">
        <f t="shared" si="18"/>
        <v/>
      </c>
      <c r="G582" s="32" t="str">
        <f t="shared" si="19"/>
        <v/>
      </c>
      <c r="H582" s="99" t="str">
        <f ca="1">IF(OR(MOD(ROW(B582)-1,gamesPerRound)=1,B582="",ISNA(MATCH(B582,OFFSET($B$1,1+($A582-1)*gamesPerRound,0):B581,0))),"","duplicate result")</f>
        <v/>
      </c>
    </row>
    <row r="583" spans="1:8" x14ac:dyDescent="0.2">
      <c r="A583" s="32" t="str">
        <f>Pairings!B583</f>
        <v/>
      </c>
      <c r="B583" s="45"/>
      <c r="C583" s="45"/>
      <c r="D583" s="32" t="str">
        <f ca="1">IF($B583&gt;0,VLOOKUP($B583,OFFSET(Pairings!$C$2,($A583-1)*gamesPerRound,0,gamesPerRound,3),2,FALSE),"")</f>
        <v/>
      </c>
      <c r="E583" s="32" t="str">
        <f ca="1">IF($B583&gt;0,VLOOKUP($B583,OFFSET(Pairings!$C$2,($A583-1)*gamesPerRound,0,gamesPerRound,3),3,FALSE),"")</f>
        <v/>
      </c>
      <c r="F583" s="32" t="str">
        <f t="shared" si="18"/>
        <v/>
      </c>
      <c r="G583" s="32" t="str">
        <f t="shared" si="19"/>
        <v/>
      </c>
      <c r="H583" s="99" t="str">
        <f ca="1">IF(OR(MOD(ROW(B583)-1,gamesPerRound)=1,B583="",ISNA(MATCH(B583,OFFSET($B$1,1+($A583-1)*gamesPerRound,0):B582,0))),"","duplicate result")</f>
        <v/>
      </c>
    </row>
    <row r="584" spans="1:8" x14ac:dyDescent="0.2">
      <c r="A584" s="32" t="str">
        <f>Pairings!B584</f>
        <v/>
      </c>
      <c r="B584" s="45"/>
      <c r="C584" s="45"/>
      <c r="D584" s="32" t="str">
        <f ca="1">IF($B584&gt;0,VLOOKUP($B584,OFFSET(Pairings!$C$2,($A584-1)*gamesPerRound,0,gamesPerRound,3),2,FALSE),"")</f>
        <v/>
      </c>
      <c r="E584" s="32" t="str">
        <f ca="1">IF($B584&gt;0,VLOOKUP($B584,OFFSET(Pairings!$C$2,($A584-1)*gamesPerRound,0,gamesPerRound,3),3,FALSE),"")</f>
        <v/>
      </c>
      <c r="F584" s="32" t="str">
        <f t="shared" si="18"/>
        <v/>
      </c>
      <c r="G584" s="32" t="str">
        <f t="shared" si="19"/>
        <v/>
      </c>
      <c r="H584" s="99" t="str">
        <f ca="1">IF(OR(MOD(ROW(B584)-1,gamesPerRound)=1,B584="",ISNA(MATCH(B584,OFFSET($B$1,1+($A584-1)*gamesPerRound,0):B583,0))),"","duplicate result")</f>
        <v/>
      </c>
    </row>
    <row r="585" spans="1:8" x14ac:dyDescent="0.2">
      <c r="A585" s="32" t="str">
        <f>Pairings!B585</f>
        <v/>
      </c>
      <c r="B585" s="45"/>
      <c r="C585" s="45"/>
      <c r="D585" s="32" t="str">
        <f ca="1">IF($B585&gt;0,VLOOKUP($B585,OFFSET(Pairings!$C$2,($A585-1)*gamesPerRound,0,gamesPerRound,3),2,FALSE),"")</f>
        <v/>
      </c>
      <c r="E585" s="32" t="str">
        <f ca="1">IF($B585&gt;0,VLOOKUP($B585,OFFSET(Pairings!$C$2,($A585-1)*gamesPerRound,0,gamesPerRound,3),3,FALSE),"")</f>
        <v/>
      </c>
      <c r="F585" s="32" t="str">
        <f t="shared" si="18"/>
        <v/>
      </c>
      <c r="G585" s="32" t="str">
        <f t="shared" si="19"/>
        <v/>
      </c>
      <c r="H585" s="99" t="str">
        <f ca="1">IF(OR(MOD(ROW(B585)-1,gamesPerRound)=1,B585="",ISNA(MATCH(B585,OFFSET($B$1,1+($A585-1)*gamesPerRound,0):B584,0))),"","duplicate result")</f>
        <v/>
      </c>
    </row>
    <row r="586" spans="1:8" x14ac:dyDescent="0.2">
      <c r="A586" s="32" t="str">
        <f>Pairings!B586</f>
        <v/>
      </c>
      <c r="B586" s="45"/>
      <c r="C586" s="45"/>
      <c r="D586" s="32" t="str">
        <f ca="1">IF($B586&gt;0,VLOOKUP($B586,OFFSET(Pairings!$C$2,($A586-1)*gamesPerRound,0,gamesPerRound,3),2,FALSE),"")</f>
        <v/>
      </c>
      <c r="E586" s="32" t="str">
        <f ca="1">IF($B586&gt;0,VLOOKUP($B586,OFFSET(Pairings!$C$2,($A586-1)*gamesPerRound,0,gamesPerRound,3),3,FALSE),"")</f>
        <v/>
      </c>
      <c r="F586" s="32" t="str">
        <f t="shared" si="18"/>
        <v/>
      </c>
      <c r="G586" s="32" t="str">
        <f t="shared" si="19"/>
        <v/>
      </c>
      <c r="H586" s="99" t="str">
        <f ca="1">IF(OR(MOD(ROW(B586)-1,gamesPerRound)=1,B586="",ISNA(MATCH(B586,OFFSET($B$1,1+($A586-1)*gamesPerRound,0):B585,0))),"","duplicate result")</f>
        <v/>
      </c>
    </row>
    <row r="587" spans="1:8" x14ac:dyDescent="0.2">
      <c r="A587" s="32" t="str">
        <f>Pairings!B587</f>
        <v/>
      </c>
      <c r="B587" s="45"/>
      <c r="C587" s="45"/>
      <c r="D587" s="32" t="str">
        <f ca="1">IF($B587&gt;0,VLOOKUP($B587,OFFSET(Pairings!$C$2,($A587-1)*gamesPerRound,0,gamesPerRound,3),2,FALSE),"")</f>
        <v/>
      </c>
      <c r="E587" s="32" t="str">
        <f ca="1">IF($B587&gt;0,VLOOKUP($B587,OFFSET(Pairings!$C$2,($A587-1)*gamesPerRound,0,gamesPerRound,3),3,FALSE),"")</f>
        <v/>
      </c>
      <c r="F587" s="32" t="str">
        <f t="shared" si="18"/>
        <v/>
      </c>
      <c r="G587" s="32" t="str">
        <f t="shared" si="19"/>
        <v/>
      </c>
      <c r="H587" s="99" t="str">
        <f ca="1">IF(OR(MOD(ROW(B587)-1,gamesPerRound)=1,B587="",ISNA(MATCH(B587,OFFSET($B$1,1+($A587-1)*gamesPerRound,0):B586,0))),"","duplicate result")</f>
        <v/>
      </c>
    </row>
    <row r="588" spans="1:8" x14ac:dyDescent="0.2">
      <c r="A588" s="32" t="str">
        <f>Pairings!B588</f>
        <v/>
      </c>
      <c r="B588" s="45"/>
      <c r="C588" s="45"/>
      <c r="D588" s="32" t="str">
        <f ca="1">IF($B588&gt;0,VLOOKUP($B588,OFFSET(Pairings!$C$2,($A588-1)*gamesPerRound,0,gamesPerRound,3),2,FALSE),"")</f>
        <v/>
      </c>
      <c r="E588" s="32" t="str">
        <f ca="1">IF($B588&gt;0,VLOOKUP($B588,OFFSET(Pairings!$C$2,($A588-1)*gamesPerRound,0,gamesPerRound,3),3,FALSE),"")</f>
        <v/>
      </c>
      <c r="F588" s="32" t="str">
        <f t="shared" si="18"/>
        <v/>
      </c>
      <c r="G588" s="32" t="str">
        <f t="shared" si="19"/>
        <v/>
      </c>
      <c r="H588" s="99" t="str">
        <f ca="1">IF(OR(MOD(ROW(B588)-1,gamesPerRound)=1,B588="",ISNA(MATCH(B588,OFFSET($B$1,1+($A588-1)*gamesPerRound,0):B587,0))),"","duplicate result")</f>
        <v/>
      </c>
    </row>
    <row r="589" spans="1:8" x14ac:dyDescent="0.2">
      <c r="A589" s="32" t="str">
        <f>Pairings!B589</f>
        <v/>
      </c>
      <c r="B589" s="45"/>
      <c r="C589" s="45"/>
      <c r="D589" s="32" t="str">
        <f ca="1">IF($B589&gt;0,VLOOKUP($B589,OFFSET(Pairings!$C$2,($A589-1)*gamesPerRound,0,gamesPerRound,3),2,FALSE),"")</f>
        <v/>
      </c>
      <c r="E589" s="32" t="str">
        <f ca="1">IF($B589&gt;0,VLOOKUP($B589,OFFSET(Pairings!$C$2,($A589-1)*gamesPerRound,0,gamesPerRound,3),3,FALSE),"")</f>
        <v/>
      </c>
      <c r="F589" s="32" t="str">
        <f t="shared" si="18"/>
        <v/>
      </c>
      <c r="G589" s="32" t="str">
        <f t="shared" si="19"/>
        <v/>
      </c>
      <c r="H589" s="99" t="str">
        <f ca="1">IF(OR(MOD(ROW(B589)-1,gamesPerRound)=1,B589="",ISNA(MATCH(B589,OFFSET($B$1,1+($A589-1)*gamesPerRound,0):B588,0))),"","duplicate result")</f>
        <v/>
      </c>
    </row>
    <row r="590" spans="1:8" x14ac:dyDescent="0.2">
      <c r="A590" s="32" t="str">
        <f>Pairings!B590</f>
        <v/>
      </c>
      <c r="B590" s="45"/>
      <c r="C590" s="45"/>
      <c r="D590" s="32" t="str">
        <f ca="1">IF($B590&gt;0,VLOOKUP($B590,OFFSET(Pairings!$C$2,($A590-1)*gamesPerRound,0,gamesPerRound,3),2,FALSE),"")</f>
        <v/>
      </c>
      <c r="E590" s="32" t="str">
        <f ca="1">IF($B590&gt;0,VLOOKUP($B590,OFFSET(Pairings!$C$2,($A590-1)*gamesPerRound,0,gamesPerRound,3),3,FALSE),"")</f>
        <v/>
      </c>
      <c r="F590" s="32" t="str">
        <f t="shared" si="18"/>
        <v/>
      </c>
      <c r="G590" s="32" t="str">
        <f t="shared" si="19"/>
        <v/>
      </c>
      <c r="H590" s="99" t="str">
        <f ca="1">IF(OR(MOD(ROW(B590)-1,gamesPerRound)=1,B590="",ISNA(MATCH(B590,OFFSET($B$1,1+($A590-1)*gamesPerRound,0):B589,0))),"","duplicate result")</f>
        <v/>
      </c>
    </row>
    <row r="591" spans="1:8" x14ac:dyDescent="0.2">
      <c r="A591" s="32" t="str">
        <f>Pairings!B591</f>
        <v/>
      </c>
      <c r="B591" s="45"/>
      <c r="C591" s="45"/>
      <c r="D591" s="32" t="str">
        <f ca="1">IF($B591&gt;0,VLOOKUP($B591,OFFSET(Pairings!$C$2,($A591-1)*gamesPerRound,0,gamesPerRound,3),2,FALSE),"")</f>
        <v/>
      </c>
      <c r="E591" s="32" t="str">
        <f ca="1">IF($B591&gt;0,VLOOKUP($B591,OFFSET(Pairings!$C$2,($A591-1)*gamesPerRound,0,gamesPerRound,3),3,FALSE),"")</f>
        <v/>
      </c>
      <c r="F591" s="32" t="str">
        <f t="shared" si="18"/>
        <v/>
      </c>
      <c r="G591" s="32" t="str">
        <f t="shared" si="19"/>
        <v/>
      </c>
      <c r="H591" s="99" t="str">
        <f ca="1">IF(OR(MOD(ROW(B591)-1,gamesPerRound)=1,B591="",ISNA(MATCH(B591,OFFSET($B$1,1+($A591-1)*gamesPerRound,0):B590,0))),"","duplicate result")</f>
        <v/>
      </c>
    </row>
    <row r="592" spans="1:8" x14ac:dyDescent="0.2">
      <c r="A592" s="32" t="str">
        <f>Pairings!B592</f>
        <v/>
      </c>
      <c r="B592" s="45"/>
      <c r="C592" s="45"/>
      <c r="D592" s="32" t="str">
        <f ca="1">IF($B592&gt;0,VLOOKUP($B592,OFFSET(Pairings!$C$2,($A592-1)*gamesPerRound,0,gamesPerRound,3),2,FALSE),"")</f>
        <v/>
      </c>
      <c r="E592" s="32" t="str">
        <f ca="1">IF($B592&gt;0,VLOOKUP($B592,OFFSET(Pairings!$C$2,($A592-1)*gamesPerRound,0,gamesPerRound,3),3,FALSE),"")</f>
        <v/>
      </c>
      <c r="F592" s="32" t="str">
        <f t="shared" si="18"/>
        <v/>
      </c>
      <c r="G592" s="32" t="str">
        <f t="shared" si="19"/>
        <v/>
      </c>
      <c r="H592" s="99" t="str">
        <f ca="1">IF(OR(MOD(ROW(B592)-1,gamesPerRound)=1,B592="",ISNA(MATCH(B592,OFFSET($B$1,1+($A592-1)*gamesPerRound,0):B591,0))),"","duplicate result")</f>
        <v/>
      </c>
    </row>
    <row r="593" spans="1:8" x14ac:dyDescent="0.2">
      <c r="A593" s="32" t="str">
        <f>Pairings!B593</f>
        <v/>
      </c>
      <c r="B593" s="45"/>
      <c r="C593" s="45"/>
      <c r="D593" s="32" t="str">
        <f ca="1">IF($B593&gt;0,VLOOKUP($B593,OFFSET(Pairings!$C$2,($A593-1)*gamesPerRound,0,gamesPerRound,3),2,FALSE),"")</f>
        <v/>
      </c>
      <c r="E593" s="32" t="str">
        <f ca="1">IF($B593&gt;0,VLOOKUP($B593,OFFSET(Pairings!$C$2,($A593-1)*gamesPerRound,0,gamesPerRound,3),3,FALSE),"")</f>
        <v/>
      </c>
      <c r="F593" s="32" t="str">
        <f t="shared" si="18"/>
        <v/>
      </c>
      <c r="G593" s="32" t="str">
        <f t="shared" si="19"/>
        <v/>
      </c>
      <c r="H593" s="99" t="str">
        <f ca="1">IF(OR(MOD(ROW(B593)-1,gamesPerRound)=1,B593="",ISNA(MATCH(B593,OFFSET($B$1,1+($A593-1)*gamesPerRound,0):B592,0))),"","duplicate result")</f>
        <v/>
      </c>
    </row>
    <row r="594" spans="1:8" x14ac:dyDescent="0.2">
      <c r="A594" s="32" t="str">
        <f>Pairings!B594</f>
        <v/>
      </c>
      <c r="B594" s="45"/>
      <c r="C594" s="45"/>
      <c r="D594" s="32" t="str">
        <f ca="1">IF($B594&gt;0,VLOOKUP($B594,OFFSET(Pairings!$C$2,($A594-1)*gamesPerRound,0,gamesPerRound,3),2,FALSE),"")</f>
        <v/>
      </c>
      <c r="E594" s="32" t="str">
        <f ca="1">IF($B594&gt;0,VLOOKUP($B594,OFFSET(Pairings!$C$2,($A594-1)*gamesPerRound,0,gamesPerRound,3),3,FALSE),"")</f>
        <v/>
      </c>
      <c r="F594" s="32" t="str">
        <f t="shared" si="18"/>
        <v/>
      </c>
      <c r="G594" s="32" t="str">
        <f t="shared" si="19"/>
        <v/>
      </c>
      <c r="H594" s="99" t="str">
        <f ca="1">IF(OR(MOD(ROW(B594)-1,gamesPerRound)=1,B594="",ISNA(MATCH(B594,OFFSET($B$1,1+($A594-1)*gamesPerRound,0):B593,0))),"","duplicate result")</f>
        <v/>
      </c>
    </row>
    <row r="595" spans="1:8" x14ac:dyDescent="0.2">
      <c r="A595" s="32" t="str">
        <f>Pairings!B595</f>
        <v/>
      </c>
      <c r="B595" s="45"/>
      <c r="C595" s="45"/>
      <c r="D595" s="32" t="str">
        <f ca="1">IF($B595&gt;0,VLOOKUP($B595,OFFSET(Pairings!$C$2,($A595-1)*gamesPerRound,0,gamesPerRound,3),2,FALSE),"")</f>
        <v/>
      </c>
      <c r="E595" s="32" t="str">
        <f ca="1">IF($B595&gt;0,VLOOKUP($B595,OFFSET(Pairings!$C$2,($A595-1)*gamesPerRound,0,gamesPerRound,3),3,FALSE),"")</f>
        <v/>
      </c>
      <c r="F595" s="32" t="str">
        <f t="shared" si="18"/>
        <v/>
      </c>
      <c r="G595" s="32" t="str">
        <f t="shared" si="19"/>
        <v/>
      </c>
      <c r="H595" s="99" t="str">
        <f ca="1">IF(OR(MOD(ROW(B595)-1,gamesPerRound)=1,B595="",ISNA(MATCH(B595,OFFSET($B$1,1+($A595-1)*gamesPerRound,0):B594,0))),"","duplicate result")</f>
        <v/>
      </c>
    </row>
    <row r="596" spans="1:8" x14ac:dyDescent="0.2">
      <c r="A596" s="32" t="str">
        <f>Pairings!B596</f>
        <v/>
      </c>
      <c r="B596" s="45"/>
      <c r="C596" s="45"/>
      <c r="D596" s="32" t="str">
        <f ca="1">IF($B596&gt;0,VLOOKUP($B596,OFFSET(Pairings!$C$2,($A596-1)*gamesPerRound,0,gamesPerRound,3),2,FALSE),"")</f>
        <v/>
      </c>
      <c r="E596" s="32" t="str">
        <f ca="1">IF($B596&gt;0,VLOOKUP($B596,OFFSET(Pairings!$C$2,($A596-1)*gamesPerRound,0,gamesPerRound,3),3,FALSE),"")</f>
        <v/>
      </c>
      <c r="F596" s="32" t="str">
        <f t="shared" si="18"/>
        <v/>
      </c>
      <c r="G596" s="32" t="str">
        <f t="shared" si="19"/>
        <v/>
      </c>
      <c r="H596" s="99" t="str">
        <f ca="1">IF(OR(MOD(ROW(B596)-1,gamesPerRound)=1,B596="",ISNA(MATCH(B596,OFFSET($B$1,1+($A596-1)*gamesPerRound,0):B595,0))),"","duplicate result")</f>
        <v/>
      </c>
    </row>
    <row r="597" spans="1:8" x14ac:dyDescent="0.2">
      <c r="A597" s="32" t="str">
        <f>Pairings!B597</f>
        <v/>
      </c>
      <c r="B597" s="45"/>
      <c r="C597" s="45"/>
      <c r="D597" s="32" t="str">
        <f ca="1">IF($B597&gt;0,VLOOKUP($B597,OFFSET(Pairings!$C$2,($A597-1)*gamesPerRound,0,gamesPerRound,3),2,FALSE),"")</f>
        <v/>
      </c>
      <c r="E597" s="32" t="str">
        <f ca="1">IF($B597&gt;0,VLOOKUP($B597,OFFSET(Pairings!$C$2,($A597-1)*gamesPerRound,0,gamesPerRound,3),3,FALSE),"")</f>
        <v/>
      </c>
      <c r="F597" s="32" t="str">
        <f t="shared" si="18"/>
        <v/>
      </c>
      <c r="G597" s="32" t="str">
        <f t="shared" si="19"/>
        <v/>
      </c>
      <c r="H597" s="99" t="str">
        <f ca="1">IF(OR(MOD(ROW(B597)-1,gamesPerRound)=1,B597="",ISNA(MATCH(B597,OFFSET($B$1,1+($A597-1)*gamesPerRound,0):B596,0))),"","duplicate result")</f>
        <v/>
      </c>
    </row>
    <row r="598" spans="1:8" x14ac:dyDescent="0.2">
      <c r="A598" s="32" t="str">
        <f>Pairings!B598</f>
        <v/>
      </c>
      <c r="B598" s="45"/>
      <c r="C598" s="45"/>
      <c r="D598" s="32" t="str">
        <f ca="1">IF($B598&gt;0,VLOOKUP($B598,OFFSET(Pairings!$C$2,($A598-1)*gamesPerRound,0,gamesPerRound,3),2,FALSE),"")</f>
        <v/>
      </c>
      <c r="E598" s="32" t="str">
        <f ca="1">IF($B598&gt;0,VLOOKUP($B598,OFFSET(Pairings!$C$2,($A598-1)*gamesPerRound,0,gamesPerRound,3),3,FALSE),"")</f>
        <v/>
      </c>
      <c r="F598" s="32" t="str">
        <f t="shared" si="18"/>
        <v/>
      </c>
      <c r="G598" s="32" t="str">
        <f t="shared" si="19"/>
        <v/>
      </c>
      <c r="H598" s="99" t="str">
        <f ca="1">IF(OR(MOD(ROW(B598)-1,gamesPerRound)=1,B598="",ISNA(MATCH(B598,OFFSET($B$1,1+($A598-1)*gamesPerRound,0):B597,0))),"","duplicate result")</f>
        <v/>
      </c>
    </row>
    <row r="599" spans="1:8" x14ac:dyDescent="0.2">
      <c r="A599" s="32" t="str">
        <f>Pairings!B599</f>
        <v/>
      </c>
      <c r="B599" s="45"/>
      <c r="C599" s="45"/>
      <c r="D599" s="32" t="str">
        <f ca="1">IF($B599&gt;0,VLOOKUP($B599,OFFSET(Pairings!$C$2,($A599-1)*gamesPerRound,0,gamesPerRound,3),2,FALSE),"")</f>
        <v/>
      </c>
      <c r="E599" s="32" t="str">
        <f ca="1">IF($B599&gt;0,VLOOKUP($B599,OFFSET(Pairings!$C$2,($A599-1)*gamesPerRound,0,gamesPerRound,3),3,FALSE),"")</f>
        <v/>
      </c>
      <c r="F599" s="32" t="str">
        <f t="shared" si="18"/>
        <v/>
      </c>
      <c r="G599" s="32" t="str">
        <f t="shared" si="19"/>
        <v/>
      </c>
      <c r="H599" s="99" t="str">
        <f ca="1">IF(OR(MOD(ROW(B599)-1,gamesPerRound)=1,B599="",ISNA(MATCH(B599,OFFSET($B$1,1+($A599-1)*gamesPerRound,0):B598,0))),"","duplicate result")</f>
        <v/>
      </c>
    </row>
    <row r="600" spans="1:8" x14ac:dyDescent="0.2">
      <c r="A600" s="32" t="str">
        <f>Pairings!B600</f>
        <v/>
      </c>
      <c r="B600" s="45"/>
      <c r="C600" s="45"/>
      <c r="D600" s="32" t="str">
        <f ca="1">IF($B600&gt;0,VLOOKUP($B600,OFFSET(Pairings!$C$2,($A600-1)*gamesPerRound,0,gamesPerRound,3),2,FALSE),"")</f>
        <v/>
      </c>
      <c r="E600" s="32" t="str">
        <f ca="1">IF($B600&gt;0,VLOOKUP($B600,OFFSET(Pairings!$C$2,($A600-1)*gamesPerRound,0,gamesPerRound,3),3,FALSE),"")</f>
        <v/>
      </c>
      <c r="F600" s="32" t="str">
        <f t="shared" si="18"/>
        <v/>
      </c>
      <c r="G600" s="32" t="str">
        <f t="shared" si="19"/>
        <v/>
      </c>
      <c r="H600" s="99" t="str">
        <f ca="1">IF(OR(MOD(ROW(B600)-1,gamesPerRound)=1,B600="",ISNA(MATCH(B600,OFFSET($B$1,1+($A600-1)*gamesPerRound,0):B599,0))),"","duplicate result")</f>
        <v/>
      </c>
    </row>
    <row r="601" spans="1:8" x14ac:dyDescent="0.2">
      <c r="A601" s="32" t="str">
        <f>Pairings!B601</f>
        <v/>
      </c>
      <c r="B601" s="45"/>
      <c r="C601" s="45"/>
      <c r="D601" s="32" t="str">
        <f ca="1">IF($B601&gt;0,VLOOKUP($B601,OFFSET(Pairings!$C$2,($A601-1)*gamesPerRound,0,gamesPerRound,3),2,FALSE),"")</f>
        <v/>
      </c>
      <c r="E601" s="32" t="str">
        <f ca="1">IF($B601&gt;0,VLOOKUP($B601,OFFSET(Pairings!$C$2,($A601-1)*gamesPerRound,0,gamesPerRound,3),3,FALSE),"")</f>
        <v/>
      </c>
      <c r="F601" s="32" t="str">
        <f t="shared" si="18"/>
        <v/>
      </c>
      <c r="G601" s="32" t="str">
        <f t="shared" si="19"/>
        <v/>
      </c>
      <c r="H601" s="99" t="str">
        <f ca="1">IF(OR(MOD(ROW(B601)-1,gamesPerRound)=1,B601="",ISNA(MATCH(B601,OFFSET($B$1,1+($A601-1)*gamesPerRound,0):B600,0))),"","duplicate result")</f>
        <v/>
      </c>
    </row>
  </sheetData>
  <sheetProtection sort="0"/>
  <protectedRanges>
    <protectedRange sqref="B2:C601" name="Range1"/>
  </protectedRanges>
  <phoneticPr fontId="0" type="noConversion"/>
  <conditionalFormatting sqref="B2:B601">
    <cfRule type="expression" dxfId="4" priority="2" stopIfTrue="1">
      <formula>IF(H2="duplicate result","true","false")</formula>
    </cfRule>
  </conditionalFormatting>
  <conditionalFormatting sqref="J1 L1 N1">
    <cfRule type="cellIs" dxfId="3" priority="1" operator="equal">
      <formula>"Complete"</formula>
    </cfRule>
  </conditionalFormatting>
  <dataValidations count="1">
    <dataValidation type="list" allowBlank="1" showInputMessage="1" showErrorMessage="1" sqref="C2:C601">
      <formula1>$I$3:$I$6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7"/>
  <sheetViews>
    <sheetView showWhiteSpace="0" view="pageLayout" zoomScaleNormal="100" workbookViewId="0">
      <selection activeCell="AU4" sqref="AU4"/>
    </sheetView>
  </sheetViews>
  <sheetFormatPr defaultRowHeight="15" x14ac:dyDescent="0.2"/>
  <cols>
    <col min="1" max="1" width="4.140625" style="3" customWidth="1"/>
    <col min="2" max="2" width="14.42578125" style="17" customWidth="1"/>
    <col min="3" max="22" width="5.85546875" style="35" customWidth="1"/>
    <col min="23" max="23" width="6.85546875" style="35" customWidth="1"/>
    <col min="24" max="24" width="4.85546875" style="35" customWidth="1"/>
    <col min="25" max="25" width="9.140625" style="3"/>
    <col min="26" max="45" width="5.85546875" style="35" customWidth="1"/>
    <col min="46" max="46" width="6.85546875" style="35" customWidth="1"/>
    <col min="47" max="16384" width="9.140625" style="3"/>
  </cols>
  <sheetData>
    <row r="1" spans="1:46" ht="18" customHeight="1" x14ac:dyDescent="0.2">
      <c r="C1" s="34">
        <v>1</v>
      </c>
      <c r="D1" s="34">
        <v>2</v>
      </c>
      <c r="E1" s="34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>
        <v>13</v>
      </c>
      <c r="P1" s="34">
        <v>14</v>
      </c>
      <c r="Q1" s="34">
        <v>15</v>
      </c>
      <c r="R1" s="34">
        <v>16</v>
      </c>
      <c r="S1" s="34">
        <v>17</v>
      </c>
      <c r="T1" s="34">
        <v>18</v>
      </c>
      <c r="U1" s="34">
        <v>19</v>
      </c>
      <c r="V1" s="34">
        <v>20</v>
      </c>
      <c r="Z1" s="34">
        <v>1</v>
      </c>
      <c r="AA1" s="34">
        <v>2</v>
      </c>
      <c r="AB1" s="34">
        <v>3</v>
      </c>
      <c r="AC1" s="34">
        <v>4</v>
      </c>
      <c r="AD1" s="34">
        <v>5</v>
      </c>
      <c r="AE1" s="34">
        <v>6</v>
      </c>
      <c r="AF1" s="34">
        <v>7</v>
      </c>
      <c r="AG1" s="34">
        <v>8</v>
      </c>
      <c r="AH1" s="34">
        <v>9</v>
      </c>
      <c r="AI1" s="34">
        <v>10</v>
      </c>
      <c r="AJ1" s="34">
        <v>11</v>
      </c>
      <c r="AK1" s="34">
        <v>12</v>
      </c>
      <c r="AL1" s="34">
        <v>13</v>
      </c>
      <c r="AM1" s="34">
        <v>14</v>
      </c>
      <c r="AN1" s="34">
        <v>15</v>
      </c>
      <c r="AO1" s="34">
        <v>16</v>
      </c>
      <c r="AP1" s="34">
        <v>17</v>
      </c>
      <c r="AQ1" s="34">
        <v>18</v>
      </c>
      <c r="AR1" s="34">
        <v>19</v>
      </c>
      <c r="AS1" s="34">
        <v>20</v>
      </c>
    </row>
    <row r="2" spans="1:46" ht="15.75" thickBot="1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6" s="12" customFormat="1" x14ac:dyDescent="0.2">
      <c r="A3" s="12" t="s">
        <v>9</v>
      </c>
      <c r="B3" s="38">
        <f>VLOOKUP(A3,TeamLookup,2,FALSE)</f>
        <v>0</v>
      </c>
      <c r="C3" s="60" t="str">
        <f>$A3&amp;"."&amp;TEXT(C$1,"00")</f>
        <v>A.01</v>
      </c>
      <c r="D3" s="50" t="str">
        <f t="shared" ref="D3:V3" si="0">$A3&amp;"."&amp;TEXT(D$1,"00")</f>
        <v>A.02</v>
      </c>
      <c r="E3" s="50" t="str">
        <f t="shared" si="0"/>
        <v>A.03</v>
      </c>
      <c r="F3" s="50" t="str">
        <f t="shared" si="0"/>
        <v>A.04</v>
      </c>
      <c r="G3" s="50" t="str">
        <f t="shared" si="0"/>
        <v>A.05</v>
      </c>
      <c r="H3" s="50" t="str">
        <f t="shared" si="0"/>
        <v>A.06</v>
      </c>
      <c r="I3" s="50" t="str">
        <f t="shared" si="0"/>
        <v>A.07</v>
      </c>
      <c r="J3" s="50" t="str">
        <f t="shared" si="0"/>
        <v>A.08</v>
      </c>
      <c r="K3" s="50" t="str">
        <f t="shared" si="0"/>
        <v>A.09</v>
      </c>
      <c r="L3" s="50" t="str">
        <f t="shared" si="0"/>
        <v>A.10</v>
      </c>
      <c r="M3" s="50" t="str">
        <f t="shared" si="0"/>
        <v>A.11</v>
      </c>
      <c r="N3" s="50" t="str">
        <f t="shared" si="0"/>
        <v>A.12</v>
      </c>
      <c r="O3" s="50" t="str">
        <f t="shared" si="0"/>
        <v>A.13</v>
      </c>
      <c r="P3" s="50" t="str">
        <f t="shared" si="0"/>
        <v>A.14</v>
      </c>
      <c r="Q3" s="50" t="str">
        <f t="shared" si="0"/>
        <v>A.15</v>
      </c>
      <c r="R3" s="50" t="str">
        <f t="shared" si="0"/>
        <v>A.16</v>
      </c>
      <c r="S3" s="50" t="str">
        <f t="shared" si="0"/>
        <v>A.17</v>
      </c>
      <c r="T3" s="50" t="str">
        <f t="shared" si="0"/>
        <v>A.18</v>
      </c>
      <c r="U3" s="50" t="str">
        <f t="shared" si="0"/>
        <v>A.19</v>
      </c>
      <c r="V3" s="50" t="str">
        <f t="shared" si="0"/>
        <v>A.20</v>
      </c>
      <c r="W3" s="67" t="s">
        <v>110</v>
      </c>
      <c r="X3" s="66" t="s">
        <v>137</v>
      </c>
      <c r="Z3" s="60" t="str">
        <f>$A3&amp;"."&amp;TEXT(Z$1,"00")</f>
        <v>A.01</v>
      </c>
      <c r="AA3" s="50" t="str">
        <f t="shared" ref="AA3:AS3" si="1">$A3&amp;"."&amp;TEXT(AA$1,"00")</f>
        <v>A.02</v>
      </c>
      <c r="AB3" s="50" t="str">
        <f t="shared" si="1"/>
        <v>A.03</v>
      </c>
      <c r="AC3" s="50" t="str">
        <f t="shared" si="1"/>
        <v>A.04</v>
      </c>
      <c r="AD3" s="50" t="str">
        <f t="shared" si="1"/>
        <v>A.05</v>
      </c>
      <c r="AE3" s="50" t="str">
        <f t="shared" si="1"/>
        <v>A.06</v>
      </c>
      <c r="AF3" s="50" t="str">
        <f t="shared" si="1"/>
        <v>A.07</v>
      </c>
      <c r="AG3" s="50" t="str">
        <f t="shared" si="1"/>
        <v>A.08</v>
      </c>
      <c r="AH3" s="50" t="str">
        <f t="shared" si="1"/>
        <v>A.09</v>
      </c>
      <c r="AI3" s="50" t="str">
        <f t="shared" si="1"/>
        <v>A.10</v>
      </c>
      <c r="AJ3" s="50" t="str">
        <f t="shared" si="1"/>
        <v>A.11</v>
      </c>
      <c r="AK3" s="50" t="str">
        <f t="shared" si="1"/>
        <v>A.12</v>
      </c>
      <c r="AL3" s="50" t="str">
        <f t="shared" si="1"/>
        <v>A.13</v>
      </c>
      <c r="AM3" s="50" t="str">
        <f t="shared" si="1"/>
        <v>A.14</v>
      </c>
      <c r="AN3" s="50" t="str">
        <f t="shared" si="1"/>
        <v>A.15</v>
      </c>
      <c r="AO3" s="50" t="str">
        <f t="shared" si="1"/>
        <v>A.16</v>
      </c>
      <c r="AP3" s="50" t="str">
        <f t="shared" si="1"/>
        <v>A.17</v>
      </c>
      <c r="AQ3" s="50" t="str">
        <f t="shared" si="1"/>
        <v>A.18</v>
      </c>
      <c r="AR3" s="50" t="str">
        <f t="shared" si="1"/>
        <v>A.19</v>
      </c>
      <c r="AS3" s="50" t="str">
        <f t="shared" si="1"/>
        <v>A.20</v>
      </c>
      <c r="AT3" s="36" t="s">
        <v>110</v>
      </c>
    </row>
    <row r="4" spans="1:46" x14ac:dyDescent="0.2">
      <c r="B4" s="48">
        <v>1</v>
      </c>
      <c r="C4" s="52" t="str">
        <f t="shared" ref="C4:L6" ca="1" si="2">IF(ISNA(Z4),"",Z4)</f>
        <v/>
      </c>
      <c r="D4" s="53" t="str">
        <f t="shared" ca="1" si="2"/>
        <v/>
      </c>
      <c r="E4" s="53" t="str">
        <f t="shared" ca="1" si="2"/>
        <v/>
      </c>
      <c r="F4" s="53" t="str">
        <f t="shared" ca="1" si="2"/>
        <v/>
      </c>
      <c r="G4" s="53" t="str">
        <f t="shared" ca="1" si="2"/>
        <v/>
      </c>
      <c r="H4" s="53" t="str">
        <f t="shared" ca="1" si="2"/>
        <v/>
      </c>
      <c r="I4" s="53" t="str">
        <f t="shared" ca="1" si="2"/>
        <v/>
      </c>
      <c r="J4" s="53" t="str">
        <f t="shared" ca="1" si="2"/>
        <v/>
      </c>
      <c r="K4" s="53" t="str">
        <f t="shared" ca="1" si="2"/>
        <v/>
      </c>
      <c r="L4" s="53" t="str">
        <f t="shared" ca="1" si="2"/>
        <v/>
      </c>
      <c r="M4" s="53" t="str">
        <f t="shared" ref="M4:N6" ca="1" si="3">IF(ISNA(AJ4),"",AJ4)</f>
        <v/>
      </c>
      <c r="N4" s="53" t="str">
        <f t="shared" ca="1" si="3"/>
        <v/>
      </c>
      <c r="O4" s="53" t="str">
        <f t="shared" ref="O4:V6" ca="1" si="4">IF(ISNA(AL4),"",AL4)</f>
        <v/>
      </c>
      <c r="P4" s="53" t="str">
        <f t="shared" ca="1" si="4"/>
        <v/>
      </c>
      <c r="Q4" s="53" t="str">
        <f t="shared" ca="1" si="4"/>
        <v/>
      </c>
      <c r="R4" s="53" t="str">
        <f t="shared" ca="1" si="4"/>
        <v/>
      </c>
      <c r="S4" s="53" t="str">
        <f t="shared" ca="1" si="4"/>
        <v/>
      </c>
      <c r="T4" s="53" t="str">
        <f t="shared" ca="1" si="4"/>
        <v/>
      </c>
      <c r="U4" s="53" t="str">
        <f t="shared" ca="1" si="4"/>
        <v/>
      </c>
      <c r="V4" s="53" t="str">
        <f t="shared" ca="1" si="4"/>
        <v/>
      </c>
      <c r="W4" s="68">
        <f ca="1">SUM(C4:V4)</f>
        <v>0</v>
      </c>
      <c r="X4" s="49"/>
      <c r="Z4" s="53" t="e">
        <f ca="1">IF(ISNA(VLOOKUP(Z3,OFFSET(Pairings!$D$2,($B4-1)*gamesPerRound,0,gamesPerRound,3),3,FALSE)),VLOOKUP(Z3,OFFSET(Pairings!$E$2,($B4-1)*gamesPerRound,0,gamesPerRound,3),3,FALSE),VLOOKUP(Z3,OFFSET(Pairings!$D$2,($B4-1)*gamesPerRound,0,gamesPerRound,3),3,FALSE))</f>
        <v>#N/A</v>
      </c>
      <c r="AA4" s="53" t="e">
        <f ca="1">IF(ISNA(VLOOKUP(AA3,OFFSET(Pairings!$D$2,($B4-1)*gamesPerRound,0,gamesPerRound,3),3,FALSE)),VLOOKUP(AA3,OFFSET(Pairings!$E$2,($B4-1)*gamesPerRound,0,gamesPerRound,3),3,FALSE),VLOOKUP(AA3,OFFSET(Pairings!$D$2,($B4-1)*gamesPerRound,0,gamesPerRound,3),3,FALSE))</f>
        <v>#N/A</v>
      </c>
      <c r="AB4" s="53" t="e">
        <f ca="1">IF(ISNA(VLOOKUP(AB3,OFFSET(Pairings!$D$2,($B4-1)*gamesPerRound,0,gamesPerRound,3),3,FALSE)),VLOOKUP(AB3,OFFSET(Pairings!$E$2,($B4-1)*gamesPerRound,0,gamesPerRound,3),3,FALSE),VLOOKUP(AB3,OFFSET(Pairings!$D$2,($B4-1)*gamesPerRound,0,gamesPerRound,3),3,FALSE))</f>
        <v>#N/A</v>
      </c>
      <c r="AC4" s="53" t="e">
        <f ca="1">IF(ISNA(VLOOKUP(AC3,OFFSET(Pairings!$D$2,($B4-1)*gamesPerRound,0,gamesPerRound,3),3,FALSE)),VLOOKUP(AC3,OFFSET(Pairings!$E$2,($B4-1)*gamesPerRound,0,gamesPerRound,3),3,FALSE),VLOOKUP(AC3,OFFSET(Pairings!$D$2,($B4-1)*gamesPerRound,0,gamesPerRound,3),3,FALSE))</f>
        <v>#N/A</v>
      </c>
      <c r="AD4" s="53" t="e">
        <f ca="1">IF(ISNA(VLOOKUP(AD3,OFFSET(Pairings!$D$2,($B4-1)*gamesPerRound,0,gamesPerRound,3),3,FALSE)),VLOOKUP(AD3,OFFSET(Pairings!$E$2,($B4-1)*gamesPerRound,0,gamesPerRound,3),3,FALSE),VLOOKUP(AD3,OFFSET(Pairings!$D$2,($B4-1)*gamesPerRound,0,gamesPerRound,3),3,FALSE))</f>
        <v>#N/A</v>
      </c>
      <c r="AE4" s="53" t="e">
        <f ca="1">IF(ISNA(VLOOKUP(AE3,OFFSET(Pairings!$D$2,($B4-1)*gamesPerRound,0,gamesPerRound,3),3,FALSE)),VLOOKUP(AE3,OFFSET(Pairings!$E$2,($B4-1)*gamesPerRound,0,gamesPerRound,3),3,FALSE),VLOOKUP(AE3,OFFSET(Pairings!$D$2,($B4-1)*gamesPerRound,0,gamesPerRound,3),3,FALSE))</f>
        <v>#N/A</v>
      </c>
      <c r="AF4" s="53" t="e">
        <f ca="1">IF(ISNA(VLOOKUP(AF3,OFFSET(Pairings!$D$2,($B4-1)*gamesPerRound,0,gamesPerRound,3),3,FALSE)),VLOOKUP(AF3,OFFSET(Pairings!$E$2,($B4-1)*gamesPerRound,0,gamesPerRound,3),3,FALSE),VLOOKUP(AF3,OFFSET(Pairings!$D$2,($B4-1)*gamesPerRound,0,gamesPerRound,3),3,FALSE))</f>
        <v>#N/A</v>
      </c>
      <c r="AG4" s="53" t="e">
        <f ca="1">IF(ISNA(VLOOKUP(AG3,OFFSET(Pairings!$D$2,($B4-1)*gamesPerRound,0,gamesPerRound,3),3,FALSE)),VLOOKUP(AG3,OFFSET(Pairings!$E$2,($B4-1)*gamesPerRound,0,gamesPerRound,3),3,FALSE),VLOOKUP(AG3,OFFSET(Pairings!$D$2,($B4-1)*gamesPerRound,0,gamesPerRound,3),3,FALSE))</f>
        <v>#N/A</v>
      </c>
      <c r="AH4" s="53" t="e">
        <f ca="1">IF(ISNA(VLOOKUP(AH3,OFFSET(Pairings!$D$2,($B4-1)*gamesPerRound,0,gamesPerRound,3),3,FALSE)),VLOOKUP(AH3,OFFSET(Pairings!$E$2,($B4-1)*gamesPerRound,0,gamesPerRound,3),3,FALSE),VLOOKUP(AH3,OFFSET(Pairings!$D$2,($B4-1)*gamesPerRound,0,gamesPerRound,3),3,FALSE))</f>
        <v>#N/A</v>
      </c>
      <c r="AI4" s="53" t="e">
        <f ca="1">IF(ISNA(VLOOKUP(AI3,OFFSET(Pairings!$D$2,($B4-1)*gamesPerRound,0,gamesPerRound,3),3,FALSE)),VLOOKUP(AI3,OFFSET(Pairings!$E$2,($B4-1)*gamesPerRound,0,gamesPerRound,3),3,FALSE),VLOOKUP(AI3,OFFSET(Pairings!$D$2,($B4-1)*gamesPerRound,0,gamesPerRound,3),3,FALSE))</f>
        <v>#N/A</v>
      </c>
      <c r="AJ4" s="53" t="e">
        <f ca="1">IF(ISNA(VLOOKUP(AJ3,OFFSET(Pairings!$D$2,($B4-1)*gamesPerRound,0,gamesPerRound,3),3,FALSE)),VLOOKUP(AJ3,OFFSET(Pairings!$E$2,($B4-1)*gamesPerRound,0,gamesPerRound,3),3,FALSE),VLOOKUP(AJ3,OFFSET(Pairings!$D$2,($B4-1)*gamesPerRound,0,gamesPerRound,3),3,FALSE))</f>
        <v>#N/A</v>
      </c>
      <c r="AK4" s="54" t="e">
        <f ca="1">IF(ISNA(VLOOKUP(AK3,OFFSET(Pairings!$D$2,($B4-1)*gamesPerRound,0,gamesPerRound,3),3,FALSE)),VLOOKUP(AK3,OFFSET(Pairings!$E$2,($B4-1)*gamesPerRound,0,gamesPerRound,3),3,FALSE),VLOOKUP(AK3,OFFSET(Pairings!$D$2,($B4-1)*gamesPerRound,0,gamesPerRound,3),3,FALSE))</f>
        <v>#N/A</v>
      </c>
      <c r="AL4" s="54" t="e">
        <f ca="1">IF(ISNA(VLOOKUP(AL3,OFFSET(Pairings!$D$2,($B4-1)*gamesPerRound,0,gamesPerRound,3),3,FALSE)),VLOOKUP(AL3,OFFSET(Pairings!$E$2,($B4-1)*gamesPerRound,0,gamesPerRound,3),3,FALSE),VLOOKUP(AL3,OFFSET(Pairings!$D$2,($B4-1)*gamesPerRound,0,gamesPerRound,3),3,FALSE))</f>
        <v>#N/A</v>
      </c>
      <c r="AM4" s="54" t="e">
        <f ca="1">IF(ISNA(VLOOKUP(AM3,OFFSET(Pairings!$D$2,($B4-1)*gamesPerRound,0,gamesPerRound,3),3,FALSE)),VLOOKUP(AM3,OFFSET(Pairings!$E$2,($B4-1)*gamesPerRound,0,gamesPerRound,3),3,FALSE),VLOOKUP(AM3,OFFSET(Pairings!$D$2,($B4-1)*gamesPerRound,0,gamesPerRound,3),3,FALSE))</f>
        <v>#N/A</v>
      </c>
      <c r="AN4" s="54" t="e">
        <f ca="1">IF(ISNA(VLOOKUP(AN3,OFFSET(Pairings!$D$2,($B4-1)*gamesPerRound,0,gamesPerRound,3),3,FALSE)),VLOOKUP(AN3,OFFSET(Pairings!$E$2,($B4-1)*gamesPerRound,0,gamesPerRound,3),3,FALSE),VLOOKUP(AN3,OFFSET(Pairings!$D$2,($B4-1)*gamesPerRound,0,gamesPerRound,3),3,FALSE))</f>
        <v>#N/A</v>
      </c>
      <c r="AO4" s="54" t="e">
        <f ca="1">IF(ISNA(VLOOKUP(AO3,OFFSET(Pairings!$D$2,($B4-1)*gamesPerRound,0,gamesPerRound,3),3,FALSE)),VLOOKUP(AO3,OFFSET(Pairings!$E$2,($B4-1)*gamesPerRound,0,gamesPerRound,3),3,FALSE),VLOOKUP(AO3,OFFSET(Pairings!$D$2,($B4-1)*gamesPerRound,0,gamesPerRound,3),3,FALSE))</f>
        <v>#N/A</v>
      </c>
      <c r="AP4" s="54" t="e">
        <f ca="1">IF(ISNA(VLOOKUP(AP3,OFFSET(Pairings!$D$2,($B4-1)*gamesPerRound,0,gamesPerRound,3),3,FALSE)),VLOOKUP(AP3,OFFSET(Pairings!$E$2,($B4-1)*gamesPerRound,0,gamesPerRound,3),3,FALSE),VLOOKUP(AP3,OFFSET(Pairings!$D$2,($B4-1)*gamesPerRound,0,gamesPerRound,3),3,FALSE))</f>
        <v>#N/A</v>
      </c>
      <c r="AQ4" s="54" t="e">
        <f ca="1">IF(ISNA(VLOOKUP(AQ3,OFFSET(Pairings!$D$2,($B4-1)*gamesPerRound,0,gamesPerRound,3),3,FALSE)),VLOOKUP(AQ3,OFFSET(Pairings!$E$2,($B4-1)*gamesPerRound,0,gamesPerRound,3),3,FALSE),VLOOKUP(AQ3,OFFSET(Pairings!$D$2,($B4-1)*gamesPerRound,0,gamesPerRound,3),3,FALSE))</f>
        <v>#N/A</v>
      </c>
      <c r="AR4" s="54" t="e">
        <f ca="1">IF(ISNA(VLOOKUP(AR3,OFFSET(Pairings!$D$2,($B4-1)*gamesPerRound,0,gamesPerRound,3),3,FALSE)),VLOOKUP(AR3,OFFSET(Pairings!$E$2,($B4-1)*gamesPerRound,0,gamesPerRound,3),3,FALSE),VLOOKUP(AR3,OFFSET(Pairings!$D$2,($B4-1)*gamesPerRound,0,gamesPerRound,3),3,FALSE))</f>
        <v>#N/A</v>
      </c>
      <c r="AS4" s="54" t="e">
        <f ca="1">IF(ISNA(VLOOKUP(AS3,OFFSET(Pairings!$D$2,($B4-1)*gamesPerRound,0,gamesPerRound,3),3,FALSE)),VLOOKUP(AS3,OFFSET(Pairings!$E$2,($B4-1)*gamesPerRound,0,gamesPerRound,3),3,FALSE),VLOOKUP(AS3,OFFSET(Pairings!$D$2,($B4-1)*gamesPerRound,0,gamesPerRound,3),3,FALSE))</f>
        <v>#N/A</v>
      </c>
      <c r="AT4" s="49" t="e">
        <f ca="1">SUM(Z4:AS4)</f>
        <v>#N/A</v>
      </c>
    </row>
    <row r="5" spans="1:46" x14ac:dyDescent="0.2">
      <c r="B5" s="48">
        <v>2</v>
      </c>
      <c r="C5" s="55" t="str">
        <f t="shared" ca="1" si="2"/>
        <v/>
      </c>
      <c r="D5" s="33" t="str">
        <f t="shared" ca="1" si="2"/>
        <v/>
      </c>
      <c r="E5" s="33" t="str">
        <f t="shared" ca="1" si="2"/>
        <v/>
      </c>
      <c r="F5" s="33" t="str">
        <f t="shared" ca="1" si="2"/>
        <v/>
      </c>
      <c r="G5" s="33" t="str">
        <f t="shared" ca="1" si="2"/>
        <v/>
      </c>
      <c r="H5" s="33" t="str">
        <f t="shared" ca="1" si="2"/>
        <v/>
      </c>
      <c r="I5" s="33" t="str">
        <f t="shared" ca="1" si="2"/>
        <v/>
      </c>
      <c r="J5" s="33" t="str">
        <f t="shared" ca="1" si="2"/>
        <v/>
      </c>
      <c r="K5" s="33" t="str">
        <f t="shared" ca="1" si="2"/>
        <v/>
      </c>
      <c r="L5" s="33" t="str">
        <f t="shared" ca="1" si="2"/>
        <v/>
      </c>
      <c r="M5" s="33" t="str">
        <f t="shared" ca="1" si="3"/>
        <v/>
      </c>
      <c r="N5" s="33" t="str">
        <f t="shared" ca="1" si="3"/>
        <v/>
      </c>
      <c r="O5" s="33" t="str">
        <f t="shared" ca="1" si="4"/>
        <v/>
      </c>
      <c r="P5" s="33" t="str">
        <f t="shared" ca="1" si="4"/>
        <v/>
      </c>
      <c r="Q5" s="33" t="str">
        <f t="shared" ca="1" si="4"/>
        <v/>
      </c>
      <c r="R5" s="33" t="str">
        <f t="shared" ca="1" si="4"/>
        <v/>
      </c>
      <c r="S5" s="33" t="str">
        <f t="shared" ca="1" si="4"/>
        <v/>
      </c>
      <c r="T5" s="33" t="str">
        <f t="shared" ca="1" si="4"/>
        <v/>
      </c>
      <c r="U5" s="33" t="str">
        <f t="shared" ca="1" si="4"/>
        <v/>
      </c>
      <c r="V5" s="33" t="str">
        <f t="shared" ca="1" si="4"/>
        <v/>
      </c>
      <c r="W5" s="69">
        <f ca="1">SUM(C5:V5)</f>
        <v>0</v>
      </c>
      <c r="X5" s="49"/>
      <c r="Z5" s="55" t="e">
        <f ca="1">IF(ISNA(VLOOKUP(Z3,OFFSET(Pairings!$D$2,($B5-1)*gamesPerRound,0,gamesPerRound,3),3,FALSE)),VLOOKUP(Z3,OFFSET(Pairings!$E$2,($B5-1)*gamesPerRound,0,gamesPerRound,3),3,FALSE),VLOOKUP(Z3,OFFSET(Pairings!$D$2,($B5-1)*gamesPerRound,0,gamesPerRound,3),3,FALSE))</f>
        <v>#N/A</v>
      </c>
      <c r="AA5" s="33" t="e">
        <f ca="1">IF(ISNA(VLOOKUP(AA3,OFFSET(Pairings!$D$2,($B5-1)*gamesPerRound,0,gamesPerRound,3),3,FALSE)),VLOOKUP(AA3,OFFSET(Pairings!$E$2,($B5-1)*gamesPerRound,0,gamesPerRound,3),3,FALSE),VLOOKUP(AA3,OFFSET(Pairings!$D$2,($B5-1)*gamesPerRound,0,gamesPerRound,3),3,FALSE))</f>
        <v>#N/A</v>
      </c>
      <c r="AB5" s="33" t="e">
        <f ca="1">IF(ISNA(VLOOKUP(AB3,OFFSET(Pairings!$D$2,($B5-1)*gamesPerRound,0,gamesPerRound,3),3,FALSE)),VLOOKUP(AB3,OFFSET(Pairings!$E$2,($B5-1)*gamesPerRound,0,gamesPerRound,3),3,FALSE),VLOOKUP(AB3,OFFSET(Pairings!$D$2,($B5-1)*gamesPerRound,0,gamesPerRound,3),3,FALSE))</f>
        <v>#N/A</v>
      </c>
      <c r="AC5" s="33" t="e">
        <f ca="1">IF(ISNA(VLOOKUP(AC3,OFFSET(Pairings!$D$2,($B5-1)*gamesPerRound,0,gamesPerRound,3),3,FALSE)),VLOOKUP(AC3,OFFSET(Pairings!$E$2,($B5-1)*gamesPerRound,0,gamesPerRound,3),3,FALSE),VLOOKUP(AC3,OFFSET(Pairings!$D$2,($B5-1)*gamesPerRound,0,gamesPerRound,3),3,FALSE))</f>
        <v>#N/A</v>
      </c>
      <c r="AD5" s="33" t="e">
        <f ca="1">IF(ISNA(VLOOKUP(AD3,OFFSET(Pairings!$D$2,($B5-1)*gamesPerRound,0,gamesPerRound,3),3,FALSE)),VLOOKUP(AD3,OFFSET(Pairings!$E$2,($B5-1)*gamesPerRound,0,gamesPerRound,3),3,FALSE),VLOOKUP(AD3,OFFSET(Pairings!$D$2,($B5-1)*gamesPerRound,0,gamesPerRound,3),3,FALSE))</f>
        <v>#N/A</v>
      </c>
      <c r="AE5" s="33" t="e">
        <f ca="1">IF(ISNA(VLOOKUP(AE3,OFFSET(Pairings!$D$2,($B5-1)*gamesPerRound,0,gamesPerRound,3),3,FALSE)),VLOOKUP(AE3,OFFSET(Pairings!$E$2,($B5-1)*gamesPerRound,0,gamesPerRound,3),3,FALSE),VLOOKUP(AE3,OFFSET(Pairings!$D$2,($B5-1)*gamesPerRound,0,gamesPerRound,3),3,FALSE))</f>
        <v>#N/A</v>
      </c>
      <c r="AF5" s="33" t="e">
        <f ca="1">IF(ISNA(VLOOKUP(AF3,OFFSET(Pairings!$D$2,($B5-1)*gamesPerRound,0,gamesPerRound,3),3,FALSE)),VLOOKUP(AF3,OFFSET(Pairings!$E$2,($B5-1)*gamesPerRound,0,gamesPerRound,3),3,FALSE),VLOOKUP(AF3,OFFSET(Pairings!$D$2,($B5-1)*gamesPerRound,0,gamesPerRound,3),3,FALSE))</f>
        <v>#N/A</v>
      </c>
      <c r="AG5" s="33" t="e">
        <f ca="1">IF(ISNA(VLOOKUP(AG3,OFFSET(Pairings!$D$2,($B5-1)*gamesPerRound,0,gamesPerRound,3),3,FALSE)),VLOOKUP(AG3,OFFSET(Pairings!$E$2,($B5-1)*gamesPerRound,0,gamesPerRound,3),3,FALSE),VLOOKUP(AG3,OFFSET(Pairings!$D$2,($B5-1)*gamesPerRound,0,gamesPerRound,3),3,FALSE))</f>
        <v>#N/A</v>
      </c>
      <c r="AH5" s="33" t="e">
        <f ca="1">IF(ISNA(VLOOKUP(AH3,OFFSET(Pairings!$D$2,($B5-1)*gamesPerRound,0,gamesPerRound,3),3,FALSE)),VLOOKUP(AH3,OFFSET(Pairings!$E$2,($B5-1)*gamesPerRound,0,gamesPerRound,3),3,FALSE),VLOOKUP(AH3,OFFSET(Pairings!$D$2,($B5-1)*gamesPerRound,0,gamesPerRound,3),3,FALSE))</f>
        <v>#N/A</v>
      </c>
      <c r="AI5" s="33" t="e">
        <f ca="1">IF(ISNA(VLOOKUP(AI3,OFFSET(Pairings!$D$2,($B5-1)*gamesPerRound,0,gamesPerRound,3),3,FALSE)),VLOOKUP(AI3,OFFSET(Pairings!$E$2,($B5-1)*gamesPerRound,0,gamesPerRound,3),3,FALSE),VLOOKUP(AI3,OFFSET(Pairings!$D$2,($B5-1)*gamesPerRound,0,gamesPerRound,3),3,FALSE))</f>
        <v>#N/A</v>
      </c>
      <c r="AJ5" s="33" t="e">
        <f ca="1">IF(ISNA(VLOOKUP(AJ3,OFFSET(Pairings!$D$2,($B5-1)*gamesPerRound,0,gamesPerRound,3),3,FALSE)),VLOOKUP(AJ3,OFFSET(Pairings!$E$2,($B5-1)*gamesPerRound,0,gamesPerRound,3),3,FALSE),VLOOKUP(AJ3,OFFSET(Pairings!$D$2,($B5-1)*gamesPerRound,0,gamesPerRound,3),3,FALSE))</f>
        <v>#N/A</v>
      </c>
      <c r="AK5" s="56" t="e">
        <f ca="1">IF(ISNA(VLOOKUP(AK3,OFFSET(Pairings!$D$2,($B5-1)*gamesPerRound,0,gamesPerRound,3),3,FALSE)),VLOOKUP(AK3,OFFSET(Pairings!$E$2,($B5-1)*gamesPerRound,0,gamesPerRound,3),3,FALSE),VLOOKUP(AK3,OFFSET(Pairings!$D$2,($B5-1)*gamesPerRound,0,gamesPerRound,3),3,FALSE))</f>
        <v>#N/A</v>
      </c>
      <c r="AL5" s="56" t="e">
        <f ca="1">IF(ISNA(VLOOKUP(AL3,OFFSET(Pairings!$D$2,($B5-1)*gamesPerRound,0,gamesPerRound,3),3,FALSE)),VLOOKUP(AL3,OFFSET(Pairings!$E$2,($B5-1)*gamesPerRound,0,gamesPerRound,3),3,FALSE),VLOOKUP(AL3,OFFSET(Pairings!$D$2,($B5-1)*gamesPerRound,0,gamesPerRound,3),3,FALSE))</f>
        <v>#N/A</v>
      </c>
      <c r="AM5" s="56" t="e">
        <f ca="1">IF(ISNA(VLOOKUP(AM3,OFFSET(Pairings!$D$2,($B5-1)*gamesPerRound,0,gamesPerRound,3),3,FALSE)),VLOOKUP(AM3,OFFSET(Pairings!$E$2,($B5-1)*gamesPerRound,0,gamesPerRound,3),3,FALSE),VLOOKUP(AM3,OFFSET(Pairings!$D$2,($B5-1)*gamesPerRound,0,gamesPerRound,3),3,FALSE))</f>
        <v>#N/A</v>
      </c>
      <c r="AN5" s="56" t="e">
        <f ca="1">IF(ISNA(VLOOKUP(AN3,OFFSET(Pairings!$D$2,($B5-1)*gamesPerRound,0,gamesPerRound,3),3,FALSE)),VLOOKUP(AN3,OFFSET(Pairings!$E$2,($B5-1)*gamesPerRound,0,gamesPerRound,3),3,FALSE),VLOOKUP(AN3,OFFSET(Pairings!$D$2,($B5-1)*gamesPerRound,0,gamesPerRound,3),3,FALSE))</f>
        <v>#N/A</v>
      </c>
      <c r="AO5" s="56" t="e">
        <f ca="1">IF(ISNA(VLOOKUP(AO3,OFFSET(Pairings!$D$2,($B5-1)*gamesPerRound,0,gamesPerRound,3),3,FALSE)),VLOOKUP(AO3,OFFSET(Pairings!$E$2,($B5-1)*gamesPerRound,0,gamesPerRound,3),3,FALSE),VLOOKUP(AO3,OFFSET(Pairings!$D$2,($B5-1)*gamesPerRound,0,gamesPerRound,3),3,FALSE))</f>
        <v>#N/A</v>
      </c>
      <c r="AP5" s="56" t="e">
        <f ca="1">IF(ISNA(VLOOKUP(AP3,OFFSET(Pairings!$D$2,($B5-1)*gamesPerRound,0,gamesPerRound,3),3,FALSE)),VLOOKUP(AP3,OFFSET(Pairings!$E$2,($B5-1)*gamesPerRound,0,gamesPerRound,3),3,FALSE),VLOOKUP(AP3,OFFSET(Pairings!$D$2,($B5-1)*gamesPerRound,0,gamesPerRound,3),3,FALSE))</f>
        <v>#N/A</v>
      </c>
      <c r="AQ5" s="56" t="e">
        <f ca="1">IF(ISNA(VLOOKUP(AQ3,OFFSET(Pairings!$D$2,($B5-1)*gamesPerRound,0,gamesPerRound,3),3,FALSE)),VLOOKUP(AQ3,OFFSET(Pairings!$E$2,($B5-1)*gamesPerRound,0,gamesPerRound,3),3,FALSE),VLOOKUP(AQ3,OFFSET(Pairings!$D$2,($B5-1)*gamesPerRound,0,gamesPerRound,3),3,FALSE))</f>
        <v>#N/A</v>
      </c>
      <c r="AR5" s="56" t="e">
        <f ca="1">IF(ISNA(VLOOKUP(AR3,OFFSET(Pairings!$D$2,($B5-1)*gamesPerRound,0,gamesPerRound,3),3,FALSE)),VLOOKUP(AR3,OFFSET(Pairings!$E$2,($B5-1)*gamesPerRound,0,gamesPerRound,3),3,FALSE),VLOOKUP(AR3,OFFSET(Pairings!$D$2,($B5-1)*gamesPerRound,0,gamesPerRound,3),3,FALSE))</f>
        <v>#N/A</v>
      </c>
      <c r="AS5" s="56" t="e">
        <f ca="1">IF(ISNA(VLOOKUP(AS3,OFFSET(Pairings!$D$2,($B5-1)*gamesPerRound,0,gamesPerRound,3),3,FALSE)),VLOOKUP(AS3,OFFSET(Pairings!$E$2,($B5-1)*gamesPerRound,0,gamesPerRound,3),3,FALSE),VLOOKUP(AS3,OFFSET(Pairings!$D$2,($B5-1)*gamesPerRound,0,gamesPerRound,3),3,FALSE))</f>
        <v>#N/A</v>
      </c>
      <c r="AT5" s="49" t="e">
        <f ca="1">SUM(Z5:AS5)</f>
        <v>#N/A</v>
      </c>
    </row>
    <row r="6" spans="1:46" x14ac:dyDescent="0.2">
      <c r="B6" s="48">
        <v>3</v>
      </c>
      <c r="C6" s="57" t="str">
        <f t="shared" ca="1" si="2"/>
        <v/>
      </c>
      <c r="D6" s="58" t="str">
        <f t="shared" ca="1" si="2"/>
        <v/>
      </c>
      <c r="E6" s="58" t="str">
        <f t="shared" ca="1" si="2"/>
        <v/>
      </c>
      <c r="F6" s="58" t="str">
        <f t="shared" ca="1" si="2"/>
        <v/>
      </c>
      <c r="G6" s="58" t="str">
        <f t="shared" ca="1" si="2"/>
        <v/>
      </c>
      <c r="H6" s="58" t="str">
        <f t="shared" ca="1" si="2"/>
        <v/>
      </c>
      <c r="I6" s="58" t="str">
        <f t="shared" ca="1" si="2"/>
        <v/>
      </c>
      <c r="J6" s="58" t="str">
        <f t="shared" ca="1" si="2"/>
        <v/>
      </c>
      <c r="K6" s="58" t="str">
        <f t="shared" ca="1" si="2"/>
        <v/>
      </c>
      <c r="L6" s="58" t="str">
        <f t="shared" ca="1" si="2"/>
        <v/>
      </c>
      <c r="M6" s="58" t="str">
        <f t="shared" ca="1" si="3"/>
        <v/>
      </c>
      <c r="N6" s="58" t="str">
        <f t="shared" ca="1" si="3"/>
        <v/>
      </c>
      <c r="O6" s="58" t="str">
        <f t="shared" ca="1" si="4"/>
        <v/>
      </c>
      <c r="P6" s="58" t="str">
        <f t="shared" ca="1" si="4"/>
        <v/>
      </c>
      <c r="Q6" s="58" t="str">
        <f t="shared" ca="1" si="4"/>
        <v/>
      </c>
      <c r="R6" s="58" t="str">
        <f t="shared" ca="1" si="4"/>
        <v/>
      </c>
      <c r="S6" s="58" t="str">
        <f t="shared" ca="1" si="4"/>
        <v/>
      </c>
      <c r="T6" s="58" t="str">
        <f t="shared" ca="1" si="4"/>
        <v/>
      </c>
      <c r="U6" s="58" t="str">
        <f t="shared" ca="1" si="4"/>
        <v/>
      </c>
      <c r="V6" s="58" t="str">
        <f t="shared" ca="1" si="4"/>
        <v/>
      </c>
      <c r="W6" s="69">
        <f ca="1">SUM(C6:V6)</f>
        <v>0</v>
      </c>
      <c r="X6" s="49"/>
      <c r="Z6" s="57" t="e">
        <f ca="1">IF(ISNA(VLOOKUP(Z3,OFFSET(Pairings!$D$2,($B6-1)*gamesPerRound,0,gamesPerRound,3),3,FALSE)),VLOOKUP(Z3,OFFSET(Pairings!$E$2,($B6-1)*gamesPerRound,0,gamesPerRound,3),3,FALSE),VLOOKUP(Z3,OFFSET(Pairings!$D$2,($B6-1)*gamesPerRound,0,gamesPerRound,3),3,FALSE))</f>
        <v>#N/A</v>
      </c>
      <c r="AA6" s="58" t="e">
        <f ca="1">IF(ISNA(VLOOKUP(AA3,OFFSET(Pairings!$D$2,($B6-1)*gamesPerRound,0,gamesPerRound,3),3,FALSE)),VLOOKUP(AA3,OFFSET(Pairings!$E$2,($B6-1)*gamesPerRound,0,gamesPerRound,3),3,FALSE),VLOOKUP(AA3,OFFSET(Pairings!$D$2,($B6-1)*gamesPerRound,0,gamesPerRound,3),3,FALSE))</f>
        <v>#N/A</v>
      </c>
      <c r="AB6" s="58" t="e">
        <f ca="1">IF(ISNA(VLOOKUP(AB3,OFFSET(Pairings!$D$2,($B6-1)*gamesPerRound,0,gamesPerRound,3),3,FALSE)),VLOOKUP(AB3,OFFSET(Pairings!$E$2,($B6-1)*gamesPerRound,0,gamesPerRound,3),3,FALSE),VLOOKUP(AB3,OFFSET(Pairings!$D$2,($B6-1)*gamesPerRound,0,gamesPerRound,3),3,FALSE))</f>
        <v>#N/A</v>
      </c>
      <c r="AC6" s="58" t="e">
        <f ca="1">IF(ISNA(VLOOKUP(AC3,OFFSET(Pairings!$D$2,($B6-1)*gamesPerRound,0,gamesPerRound,3),3,FALSE)),VLOOKUP(AC3,OFFSET(Pairings!$E$2,($B6-1)*gamesPerRound,0,gamesPerRound,3),3,FALSE),VLOOKUP(AC3,OFFSET(Pairings!$D$2,($B6-1)*gamesPerRound,0,gamesPerRound,3),3,FALSE))</f>
        <v>#N/A</v>
      </c>
      <c r="AD6" s="58" t="e">
        <f ca="1">IF(ISNA(VLOOKUP(AD3,OFFSET(Pairings!$D$2,($B6-1)*gamesPerRound,0,gamesPerRound,3),3,FALSE)),VLOOKUP(AD3,OFFSET(Pairings!$E$2,($B6-1)*gamesPerRound,0,gamesPerRound,3),3,FALSE),VLOOKUP(AD3,OFFSET(Pairings!$D$2,($B6-1)*gamesPerRound,0,gamesPerRound,3),3,FALSE))</f>
        <v>#N/A</v>
      </c>
      <c r="AE6" s="58" t="e">
        <f ca="1">IF(ISNA(VLOOKUP(AE3,OFFSET(Pairings!$D$2,($B6-1)*gamesPerRound,0,gamesPerRound,3),3,FALSE)),VLOOKUP(AE3,OFFSET(Pairings!$E$2,($B6-1)*gamesPerRound,0,gamesPerRound,3),3,FALSE),VLOOKUP(AE3,OFFSET(Pairings!$D$2,($B6-1)*gamesPerRound,0,gamesPerRound,3),3,FALSE))</f>
        <v>#N/A</v>
      </c>
      <c r="AF6" s="58" t="e">
        <f ca="1">IF(ISNA(VLOOKUP(AF3,OFFSET(Pairings!$D$2,($B6-1)*gamesPerRound,0,gamesPerRound,3),3,FALSE)),VLOOKUP(AF3,OFFSET(Pairings!$E$2,($B6-1)*gamesPerRound,0,gamesPerRound,3),3,FALSE),VLOOKUP(AF3,OFFSET(Pairings!$D$2,($B6-1)*gamesPerRound,0,gamesPerRound,3),3,FALSE))</f>
        <v>#N/A</v>
      </c>
      <c r="AG6" s="58" t="e">
        <f ca="1">IF(ISNA(VLOOKUP(AG3,OFFSET(Pairings!$D$2,($B6-1)*gamesPerRound,0,gamesPerRound,3),3,FALSE)),VLOOKUP(AG3,OFFSET(Pairings!$E$2,($B6-1)*gamesPerRound,0,gamesPerRound,3),3,FALSE),VLOOKUP(AG3,OFFSET(Pairings!$D$2,($B6-1)*gamesPerRound,0,gamesPerRound,3),3,FALSE))</f>
        <v>#N/A</v>
      </c>
      <c r="AH6" s="58" t="e">
        <f ca="1">IF(ISNA(VLOOKUP(AH3,OFFSET(Pairings!$D$2,($B6-1)*gamesPerRound,0,gamesPerRound,3),3,FALSE)),VLOOKUP(AH3,OFFSET(Pairings!$E$2,($B6-1)*gamesPerRound,0,gamesPerRound,3),3,FALSE),VLOOKUP(AH3,OFFSET(Pairings!$D$2,($B6-1)*gamesPerRound,0,gamesPerRound,3),3,FALSE))</f>
        <v>#N/A</v>
      </c>
      <c r="AI6" s="58" t="e">
        <f ca="1">IF(ISNA(VLOOKUP(AI3,OFFSET(Pairings!$D$2,($B6-1)*gamesPerRound,0,gamesPerRound,3),3,FALSE)),VLOOKUP(AI3,OFFSET(Pairings!$E$2,($B6-1)*gamesPerRound,0,gamesPerRound,3),3,FALSE),VLOOKUP(AI3,OFFSET(Pairings!$D$2,($B6-1)*gamesPerRound,0,gamesPerRound,3),3,FALSE))</f>
        <v>#N/A</v>
      </c>
      <c r="AJ6" s="58" t="e">
        <f ca="1">IF(ISNA(VLOOKUP(AJ3,OFFSET(Pairings!$D$2,($B6-1)*gamesPerRound,0,gamesPerRound,3),3,FALSE)),VLOOKUP(AJ3,OFFSET(Pairings!$E$2,($B6-1)*gamesPerRound,0,gamesPerRound,3),3,FALSE),VLOOKUP(AJ3,OFFSET(Pairings!$D$2,($B6-1)*gamesPerRound,0,gamesPerRound,3),3,FALSE))</f>
        <v>#N/A</v>
      </c>
      <c r="AK6" s="59" t="e">
        <f ca="1">IF(ISNA(VLOOKUP(AK3,OFFSET(Pairings!$D$2,($B6-1)*gamesPerRound,0,gamesPerRound,3),3,FALSE)),VLOOKUP(AK3,OFFSET(Pairings!$E$2,($B6-1)*gamesPerRound,0,gamesPerRound,3),3,FALSE),VLOOKUP(AK3,OFFSET(Pairings!$D$2,($B6-1)*gamesPerRound,0,gamesPerRound,3),3,FALSE))</f>
        <v>#N/A</v>
      </c>
      <c r="AL6" s="59" t="e">
        <f ca="1">IF(ISNA(VLOOKUP(AL3,OFFSET(Pairings!$D$2,($B6-1)*gamesPerRound,0,gamesPerRound,3),3,FALSE)),VLOOKUP(AL3,OFFSET(Pairings!$E$2,($B6-1)*gamesPerRound,0,gamesPerRound,3),3,FALSE),VLOOKUP(AL3,OFFSET(Pairings!$D$2,($B6-1)*gamesPerRound,0,gamesPerRound,3),3,FALSE))</f>
        <v>#N/A</v>
      </c>
      <c r="AM6" s="59" t="e">
        <f ca="1">IF(ISNA(VLOOKUP(AM3,OFFSET(Pairings!$D$2,($B6-1)*gamesPerRound,0,gamesPerRound,3),3,FALSE)),VLOOKUP(AM3,OFFSET(Pairings!$E$2,($B6-1)*gamesPerRound,0,gamesPerRound,3),3,FALSE),VLOOKUP(AM3,OFFSET(Pairings!$D$2,($B6-1)*gamesPerRound,0,gamesPerRound,3),3,FALSE))</f>
        <v>#N/A</v>
      </c>
      <c r="AN6" s="59" t="e">
        <f ca="1">IF(ISNA(VLOOKUP(AN3,OFFSET(Pairings!$D$2,($B6-1)*gamesPerRound,0,gamesPerRound,3),3,FALSE)),VLOOKUP(AN3,OFFSET(Pairings!$E$2,($B6-1)*gamesPerRound,0,gamesPerRound,3),3,FALSE),VLOOKUP(AN3,OFFSET(Pairings!$D$2,($B6-1)*gamesPerRound,0,gamesPerRound,3),3,FALSE))</f>
        <v>#N/A</v>
      </c>
      <c r="AO6" s="59" t="e">
        <f ca="1">IF(ISNA(VLOOKUP(AO3,OFFSET(Pairings!$D$2,($B6-1)*gamesPerRound,0,gamesPerRound,3),3,FALSE)),VLOOKUP(AO3,OFFSET(Pairings!$E$2,($B6-1)*gamesPerRound,0,gamesPerRound,3),3,FALSE),VLOOKUP(AO3,OFFSET(Pairings!$D$2,($B6-1)*gamesPerRound,0,gamesPerRound,3),3,FALSE))</f>
        <v>#N/A</v>
      </c>
      <c r="AP6" s="59" t="e">
        <f ca="1">IF(ISNA(VLOOKUP(AP3,OFFSET(Pairings!$D$2,($B6-1)*gamesPerRound,0,gamesPerRound,3),3,FALSE)),VLOOKUP(AP3,OFFSET(Pairings!$E$2,($B6-1)*gamesPerRound,0,gamesPerRound,3),3,FALSE),VLOOKUP(AP3,OFFSET(Pairings!$D$2,($B6-1)*gamesPerRound,0,gamesPerRound,3),3,FALSE))</f>
        <v>#N/A</v>
      </c>
      <c r="AQ6" s="59" t="e">
        <f ca="1">IF(ISNA(VLOOKUP(AQ3,OFFSET(Pairings!$D$2,($B6-1)*gamesPerRound,0,gamesPerRound,3),3,FALSE)),VLOOKUP(AQ3,OFFSET(Pairings!$E$2,($B6-1)*gamesPerRound,0,gamesPerRound,3),3,FALSE),VLOOKUP(AQ3,OFFSET(Pairings!$D$2,($B6-1)*gamesPerRound,0,gamesPerRound,3),3,FALSE))</f>
        <v>#N/A</v>
      </c>
      <c r="AR6" s="59" t="e">
        <f ca="1">IF(ISNA(VLOOKUP(AR3,OFFSET(Pairings!$D$2,($B6-1)*gamesPerRound,0,gamesPerRound,3),3,FALSE)),VLOOKUP(AR3,OFFSET(Pairings!$E$2,($B6-1)*gamesPerRound,0,gamesPerRound,3),3,FALSE),VLOOKUP(AR3,OFFSET(Pairings!$D$2,($B6-1)*gamesPerRound,0,gamesPerRound,3),3,FALSE))</f>
        <v>#N/A</v>
      </c>
      <c r="AS6" s="59" t="e">
        <f ca="1">IF(ISNA(VLOOKUP(AS3,OFFSET(Pairings!$D$2,($B6-1)*gamesPerRound,0,gamesPerRound,3),3,FALSE)),VLOOKUP(AS3,OFFSET(Pairings!$E$2,($B6-1)*gamesPerRound,0,gamesPerRound,3),3,FALSE),VLOOKUP(AS3,OFFSET(Pairings!$D$2,($B6-1)*gamesPerRound,0,gamesPerRound,3),3,FALSE))</f>
        <v>#N/A</v>
      </c>
      <c r="AT6" s="49" t="e">
        <f ca="1">SUM(Z6:AS6)</f>
        <v>#N/A</v>
      </c>
    </row>
    <row r="7" spans="1:46" ht="15.75" thickBot="1" x14ac:dyDescent="0.25">
      <c r="B7" s="18" t="s">
        <v>110</v>
      </c>
      <c r="C7" s="61">
        <f ca="1">SUM(C4:C6)</f>
        <v>0</v>
      </c>
      <c r="D7" s="51">
        <f t="shared" ref="D7:N7" ca="1" si="5">SUM(D4:D6)</f>
        <v>0</v>
      </c>
      <c r="E7" s="51">
        <f t="shared" ca="1" si="5"/>
        <v>0</v>
      </c>
      <c r="F7" s="51">
        <f t="shared" ca="1" si="5"/>
        <v>0</v>
      </c>
      <c r="G7" s="51">
        <f t="shared" ca="1" si="5"/>
        <v>0</v>
      </c>
      <c r="H7" s="51">
        <f t="shared" ca="1" si="5"/>
        <v>0</v>
      </c>
      <c r="I7" s="51">
        <f t="shared" ca="1" si="5"/>
        <v>0</v>
      </c>
      <c r="J7" s="51">
        <f t="shared" ca="1" si="5"/>
        <v>0</v>
      </c>
      <c r="K7" s="51">
        <f t="shared" ca="1" si="5"/>
        <v>0</v>
      </c>
      <c r="L7" s="51">
        <f t="shared" ca="1" si="5"/>
        <v>0</v>
      </c>
      <c r="M7" s="51">
        <f t="shared" ca="1" si="5"/>
        <v>0</v>
      </c>
      <c r="N7" s="51">
        <f t="shared" ca="1" si="5"/>
        <v>0</v>
      </c>
      <c r="O7" s="51">
        <f t="shared" ref="O7:W7" ca="1" si="6">SUM(O4:O6)</f>
        <v>0</v>
      </c>
      <c r="P7" s="51">
        <f t="shared" ca="1" si="6"/>
        <v>0</v>
      </c>
      <c r="Q7" s="51">
        <f t="shared" ca="1" si="6"/>
        <v>0</v>
      </c>
      <c r="R7" s="51">
        <f t="shared" ca="1" si="6"/>
        <v>0</v>
      </c>
      <c r="S7" s="51">
        <f t="shared" ca="1" si="6"/>
        <v>0</v>
      </c>
      <c r="T7" s="51">
        <f t="shared" ca="1" si="6"/>
        <v>0</v>
      </c>
      <c r="U7" s="51">
        <f t="shared" ca="1" si="6"/>
        <v>0</v>
      </c>
      <c r="V7" s="51">
        <f t="shared" ca="1" si="6"/>
        <v>0</v>
      </c>
      <c r="W7" s="70">
        <f t="shared" ca="1" si="6"/>
        <v>0</v>
      </c>
      <c r="X7" s="65">
        <f ca="1">VLOOKUP(A3,OFFSET(Teams!$B$1,1,0,teams,4),4,FALSE)</f>
        <v>1</v>
      </c>
      <c r="Z7" s="61" t="e">
        <f t="shared" ref="Z7:AT7" ca="1" si="7">SUM(Z4:Z6)</f>
        <v>#N/A</v>
      </c>
      <c r="AA7" s="51" t="e">
        <f t="shared" ca="1" si="7"/>
        <v>#N/A</v>
      </c>
      <c r="AB7" s="51" t="e">
        <f t="shared" ca="1" si="7"/>
        <v>#N/A</v>
      </c>
      <c r="AC7" s="51" t="e">
        <f t="shared" ca="1" si="7"/>
        <v>#N/A</v>
      </c>
      <c r="AD7" s="51" t="e">
        <f t="shared" ca="1" si="7"/>
        <v>#N/A</v>
      </c>
      <c r="AE7" s="51" t="e">
        <f t="shared" ca="1" si="7"/>
        <v>#N/A</v>
      </c>
      <c r="AF7" s="51" t="e">
        <f t="shared" ca="1" si="7"/>
        <v>#N/A</v>
      </c>
      <c r="AG7" s="51" t="e">
        <f t="shared" ca="1" si="7"/>
        <v>#N/A</v>
      </c>
      <c r="AH7" s="51" t="e">
        <f t="shared" ca="1" si="7"/>
        <v>#N/A</v>
      </c>
      <c r="AI7" s="51" t="e">
        <f t="shared" ca="1" si="7"/>
        <v>#N/A</v>
      </c>
      <c r="AJ7" s="51" t="e">
        <f t="shared" ca="1" si="7"/>
        <v>#N/A</v>
      </c>
      <c r="AK7" s="51" t="e">
        <f t="shared" ca="1" si="7"/>
        <v>#N/A</v>
      </c>
      <c r="AL7" s="51" t="e">
        <f t="shared" ref="AL7:AS7" ca="1" si="8">SUM(AL4:AL6)</f>
        <v>#N/A</v>
      </c>
      <c r="AM7" s="51" t="e">
        <f t="shared" ca="1" si="8"/>
        <v>#N/A</v>
      </c>
      <c r="AN7" s="51" t="e">
        <f t="shared" ca="1" si="8"/>
        <v>#N/A</v>
      </c>
      <c r="AO7" s="51" t="e">
        <f t="shared" ca="1" si="8"/>
        <v>#N/A</v>
      </c>
      <c r="AP7" s="51" t="e">
        <f t="shared" ca="1" si="8"/>
        <v>#N/A</v>
      </c>
      <c r="AQ7" s="51" t="e">
        <f t="shared" ca="1" si="8"/>
        <v>#N/A</v>
      </c>
      <c r="AR7" s="51" t="e">
        <f t="shared" ca="1" si="8"/>
        <v>#N/A</v>
      </c>
      <c r="AS7" s="51" t="e">
        <f t="shared" ca="1" si="8"/>
        <v>#N/A</v>
      </c>
      <c r="AT7" s="37" t="e">
        <f t="shared" ca="1" si="7"/>
        <v>#N/A</v>
      </c>
    </row>
    <row r="8" spans="1:46" ht="15.75" thickBot="1" x14ac:dyDescent="0.25">
      <c r="X8" s="62"/>
    </row>
    <row r="9" spans="1:46" x14ac:dyDescent="0.2">
      <c r="A9" s="12" t="s">
        <v>10</v>
      </c>
      <c r="B9" s="38">
        <f>VLOOKUP(A9,TeamLookup,2,FALSE)</f>
        <v>0</v>
      </c>
      <c r="C9" s="60" t="str">
        <f>$A9&amp;"."&amp;TEXT(C$1,"00")</f>
        <v>B.01</v>
      </c>
      <c r="D9" s="50" t="str">
        <f t="shared" ref="D9:V9" si="9">$A9&amp;"."&amp;TEXT(D$1,"00")</f>
        <v>B.02</v>
      </c>
      <c r="E9" s="50" t="str">
        <f t="shared" si="9"/>
        <v>B.03</v>
      </c>
      <c r="F9" s="50" t="str">
        <f t="shared" si="9"/>
        <v>B.04</v>
      </c>
      <c r="G9" s="50" t="str">
        <f t="shared" si="9"/>
        <v>B.05</v>
      </c>
      <c r="H9" s="50" t="str">
        <f t="shared" si="9"/>
        <v>B.06</v>
      </c>
      <c r="I9" s="50" t="str">
        <f t="shared" si="9"/>
        <v>B.07</v>
      </c>
      <c r="J9" s="50" t="str">
        <f t="shared" si="9"/>
        <v>B.08</v>
      </c>
      <c r="K9" s="50" t="str">
        <f t="shared" si="9"/>
        <v>B.09</v>
      </c>
      <c r="L9" s="50" t="str">
        <f t="shared" si="9"/>
        <v>B.10</v>
      </c>
      <c r="M9" s="50" t="str">
        <f t="shared" si="9"/>
        <v>B.11</v>
      </c>
      <c r="N9" s="50" t="str">
        <f t="shared" si="9"/>
        <v>B.12</v>
      </c>
      <c r="O9" s="50" t="str">
        <f t="shared" si="9"/>
        <v>B.13</v>
      </c>
      <c r="P9" s="50" t="str">
        <f t="shared" si="9"/>
        <v>B.14</v>
      </c>
      <c r="Q9" s="50" t="str">
        <f t="shared" si="9"/>
        <v>B.15</v>
      </c>
      <c r="R9" s="50" t="str">
        <f t="shared" si="9"/>
        <v>B.16</v>
      </c>
      <c r="S9" s="50" t="str">
        <f t="shared" si="9"/>
        <v>B.17</v>
      </c>
      <c r="T9" s="50" t="str">
        <f t="shared" si="9"/>
        <v>B.18</v>
      </c>
      <c r="U9" s="50" t="str">
        <f t="shared" si="9"/>
        <v>B.19</v>
      </c>
      <c r="V9" s="50" t="str">
        <f t="shared" si="9"/>
        <v>B.20</v>
      </c>
      <c r="W9" s="67" t="s">
        <v>110</v>
      </c>
      <c r="X9" s="66" t="s">
        <v>137</v>
      </c>
      <c r="Y9" s="12"/>
      <c r="Z9" s="60" t="str">
        <f>$A9&amp;"."&amp;TEXT(Z$1,"00")</f>
        <v>B.01</v>
      </c>
      <c r="AA9" s="50" t="str">
        <f t="shared" ref="AA9:AS9" si="10">$A9&amp;"."&amp;TEXT(AA$1,"00")</f>
        <v>B.02</v>
      </c>
      <c r="AB9" s="50" t="str">
        <f t="shared" si="10"/>
        <v>B.03</v>
      </c>
      <c r="AC9" s="50" t="str">
        <f t="shared" si="10"/>
        <v>B.04</v>
      </c>
      <c r="AD9" s="50" t="str">
        <f t="shared" si="10"/>
        <v>B.05</v>
      </c>
      <c r="AE9" s="50" t="str">
        <f t="shared" si="10"/>
        <v>B.06</v>
      </c>
      <c r="AF9" s="50" t="str">
        <f t="shared" si="10"/>
        <v>B.07</v>
      </c>
      <c r="AG9" s="50" t="str">
        <f t="shared" si="10"/>
        <v>B.08</v>
      </c>
      <c r="AH9" s="50" t="str">
        <f t="shared" si="10"/>
        <v>B.09</v>
      </c>
      <c r="AI9" s="50" t="str">
        <f t="shared" si="10"/>
        <v>B.10</v>
      </c>
      <c r="AJ9" s="50" t="str">
        <f t="shared" si="10"/>
        <v>B.11</v>
      </c>
      <c r="AK9" s="50" t="str">
        <f t="shared" si="10"/>
        <v>B.12</v>
      </c>
      <c r="AL9" s="50" t="str">
        <f t="shared" si="10"/>
        <v>B.13</v>
      </c>
      <c r="AM9" s="50" t="str">
        <f t="shared" si="10"/>
        <v>B.14</v>
      </c>
      <c r="AN9" s="50" t="str">
        <f t="shared" si="10"/>
        <v>B.15</v>
      </c>
      <c r="AO9" s="50" t="str">
        <f t="shared" si="10"/>
        <v>B.16</v>
      </c>
      <c r="AP9" s="50" t="str">
        <f t="shared" si="10"/>
        <v>B.17</v>
      </c>
      <c r="AQ9" s="50" t="str">
        <f t="shared" si="10"/>
        <v>B.18</v>
      </c>
      <c r="AR9" s="50" t="str">
        <f t="shared" si="10"/>
        <v>B.19</v>
      </c>
      <c r="AS9" s="50" t="str">
        <f t="shared" si="10"/>
        <v>B.20</v>
      </c>
      <c r="AT9" s="36" t="s">
        <v>110</v>
      </c>
    </row>
    <row r="10" spans="1:46" x14ac:dyDescent="0.2">
      <c r="B10" s="48">
        <v>1</v>
      </c>
      <c r="C10" s="52" t="str">
        <f t="shared" ref="C10:N12" ca="1" si="11">IF(ISNA(Z10),"",Z10)</f>
        <v/>
      </c>
      <c r="D10" s="53" t="str">
        <f t="shared" ca="1" si="11"/>
        <v/>
      </c>
      <c r="E10" s="53" t="str">
        <f t="shared" ca="1" si="11"/>
        <v/>
      </c>
      <c r="F10" s="53" t="str">
        <f t="shared" ca="1" si="11"/>
        <v/>
      </c>
      <c r="G10" s="53" t="str">
        <f t="shared" ca="1" si="11"/>
        <v/>
      </c>
      <c r="H10" s="53" t="str">
        <f t="shared" ca="1" si="11"/>
        <v/>
      </c>
      <c r="I10" s="53" t="str">
        <f t="shared" ca="1" si="11"/>
        <v/>
      </c>
      <c r="J10" s="53" t="str">
        <f t="shared" ca="1" si="11"/>
        <v/>
      </c>
      <c r="K10" s="53" t="str">
        <f t="shared" ca="1" si="11"/>
        <v/>
      </c>
      <c r="L10" s="53" t="str">
        <f t="shared" ca="1" si="11"/>
        <v/>
      </c>
      <c r="M10" s="53" t="str">
        <f t="shared" ca="1" si="11"/>
        <v/>
      </c>
      <c r="N10" s="53" t="str">
        <f t="shared" ca="1" si="11"/>
        <v/>
      </c>
      <c r="O10" s="53" t="str">
        <f t="shared" ref="O10:V12" ca="1" si="12">IF(ISNA(AL10),"",AL10)</f>
        <v/>
      </c>
      <c r="P10" s="53" t="str">
        <f t="shared" ca="1" si="12"/>
        <v/>
      </c>
      <c r="Q10" s="53" t="str">
        <f t="shared" ca="1" si="12"/>
        <v/>
      </c>
      <c r="R10" s="53" t="str">
        <f t="shared" ca="1" si="12"/>
        <v/>
      </c>
      <c r="S10" s="53" t="str">
        <f t="shared" ca="1" si="12"/>
        <v/>
      </c>
      <c r="T10" s="53" t="str">
        <f t="shared" ca="1" si="12"/>
        <v/>
      </c>
      <c r="U10" s="53" t="str">
        <f t="shared" ca="1" si="12"/>
        <v/>
      </c>
      <c r="V10" s="53" t="str">
        <f t="shared" ca="1" si="12"/>
        <v/>
      </c>
      <c r="W10" s="68">
        <f ca="1">SUM(C10:V10)</f>
        <v>0</v>
      </c>
      <c r="X10" s="49"/>
      <c r="Z10" s="53" t="e">
        <f ca="1">IF(ISNA(VLOOKUP(Z9,OFFSET(Pairings!$D$2,($B10-1)*gamesPerRound,0,gamesPerRound,3),3,FALSE)),VLOOKUP(Z9,OFFSET(Pairings!$E$2,($B10-1)*gamesPerRound,0,gamesPerRound,3),3,FALSE),VLOOKUP(Z9,OFFSET(Pairings!$D$2,($B10-1)*gamesPerRound,0,gamesPerRound,3),3,FALSE))</f>
        <v>#N/A</v>
      </c>
      <c r="AA10" s="53" t="e">
        <f ca="1">IF(ISNA(VLOOKUP(AA9,OFFSET(Pairings!$D$2,($B10-1)*gamesPerRound,0,gamesPerRound,3),3,FALSE)),VLOOKUP(AA9,OFFSET(Pairings!$E$2,($B10-1)*gamesPerRound,0,gamesPerRound,3),3,FALSE),VLOOKUP(AA9,OFFSET(Pairings!$D$2,($B10-1)*gamesPerRound,0,gamesPerRound,3),3,FALSE))</f>
        <v>#N/A</v>
      </c>
      <c r="AB10" s="53" t="e">
        <f ca="1">IF(ISNA(VLOOKUP(AB9,OFFSET(Pairings!$D$2,($B10-1)*gamesPerRound,0,gamesPerRound,3),3,FALSE)),VLOOKUP(AB9,OFFSET(Pairings!$E$2,($B10-1)*gamesPerRound,0,gamesPerRound,3),3,FALSE),VLOOKUP(AB9,OFFSET(Pairings!$D$2,($B10-1)*gamesPerRound,0,gamesPerRound,3),3,FALSE))</f>
        <v>#N/A</v>
      </c>
      <c r="AC10" s="53" t="e">
        <f ca="1">IF(ISNA(VLOOKUP(AC9,OFFSET(Pairings!$D$2,($B10-1)*gamesPerRound,0,gamesPerRound,3),3,FALSE)),VLOOKUP(AC9,OFFSET(Pairings!$E$2,($B10-1)*gamesPerRound,0,gamesPerRound,3),3,FALSE),VLOOKUP(AC9,OFFSET(Pairings!$D$2,($B10-1)*gamesPerRound,0,gamesPerRound,3),3,FALSE))</f>
        <v>#N/A</v>
      </c>
      <c r="AD10" s="53" t="e">
        <f ca="1">IF(ISNA(VLOOKUP(AD9,OFFSET(Pairings!$D$2,($B10-1)*gamesPerRound,0,gamesPerRound,3),3,FALSE)),VLOOKUP(AD9,OFFSET(Pairings!$E$2,($B10-1)*gamesPerRound,0,gamesPerRound,3),3,FALSE),VLOOKUP(AD9,OFFSET(Pairings!$D$2,($B10-1)*gamesPerRound,0,gamesPerRound,3),3,FALSE))</f>
        <v>#N/A</v>
      </c>
      <c r="AE10" s="53" t="e">
        <f ca="1">IF(ISNA(VLOOKUP(AE9,OFFSET(Pairings!$D$2,($B10-1)*gamesPerRound,0,gamesPerRound,3),3,FALSE)),VLOOKUP(AE9,OFFSET(Pairings!$E$2,($B10-1)*gamesPerRound,0,gamesPerRound,3),3,FALSE),VLOOKUP(AE9,OFFSET(Pairings!$D$2,($B10-1)*gamesPerRound,0,gamesPerRound,3),3,FALSE))</f>
        <v>#N/A</v>
      </c>
      <c r="AF10" s="53" t="e">
        <f ca="1">IF(ISNA(VLOOKUP(AF9,OFFSET(Pairings!$D$2,($B10-1)*gamesPerRound,0,gamesPerRound,3),3,FALSE)),VLOOKUP(AF9,OFFSET(Pairings!$E$2,($B10-1)*gamesPerRound,0,gamesPerRound,3),3,FALSE),VLOOKUP(AF9,OFFSET(Pairings!$D$2,($B10-1)*gamesPerRound,0,gamesPerRound,3),3,FALSE))</f>
        <v>#N/A</v>
      </c>
      <c r="AG10" s="53" t="e">
        <f ca="1">IF(ISNA(VLOOKUP(AG9,OFFSET(Pairings!$D$2,($B10-1)*gamesPerRound,0,gamesPerRound,3),3,FALSE)),VLOOKUP(AG9,OFFSET(Pairings!$E$2,($B10-1)*gamesPerRound,0,gamesPerRound,3),3,FALSE),VLOOKUP(AG9,OFFSET(Pairings!$D$2,($B10-1)*gamesPerRound,0,gamesPerRound,3),3,FALSE))</f>
        <v>#N/A</v>
      </c>
      <c r="AH10" s="53" t="e">
        <f ca="1">IF(ISNA(VLOOKUP(AH9,OFFSET(Pairings!$D$2,($B10-1)*gamesPerRound,0,gamesPerRound,3),3,FALSE)),VLOOKUP(AH9,OFFSET(Pairings!$E$2,($B10-1)*gamesPerRound,0,gamesPerRound,3),3,FALSE),VLOOKUP(AH9,OFFSET(Pairings!$D$2,($B10-1)*gamesPerRound,0,gamesPerRound,3),3,FALSE))</f>
        <v>#N/A</v>
      </c>
      <c r="AI10" s="53" t="e">
        <f ca="1">IF(ISNA(VLOOKUP(AI9,OFFSET(Pairings!$D$2,($B10-1)*gamesPerRound,0,gamesPerRound,3),3,FALSE)),VLOOKUP(AI9,OFFSET(Pairings!$E$2,($B10-1)*gamesPerRound,0,gamesPerRound,3),3,FALSE),VLOOKUP(AI9,OFFSET(Pairings!$D$2,($B10-1)*gamesPerRound,0,gamesPerRound,3),3,FALSE))</f>
        <v>#N/A</v>
      </c>
      <c r="AJ10" s="53" t="e">
        <f ca="1">IF(ISNA(VLOOKUP(AJ9,OFFSET(Pairings!$D$2,($B10-1)*gamesPerRound,0,gamesPerRound,3),3,FALSE)),VLOOKUP(AJ9,OFFSET(Pairings!$E$2,($B10-1)*gamesPerRound,0,gamesPerRound,3),3,FALSE),VLOOKUP(AJ9,OFFSET(Pairings!$D$2,($B10-1)*gamesPerRound,0,gamesPerRound,3),3,FALSE))</f>
        <v>#N/A</v>
      </c>
      <c r="AK10" s="54" t="e">
        <f ca="1">IF(ISNA(VLOOKUP(AK9,OFFSET(Pairings!$D$2,($B10-1)*gamesPerRound,0,gamesPerRound,3),3,FALSE)),VLOOKUP(AK9,OFFSET(Pairings!$E$2,($B10-1)*gamesPerRound,0,gamesPerRound,3),3,FALSE),VLOOKUP(AK9,OFFSET(Pairings!$D$2,($B10-1)*gamesPerRound,0,gamesPerRound,3),3,FALSE))</f>
        <v>#N/A</v>
      </c>
      <c r="AL10" s="54" t="e">
        <f ca="1">IF(ISNA(VLOOKUP(AL9,OFFSET(Pairings!$D$2,($B10-1)*gamesPerRound,0,gamesPerRound,3),3,FALSE)),VLOOKUP(AL9,OFFSET(Pairings!$E$2,($B10-1)*gamesPerRound,0,gamesPerRound,3),3,FALSE),VLOOKUP(AL9,OFFSET(Pairings!$D$2,($B10-1)*gamesPerRound,0,gamesPerRound,3),3,FALSE))</f>
        <v>#N/A</v>
      </c>
      <c r="AM10" s="54" t="e">
        <f ca="1">IF(ISNA(VLOOKUP(AM9,OFFSET(Pairings!$D$2,($B10-1)*gamesPerRound,0,gamesPerRound,3),3,FALSE)),VLOOKUP(AM9,OFFSET(Pairings!$E$2,($B10-1)*gamesPerRound,0,gamesPerRound,3),3,FALSE),VLOOKUP(AM9,OFFSET(Pairings!$D$2,($B10-1)*gamesPerRound,0,gamesPerRound,3),3,FALSE))</f>
        <v>#N/A</v>
      </c>
      <c r="AN10" s="54" t="e">
        <f ca="1">IF(ISNA(VLOOKUP(AN9,OFFSET(Pairings!$D$2,($B10-1)*gamesPerRound,0,gamesPerRound,3),3,FALSE)),VLOOKUP(AN9,OFFSET(Pairings!$E$2,($B10-1)*gamesPerRound,0,gamesPerRound,3),3,FALSE),VLOOKUP(AN9,OFFSET(Pairings!$D$2,($B10-1)*gamesPerRound,0,gamesPerRound,3),3,FALSE))</f>
        <v>#N/A</v>
      </c>
      <c r="AO10" s="54" t="e">
        <f ca="1">IF(ISNA(VLOOKUP(AO9,OFFSET(Pairings!$D$2,($B10-1)*gamesPerRound,0,gamesPerRound,3),3,FALSE)),VLOOKUP(AO9,OFFSET(Pairings!$E$2,($B10-1)*gamesPerRound,0,gamesPerRound,3),3,FALSE),VLOOKUP(AO9,OFFSET(Pairings!$D$2,($B10-1)*gamesPerRound,0,gamesPerRound,3),3,FALSE))</f>
        <v>#N/A</v>
      </c>
      <c r="AP10" s="54" t="e">
        <f ca="1">IF(ISNA(VLOOKUP(AP9,OFFSET(Pairings!$D$2,($B10-1)*gamesPerRound,0,gamesPerRound,3),3,FALSE)),VLOOKUP(AP9,OFFSET(Pairings!$E$2,($B10-1)*gamesPerRound,0,gamesPerRound,3),3,FALSE),VLOOKUP(AP9,OFFSET(Pairings!$D$2,($B10-1)*gamesPerRound,0,gamesPerRound,3),3,FALSE))</f>
        <v>#N/A</v>
      </c>
      <c r="AQ10" s="54" t="e">
        <f ca="1">IF(ISNA(VLOOKUP(AQ9,OFFSET(Pairings!$D$2,($B10-1)*gamesPerRound,0,gamesPerRound,3),3,FALSE)),VLOOKUP(AQ9,OFFSET(Pairings!$E$2,($B10-1)*gamesPerRound,0,gamesPerRound,3),3,FALSE),VLOOKUP(AQ9,OFFSET(Pairings!$D$2,($B10-1)*gamesPerRound,0,gamesPerRound,3),3,FALSE))</f>
        <v>#N/A</v>
      </c>
      <c r="AR10" s="54" t="e">
        <f ca="1">IF(ISNA(VLOOKUP(AR9,OFFSET(Pairings!$D$2,($B10-1)*gamesPerRound,0,gamesPerRound,3),3,FALSE)),VLOOKUP(AR9,OFFSET(Pairings!$E$2,($B10-1)*gamesPerRound,0,gamesPerRound,3),3,FALSE),VLOOKUP(AR9,OFFSET(Pairings!$D$2,($B10-1)*gamesPerRound,0,gamesPerRound,3),3,FALSE))</f>
        <v>#N/A</v>
      </c>
      <c r="AS10" s="54" t="e">
        <f ca="1">IF(ISNA(VLOOKUP(AS9,OFFSET(Pairings!$D$2,($B10-1)*gamesPerRound,0,gamesPerRound,3),3,FALSE)),VLOOKUP(AS9,OFFSET(Pairings!$E$2,($B10-1)*gamesPerRound,0,gamesPerRound,3),3,FALSE),VLOOKUP(AS9,OFFSET(Pairings!$D$2,($B10-1)*gamesPerRound,0,gamesPerRound,3),3,FALSE))</f>
        <v>#N/A</v>
      </c>
      <c r="AT10" s="49" t="e">
        <f ca="1">SUM(Z10:AS10)</f>
        <v>#N/A</v>
      </c>
    </row>
    <row r="11" spans="1:46" x14ac:dyDescent="0.2">
      <c r="B11" s="48">
        <v>2</v>
      </c>
      <c r="C11" s="55" t="str">
        <f t="shared" ca="1" si="11"/>
        <v/>
      </c>
      <c r="D11" s="33" t="str">
        <f t="shared" ca="1" si="11"/>
        <v/>
      </c>
      <c r="E11" s="33" t="str">
        <f t="shared" ca="1" si="11"/>
        <v/>
      </c>
      <c r="F11" s="33" t="str">
        <f t="shared" ca="1" si="11"/>
        <v/>
      </c>
      <c r="G11" s="33" t="str">
        <f t="shared" ca="1" si="11"/>
        <v/>
      </c>
      <c r="H11" s="33" t="str">
        <f t="shared" ca="1" si="11"/>
        <v/>
      </c>
      <c r="I11" s="33" t="str">
        <f t="shared" ca="1" si="11"/>
        <v/>
      </c>
      <c r="J11" s="33" t="str">
        <f t="shared" ca="1" si="11"/>
        <v/>
      </c>
      <c r="K11" s="33" t="str">
        <f t="shared" ca="1" si="11"/>
        <v/>
      </c>
      <c r="L11" s="33" t="str">
        <f t="shared" ca="1" si="11"/>
        <v/>
      </c>
      <c r="M11" s="33" t="str">
        <f t="shared" ca="1" si="11"/>
        <v/>
      </c>
      <c r="N11" s="33" t="str">
        <f t="shared" ca="1" si="11"/>
        <v/>
      </c>
      <c r="O11" s="33" t="str">
        <f t="shared" ca="1" si="12"/>
        <v/>
      </c>
      <c r="P11" s="33" t="str">
        <f t="shared" ca="1" si="12"/>
        <v/>
      </c>
      <c r="Q11" s="33" t="str">
        <f t="shared" ca="1" si="12"/>
        <v/>
      </c>
      <c r="R11" s="33" t="str">
        <f t="shared" ca="1" si="12"/>
        <v/>
      </c>
      <c r="S11" s="33" t="str">
        <f t="shared" ca="1" si="12"/>
        <v/>
      </c>
      <c r="T11" s="33" t="str">
        <f t="shared" ca="1" si="12"/>
        <v/>
      </c>
      <c r="U11" s="33" t="str">
        <f t="shared" ca="1" si="12"/>
        <v/>
      </c>
      <c r="V11" s="33" t="str">
        <f t="shared" ca="1" si="12"/>
        <v/>
      </c>
      <c r="W11" s="69">
        <f ca="1">SUM(C11:V11)</f>
        <v>0</v>
      </c>
      <c r="X11" s="49"/>
      <c r="Z11" s="55" t="e">
        <f ca="1">IF(ISNA(VLOOKUP(Z9,OFFSET(Pairings!$D$2,($B11-1)*gamesPerRound,0,gamesPerRound,3),3,FALSE)),VLOOKUP(Z9,OFFSET(Pairings!$E$2,($B11-1)*gamesPerRound,0,gamesPerRound,3),3,FALSE),VLOOKUP(Z9,OFFSET(Pairings!$D$2,($B11-1)*gamesPerRound,0,gamesPerRound,3),3,FALSE))</f>
        <v>#N/A</v>
      </c>
      <c r="AA11" s="33" t="e">
        <f ca="1">IF(ISNA(VLOOKUP(AA9,OFFSET(Pairings!$D$2,($B11-1)*gamesPerRound,0,gamesPerRound,3),3,FALSE)),VLOOKUP(AA9,OFFSET(Pairings!$E$2,($B11-1)*gamesPerRound,0,gamesPerRound,3),3,FALSE),VLOOKUP(AA9,OFFSET(Pairings!$D$2,($B11-1)*gamesPerRound,0,gamesPerRound,3),3,FALSE))</f>
        <v>#N/A</v>
      </c>
      <c r="AB11" s="33" t="e">
        <f ca="1">IF(ISNA(VLOOKUP(AB9,OFFSET(Pairings!$D$2,($B11-1)*gamesPerRound,0,gamesPerRound,3),3,FALSE)),VLOOKUP(AB9,OFFSET(Pairings!$E$2,($B11-1)*gamesPerRound,0,gamesPerRound,3),3,FALSE),VLOOKUP(AB9,OFFSET(Pairings!$D$2,($B11-1)*gamesPerRound,0,gamesPerRound,3),3,FALSE))</f>
        <v>#N/A</v>
      </c>
      <c r="AC11" s="33" t="e">
        <f ca="1">IF(ISNA(VLOOKUP(AC9,OFFSET(Pairings!$D$2,($B11-1)*gamesPerRound,0,gamesPerRound,3),3,FALSE)),VLOOKUP(AC9,OFFSET(Pairings!$E$2,($B11-1)*gamesPerRound,0,gamesPerRound,3),3,FALSE),VLOOKUP(AC9,OFFSET(Pairings!$D$2,($B11-1)*gamesPerRound,0,gamesPerRound,3),3,FALSE))</f>
        <v>#N/A</v>
      </c>
      <c r="AD11" s="33" t="e">
        <f ca="1">IF(ISNA(VLOOKUP(AD9,OFFSET(Pairings!$D$2,($B11-1)*gamesPerRound,0,gamesPerRound,3),3,FALSE)),VLOOKUP(AD9,OFFSET(Pairings!$E$2,($B11-1)*gamesPerRound,0,gamesPerRound,3),3,FALSE),VLOOKUP(AD9,OFFSET(Pairings!$D$2,($B11-1)*gamesPerRound,0,gamesPerRound,3),3,FALSE))</f>
        <v>#N/A</v>
      </c>
      <c r="AE11" s="33" t="e">
        <f ca="1">IF(ISNA(VLOOKUP(AE9,OFFSET(Pairings!$D$2,($B11-1)*gamesPerRound,0,gamesPerRound,3),3,FALSE)),VLOOKUP(AE9,OFFSET(Pairings!$E$2,($B11-1)*gamesPerRound,0,gamesPerRound,3),3,FALSE),VLOOKUP(AE9,OFFSET(Pairings!$D$2,($B11-1)*gamesPerRound,0,gamesPerRound,3),3,FALSE))</f>
        <v>#N/A</v>
      </c>
      <c r="AF11" s="33" t="e">
        <f ca="1">IF(ISNA(VLOOKUP(AF9,OFFSET(Pairings!$D$2,($B11-1)*gamesPerRound,0,gamesPerRound,3),3,FALSE)),VLOOKUP(AF9,OFFSET(Pairings!$E$2,($B11-1)*gamesPerRound,0,gamesPerRound,3),3,FALSE),VLOOKUP(AF9,OFFSET(Pairings!$D$2,($B11-1)*gamesPerRound,0,gamesPerRound,3),3,FALSE))</f>
        <v>#N/A</v>
      </c>
      <c r="AG11" s="33" t="e">
        <f ca="1">IF(ISNA(VLOOKUP(AG9,OFFSET(Pairings!$D$2,($B11-1)*gamesPerRound,0,gamesPerRound,3),3,FALSE)),VLOOKUP(AG9,OFFSET(Pairings!$E$2,($B11-1)*gamesPerRound,0,gamesPerRound,3),3,FALSE),VLOOKUP(AG9,OFFSET(Pairings!$D$2,($B11-1)*gamesPerRound,0,gamesPerRound,3),3,FALSE))</f>
        <v>#N/A</v>
      </c>
      <c r="AH11" s="33" t="e">
        <f ca="1">IF(ISNA(VLOOKUP(AH9,OFFSET(Pairings!$D$2,($B11-1)*gamesPerRound,0,gamesPerRound,3),3,FALSE)),VLOOKUP(AH9,OFFSET(Pairings!$E$2,($B11-1)*gamesPerRound,0,gamesPerRound,3),3,FALSE),VLOOKUP(AH9,OFFSET(Pairings!$D$2,($B11-1)*gamesPerRound,0,gamesPerRound,3),3,FALSE))</f>
        <v>#N/A</v>
      </c>
      <c r="AI11" s="33" t="e">
        <f ca="1">IF(ISNA(VLOOKUP(AI9,OFFSET(Pairings!$D$2,($B11-1)*gamesPerRound,0,gamesPerRound,3),3,FALSE)),VLOOKUP(AI9,OFFSET(Pairings!$E$2,($B11-1)*gamesPerRound,0,gamesPerRound,3),3,FALSE),VLOOKUP(AI9,OFFSET(Pairings!$D$2,($B11-1)*gamesPerRound,0,gamesPerRound,3),3,FALSE))</f>
        <v>#N/A</v>
      </c>
      <c r="AJ11" s="33" t="e">
        <f ca="1">IF(ISNA(VLOOKUP(AJ9,OFFSET(Pairings!$D$2,($B11-1)*gamesPerRound,0,gamesPerRound,3),3,FALSE)),VLOOKUP(AJ9,OFFSET(Pairings!$E$2,($B11-1)*gamesPerRound,0,gamesPerRound,3),3,FALSE),VLOOKUP(AJ9,OFFSET(Pairings!$D$2,($B11-1)*gamesPerRound,0,gamesPerRound,3),3,FALSE))</f>
        <v>#N/A</v>
      </c>
      <c r="AK11" s="56" t="e">
        <f ca="1">IF(ISNA(VLOOKUP(AK9,OFFSET(Pairings!$D$2,($B11-1)*gamesPerRound,0,gamesPerRound,3),3,FALSE)),VLOOKUP(AK9,OFFSET(Pairings!$E$2,($B11-1)*gamesPerRound,0,gamesPerRound,3),3,FALSE),VLOOKUP(AK9,OFFSET(Pairings!$D$2,($B11-1)*gamesPerRound,0,gamesPerRound,3),3,FALSE))</f>
        <v>#N/A</v>
      </c>
      <c r="AL11" s="56" t="e">
        <f ca="1">IF(ISNA(VLOOKUP(AL9,OFFSET(Pairings!$D$2,($B11-1)*gamesPerRound,0,gamesPerRound,3),3,FALSE)),VLOOKUP(AL9,OFFSET(Pairings!$E$2,($B11-1)*gamesPerRound,0,gamesPerRound,3),3,FALSE),VLOOKUP(AL9,OFFSET(Pairings!$D$2,($B11-1)*gamesPerRound,0,gamesPerRound,3),3,FALSE))</f>
        <v>#N/A</v>
      </c>
      <c r="AM11" s="56" t="e">
        <f ca="1">IF(ISNA(VLOOKUP(AM9,OFFSET(Pairings!$D$2,($B11-1)*gamesPerRound,0,gamesPerRound,3),3,FALSE)),VLOOKUP(AM9,OFFSET(Pairings!$E$2,($B11-1)*gamesPerRound,0,gamesPerRound,3),3,FALSE),VLOOKUP(AM9,OFFSET(Pairings!$D$2,($B11-1)*gamesPerRound,0,gamesPerRound,3),3,FALSE))</f>
        <v>#N/A</v>
      </c>
      <c r="AN11" s="56" t="e">
        <f ca="1">IF(ISNA(VLOOKUP(AN9,OFFSET(Pairings!$D$2,($B11-1)*gamesPerRound,0,gamesPerRound,3),3,FALSE)),VLOOKUP(AN9,OFFSET(Pairings!$E$2,($B11-1)*gamesPerRound,0,gamesPerRound,3),3,FALSE),VLOOKUP(AN9,OFFSET(Pairings!$D$2,($B11-1)*gamesPerRound,0,gamesPerRound,3),3,FALSE))</f>
        <v>#N/A</v>
      </c>
      <c r="AO11" s="56" t="e">
        <f ca="1">IF(ISNA(VLOOKUP(AO9,OFFSET(Pairings!$D$2,($B11-1)*gamesPerRound,0,gamesPerRound,3),3,FALSE)),VLOOKUP(AO9,OFFSET(Pairings!$E$2,($B11-1)*gamesPerRound,0,gamesPerRound,3),3,FALSE),VLOOKUP(AO9,OFFSET(Pairings!$D$2,($B11-1)*gamesPerRound,0,gamesPerRound,3),3,FALSE))</f>
        <v>#N/A</v>
      </c>
      <c r="AP11" s="56" t="e">
        <f ca="1">IF(ISNA(VLOOKUP(AP9,OFFSET(Pairings!$D$2,($B11-1)*gamesPerRound,0,gamesPerRound,3),3,FALSE)),VLOOKUP(AP9,OFFSET(Pairings!$E$2,($B11-1)*gamesPerRound,0,gamesPerRound,3),3,FALSE),VLOOKUP(AP9,OFFSET(Pairings!$D$2,($B11-1)*gamesPerRound,0,gamesPerRound,3),3,FALSE))</f>
        <v>#N/A</v>
      </c>
      <c r="AQ11" s="56" t="e">
        <f ca="1">IF(ISNA(VLOOKUP(AQ9,OFFSET(Pairings!$D$2,($B11-1)*gamesPerRound,0,gamesPerRound,3),3,FALSE)),VLOOKUP(AQ9,OFFSET(Pairings!$E$2,($B11-1)*gamesPerRound,0,gamesPerRound,3),3,FALSE),VLOOKUP(AQ9,OFFSET(Pairings!$D$2,($B11-1)*gamesPerRound,0,gamesPerRound,3),3,FALSE))</f>
        <v>#N/A</v>
      </c>
      <c r="AR11" s="56" t="e">
        <f ca="1">IF(ISNA(VLOOKUP(AR9,OFFSET(Pairings!$D$2,($B11-1)*gamesPerRound,0,gamesPerRound,3),3,FALSE)),VLOOKUP(AR9,OFFSET(Pairings!$E$2,($B11-1)*gamesPerRound,0,gamesPerRound,3),3,FALSE),VLOOKUP(AR9,OFFSET(Pairings!$D$2,($B11-1)*gamesPerRound,0,gamesPerRound,3),3,FALSE))</f>
        <v>#N/A</v>
      </c>
      <c r="AS11" s="56" t="e">
        <f ca="1">IF(ISNA(VLOOKUP(AS9,OFFSET(Pairings!$D$2,($B11-1)*gamesPerRound,0,gamesPerRound,3),3,FALSE)),VLOOKUP(AS9,OFFSET(Pairings!$E$2,($B11-1)*gamesPerRound,0,gamesPerRound,3),3,FALSE),VLOOKUP(AS9,OFFSET(Pairings!$D$2,($B11-1)*gamesPerRound,0,gamesPerRound,3),3,FALSE))</f>
        <v>#N/A</v>
      </c>
      <c r="AT11" s="49" t="e">
        <f ca="1">SUM(Z11:AS11)</f>
        <v>#N/A</v>
      </c>
    </row>
    <row r="12" spans="1:46" x14ac:dyDescent="0.2">
      <c r="B12" s="48">
        <v>3</v>
      </c>
      <c r="C12" s="57" t="str">
        <f t="shared" ca="1" si="11"/>
        <v/>
      </c>
      <c r="D12" s="58" t="str">
        <f t="shared" ca="1" si="11"/>
        <v/>
      </c>
      <c r="E12" s="58" t="str">
        <f t="shared" ca="1" si="11"/>
        <v/>
      </c>
      <c r="F12" s="58" t="str">
        <f t="shared" ca="1" si="11"/>
        <v/>
      </c>
      <c r="G12" s="58" t="str">
        <f t="shared" ca="1" si="11"/>
        <v/>
      </c>
      <c r="H12" s="58" t="str">
        <f t="shared" ca="1" si="11"/>
        <v/>
      </c>
      <c r="I12" s="58" t="str">
        <f t="shared" ca="1" si="11"/>
        <v/>
      </c>
      <c r="J12" s="58" t="str">
        <f t="shared" ca="1" si="11"/>
        <v/>
      </c>
      <c r="K12" s="58" t="str">
        <f t="shared" ca="1" si="11"/>
        <v/>
      </c>
      <c r="L12" s="58" t="str">
        <f t="shared" ca="1" si="11"/>
        <v/>
      </c>
      <c r="M12" s="58" t="str">
        <f t="shared" ca="1" si="11"/>
        <v/>
      </c>
      <c r="N12" s="58" t="str">
        <f t="shared" ca="1" si="11"/>
        <v/>
      </c>
      <c r="O12" s="58" t="str">
        <f t="shared" ca="1" si="12"/>
        <v/>
      </c>
      <c r="P12" s="58" t="str">
        <f t="shared" ca="1" si="12"/>
        <v/>
      </c>
      <c r="Q12" s="58" t="str">
        <f t="shared" ca="1" si="12"/>
        <v/>
      </c>
      <c r="R12" s="58" t="str">
        <f t="shared" ca="1" si="12"/>
        <v/>
      </c>
      <c r="S12" s="58" t="str">
        <f t="shared" ca="1" si="12"/>
        <v/>
      </c>
      <c r="T12" s="58" t="str">
        <f t="shared" ca="1" si="12"/>
        <v/>
      </c>
      <c r="U12" s="58" t="str">
        <f t="shared" ca="1" si="12"/>
        <v/>
      </c>
      <c r="V12" s="58" t="str">
        <f t="shared" ca="1" si="12"/>
        <v/>
      </c>
      <c r="W12" s="69">
        <f ca="1">SUM(C12:V12)</f>
        <v>0</v>
      </c>
      <c r="X12" s="49"/>
      <c r="Z12" s="57" t="e">
        <f ca="1">IF(ISNA(VLOOKUP(Z9,OFFSET(Pairings!$D$2,($B12-1)*gamesPerRound,0,gamesPerRound,3),3,FALSE)),VLOOKUP(Z9,OFFSET(Pairings!$E$2,($B12-1)*gamesPerRound,0,gamesPerRound,3),3,FALSE),VLOOKUP(Z9,OFFSET(Pairings!$D$2,($B12-1)*gamesPerRound,0,gamesPerRound,3),3,FALSE))</f>
        <v>#N/A</v>
      </c>
      <c r="AA12" s="58" t="e">
        <f ca="1">IF(ISNA(VLOOKUP(AA9,OFFSET(Pairings!$D$2,($B12-1)*gamesPerRound,0,gamesPerRound,3),3,FALSE)),VLOOKUP(AA9,OFFSET(Pairings!$E$2,($B12-1)*gamesPerRound,0,gamesPerRound,3),3,FALSE),VLOOKUP(AA9,OFFSET(Pairings!$D$2,($B12-1)*gamesPerRound,0,gamesPerRound,3),3,FALSE))</f>
        <v>#N/A</v>
      </c>
      <c r="AB12" s="58" t="e">
        <f ca="1">IF(ISNA(VLOOKUP(AB9,OFFSET(Pairings!$D$2,($B12-1)*gamesPerRound,0,gamesPerRound,3),3,FALSE)),VLOOKUP(AB9,OFFSET(Pairings!$E$2,($B12-1)*gamesPerRound,0,gamesPerRound,3),3,FALSE),VLOOKUP(AB9,OFFSET(Pairings!$D$2,($B12-1)*gamesPerRound,0,gamesPerRound,3),3,FALSE))</f>
        <v>#N/A</v>
      </c>
      <c r="AC12" s="58" t="e">
        <f ca="1">IF(ISNA(VLOOKUP(AC9,OFFSET(Pairings!$D$2,($B12-1)*gamesPerRound,0,gamesPerRound,3),3,FALSE)),VLOOKUP(AC9,OFFSET(Pairings!$E$2,($B12-1)*gamesPerRound,0,gamesPerRound,3),3,FALSE),VLOOKUP(AC9,OFFSET(Pairings!$D$2,($B12-1)*gamesPerRound,0,gamesPerRound,3),3,FALSE))</f>
        <v>#N/A</v>
      </c>
      <c r="AD12" s="58" t="e">
        <f ca="1">IF(ISNA(VLOOKUP(AD9,OFFSET(Pairings!$D$2,($B12-1)*gamesPerRound,0,gamesPerRound,3),3,FALSE)),VLOOKUP(AD9,OFFSET(Pairings!$E$2,($B12-1)*gamesPerRound,0,gamesPerRound,3),3,FALSE),VLOOKUP(AD9,OFFSET(Pairings!$D$2,($B12-1)*gamesPerRound,0,gamesPerRound,3),3,FALSE))</f>
        <v>#N/A</v>
      </c>
      <c r="AE12" s="58" t="e">
        <f ca="1">IF(ISNA(VLOOKUP(AE9,OFFSET(Pairings!$D$2,($B12-1)*gamesPerRound,0,gamesPerRound,3),3,FALSE)),VLOOKUP(AE9,OFFSET(Pairings!$E$2,($B12-1)*gamesPerRound,0,gamesPerRound,3),3,FALSE),VLOOKUP(AE9,OFFSET(Pairings!$D$2,($B12-1)*gamesPerRound,0,gamesPerRound,3),3,FALSE))</f>
        <v>#N/A</v>
      </c>
      <c r="AF12" s="58" t="e">
        <f ca="1">IF(ISNA(VLOOKUP(AF9,OFFSET(Pairings!$D$2,($B12-1)*gamesPerRound,0,gamesPerRound,3),3,FALSE)),VLOOKUP(AF9,OFFSET(Pairings!$E$2,($B12-1)*gamesPerRound,0,gamesPerRound,3),3,FALSE),VLOOKUP(AF9,OFFSET(Pairings!$D$2,($B12-1)*gamesPerRound,0,gamesPerRound,3),3,FALSE))</f>
        <v>#N/A</v>
      </c>
      <c r="AG12" s="58" t="e">
        <f ca="1">IF(ISNA(VLOOKUP(AG9,OFFSET(Pairings!$D$2,($B12-1)*gamesPerRound,0,gamesPerRound,3),3,FALSE)),VLOOKUP(AG9,OFFSET(Pairings!$E$2,($B12-1)*gamesPerRound,0,gamesPerRound,3),3,FALSE),VLOOKUP(AG9,OFFSET(Pairings!$D$2,($B12-1)*gamesPerRound,0,gamesPerRound,3),3,FALSE))</f>
        <v>#N/A</v>
      </c>
      <c r="AH12" s="58" t="e">
        <f ca="1">IF(ISNA(VLOOKUP(AH9,OFFSET(Pairings!$D$2,($B12-1)*gamesPerRound,0,gamesPerRound,3),3,FALSE)),VLOOKUP(AH9,OFFSET(Pairings!$E$2,($B12-1)*gamesPerRound,0,gamesPerRound,3),3,FALSE),VLOOKUP(AH9,OFFSET(Pairings!$D$2,($B12-1)*gamesPerRound,0,gamesPerRound,3),3,FALSE))</f>
        <v>#N/A</v>
      </c>
      <c r="AI12" s="58" t="e">
        <f ca="1">IF(ISNA(VLOOKUP(AI9,OFFSET(Pairings!$D$2,($B12-1)*gamesPerRound,0,gamesPerRound,3),3,FALSE)),VLOOKUP(AI9,OFFSET(Pairings!$E$2,($B12-1)*gamesPerRound,0,gamesPerRound,3),3,FALSE),VLOOKUP(AI9,OFFSET(Pairings!$D$2,($B12-1)*gamesPerRound,0,gamesPerRound,3),3,FALSE))</f>
        <v>#N/A</v>
      </c>
      <c r="AJ12" s="58" t="e">
        <f ca="1">IF(ISNA(VLOOKUP(AJ9,OFFSET(Pairings!$D$2,($B12-1)*gamesPerRound,0,gamesPerRound,3),3,FALSE)),VLOOKUP(AJ9,OFFSET(Pairings!$E$2,($B12-1)*gamesPerRound,0,gamesPerRound,3),3,FALSE),VLOOKUP(AJ9,OFFSET(Pairings!$D$2,($B12-1)*gamesPerRound,0,gamesPerRound,3),3,FALSE))</f>
        <v>#N/A</v>
      </c>
      <c r="AK12" s="59" t="e">
        <f ca="1">IF(ISNA(VLOOKUP(AK9,OFFSET(Pairings!$D$2,($B12-1)*gamesPerRound,0,gamesPerRound,3),3,FALSE)),VLOOKUP(AK9,OFFSET(Pairings!$E$2,($B12-1)*gamesPerRound,0,gamesPerRound,3),3,FALSE),VLOOKUP(AK9,OFFSET(Pairings!$D$2,($B12-1)*gamesPerRound,0,gamesPerRound,3),3,FALSE))</f>
        <v>#N/A</v>
      </c>
      <c r="AL12" s="59" t="e">
        <f ca="1">IF(ISNA(VLOOKUP(AL9,OFFSET(Pairings!$D$2,($B12-1)*gamesPerRound,0,gamesPerRound,3),3,FALSE)),VLOOKUP(AL9,OFFSET(Pairings!$E$2,($B12-1)*gamesPerRound,0,gamesPerRound,3),3,FALSE),VLOOKUP(AL9,OFFSET(Pairings!$D$2,($B12-1)*gamesPerRound,0,gamesPerRound,3),3,FALSE))</f>
        <v>#N/A</v>
      </c>
      <c r="AM12" s="59" t="e">
        <f ca="1">IF(ISNA(VLOOKUP(AM9,OFFSET(Pairings!$D$2,($B12-1)*gamesPerRound,0,gamesPerRound,3),3,FALSE)),VLOOKUP(AM9,OFFSET(Pairings!$E$2,($B12-1)*gamesPerRound,0,gamesPerRound,3),3,FALSE),VLOOKUP(AM9,OFFSET(Pairings!$D$2,($B12-1)*gamesPerRound,0,gamesPerRound,3),3,FALSE))</f>
        <v>#N/A</v>
      </c>
      <c r="AN12" s="59" t="e">
        <f ca="1">IF(ISNA(VLOOKUP(AN9,OFFSET(Pairings!$D$2,($B12-1)*gamesPerRound,0,gamesPerRound,3),3,FALSE)),VLOOKUP(AN9,OFFSET(Pairings!$E$2,($B12-1)*gamesPerRound,0,gamesPerRound,3),3,FALSE),VLOOKUP(AN9,OFFSET(Pairings!$D$2,($B12-1)*gamesPerRound,0,gamesPerRound,3),3,FALSE))</f>
        <v>#N/A</v>
      </c>
      <c r="AO12" s="59" t="e">
        <f ca="1">IF(ISNA(VLOOKUP(AO9,OFFSET(Pairings!$D$2,($B12-1)*gamesPerRound,0,gamesPerRound,3),3,FALSE)),VLOOKUP(AO9,OFFSET(Pairings!$E$2,($B12-1)*gamesPerRound,0,gamesPerRound,3),3,FALSE),VLOOKUP(AO9,OFFSET(Pairings!$D$2,($B12-1)*gamesPerRound,0,gamesPerRound,3),3,FALSE))</f>
        <v>#N/A</v>
      </c>
      <c r="AP12" s="59" t="e">
        <f ca="1">IF(ISNA(VLOOKUP(AP9,OFFSET(Pairings!$D$2,($B12-1)*gamesPerRound,0,gamesPerRound,3),3,FALSE)),VLOOKUP(AP9,OFFSET(Pairings!$E$2,($B12-1)*gamesPerRound,0,gamesPerRound,3),3,FALSE),VLOOKUP(AP9,OFFSET(Pairings!$D$2,($B12-1)*gamesPerRound,0,gamesPerRound,3),3,FALSE))</f>
        <v>#N/A</v>
      </c>
      <c r="AQ12" s="59" t="e">
        <f ca="1">IF(ISNA(VLOOKUP(AQ9,OFFSET(Pairings!$D$2,($B12-1)*gamesPerRound,0,gamesPerRound,3),3,FALSE)),VLOOKUP(AQ9,OFFSET(Pairings!$E$2,($B12-1)*gamesPerRound,0,gamesPerRound,3),3,FALSE),VLOOKUP(AQ9,OFFSET(Pairings!$D$2,($B12-1)*gamesPerRound,0,gamesPerRound,3),3,FALSE))</f>
        <v>#N/A</v>
      </c>
      <c r="AR12" s="59" t="e">
        <f ca="1">IF(ISNA(VLOOKUP(AR9,OFFSET(Pairings!$D$2,($B12-1)*gamesPerRound,0,gamesPerRound,3),3,FALSE)),VLOOKUP(AR9,OFFSET(Pairings!$E$2,($B12-1)*gamesPerRound,0,gamesPerRound,3),3,FALSE),VLOOKUP(AR9,OFFSET(Pairings!$D$2,($B12-1)*gamesPerRound,0,gamesPerRound,3),3,FALSE))</f>
        <v>#N/A</v>
      </c>
      <c r="AS12" s="59" t="e">
        <f ca="1">IF(ISNA(VLOOKUP(AS9,OFFSET(Pairings!$D$2,($B12-1)*gamesPerRound,0,gamesPerRound,3),3,FALSE)),VLOOKUP(AS9,OFFSET(Pairings!$E$2,($B12-1)*gamesPerRound,0,gamesPerRound,3),3,FALSE),VLOOKUP(AS9,OFFSET(Pairings!$D$2,($B12-1)*gamesPerRound,0,gamesPerRound,3),3,FALSE))</f>
        <v>#N/A</v>
      </c>
      <c r="AT12" s="49" t="e">
        <f ca="1">SUM(Z12:AS12)</f>
        <v>#N/A</v>
      </c>
    </row>
    <row r="13" spans="1:46" ht="15.75" thickBot="1" x14ac:dyDescent="0.25">
      <c r="B13" s="18" t="s">
        <v>110</v>
      </c>
      <c r="C13" s="61">
        <f t="shared" ref="C13:N13" ca="1" si="13">SUM(C10:C12)</f>
        <v>0</v>
      </c>
      <c r="D13" s="51">
        <f t="shared" ca="1" si="13"/>
        <v>0</v>
      </c>
      <c r="E13" s="51">
        <f t="shared" ca="1" si="13"/>
        <v>0</v>
      </c>
      <c r="F13" s="51">
        <f t="shared" ca="1" si="13"/>
        <v>0</v>
      </c>
      <c r="G13" s="51">
        <f t="shared" ca="1" si="13"/>
        <v>0</v>
      </c>
      <c r="H13" s="51">
        <f t="shared" ca="1" si="13"/>
        <v>0</v>
      </c>
      <c r="I13" s="51">
        <f t="shared" ca="1" si="13"/>
        <v>0</v>
      </c>
      <c r="J13" s="51">
        <f t="shared" ca="1" si="13"/>
        <v>0</v>
      </c>
      <c r="K13" s="51">
        <f t="shared" ca="1" si="13"/>
        <v>0</v>
      </c>
      <c r="L13" s="51">
        <f t="shared" ca="1" si="13"/>
        <v>0</v>
      </c>
      <c r="M13" s="51">
        <f t="shared" ca="1" si="13"/>
        <v>0</v>
      </c>
      <c r="N13" s="51">
        <f t="shared" ca="1" si="13"/>
        <v>0</v>
      </c>
      <c r="O13" s="51">
        <f t="shared" ref="O13:W13" ca="1" si="14">SUM(O10:O12)</f>
        <v>0</v>
      </c>
      <c r="P13" s="51">
        <f t="shared" ca="1" si="14"/>
        <v>0</v>
      </c>
      <c r="Q13" s="51">
        <f t="shared" ca="1" si="14"/>
        <v>0</v>
      </c>
      <c r="R13" s="51">
        <f t="shared" ca="1" si="14"/>
        <v>0</v>
      </c>
      <c r="S13" s="51">
        <f t="shared" ca="1" si="14"/>
        <v>0</v>
      </c>
      <c r="T13" s="51">
        <f t="shared" ca="1" si="14"/>
        <v>0</v>
      </c>
      <c r="U13" s="51">
        <f t="shared" ca="1" si="14"/>
        <v>0</v>
      </c>
      <c r="V13" s="51">
        <f t="shared" ca="1" si="14"/>
        <v>0</v>
      </c>
      <c r="W13" s="70">
        <f t="shared" ca="1" si="14"/>
        <v>0</v>
      </c>
      <c r="X13" s="65">
        <f ca="1">VLOOKUP(A9,OFFSET(Teams!$B$1,1,0,teams,4),4,FALSE)</f>
        <v>1</v>
      </c>
      <c r="Z13" s="61" t="e">
        <f t="shared" ref="Z13:AT13" ca="1" si="15">SUM(Z10:Z12)</f>
        <v>#N/A</v>
      </c>
      <c r="AA13" s="51" t="e">
        <f t="shared" ca="1" si="15"/>
        <v>#N/A</v>
      </c>
      <c r="AB13" s="51" t="e">
        <f t="shared" ca="1" si="15"/>
        <v>#N/A</v>
      </c>
      <c r="AC13" s="51" t="e">
        <f t="shared" ca="1" si="15"/>
        <v>#N/A</v>
      </c>
      <c r="AD13" s="51" t="e">
        <f t="shared" ca="1" si="15"/>
        <v>#N/A</v>
      </c>
      <c r="AE13" s="51" t="e">
        <f t="shared" ca="1" si="15"/>
        <v>#N/A</v>
      </c>
      <c r="AF13" s="51" t="e">
        <f t="shared" ca="1" si="15"/>
        <v>#N/A</v>
      </c>
      <c r="AG13" s="51" t="e">
        <f t="shared" ca="1" si="15"/>
        <v>#N/A</v>
      </c>
      <c r="AH13" s="51" t="e">
        <f t="shared" ca="1" si="15"/>
        <v>#N/A</v>
      </c>
      <c r="AI13" s="51" t="e">
        <f t="shared" ca="1" si="15"/>
        <v>#N/A</v>
      </c>
      <c r="AJ13" s="51" t="e">
        <f t="shared" ca="1" si="15"/>
        <v>#N/A</v>
      </c>
      <c r="AK13" s="51" t="e">
        <f t="shared" ca="1" si="15"/>
        <v>#N/A</v>
      </c>
      <c r="AL13" s="51" t="e">
        <f t="shared" ref="AL13:AS13" ca="1" si="16">SUM(AL10:AL12)</f>
        <v>#N/A</v>
      </c>
      <c r="AM13" s="51" t="e">
        <f t="shared" ca="1" si="16"/>
        <v>#N/A</v>
      </c>
      <c r="AN13" s="51" t="e">
        <f t="shared" ca="1" si="16"/>
        <v>#N/A</v>
      </c>
      <c r="AO13" s="51" t="e">
        <f t="shared" ca="1" si="16"/>
        <v>#N/A</v>
      </c>
      <c r="AP13" s="51" t="e">
        <f t="shared" ca="1" si="16"/>
        <v>#N/A</v>
      </c>
      <c r="AQ13" s="51" t="e">
        <f t="shared" ca="1" si="16"/>
        <v>#N/A</v>
      </c>
      <c r="AR13" s="51" t="e">
        <f t="shared" ca="1" si="16"/>
        <v>#N/A</v>
      </c>
      <c r="AS13" s="51" t="e">
        <f t="shared" ca="1" si="16"/>
        <v>#N/A</v>
      </c>
      <c r="AT13" s="37" t="e">
        <f t="shared" ca="1" si="15"/>
        <v>#N/A</v>
      </c>
    </row>
    <row r="14" spans="1:46" ht="15.75" thickBot="1" x14ac:dyDescent="0.25">
      <c r="X14" s="62"/>
    </row>
    <row r="15" spans="1:46" x14ac:dyDescent="0.2">
      <c r="A15" s="12" t="s">
        <v>6</v>
      </c>
      <c r="B15" s="38">
        <f>VLOOKUP(A15,TeamLookup,2,FALSE)</f>
        <v>0</v>
      </c>
      <c r="C15" s="60" t="str">
        <f>$A15&amp;"."&amp;TEXT(C$1,"00")</f>
        <v>C.01</v>
      </c>
      <c r="D15" s="50" t="str">
        <f t="shared" ref="D15:V15" si="17">$A15&amp;"."&amp;TEXT(D$1,"00")</f>
        <v>C.02</v>
      </c>
      <c r="E15" s="50" t="str">
        <f t="shared" si="17"/>
        <v>C.03</v>
      </c>
      <c r="F15" s="50" t="str">
        <f t="shared" si="17"/>
        <v>C.04</v>
      </c>
      <c r="G15" s="50" t="str">
        <f t="shared" si="17"/>
        <v>C.05</v>
      </c>
      <c r="H15" s="50" t="str">
        <f t="shared" si="17"/>
        <v>C.06</v>
      </c>
      <c r="I15" s="50" t="str">
        <f t="shared" si="17"/>
        <v>C.07</v>
      </c>
      <c r="J15" s="50" t="str">
        <f t="shared" si="17"/>
        <v>C.08</v>
      </c>
      <c r="K15" s="50" t="str">
        <f t="shared" si="17"/>
        <v>C.09</v>
      </c>
      <c r="L15" s="50" t="str">
        <f t="shared" si="17"/>
        <v>C.10</v>
      </c>
      <c r="M15" s="50" t="str">
        <f t="shared" si="17"/>
        <v>C.11</v>
      </c>
      <c r="N15" s="50" t="str">
        <f t="shared" si="17"/>
        <v>C.12</v>
      </c>
      <c r="O15" s="50" t="str">
        <f t="shared" si="17"/>
        <v>C.13</v>
      </c>
      <c r="P15" s="50" t="str">
        <f t="shared" si="17"/>
        <v>C.14</v>
      </c>
      <c r="Q15" s="50" t="str">
        <f t="shared" si="17"/>
        <v>C.15</v>
      </c>
      <c r="R15" s="50" t="str">
        <f t="shared" si="17"/>
        <v>C.16</v>
      </c>
      <c r="S15" s="50" t="str">
        <f t="shared" si="17"/>
        <v>C.17</v>
      </c>
      <c r="T15" s="50" t="str">
        <f t="shared" si="17"/>
        <v>C.18</v>
      </c>
      <c r="U15" s="50" t="str">
        <f t="shared" si="17"/>
        <v>C.19</v>
      </c>
      <c r="V15" s="50" t="str">
        <f t="shared" si="17"/>
        <v>C.20</v>
      </c>
      <c r="W15" s="67" t="s">
        <v>110</v>
      </c>
      <c r="X15" s="66" t="s">
        <v>137</v>
      </c>
      <c r="Y15" s="12"/>
      <c r="Z15" s="60" t="str">
        <f>$A15&amp;"."&amp;TEXT(Z$1,"00")</f>
        <v>C.01</v>
      </c>
      <c r="AA15" s="50" t="str">
        <f t="shared" ref="AA15:AS15" si="18">$A15&amp;"."&amp;TEXT(AA$1,"00")</f>
        <v>C.02</v>
      </c>
      <c r="AB15" s="50" t="str">
        <f t="shared" si="18"/>
        <v>C.03</v>
      </c>
      <c r="AC15" s="50" t="str">
        <f t="shared" si="18"/>
        <v>C.04</v>
      </c>
      <c r="AD15" s="50" t="str">
        <f t="shared" si="18"/>
        <v>C.05</v>
      </c>
      <c r="AE15" s="50" t="str">
        <f t="shared" si="18"/>
        <v>C.06</v>
      </c>
      <c r="AF15" s="50" t="str">
        <f t="shared" si="18"/>
        <v>C.07</v>
      </c>
      <c r="AG15" s="50" t="str">
        <f t="shared" si="18"/>
        <v>C.08</v>
      </c>
      <c r="AH15" s="50" t="str">
        <f t="shared" si="18"/>
        <v>C.09</v>
      </c>
      <c r="AI15" s="50" t="str">
        <f t="shared" si="18"/>
        <v>C.10</v>
      </c>
      <c r="AJ15" s="50" t="str">
        <f t="shared" si="18"/>
        <v>C.11</v>
      </c>
      <c r="AK15" s="50" t="str">
        <f t="shared" si="18"/>
        <v>C.12</v>
      </c>
      <c r="AL15" s="50" t="str">
        <f t="shared" si="18"/>
        <v>C.13</v>
      </c>
      <c r="AM15" s="50" t="str">
        <f t="shared" si="18"/>
        <v>C.14</v>
      </c>
      <c r="AN15" s="50" t="str">
        <f t="shared" si="18"/>
        <v>C.15</v>
      </c>
      <c r="AO15" s="50" t="str">
        <f t="shared" si="18"/>
        <v>C.16</v>
      </c>
      <c r="AP15" s="50" t="str">
        <f t="shared" si="18"/>
        <v>C.17</v>
      </c>
      <c r="AQ15" s="50" t="str">
        <f t="shared" si="18"/>
        <v>C.18</v>
      </c>
      <c r="AR15" s="50" t="str">
        <f t="shared" si="18"/>
        <v>C.19</v>
      </c>
      <c r="AS15" s="50" t="str">
        <f t="shared" si="18"/>
        <v>C.20</v>
      </c>
      <c r="AT15" s="36" t="s">
        <v>110</v>
      </c>
    </row>
    <row r="16" spans="1:46" x14ac:dyDescent="0.2">
      <c r="B16" s="48">
        <v>1</v>
      </c>
      <c r="C16" s="52" t="str">
        <f t="shared" ref="C16:N18" ca="1" si="19">IF(ISNA(Z16),"",Z16)</f>
        <v/>
      </c>
      <c r="D16" s="53" t="str">
        <f t="shared" ca="1" si="19"/>
        <v/>
      </c>
      <c r="E16" s="53" t="str">
        <f t="shared" ca="1" si="19"/>
        <v/>
      </c>
      <c r="F16" s="53" t="str">
        <f t="shared" ca="1" si="19"/>
        <v/>
      </c>
      <c r="G16" s="53" t="str">
        <f t="shared" ca="1" si="19"/>
        <v/>
      </c>
      <c r="H16" s="53" t="str">
        <f t="shared" ca="1" si="19"/>
        <v/>
      </c>
      <c r="I16" s="53" t="str">
        <f t="shared" ca="1" si="19"/>
        <v/>
      </c>
      <c r="J16" s="53" t="str">
        <f t="shared" ca="1" si="19"/>
        <v/>
      </c>
      <c r="K16" s="53" t="str">
        <f t="shared" ca="1" si="19"/>
        <v/>
      </c>
      <c r="L16" s="53" t="str">
        <f t="shared" ca="1" si="19"/>
        <v/>
      </c>
      <c r="M16" s="53" t="str">
        <f t="shared" ca="1" si="19"/>
        <v/>
      </c>
      <c r="N16" s="53" t="str">
        <f t="shared" ca="1" si="19"/>
        <v/>
      </c>
      <c r="O16" s="53" t="str">
        <f t="shared" ref="O16:V18" ca="1" si="20">IF(ISNA(AL16),"",AL16)</f>
        <v/>
      </c>
      <c r="P16" s="53" t="str">
        <f t="shared" ca="1" si="20"/>
        <v/>
      </c>
      <c r="Q16" s="53" t="str">
        <f t="shared" ca="1" si="20"/>
        <v/>
      </c>
      <c r="R16" s="53" t="str">
        <f t="shared" ca="1" si="20"/>
        <v/>
      </c>
      <c r="S16" s="53" t="str">
        <f t="shared" ca="1" si="20"/>
        <v/>
      </c>
      <c r="T16" s="53" t="str">
        <f t="shared" ca="1" si="20"/>
        <v/>
      </c>
      <c r="U16" s="53" t="str">
        <f t="shared" ca="1" si="20"/>
        <v/>
      </c>
      <c r="V16" s="53" t="str">
        <f t="shared" ca="1" si="20"/>
        <v/>
      </c>
      <c r="W16" s="68">
        <f ca="1">SUM(C16:V16)</f>
        <v>0</v>
      </c>
      <c r="X16" s="49"/>
      <c r="Z16" s="53" t="e">
        <f ca="1">IF(ISNA(VLOOKUP(Z15,OFFSET(Pairings!$D$2,($B16-1)*gamesPerRound,0,gamesPerRound,3),3,FALSE)),VLOOKUP(Z15,OFFSET(Pairings!$E$2,($B16-1)*gamesPerRound,0,gamesPerRound,3),3,FALSE),VLOOKUP(Z15,OFFSET(Pairings!$D$2,($B16-1)*gamesPerRound,0,gamesPerRound,3),3,FALSE))</f>
        <v>#N/A</v>
      </c>
      <c r="AA16" s="53" t="e">
        <f ca="1">IF(ISNA(VLOOKUP(AA15,OFFSET(Pairings!$D$2,($B16-1)*gamesPerRound,0,gamesPerRound,3),3,FALSE)),VLOOKUP(AA15,OFFSET(Pairings!$E$2,($B16-1)*gamesPerRound,0,gamesPerRound,3),3,FALSE),VLOOKUP(AA15,OFFSET(Pairings!$D$2,($B16-1)*gamesPerRound,0,gamesPerRound,3),3,FALSE))</f>
        <v>#N/A</v>
      </c>
      <c r="AB16" s="53" t="e">
        <f ca="1">IF(ISNA(VLOOKUP(AB15,OFFSET(Pairings!$D$2,($B16-1)*gamesPerRound,0,gamesPerRound,3),3,FALSE)),VLOOKUP(AB15,OFFSET(Pairings!$E$2,($B16-1)*gamesPerRound,0,gamesPerRound,3),3,FALSE),VLOOKUP(AB15,OFFSET(Pairings!$D$2,($B16-1)*gamesPerRound,0,gamesPerRound,3),3,FALSE))</f>
        <v>#N/A</v>
      </c>
      <c r="AC16" s="53" t="e">
        <f ca="1">IF(ISNA(VLOOKUP(AC15,OFFSET(Pairings!$D$2,($B16-1)*gamesPerRound,0,gamesPerRound,3),3,FALSE)),VLOOKUP(AC15,OFFSET(Pairings!$E$2,($B16-1)*gamesPerRound,0,gamesPerRound,3),3,FALSE),VLOOKUP(AC15,OFFSET(Pairings!$D$2,($B16-1)*gamesPerRound,0,gamesPerRound,3),3,FALSE))</f>
        <v>#N/A</v>
      </c>
      <c r="AD16" s="53" t="e">
        <f ca="1">IF(ISNA(VLOOKUP(AD15,OFFSET(Pairings!$D$2,($B16-1)*gamesPerRound,0,gamesPerRound,3),3,FALSE)),VLOOKUP(AD15,OFFSET(Pairings!$E$2,($B16-1)*gamesPerRound,0,gamesPerRound,3),3,FALSE),VLOOKUP(AD15,OFFSET(Pairings!$D$2,($B16-1)*gamesPerRound,0,gamesPerRound,3),3,FALSE))</f>
        <v>#N/A</v>
      </c>
      <c r="AE16" s="53" t="e">
        <f ca="1">IF(ISNA(VLOOKUP(AE15,OFFSET(Pairings!$D$2,($B16-1)*gamesPerRound,0,gamesPerRound,3),3,FALSE)),VLOOKUP(AE15,OFFSET(Pairings!$E$2,($B16-1)*gamesPerRound,0,gamesPerRound,3),3,FALSE),VLOOKUP(AE15,OFFSET(Pairings!$D$2,($B16-1)*gamesPerRound,0,gamesPerRound,3),3,FALSE))</f>
        <v>#N/A</v>
      </c>
      <c r="AF16" s="53" t="e">
        <f ca="1">IF(ISNA(VLOOKUP(AF15,OFFSET(Pairings!$D$2,($B16-1)*gamesPerRound,0,gamesPerRound,3),3,FALSE)),VLOOKUP(AF15,OFFSET(Pairings!$E$2,($B16-1)*gamesPerRound,0,gamesPerRound,3),3,FALSE),VLOOKUP(AF15,OFFSET(Pairings!$D$2,($B16-1)*gamesPerRound,0,gamesPerRound,3),3,FALSE))</f>
        <v>#N/A</v>
      </c>
      <c r="AG16" s="53" t="e">
        <f ca="1">IF(ISNA(VLOOKUP(AG15,OFFSET(Pairings!$D$2,($B16-1)*gamesPerRound,0,gamesPerRound,3),3,FALSE)),VLOOKUP(AG15,OFFSET(Pairings!$E$2,($B16-1)*gamesPerRound,0,gamesPerRound,3),3,FALSE),VLOOKUP(AG15,OFFSET(Pairings!$D$2,($B16-1)*gamesPerRound,0,gamesPerRound,3),3,FALSE))</f>
        <v>#N/A</v>
      </c>
      <c r="AH16" s="53" t="e">
        <f ca="1">IF(ISNA(VLOOKUP(AH15,OFFSET(Pairings!$D$2,($B16-1)*gamesPerRound,0,gamesPerRound,3),3,FALSE)),VLOOKUP(AH15,OFFSET(Pairings!$E$2,($B16-1)*gamesPerRound,0,gamesPerRound,3),3,FALSE),VLOOKUP(AH15,OFFSET(Pairings!$D$2,($B16-1)*gamesPerRound,0,gamesPerRound,3),3,FALSE))</f>
        <v>#N/A</v>
      </c>
      <c r="AI16" s="53" t="e">
        <f ca="1">IF(ISNA(VLOOKUP(AI15,OFFSET(Pairings!$D$2,($B16-1)*gamesPerRound,0,gamesPerRound,3),3,FALSE)),VLOOKUP(AI15,OFFSET(Pairings!$E$2,($B16-1)*gamesPerRound,0,gamesPerRound,3),3,FALSE),VLOOKUP(AI15,OFFSET(Pairings!$D$2,($B16-1)*gamesPerRound,0,gamesPerRound,3),3,FALSE))</f>
        <v>#N/A</v>
      </c>
      <c r="AJ16" s="53" t="e">
        <f ca="1">IF(ISNA(VLOOKUP(AJ15,OFFSET(Pairings!$D$2,($B16-1)*gamesPerRound,0,gamesPerRound,3),3,FALSE)),VLOOKUP(AJ15,OFFSET(Pairings!$E$2,($B16-1)*gamesPerRound,0,gamesPerRound,3),3,FALSE),VLOOKUP(AJ15,OFFSET(Pairings!$D$2,($B16-1)*gamesPerRound,0,gamesPerRound,3),3,FALSE))</f>
        <v>#N/A</v>
      </c>
      <c r="AK16" s="54" t="e">
        <f ca="1">IF(ISNA(VLOOKUP(AK15,OFFSET(Pairings!$D$2,($B16-1)*gamesPerRound,0,gamesPerRound,3),3,FALSE)),VLOOKUP(AK15,OFFSET(Pairings!$E$2,($B16-1)*gamesPerRound,0,gamesPerRound,3),3,FALSE),VLOOKUP(AK15,OFFSET(Pairings!$D$2,($B16-1)*gamesPerRound,0,gamesPerRound,3),3,FALSE))</f>
        <v>#N/A</v>
      </c>
      <c r="AL16" s="54" t="e">
        <f ca="1">IF(ISNA(VLOOKUP(AL15,OFFSET(Pairings!$D$2,($B16-1)*gamesPerRound,0,gamesPerRound,3),3,FALSE)),VLOOKUP(AL15,OFFSET(Pairings!$E$2,($B16-1)*gamesPerRound,0,gamesPerRound,3),3,FALSE),VLOOKUP(AL15,OFFSET(Pairings!$D$2,($B16-1)*gamesPerRound,0,gamesPerRound,3),3,FALSE))</f>
        <v>#N/A</v>
      </c>
      <c r="AM16" s="54" t="e">
        <f ca="1">IF(ISNA(VLOOKUP(AM15,OFFSET(Pairings!$D$2,($B16-1)*gamesPerRound,0,gamesPerRound,3),3,FALSE)),VLOOKUP(AM15,OFFSET(Pairings!$E$2,($B16-1)*gamesPerRound,0,gamesPerRound,3),3,FALSE),VLOOKUP(AM15,OFFSET(Pairings!$D$2,($B16-1)*gamesPerRound,0,gamesPerRound,3),3,FALSE))</f>
        <v>#N/A</v>
      </c>
      <c r="AN16" s="54" t="e">
        <f ca="1">IF(ISNA(VLOOKUP(AN15,OFFSET(Pairings!$D$2,($B16-1)*gamesPerRound,0,gamesPerRound,3),3,FALSE)),VLOOKUP(AN15,OFFSET(Pairings!$E$2,($B16-1)*gamesPerRound,0,gamesPerRound,3),3,FALSE),VLOOKUP(AN15,OFFSET(Pairings!$D$2,($B16-1)*gamesPerRound,0,gamesPerRound,3),3,FALSE))</f>
        <v>#N/A</v>
      </c>
      <c r="AO16" s="54" t="e">
        <f ca="1">IF(ISNA(VLOOKUP(AO15,OFFSET(Pairings!$D$2,($B16-1)*gamesPerRound,0,gamesPerRound,3),3,FALSE)),VLOOKUP(AO15,OFFSET(Pairings!$E$2,($B16-1)*gamesPerRound,0,gamesPerRound,3),3,FALSE),VLOOKUP(AO15,OFFSET(Pairings!$D$2,($B16-1)*gamesPerRound,0,gamesPerRound,3),3,FALSE))</f>
        <v>#N/A</v>
      </c>
      <c r="AP16" s="54" t="e">
        <f ca="1">IF(ISNA(VLOOKUP(AP15,OFFSET(Pairings!$D$2,($B16-1)*gamesPerRound,0,gamesPerRound,3),3,FALSE)),VLOOKUP(AP15,OFFSET(Pairings!$E$2,($B16-1)*gamesPerRound,0,gamesPerRound,3),3,FALSE),VLOOKUP(AP15,OFFSET(Pairings!$D$2,($B16-1)*gamesPerRound,0,gamesPerRound,3),3,FALSE))</f>
        <v>#N/A</v>
      </c>
      <c r="AQ16" s="54" t="e">
        <f ca="1">IF(ISNA(VLOOKUP(AQ15,OFFSET(Pairings!$D$2,($B16-1)*gamesPerRound,0,gamesPerRound,3),3,FALSE)),VLOOKUP(AQ15,OFFSET(Pairings!$E$2,($B16-1)*gamesPerRound,0,gamesPerRound,3),3,FALSE),VLOOKUP(AQ15,OFFSET(Pairings!$D$2,($B16-1)*gamesPerRound,0,gamesPerRound,3),3,FALSE))</f>
        <v>#N/A</v>
      </c>
      <c r="AR16" s="54" t="e">
        <f ca="1">IF(ISNA(VLOOKUP(AR15,OFFSET(Pairings!$D$2,($B16-1)*gamesPerRound,0,gamesPerRound,3),3,FALSE)),VLOOKUP(AR15,OFFSET(Pairings!$E$2,($B16-1)*gamesPerRound,0,gamesPerRound,3),3,FALSE),VLOOKUP(AR15,OFFSET(Pairings!$D$2,($B16-1)*gamesPerRound,0,gamesPerRound,3),3,FALSE))</f>
        <v>#N/A</v>
      </c>
      <c r="AS16" s="54" t="e">
        <f ca="1">IF(ISNA(VLOOKUP(AS15,OFFSET(Pairings!$D$2,($B16-1)*gamesPerRound,0,gamesPerRound,3),3,FALSE)),VLOOKUP(AS15,OFFSET(Pairings!$E$2,($B16-1)*gamesPerRound,0,gamesPerRound,3),3,FALSE),VLOOKUP(AS15,OFFSET(Pairings!$D$2,($B16-1)*gamesPerRound,0,gamesPerRound,3),3,FALSE))</f>
        <v>#N/A</v>
      </c>
      <c r="AT16" s="49" t="e">
        <f ca="1">SUM(Z16:AS16)</f>
        <v>#N/A</v>
      </c>
    </row>
    <row r="17" spans="1:46" x14ac:dyDescent="0.2">
      <c r="B17" s="48">
        <v>2</v>
      </c>
      <c r="C17" s="55" t="str">
        <f t="shared" ca="1" si="19"/>
        <v/>
      </c>
      <c r="D17" s="33" t="str">
        <f t="shared" ca="1" si="19"/>
        <v/>
      </c>
      <c r="E17" s="33" t="str">
        <f t="shared" ca="1" si="19"/>
        <v/>
      </c>
      <c r="F17" s="33" t="str">
        <f t="shared" ca="1" si="19"/>
        <v/>
      </c>
      <c r="G17" s="33" t="str">
        <f t="shared" ca="1" si="19"/>
        <v/>
      </c>
      <c r="H17" s="33" t="str">
        <f t="shared" ca="1" si="19"/>
        <v/>
      </c>
      <c r="I17" s="33" t="str">
        <f t="shared" ca="1" si="19"/>
        <v/>
      </c>
      <c r="J17" s="33" t="str">
        <f t="shared" ca="1" si="19"/>
        <v/>
      </c>
      <c r="K17" s="33" t="str">
        <f t="shared" ca="1" si="19"/>
        <v/>
      </c>
      <c r="L17" s="33" t="str">
        <f t="shared" ca="1" si="19"/>
        <v/>
      </c>
      <c r="M17" s="33" t="str">
        <f t="shared" ca="1" si="19"/>
        <v/>
      </c>
      <c r="N17" s="33" t="str">
        <f t="shared" ca="1" si="19"/>
        <v/>
      </c>
      <c r="O17" s="33" t="str">
        <f t="shared" ca="1" si="20"/>
        <v/>
      </c>
      <c r="P17" s="33" t="str">
        <f t="shared" ca="1" si="20"/>
        <v/>
      </c>
      <c r="Q17" s="33" t="str">
        <f t="shared" ca="1" si="20"/>
        <v/>
      </c>
      <c r="R17" s="33" t="str">
        <f t="shared" ca="1" si="20"/>
        <v/>
      </c>
      <c r="S17" s="33" t="str">
        <f t="shared" ca="1" si="20"/>
        <v/>
      </c>
      <c r="T17" s="33" t="str">
        <f t="shared" ca="1" si="20"/>
        <v/>
      </c>
      <c r="U17" s="33" t="str">
        <f t="shared" ca="1" si="20"/>
        <v/>
      </c>
      <c r="V17" s="33" t="str">
        <f t="shared" ca="1" si="20"/>
        <v/>
      </c>
      <c r="W17" s="69">
        <f ca="1">SUM(C17:V17)</f>
        <v>0</v>
      </c>
      <c r="X17" s="49"/>
      <c r="Z17" s="55" t="e">
        <f ca="1">IF(ISNA(VLOOKUP(Z15,OFFSET(Pairings!$D$2,($B17-1)*gamesPerRound,0,gamesPerRound,3),3,FALSE)),VLOOKUP(Z15,OFFSET(Pairings!$E$2,($B17-1)*gamesPerRound,0,gamesPerRound,3),3,FALSE),VLOOKUP(Z15,OFFSET(Pairings!$D$2,($B17-1)*gamesPerRound,0,gamesPerRound,3),3,FALSE))</f>
        <v>#N/A</v>
      </c>
      <c r="AA17" s="33" t="e">
        <f ca="1">IF(ISNA(VLOOKUP(AA15,OFFSET(Pairings!$D$2,($B17-1)*gamesPerRound,0,gamesPerRound,3),3,FALSE)),VLOOKUP(AA15,OFFSET(Pairings!$E$2,($B17-1)*gamesPerRound,0,gamesPerRound,3),3,FALSE),VLOOKUP(AA15,OFFSET(Pairings!$D$2,($B17-1)*gamesPerRound,0,gamesPerRound,3),3,FALSE))</f>
        <v>#N/A</v>
      </c>
      <c r="AB17" s="33" t="e">
        <f ca="1">IF(ISNA(VLOOKUP(AB15,OFFSET(Pairings!$D$2,($B17-1)*gamesPerRound,0,gamesPerRound,3),3,FALSE)),VLOOKUP(AB15,OFFSET(Pairings!$E$2,($B17-1)*gamesPerRound,0,gamesPerRound,3),3,FALSE),VLOOKUP(AB15,OFFSET(Pairings!$D$2,($B17-1)*gamesPerRound,0,gamesPerRound,3),3,FALSE))</f>
        <v>#N/A</v>
      </c>
      <c r="AC17" s="33" t="e">
        <f ca="1">IF(ISNA(VLOOKUP(AC15,OFFSET(Pairings!$D$2,($B17-1)*gamesPerRound,0,gamesPerRound,3),3,FALSE)),VLOOKUP(AC15,OFFSET(Pairings!$E$2,($B17-1)*gamesPerRound,0,gamesPerRound,3),3,FALSE),VLOOKUP(AC15,OFFSET(Pairings!$D$2,($B17-1)*gamesPerRound,0,gamesPerRound,3),3,FALSE))</f>
        <v>#N/A</v>
      </c>
      <c r="AD17" s="33" t="e">
        <f ca="1">IF(ISNA(VLOOKUP(AD15,OFFSET(Pairings!$D$2,($B17-1)*gamesPerRound,0,gamesPerRound,3),3,FALSE)),VLOOKUP(AD15,OFFSET(Pairings!$E$2,($B17-1)*gamesPerRound,0,gamesPerRound,3),3,FALSE),VLOOKUP(AD15,OFFSET(Pairings!$D$2,($B17-1)*gamesPerRound,0,gamesPerRound,3),3,FALSE))</f>
        <v>#N/A</v>
      </c>
      <c r="AE17" s="33" t="e">
        <f ca="1">IF(ISNA(VLOOKUP(AE15,OFFSET(Pairings!$D$2,($B17-1)*gamesPerRound,0,gamesPerRound,3),3,FALSE)),VLOOKUP(AE15,OFFSET(Pairings!$E$2,($B17-1)*gamesPerRound,0,gamesPerRound,3),3,FALSE),VLOOKUP(AE15,OFFSET(Pairings!$D$2,($B17-1)*gamesPerRound,0,gamesPerRound,3),3,FALSE))</f>
        <v>#N/A</v>
      </c>
      <c r="AF17" s="33" t="e">
        <f ca="1">IF(ISNA(VLOOKUP(AF15,OFFSET(Pairings!$D$2,($B17-1)*gamesPerRound,0,gamesPerRound,3),3,FALSE)),VLOOKUP(AF15,OFFSET(Pairings!$E$2,($B17-1)*gamesPerRound,0,gamesPerRound,3),3,FALSE),VLOOKUP(AF15,OFFSET(Pairings!$D$2,($B17-1)*gamesPerRound,0,gamesPerRound,3),3,FALSE))</f>
        <v>#N/A</v>
      </c>
      <c r="AG17" s="33" t="e">
        <f ca="1">IF(ISNA(VLOOKUP(AG15,OFFSET(Pairings!$D$2,($B17-1)*gamesPerRound,0,gamesPerRound,3),3,FALSE)),VLOOKUP(AG15,OFFSET(Pairings!$E$2,($B17-1)*gamesPerRound,0,gamesPerRound,3),3,FALSE),VLOOKUP(AG15,OFFSET(Pairings!$D$2,($B17-1)*gamesPerRound,0,gamesPerRound,3),3,FALSE))</f>
        <v>#N/A</v>
      </c>
      <c r="AH17" s="33" t="e">
        <f ca="1">IF(ISNA(VLOOKUP(AH15,OFFSET(Pairings!$D$2,($B17-1)*gamesPerRound,0,gamesPerRound,3),3,FALSE)),VLOOKUP(AH15,OFFSET(Pairings!$E$2,($B17-1)*gamesPerRound,0,gamesPerRound,3),3,FALSE),VLOOKUP(AH15,OFFSET(Pairings!$D$2,($B17-1)*gamesPerRound,0,gamesPerRound,3),3,FALSE))</f>
        <v>#N/A</v>
      </c>
      <c r="AI17" s="33" t="e">
        <f ca="1">IF(ISNA(VLOOKUP(AI15,OFFSET(Pairings!$D$2,($B17-1)*gamesPerRound,0,gamesPerRound,3),3,FALSE)),VLOOKUP(AI15,OFFSET(Pairings!$E$2,($B17-1)*gamesPerRound,0,gamesPerRound,3),3,FALSE),VLOOKUP(AI15,OFFSET(Pairings!$D$2,($B17-1)*gamesPerRound,0,gamesPerRound,3),3,FALSE))</f>
        <v>#N/A</v>
      </c>
      <c r="AJ17" s="33" t="e">
        <f ca="1">IF(ISNA(VLOOKUP(AJ15,OFFSET(Pairings!$D$2,($B17-1)*gamesPerRound,0,gamesPerRound,3),3,FALSE)),VLOOKUP(AJ15,OFFSET(Pairings!$E$2,($B17-1)*gamesPerRound,0,gamesPerRound,3),3,FALSE),VLOOKUP(AJ15,OFFSET(Pairings!$D$2,($B17-1)*gamesPerRound,0,gamesPerRound,3),3,FALSE))</f>
        <v>#N/A</v>
      </c>
      <c r="AK17" s="56" t="e">
        <f ca="1">IF(ISNA(VLOOKUP(AK15,OFFSET(Pairings!$D$2,($B17-1)*gamesPerRound,0,gamesPerRound,3),3,FALSE)),VLOOKUP(AK15,OFFSET(Pairings!$E$2,($B17-1)*gamesPerRound,0,gamesPerRound,3),3,FALSE),VLOOKUP(AK15,OFFSET(Pairings!$D$2,($B17-1)*gamesPerRound,0,gamesPerRound,3),3,FALSE))</f>
        <v>#N/A</v>
      </c>
      <c r="AL17" s="56" t="e">
        <f ca="1">IF(ISNA(VLOOKUP(AL15,OFFSET(Pairings!$D$2,($B17-1)*gamesPerRound,0,gamesPerRound,3),3,FALSE)),VLOOKUP(AL15,OFFSET(Pairings!$E$2,($B17-1)*gamesPerRound,0,gamesPerRound,3),3,FALSE),VLOOKUP(AL15,OFFSET(Pairings!$D$2,($B17-1)*gamesPerRound,0,gamesPerRound,3),3,FALSE))</f>
        <v>#N/A</v>
      </c>
      <c r="AM17" s="56" t="e">
        <f ca="1">IF(ISNA(VLOOKUP(AM15,OFFSET(Pairings!$D$2,($B17-1)*gamesPerRound,0,gamesPerRound,3),3,FALSE)),VLOOKUP(AM15,OFFSET(Pairings!$E$2,($B17-1)*gamesPerRound,0,gamesPerRound,3),3,FALSE),VLOOKUP(AM15,OFFSET(Pairings!$D$2,($B17-1)*gamesPerRound,0,gamesPerRound,3),3,FALSE))</f>
        <v>#N/A</v>
      </c>
      <c r="AN17" s="56" t="e">
        <f ca="1">IF(ISNA(VLOOKUP(AN15,OFFSET(Pairings!$D$2,($B17-1)*gamesPerRound,0,gamesPerRound,3),3,FALSE)),VLOOKUP(AN15,OFFSET(Pairings!$E$2,($B17-1)*gamesPerRound,0,gamesPerRound,3),3,FALSE),VLOOKUP(AN15,OFFSET(Pairings!$D$2,($B17-1)*gamesPerRound,0,gamesPerRound,3),3,FALSE))</f>
        <v>#N/A</v>
      </c>
      <c r="AO17" s="56" t="e">
        <f ca="1">IF(ISNA(VLOOKUP(AO15,OFFSET(Pairings!$D$2,($B17-1)*gamesPerRound,0,gamesPerRound,3),3,FALSE)),VLOOKUP(AO15,OFFSET(Pairings!$E$2,($B17-1)*gamesPerRound,0,gamesPerRound,3),3,FALSE),VLOOKUP(AO15,OFFSET(Pairings!$D$2,($B17-1)*gamesPerRound,0,gamesPerRound,3),3,FALSE))</f>
        <v>#N/A</v>
      </c>
      <c r="AP17" s="56" t="e">
        <f ca="1">IF(ISNA(VLOOKUP(AP15,OFFSET(Pairings!$D$2,($B17-1)*gamesPerRound,0,gamesPerRound,3),3,FALSE)),VLOOKUP(AP15,OFFSET(Pairings!$E$2,($B17-1)*gamesPerRound,0,gamesPerRound,3),3,FALSE),VLOOKUP(AP15,OFFSET(Pairings!$D$2,($B17-1)*gamesPerRound,0,gamesPerRound,3),3,FALSE))</f>
        <v>#N/A</v>
      </c>
      <c r="AQ17" s="56" t="e">
        <f ca="1">IF(ISNA(VLOOKUP(AQ15,OFFSET(Pairings!$D$2,($B17-1)*gamesPerRound,0,gamesPerRound,3),3,FALSE)),VLOOKUP(AQ15,OFFSET(Pairings!$E$2,($B17-1)*gamesPerRound,0,gamesPerRound,3),3,FALSE),VLOOKUP(AQ15,OFFSET(Pairings!$D$2,($B17-1)*gamesPerRound,0,gamesPerRound,3),3,FALSE))</f>
        <v>#N/A</v>
      </c>
      <c r="AR17" s="56" t="e">
        <f ca="1">IF(ISNA(VLOOKUP(AR15,OFFSET(Pairings!$D$2,($B17-1)*gamesPerRound,0,gamesPerRound,3),3,FALSE)),VLOOKUP(AR15,OFFSET(Pairings!$E$2,($B17-1)*gamesPerRound,0,gamesPerRound,3),3,FALSE),VLOOKUP(AR15,OFFSET(Pairings!$D$2,($B17-1)*gamesPerRound,0,gamesPerRound,3),3,FALSE))</f>
        <v>#N/A</v>
      </c>
      <c r="AS17" s="56" t="e">
        <f ca="1">IF(ISNA(VLOOKUP(AS15,OFFSET(Pairings!$D$2,($B17-1)*gamesPerRound,0,gamesPerRound,3),3,FALSE)),VLOOKUP(AS15,OFFSET(Pairings!$E$2,($B17-1)*gamesPerRound,0,gamesPerRound,3),3,FALSE),VLOOKUP(AS15,OFFSET(Pairings!$D$2,($B17-1)*gamesPerRound,0,gamesPerRound,3),3,FALSE))</f>
        <v>#N/A</v>
      </c>
      <c r="AT17" s="49" t="e">
        <f ca="1">SUM(Z17:AS17)</f>
        <v>#N/A</v>
      </c>
    </row>
    <row r="18" spans="1:46" x14ac:dyDescent="0.2">
      <c r="B18" s="48">
        <v>3</v>
      </c>
      <c r="C18" s="57" t="str">
        <f t="shared" ca="1" si="19"/>
        <v/>
      </c>
      <c r="D18" s="58" t="str">
        <f t="shared" ca="1" si="19"/>
        <v/>
      </c>
      <c r="E18" s="58" t="str">
        <f t="shared" ca="1" si="19"/>
        <v/>
      </c>
      <c r="F18" s="58" t="str">
        <f t="shared" ca="1" si="19"/>
        <v/>
      </c>
      <c r="G18" s="58" t="str">
        <f t="shared" ca="1" si="19"/>
        <v/>
      </c>
      <c r="H18" s="58" t="str">
        <f t="shared" ca="1" si="19"/>
        <v/>
      </c>
      <c r="I18" s="58" t="str">
        <f t="shared" ca="1" si="19"/>
        <v/>
      </c>
      <c r="J18" s="58" t="str">
        <f t="shared" ca="1" si="19"/>
        <v/>
      </c>
      <c r="K18" s="58" t="str">
        <f t="shared" ca="1" si="19"/>
        <v/>
      </c>
      <c r="L18" s="58" t="str">
        <f t="shared" ca="1" si="19"/>
        <v/>
      </c>
      <c r="M18" s="58" t="str">
        <f t="shared" ca="1" si="19"/>
        <v/>
      </c>
      <c r="N18" s="58" t="str">
        <f t="shared" ca="1" si="19"/>
        <v/>
      </c>
      <c r="O18" s="58" t="str">
        <f t="shared" ca="1" si="20"/>
        <v/>
      </c>
      <c r="P18" s="58" t="str">
        <f t="shared" ca="1" si="20"/>
        <v/>
      </c>
      <c r="Q18" s="58" t="str">
        <f t="shared" ca="1" si="20"/>
        <v/>
      </c>
      <c r="R18" s="58" t="str">
        <f t="shared" ca="1" si="20"/>
        <v/>
      </c>
      <c r="S18" s="58" t="str">
        <f t="shared" ca="1" si="20"/>
        <v/>
      </c>
      <c r="T18" s="58" t="str">
        <f t="shared" ca="1" si="20"/>
        <v/>
      </c>
      <c r="U18" s="58" t="str">
        <f t="shared" ca="1" si="20"/>
        <v/>
      </c>
      <c r="V18" s="58" t="str">
        <f t="shared" ca="1" si="20"/>
        <v/>
      </c>
      <c r="W18" s="69">
        <f ca="1">SUM(C18:V18)</f>
        <v>0</v>
      </c>
      <c r="X18" s="49"/>
      <c r="Z18" s="57" t="e">
        <f ca="1">IF(ISNA(VLOOKUP(Z15,OFFSET(Pairings!$D$2,($B18-1)*gamesPerRound,0,gamesPerRound,3),3,FALSE)),VLOOKUP(Z15,OFFSET(Pairings!$E$2,($B18-1)*gamesPerRound,0,gamesPerRound,3),3,FALSE),VLOOKUP(Z15,OFFSET(Pairings!$D$2,($B18-1)*gamesPerRound,0,gamesPerRound,3),3,FALSE))</f>
        <v>#N/A</v>
      </c>
      <c r="AA18" s="58" t="e">
        <f ca="1">IF(ISNA(VLOOKUP(AA15,OFFSET(Pairings!$D$2,($B18-1)*gamesPerRound,0,gamesPerRound,3),3,FALSE)),VLOOKUP(AA15,OFFSET(Pairings!$E$2,($B18-1)*gamesPerRound,0,gamesPerRound,3),3,FALSE),VLOOKUP(AA15,OFFSET(Pairings!$D$2,($B18-1)*gamesPerRound,0,gamesPerRound,3),3,FALSE))</f>
        <v>#N/A</v>
      </c>
      <c r="AB18" s="58" t="e">
        <f ca="1">IF(ISNA(VLOOKUP(AB15,OFFSET(Pairings!$D$2,($B18-1)*gamesPerRound,0,gamesPerRound,3),3,FALSE)),VLOOKUP(AB15,OFFSET(Pairings!$E$2,($B18-1)*gamesPerRound,0,gamesPerRound,3),3,FALSE),VLOOKUP(AB15,OFFSET(Pairings!$D$2,($B18-1)*gamesPerRound,0,gamesPerRound,3),3,FALSE))</f>
        <v>#N/A</v>
      </c>
      <c r="AC18" s="58" t="e">
        <f ca="1">IF(ISNA(VLOOKUP(AC15,OFFSET(Pairings!$D$2,($B18-1)*gamesPerRound,0,gamesPerRound,3),3,FALSE)),VLOOKUP(AC15,OFFSET(Pairings!$E$2,($B18-1)*gamesPerRound,0,gamesPerRound,3),3,FALSE),VLOOKUP(AC15,OFFSET(Pairings!$D$2,($B18-1)*gamesPerRound,0,gamesPerRound,3),3,FALSE))</f>
        <v>#N/A</v>
      </c>
      <c r="AD18" s="58" t="e">
        <f ca="1">IF(ISNA(VLOOKUP(AD15,OFFSET(Pairings!$D$2,($B18-1)*gamesPerRound,0,gamesPerRound,3),3,FALSE)),VLOOKUP(AD15,OFFSET(Pairings!$E$2,($B18-1)*gamesPerRound,0,gamesPerRound,3),3,FALSE),VLOOKUP(AD15,OFFSET(Pairings!$D$2,($B18-1)*gamesPerRound,0,gamesPerRound,3),3,FALSE))</f>
        <v>#N/A</v>
      </c>
      <c r="AE18" s="58" t="e">
        <f ca="1">IF(ISNA(VLOOKUP(AE15,OFFSET(Pairings!$D$2,($B18-1)*gamesPerRound,0,gamesPerRound,3),3,FALSE)),VLOOKUP(AE15,OFFSET(Pairings!$E$2,($B18-1)*gamesPerRound,0,gamesPerRound,3),3,FALSE),VLOOKUP(AE15,OFFSET(Pairings!$D$2,($B18-1)*gamesPerRound,0,gamesPerRound,3),3,FALSE))</f>
        <v>#N/A</v>
      </c>
      <c r="AF18" s="58" t="e">
        <f ca="1">IF(ISNA(VLOOKUP(AF15,OFFSET(Pairings!$D$2,($B18-1)*gamesPerRound,0,gamesPerRound,3),3,FALSE)),VLOOKUP(AF15,OFFSET(Pairings!$E$2,($B18-1)*gamesPerRound,0,gamesPerRound,3),3,FALSE),VLOOKUP(AF15,OFFSET(Pairings!$D$2,($B18-1)*gamesPerRound,0,gamesPerRound,3),3,FALSE))</f>
        <v>#N/A</v>
      </c>
      <c r="AG18" s="58" t="e">
        <f ca="1">IF(ISNA(VLOOKUP(AG15,OFFSET(Pairings!$D$2,($B18-1)*gamesPerRound,0,gamesPerRound,3),3,FALSE)),VLOOKUP(AG15,OFFSET(Pairings!$E$2,($B18-1)*gamesPerRound,0,gamesPerRound,3),3,FALSE),VLOOKUP(AG15,OFFSET(Pairings!$D$2,($B18-1)*gamesPerRound,0,gamesPerRound,3),3,FALSE))</f>
        <v>#N/A</v>
      </c>
      <c r="AH18" s="58" t="e">
        <f ca="1">IF(ISNA(VLOOKUP(AH15,OFFSET(Pairings!$D$2,($B18-1)*gamesPerRound,0,gamesPerRound,3),3,FALSE)),VLOOKUP(AH15,OFFSET(Pairings!$E$2,($B18-1)*gamesPerRound,0,gamesPerRound,3),3,FALSE),VLOOKUP(AH15,OFFSET(Pairings!$D$2,($B18-1)*gamesPerRound,0,gamesPerRound,3),3,FALSE))</f>
        <v>#N/A</v>
      </c>
      <c r="AI18" s="58" t="e">
        <f ca="1">IF(ISNA(VLOOKUP(AI15,OFFSET(Pairings!$D$2,($B18-1)*gamesPerRound,0,gamesPerRound,3),3,FALSE)),VLOOKUP(AI15,OFFSET(Pairings!$E$2,($B18-1)*gamesPerRound,0,gamesPerRound,3),3,FALSE),VLOOKUP(AI15,OFFSET(Pairings!$D$2,($B18-1)*gamesPerRound,0,gamesPerRound,3),3,FALSE))</f>
        <v>#N/A</v>
      </c>
      <c r="AJ18" s="58" t="e">
        <f ca="1">IF(ISNA(VLOOKUP(AJ15,OFFSET(Pairings!$D$2,($B18-1)*gamesPerRound,0,gamesPerRound,3),3,FALSE)),VLOOKUP(AJ15,OFFSET(Pairings!$E$2,($B18-1)*gamesPerRound,0,gamesPerRound,3),3,FALSE),VLOOKUP(AJ15,OFFSET(Pairings!$D$2,($B18-1)*gamesPerRound,0,gamesPerRound,3),3,FALSE))</f>
        <v>#N/A</v>
      </c>
      <c r="AK18" s="59" t="e">
        <f ca="1">IF(ISNA(VLOOKUP(AK15,OFFSET(Pairings!$D$2,($B18-1)*gamesPerRound,0,gamesPerRound,3),3,FALSE)),VLOOKUP(AK15,OFFSET(Pairings!$E$2,($B18-1)*gamesPerRound,0,gamesPerRound,3),3,FALSE),VLOOKUP(AK15,OFFSET(Pairings!$D$2,($B18-1)*gamesPerRound,0,gamesPerRound,3),3,FALSE))</f>
        <v>#N/A</v>
      </c>
      <c r="AL18" s="59" t="e">
        <f ca="1">IF(ISNA(VLOOKUP(AL15,OFFSET(Pairings!$D$2,($B18-1)*gamesPerRound,0,gamesPerRound,3),3,FALSE)),VLOOKUP(AL15,OFFSET(Pairings!$E$2,($B18-1)*gamesPerRound,0,gamesPerRound,3),3,FALSE),VLOOKUP(AL15,OFFSET(Pairings!$D$2,($B18-1)*gamesPerRound,0,gamesPerRound,3),3,FALSE))</f>
        <v>#N/A</v>
      </c>
      <c r="AM18" s="59" t="e">
        <f ca="1">IF(ISNA(VLOOKUP(AM15,OFFSET(Pairings!$D$2,($B18-1)*gamesPerRound,0,gamesPerRound,3),3,FALSE)),VLOOKUP(AM15,OFFSET(Pairings!$E$2,($B18-1)*gamesPerRound,0,gamesPerRound,3),3,FALSE),VLOOKUP(AM15,OFFSET(Pairings!$D$2,($B18-1)*gamesPerRound,0,gamesPerRound,3),3,FALSE))</f>
        <v>#N/A</v>
      </c>
      <c r="AN18" s="59" t="e">
        <f ca="1">IF(ISNA(VLOOKUP(AN15,OFFSET(Pairings!$D$2,($B18-1)*gamesPerRound,0,gamesPerRound,3),3,FALSE)),VLOOKUP(AN15,OFFSET(Pairings!$E$2,($B18-1)*gamesPerRound,0,gamesPerRound,3),3,FALSE),VLOOKUP(AN15,OFFSET(Pairings!$D$2,($B18-1)*gamesPerRound,0,gamesPerRound,3),3,FALSE))</f>
        <v>#N/A</v>
      </c>
      <c r="AO18" s="59" t="e">
        <f ca="1">IF(ISNA(VLOOKUP(AO15,OFFSET(Pairings!$D$2,($B18-1)*gamesPerRound,0,gamesPerRound,3),3,FALSE)),VLOOKUP(AO15,OFFSET(Pairings!$E$2,($B18-1)*gamesPerRound,0,gamesPerRound,3),3,FALSE),VLOOKUP(AO15,OFFSET(Pairings!$D$2,($B18-1)*gamesPerRound,0,gamesPerRound,3),3,FALSE))</f>
        <v>#N/A</v>
      </c>
      <c r="AP18" s="59" t="e">
        <f ca="1">IF(ISNA(VLOOKUP(AP15,OFFSET(Pairings!$D$2,($B18-1)*gamesPerRound,0,gamesPerRound,3),3,FALSE)),VLOOKUP(AP15,OFFSET(Pairings!$E$2,($B18-1)*gamesPerRound,0,gamesPerRound,3),3,FALSE),VLOOKUP(AP15,OFFSET(Pairings!$D$2,($B18-1)*gamesPerRound,0,gamesPerRound,3),3,FALSE))</f>
        <v>#N/A</v>
      </c>
      <c r="AQ18" s="59" t="e">
        <f ca="1">IF(ISNA(VLOOKUP(AQ15,OFFSET(Pairings!$D$2,($B18-1)*gamesPerRound,0,gamesPerRound,3),3,FALSE)),VLOOKUP(AQ15,OFFSET(Pairings!$E$2,($B18-1)*gamesPerRound,0,gamesPerRound,3),3,FALSE),VLOOKUP(AQ15,OFFSET(Pairings!$D$2,($B18-1)*gamesPerRound,0,gamesPerRound,3),3,FALSE))</f>
        <v>#N/A</v>
      </c>
      <c r="AR18" s="59" t="e">
        <f ca="1">IF(ISNA(VLOOKUP(AR15,OFFSET(Pairings!$D$2,($B18-1)*gamesPerRound,0,gamesPerRound,3),3,FALSE)),VLOOKUP(AR15,OFFSET(Pairings!$E$2,($B18-1)*gamesPerRound,0,gamesPerRound,3),3,FALSE),VLOOKUP(AR15,OFFSET(Pairings!$D$2,($B18-1)*gamesPerRound,0,gamesPerRound,3),3,FALSE))</f>
        <v>#N/A</v>
      </c>
      <c r="AS18" s="59" t="e">
        <f ca="1">IF(ISNA(VLOOKUP(AS15,OFFSET(Pairings!$D$2,($B18-1)*gamesPerRound,0,gamesPerRound,3),3,FALSE)),VLOOKUP(AS15,OFFSET(Pairings!$E$2,($B18-1)*gamesPerRound,0,gamesPerRound,3),3,FALSE),VLOOKUP(AS15,OFFSET(Pairings!$D$2,($B18-1)*gamesPerRound,0,gamesPerRound,3),3,FALSE))</f>
        <v>#N/A</v>
      </c>
      <c r="AT18" s="49" t="e">
        <f ca="1">SUM(Z18:AS18)</f>
        <v>#N/A</v>
      </c>
    </row>
    <row r="19" spans="1:46" ht="15.75" thickBot="1" x14ac:dyDescent="0.25">
      <c r="B19" s="18" t="s">
        <v>110</v>
      </c>
      <c r="C19" s="61">
        <f t="shared" ref="C19:N19" ca="1" si="21">SUM(C16:C18)</f>
        <v>0</v>
      </c>
      <c r="D19" s="51">
        <f t="shared" ca="1" si="21"/>
        <v>0</v>
      </c>
      <c r="E19" s="51">
        <f t="shared" ca="1" si="21"/>
        <v>0</v>
      </c>
      <c r="F19" s="51">
        <f t="shared" ca="1" si="21"/>
        <v>0</v>
      </c>
      <c r="G19" s="51">
        <f t="shared" ca="1" si="21"/>
        <v>0</v>
      </c>
      <c r="H19" s="51">
        <f t="shared" ca="1" si="21"/>
        <v>0</v>
      </c>
      <c r="I19" s="51">
        <f t="shared" ca="1" si="21"/>
        <v>0</v>
      </c>
      <c r="J19" s="51">
        <f t="shared" ca="1" si="21"/>
        <v>0</v>
      </c>
      <c r="K19" s="51">
        <f t="shared" ca="1" si="21"/>
        <v>0</v>
      </c>
      <c r="L19" s="51">
        <f t="shared" ca="1" si="21"/>
        <v>0</v>
      </c>
      <c r="M19" s="51">
        <f t="shared" ca="1" si="21"/>
        <v>0</v>
      </c>
      <c r="N19" s="51">
        <f t="shared" ca="1" si="21"/>
        <v>0</v>
      </c>
      <c r="O19" s="51">
        <f t="shared" ref="O19:W19" ca="1" si="22">SUM(O16:O18)</f>
        <v>0</v>
      </c>
      <c r="P19" s="51">
        <f t="shared" ca="1" si="22"/>
        <v>0</v>
      </c>
      <c r="Q19" s="51">
        <f t="shared" ca="1" si="22"/>
        <v>0</v>
      </c>
      <c r="R19" s="51">
        <f t="shared" ca="1" si="22"/>
        <v>0</v>
      </c>
      <c r="S19" s="51">
        <f t="shared" ca="1" si="22"/>
        <v>0</v>
      </c>
      <c r="T19" s="51">
        <f t="shared" ca="1" si="22"/>
        <v>0</v>
      </c>
      <c r="U19" s="51">
        <f t="shared" ca="1" si="22"/>
        <v>0</v>
      </c>
      <c r="V19" s="51">
        <f t="shared" ca="1" si="22"/>
        <v>0</v>
      </c>
      <c r="W19" s="70">
        <f t="shared" ca="1" si="22"/>
        <v>0</v>
      </c>
      <c r="X19" s="65">
        <f ca="1">VLOOKUP(A15,OFFSET(Teams!$B$1,1,0,teams,4),4,FALSE)</f>
        <v>1</v>
      </c>
      <c r="Z19" s="61" t="e">
        <f t="shared" ref="Z19:AT19" ca="1" si="23">SUM(Z16:Z18)</f>
        <v>#N/A</v>
      </c>
      <c r="AA19" s="51" t="e">
        <f t="shared" ca="1" si="23"/>
        <v>#N/A</v>
      </c>
      <c r="AB19" s="51" t="e">
        <f t="shared" ca="1" si="23"/>
        <v>#N/A</v>
      </c>
      <c r="AC19" s="51" t="e">
        <f t="shared" ca="1" si="23"/>
        <v>#N/A</v>
      </c>
      <c r="AD19" s="51" t="e">
        <f t="shared" ca="1" si="23"/>
        <v>#N/A</v>
      </c>
      <c r="AE19" s="51" t="e">
        <f t="shared" ca="1" si="23"/>
        <v>#N/A</v>
      </c>
      <c r="AF19" s="51" t="e">
        <f t="shared" ca="1" si="23"/>
        <v>#N/A</v>
      </c>
      <c r="AG19" s="51" t="e">
        <f t="shared" ca="1" si="23"/>
        <v>#N/A</v>
      </c>
      <c r="AH19" s="51" t="e">
        <f t="shared" ca="1" si="23"/>
        <v>#N/A</v>
      </c>
      <c r="AI19" s="51" t="e">
        <f t="shared" ca="1" si="23"/>
        <v>#N/A</v>
      </c>
      <c r="AJ19" s="51" t="e">
        <f t="shared" ca="1" si="23"/>
        <v>#N/A</v>
      </c>
      <c r="AK19" s="51" t="e">
        <f t="shared" ca="1" si="23"/>
        <v>#N/A</v>
      </c>
      <c r="AL19" s="51" t="e">
        <f t="shared" ref="AL19:AS19" ca="1" si="24">SUM(AL16:AL18)</f>
        <v>#N/A</v>
      </c>
      <c r="AM19" s="51" t="e">
        <f t="shared" ca="1" si="24"/>
        <v>#N/A</v>
      </c>
      <c r="AN19" s="51" t="e">
        <f t="shared" ca="1" si="24"/>
        <v>#N/A</v>
      </c>
      <c r="AO19" s="51" t="e">
        <f t="shared" ca="1" si="24"/>
        <v>#N/A</v>
      </c>
      <c r="AP19" s="51" t="e">
        <f t="shared" ca="1" si="24"/>
        <v>#N/A</v>
      </c>
      <c r="AQ19" s="51" t="e">
        <f t="shared" ca="1" si="24"/>
        <v>#N/A</v>
      </c>
      <c r="AR19" s="51" t="e">
        <f t="shared" ca="1" si="24"/>
        <v>#N/A</v>
      </c>
      <c r="AS19" s="51" t="e">
        <f t="shared" ca="1" si="24"/>
        <v>#N/A</v>
      </c>
      <c r="AT19" s="37" t="e">
        <f t="shared" ca="1" si="23"/>
        <v>#N/A</v>
      </c>
    </row>
    <row r="20" spans="1:46" ht="15.75" thickBot="1" x14ac:dyDescent="0.25">
      <c r="X20" s="62"/>
    </row>
    <row r="21" spans="1:46" x14ac:dyDescent="0.2">
      <c r="A21" s="12" t="s">
        <v>8</v>
      </c>
      <c r="B21" s="38">
        <f>VLOOKUP(A21,TeamLookup,2,FALSE)</f>
        <v>0</v>
      </c>
      <c r="C21" s="60" t="str">
        <f>$A21&amp;"."&amp;TEXT(C$1,"00")</f>
        <v>D.01</v>
      </c>
      <c r="D21" s="50" t="str">
        <f t="shared" ref="D21:V21" si="25">$A21&amp;"."&amp;TEXT(D$1,"00")</f>
        <v>D.02</v>
      </c>
      <c r="E21" s="50" t="str">
        <f t="shared" si="25"/>
        <v>D.03</v>
      </c>
      <c r="F21" s="50" t="str">
        <f t="shared" si="25"/>
        <v>D.04</v>
      </c>
      <c r="G21" s="50" t="str">
        <f t="shared" si="25"/>
        <v>D.05</v>
      </c>
      <c r="H21" s="50" t="str">
        <f t="shared" si="25"/>
        <v>D.06</v>
      </c>
      <c r="I21" s="50" t="str">
        <f t="shared" si="25"/>
        <v>D.07</v>
      </c>
      <c r="J21" s="50" t="str">
        <f t="shared" si="25"/>
        <v>D.08</v>
      </c>
      <c r="K21" s="50" t="str">
        <f t="shared" si="25"/>
        <v>D.09</v>
      </c>
      <c r="L21" s="50" t="str">
        <f t="shared" si="25"/>
        <v>D.10</v>
      </c>
      <c r="M21" s="50" t="str">
        <f t="shared" si="25"/>
        <v>D.11</v>
      </c>
      <c r="N21" s="50" t="str">
        <f t="shared" si="25"/>
        <v>D.12</v>
      </c>
      <c r="O21" s="50" t="str">
        <f t="shared" si="25"/>
        <v>D.13</v>
      </c>
      <c r="P21" s="50" t="str">
        <f t="shared" si="25"/>
        <v>D.14</v>
      </c>
      <c r="Q21" s="50" t="str">
        <f t="shared" si="25"/>
        <v>D.15</v>
      </c>
      <c r="R21" s="50" t="str">
        <f t="shared" si="25"/>
        <v>D.16</v>
      </c>
      <c r="S21" s="50" t="str">
        <f t="shared" si="25"/>
        <v>D.17</v>
      </c>
      <c r="T21" s="50" t="str">
        <f t="shared" si="25"/>
        <v>D.18</v>
      </c>
      <c r="U21" s="50" t="str">
        <f t="shared" si="25"/>
        <v>D.19</v>
      </c>
      <c r="V21" s="50" t="str">
        <f t="shared" si="25"/>
        <v>D.20</v>
      </c>
      <c r="W21" s="67" t="s">
        <v>110</v>
      </c>
      <c r="X21" s="66" t="s">
        <v>137</v>
      </c>
      <c r="Y21" s="12"/>
      <c r="Z21" s="60" t="str">
        <f>$A21&amp;"."&amp;TEXT(Z$1,"00")</f>
        <v>D.01</v>
      </c>
      <c r="AA21" s="50" t="str">
        <f t="shared" ref="AA21:AS21" si="26">$A21&amp;"."&amp;TEXT(AA$1,"00")</f>
        <v>D.02</v>
      </c>
      <c r="AB21" s="50" t="str">
        <f t="shared" si="26"/>
        <v>D.03</v>
      </c>
      <c r="AC21" s="50" t="str">
        <f t="shared" si="26"/>
        <v>D.04</v>
      </c>
      <c r="AD21" s="50" t="str">
        <f t="shared" si="26"/>
        <v>D.05</v>
      </c>
      <c r="AE21" s="50" t="str">
        <f t="shared" si="26"/>
        <v>D.06</v>
      </c>
      <c r="AF21" s="50" t="str">
        <f t="shared" si="26"/>
        <v>D.07</v>
      </c>
      <c r="AG21" s="50" t="str">
        <f t="shared" si="26"/>
        <v>D.08</v>
      </c>
      <c r="AH21" s="50" t="str">
        <f t="shared" si="26"/>
        <v>D.09</v>
      </c>
      <c r="AI21" s="50" t="str">
        <f t="shared" si="26"/>
        <v>D.10</v>
      </c>
      <c r="AJ21" s="50" t="str">
        <f t="shared" si="26"/>
        <v>D.11</v>
      </c>
      <c r="AK21" s="50" t="str">
        <f t="shared" si="26"/>
        <v>D.12</v>
      </c>
      <c r="AL21" s="50" t="str">
        <f t="shared" si="26"/>
        <v>D.13</v>
      </c>
      <c r="AM21" s="50" t="str">
        <f t="shared" si="26"/>
        <v>D.14</v>
      </c>
      <c r="AN21" s="50" t="str">
        <f t="shared" si="26"/>
        <v>D.15</v>
      </c>
      <c r="AO21" s="50" t="str">
        <f t="shared" si="26"/>
        <v>D.16</v>
      </c>
      <c r="AP21" s="50" t="str">
        <f t="shared" si="26"/>
        <v>D.17</v>
      </c>
      <c r="AQ21" s="50" t="str">
        <f t="shared" si="26"/>
        <v>D.18</v>
      </c>
      <c r="AR21" s="50" t="str">
        <f t="shared" si="26"/>
        <v>D.19</v>
      </c>
      <c r="AS21" s="50" t="str">
        <f t="shared" si="26"/>
        <v>D.20</v>
      </c>
      <c r="AT21" s="36" t="s">
        <v>110</v>
      </c>
    </row>
    <row r="22" spans="1:46" x14ac:dyDescent="0.2">
      <c r="B22" s="48">
        <v>1</v>
      </c>
      <c r="C22" s="52" t="str">
        <f t="shared" ref="C22:N24" ca="1" si="27">IF(ISNA(Z22),"",Z22)</f>
        <v/>
      </c>
      <c r="D22" s="53" t="str">
        <f t="shared" ca="1" si="27"/>
        <v/>
      </c>
      <c r="E22" s="53" t="str">
        <f t="shared" ca="1" si="27"/>
        <v/>
      </c>
      <c r="F22" s="53" t="str">
        <f t="shared" ca="1" si="27"/>
        <v/>
      </c>
      <c r="G22" s="53" t="str">
        <f t="shared" ca="1" si="27"/>
        <v/>
      </c>
      <c r="H22" s="53" t="str">
        <f t="shared" ca="1" si="27"/>
        <v/>
      </c>
      <c r="I22" s="53" t="str">
        <f t="shared" ca="1" si="27"/>
        <v/>
      </c>
      <c r="J22" s="53" t="str">
        <f t="shared" ca="1" si="27"/>
        <v/>
      </c>
      <c r="K22" s="53" t="str">
        <f t="shared" ca="1" si="27"/>
        <v/>
      </c>
      <c r="L22" s="53" t="str">
        <f t="shared" ca="1" si="27"/>
        <v/>
      </c>
      <c r="M22" s="53" t="str">
        <f t="shared" ca="1" si="27"/>
        <v/>
      </c>
      <c r="N22" s="53" t="str">
        <f t="shared" ca="1" si="27"/>
        <v/>
      </c>
      <c r="O22" s="53" t="str">
        <f t="shared" ref="O22:V24" ca="1" si="28">IF(ISNA(AL22),"",AL22)</f>
        <v/>
      </c>
      <c r="P22" s="53" t="str">
        <f t="shared" ca="1" si="28"/>
        <v/>
      </c>
      <c r="Q22" s="53" t="str">
        <f t="shared" ca="1" si="28"/>
        <v/>
      </c>
      <c r="R22" s="53" t="str">
        <f t="shared" ca="1" si="28"/>
        <v/>
      </c>
      <c r="S22" s="53" t="str">
        <f t="shared" ca="1" si="28"/>
        <v/>
      </c>
      <c r="T22" s="53" t="str">
        <f t="shared" ca="1" si="28"/>
        <v/>
      </c>
      <c r="U22" s="53" t="str">
        <f t="shared" ca="1" si="28"/>
        <v/>
      </c>
      <c r="V22" s="53" t="str">
        <f t="shared" ca="1" si="28"/>
        <v/>
      </c>
      <c r="W22" s="68">
        <f ca="1">SUM(C22:V22)</f>
        <v>0</v>
      </c>
      <c r="X22" s="49"/>
      <c r="Z22" s="53" t="e">
        <f ca="1">IF(ISNA(VLOOKUP(Z21,OFFSET(Pairings!$D$2,($B22-1)*gamesPerRound,0,gamesPerRound,3),3,FALSE)),VLOOKUP(Z21,OFFSET(Pairings!$E$2,($B22-1)*gamesPerRound,0,gamesPerRound,3),3,FALSE),VLOOKUP(Z21,OFFSET(Pairings!$D$2,($B22-1)*gamesPerRound,0,gamesPerRound,3),3,FALSE))</f>
        <v>#N/A</v>
      </c>
      <c r="AA22" s="53" t="e">
        <f ca="1">IF(ISNA(VLOOKUP(AA21,OFFSET(Pairings!$D$2,($B22-1)*gamesPerRound,0,gamesPerRound,3),3,FALSE)),VLOOKUP(AA21,OFFSET(Pairings!$E$2,($B22-1)*gamesPerRound,0,gamesPerRound,3),3,FALSE),VLOOKUP(AA21,OFFSET(Pairings!$D$2,($B22-1)*gamesPerRound,0,gamesPerRound,3),3,FALSE))</f>
        <v>#N/A</v>
      </c>
      <c r="AB22" s="53" t="e">
        <f ca="1">IF(ISNA(VLOOKUP(AB21,OFFSET(Pairings!$D$2,($B22-1)*gamesPerRound,0,gamesPerRound,3),3,FALSE)),VLOOKUP(AB21,OFFSET(Pairings!$E$2,($B22-1)*gamesPerRound,0,gamesPerRound,3),3,FALSE),VLOOKUP(AB21,OFFSET(Pairings!$D$2,($B22-1)*gamesPerRound,0,gamesPerRound,3),3,FALSE))</f>
        <v>#N/A</v>
      </c>
      <c r="AC22" s="53" t="e">
        <f ca="1">IF(ISNA(VLOOKUP(AC21,OFFSET(Pairings!$D$2,($B22-1)*gamesPerRound,0,gamesPerRound,3),3,FALSE)),VLOOKUP(AC21,OFFSET(Pairings!$E$2,($B22-1)*gamesPerRound,0,gamesPerRound,3),3,FALSE),VLOOKUP(AC21,OFFSET(Pairings!$D$2,($B22-1)*gamesPerRound,0,gamesPerRound,3),3,FALSE))</f>
        <v>#N/A</v>
      </c>
      <c r="AD22" s="53" t="e">
        <f ca="1">IF(ISNA(VLOOKUP(AD21,OFFSET(Pairings!$D$2,($B22-1)*gamesPerRound,0,gamesPerRound,3),3,FALSE)),VLOOKUP(AD21,OFFSET(Pairings!$E$2,($B22-1)*gamesPerRound,0,gamesPerRound,3),3,FALSE),VLOOKUP(AD21,OFFSET(Pairings!$D$2,($B22-1)*gamesPerRound,0,gamesPerRound,3),3,FALSE))</f>
        <v>#N/A</v>
      </c>
      <c r="AE22" s="53" t="e">
        <f ca="1">IF(ISNA(VLOOKUP(AE21,OFFSET(Pairings!$D$2,($B22-1)*gamesPerRound,0,gamesPerRound,3),3,FALSE)),VLOOKUP(AE21,OFFSET(Pairings!$E$2,($B22-1)*gamesPerRound,0,gamesPerRound,3),3,FALSE),VLOOKUP(AE21,OFFSET(Pairings!$D$2,($B22-1)*gamesPerRound,0,gamesPerRound,3),3,FALSE))</f>
        <v>#N/A</v>
      </c>
      <c r="AF22" s="53" t="e">
        <f ca="1">IF(ISNA(VLOOKUP(AF21,OFFSET(Pairings!$D$2,($B22-1)*gamesPerRound,0,gamesPerRound,3),3,FALSE)),VLOOKUP(AF21,OFFSET(Pairings!$E$2,($B22-1)*gamesPerRound,0,gamesPerRound,3),3,FALSE),VLOOKUP(AF21,OFFSET(Pairings!$D$2,($B22-1)*gamesPerRound,0,gamesPerRound,3),3,FALSE))</f>
        <v>#N/A</v>
      </c>
      <c r="AG22" s="53" t="e">
        <f ca="1">IF(ISNA(VLOOKUP(AG21,OFFSET(Pairings!$D$2,($B22-1)*gamesPerRound,0,gamesPerRound,3),3,FALSE)),VLOOKUP(AG21,OFFSET(Pairings!$E$2,($B22-1)*gamesPerRound,0,gamesPerRound,3),3,FALSE),VLOOKUP(AG21,OFFSET(Pairings!$D$2,($B22-1)*gamesPerRound,0,gamesPerRound,3),3,FALSE))</f>
        <v>#N/A</v>
      </c>
      <c r="AH22" s="53" t="e">
        <f ca="1">IF(ISNA(VLOOKUP(AH21,OFFSET(Pairings!$D$2,($B22-1)*gamesPerRound,0,gamesPerRound,3),3,FALSE)),VLOOKUP(AH21,OFFSET(Pairings!$E$2,($B22-1)*gamesPerRound,0,gamesPerRound,3),3,FALSE),VLOOKUP(AH21,OFFSET(Pairings!$D$2,($B22-1)*gamesPerRound,0,gamesPerRound,3),3,FALSE))</f>
        <v>#N/A</v>
      </c>
      <c r="AI22" s="53" t="e">
        <f ca="1">IF(ISNA(VLOOKUP(AI21,OFFSET(Pairings!$D$2,($B22-1)*gamesPerRound,0,gamesPerRound,3),3,FALSE)),VLOOKUP(AI21,OFFSET(Pairings!$E$2,($B22-1)*gamesPerRound,0,gamesPerRound,3),3,FALSE),VLOOKUP(AI21,OFFSET(Pairings!$D$2,($B22-1)*gamesPerRound,0,gamesPerRound,3),3,FALSE))</f>
        <v>#N/A</v>
      </c>
      <c r="AJ22" s="53" t="e">
        <f ca="1">IF(ISNA(VLOOKUP(AJ21,OFFSET(Pairings!$D$2,($B22-1)*gamesPerRound,0,gamesPerRound,3),3,FALSE)),VLOOKUP(AJ21,OFFSET(Pairings!$E$2,($B22-1)*gamesPerRound,0,gamesPerRound,3),3,FALSE),VLOOKUP(AJ21,OFFSET(Pairings!$D$2,($B22-1)*gamesPerRound,0,gamesPerRound,3),3,FALSE))</f>
        <v>#N/A</v>
      </c>
      <c r="AK22" s="54" t="e">
        <f ca="1">IF(ISNA(VLOOKUP(AK21,OFFSET(Pairings!$D$2,($B22-1)*gamesPerRound,0,gamesPerRound,3),3,FALSE)),VLOOKUP(AK21,OFFSET(Pairings!$E$2,($B22-1)*gamesPerRound,0,gamesPerRound,3),3,FALSE),VLOOKUP(AK21,OFFSET(Pairings!$D$2,($B22-1)*gamesPerRound,0,gamesPerRound,3),3,FALSE))</f>
        <v>#N/A</v>
      </c>
      <c r="AL22" s="54" t="e">
        <f ca="1">IF(ISNA(VLOOKUP(AL21,OFFSET(Pairings!$D$2,($B22-1)*gamesPerRound,0,gamesPerRound,3),3,FALSE)),VLOOKUP(AL21,OFFSET(Pairings!$E$2,($B22-1)*gamesPerRound,0,gamesPerRound,3),3,FALSE),VLOOKUP(AL21,OFFSET(Pairings!$D$2,($B22-1)*gamesPerRound,0,gamesPerRound,3),3,FALSE))</f>
        <v>#N/A</v>
      </c>
      <c r="AM22" s="54" t="e">
        <f ca="1">IF(ISNA(VLOOKUP(AM21,OFFSET(Pairings!$D$2,($B22-1)*gamesPerRound,0,gamesPerRound,3),3,FALSE)),VLOOKUP(AM21,OFFSET(Pairings!$E$2,($B22-1)*gamesPerRound,0,gamesPerRound,3),3,FALSE),VLOOKUP(AM21,OFFSET(Pairings!$D$2,($B22-1)*gamesPerRound,0,gamesPerRound,3),3,FALSE))</f>
        <v>#N/A</v>
      </c>
      <c r="AN22" s="54" t="e">
        <f ca="1">IF(ISNA(VLOOKUP(AN21,OFFSET(Pairings!$D$2,($B22-1)*gamesPerRound,0,gamesPerRound,3),3,FALSE)),VLOOKUP(AN21,OFFSET(Pairings!$E$2,($B22-1)*gamesPerRound,0,gamesPerRound,3),3,FALSE),VLOOKUP(AN21,OFFSET(Pairings!$D$2,($B22-1)*gamesPerRound,0,gamesPerRound,3),3,FALSE))</f>
        <v>#N/A</v>
      </c>
      <c r="AO22" s="54" t="e">
        <f ca="1">IF(ISNA(VLOOKUP(AO21,OFFSET(Pairings!$D$2,($B22-1)*gamesPerRound,0,gamesPerRound,3),3,FALSE)),VLOOKUP(AO21,OFFSET(Pairings!$E$2,($B22-1)*gamesPerRound,0,gamesPerRound,3),3,FALSE),VLOOKUP(AO21,OFFSET(Pairings!$D$2,($B22-1)*gamesPerRound,0,gamesPerRound,3),3,FALSE))</f>
        <v>#N/A</v>
      </c>
      <c r="AP22" s="54" t="e">
        <f ca="1">IF(ISNA(VLOOKUP(AP21,OFFSET(Pairings!$D$2,($B22-1)*gamesPerRound,0,gamesPerRound,3),3,FALSE)),VLOOKUP(AP21,OFFSET(Pairings!$E$2,($B22-1)*gamesPerRound,0,gamesPerRound,3),3,FALSE),VLOOKUP(AP21,OFFSET(Pairings!$D$2,($B22-1)*gamesPerRound,0,gamesPerRound,3),3,FALSE))</f>
        <v>#N/A</v>
      </c>
      <c r="AQ22" s="54" t="e">
        <f ca="1">IF(ISNA(VLOOKUP(AQ21,OFFSET(Pairings!$D$2,($B22-1)*gamesPerRound,0,gamesPerRound,3),3,FALSE)),VLOOKUP(AQ21,OFFSET(Pairings!$E$2,($B22-1)*gamesPerRound,0,gamesPerRound,3),3,FALSE),VLOOKUP(AQ21,OFFSET(Pairings!$D$2,($B22-1)*gamesPerRound,0,gamesPerRound,3),3,FALSE))</f>
        <v>#N/A</v>
      </c>
      <c r="AR22" s="54" t="e">
        <f ca="1">IF(ISNA(VLOOKUP(AR21,OFFSET(Pairings!$D$2,($B22-1)*gamesPerRound,0,gamesPerRound,3),3,FALSE)),VLOOKUP(AR21,OFFSET(Pairings!$E$2,($B22-1)*gamesPerRound,0,gamesPerRound,3),3,FALSE),VLOOKUP(AR21,OFFSET(Pairings!$D$2,($B22-1)*gamesPerRound,0,gamesPerRound,3),3,FALSE))</f>
        <v>#N/A</v>
      </c>
      <c r="AS22" s="54" t="e">
        <f ca="1">IF(ISNA(VLOOKUP(AS21,OFFSET(Pairings!$D$2,($B22-1)*gamesPerRound,0,gamesPerRound,3),3,FALSE)),VLOOKUP(AS21,OFFSET(Pairings!$E$2,($B22-1)*gamesPerRound,0,gamesPerRound,3),3,FALSE),VLOOKUP(AS21,OFFSET(Pairings!$D$2,($B22-1)*gamesPerRound,0,gamesPerRound,3),3,FALSE))</f>
        <v>#N/A</v>
      </c>
      <c r="AT22" s="49" t="e">
        <f ca="1">SUM(Z22:AS22)</f>
        <v>#N/A</v>
      </c>
    </row>
    <row r="23" spans="1:46" x14ac:dyDescent="0.2">
      <c r="B23" s="48">
        <v>2</v>
      </c>
      <c r="C23" s="55" t="str">
        <f t="shared" ca="1" si="27"/>
        <v/>
      </c>
      <c r="D23" s="33" t="str">
        <f t="shared" ca="1" si="27"/>
        <v/>
      </c>
      <c r="E23" s="33" t="str">
        <f t="shared" ca="1" si="27"/>
        <v/>
      </c>
      <c r="F23" s="33" t="str">
        <f t="shared" ca="1" si="27"/>
        <v/>
      </c>
      <c r="G23" s="33" t="str">
        <f t="shared" ca="1" si="27"/>
        <v/>
      </c>
      <c r="H23" s="33" t="str">
        <f t="shared" ca="1" si="27"/>
        <v/>
      </c>
      <c r="I23" s="33" t="str">
        <f t="shared" ca="1" si="27"/>
        <v/>
      </c>
      <c r="J23" s="33" t="str">
        <f t="shared" ca="1" si="27"/>
        <v/>
      </c>
      <c r="K23" s="33" t="str">
        <f t="shared" ca="1" si="27"/>
        <v/>
      </c>
      <c r="L23" s="33" t="str">
        <f t="shared" ca="1" si="27"/>
        <v/>
      </c>
      <c r="M23" s="33" t="str">
        <f t="shared" ca="1" si="27"/>
        <v/>
      </c>
      <c r="N23" s="33" t="str">
        <f t="shared" ca="1" si="27"/>
        <v/>
      </c>
      <c r="O23" s="33" t="str">
        <f t="shared" ca="1" si="28"/>
        <v/>
      </c>
      <c r="P23" s="33" t="str">
        <f t="shared" ca="1" si="28"/>
        <v/>
      </c>
      <c r="Q23" s="33" t="str">
        <f t="shared" ca="1" si="28"/>
        <v/>
      </c>
      <c r="R23" s="33" t="str">
        <f t="shared" ca="1" si="28"/>
        <v/>
      </c>
      <c r="S23" s="33" t="str">
        <f t="shared" ca="1" si="28"/>
        <v/>
      </c>
      <c r="T23" s="33" t="str">
        <f t="shared" ca="1" si="28"/>
        <v/>
      </c>
      <c r="U23" s="33" t="str">
        <f t="shared" ca="1" si="28"/>
        <v/>
      </c>
      <c r="V23" s="33" t="str">
        <f t="shared" ca="1" si="28"/>
        <v/>
      </c>
      <c r="W23" s="69">
        <f ca="1">SUM(C23:V23)</f>
        <v>0</v>
      </c>
      <c r="X23" s="49"/>
      <c r="Z23" s="55" t="e">
        <f ca="1">IF(ISNA(VLOOKUP(Z21,OFFSET(Pairings!$D$2,($B23-1)*gamesPerRound,0,gamesPerRound,3),3,FALSE)),VLOOKUP(Z21,OFFSET(Pairings!$E$2,($B23-1)*gamesPerRound,0,gamesPerRound,3),3,FALSE),VLOOKUP(Z21,OFFSET(Pairings!$D$2,($B23-1)*gamesPerRound,0,gamesPerRound,3),3,FALSE))</f>
        <v>#N/A</v>
      </c>
      <c r="AA23" s="33" t="e">
        <f ca="1">IF(ISNA(VLOOKUP(AA21,OFFSET(Pairings!$D$2,($B23-1)*gamesPerRound,0,gamesPerRound,3),3,FALSE)),VLOOKUP(AA21,OFFSET(Pairings!$E$2,($B23-1)*gamesPerRound,0,gamesPerRound,3),3,FALSE),VLOOKUP(AA21,OFFSET(Pairings!$D$2,($B23-1)*gamesPerRound,0,gamesPerRound,3),3,FALSE))</f>
        <v>#N/A</v>
      </c>
      <c r="AB23" s="33" t="e">
        <f ca="1">IF(ISNA(VLOOKUP(AB21,OFFSET(Pairings!$D$2,($B23-1)*gamesPerRound,0,gamesPerRound,3),3,FALSE)),VLOOKUP(AB21,OFFSET(Pairings!$E$2,($B23-1)*gamesPerRound,0,gamesPerRound,3),3,FALSE),VLOOKUP(AB21,OFFSET(Pairings!$D$2,($B23-1)*gamesPerRound,0,gamesPerRound,3),3,FALSE))</f>
        <v>#N/A</v>
      </c>
      <c r="AC23" s="33" t="e">
        <f ca="1">IF(ISNA(VLOOKUP(AC21,OFFSET(Pairings!$D$2,($B23-1)*gamesPerRound,0,gamesPerRound,3),3,FALSE)),VLOOKUP(AC21,OFFSET(Pairings!$E$2,($B23-1)*gamesPerRound,0,gamesPerRound,3),3,FALSE),VLOOKUP(AC21,OFFSET(Pairings!$D$2,($B23-1)*gamesPerRound,0,gamesPerRound,3),3,FALSE))</f>
        <v>#N/A</v>
      </c>
      <c r="AD23" s="33" t="e">
        <f ca="1">IF(ISNA(VLOOKUP(AD21,OFFSET(Pairings!$D$2,($B23-1)*gamesPerRound,0,gamesPerRound,3),3,FALSE)),VLOOKUP(AD21,OFFSET(Pairings!$E$2,($B23-1)*gamesPerRound,0,gamesPerRound,3),3,FALSE),VLOOKUP(AD21,OFFSET(Pairings!$D$2,($B23-1)*gamesPerRound,0,gamesPerRound,3),3,FALSE))</f>
        <v>#N/A</v>
      </c>
      <c r="AE23" s="33" t="e">
        <f ca="1">IF(ISNA(VLOOKUP(AE21,OFFSET(Pairings!$D$2,($B23-1)*gamesPerRound,0,gamesPerRound,3),3,FALSE)),VLOOKUP(AE21,OFFSET(Pairings!$E$2,($B23-1)*gamesPerRound,0,gamesPerRound,3),3,FALSE),VLOOKUP(AE21,OFFSET(Pairings!$D$2,($B23-1)*gamesPerRound,0,gamesPerRound,3),3,FALSE))</f>
        <v>#N/A</v>
      </c>
      <c r="AF23" s="33" t="e">
        <f ca="1">IF(ISNA(VLOOKUP(AF21,OFFSET(Pairings!$D$2,($B23-1)*gamesPerRound,0,gamesPerRound,3),3,FALSE)),VLOOKUP(AF21,OFFSET(Pairings!$E$2,($B23-1)*gamesPerRound,0,gamesPerRound,3),3,FALSE),VLOOKUP(AF21,OFFSET(Pairings!$D$2,($B23-1)*gamesPerRound,0,gamesPerRound,3),3,FALSE))</f>
        <v>#N/A</v>
      </c>
      <c r="AG23" s="33" t="e">
        <f ca="1">IF(ISNA(VLOOKUP(AG21,OFFSET(Pairings!$D$2,($B23-1)*gamesPerRound,0,gamesPerRound,3),3,FALSE)),VLOOKUP(AG21,OFFSET(Pairings!$E$2,($B23-1)*gamesPerRound,0,gamesPerRound,3),3,FALSE),VLOOKUP(AG21,OFFSET(Pairings!$D$2,($B23-1)*gamesPerRound,0,gamesPerRound,3),3,FALSE))</f>
        <v>#N/A</v>
      </c>
      <c r="AH23" s="33" t="e">
        <f ca="1">IF(ISNA(VLOOKUP(AH21,OFFSET(Pairings!$D$2,($B23-1)*gamesPerRound,0,gamesPerRound,3),3,FALSE)),VLOOKUP(AH21,OFFSET(Pairings!$E$2,($B23-1)*gamesPerRound,0,gamesPerRound,3),3,FALSE),VLOOKUP(AH21,OFFSET(Pairings!$D$2,($B23-1)*gamesPerRound,0,gamesPerRound,3),3,FALSE))</f>
        <v>#N/A</v>
      </c>
      <c r="AI23" s="33" t="e">
        <f ca="1">IF(ISNA(VLOOKUP(AI21,OFFSET(Pairings!$D$2,($B23-1)*gamesPerRound,0,gamesPerRound,3),3,FALSE)),VLOOKUP(AI21,OFFSET(Pairings!$E$2,($B23-1)*gamesPerRound,0,gamesPerRound,3),3,FALSE),VLOOKUP(AI21,OFFSET(Pairings!$D$2,($B23-1)*gamesPerRound,0,gamesPerRound,3),3,FALSE))</f>
        <v>#N/A</v>
      </c>
      <c r="AJ23" s="33" t="e">
        <f ca="1">IF(ISNA(VLOOKUP(AJ21,OFFSET(Pairings!$D$2,($B23-1)*gamesPerRound,0,gamesPerRound,3),3,FALSE)),VLOOKUP(AJ21,OFFSET(Pairings!$E$2,($B23-1)*gamesPerRound,0,gamesPerRound,3),3,FALSE),VLOOKUP(AJ21,OFFSET(Pairings!$D$2,($B23-1)*gamesPerRound,0,gamesPerRound,3),3,FALSE))</f>
        <v>#N/A</v>
      </c>
      <c r="AK23" s="56" t="e">
        <f ca="1">IF(ISNA(VLOOKUP(AK21,OFFSET(Pairings!$D$2,($B23-1)*gamesPerRound,0,gamesPerRound,3),3,FALSE)),VLOOKUP(AK21,OFFSET(Pairings!$E$2,($B23-1)*gamesPerRound,0,gamesPerRound,3),3,FALSE),VLOOKUP(AK21,OFFSET(Pairings!$D$2,($B23-1)*gamesPerRound,0,gamesPerRound,3),3,FALSE))</f>
        <v>#N/A</v>
      </c>
      <c r="AL23" s="56" t="e">
        <f ca="1">IF(ISNA(VLOOKUP(AL21,OFFSET(Pairings!$D$2,($B23-1)*gamesPerRound,0,gamesPerRound,3),3,FALSE)),VLOOKUP(AL21,OFFSET(Pairings!$E$2,($B23-1)*gamesPerRound,0,gamesPerRound,3),3,FALSE),VLOOKUP(AL21,OFFSET(Pairings!$D$2,($B23-1)*gamesPerRound,0,gamesPerRound,3),3,FALSE))</f>
        <v>#N/A</v>
      </c>
      <c r="AM23" s="56" t="e">
        <f ca="1">IF(ISNA(VLOOKUP(AM21,OFFSET(Pairings!$D$2,($B23-1)*gamesPerRound,0,gamesPerRound,3),3,FALSE)),VLOOKUP(AM21,OFFSET(Pairings!$E$2,($B23-1)*gamesPerRound,0,gamesPerRound,3),3,FALSE),VLOOKUP(AM21,OFFSET(Pairings!$D$2,($B23-1)*gamesPerRound,0,gamesPerRound,3),3,FALSE))</f>
        <v>#N/A</v>
      </c>
      <c r="AN23" s="56" t="e">
        <f ca="1">IF(ISNA(VLOOKUP(AN21,OFFSET(Pairings!$D$2,($B23-1)*gamesPerRound,0,gamesPerRound,3),3,FALSE)),VLOOKUP(AN21,OFFSET(Pairings!$E$2,($B23-1)*gamesPerRound,0,gamesPerRound,3),3,FALSE),VLOOKUP(AN21,OFFSET(Pairings!$D$2,($B23-1)*gamesPerRound,0,gamesPerRound,3),3,FALSE))</f>
        <v>#N/A</v>
      </c>
      <c r="AO23" s="56" t="e">
        <f ca="1">IF(ISNA(VLOOKUP(AO21,OFFSET(Pairings!$D$2,($B23-1)*gamesPerRound,0,gamesPerRound,3),3,FALSE)),VLOOKUP(AO21,OFFSET(Pairings!$E$2,($B23-1)*gamesPerRound,0,gamesPerRound,3),3,FALSE),VLOOKUP(AO21,OFFSET(Pairings!$D$2,($B23-1)*gamesPerRound,0,gamesPerRound,3),3,FALSE))</f>
        <v>#N/A</v>
      </c>
      <c r="AP23" s="56" t="e">
        <f ca="1">IF(ISNA(VLOOKUP(AP21,OFFSET(Pairings!$D$2,($B23-1)*gamesPerRound,0,gamesPerRound,3),3,FALSE)),VLOOKUP(AP21,OFFSET(Pairings!$E$2,($B23-1)*gamesPerRound,0,gamesPerRound,3),3,FALSE),VLOOKUP(AP21,OFFSET(Pairings!$D$2,($B23-1)*gamesPerRound,0,gamesPerRound,3),3,FALSE))</f>
        <v>#N/A</v>
      </c>
      <c r="AQ23" s="56" t="e">
        <f ca="1">IF(ISNA(VLOOKUP(AQ21,OFFSET(Pairings!$D$2,($B23-1)*gamesPerRound,0,gamesPerRound,3),3,FALSE)),VLOOKUP(AQ21,OFFSET(Pairings!$E$2,($B23-1)*gamesPerRound,0,gamesPerRound,3),3,FALSE),VLOOKUP(AQ21,OFFSET(Pairings!$D$2,($B23-1)*gamesPerRound,0,gamesPerRound,3),3,FALSE))</f>
        <v>#N/A</v>
      </c>
      <c r="AR23" s="56" t="e">
        <f ca="1">IF(ISNA(VLOOKUP(AR21,OFFSET(Pairings!$D$2,($B23-1)*gamesPerRound,0,gamesPerRound,3),3,FALSE)),VLOOKUP(AR21,OFFSET(Pairings!$E$2,($B23-1)*gamesPerRound,0,gamesPerRound,3),3,FALSE),VLOOKUP(AR21,OFFSET(Pairings!$D$2,($B23-1)*gamesPerRound,0,gamesPerRound,3),3,FALSE))</f>
        <v>#N/A</v>
      </c>
      <c r="AS23" s="56" t="e">
        <f ca="1">IF(ISNA(VLOOKUP(AS21,OFFSET(Pairings!$D$2,($B23-1)*gamesPerRound,0,gamesPerRound,3),3,FALSE)),VLOOKUP(AS21,OFFSET(Pairings!$E$2,($B23-1)*gamesPerRound,0,gamesPerRound,3),3,FALSE),VLOOKUP(AS21,OFFSET(Pairings!$D$2,($B23-1)*gamesPerRound,0,gamesPerRound,3),3,FALSE))</f>
        <v>#N/A</v>
      </c>
      <c r="AT23" s="49" t="e">
        <f ca="1">SUM(Z23:AS23)</f>
        <v>#N/A</v>
      </c>
    </row>
    <row r="24" spans="1:46" x14ac:dyDescent="0.2">
      <c r="B24" s="48">
        <v>3</v>
      </c>
      <c r="C24" s="57" t="str">
        <f t="shared" ca="1" si="27"/>
        <v/>
      </c>
      <c r="D24" s="58" t="str">
        <f t="shared" ca="1" si="27"/>
        <v/>
      </c>
      <c r="E24" s="58" t="str">
        <f t="shared" ca="1" si="27"/>
        <v/>
      </c>
      <c r="F24" s="58" t="str">
        <f t="shared" ca="1" si="27"/>
        <v/>
      </c>
      <c r="G24" s="58" t="str">
        <f t="shared" ca="1" si="27"/>
        <v/>
      </c>
      <c r="H24" s="58" t="str">
        <f t="shared" ca="1" si="27"/>
        <v/>
      </c>
      <c r="I24" s="58" t="str">
        <f t="shared" ca="1" si="27"/>
        <v/>
      </c>
      <c r="J24" s="58" t="str">
        <f t="shared" ca="1" si="27"/>
        <v/>
      </c>
      <c r="K24" s="58" t="str">
        <f t="shared" ca="1" si="27"/>
        <v/>
      </c>
      <c r="L24" s="58" t="str">
        <f t="shared" ca="1" si="27"/>
        <v/>
      </c>
      <c r="M24" s="58" t="str">
        <f t="shared" ca="1" si="27"/>
        <v/>
      </c>
      <c r="N24" s="58" t="str">
        <f t="shared" ca="1" si="27"/>
        <v/>
      </c>
      <c r="O24" s="58" t="str">
        <f t="shared" ca="1" si="28"/>
        <v/>
      </c>
      <c r="P24" s="58" t="str">
        <f t="shared" ca="1" si="28"/>
        <v/>
      </c>
      <c r="Q24" s="58" t="str">
        <f t="shared" ca="1" si="28"/>
        <v/>
      </c>
      <c r="R24" s="58" t="str">
        <f t="shared" ca="1" si="28"/>
        <v/>
      </c>
      <c r="S24" s="58" t="str">
        <f t="shared" ca="1" si="28"/>
        <v/>
      </c>
      <c r="T24" s="58" t="str">
        <f t="shared" ca="1" si="28"/>
        <v/>
      </c>
      <c r="U24" s="58" t="str">
        <f t="shared" ca="1" si="28"/>
        <v/>
      </c>
      <c r="V24" s="58" t="str">
        <f t="shared" ca="1" si="28"/>
        <v/>
      </c>
      <c r="W24" s="69">
        <f ca="1">SUM(C24:V24)</f>
        <v>0</v>
      </c>
      <c r="X24" s="49"/>
      <c r="Z24" s="57" t="e">
        <f ca="1">IF(ISNA(VLOOKUP(Z21,OFFSET(Pairings!$D$2,($B24-1)*gamesPerRound,0,gamesPerRound,3),3,FALSE)),VLOOKUP(Z21,OFFSET(Pairings!$E$2,($B24-1)*gamesPerRound,0,gamesPerRound,3),3,FALSE),VLOOKUP(Z21,OFFSET(Pairings!$D$2,($B24-1)*gamesPerRound,0,gamesPerRound,3),3,FALSE))</f>
        <v>#N/A</v>
      </c>
      <c r="AA24" s="58" t="e">
        <f ca="1">IF(ISNA(VLOOKUP(AA21,OFFSET(Pairings!$D$2,($B24-1)*gamesPerRound,0,gamesPerRound,3),3,FALSE)),VLOOKUP(AA21,OFFSET(Pairings!$E$2,($B24-1)*gamesPerRound,0,gamesPerRound,3),3,FALSE),VLOOKUP(AA21,OFFSET(Pairings!$D$2,($B24-1)*gamesPerRound,0,gamesPerRound,3),3,FALSE))</f>
        <v>#N/A</v>
      </c>
      <c r="AB24" s="58" t="e">
        <f ca="1">IF(ISNA(VLOOKUP(AB21,OFFSET(Pairings!$D$2,($B24-1)*gamesPerRound,0,gamesPerRound,3),3,FALSE)),VLOOKUP(AB21,OFFSET(Pairings!$E$2,($B24-1)*gamesPerRound,0,gamesPerRound,3),3,FALSE),VLOOKUP(AB21,OFFSET(Pairings!$D$2,($B24-1)*gamesPerRound,0,gamesPerRound,3),3,FALSE))</f>
        <v>#N/A</v>
      </c>
      <c r="AC24" s="58" t="e">
        <f ca="1">IF(ISNA(VLOOKUP(AC21,OFFSET(Pairings!$D$2,($B24-1)*gamesPerRound,0,gamesPerRound,3),3,FALSE)),VLOOKUP(AC21,OFFSET(Pairings!$E$2,($B24-1)*gamesPerRound,0,gamesPerRound,3),3,FALSE),VLOOKUP(AC21,OFFSET(Pairings!$D$2,($B24-1)*gamesPerRound,0,gamesPerRound,3),3,FALSE))</f>
        <v>#N/A</v>
      </c>
      <c r="AD24" s="58" t="e">
        <f ca="1">IF(ISNA(VLOOKUP(AD21,OFFSET(Pairings!$D$2,($B24-1)*gamesPerRound,0,gamesPerRound,3),3,FALSE)),VLOOKUP(AD21,OFFSET(Pairings!$E$2,($B24-1)*gamesPerRound,0,gamesPerRound,3),3,FALSE),VLOOKUP(AD21,OFFSET(Pairings!$D$2,($B24-1)*gamesPerRound,0,gamesPerRound,3),3,FALSE))</f>
        <v>#N/A</v>
      </c>
      <c r="AE24" s="58" t="e">
        <f ca="1">IF(ISNA(VLOOKUP(AE21,OFFSET(Pairings!$D$2,($B24-1)*gamesPerRound,0,gamesPerRound,3),3,FALSE)),VLOOKUP(AE21,OFFSET(Pairings!$E$2,($B24-1)*gamesPerRound,0,gamesPerRound,3),3,FALSE),VLOOKUP(AE21,OFFSET(Pairings!$D$2,($B24-1)*gamesPerRound,0,gamesPerRound,3),3,FALSE))</f>
        <v>#N/A</v>
      </c>
      <c r="AF24" s="58" t="e">
        <f ca="1">IF(ISNA(VLOOKUP(AF21,OFFSET(Pairings!$D$2,($B24-1)*gamesPerRound,0,gamesPerRound,3),3,FALSE)),VLOOKUP(AF21,OFFSET(Pairings!$E$2,($B24-1)*gamesPerRound,0,gamesPerRound,3),3,FALSE),VLOOKUP(AF21,OFFSET(Pairings!$D$2,($B24-1)*gamesPerRound,0,gamesPerRound,3),3,FALSE))</f>
        <v>#N/A</v>
      </c>
      <c r="AG24" s="58" t="e">
        <f ca="1">IF(ISNA(VLOOKUP(AG21,OFFSET(Pairings!$D$2,($B24-1)*gamesPerRound,0,gamesPerRound,3),3,FALSE)),VLOOKUP(AG21,OFFSET(Pairings!$E$2,($B24-1)*gamesPerRound,0,gamesPerRound,3),3,FALSE),VLOOKUP(AG21,OFFSET(Pairings!$D$2,($B24-1)*gamesPerRound,0,gamesPerRound,3),3,FALSE))</f>
        <v>#N/A</v>
      </c>
      <c r="AH24" s="58" t="e">
        <f ca="1">IF(ISNA(VLOOKUP(AH21,OFFSET(Pairings!$D$2,($B24-1)*gamesPerRound,0,gamesPerRound,3),3,FALSE)),VLOOKUP(AH21,OFFSET(Pairings!$E$2,($B24-1)*gamesPerRound,0,gamesPerRound,3),3,FALSE),VLOOKUP(AH21,OFFSET(Pairings!$D$2,($B24-1)*gamesPerRound,0,gamesPerRound,3),3,FALSE))</f>
        <v>#N/A</v>
      </c>
      <c r="AI24" s="58" t="e">
        <f ca="1">IF(ISNA(VLOOKUP(AI21,OFFSET(Pairings!$D$2,($B24-1)*gamesPerRound,0,gamesPerRound,3),3,FALSE)),VLOOKUP(AI21,OFFSET(Pairings!$E$2,($B24-1)*gamesPerRound,0,gamesPerRound,3),3,FALSE),VLOOKUP(AI21,OFFSET(Pairings!$D$2,($B24-1)*gamesPerRound,0,gamesPerRound,3),3,FALSE))</f>
        <v>#N/A</v>
      </c>
      <c r="AJ24" s="58" t="e">
        <f ca="1">IF(ISNA(VLOOKUP(AJ21,OFFSET(Pairings!$D$2,($B24-1)*gamesPerRound,0,gamesPerRound,3),3,FALSE)),VLOOKUP(AJ21,OFFSET(Pairings!$E$2,($B24-1)*gamesPerRound,0,gamesPerRound,3),3,FALSE),VLOOKUP(AJ21,OFFSET(Pairings!$D$2,($B24-1)*gamesPerRound,0,gamesPerRound,3),3,FALSE))</f>
        <v>#N/A</v>
      </c>
      <c r="AK24" s="59" t="e">
        <f ca="1">IF(ISNA(VLOOKUP(AK21,OFFSET(Pairings!$D$2,($B24-1)*gamesPerRound,0,gamesPerRound,3),3,FALSE)),VLOOKUP(AK21,OFFSET(Pairings!$E$2,($B24-1)*gamesPerRound,0,gamesPerRound,3),3,FALSE),VLOOKUP(AK21,OFFSET(Pairings!$D$2,($B24-1)*gamesPerRound,0,gamesPerRound,3),3,FALSE))</f>
        <v>#N/A</v>
      </c>
      <c r="AL24" s="59" t="e">
        <f ca="1">IF(ISNA(VLOOKUP(AL21,OFFSET(Pairings!$D$2,($B24-1)*gamesPerRound,0,gamesPerRound,3),3,FALSE)),VLOOKUP(AL21,OFFSET(Pairings!$E$2,($B24-1)*gamesPerRound,0,gamesPerRound,3),3,FALSE),VLOOKUP(AL21,OFFSET(Pairings!$D$2,($B24-1)*gamesPerRound,0,gamesPerRound,3),3,FALSE))</f>
        <v>#N/A</v>
      </c>
      <c r="AM24" s="59" t="e">
        <f ca="1">IF(ISNA(VLOOKUP(AM21,OFFSET(Pairings!$D$2,($B24-1)*gamesPerRound,0,gamesPerRound,3),3,FALSE)),VLOOKUP(AM21,OFFSET(Pairings!$E$2,($B24-1)*gamesPerRound,0,gamesPerRound,3),3,FALSE),VLOOKUP(AM21,OFFSET(Pairings!$D$2,($B24-1)*gamesPerRound,0,gamesPerRound,3),3,FALSE))</f>
        <v>#N/A</v>
      </c>
      <c r="AN24" s="59" t="e">
        <f ca="1">IF(ISNA(VLOOKUP(AN21,OFFSET(Pairings!$D$2,($B24-1)*gamesPerRound,0,gamesPerRound,3),3,FALSE)),VLOOKUP(AN21,OFFSET(Pairings!$E$2,($B24-1)*gamesPerRound,0,gamesPerRound,3),3,FALSE),VLOOKUP(AN21,OFFSET(Pairings!$D$2,($B24-1)*gamesPerRound,0,gamesPerRound,3),3,FALSE))</f>
        <v>#N/A</v>
      </c>
      <c r="AO24" s="59" t="e">
        <f ca="1">IF(ISNA(VLOOKUP(AO21,OFFSET(Pairings!$D$2,($B24-1)*gamesPerRound,0,gamesPerRound,3),3,FALSE)),VLOOKUP(AO21,OFFSET(Pairings!$E$2,($B24-1)*gamesPerRound,0,gamesPerRound,3),3,FALSE),VLOOKUP(AO21,OFFSET(Pairings!$D$2,($B24-1)*gamesPerRound,0,gamesPerRound,3),3,FALSE))</f>
        <v>#N/A</v>
      </c>
      <c r="AP24" s="59" t="e">
        <f ca="1">IF(ISNA(VLOOKUP(AP21,OFFSET(Pairings!$D$2,($B24-1)*gamesPerRound,0,gamesPerRound,3),3,FALSE)),VLOOKUP(AP21,OFFSET(Pairings!$E$2,($B24-1)*gamesPerRound,0,gamesPerRound,3),3,FALSE),VLOOKUP(AP21,OFFSET(Pairings!$D$2,($B24-1)*gamesPerRound,0,gamesPerRound,3),3,FALSE))</f>
        <v>#N/A</v>
      </c>
      <c r="AQ24" s="59" t="e">
        <f ca="1">IF(ISNA(VLOOKUP(AQ21,OFFSET(Pairings!$D$2,($B24-1)*gamesPerRound,0,gamesPerRound,3),3,FALSE)),VLOOKUP(AQ21,OFFSET(Pairings!$E$2,($B24-1)*gamesPerRound,0,gamesPerRound,3),3,FALSE),VLOOKUP(AQ21,OFFSET(Pairings!$D$2,($B24-1)*gamesPerRound,0,gamesPerRound,3),3,FALSE))</f>
        <v>#N/A</v>
      </c>
      <c r="AR24" s="59" t="e">
        <f ca="1">IF(ISNA(VLOOKUP(AR21,OFFSET(Pairings!$D$2,($B24-1)*gamesPerRound,0,gamesPerRound,3),3,FALSE)),VLOOKUP(AR21,OFFSET(Pairings!$E$2,($B24-1)*gamesPerRound,0,gamesPerRound,3),3,FALSE),VLOOKUP(AR21,OFFSET(Pairings!$D$2,($B24-1)*gamesPerRound,0,gamesPerRound,3),3,FALSE))</f>
        <v>#N/A</v>
      </c>
      <c r="AS24" s="59" t="e">
        <f ca="1">IF(ISNA(VLOOKUP(AS21,OFFSET(Pairings!$D$2,($B24-1)*gamesPerRound,0,gamesPerRound,3),3,FALSE)),VLOOKUP(AS21,OFFSET(Pairings!$E$2,($B24-1)*gamesPerRound,0,gamesPerRound,3),3,FALSE),VLOOKUP(AS21,OFFSET(Pairings!$D$2,($B24-1)*gamesPerRound,0,gamesPerRound,3),3,FALSE))</f>
        <v>#N/A</v>
      </c>
      <c r="AT24" s="49" t="e">
        <f ca="1">SUM(Z24:AS24)</f>
        <v>#N/A</v>
      </c>
    </row>
    <row r="25" spans="1:46" ht="15.75" thickBot="1" x14ac:dyDescent="0.25">
      <c r="B25" s="18" t="s">
        <v>110</v>
      </c>
      <c r="C25" s="61">
        <f t="shared" ref="C25:N25" ca="1" si="29">SUM(C22:C24)</f>
        <v>0</v>
      </c>
      <c r="D25" s="51">
        <f t="shared" ca="1" si="29"/>
        <v>0</v>
      </c>
      <c r="E25" s="51">
        <f t="shared" ca="1" si="29"/>
        <v>0</v>
      </c>
      <c r="F25" s="51">
        <f t="shared" ca="1" si="29"/>
        <v>0</v>
      </c>
      <c r="G25" s="51">
        <f t="shared" ca="1" si="29"/>
        <v>0</v>
      </c>
      <c r="H25" s="51">
        <f t="shared" ca="1" si="29"/>
        <v>0</v>
      </c>
      <c r="I25" s="51">
        <f t="shared" ca="1" si="29"/>
        <v>0</v>
      </c>
      <c r="J25" s="51">
        <f t="shared" ca="1" si="29"/>
        <v>0</v>
      </c>
      <c r="K25" s="51">
        <f t="shared" ca="1" si="29"/>
        <v>0</v>
      </c>
      <c r="L25" s="51">
        <f t="shared" ca="1" si="29"/>
        <v>0</v>
      </c>
      <c r="M25" s="51">
        <f t="shared" ca="1" si="29"/>
        <v>0</v>
      </c>
      <c r="N25" s="51">
        <f t="shared" ca="1" si="29"/>
        <v>0</v>
      </c>
      <c r="O25" s="51">
        <f t="shared" ref="O25:W25" ca="1" si="30">SUM(O22:O24)</f>
        <v>0</v>
      </c>
      <c r="P25" s="51">
        <f t="shared" ca="1" si="30"/>
        <v>0</v>
      </c>
      <c r="Q25" s="51">
        <f t="shared" ca="1" si="30"/>
        <v>0</v>
      </c>
      <c r="R25" s="51">
        <f t="shared" ca="1" si="30"/>
        <v>0</v>
      </c>
      <c r="S25" s="51">
        <f t="shared" ca="1" si="30"/>
        <v>0</v>
      </c>
      <c r="T25" s="51">
        <f t="shared" ca="1" si="30"/>
        <v>0</v>
      </c>
      <c r="U25" s="51">
        <f t="shared" ca="1" si="30"/>
        <v>0</v>
      </c>
      <c r="V25" s="51">
        <f t="shared" ca="1" si="30"/>
        <v>0</v>
      </c>
      <c r="W25" s="70">
        <f t="shared" ca="1" si="30"/>
        <v>0</v>
      </c>
      <c r="X25" s="65">
        <f ca="1">VLOOKUP(A21,Teams!$B$1:$E$17,4,FALSE)</f>
        <v>1</v>
      </c>
      <c r="Z25" s="61" t="e">
        <f t="shared" ref="Z25:AT25" ca="1" si="31">SUM(Z22:Z24)</f>
        <v>#N/A</v>
      </c>
      <c r="AA25" s="51" t="e">
        <f t="shared" ca="1" si="31"/>
        <v>#N/A</v>
      </c>
      <c r="AB25" s="51" t="e">
        <f t="shared" ca="1" si="31"/>
        <v>#N/A</v>
      </c>
      <c r="AC25" s="51" t="e">
        <f t="shared" ca="1" si="31"/>
        <v>#N/A</v>
      </c>
      <c r="AD25" s="51" t="e">
        <f t="shared" ca="1" si="31"/>
        <v>#N/A</v>
      </c>
      <c r="AE25" s="51" t="e">
        <f t="shared" ca="1" si="31"/>
        <v>#N/A</v>
      </c>
      <c r="AF25" s="51" t="e">
        <f t="shared" ca="1" si="31"/>
        <v>#N/A</v>
      </c>
      <c r="AG25" s="51" t="e">
        <f t="shared" ca="1" si="31"/>
        <v>#N/A</v>
      </c>
      <c r="AH25" s="51" t="e">
        <f t="shared" ca="1" si="31"/>
        <v>#N/A</v>
      </c>
      <c r="AI25" s="51" t="e">
        <f t="shared" ca="1" si="31"/>
        <v>#N/A</v>
      </c>
      <c r="AJ25" s="51" t="e">
        <f t="shared" ca="1" si="31"/>
        <v>#N/A</v>
      </c>
      <c r="AK25" s="51" t="e">
        <f t="shared" ca="1" si="31"/>
        <v>#N/A</v>
      </c>
      <c r="AL25" s="51" t="e">
        <f t="shared" ref="AL25:AS25" ca="1" si="32">SUM(AL22:AL24)</f>
        <v>#N/A</v>
      </c>
      <c r="AM25" s="51" t="e">
        <f t="shared" ca="1" si="32"/>
        <v>#N/A</v>
      </c>
      <c r="AN25" s="51" t="e">
        <f t="shared" ca="1" si="32"/>
        <v>#N/A</v>
      </c>
      <c r="AO25" s="51" t="e">
        <f t="shared" ca="1" si="32"/>
        <v>#N/A</v>
      </c>
      <c r="AP25" s="51" t="e">
        <f t="shared" ca="1" si="32"/>
        <v>#N/A</v>
      </c>
      <c r="AQ25" s="51" t="e">
        <f t="shared" ca="1" si="32"/>
        <v>#N/A</v>
      </c>
      <c r="AR25" s="51" t="e">
        <f t="shared" ca="1" si="32"/>
        <v>#N/A</v>
      </c>
      <c r="AS25" s="51" t="e">
        <f t="shared" ca="1" si="32"/>
        <v>#N/A</v>
      </c>
      <c r="AT25" s="37" t="e">
        <f t="shared" ca="1" si="31"/>
        <v>#N/A</v>
      </c>
    </row>
    <row r="26" spans="1:46" ht="15.75" thickBot="1" x14ac:dyDescent="0.25">
      <c r="X26" s="62"/>
    </row>
    <row r="27" spans="1:46" x14ac:dyDescent="0.2">
      <c r="A27" s="12" t="s">
        <v>7</v>
      </c>
      <c r="B27" s="38">
        <f>VLOOKUP(A27,TeamLookup,2,FALSE)</f>
        <v>0</v>
      </c>
      <c r="C27" s="60" t="str">
        <f>$A27&amp;"."&amp;TEXT(C$1,"00")</f>
        <v>E.01</v>
      </c>
      <c r="D27" s="50" t="str">
        <f t="shared" ref="D27:V27" si="33">$A27&amp;"."&amp;TEXT(D$1,"00")</f>
        <v>E.02</v>
      </c>
      <c r="E27" s="50" t="str">
        <f t="shared" si="33"/>
        <v>E.03</v>
      </c>
      <c r="F27" s="50" t="str">
        <f t="shared" si="33"/>
        <v>E.04</v>
      </c>
      <c r="G27" s="50" t="str">
        <f t="shared" si="33"/>
        <v>E.05</v>
      </c>
      <c r="H27" s="50" t="str">
        <f t="shared" si="33"/>
        <v>E.06</v>
      </c>
      <c r="I27" s="50" t="str">
        <f t="shared" si="33"/>
        <v>E.07</v>
      </c>
      <c r="J27" s="50" t="str">
        <f t="shared" si="33"/>
        <v>E.08</v>
      </c>
      <c r="K27" s="50" t="str">
        <f t="shared" si="33"/>
        <v>E.09</v>
      </c>
      <c r="L27" s="50" t="str">
        <f t="shared" si="33"/>
        <v>E.10</v>
      </c>
      <c r="M27" s="50" t="str">
        <f t="shared" si="33"/>
        <v>E.11</v>
      </c>
      <c r="N27" s="50" t="str">
        <f t="shared" si="33"/>
        <v>E.12</v>
      </c>
      <c r="O27" s="50" t="str">
        <f t="shared" si="33"/>
        <v>E.13</v>
      </c>
      <c r="P27" s="50" t="str">
        <f t="shared" si="33"/>
        <v>E.14</v>
      </c>
      <c r="Q27" s="50" t="str">
        <f t="shared" si="33"/>
        <v>E.15</v>
      </c>
      <c r="R27" s="50" t="str">
        <f t="shared" si="33"/>
        <v>E.16</v>
      </c>
      <c r="S27" s="50" t="str">
        <f t="shared" si="33"/>
        <v>E.17</v>
      </c>
      <c r="T27" s="50" t="str">
        <f t="shared" si="33"/>
        <v>E.18</v>
      </c>
      <c r="U27" s="50" t="str">
        <f t="shared" si="33"/>
        <v>E.19</v>
      </c>
      <c r="V27" s="50" t="str">
        <f t="shared" si="33"/>
        <v>E.20</v>
      </c>
      <c r="W27" s="67" t="s">
        <v>110</v>
      </c>
      <c r="X27" s="66" t="s">
        <v>137</v>
      </c>
      <c r="Y27" s="12"/>
      <c r="Z27" s="60" t="str">
        <f>$A27&amp;"."&amp;TEXT(Z$1,"00")</f>
        <v>E.01</v>
      </c>
      <c r="AA27" s="50" t="str">
        <f t="shared" ref="AA27:AS27" si="34">$A27&amp;"."&amp;TEXT(AA$1,"00")</f>
        <v>E.02</v>
      </c>
      <c r="AB27" s="50" t="str">
        <f t="shared" si="34"/>
        <v>E.03</v>
      </c>
      <c r="AC27" s="50" t="str">
        <f t="shared" si="34"/>
        <v>E.04</v>
      </c>
      <c r="AD27" s="50" t="str">
        <f t="shared" si="34"/>
        <v>E.05</v>
      </c>
      <c r="AE27" s="50" t="str">
        <f t="shared" si="34"/>
        <v>E.06</v>
      </c>
      <c r="AF27" s="50" t="str">
        <f t="shared" si="34"/>
        <v>E.07</v>
      </c>
      <c r="AG27" s="50" t="str">
        <f t="shared" si="34"/>
        <v>E.08</v>
      </c>
      <c r="AH27" s="50" t="str">
        <f t="shared" si="34"/>
        <v>E.09</v>
      </c>
      <c r="AI27" s="50" t="str">
        <f t="shared" si="34"/>
        <v>E.10</v>
      </c>
      <c r="AJ27" s="50" t="str">
        <f t="shared" si="34"/>
        <v>E.11</v>
      </c>
      <c r="AK27" s="50" t="str">
        <f t="shared" si="34"/>
        <v>E.12</v>
      </c>
      <c r="AL27" s="50" t="str">
        <f t="shared" si="34"/>
        <v>E.13</v>
      </c>
      <c r="AM27" s="50" t="str">
        <f t="shared" si="34"/>
        <v>E.14</v>
      </c>
      <c r="AN27" s="50" t="str">
        <f t="shared" si="34"/>
        <v>E.15</v>
      </c>
      <c r="AO27" s="50" t="str">
        <f t="shared" si="34"/>
        <v>E.16</v>
      </c>
      <c r="AP27" s="50" t="str">
        <f t="shared" si="34"/>
        <v>E.17</v>
      </c>
      <c r="AQ27" s="50" t="str">
        <f t="shared" si="34"/>
        <v>E.18</v>
      </c>
      <c r="AR27" s="50" t="str">
        <f t="shared" si="34"/>
        <v>E.19</v>
      </c>
      <c r="AS27" s="50" t="str">
        <f t="shared" si="34"/>
        <v>E.20</v>
      </c>
      <c r="AT27" s="36" t="s">
        <v>110</v>
      </c>
    </row>
    <row r="28" spans="1:46" x14ac:dyDescent="0.2">
      <c r="B28" s="48">
        <v>1</v>
      </c>
      <c r="C28" s="52" t="str">
        <f t="shared" ref="C28:N30" ca="1" si="35">IF(ISNA(Z28),"",Z28)</f>
        <v/>
      </c>
      <c r="D28" s="53" t="str">
        <f t="shared" ca="1" si="35"/>
        <v/>
      </c>
      <c r="E28" s="53" t="str">
        <f t="shared" ca="1" si="35"/>
        <v/>
      </c>
      <c r="F28" s="53" t="str">
        <f t="shared" ca="1" si="35"/>
        <v/>
      </c>
      <c r="G28" s="53" t="str">
        <f t="shared" ca="1" si="35"/>
        <v/>
      </c>
      <c r="H28" s="53" t="str">
        <f t="shared" ca="1" si="35"/>
        <v/>
      </c>
      <c r="I28" s="53" t="str">
        <f t="shared" ca="1" si="35"/>
        <v/>
      </c>
      <c r="J28" s="53" t="str">
        <f t="shared" ca="1" si="35"/>
        <v/>
      </c>
      <c r="K28" s="53" t="str">
        <f t="shared" ca="1" si="35"/>
        <v/>
      </c>
      <c r="L28" s="53" t="str">
        <f t="shared" ca="1" si="35"/>
        <v/>
      </c>
      <c r="M28" s="53" t="str">
        <f t="shared" ca="1" si="35"/>
        <v/>
      </c>
      <c r="N28" s="53" t="str">
        <f t="shared" ca="1" si="35"/>
        <v/>
      </c>
      <c r="O28" s="53" t="str">
        <f t="shared" ref="O28:V30" ca="1" si="36">IF(ISNA(AL28),"",AL28)</f>
        <v/>
      </c>
      <c r="P28" s="53" t="str">
        <f t="shared" ca="1" si="36"/>
        <v/>
      </c>
      <c r="Q28" s="53" t="str">
        <f t="shared" ca="1" si="36"/>
        <v/>
      </c>
      <c r="R28" s="53" t="str">
        <f t="shared" ca="1" si="36"/>
        <v/>
      </c>
      <c r="S28" s="53" t="str">
        <f t="shared" ca="1" si="36"/>
        <v/>
      </c>
      <c r="T28" s="53" t="str">
        <f t="shared" ca="1" si="36"/>
        <v/>
      </c>
      <c r="U28" s="53" t="str">
        <f t="shared" ca="1" si="36"/>
        <v/>
      </c>
      <c r="V28" s="53" t="str">
        <f t="shared" ca="1" si="36"/>
        <v/>
      </c>
      <c r="W28" s="68">
        <f ca="1">SUM(C28:V28)</f>
        <v>0</v>
      </c>
      <c r="X28" s="49"/>
      <c r="Z28" s="53" t="e">
        <f ca="1">IF(ISNA(VLOOKUP(Z27,OFFSET(Pairings!$D$2,($B28-1)*gamesPerRound,0,gamesPerRound,3),3,FALSE)),VLOOKUP(Z27,OFFSET(Pairings!$E$2,($B28-1)*gamesPerRound,0,gamesPerRound,3),3,FALSE),VLOOKUP(Z27,OFFSET(Pairings!$D$2,($B28-1)*gamesPerRound,0,gamesPerRound,3),3,FALSE))</f>
        <v>#N/A</v>
      </c>
      <c r="AA28" s="53" t="e">
        <f ca="1">IF(ISNA(VLOOKUP(AA27,OFFSET(Pairings!$D$2,($B28-1)*gamesPerRound,0,gamesPerRound,3),3,FALSE)),VLOOKUP(AA27,OFFSET(Pairings!$E$2,($B28-1)*gamesPerRound,0,gamesPerRound,3),3,FALSE),VLOOKUP(AA27,OFFSET(Pairings!$D$2,($B28-1)*gamesPerRound,0,gamesPerRound,3),3,FALSE))</f>
        <v>#N/A</v>
      </c>
      <c r="AB28" s="53" t="e">
        <f ca="1">IF(ISNA(VLOOKUP(AB27,OFFSET(Pairings!$D$2,($B28-1)*gamesPerRound,0,gamesPerRound,3),3,FALSE)),VLOOKUP(AB27,OFFSET(Pairings!$E$2,($B28-1)*gamesPerRound,0,gamesPerRound,3),3,FALSE),VLOOKUP(AB27,OFFSET(Pairings!$D$2,($B28-1)*gamesPerRound,0,gamesPerRound,3),3,FALSE))</f>
        <v>#N/A</v>
      </c>
      <c r="AC28" s="53" t="e">
        <f ca="1">IF(ISNA(VLOOKUP(AC27,OFFSET(Pairings!$D$2,($B28-1)*gamesPerRound,0,gamesPerRound,3),3,FALSE)),VLOOKUP(AC27,OFFSET(Pairings!$E$2,($B28-1)*gamesPerRound,0,gamesPerRound,3),3,FALSE),VLOOKUP(AC27,OFFSET(Pairings!$D$2,($B28-1)*gamesPerRound,0,gamesPerRound,3),3,FALSE))</f>
        <v>#N/A</v>
      </c>
      <c r="AD28" s="53" t="e">
        <f ca="1">IF(ISNA(VLOOKUP(AD27,OFFSET(Pairings!$D$2,($B28-1)*gamesPerRound,0,gamesPerRound,3),3,FALSE)),VLOOKUP(AD27,OFFSET(Pairings!$E$2,($B28-1)*gamesPerRound,0,gamesPerRound,3),3,FALSE),VLOOKUP(AD27,OFFSET(Pairings!$D$2,($B28-1)*gamesPerRound,0,gamesPerRound,3),3,FALSE))</f>
        <v>#N/A</v>
      </c>
      <c r="AE28" s="53" t="e">
        <f ca="1">IF(ISNA(VLOOKUP(AE27,OFFSET(Pairings!$D$2,($B28-1)*gamesPerRound,0,gamesPerRound,3),3,FALSE)),VLOOKUP(AE27,OFFSET(Pairings!$E$2,($B28-1)*gamesPerRound,0,gamesPerRound,3),3,FALSE),VLOOKUP(AE27,OFFSET(Pairings!$D$2,($B28-1)*gamesPerRound,0,gamesPerRound,3),3,FALSE))</f>
        <v>#N/A</v>
      </c>
      <c r="AF28" s="53" t="e">
        <f ca="1">IF(ISNA(VLOOKUP(AF27,OFFSET(Pairings!$D$2,($B28-1)*gamesPerRound,0,gamesPerRound,3),3,FALSE)),VLOOKUP(AF27,OFFSET(Pairings!$E$2,($B28-1)*gamesPerRound,0,gamesPerRound,3),3,FALSE),VLOOKUP(AF27,OFFSET(Pairings!$D$2,($B28-1)*gamesPerRound,0,gamesPerRound,3),3,FALSE))</f>
        <v>#N/A</v>
      </c>
      <c r="AG28" s="53" t="e">
        <f ca="1">IF(ISNA(VLOOKUP(AG27,OFFSET(Pairings!$D$2,($B28-1)*gamesPerRound,0,gamesPerRound,3),3,FALSE)),VLOOKUP(AG27,OFFSET(Pairings!$E$2,($B28-1)*gamesPerRound,0,gamesPerRound,3),3,FALSE),VLOOKUP(AG27,OFFSET(Pairings!$D$2,($B28-1)*gamesPerRound,0,gamesPerRound,3),3,FALSE))</f>
        <v>#N/A</v>
      </c>
      <c r="AH28" s="53" t="e">
        <f ca="1">IF(ISNA(VLOOKUP(AH27,OFFSET(Pairings!$D$2,($B28-1)*gamesPerRound,0,gamesPerRound,3),3,FALSE)),VLOOKUP(AH27,OFFSET(Pairings!$E$2,($B28-1)*gamesPerRound,0,gamesPerRound,3),3,FALSE),VLOOKUP(AH27,OFFSET(Pairings!$D$2,($B28-1)*gamesPerRound,0,gamesPerRound,3),3,FALSE))</f>
        <v>#N/A</v>
      </c>
      <c r="AI28" s="53" t="e">
        <f ca="1">IF(ISNA(VLOOKUP(AI27,OFFSET(Pairings!$D$2,($B28-1)*gamesPerRound,0,gamesPerRound,3),3,FALSE)),VLOOKUP(AI27,OFFSET(Pairings!$E$2,($B28-1)*gamesPerRound,0,gamesPerRound,3),3,FALSE),VLOOKUP(AI27,OFFSET(Pairings!$D$2,($B28-1)*gamesPerRound,0,gamesPerRound,3),3,FALSE))</f>
        <v>#N/A</v>
      </c>
      <c r="AJ28" s="53" t="e">
        <f ca="1">IF(ISNA(VLOOKUP(AJ27,OFFSET(Pairings!$D$2,($B28-1)*gamesPerRound,0,gamesPerRound,3),3,FALSE)),VLOOKUP(AJ27,OFFSET(Pairings!$E$2,($B28-1)*gamesPerRound,0,gamesPerRound,3),3,FALSE),VLOOKUP(AJ27,OFFSET(Pairings!$D$2,($B28-1)*gamesPerRound,0,gamesPerRound,3),3,FALSE))</f>
        <v>#N/A</v>
      </c>
      <c r="AK28" s="54" t="e">
        <f ca="1">IF(ISNA(VLOOKUP(AK27,OFFSET(Pairings!$D$2,($B28-1)*gamesPerRound,0,gamesPerRound,3),3,FALSE)),VLOOKUP(AK27,OFFSET(Pairings!$E$2,($B28-1)*gamesPerRound,0,gamesPerRound,3),3,FALSE),VLOOKUP(AK27,OFFSET(Pairings!$D$2,($B28-1)*gamesPerRound,0,gamesPerRound,3),3,FALSE))</f>
        <v>#N/A</v>
      </c>
      <c r="AL28" s="54" t="e">
        <f ca="1">IF(ISNA(VLOOKUP(AL27,OFFSET(Pairings!$D$2,($B28-1)*gamesPerRound,0,gamesPerRound,3),3,FALSE)),VLOOKUP(AL27,OFFSET(Pairings!$E$2,($B28-1)*gamesPerRound,0,gamesPerRound,3),3,FALSE),VLOOKUP(AL27,OFFSET(Pairings!$D$2,($B28-1)*gamesPerRound,0,gamesPerRound,3),3,FALSE))</f>
        <v>#N/A</v>
      </c>
      <c r="AM28" s="54" t="e">
        <f ca="1">IF(ISNA(VLOOKUP(AM27,OFFSET(Pairings!$D$2,($B28-1)*gamesPerRound,0,gamesPerRound,3),3,FALSE)),VLOOKUP(AM27,OFFSET(Pairings!$E$2,($B28-1)*gamesPerRound,0,gamesPerRound,3),3,FALSE),VLOOKUP(AM27,OFFSET(Pairings!$D$2,($B28-1)*gamesPerRound,0,gamesPerRound,3),3,FALSE))</f>
        <v>#N/A</v>
      </c>
      <c r="AN28" s="54" t="e">
        <f ca="1">IF(ISNA(VLOOKUP(AN27,OFFSET(Pairings!$D$2,($B28-1)*gamesPerRound,0,gamesPerRound,3),3,FALSE)),VLOOKUP(AN27,OFFSET(Pairings!$E$2,($B28-1)*gamesPerRound,0,gamesPerRound,3),3,FALSE),VLOOKUP(AN27,OFFSET(Pairings!$D$2,($B28-1)*gamesPerRound,0,gamesPerRound,3),3,FALSE))</f>
        <v>#N/A</v>
      </c>
      <c r="AO28" s="54" t="e">
        <f ca="1">IF(ISNA(VLOOKUP(AO27,OFFSET(Pairings!$D$2,($B28-1)*gamesPerRound,0,gamesPerRound,3),3,FALSE)),VLOOKUP(AO27,OFFSET(Pairings!$E$2,($B28-1)*gamesPerRound,0,gamesPerRound,3),3,FALSE),VLOOKUP(AO27,OFFSET(Pairings!$D$2,($B28-1)*gamesPerRound,0,gamesPerRound,3),3,FALSE))</f>
        <v>#N/A</v>
      </c>
      <c r="AP28" s="54" t="e">
        <f ca="1">IF(ISNA(VLOOKUP(AP27,OFFSET(Pairings!$D$2,($B28-1)*gamesPerRound,0,gamesPerRound,3),3,FALSE)),VLOOKUP(AP27,OFFSET(Pairings!$E$2,($B28-1)*gamesPerRound,0,gamesPerRound,3),3,FALSE),VLOOKUP(AP27,OFFSET(Pairings!$D$2,($B28-1)*gamesPerRound,0,gamesPerRound,3),3,FALSE))</f>
        <v>#N/A</v>
      </c>
      <c r="AQ28" s="54" t="e">
        <f ca="1">IF(ISNA(VLOOKUP(AQ27,OFFSET(Pairings!$D$2,($B28-1)*gamesPerRound,0,gamesPerRound,3),3,FALSE)),VLOOKUP(AQ27,OFFSET(Pairings!$E$2,($B28-1)*gamesPerRound,0,gamesPerRound,3),3,FALSE),VLOOKUP(AQ27,OFFSET(Pairings!$D$2,($B28-1)*gamesPerRound,0,gamesPerRound,3),3,FALSE))</f>
        <v>#N/A</v>
      </c>
      <c r="AR28" s="54" t="e">
        <f ca="1">IF(ISNA(VLOOKUP(AR27,OFFSET(Pairings!$D$2,($B28-1)*gamesPerRound,0,gamesPerRound,3),3,FALSE)),VLOOKUP(AR27,OFFSET(Pairings!$E$2,($B28-1)*gamesPerRound,0,gamesPerRound,3),3,FALSE),VLOOKUP(AR27,OFFSET(Pairings!$D$2,($B28-1)*gamesPerRound,0,gamesPerRound,3),3,FALSE))</f>
        <v>#N/A</v>
      </c>
      <c r="AS28" s="54" t="e">
        <f ca="1">IF(ISNA(VLOOKUP(AS27,OFFSET(Pairings!$D$2,($B28-1)*gamesPerRound,0,gamesPerRound,3),3,FALSE)),VLOOKUP(AS27,OFFSET(Pairings!$E$2,($B28-1)*gamesPerRound,0,gamesPerRound,3),3,FALSE),VLOOKUP(AS27,OFFSET(Pairings!$D$2,($B28-1)*gamesPerRound,0,gamesPerRound,3),3,FALSE))</f>
        <v>#N/A</v>
      </c>
      <c r="AT28" s="49" t="e">
        <f ca="1">SUM(Z28:AS28)</f>
        <v>#N/A</v>
      </c>
    </row>
    <row r="29" spans="1:46" x14ac:dyDescent="0.2">
      <c r="B29" s="48">
        <v>2</v>
      </c>
      <c r="C29" s="55" t="str">
        <f t="shared" ca="1" si="35"/>
        <v/>
      </c>
      <c r="D29" s="33" t="str">
        <f t="shared" ca="1" si="35"/>
        <v/>
      </c>
      <c r="E29" s="33" t="str">
        <f t="shared" ca="1" si="35"/>
        <v/>
      </c>
      <c r="F29" s="33" t="str">
        <f t="shared" ca="1" si="35"/>
        <v/>
      </c>
      <c r="G29" s="33" t="str">
        <f t="shared" ca="1" si="35"/>
        <v/>
      </c>
      <c r="H29" s="33" t="str">
        <f t="shared" ca="1" si="35"/>
        <v/>
      </c>
      <c r="I29" s="33" t="str">
        <f t="shared" ca="1" si="35"/>
        <v/>
      </c>
      <c r="J29" s="33" t="str">
        <f t="shared" ca="1" si="35"/>
        <v/>
      </c>
      <c r="K29" s="33" t="str">
        <f t="shared" ca="1" si="35"/>
        <v/>
      </c>
      <c r="L29" s="33" t="str">
        <f t="shared" ca="1" si="35"/>
        <v/>
      </c>
      <c r="M29" s="33" t="str">
        <f t="shared" ca="1" si="35"/>
        <v/>
      </c>
      <c r="N29" s="33" t="str">
        <f t="shared" ca="1" si="35"/>
        <v/>
      </c>
      <c r="O29" s="33" t="str">
        <f t="shared" ca="1" si="36"/>
        <v/>
      </c>
      <c r="P29" s="33" t="str">
        <f t="shared" ca="1" si="36"/>
        <v/>
      </c>
      <c r="Q29" s="33" t="str">
        <f t="shared" ca="1" si="36"/>
        <v/>
      </c>
      <c r="R29" s="33" t="str">
        <f t="shared" ca="1" si="36"/>
        <v/>
      </c>
      <c r="S29" s="33" t="str">
        <f t="shared" ca="1" si="36"/>
        <v/>
      </c>
      <c r="T29" s="33" t="str">
        <f t="shared" ca="1" si="36"/>
        <v/>
      </c>
      <c r="U29" s="33" t="str">
        <f t="shared" ca="1" si="36"/>
        <v/>
      </c>
      <c r="V29" s="33" t="str">
        <f t="shared" ca="1" si="36"/>
        <v/>
      </c>
      <c r="W29" s="69">
        <f ca="1">SUM(C29:V29)</f>
        <v>0</v>
      </c>
      <c r="X29" s="49"/>
      <c r="Z29" s="55" t="e">
        <f ca="1">IF(ISNA(VLOOKUP(Z27,OFFSET(Pairings!$D$2,($B29-1)*gamesPerRound,0,gamesPerRound,3),3,FALSE)),VLOOKUP(Z27,OFFSET(Pairings!$E$2,($B29-1)*gamesPerRound,0,gamesPerRound,3),3,FALSE),VLOOKUP(Z27,OFFSET(Pairings!$D$2,($B29-1)*gamesPerRound,0,gamesPerRound,3),3,FALSE))</f>
        <v>#N/A</v>
      </c>
      <c r="AA29" s="33" t="e">
        <f ca="1">IF(ISNA(VLOOKUP(AA27,OFFSET(Pairings!$D$2,($B29-1)*gamesPerRound,0,gamesPerRound,3),3,FALSE)),VLOOKUP(AA27,OFFSET(Pairings!$E$2,($B29-1)*gamesPerRound,0,gamesPerRound,3),3,FALSE),VLOOKUP(AA27,OFFSET(Pairings!$D$2,($B29-1)*gamesPerRound,0,gamesPerRound,3),3,FALSE))</f>
        <v>#N/A</v>
      </c>
      <c r="AB29" s="33" t="e">
        <f ca="1">IF(ISNA(VLOOKUP(AB27,OFFSET(Pairings!$D$2,($B29-1)*gamesPerRound,0,gamesPerRound,3),3,FALSE)),VLOOKUP(AB27,OFFSET(Pairings!$E$2,($B29-1)*gamesPerRound,0,gamesPerRound,3),3,FALSE),VLOOKUP(AB27,OFFSET(Pairings!$D$2,($B29-1)*gamesPerRound,0,gamesPerRound,3),3,FALSE))</f>
        <v>#N/A</v>
      </c>
      <c r="AC29" s="33" t="e">
        <f ca="1">IF(ISNA(VLOOKUP(AC27,OFFSET(Pairings!$D$2,($B29-1)*gamesPerRound,0,gamesPerRound,3),3,FALSE)),VLOOKUP(AC27,OFFSET(Pairings!$E$2,($B29-1)*gamesPerRound,0,gamesPerRound,3),3,FALSE),VLOOKUP(AC27,OFFSET(Pairings!$D$2,($B29-1)*gamesPerRound,0,gamesPerRound,3),3,FALSE))</f>
        <v>#N/A</v>
      </c>
      <c r="AD29" s="33" t="e">
        <f ca="1">IF(ISNA(VLOOKUP(AD27,OFFSET(Pairings!$D$2,($B29-1)*gamesPerRound,0,gamesPerRound,3),3,FALSE)),VLOOKUP(AD27,OFFSET(Pairings!$E$2,($B29-1)*gamesPerRound,0,gamesPerRound,3),3,FALSE),VLOOKUP(AD27,OFFSET(Pairings!$D$2,($B29-1)*gamesPerRound,0,gamesPerRound,3),3,FALSE))</f>
        <v>#N/A</v>
      </c>
      <c r="AE29" s="33" t="e">
        <f ca="1">IF(ISNA(VLOOKUP(AE27,OFFSET(Pairings!$D$2,($B29-1)*gamesPerRound,0,gamesPerRound,3),3,FALSE)),VLOOKUP(AE27,OFFSET(Pairings!$E$2,($B29-1)*gamesPerRound,0,gamesPerRound,3),3,FALSE),VLOOKUP(AE27,OFFSET(Pairings!$D$2,($B29-1)*gamesPerRound,0,gamesPerRound,3),3,FALSE))</f>
        <v>#N/A</v>
      </c>
      <c r="AF29" s="33" t="e">
        <f ca="1">IF(ISNA(VLOOKUP(AF27,OFFSET(Pairings!$D$2,($B29-1)*gamesPerRound,0,gamesPerRound,3),3,FALSE)),VLOOKUP(AF27,OFFSET(Pairings!$E$2,($B29-1)*gamesPerRound,0,gamesPerRound,3),3,FALSE),VLOOKUP(AF27,OFFSET(Pairings!$D$2,($B29-1)*gamesPerRound,0,gamesPerRound,3),3,FALSE))</f>
        <v>#N/A</v>
      </c>
      <c r="AG29" s="33" t="e">
        <f ca="1">IF(ISNA(VLOOKUP(AG27,OFFSET(Pairings!$D$2,($B29-1)*gamesPerRound,0,gamesPerRound,3),3,FALSE)),VLOOKUP(AG27,OFFSET(Pairings!$E$2,($B29-1)*gamesPerRound,0,gamesPerRound,3),3,FALSE),VLOOKUP(AG27,OFFSET(Pairings!$D$2,($B29-1)*gamesPerRound,0,gamesPerRound,3),3,FALSE))</f>
        <v>#N/A</v>
      </c>
      <c r="AH29" s="33" t="e">
        <f ca="1">IF(ISNA(VLOOKUP(AH27,OFFSET(Pairings!$D$2,($B29-1)*gamesPerRound,0,gamesPerRound,3),3,FALSE)),VLOOKUP(AH27,OFFSET(Pairings!$E$2,($B29-1)*gamesPerRound,0,gamesPerRound,3),3,FALSE),VLOOKUP(AH27,OFFSET(Pairings!$D$2,($B29-1)*gamesPerRound,0,gamesPerRound,3),3,FALSE))</f>
        <v>#N/A</v>
      </c>
      <c r="AI29" s="33" t="e">
        <f ca="1">IF(ISNA(VLOOKUP(AI27,OFFSET(Pairings!$D$2,($B29-1)*gamesPerRound,0,gamesPerRound,3),3,FALSE)),VLOOKUP(AI27,OFFSET(Pairings!$E$2,($B29-1)*gamesPerRound,0,gamesPerRound,3),3,FALSE),VLOOKUP(AI27,OFFSET(Pairings!$D$2,($B29-1)*gamesPerRound,0,gamesPerRound,3),3,FALSE))</f>
        <v>#N/A</v>
      </c>
      <c r="AJ29" s="33" t="e">
        <f ca="1">IF(ISNA(VLOOKUP(AJ27,OFFSET(Pairings!$D$2,($B29-1)*gamesPerRound,0,gamesPerRound,3),3,FALSE)),VLOOKUP(AJ27,OFFSET(Pairings!$E$2,($B29-1)*gamesPerRound,0,gamesPerRound,3),3,FALSE),VLOOKUP(AJ27,OFFSET(Pairings!$D$2,($B29-1)*gamesPerRound,0,gamesPerRound,3),3,FALSE))</f>
        <v>#N/A</v>
      </c>
      <c r="AK29" s="56" t="e">
        <f ca="1">IF(ISNA(VLOOKUP(AK27,OFFSET(Pairings!$D$2,($B29-1)*gamesPerRound,0,gamesPerRound,3),3,FALSE)),VLOOKUP(AK27,OFFSET(Pairings!$E$2,($B29-1)*gamesPerRound,0,gamesPerRound,3),3,FALSE),VLOOKUP(AK27,OFFSET(Pairings!$D$2,($B29-1)*gamesPerRound,0,gamesPerRound,3),3,FALSE))</f>
        <v>#N/A</v>
      </c>
      <c r="AL29" s="56" t="e">
        <f ca="1">IF(ISNA(VLOOKUP(AL27,OFFSET(Pairings!$D$2,($B29-1)*gamesPerRound,0,gamesPerRound,3),3,FALSE)),VLOOKUP(AL27,OFFSET(Pairings!$E$2,($B29-1)*gamesPerRound,0,gamesPerRound,3),3,FALSE),VLOOKUP(AL27,OFFSET(Pairings!$D$2,($B29-1)*gamesPerRound,0,gamesPerRound,3),3,FALSE))</f>
        <v>#N/A</v>
      </c>
      <c r="AM29" s="56" t="e">
        <f ca="1">IF(ISNA(VLOOKUP(AM27,OFFSET(Pairings!$D$2,($B29-1)*gamesPerRound,0,gamesPerRound,3),3,FALSE)),VLOOKUP(AM27,OFFSET(Pairings!$E$2,($B29-1)*gamesPerRound,0,gamesPerRound,3),3,FALSE),VLOOKUP(AM27,OFFSET(Pairings!$D$2,($B29-1)*gamesPerRound,0,gamesPerRound,3),3,FALSE))</f>
        <v>#N/A</v>
      </c>
      <c r="AN29" s="56" t="e">
        <f ca="1">IF(ISNA(VLOOKUP(AN27,OFFSET(Pairings!$D$2,($B29-1)*gamesPerRound,0,gamesPerRound,3),3,FALSE)),VLOOKUP(AN27,OFFSET(Pairings!$E$2,($B29-1)*gamesPerRound,0,gamesPerRound,3),3,FALSE),VLOOKUP(AN27,OFFSET(Pairings!$D$2,($B29-1)*gamesPerRound,0,gamesPerRound,3),3,FALSE))</f>
        <v>#N/A</v>
      </c>
      <c r="AO29" s="56" t="e">
        <f ca="1">IF(ISNA(VLOOKUP(AO27,OFFSET(Pairings!$D$2,($B29-1)*gamesPerRound,0,gamesPerRound,3),3,FALSE)),VLOOKUP(AO27,OFFSET(Pairings!$E$2,($B29-1)*gamesPerRound,0,gamesPerRound,3),3,FALSE),VLOOKUP(AO27,OFFSET(Pairings!$D$2,($B29-1)*gamesPerRound,0,gamesPerRound,3),3,FALSE))</f>
        <v>#N/A</v>
      </c>
      <c r="AP29" s="56" t="e">
        <f ca="1">IF(ISNA(VLOOKUP(AP27,OFFSET(Pairings!$D$2,($B29-1)*gamesPerRound,0,gamesPerRound,3),3,FALSE)),VLOOKUP(AP27,OFFSET(Pairings!$E$2,($B29-1)*gamesPerRound,0,gamesPerRound,3),3,FALSE),VLOOKUP(AP27,OFFSET(Pairings!$D$2,($B29-1)*gamesPerRound,0,gamesPerRound,3),3,FALSE))</f>
        <v>#N/A</v>
      </c>
      <c r="AQ29" s="56" t="e">
        <f ca="1">IF(ISNA(VLOOKUP(AQ27,OFFSET(Pairings!$D$2,($B29-1)*gamesPerRound,0,gamesPerRound,3),3,FALSE)),VLOOKUP(AQ27,OFFSET(Pairings!$E$2,($B29-1)*gamesPerRound,0,gamesPerRound,3),3,FALSE),VLOOKUP(AQ27,OFFSET(Pairings!$D$2,($B29-1)*gamesPerRound,0,gamesPerRound,3),3,FALSE))</f>
        <v>#N/A</v>
      </c>
      <c r="AR29" s="56" t="e">
        <f ca="1">IF(ISNA(VLOOKUP(AR27,OFFSET(Pairings!$D$2,($B29-1)*gamesPerRound,0,gamesPerRound,3),3,FALSE)),VLOOKUP(AR27,OFFSET(Pairings!$E$2,($B29-1)*gamesPerRound,0,gamesPerRound,3),3,FALSE),VLOOKUP(AR27,OFFSET(Pairings!$D$2,($B29-1)*gamesPerRound,0,gamesPerRound,3),3,FALSE))</f>
        <v>#N/A</v>
      </c>
      <c r="AS29" s="56" t="e">
        <f ca="1">IF(ISNA(VLOOKUP(AS27,OFFSET(Pairings!$D$2,($B29-1)*gamesPerRound,0,gamesPerRound,3),3,FALSE)),VLOOKUP(AS27,OFFSET(Pairings!$E$2,($B29-1)*gamesPerRound,0,gamesPerRound,3),3,FALSE),VLOOKUP(AS27,OFFSET(Pairings!$D$2,($B29-1)*gamesPerRound,0,gamesPerRound,3),3,FALSE))</f>
        <v>#N/A</v>
      </c>
      <c r="AT29" s="49" t="e">
        <f ca="1">SUM(Z29:AS29)</f>
        <v>#N/A</v>
      </c>
    </row>
    <row r="30" spans="1:46" x14ac:dyDescent="0.2">
      <c r="B30" s="48">
        <v>3</v>
      </c>
      <c r="C30" s="57" t="str">
        <f t="shared" ca="1" si="35"/>
        <v/>
      </c>
      <c r="D30" s="58" t="str">
        <f t="shared" ca="1" si="35"/>
        <v/>
      </c>
      <c r="E30" s="58" t="str">
        <f t="shared" ca="1" si="35"/>
        <v/>
      </c>
      <c r="F30" s="58" t="str">
        <f t="shared" ca="1" si="35"/>
        <v/>
      </c>
      <c r="G30" s="58" t="str">
        <f t="shared" ca="1" si="35"/>
        <v/>
      </c>
      <c r="H30" s="58" t="str">
        <f t="shared" ca="1" si="35"/>
        <v/>
      </c>
      <c r="I30" s="58" t="str">
        <f t="shared" ca="1" si="35"/>
        <v/>
      </c>
      <c r="J30" s="58" t="str">
        <f t="shared" ca="1" si="35"/>
        <v/>
      </c>
      <c r="K30" s="58" t="str">
        <f t="shared" ca="1" si="35"/>
        <v/>
      </c>
      <c r="L30" s="58" t="str">
        <f t="shared" ca="1" si="35"/>
        <v/>
      </c>
      <c r="M30" s="58" t="str">
        <f t="shared" ca="1" si="35"/>
        <v/>
      </c>
      <c r="N30" s="58" t="str">
        <f t="shared" ca="1" si="35"/>
        <v/>
      </c>
      <c r="O30" s="58" t="str">
        <f t="shared" ca="1" si="36"/>
        <v/>
      </c>
      <c r="P30" s="58" t="str">
        <f t="shared" ca="1" si="36"/>
        <v/>
      </c>
      <c r="Q30" s="58" t="str">
        <f t="shared" ca="1" si="36"/>
        <v/>
      </c>
      <c r="R30" s="58" t="str">
        <f t="shared" ca="1" si="36"/>
        <v/>
      </c>
      <c r="S30" s="58" t="str">
        <f t="shared" ca="1" si="36"/>
        <v/>
      </c>
      <c r="T30" s="58" t="str">
        <f t="shared" ca="1" si="36"/>
        <v/>
      </c>
      <c r="U30" s="58" t="str">
        <f t="shared" ca="1" si="36"/>
        <v/>
      </c>
      <c r="V30" s="58" t="str">
        <f t="shared" ca="1" si="36"/>
        <v/>
      </c>
      <c r="W30" s="69">
        <f ca="1">SUM(C30:V30)</f>
        <v>0</v>
      </c>
      <c r="X30" s="49"/>
      <c r="Z30" s="57" t="e">
        <f ca="1">IF(ISNA(VLOOKUP(Z27,OFFSET(Pairings!$D$2,($B30-1)*gamesPerRound,0,gamesPerRound,3),3,FALSE)),VLOOKUP(Z27,OFFSET(Pairings!$E$2,($B30-1)*gamesPerRound,0,gamesPerRound,3),3,FALSE),VLOOKUP(Z27,OFFSET(Pairings!$D$2,($B30-1)*gamesPerRound,0,gamesPerRound,3),3,FALSE))</f>
        <v>#N/A</v>
      </c>
      <c r="AA30" s="58" t="e">
        <f ca="1">IF(ISNA(VLOOKUP(AA27,OFFSET(Pairings!$D$2,($B30-1)*gamesPerRound,0,gamesPerRound,3),3,FALSE)),VLOOKUP(AA27,OFFSET(Pairings!$E$2,($B30-1)*gamesPerRound,0,gamesPerRound,3),3,FALSE),VLOOKUP(AA27,OFFSET(Pairings!$D$2,($B30-1)*gamesPerRound,0,gamesPerRound,3),3,FALSE))</f>
        <v>#N/A</v>
      </c>
      <c r="AB30" s="58" t="e">
        <f ca="1">IF(ISNA(VLOOKUP(AB27,OFFSET(Pairings!$D$2,($B30-1)*gamesPerRound,0,gamesPerRound,3),3,FALSE)),VLOOKUP(AB27,OFFSET(Pairings!$E$2,($B30-1)*gamesPerRound,0,gamesPerRound,3),3,FALSE),VLOOKUP(AB27,OFFSET(Pairings!$D$2,($B30-1)*gamesPerRound,0,gamesPerRound,3),3,FALSE))</f>
        <v>#N/A</v>
      </c>
      <c r="AC30" s="58" t="e">
        <f ca="1">IF(ISNA(VLOOKUP(AC27,OFFSET(Pairings!$D$2,($B30-1)*gamesPerRound,0,gamesPerRound,3),3,FALSE)),VLOOKUP(AC27,OFFSET(Pairings!$E$2,($B30-1)*gamesPerRound,0,gamesPerRound,3),3,FALSE),VLOOKUP(AC27,OFFSET(Pairings!$D$2,($B30-1)*gamesPerRound,0,gamesPerRound,3),3,FALSE))</f>
        <v>#N/A</v>
      </c>
      <c r="AD30" s="58" t="e">
        <f ca="1">IF(ISNA(VLOOKUP(AD27,OFFSET(Pairings!$D$2,($B30-1)*gamesPerRound,0,gamesPerRound,3),3,FALSE)),VLOOKUP(AD27,OFFSET(Pairings!$E$2,($B30-1)*gamesPerRound,0,gamesPerRound,3),3,FALSE),VLOOKUP(AD27,OFFSET(Pairings!$D$2,($B30-1)*gamesPerRound,0,gamesPerRound,3),3,FALSE))</f>
        <v>#N/A</v>
      </c>
      <c r="AE30" s="58" t="e">
        <f ca="1">IF(ISNA(VLOOKUP(AE27,OFFSET(Pairings!$D$2,($B30-1)*gamesPerRound,0,gamesPerRound,3),3,FALSE)),VLOOKUP(AE27,OFFSET(Pairings!$E$2,($B30-1)*gamesPerRound,0,gamesPerRound,3),3,FALSE),VLOOKUP(AE27,OFFSET(Pairings!$D$2,($B30-1)*gamesPerRound,0,gamesPerRound,3),3,FALSE))</f>
        <v>#N/A</v>
      </c>
      <c r="AF30" s="58" t="e">
        <f ca="1">IF(ISNA(VLOOKUP(AF27,OFFSET(Pairings!$D$2,($B30-1)*gamesPerRound,0,gamesPerRound,3),3,FALSE)),VLOOKUP(AF27,OFFSET(Pairings!$E$2,($B30-1)*gamesPerRound,0,gamesPerRound,3),3,FALSE),VLOOKUP(AF27,OFFSET(Pairings!$D$2,($B30-1)*gamesPerRound,0,gamesPerRound,3),3,FALSE))</f>
        <v>#N/A</v>
      </c>
      <c r="AG30" s="58" t="e">
        <f ca="1">IF(ISNA(VLOOKUP(AG27,OFFSET(Pairings!$D$2,($B30-1)*gamesPerRound,0,gamesPerRound,3),3,FALSE)),VLOOKUP(AG27,OFFSET(Pairings!$E$2,($B30-1)*gamesPerRound,0,gamesPerRound,3),3,FALSE),VLOOKUP(AG27,OFFSET(Pairings!$D$2,($B30-1)*gamesPerRound,0,gamesPerRound,3),3,FALSE))</f>
        <v>#N/A</v>
      </c>
      <c r="AH30" s="58" t="e">
        <f ca="1">IF(ISNA(VLOOKUP(AH27,OFFSET(Pairings!$D$2,($B30-1)*gamesPerRound,0,gamesPerRound,3),3,FALSE)),VLOOKUP(AH27,OFFSET(Pairings!$E$2,($B30-1)*gamesPerRound,0,gamesPerRound,3),3,FALSE),VLOOKUP(AH27,OFFSET(Pairings!$D$2,($B30-1)*gamesPerRound,0,gamesPerRound,3),3,FALSE))</f>
        <v>#N/A</v>
      </c>
      <c r="AI30" s="58" t="e">
        <f ca="1">IF(ISNA(VLOOKUP(AI27,OFFSET(Pairings!$D$2,($B30-1)*gamesPerRound,0,gamesPerRound,3),3,FALSE)),VLOOKUP(AI27,OFFSET(Pairings!$E$2,($B30-1)*gamesPerRound,0,gamesPerRound,3),3,FALSE),VLOOKUP(AI27,OFFSET(Pairings!$D$2,($B30-1)*gamesPerRound,0,gamesPerRound,3),3,FALSE))</f>
        <v>#N/A</v>
      </c>
      <c r="AJ30" s="58" t="e">
        <f ca="1">IF(ISNA(VLOOKUP(AJ27,OFFSET(Pairings!$D$2,($B30-1)*gamesPerRound,0,gamesPerRound,3),3,FALSE)),VLOOKUP(AJ27,OFFSET(Pairings!$E$2,($B30-1)*gamesPerRound,0,gamesPerRound,3),3,FALSE),VLOOKUP(AJ27,OFFSET(Pairings!$D$2,($B30-1)*gamesPerRound,0,gamesPerRound,3),3,FALSE))</f>
        <v>#N/A</v>
      </c>
      <c r="AK30" s="59" t="e">
        <f ca="1">IF(ISNA(VLOOKUP(AK27,OFFSET(Pairings!$D$2,($B30-1)*gamesPerRound,0,gamesPerRound,3),3,FALSE)),VLOOKUP(AK27,OFFSET(Pairings!$E$2,($B30-1)*gamesPerRound,0,gamesPerRound,3),3,FALSE),VLOOKUP(AK27,OFFSET(Pairings!$D$2,($B30-1)*gamesPerRound,0,gamesPerRound,3),3,FALSE))</f>
        <v>#N/A</v>
      </c>
      <c r="AL30" s="59" t="e">
        <f ca="1">IF(ISNA(VLOOKUP(AL27,OFFSET(Pairings!$D$2,($B30-1)*gamesPerRound,0,gamesPerRound,3),3,FALSE)),VLOOKUP(AL27,OFFSET(Pairings!$E$2,($B30-1)*gamesPerRound,0,gamesPerRound,3),3,FALSE),VLOOKUP(AL27,OFFSET(Pairings!$D$2,($B30-1)*gamesPerRound,0,gamesPerRound,3),3,FALSE))</f>
        <v>#N/A</v>
      </c>
      <c r="AM30" s="59" t="e">
        <f ca="1">IF(ISNA(VLOOKUP(AM27,OFFSET(Pairings!$D$2,($B30-1)*gamesPerRound,0,gamesPerRound,3),3,FALSE)),VLOOKUP(AM27,OFFSET(Pairings!$E$2,($B30-1)*gamesPerRound,0,gamesPerRound,3),3,FALSE),VLOOKUP(AM27,OFFSET(Pairings!$D$2,($B30-1)*gamesPerRound,0,gamesPerRound,3),3,FALSE))</f>
        <v>#N/A</v>
      </c>
      <c r="AN30" s="59" t="e">
        <f ca="1">IF(ISNA(VLOOKUP(AN27,OFFSET(Pairings!$D$2,($B30-1)*gamesPerRound,0,gamesPerRound,3),3,FALSE)),VLOOKUP(AN27,OFFSET(Pairings!$E$2,($B30-1)*gamesPerRound,0,gamesPerRound,3),3,FALSE),VLOOKUP(AN27,OFFSET(Pairings!$D$2,($B30-1)*gamesPerRound,0,gamesPerRound,3),3,FALSE))</f>
        <v>#N/A</v>
      </c>
      <c r="AO30" s="59" t="e">
        <f ca="1">IF(ISNA(VLOOKUP(AO27,OFFSET(Pairings!$D$2,($B30-1)*gamesPerRound,0,gamesPerRound,3),3,FALSE)),VLOOKUP(AO27,OFFSET(Pairings!$E$2,($B30-1)*gamesPerRound,0,gamesPerRound,3),3,FALSE),VLOOKUP(AO27,OFFSET(Pairings!$D$2,($B30-1)*gamesPerRound,0,gamesPerRound,3),3,FALSE))</f>
        <v>#N/A</v>
      </c>
      <c r="AP30" s="59" t="e">
        <f ca="1">IF(ISNA(VLOOKUP(AP27,OFFSET(Pairings!$D$2,($B30-1)*gamesPerRound,0,gamesPerRound,3),3,FALSE)),VLOOKUP(AP27,OFFSET(Pairings!$E$2,($B30-1)*gamesPerRound,0,gamesPerRound,3),3,FALSE),VLOOKUP(AP27,OFFSET(Pairings!$D$2,($B30-1)*gamesPerRound,0,gamesPerRound,3),3,FALSE))</f>
        <v>#N/A</v>
      </c>
      <c r="AQ30" s="59" t="e">
        <f ca="1">IF(ISNA(VLOOKUP(AQ27,OFFSET(Pairings!$D$2,($B30-1)*gamesPerRound,0,gamesPerRound,3),3,FALSE)),VLOOKUP(AQ27,OFFSET(Pairings!$E$2,($B30-1)*gamesPerRound,0,gamesPerRound,3),3,FALSE),VLOOKUP(AQ27,OFFSET(Pairings!$D$2,($B30-1)*gamesPerRound,0,gamesPerRound,3),3,FALSE))</f>
        <v>#N/A</v>
      </c>
      <c r="AR30" s="59" t="e">
        <f ca="1">IF(ISNA(VLOOKUP(AR27,OFFSET(Pairings!$D$2,($B30-1)*gamesPerRound,0,gamesPerRound,3),3,FALSE)),VLOOKUP(AR27,OFFSET(Pairings!$E$2,($B30-1)*gamesPerRound,0,gamesPerRound,3),3,FALSE),VLOOKUP(AR27,OFFSET(Pairings!$D$2,($B30-1)*gamesPerRound,0,gamesPerRound,3),3,FALSE))</f>
        <v>#N/A</v>
      </c>
      <c r="AS30" s="59" t="e">
        <f ca="1">IF(ISNA(VLOOKUP(AS27,OFFSET(Pairings!$D$2,($B30-1)*gamesPerRound,0,gamesPerRound,3),3,FALSE)),VLOOKUP(AS27,OFFSET(Pairings!$E$2,($B30-1)*gamesPerRound,0,gamesPerRound,3),3,FALSE),VLOOKUP(AS27,OFFSET(Pairings!$D$2,($B30-1)*gamesPerRound,0,gamesPerRound,3),3,FALSE))</f>
        <v>#N/A</v>
      </c>
      <c r="AT30" s="49" t="e">
        <f ca="1">SUM(Z30:AS30)</f>
        <v>#N/A</v>
      </c>
    </row>
    <row r="31" spans="1:46" ht="15.75" thickBot="1" x14ac:dyDescent="0.25">
      <c r="B31" s="18" t="s">
        <v>110</v>
      </c>
      <c r="C31" s="61">
        <f t="shared" ref="C31:N31" ca="1" si="37">SUM(C28:C30)</f>
        <v>0</v>
      </c>
      <c r="D31" s="51">
        <f t="shared" ca="1" si="37"/>
        <v>0</v>
      </c>
      <c r="E31" s="51">
        <f t="shared" ca="1" si="37"/>
        <v>0</v>
      </c>
      <c r="F31" s="51">
        <f t="shared" ca="1" si="37"/>
        <v>0</v>
      </c>
      <c r="G31" s="51">
        <f t="shared" ca="1" si="37"/>
        <v>0</v>
      </c>
      <c r="H31" s="51">
        <f t="shared" ca="1" si="37"/>
        <v>0</v>
      </c>
      <c r="I31" s="51">
        <f t="shared" ca="1" si="37"/>
        <v>0</v>
      </c>
      <c r="J31" s="51">
        <f t="shared" ca="1" si="37"/>
        <v>0</v>
      </c>
      <c r="K31" s="51">
        <f t="shared" ca="1" si="37"/>
        <v>0</v>
      </c>
      <c r="L31" s="51">
        <f t="shared" ca="1" si="37"/>
        <v>0</v>
      </c>
      <c r="M31" s="51">
        <f t="shared" ca="1" si="37"/>
        <v>0</v>
      </c>
      <c r="N31" s="51">
        <f t="shared" ca="1" si="37"/>
        <v>0</v>
      </c>
      <c r="O31" s="51">
        <f t="shared" ref="O31:W31" ca="1" si="38">SUM(O28:O30)</f>
        <v>0</v>
      </c>
      <c r="P31" s="51">
        <f t="shared" ca="1" si="38"/>
        <v>0</v>
      </c>
      <c r="Q31" s="51">
        <f t="shared" ca="1" si="38"/>
        <v>0</v>
      </c>
      <c r="R31" s="51">
        <f t="shared" ca="1" si="38"/>
        <v>0</v>
      </c>
      <c r="S31" s="51">
        <f t="shared" ca="1" si="38"/>
        <v>0</v>
      </c>
      <c r="T31" s="51">
        <f t="shared" ca="1" si="38"/>
        <v>0</v>
      </c>
      <c r="U31" s="51">
        <f t="shared" ca="1" si="38"/>
        <v>0</v>
      </c>
      <c r="V31" s="51">
        <f t="shared" ca="1" si="38"/>
        <v>0</v>
      </c>
      <c r="W31" s="70">
        <f t="shared" ca="1" si="38"/>
        <v>0</v>
      </c>
      <c r="X31" s="65">
        <f ca="1">VLOOKUP(A27,OFFSET(Teams!$B$1,1,0,teams,4),4,FALSE)</f>
        <v>1</v>
      </c>
      <c r="Z31" s="61" t="e">
        <f t="shared" ref="Z31:AT31" ca="1" si="39">SUM(Z28:Z30)</f>
        <v>#N/A</v>
      </c>
      <c r="AA31" s="51" t="e">
        <f t="shared" ca="1" si="39"/>
        <v>#N/A</v>
      </c>
      <c r="AB31" s="51" t="e">
        <f t="shared" ca="1" si="39"/>
        <v>#N/A</v>
      </c>
      <c r="AC31" s="51" t="e">
        <f t="shared" ca="1" si="39"/>
        <v>#N/A</v>
      </c>
      <c r="AD31" s="51" t="e">
        <f t="shared" ca="1" si="39"/>
        <v>#N/A</v>
      </c>
      <c r="AE31" s="51" t="e">
        <f t="shared" ca="1" si="39"/>
        <v>#N/A</v>
      </c>
      <c r="AF31" s="51" t="e">
        <f t="shared" ca="1" si="39"/>
        <v>#N/A</v>
      </c>
      <c r="AG31" s="51" t="e">
        <f t="shared" ca="1" si="39"/>
        <v>#N/A</v>
      </c>
      <c r="AH31" s="51" t="e">
        <f t="shared" ca="1" si="39"/>
        <v>#N/A</v>
      </c>
      <c r="AI31" s="51" t="e">
        <f t="shared" ca="1" si="39"/>
        <v>#N/A</v>
      </c>
      <c r="AJ31" s="51" t="e">
        <f t="shared" ca="1" si="39"/>
        <v>#N/A</v>
      </c>
      <c r="AK31" s="51" t="e">
        <f t="shared" ca="1" si="39"/>
        <v>#N/A</v>
      </c>
      <c r="AL31" s="51" t="e">
        <f t="shared" ref="AL31:AS31" ca="1" si="40">SUM(AL28:AL30)</f>
        <v>#N/A</v>
      </c>
      <c r="AM31" s="51" t="e">
        <f t="shared" ca="1" si="40"/>
        <v>#N/A</v>
      </c>
      <c r="AN31" s="51" t="e">
        <f t="shared" ca="1" si="40"/>
        <v>#N/A</v>
      </c>
      <c r="AO31" s="51" t="e">
        <f t="shared" ca="1" si="40"/>
        <v>#N/A</v>
      </c>
      <c r="AP31" s="51" t="e">
        <f t="shared" ca="1" si="40"/>
        <v>#N/A</v>
      </c>
      <c r="AQ31" s="51" t="e">
        <f t="shared" ca="1" si="40"/>
        <v>#N/A</v>
      </c>
      <c r="AR31" s="51" t="e">
        <f t="shared" ca="1" si="40"/>
        <v>#N/A</v>
      </c>
      <c r="AS31" s="51" t="e">
        <f t="shared" ca="1" si="40"/>
        <v>#N/A</v>
      </c>
      <c r="AT31" s="37" t="e">
        <f t="shared" ca="1" si="39"/>
        <v>#N/A</v>
      </c>
    </row>
    <row r="32" spans="1:46" ht="15.75" thickBot="1" x14ac:dyDescent="0.25">
      <c r="B32" s="1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</row>
    <row r="33" spans="1:46" x14ac:dyDescent="0.2">
      <c r="A33" s="12" t="s">
        <v>4</v>
      </c>
      <c r="B33" s="38">
        <f>VLOOKUP(A33,TeamLookup,2,FALSE)</f>
        <v>0</v>
      </c>
      <c r="C33" s="60" t="str">
        <f>$A33&amp;"."&amp;TEXT(C$1,"00")</f>
        <v>F.01</v>
      </c>
      <c r="D33" s="50" t="str">
        <f t="shared" ref="D33:V33" si="41">$A33&amp;"."&amp;TEXT(D$1,"00")</f>
        <v>F.02</v>
      </c>
      <c r="E33" s="50" t="str">
        <f t="shared" si="41"/>
        <v>F.03</v>
      </c>
      <c r="F33" s="50" t="str">
        <f t="shared" si="41"/>
        <v>F.04</v>
      </c>
      <c r="G33" s="50" t="str">
        <f t="shared" si="41"/>
        <v>F.05</v>
      </c>
      <c r="H33" s="50" t="str">
        <f t="shared" si="41"/>
        <v>F.06</v>
      </c>
      <c r="I33" s="50" t="str">
        <f t="shared" si="41"/>
        <v>F.07</v>
      </c>
      <c r="J33" s="50" t="str">
        <f t="shared" si="41"/>
        <v>F.08</v>
      </c>
      <c r="K33" s="50" t="str">
        <f t="shared" si="41"/>
        <v>F.09</v>
      </c>
      <c r="L33" s="50" t="str">
        <f t="shared" si="41"/>
        <v>F.10</v>
      </c>
      <c r="M33" s="50" t="str">
        <f t="shared" si="41"/>
        <v>F.11</v>
      </c>
      <c r="N33" s="50" t="str">
        <f t="shared" si="41"/>
        <v>F.12</v>
      </c>
      <c r="O33" s="50" t="str">
        <f t="shared" si="41"/>
        <v>F.13</v>
      </c>
      <c r="P33" s="50" t="str">
        <f t="shared" si="41"/>
        <v>F.14</v>
      </c>
      <c r="Q33" s="50" t="str">
        <f t="shared" si="41"/>
        <v>F.15</v>
      </c>
      <c r="R33" s="50" t="str">
        <f t="shared" si="41"/>
        <v>F.16</v>
      </c>
      <c r="S33" s="50" t="str">
        <f t="shared" si="41"/>
        <v>F.17</v>
      </c>
      <c r="T33" s="50" t="str">
        <f t="shared" si="41"/>
        <v>F.18</v>
      </c>
      <c r="U33" s="50" t="str">
        <f t="shared" si="41"/>
        <v>F.19</v>
      </c>
      <c r="V33" s="50" t="str">
        <f t="shared" si="41"/>
        <v>F.20</v>
      </c>
      <c r="W33" s="67" t="s">
        <v>110</v>
      </c>
      <c r="X33" s="66" t="s">
        <v>137</v>
      </c>
      <c r="Y33" s="12"/>
      <c r="Z33" s="60" t="str">
        <f>$A33&amp;"."&amp;TEXT(Z$1,"00")</f>
        <v>F.01</v>
      </c>
      <c r="AA33" s="50" t="str">
        <f t="shared" ref="AA33:AS33" si="42">$A33&amp;"."&amp;TEXT(AA$1,"00")</f>
        <v>F.02</v>
      </c>
      <c r="AB33" s="50" t="str">
        <f t="shared" si="42"/>
        <v>F.03</v>
      </c>
      <c r="AC33" s="50" t="str">
        <f t="shared" si="42"/>
        <v>F.04</v>
      </c>
      <c r="AD33" s="50" t="str">
        <f t="shared" si="42"/>
        <v>F.05</v>
      </c>
      <c r="AE33" s="50" t="str">
        <f t="shared" si="42"/>
        <v>F.06</v>
      </c>
      <c r="AF33" s="50" t="str">
        <f t="shared" si="42"/>
        <v>F.07</v>
      </c>
      <c r="AG33" s="50" t="str">
        <f t="shared" si="42"/>
        <v>F.08</v>
      </c>
      <c r="AH33" s="50" t="str">
        <f t="shared" si="42"/>
        <v>F.09</v>
      </c>
      <c r="AI33" s="50" t="str">
        <f t="shared" si="42"/>
        <v>F.10</v>
      </c>
      <c r="AJ33" s="50" t="str">
        <f t="shared" si="42"/>
        <v>F.11</v>
      </c>
      <c r="AK33" s="50" t="str">
        <f t="shared" si="42"/>
        <v>F.12</v>
      </c>
      <c r="AL33" s="50" t="str">
        <f t="shared" si="42"/>
        <v>F.13</v>
      </c>
      <c r="AM33" s="50" t="str">
        <f t="shared" si="42"/>
        <v>F.14</v>
      </c>
      <c r="AN33" s="50" t="str">
        <f t="shared" si="42"/>
        <v>F.15</v>
      </c>
      <c r="AO33" s="50" t="str">
        <f t="shared" si="42"/>
        <v>F.16</v>
      </c>
      <c r="AP33" s="50" t="str">
        <f t="shared" si="42"/>
        <v>F.17</v>
      </c>
      <c r="AQ33" s="50" t="str">
        <f t="shared" si="42"/>
        <v>F.18</v>
      </c>
      <c r="AR33" s="50" t="str">
        <f t="shared" si="42"/>
        <v>F.19</v>
      </c>
      <c r="AS33" s="50" t="str">
        <f t="shared" si="42"/>
        <v>F.20</v>
      </c>
      <c r="AT33" s="36" t="s">
        <v>110</v>
      </c>
    </row>
    <row r="34" spans="1:46" x14ac:dyDescent="0.2">
      <c r="B34" s="48">
        <v>1</v>
      </c>
      <c r="C34" s="52" t="str">
        <f t="shared" ref="C34:N36" ca="1" si="43">IF(ISNA(Z34),"",Z34)</f>
        <v/>
      </c>
      <c r="D34" s="53" t="str">
        <f t="shared" ca="1" si="43"/>
        <v/>
      </c>
      <c r="E34" s="53" t="str">
        <f t="shared" ca="1" si="43"/>
        <v/>
      </c>
      <c r="F34" s="53" t="str">
        <f t="shared" ca="1" si="43"/>
        <v/>
      </c>
      <c r="G34" s="53" t="str">
        <f t="shared" ca="1" si="43"/>
        <v/>
      </c>
      <c r="H34" s="53" t="str">
        <f t="shared" ca="1" si="43"/>
        <v/>
      </c>
      <c r="I34" s="53" t="str">
        <f t="shared" ca="1" si="43"/>
        <v/>
      </c>
      <c r="J34" s="53" t="str">
        <f t="shared" ca="1" si="43"/>
        <v/>
      </c>
      <c r="K34" s="53" t="str">
        <f t="shared" ca="1" si="43"/>
        <v/>
      </c>
      <c r="L34" s="53" t="str">
        <f t="shared" ca="1" si="43"/>
        <v/>
      </c>
      <c r="M34" s="53" t="str">
        <f t="shared" ca="1" si="43"/>
        <v/>
      </c>
      <c r="N34" s="53" t="str">
        <f t="shared" ca="1" si="43"/>
        <v/>
      </c>
      <c r="O34" s="53" t="str">
        <f t="shared" ref="O34:V36" ca="1" si="44">IF(ISNA(AL34),"",AL34)</f>
        <v/>
      </c>
      <c r="P34" s="53" t="str">
        <f t="shared" ca="1" si="44"/>
        <v/>
      </c>
      <c r="Q34" s="53" t="str">
        <f t="shared" ca="1" si="44"/>
        <v/>
      </c>
      <c r="R34" s="53" t="str">
        <f t="shared" ca="1" si="44"/>
        <v/>
      </c>
      <c r="S34" s="53" t="str">
        <f t="shared" ca="1" si="44"/>
        <v/>
      </c>
      <c r="T34" s="53" t="str">
        <f t="shared" ca="1" si="44"/>
        <v/>
      </c>
      <c r="U34" s="53" t="str">
        <f t="shared" ca="1" si="44"/>
        <v/>
      </c>
      <c r="V34" s="53" t="str">
        <f t="shared" ca="1" si="44"/>
        <v/>
      </c>
      <c r="W34" s="68">
        <f ca="1">SUM(C34:V34)</f>
        <v>0</v>
      </c>
      <c r="X34" s="49"/>
      <c r="Z34" s="53" t="e">
        <f ca="1">IF(ISNA(VLOOKUP(Z33,OFFSET(Pairings!$D$2,($B34-1)*gamesPerRound,0,gamesPerRound,3),3,FALSE)),VLOOKUP(Z33,OFFSET(Pairings!$E$2,($B34-1)*gamesPerRound,0,gamesPerRound,3),3,FALSE),VLOOKUP(Z33,OFFSET(Pairings!$D$2,($B34-1)*gamesPerRound,0,gamesPerRound,3),3,FALSE))</f>
        <v>#N/A</v>
      </c>
      <c r="AA34" s="53" t="e">
        <f ca="1">IF(ISNA(VLOOKUP(AA33,OFFSET(Pairings!$D$2,($B34-1)*gamesPerRound,0,gamesPerRound,3),3,FALSE)),VLOOKUP(AA33,OFFSET(Pairings!$E$2,($B34-1)*gamesPerRound,0,gamesPerRound,3),3,FALSE),VLOOKUP(AA33,OFFSET(Pairings!$D$2,($B34-1)*gamesPerRound,0,gamesPerRound,3),3,FALSE))</f>
        <v>#N/A</v>
      </c>
      <c r="AB34" s="53" t="e">
        <f ca="1">IF(ISNA(VLOOKUP(AB33,OFFSET(Pairings!$D$2,($B34-1)*gamesPerRound,0,gamesPerRound,3),3,FALSE)),VLOOKUP(AB33,OFFSET(Pairings!$E$2,($B34-1)*gamesPerRound,0,gamesPerRound,3),3,FALSE),VLOOKUP(AB33,OFFSET(Pairings!$D$2,($B34-1)*gamesPerRound,0,gamesPerRound,3),3,FALSE))</f>
        <v>#N/A</v>
      </c>
      <c r="AC34" s="53" t="e">
        <f ca="1">IF(ISNA(VLOOKUP(AC33,OFFSET(Pairings!$D$2,($B34-1)*gamesPerRound,0,gamesPerRound,3),3,FALSE)),VLOOKUP(AC33,OFFSET(Pairings!$E$2,($B34-1)*gamesPerRound,0,gamesPerRound,3),3,FALSE),VLOOKUP(AC33,OFFSET(Pairings!$D$2,($B34-1)*gamesPerRound,0,gamesPerRound,3),3,FALSE))</f>
        <v>#N/A</v>
      </c>
      <c r="AD34" s="53" t="e">
        <f ca="1">IF(ISNA(VLOOKUP(AD33,OFFSET(Pairings!$D$2,($B34-1)*gamesPerRound,0,gamesPerRound,3),3,FALSE)),VLOOKUP(AD33,OFFSET(Pairings!$E$2,($B34-1)*gamesPerRound,0,gamesPerRound,3),3,FALSE),VLOOKUP(AD33,OFFSET(Pairings!$D$2,($B34-1)*gamesPerRound,0,gamesPerRound,3),3,FALSE))</f>
        <v>#N/A</v>
      </c>
      <c r="AE34" s="53" t="e">
        <f ca="1">IF(ISNA(VLOOKUP(AE33,OFFSET(Pairings!$D$2,($B34-1)*gamesPerRound,0,gamesPerRound,3),3,FALSE)),VLOOKUP(AE33,OFFSET(Pairings!$E$2,($B34-1)*gamesPerRound,0,gamesPerRound,3),3,FALSE),VLOOKUP(AE33,OFFSET(Pairings!$D$2,($B34-1)*gamesPerRound,0,gamesPerRound,3),3,FALSE))</f>
        <v>#N/A</v>
      </c>
      <c r="AF34" s="53" t="e">
        <f ca="1">IF(ISNA(VLOOKUP(AF33,OFFSET(Pairings!$D$2,($B34-1)*gamesPerRound,0,gamesPerRound,3),3,FALSE)),VLOOKUP(AF33,OFFSET(Pairings!$E$2,($B34-1)*gamesPerRound,0,gamesPerRound,3),3,FALSE),VLOOKUP(AF33,OFFSET(Pairings!$D$2,($B34-1)*gamesPerRound,0,gamesPerRound,3),3,FALSE))</f>
        <v>#N/A</v>
      </c>
      <c r="AG34" s="53" t="e">
        <f ca="1">IF(ISNA(VLOOKUP(AG33,OFFSET(Pairings!$D$2,($B34-1)*gamesPerRound,0,gamesPerRound,3),3,FALSE)),VLOOKUP(AG33,OFFSET(Pairings!$E$2,($B34-1)*gamesPerRound,0,gamesPerRound,3),3,FALSE),VLOOKUP(AG33,OFFSET(Pairings!$D$2,($B34-1)*gamesPerRound,0,gamesPerRound,3),3,FALSE))</f>
        <v>#N/A</v>
      </c>
      <c r="AH34" s="53" t="e">
        <f ca="1">IF(ISNA(VLOOKUP(AH33,OFFSET(Pairings!$D$2,($B34-1)*gamesPerRound,0,gamesPerRound,3),3,FALSE)),VLOOKUP(AH33,OFFSET(Pairings!$E$2,($B34-1)*gamesPerRound,0,gamesPerRound,3),3,FALSE),VLOOKUP(AH33,OFFSET(Pairings!$D$2,($B34-1)*gamesPerRound,0,gamesPerRound,3),3,FALSE))</f>
        <v>#N/A</v>
      </c>
      <c r="AI34" s="53" t="e">
        <f ca="1">IF(ISNA(VLOOKUP(AI33,OFFSET(Pairings!$D$2,($B34-1)*gamesPerRound,0,gamesPerRound,3),3,FALSE)),VLOOKUP(AI33,OFFSET(Pairings!$E$2,($B34-1)*gamesPerRound,0,gamesPerRound,3),3,FALSE),VLOOKUP(AI33,OFFSET(Pairings!$D$2,($B34-1)*gamesPerRound,0,gamesPerRound,3),3,FALSE))</f>
        <v>#N/A</v>
      </c>
      <c r="AJ34" s="53" t="e">
        <f ca="1">IF(ISNA(VLOOKUP(AJ33,OFFSET(Pairings!$D$2,($B34-1)*gamesPerRound,0,gamesPerRound,3),3,FALSE)),VLOOKUP(AJ33,OFFSET(Pairings!$E$2,($B34-1)*gamesPerRound,0,gamesPerRound,3),3,FALSE),VLOOKUP(AJ33,OFFSET(Pairings!$D$2,($B34-1)*gamesPerRound,0,gamesPerRound,3),3,FALSE))</f>
        <v>#N/A</v>
      </c>
      <c r="AK34" s="54" t="e">
        <f ca="1">IF(ISNA(VLOOKUP(AK33,OFFSET(Pairings!$D$2,($B34-1)*gamesPerRound,0,gamesPerRound,3),3,FALSE)),VLOOKUP(AK33,OFFSET(Pairings!$E$2,($B34-1)*gamesPerRound,0,gamesPerRound,3),3,FALSE),VLOOKUP(AK33,OFFSET(Pairings!$D$2,($B34-1)*gamesPerRound,0,gamesPerRound,3),3,FALSE))</f>
        <v>#N/A</v>
      </c>
      <c r="AL34" s="54" t="e">
        <f ca="1">IF(ISNA(VLOOKUP(AL33,OFFSET(Pairings!$D$2,($B34-1)*gamesPerRound,0,gamesPerRound,3),3,FALSE)),VLOOKUP(AL33,OFFSET(Pairings!$E$2,($B34-1)*gamesPerRound,0,gamesPerRound,3),3,FALSE),VLOOKUP(AL33,OFFSET(Pairings!$D$2,($B34-1)*gamesPerRound,0,gamesPerRound,3),3,FALSE))</f>
        <v>#N/A</v>
      </c>
      <c r="AM34" s="54" t="e">
        <f ca="1">IF(ISNA(VLOOKUP(AM33,OFFSET(Pairings!$D$2,($B34-1)*gamesPerRound,0,gamesPerRound,3),3,FALSE)),VLOOKUP(AM33,OFFSET(Pairings!$E$2,($B34-1)*gamesPerRound,0,gamesPerRound,3),3,FALSE),VLOOKUP(AM33,OFFSET(Pairings!$D$2,($B34-1)*gamesPerRound,0,gamesPerRound,3),3,FALSE))</f>
        <v>#N/A</v>
      </c>
      <c r="AN34" s="54" t="e">
        <f ca="1">IF(ISNA(VLOOKUP(AN33,OFFSET(Pairings!$D$2,($B34-1)*gamesPerRound,0,gamesPerRound,3),3,FALSE)),VLOOKUP(AN33,OFFSET(Pairings!$E$2,($B34-1)*gamesPerRound,0,gamesPerRound,3),3,FALSE),VLOOKUP(AN33,OFFSET(Pairings!$D$2,($B34-1)*gamesPerRound,0,gamesPerRound,3),3,FALSE))</f>
        <v>#N/A</v>
      </c>
      <c r="AO34" s="54" t="e">
        <f ca="1">IF(ISNA(VLOOKUP(AO33,OFFSET(Pairings!$D$2,($B34-1)*gamesPerRound,0,gamesPerRound,3),3,FALSE)),VLOOKUP(AO33,OFFSET(Pairings!$E$2,($B34-1)*gamesPerRound,0,gamesPerRound,3),3,FALSE),VLOOKUP(AO33,OFFSET(Pairings!$D$2,($B34-1)*gamesPerRound,0,gamesPerRound,3),3,FALSE))</f>
        <v>#N/A</v>
      </c>
      <c r="AP34" s="54" t="e">
        <f ca="1">IF(ISNA(VLOOKUP(AP33,OFFSET(Pairings!$D$2,($B34-1)*gamesPerRound,0,gamesPerRound,3),3,FALSE)),VLOOKUP(AP33,OFFSET(Pairings!$E$2,($B34-1)*gamesPerRound,0,gamesPerRound,3),3,FALSE),VLOOKUP(AP33,OFFSET(Pairings!$D$2,($B34-1)*gamesPerRound,0,gamesPerRound,3),3,FALSE))</f>
        <v>#N/A</v>
      </c>
      <c r="AQ34" s="54" t="e">
        <f ca="1">IF(ISNA(VLOOKUP(AQ33,OFFSET(Pairings!$D$2,($B34-1)*gamesPerRound,0,gamesPerRound,3),3,FALSE)),VLOOKUP(AQ33,OFFSET(Pairings!$E$2,($B34-1)*gamesPerRound,0,gamesPerRound,3),3,FALSE),VLOOKUP(AQ33,OFFSET(Pairings!$D$2,($B34-1)*gamesPerRound,0,gamesPerRound,3),3,FALSE))</f>
        <v>#N/A</v>
      </c>
      <c r="AR34" s="54" t="e">
        <f ca="1">IF(ISNA(VLOOKUP(AR33,OFFSET(Pairings!$D$2,($B34-1)*gamesPerRound,0,gamesPerRound,3),3,FALSE)),VLOOKUP(AR33,OFFSET(Pairings!$E$2,($B34-1)*gamesPerRound,0,gamesPerRound,3),3,FALSE),VLOOKUP(AR33,OFFSET(Pairings!$D$2,($B34-1)*gamesPerRound,0,gamesPerRound,3),3,FALSE))</f>
        <v>#N/A</v>
      </c>
      <c r="AS34" s="54" t="e">
        <f ca="1">IF(ISNA(VLOOKUP(AS33,OFFSET(Pairings!$D$2,($B34-1)*gamesPerRound,0,gamesPerRound,3),3,FALSE)),VLOOKUP(AS33,OFFSET(Pairings!$E$2,($B34-1)*gamesPerRound,0,gamesPerRound,3),3,FALSE),VLOOKUP(AS33,OFFSET(Pairings!$D$2,($B34-1)*gamesPerRound,0,gamesPerRound,3),3,FALSE))</f>
        <v>#N/A</v>
      </c>
      <c r="AT34" s="49" t="e">
        <f ca="1">SUM(Z34:AS34)</f>
        <v>#N/A</v>
      </c>
    </row>
    <row r="35" spans="1:46" x14ac:dyDescent="0.2">
      <c r="B35" s="48">
        <v>2</v>
      </c>
      <c r="C35" s="55" t="str">
        <f t="shared" ca="1" si="43"/>
        <v/>
      </c>
      <c r="D35" s="33" t="str">
        <f t="shared" ca="1" si="43"/>
        <v/>
      </c>
      <c r="E35" s="33" t="str">
        <f t="shared" ca="1" si="43"/>
        <v/>
      </c>
      <c r="F35" s="33" t="str">
        <f t="shared" ca="1" si="43"/>
        <v/>
      </c>
      <c r="G35" s="33" t="str">
        <f t="shared" ca="1" si="43"/>
        <v/>
      </c>
      <c r="H35" s="33" t="str">
        <f t="shared" ca="1" si="43"/>
        <v/>
      </c>
      <c r="I35" s="33" t="str">
        <f t="shared" ca="1" si="43"/>
        <v/>
      </c>
      <c r="J35" s="33" t="str">
        <f t="shared" ca="1" si="43"/>
        <v/>
      </c>
      <c r="K35" s="33" t="str">
        <f t="shared" ca="1" si="43"/>
        <v/>
      </c>
      <c r="L35" s="33" t="str">
        <f t="shared" ca="1" si="43"/>
        <v/>
      </c>
      <c r="M35" s="33" t="str">
        <f t="shared" ca="1" si="43"/>
        <v/>
      </c>
      <c r="N35" s="33" t="str">
        <f t="shared" ca="1" si="43"/>
        <v/>
      </c>
      <c r="O35" s="33" t="str">
        <f t="shared" ca="1" si="44"/>
        <v/>
      </c>
      <c r="P35" s="33" t="str">
        <f t="shared" ca="1" si="44"/>
        <v/>
      </c>
      <c r="Q35" s="33" t="str">
        <f t="shared" ca="1" si="44"/>
        <v/>
      </c>
      <c r="R35" s="33" t="str">
        <f t="shared" ca="1" si="44"/>
        <v/>
      </c>
      <c r="S35" s="33" t="str">
        <f t="shared" ca="1" si="44"/>
        <v/>
      </c>
      <c r="T35" s="33" t="str">
        <f t="shared" ca="1" si="44"/>
        <v/>
      </c>
      <c r="U35" s="33" t="str">
        <f t="shared" ca="1" si="44"/>
        <v/>
      </c>
      <c r="V35" s="33" t="str">
        <f t="shared" ca="1" si="44"/>
        <v/>
      </c>
      <c r="W35" s="69">
        <f ca="1">SUM(C35:V35)</f>
        <v>0</v>
      </c>
      <c r="X35" s="49"/>
      <c r="Z35" s="55" t="e">
        <f ca="1">IF(ISNA(VLOOKUP(Z33,OFFSET(Pairings!$D$2,($B35-1)*gamesPerRound,0,gamesPerRound,3),3,FALSE)),VLOOKUP(Z33,OFFSET(Pairings!$E$2,($B35-1)*gamesPerRound,0,gamesPerRound,3),3,FALSE),VLOOKUP(Z33,OFFSET(Pairings!$D$2,($B35-1)*gamesPerRound,0,gamesPerRound,3),3,FALSE))</f>
        <v>#N/A</v>
      </c>
      <c r="AA35" s="33" t="e">
        <f ca="1">IF(ISNA(VLOOKUP(AA33,OFFSET(Pairings!$D$2,($B35-1)*gamesPerRound,0,gamesPerRound,3),3,FALSE)),VLOOKUP(AA33,OFFSET(Pairings!$E$2,($B35-1)*gamesPerRound,0,gamesPerRound,3),3,FALSE),VLOOKUP(AA33,OFFSET(Pairings!$D$2,($B35-1)*gamesPerRound,0,gamesPerRound,3),3,FALSE))</f>
        <v>#N/A</v>
      </c>
      <c r="AB35" s="33" t="e">
        <f ca="1">IF(ISNA(VLOOKUP(AB33,OFFSET(Pairings!$D$2,($B35-1)*gamesPerRound,0,gamesPerRound,3),3,FALSE)),VLOOKUP(AB33,OFFSET(Pairings!$E$2,($B35-1)*gamesPerRound,0,gamesPerRound,3),3,FALSE),VLOOKUP(AB33,OFFSET(Pairings!$D$2,($B35-1)*gamesPerRound,0,gamesPerRound,3),3,FALSE))</f>
        <v>#N/A</v>
      </c>
      <c r="AC35" s="33" t="e">
        <f ca="1">IF(ISNA(VLOOKUP(AC33,OFFSET(Pairings!$D$2,($B35-1)*gamesPerRound,0,gamesPerRound,3),3,FALSE)),VLOOKUP(AC33,OFFSET(Pairings!$E$2,($B35-1)*gamesPerRound,0,gamesPerRound,3),3,FALSE),VLOOKUP(AC33,OFFSET(Pairings!$D$2,($B35-1)*gamesPerRound,0,gamesPerRound,3),3,FALSE))</f>
        <v>#N/A</v>
      </c>
      <c r="AD35" s="33" t="e">
        <f ca="1">IF(ISNA(VLOOKUP(AD33,OFFSET(Pairings!$D$2,($B35-1)*gamesPerRound,0,gamesPerRound,3),3,FALSE)),VLOOKUP(AD33,OFFSET(Pairings!$E$2,($B35-1)*gamesPerRound,0,gamesPerRound,3),3,FALSE),VLOOKUP(AD33,OFFSET(Pairings!$D$2,($B35-1)*gamesPerRound,0,gamesPerRound,3),3,FALSE))</f>
        <v>#N/A</v>
      </c>
      <c r="AE35" s="33" t="e">
        <f ca="1">IF(ISNA(VLOOKUP(AE33,OFFSET(Pairings!$D$2,($B35-1)*gamesPerRound,0,gamesPerRound,3),3,FALSE)),VLOOKUP(AE33,OFFSET(Pairings!$E$2,($B35-1)*gamesPerRound,0,gamesPerRound,3),3,FALSE),VLOOKUP(AE33,OFFSET(Pairings!$D$2,($B35-1)*gamesPerRound,0,gamesPerRound,3),3,FALSE))</f>
        <v>#N/A</v>
      </c>
      <c r="AF35" s="33" t="e">
        <f ca="1">IF(ISNA(VLOOKUP(AF33,OFFSET(Pairings!$D$2,($B35-1)*gamesPerRound,0,gamesPerRound,3),3,FALSE)),VLOOKUP(AF33,OFFSET(Pairings!$E$2,($B35-1)*gamesPerRound,0,gamesPerRound,3),3,FALSE),VLOOKUP(AF33,OFFSET(Pairings!$D$2,($B35-1)*gamesPerRound,0,gamesPerRound,3),3,FALSE))</f>
        <v>#N/A</v>
      </c>
      <c r="AG35" s="33" t="e">
        <f ca="1">IF(ISNA(VLOOKUP(AG33,OFFSET(Pairings!$D$2,($B35-1)*gamesPerRound,0,gamesPerRound,3),3,FALSE)),VLOOKUP(AG33,OFFSET(Pairings!$E$2,($B35-1)*gamesPerRound,0,gamesPerRound,3),3,FALSE),VLOOKUP(AG33,OFFSET(Pairings!$D$2,($B35-1)*gamesPerRound,0,gamesPerRound,3),3,FALSE))</f>
        <v>#N/A</v>
      </c>
      <c r="AH35" s="33" t="e">
        <f ca="1">IF(ISNA(VLOOKUP(AH33,OFFSET(Pairings!$D$2,($B35-1)*gamesPerRound,0,gamesPerRound,3),3,FALSE)),VLOOKUP(AH33,OFFSET(Pairings!$E$2,($B35-1)*gamesPerRound,0,gamesPerRound,3),3,FALSE),VLOOKUP(AH33,OFFSET(Pairings!$D$2,($B35-1)*gamesPerRound,0,gamesPerRound,3),3,FALSE))</f>
        <v>#N/A</v>
      </c>
      <c r="AI35" s="33" t="e">
        <f ca="1">IF(ISNA(VLOOKUP(AI33,OFFSET(Pairings!$D$2,($B35-1)*gamesPerRound,0,gamesPerRound,3),3,FALSE)),VLOOKUP(AI33,OFFSET(Pairings!$E$2,($B35-1)*gamesPerRound,0,gamesPerRound,3),3,FALSE),VLOOKUP(AI33,OFFSET(Pairings!$D$2,($B35-1)*gamesPerRound,0,gamesPerRound,3),3,FALSE))</f>
        <v>#N/A</v>
      </c>
      <c r="AJ35" s="33" t="e">
        <f ca="1">IF(ISNA(VLOOKUP(AJ33,OFFSET(Pairings!$D$2,($B35-1)*gamesPerRound,0,gamesPerRound,3),3,FALSE)),VLOOKUP(AJ33,OFFSET(Pairings!$E$2,($B35-1)*gamesPerRound,0,gamesPerRound,3),3,FALSE),VLOOKUP(AJ33,OFFSET(Pairings!$D$2,($B35-1)*gamesPerRound,0,gamesPerRound,3),3,FALSE))</f>
        <v>#N/A</v>
      </c>
      <c r="AK35" s="56" t="e">
        <f ca="1">IF(ISNA(VLOOKUP(AK33,OFFSET(Pairings!$D$2,($B35-1)*gamesPerRound,0,gamesPerRound,3),3,FALSE)),VLOOKUP(AK33,OFFSET(Pairings!$E$2,($B35-1)*gamesPerRound,0,gamesPerRound,3),3,FALSE),VLOOKUP(AK33,OFFSET(Pairings!$D$2,($B35-1)*gamesPerRound,0,gamesPerRound,3),3,FALSE))</f>
        <v>#N/A</v>
      </c>
      <c r="AL35" s="56" t="e">
        <f ca="1">IF(ISNA(VLOOKUP(AL33,OFFSET(Pairings!$D$2,($B35-1)*gamesPerRound,0,gamesPerRound,3),3,FALSE)),VLOOKUP(AL33,OFFSET(Pairings!$E$2,($B35-1)*gamesPerRound,0,gamesPerRound,3),3,FALSE),VLOOKUP(AL33,OFFSET(Pairings!$D$2,($B35-1)*gamesPerRound,0,gamesPerRound,3),3,FALSE))</f>
        <v>#N/A</v>
      </c>
      <c r="AM35" s="56" t="e">
        <f ca="1">IF(ISNA(VLOOKUP(AM33,OFFSET(Pairings!$D$2,($B35-1)*gamesPerRound,0,gamesPerRound,3),3,FALSE)),VLOOKUP(AM33,OFFSET(Pairings!$E$2,($B35-1)*gamesPerRound,0,gamesPerRound,3),3,FALSE),VLOOKUP(AM33,OFFSET(Pairings!$D$2,($B35-1)*gamesPerRound,0,gamesPerRound,3),3,FALSE))</f>
        <v>#N/A</v>
      </c>
      <c r="AN35" s="56" t="e">
        <f ca="1">IF(ISNA(VLOOKUP(AN33,OFFSET(Pairings!$D$2,($B35-1)*gamesPerRound,0,gamesPerRound,3),3,FALSE)),VLOOKUP(AN33,OFFSET(Pairings!$E$2,($B35-1)*gamesPerRound,0,gamesPerRound,3),3,FALSE),VLOOKUP(AN33,OFFSET(Pairings!$D$2,($B35-1)*gamesPerRound,0,gamesPerRound,3),3,FALSE))</f>
        <v>#N/A</v>
      </c>
      <c r="AO35" s="56" t="e">
        <f ca="1">IF(ISNA(VLOOKUP(AO33,OFFSET(Pairings!$D$2,($B35-1)*gamesPerRound,0,gamesPerRound,3),3,FALSE)),VLOOKUP(AO33,OFFSET(Pairings!$E$2,($B35-1)*gamesPerRound,0,gamesPerRound,3),3,FALSE),VLOOKUP(AO33,OFFSET(Pairings!$D$2,($B35-1)*gamesPerRound,0,gamesPerRound,3),3,FALSE))</f>
        <v>#N/A</v>
      </c>
      <c r="AP35" s="56" t="e">
        <f ca="1">IF(ISNA(VLOOKUP(AP33,OFFSET(Pairings!$D$2,($B35-1)*gamesPerRound,0,gamesPerRound,3),3,FALSE)),VLOOKUP(AP33,OFFSET(Pairings!$E$2,($B35-1)*gamesPerRound,0,gamesPerRound,3),3,FALSE),VLOOKUP(AP33,OFFSET(Pairings!$D$2,($B35-1)*gamesPerRound,0,gamesPerRound,3),3,FALSE))</f>
        <v>#N/A</v>
      </c>
      <c r="AQ35" s="56" t="e">
        <f ca="1">IF(ISNA(VLOOKUP(AQ33,OFFSET(Pairings!$D$2,($B35-1)*gamesPerRound,0,gamesPerRound,3),3,FALSE)),VLOOKUP(AQ33,OFFSET(Pairings!$E$2,($B35-1)*gamesPerRound,0,gamesPerRound,3),3,FALSE),VLOOKUP(AQ33,OFFSET(Pairings!$D$2,($B35-1)*gamesPerRound,0,gamesPerRound,3),3,FALSE))</f>
        <v>#N/A</v>
      </c>
      <c r="AR35" s="56" t="e">
        <f ca="1">IF(ISNA(VLOOKUP(AR33,OFFSET(Pairings!$D$2,($B35-1)*gamesPerRound,0,gamesPerRound,3),3,FALSE)),VLOOKUP(AR33,OFFSET(Pairings!$E$2,($B35-1)*gamesPerRound,0,gamesPerRound,3),3,FALSE),VLOOKUP(AR33,OFFSET(Pairings!$D$2,($B35-1)*gamesPerRound,0,gamesPerRound,3),3,FALSE))</f>
        <v>#N/A</v>
      </c>
      <c r="AS35" s="56" t="e">
        <f ca="1">IF(ISNA(VLOOKUP(AS33,OFFSET(Pairings!$D$2,($B35-1)*gamesPerRound,0,gamesPerRound,3),3,FALSE)),VLOOKUP(AS33,OFFSET(Pairings!$E$2,($B35-1)*gamesPerRound,0,gamesPerRound,3),3,FALSE),VLOOKUP(AS33,OFFSET(Pairings!$D$2,($B35-1)*gamesPerRound,0,gamesPerRound,3),3,FALSE))</f>
        <v>#N/A</v>
      </c>
      <c r="AT35" s="49" t="e">
        <f ca="1">SUM(Z35:AS35)</f>
        <v>#N/A</v>
      </c>
    </row>
    <row r="36" spans="1:46" x14ac:dyDescent="0.2">
      <c r="B36" s="48">
        <v>3</v>
      </c>
      <c r="C36" s="57" t="str">
        <f t="shared" ca="1" si="43"/>
        <v/>
      </c>
      <c r="D36" s="58" t="str">
        <f t="shared" ca="1" si="43"/>
        <v/>
      </c>
      <c r="E36" s="58" t="str">
        <f t="shared" ca="1" si="43"/>
        <v/>
      </c>
      <c r="F36" s="58" t="str">
        <f t="shared" ca="1" si="43"/>
        <v/>
      </c>
      <c r="G36" s="58" t="str">
        <f t="shared" ca="1" si="43"/>
        <v/>
      </c>
      <c r="H36" s="58" t="str">
        <f t="shared" ca="1" si="43"/>
        <v/>
      </c>
      <c r="I36" s="58" t="str">
        <f t="shared" ca="1" si="43"/>
        <v/>
      </c>
      <c r="J36" s="58" t="str">
        <f t="shared" ca="1" si="43"/>
        <v/>
      </c>
      <c r="K36" s="58" t="str">
        <f t="shared" ca="1" si="43"/>
        <v/>
      </c>
      <c r="L36" s="58" t="str">
        <f t="shared" ca="1" si="43"/>
        <v/>
      </c>
      <c r="M36" s="58" t="str">
        <f t="shared" ca="1" si="43"/>
        <v/>
      </c>
      <c r="N36" s="58" t="str">
        <f t="shared" ca="1" si="43"/>
        <v/>
      </c>
      <c r="O36" s="58" t="str">
        <f t="shared" ca="1" si="44"/>
        <v/>
      </c>
      <c r="P36" s="58" t="str">
        <f t="shared" ca="1" si="44"/>
        <v/>
      </c>
      <c r="Q36" s="58" t="str">
        <f t="shared" ca="1" si="44"/>
        <v/>
      </c>
      <c r="R36" s="58" t="str">
        <f t="shared" ca="1" si="44"/>
        <v/>
      </c>
      <c r="S36" s="58" t="str">
        <f t="shared" ca="1" si="44"/>
        <v/>
      </c>
      <c r="T36" s="58" t="str">
        <f t="shared" ca="1" si="44"/>
        <v/>
      </c>
      <c r="U36" s="58" t="str">
        <f t="shared" ca="1" si="44"/>
        <v/>
      </c>
      <c r="V36" s="58" t="str">
        <f t="shared" ca="1" si="44"/>
        <v/>
      </c>
      <c r="W36" s="69">
        <f ca="1">SUM(C36:V36)</f>
        <v>0</v>
      </c>
      <c r="X36" s="49"/>
      <c r="Z36" s="57" t="e">
        <f ca="1">IF(ISNA(VLOOKUP(Z33,OFFSET(Pairings!$D$2,($B36-1)*gamesPerRound,0,gamesPerRound,3),3,FALSE)),VLOOKUP(Z33,OFFSET(Pairings!$E$2,($B36-1)*gamesPerRound,0,gamesPerRound,3),3,FALSE),VLOOKUP(Z33,OFFSET(Pairings!$D$2,($B36-1)*gamesPerRound,0,gamesPerRound,3),3,FALSE))</f>
        <v>#N/A</v>
      </c>
      <c r="AA36" s="58" t="e">
        <f ca="1">IF(ISNA(VLOOKUP(AA33,OFFSET(Pairings!$D$2,($B36-1)*gamesPerRound,0,gamesPerRound,3),3,FALSE)),VLOOKUP(AA33,OFFSET(Pairings!$E$2,($B36-1)*gamesPerRound,0,gamesPerRound,3),3,FALSE),VLOOKUP(AA33,OFFSET(Pairings!$D$2,($B36-1)*gamesPerRound,0,gamesPerRound,3),3,FALSE))</f>
        <v>#N/A</v>
      </c>
      <c r="AB36" s="58" t="e">
        <f ca="1">IF(ISNA(VLOOKUP(AB33,OFFSET(Pairings!$D$2,($B36-1)*gamesPerRound,0,gamesPerRound,3),3,FALSE)),VLOOKUP(AB33,OFFSET(Pairings!$E$2,($B36-1)*gamesPerRound,0,gamesPerRound,3),3,FALSE),VLOOKUP(AB33,OFFSET(Pairings!$D$2,($B36-1)*gamesPerRound,0,gamesPerRound,3),3,FALSE))</f>
        <v>#N/A</v>
      </c>
      <c r="AC36" s="58" t="e">
        <f ca="1">IF(ISNA(VLOOKUP(AC33,OFFSET(Pairings!$D$2,($B36-1)*gamesPerRound,0,gamesPerRound,3),3,FALSE)),VLOOKUP(AC33,OFFSET(Pairings!$E$2,($B36-1)*gamesPerRound,0,gamesPerRound,3),3,FALSE),VLOOKUP(AC33,OFFSET(Pairings!$D$2,($B36-1)*gamesPerRound,0,gamesPerRound,3),3,FALSE))</f>
        <v>#N/A</v>
      </c>
      <c r="AD36" s="58" t="e">
        <f ca="1">IF(ISNA(VLOOKUP(AD33,OFFSET(Pairings!$D$2,($B36-1)*gamesPerRound,0,gamesPerRound,3),3,FALSE)),VLOOKUP(AD33,OFFSET(Pairings!$E$2,($B36-1)*gamesPerRound,0,gamesPerRound,3),3,FALSE),VLOOKUP(AD33,OFFSET(Pairings!$D$2,($B36-1)*gamesPerRound,0,gamesPerRound,3),3,FALSE))</f>
        <v>#N/A</v>
      </c>
      <c r="AE36" s="58" t="e">
        <f ca="1">IF(ISNA(VLOOKUP(AE33,OFFSET(Pairings!$D$2,($B36-1)*gamesPerRound,0,gamesPerRound,3),3,FALSE)),VLOOKUP(AE33,OFFSET(Pairings!$E$2,($B36-1)*gamesPerRound,0,gamesPerRound,3),3,FALSE),VLOOKUP(AE33,OFFSET(Pairings!$D$2,($B36-1)*gamesPerRound,0,gamesPerRound,3),3,FALSE))</f>
        <v>#N/A</v>
      </c>
      <c r="AF36" s="58" t="e">
        <f ca="1">IF(ISNA(VLOOKUP(AF33,OFFSET(Pairings!$D$2,($B36-1)*gamesPerRound,0,gamesPerRound,3),3,FALSE)),VLOOKUP(AF33,OFFSET(Pairings!$E$2,($B36-1)*gamesPerRound,0,gamesPerRound,3),3,FALSE),VLOOKUP(AF33,OFFSET(Pairings!$D$2,($B36-1)*gamesPerRound,0,gamesPerRound,3),3,FALSE))</f>
        <v>#N/A</v>
      </c>
      <c r="AG36" s="58" t="e">
        <f ca="1">IF(ISNA(VLOOKUP(AG33,OFFSET(Pairings!$D$2,($B36-1)*gamesPerRound,0,gamesPerRound,3),3,FALSE)),VLOOKUP(AG33,OFFSET(Pairings!$E$2,($B36-1)*gamesPerRound,0,gamesPerRound,3),3,FALSE),VLOOKUP(AG33,OFFSET(Pairings!$D$2,($B36-1)*gamesPerRound,0,gamesPerRound,3),3,FALSE))</f>
        <v>#N/A</v>
      </c>
      <c r="AH36" s="58" t="e">
        <f ca="1">IF(ISNA(VLOOKUP(AH33,OFFSET(Pairings!$D$2,($B36-1)*gamesPerRound,0,gamesPerRound,3),3,FALSE)),VLOOKUP(AH33,OFFSET(Pairings!$E$2,($B36-1)*gamesPerRound,0,gamesPerRound,3),3,FALSE),VLOOKUP(AH33,OFFSET(Pairings!$D$2,($B36-1)*gamesPerRound,0,gamesPerRound,3),3,FALSE))</f>
        <v>#N/A</v>
      </c>
      <c r="AI36" s="58" t="e">
        <f ca="1">IF(ISNA(VLOOKUP(AI33,OFFSET(Pairings!$D$2,($B36-1)*gamesPerRound,0,gamesPerRound,3),3,FALSE)),VLOOKUP(AI33,OFFSET(Pairings!$E$2,($B36-1)*gamesPerRound,0,gamesPerRound,3),3,FALSE),VLOOKUP(AI33,OFFSET(Pairings!$D$2,($B36-1)*gamesPerRound,0,gamesPerRound,3),3,FALSE))</f>
        <v>#N/A</v>
      </c>
      <c r="AJ36" s="58" t="e">
        <f ca="1">IF(ISNA(VLOOKUP(AJ33,OFFSET(Pairings!$D$2,($B36-1)*gamesPerRound,0,gamesPerRound,3),3,FALSE)),VLOOKUP(AJ33,OFFSET(Pairings!$E$2,($B36-1)*gamesPerRound,0,gamesPerRound,3),3,FALSE),VLOOKUP(AJ33,OFFSET(Pairings!$D$2,($B36-1)*gamesPerRound,0,gamesPerRound,3),3,FALSE))</f>
        <v>#N/A</v>
      </c>
      <c r="AK36" s="59" t="e">
        <f ca="1">IF(ISNA(VLOOKUP(AK33,OFFSET(Pairings!$D$2,($B36-1)*gamesPerRound,0,gamesPerRound,3),3,FALSE)),VLOOKUP(AK33,OFFSET(Pairings!$E$2,($B36-1)*gamesPerRound,0,gamesPerRound,3),3,FALSE),VLOOKUP(AK33,OFFSET(Pairings!$D$2,($B36-1)*gamesPerRound,0,gamesPerRound,3),3,FALSE))</f>
        <v>#N/A</v>
      </c>
      <c r="AL36" s="59" t="e">
        <f ca="1">IF(ISNA(VLOOKUP(AL33,OFFSET(Pairings!$D$2,($B36-1)*gamesPerRound,0,gamesPerRound,3),3,FALSE)),VLOOKUP(AL33,OFFSET(Pairings!$E$2,($B36-1)*gamesPerRound,0,gamesPerRound,3),3,FALSE),VLOOKUP(AL33,OFFSET(Pairings!$D$2,($B36-1)*gamesPerRound,0,gamesPerRound,3),3,FALSE))</f>
        <v>#N/A</v>
      </c>
      <c r="AM36" s="59" t="e">
        <f ca="1">IF(ISNA(VLOOKUP(AM33,OFFSET(Pairings!$D$2,($B36-1)*gamesPerRound,0,gamesPerRound,3),3,FALSE)),VLOOKUP(AM33,OFFSET(Pairings!$E$2,($B36-1)*gamesPerRound,0,gamesPerRound,3),3,FALSE),VLOOKUP(AM33,OFFSET(Pairings!$D$2,($B36-1)*gamesPerRound,0,gamesPerRound,3),3,FALSE))</f>
        <v>#N/A</v>
      </c>
      <c r="AN36" s="59" t="e">
        <f ca="1">IF(ISNA(VLOOKUP(AN33,OFFSET(Pairings!$D$2,($B36-1)*gamesPerRound,0,gamesPerRound,3),3,FALSE)),VLOOKUP(AN33,OFFSET(Pairings!$E$2,($B36-1)*gamesPerRound,0,gamesPerRound,3),3,FALSE),VLOOKUP(AN33,OFFSET(Pairings!$D$2,($B36-1)*gamesPerRound,0,gamesPerRound,3),3,FALSE))</f>
        <v>#N/A</v>
      </c>
      <c r="AO36" s="59" t="e">
        <f ca="1">IF(ISNA(VLOOKUP(AO33,OFFSET(Pairings!$D$2,($B36-1)*gamesPerRound,0,gamesPerRound,3),3,FALSE)),VLOOKUP(AO33,OFFSET(Pairings!$E$2,($B36-1)*gamesPerRound,0,gamesPerRound,3),3,FALSE),VLOOKUP(AO33,OFFSET(Pairings!$D$2,($B36-1)*gamesPerRound,0,gamesPerRound,3),3,FALSE))</f>
        <v>#N/A</v>
      </c>
      <c r="AP36" s="59" t="e">
        <f ca="1">IF(ISNA(VLOOKUP(AP33,OFFSET(Pairings!$D$2,($B36-1)*gamesPerRound,0,gamesPerRound,3),3,FALSE)),VLOOKUP(AP33,OFFSET(Pairings!$E$2,($B36-1)*gamesPerRound,0,gamesPerRound,3),3,FALSE),VLOOKUP(AP33,OFFSET(Pairings!$D$2,($B36-1)*gamesPerRound,0,gamesPerRound,3),3,FALSE))</f>
        <v>#N/A</v>
      </c>
      <c r="AQ36" s="59" t="e">
        <f ca="1">IF(ISNA(VLOOKUP(AQ33,OFFSET(Pairings!$D$2,($B36-1)*gamesPerRound,0,gamesPerRound,3),3,FALSE)),VLOOKUP(AQ33,OFFSET(Pairings!$E$2,($B36-1)*gamesPerRound,0,gamesPerRound,3),3,FALSE),VLOOKUP(AQ33,OFFSET(Pairings!$D$2,($B36-1)*gamesPerRound,0,gamesPerRound,3),3,FALSE))</f>
        <v>#N/A</v>
      </c>
      <c r="AR36" s="59" t="e">
        <f ca="1">IF(ISNA(VLOOKUP(AR33,OFFSET(Pairings!$D$2,($B36-1)*gamesPerRound,0,gamesPerRound,3),3,FALSE)),VLOOKUP(AR33,OFFSET(Pairings!$E$2,($B36-1)*gamesPerRound,0,gamesPerRound,3),3,FALSE),VLOOKUP(AR33,OFFSET(Pairings!$D$2,($B36-1)*gamesPerRound,0,gamesPerRound,3),3,FALSE))</f>
        <v>#N/A</v>
      </c>
      <c r="AS36" s="59" t="e">
        <f ca="1">IF(ISNA(VLOOKUP(AS33,OFFSET(Pairings!$D$2,($B36-1)*gamesPerRound,0,gamesPerRound,3),3,FALSE)),VLOOKUP(AS33,OFFSET(Pairings!$E$2,($B36-1)*gamesPerRound,0,gamesPerRound,3),3,FALSE),VLOOKUP(AS33,OFFSET(Pairings!$D$2,($B36-1)*gamesPerRound,0,gamesPerRound,3),3,FALSE))</f>
        <v>#N/A</v>
      </c>
      <c r="AT36" s="49" t="e">
        <f ca="1">SUM(Z36:AS36)</f>
        <v>#N/A</v>
      </c>
    </row>
    <row r="37" spans="1:46" ht="15.75" thickBot="1" x14ac:dyDescent="0.25">
      <c r="B37" s="18" t="s">
        <v>110</v>
      </c>
      <c r="C37" s="61">
        <f t="shared" ref="C37:N37" ca="1" si="45">SUM(C34:C36)</f>
        <v>0</v>
      </c>
      <c r="D37" s="51">
        <f t="shared" ca="1" si="45"/>
        <v>0</v>
      </c>
      <c r="E37" s="51">
        <f t="shared" ca="1" si="45"/>
        <v>0</v>
      </c>
      <c r="F37" s="51">
        <f t="shared" ca="1" si="45"/>
        <v>0</v>
      </c>
      <c r="G37" s="51">
        <f t="shared" ca="1" si="45"/>
        <v>0</v>
      </c>
      <c r="H37" s="51">
        <f t="shared" ca="1" si="45"/>
        <v>0</v>
      </c>
      <c r="I37" s="51">
        <f t="shared" ca="1" si="45"/>
        <v>0</v>
      </c>
      <c r="J37" s="51">
        <f t="shared" ca="1" si="45"/>
        <v>0</v>
      </c>
      <c r="K37" s="51">
        <f t="shared" ca="1" si="45"/>
        <v>0</v>
      </c>
      <c r="L37" s="51">
        <f t="shared" ca="1" si="45"/>
        <v>0</v>
      </c>
      <c r="M37" s="51">
        <f t="shared" ca="1" si="45"/>
        <v>0</v>
      </c>
      <c r="N37" s="51">
        <f t="shared" ca="1" si="45"/>
        <v>0</v>
      </c>
      <c r="O37" s="51">
        <f t="shared" ref="O37:W37" ca="1" si="46">SUM(O34:O36)</f>
        <v>0</v>
      </c>
      <c r="P37" s="51">
        <f t="shared" ca="1" si="46"/>
        <v>0</v>
      </c>
      <c r="Q37" s="51">
        <f t="shared" ca="1" si="46"/>
        <v>0</v>
      </c>
      <c r="R37" s="51">
        <f t="shared" ca="1" si="46"/>
        <v>0</v>
      </c>
      <c r="S37" s="51">
        <f t="shared" ca="1" si="46"/>
        <v>0</v>
      </c>
      <c r="T37" s="51">
        <f t="shared" ca="1" si="46"/>
        <v>0</v>
      </c>
      <c r="U37" s="51">
        <f t="shared" ca="1" si="46"/>
        <v>0</v>
      </c>
      <c r="V37" s="51">
        <f t="shared" ca="1" si="46"/>
        <v>0</v>
      </c>
      <c r="W37" s="70">
        <f t="shared" ca="1" si="46"/>
        <v>0</v>
      </c>
      <c r="X37" s="65">
        <f ca="1">VLOOKUP(A33,OFFSET(Teams!$B$1,1,0,teams,4),4,FALSE)</f>
        <v>1</v>
      </c>
      <c r="Z37" s="61" t="e">
        <f t="shared" ref="Z37:AT37" ca="1" si="47">SUM(Z34:Z36)</f>
        <v>#N/A</v>
      </c>
      <c r="AA37" s="51" t="e">
        <f t="shared" ca="1" si="47"/>
        <v>#N/A</v>
      </c>
      <c r="AB37" s="51" t="e">
        <f t="shared" ca="1" si="47"/>
        <v>#N/A</v>
      </c>
      <c r="AC37" s="51" t="e">
        <f t="shared" ca="1" si="47"/>
        <v>#N/A</v>
      </c>
      <c r="AD37" s="51" t="e">
        <f t="shared" ca="1" si="47"/>
        <v>#N/A</v>
      </c>
      <c r="AE37" s="51" t="e">
        <f t="shared" ca="1" si="47"/>
        <v>#N/A</v>
      </c>
      <c r="AF37" s="51" t="e">
        <f t="shared" ca="1" si="47"/>
        <v>#N/A</v>
      </c>
      <c r="AG37" s="51" t="e">
        <f t="shared" ca="1" si="47"/>
        <v>#N/A</v>
      </c>
      <c r="AH37" s="51" t="e">
        <f t="shared" ca="1" si="47"/>
        <v>#N/A</v>
      </c>
      <c r="AI37" s="51" t="e">
        <f t="shared" ca="1" si="47"/>
        <v>#N/A</v>
      </c>
      <c r="AJ37" s="51" t="e">
        <f t="shared" ca="1" si="47"/>
        <v>#N/A</v>
      </c>
      <c r="AK37" s="51" t="e">
        <f t="shared" ca="1" si="47"/>
        <v>#N/A</v>
      </c>
      <c r="AL37" s="51" t="e">
        <f t="shared" ref="AL37:AS37" ca="1" si="48">SUM(AL34:AL36)</f>
        <v>#N/A</v>
      </c>
      <c r="AM37" s="51" t="e">
        <f t="shared" ca="1" si="48"/>
        <v>#N/A</v>
      </c>
      <c r="AN37" s="51" t="e">
        <f t="shared" ca="1" si="48"/>
        <v>#N/A</v>
      </c>
      <c r="AO37" s="51" t="e">
        <f t="shared" ca="1" si="48"/>
        <v>#N/A</v>
      </c>
      <c r="AP37" s="51" t="e">
        <f t="shared" ca="1" si="48"/>
        <v>#N/A</v>
      </c>
      <c r="AQ37" s="51" t="e">
        <f t="shared" ca="1" si="48"/>
        <v>#N/A</v>
      </c>
      <c r="AR37" s="51" t="e">
        <f t="shared" ca="1" si="48"/>
        <v>#N/A</v>
      </c>
      <c r="AS37" s="51" t="e">
        <f t="shared" ca="1" si="48"/>
        <v>#N/A</v>
      </c>
      <c r="AT37" s="37" t="e">
        <f t="shared" ca="1" si="47"/>
        <v>#N/A</v>
      </c>
    </row>
    <row r="38" spans="1:46" ht="15.75" thickBot="1" x14ac:dyDescent="0.25">
      <c r="X38" s="62"/>
    </row>
    <row r="39" spans="1:46" x14ac:dyDescent="0.2">
      <c r="A39" s="12" t="s">
        <v>5</v>
      </c>
      <c r="B39" s="38">
        <f>VLOOKUP(A39,TeamLookup,2,FALSE)</f>
        <v>0</v>
      </c>
      <c r="C39" s="60" t="str">
        <f>$A39&amp;"."&amp;TEXT(C$1,"00")</f>
        <v>G.01</v>
      </c>
      <c r="D39" s="50" t="str">
        <f t="shared" ref="D39:V39" si="49">$A39&amp;"."&amp;TEXT(D$1,"00")</f>
        <v>G.02</v>
      </c>
      <c r="E39" s="50" t="str">
        <f t="shared" si="49"/>
        <v>G.03</v>
      </c>
      <c r="F39" s="50" t="str">
        <f t="shared" si="49"/>
        <v>G.04</v>
      </c>
      <c r="G39" s="50" t="str">
        <f t="shared" si="49"/>
        <v>G.05</v>
      </c>
      <c r="H39" s="50" t="str">
        <f t="shared" si="49"/>
        <v>G.06</v>
      </c>
      <c r="I39" s="50" t="str">
        <f t="shared" si="49"/>
        <v>G.07</v>
      </c>
      <c r="J39" s="50" t="str">
        <f t="shared" si="49"/>
        <v>G.08</v>
      </c>
      <c r="K39" s="50" t="str">
        <f t="shared" si="49"/>
        <v>G.09</v>
      </c>
      <c r="L39" s="50" t="str">
        <f t="shared" si="49"/>
        <v>G.10</v>
      </c>
      <c r="M39" s="50" t="str">
        <f t="shared" si="49"/>
        <v>G.11</v>
      </c>
      <c r="N39" s="50" t="str">
        <f t="shared" si="49"/>
        <v>G.12</v>
      </c>
      <c r="O39" s="50" t="str">
        <f t="shared" si="49"/>
        <v>G.13</v>
      </c>
      <c r="P39" s="50" t="str">
        <f t="shared" si="49"/>
        <v>G.14</v>
      </c>
      <c r="Q39" s="50" t="str">
        <f t="shared" si="49"/>
        <v>G.15</v>
      </c>
      <c r="R39" s="50" t="str">
        <f t="shared" si="49"/>
        <v>G.16</v>
      </c>
      <c r="S39" s="50" t="str">
        <f t="shared" si="49"/>
        <v>G.17</v>
      </c>
      <c r="T39" s="50" t="str">
        <f t="shared" si="49"/>
        <v>G.18</v>
      </c>
      <c r="U39" s="50" t="str">
        <f t="shared" si="49"/>
        <v>G.19</v>
      </c>
      <c r="V39" s="50" t="str">
        <f t="shared" si="49"/>
        <v>G.20</v>
      </c>
      <c r="W39" s="67" t="s">
        <v>110</v>
      </c>
      <c r="X39" s="66" t="s">
        <v>137</v>
      </c>
      <c r="Y39" s="12"/>
      <c r="Z39" s="60" t="str">
        <f>$A39&amp;"."&amp;TEXT(Z$1,"00")</f>
        <v>G.01</v>
      </c>
      <c r="AA39" s="50" t="str">
        <f t="shared" ref="AA39:AS39" si="50">$A39&amp;"."&amp;TEXT(AA$1,"00")</f>
        <v>G.02</v>
      </c>
      <c r="AB39" s="50" t="str">
        <f t="shared" si="50"/>
        <v>G.03</v>
      </c>
      <c r="AC39" s="50" t="str">
        <f t="shared" si="50"/>
        <v>G.04</v>
      </c>
      <c r="AD39" s="50" t="str">
        <f t="shared" si="50"/>
        <v>G.05</v>
      </c>
      <c r="AE39" s="50" t="str">
        <f t="shared" si="50"/>
        <v>G.06</v>
      </c>
      <c r="AF39" s="50" t="str">
        <f t="shared" si="50"/>
        <v>G.07</v>
      </c>
      <c r="AG39" s="50" t="str">
        <f t="shared" si="50"/>
        <v>G.08</v>
      </c>
      <c r="AH39" s="50" t="str">
        <f t="shared" si="50"/>
        <v>G.09</v>
      </c>
      <c r="AI39" s="50" t="str">
        <f t="shared" si="50"/>
        <v>G.10</v>
      </c>
      <c r="AJ39" s="50" t="str">
        <f t="shared" si="50"/>
        <v>G.11</v>
      </c>
      <c r="AK39" s="50" t="str">
        <f t="shared" si="50"/>
        <v>G.12</v>
      </c>
      <c r="AL39" s="50" t="str">
        <f t="shared" si="50"/>
        <v>G.13</v>
      </c>
      <c r="AM39" s="50" t="str">
        <f t="shared" si="50"/>
        <v>G.14</v>
      </c>
      <c r="AN39" s="50" t="str">
        <f t="shared" si="50"/>
        <v>G.15</v>
      </c>
      <c r="AO39" s="50" t="str">
        <f t="shared" si="50"/>
        <v>G.16</v>
      </c>
      <c r="AP39" s="50" t="str">
        <f t="shared" si="50"/>
        <v>G.17</v>
      </c>
      <c r="AQ39" s="50" t="str">
        <f t="shared" si="50"/>
        <v>G.18</v>
      </c>
      <c r="AR39" s="50" t="str">
        <f t="shared" si="50"/>
        <v>G.19</v>
      </c>
      <c r="AS39" s="50" t="str">
        <f t="shared" si="50"/>
        <v>G.20</v>
      </c>
      <c r="AT39" s="36" t="s">
        <v>110</v>
      </c>
    </row>
    <row r="40" spans="1:46" x14ac:dyDescent="0.2">
      <c r="B40" s="48">
        <v>1</v>
      </c>
      <c r="C40" s="52" t="str">
        <f t="shared" ref="C40:N42" ca="1" si="51">IF(ISNA(Z40),"",Z40)</f>
        <v/>
      </c>
      <c r="D40" s="53" t="str">
        <f t="shared" ca="1" si="51"/>
        <v/>
      </c>
      <c r="E40" s="53" t="str">
        <f t="shared" ca="1" si="51"/>
        <v/>
      </c>
      <c r="F40" s="53" t="str">
        <f t="shared" ca="1" si="51"/>
        <v/>
      </c>
      <c r="G40" s="53" t="str">
        <f t="shared" ca="1" si="51"/>
        <v/>
      </c>
      <c r="H40" s="53" t="str">
        <f t="shared" ca="1" si="51"/>
        <v/>
      </c>
      <c r="I40" s="53" t="str">
        <f t="shared" ca="1" si="51"/>
        <v/>
      </c>
      <c r="J40" s="53" t="str">
        <f t="shared" ca="1" si="51"/>
        <v/>
      </c>
      <c r="K40" s="53" t="str">
        <f t="shared" ca="1" si="51"/>
        <v/>
      </c>
      <c r="L40" s="53" t="str">
        <f t="shared" ca="1" si="51"/>
        <v/>
      </c>
      <c r="M40" s="53" t="str">
        <f t="shared" ca="1" si="51"/>
        <v/>
      </c>
      <c r="N40" s="53" t="str">
        <f t="shared" ca="1" si="51"/>
        <v/>
      </c>
      <c r="O40" s="53" t="str">
        <f t="shared" ref="O40:V42" ca="1" si="52">IF(ISNA(AL40),"",AL40)</f>
        <v/>
      </c>
      <c r="P40" s="53" t="str">
        <f t="shared" ca="1" si="52"/>
        <v/>
      </c>
      <c r="Q40" s="53" t="str">
        <f t="shared" ca="1" si="52"/>
        <v/>
      </c>
      <c r="R40" s="53" t="str">
        <f t="shared" ca="1" si="52"/>
        <v/>
      </c>
      <c r="S40" s="53" t="str">
        <f t="shared" ca="1" si="52"/>
        <v/>
      </c>
      <c r="T40" s="53" t="str">
        <f t="shared" ca="1" si="52"/>
        <v/>
      </c>
      <c r="U40" s="53" t="str">
        <f t="shared" ca="1" si="52"/>
        <v/>
      </c>
      <c r="V40" s="53" t="str">
        <f t="shared" ca="1" si="52"/>
        <v/>
      </c>
      <c r="W40" s="68">
        <f ca="1">SUM(C40:V40)</f>
        <v>0</v>
      </c>
      <c r="X40" s="49"/>
      <c r="Z40" s="53" t="e">
        <f ca="1">IF(ISNA(VLOOKUP(Z39,OFFSET(Pairings!$D$2,($B40-1)*gamesPerRound,0,gamesPerRound,3),3,FALSE)),VLOOKUP(Z39,OFFSET(Pairings!$E$2,($B40-1)*gamesPerRound,0,gamesPerRound,3),3,FALSE),VLOOKUP(Z39,OFFSET(Pairings!$D$2,($B40-1)*gamesPerRound,0,gamesPerRound,3),3,FALSE))</f>
        <v>#N/A</v>
      </c>
      <c r="AA40" s="53" t="e">
        <f ca="1">IF(ISNA(VLOOKUP(AA39,OFFSET(Pairings!$D$2,($B40-1)*gamesPerRound,0,gamesPerRound,3),3,FALSE)),VLOOKUP(AA39,OFFSET(Pairings!$E$2,($B40-1)*gamesPerRound,0,gamesPerRound,3),3,FALSE),VLOOKUP(AA39,OFFSET(Pairings!$D$2,($B40-1)*gamesPerRound,0,gamesPerRound,3),3,FALSE))</f>
        <v>#N/A</v>
      </c>
      <c r="AB40" s="53" t="e">
        <f ca="1">IF(ISNA(VLOOKUP(AB39,OFFSET(Pairings!$D$2,($B40-1)*gamesPerRound,0,gamesPerRound,3),3,FALSE)),VLOOKUP(AB39,OFFSET(Pairings!$E$2,($B40-1)*gamesPerRound,0,gamesPerRound,3),3,FALSE),VLOOKUP(AB39,OFFSET(Pairings!$D$2,($B40-1)*gamesPerRound,0,gamesPerRound,3),3,FALSE))</f>
        <v>#N/A</v>
      </c>
      <c r="AC40" s="53" t="e">
        <f ca="1">IF(ISNA(VLOOKUP(AC39,OFFSET(Pairings!$D$2,($B40-1)*gamesPerRound,0,gamesPerRound,3),3,FALSE)),VLOOKUP(AC39,OFFSET(Pairings!$E$2,($B40-1)*gamesPerRound,0,gamesPerRound,3),3,FALSE),VLOOKUP(AC39,OFFSET(Pairings!$D$2,($B40-1)*gamesPerRound,0,gamesPerRound,3),3,FALSE))</f>
        <v>#N/A</v>
      </c>
      <c r="AD40" s="53" t="e">
        <f ca="1">IF(ISNA(VLOOKUP(AD39,OFFSET(Pairings!$D$2,($B40-1)*gamesPerRound,0,gamesPerRound,3),3,FALSE)),VLOOKUP(AD39,OFFSET(Pairings!$E$2,($B40-1)*gamesPerRound,0,gamesPerRound,3),3,FALSE),VLOOKUP(AD39,OFFSET(Pairings!$D$2,($B40-1)*gamesPerRound,0,gamesPerRound,3),3,FALSE))</f>
        <v>#N/A</v>
      </c>
      <c r="AE40" s="53" t="e">
        <f ca="1">IF(ISNA(VLOOKUP(AE39,OFFSET(Pairings!$D$2,($B40-1)*gamesPerRound,0,gamesPerRound,3),3,FALSE)),VLOOKUP(AE39,OFFSET(Pairings!$E$2,($B40-1)*gamesPerRound,0,gamesPerRound,3),3,FALSE),VLOOKUP(AE39,OFFSET(Pairings!$D$2,($B40-1)*gamesPerRound,0,gamesPerRound,3),3,FALSE))</f>
        <v>#N/A</v>
      </c>
      <c r="AF40" s="53" t="e">
        <f ca="1">IF(ISNA(VLOOKUP(AF39,OFFSET(Pairings!$D$2,($B40-1)*gamesPerRound,0,gamesPerRound,3),3,FALSE)),VLOOKUP(AF39,OFFSET(Pairings!$E$2,($B40-1)*gamesPerRound,0,gamesPerRound,3),3,FALSE),VLOOKUP(AF39,OFFSET(Pairings!$D$2,($B40-1)*gamesPerRound,0,gamesPerRound,3),3,FALSE))</f>
        <v>#N/A</v>
      </c>
      <c r="AG40" s="53" t="e">
        <f ca="1">IF(ISNA(VLOOKUP(AG39,OFFSET(Pairings!$D$2,($B40-1)*gamesPerRound,0,gamesPerRound,3),3,FALSE)),VLOOKUP(AG39,OFFSET(Pairings!$E$2,($B40-1)*gamesPerRound,0,gamesPerRound,3),3,FALSE),VLOOKUP(AG39,OFFSET(Pairings!$D$2,($B40-1)*gamesPerRound,0,gamesPerRound,3),3,FALSE))</f>
        <v>#N/A</v>
      </c>
      <c r="AH40" s="53" t="e">
        <f ca="1">IF(ISNA(VLOOKUP(AH39,OFFSET(Pairings!$D$2,($B40-1)*gamesPerRound,0,gamesPerRound,3),3,FALSE)),VLOOKUP(AH39,OFFSET(Pairings!$E$2,($B40-1)*gamesPerRound,0,gamesPerRound,3),3,FALSE),VLOOKUP(AH39,OFFSET(Pairings!$D$2,($B40-1)*gamesPerRound,0,gamesPerRound,3),3,FALSE))</f>
        <v>#N/A</v>
      </c>
      <c r="AI40" s="53" t="e">
        <f ca="1">IF(ISNA(VLOOKUP(AI39,OFFSET(Pairings!$D$2,($B40-1)*gamesPerRound,0,gamesPerRound,3),3,FALSE)),VLOOKUP(AI39,OFFSET(Pairings!$E$2,($B40-1)*gamesPerRound,0,gamesPerRound,3),3,FALSE),VLOOKUP(AI39,OFFSET(Pairings!$D$2,($B40-1)*gamesPerRound,0,gamesPerRound,3),3,FALSE))</f>
        <v>#N/A</v>
      </c>
      <c r="AJ40" s="53" t="e">
        <f ca="1">IF(ISNA(VLOOKUP(AJ39,OFFSET(Pairings!$D$2,($B40-1)*gamesPerRound,0,gamesPerRound,3),3,FALSE)),VLOOKUP(AJ39,OFFSET(Pairings!$E$2,($B40-1)*gamesPerRound,0,gamesPerRound,3),3,FALSE),VLOOKUP(AJ39,OFFSET(Pairings!$D$2,($B40-1)*gamesPerRound,0,gamesPerRound,3),3,FALSE))</f>
        <v>#N/A</v>
      </c>
      <c r="AK40" s="54" t="e">
        <f ca="1">IF(ISNA(VLOOKUP(AK39,OFFSET(Pairings!$D$2,($B40-1)*gamesPerRound,0,gamesPerRound,3),3,FALSE)),VLOOKUP(AK39,OFFSET(Pairings!$E$2,($B40-1)*gamesPerRound,0,gamesPerRound,3),3,FALSE),VLOOKUP(AK39,OFFSET(Pairings!$D$2,($B40-1)*gamesPerRound,0,gamesPerRound,3),3,FALSE))</f>
        <v>#N/A</v>
      </c>
      <c r="AL40" s="54" t="e">
        <f ca="1">IF(ISNA(VLOOKUP(AL39,OFFSET(Pairings!$D$2,($B40-1)*gamesPerRound,0,gamesPerRound,3),3,FALSE)),VLOOKUP(AL39,OFFSET(Pairings!$E$2,($B40-1)*gamesPerRound,0,gamesPerRound,3),3,FALSE),VLOOKUP(AL39,OFFSET(Pairings!$D$2,($B40-1)*gamesPerRound,0,gamesPerRound,3),3,FALSE))</f>
        <v>#N/A</v>
      </c>
      <c r="AM40" s="54" t="e">
        <f ca="1">IF(ISNA(VLOOKUP(AM39,OFFSET(Pairings!$D$2,($B40-1)*gamesPerRound,0,gamesPerRound,3),3,FALSE)),VLOOKUP(AM39,OFFSET(Pairings!$E$2,($B40-1)*gamesPerRound,0,gamesPerRound,3),3,FALSE),VLOOKUP(AM39,OFFSET(Pairings!$D$2,($B40-1)*gamesPerRound,0,gamesPerRound,3),3,FALSE))</f>
        <v>#N/A</v>
      </c>
      <c r="AN40" s="54" t="e">
        <f ca="1">IF(ISNA(VLOOKUP(AN39,OFFSET(Pairings!$D$2,($B40-1)*gamesPerRound,0,gamesPerRound,3),3,FALSE)),VLOOKUP(AN39,OFFSET(Pairings!$E$2,($B40-1)*gamesPerRound,0,gamesPerRound,3),3,FALSE),VLOOKUP(AN39,OFFSET(Pairings!$D$2,($B40-1)*gamesPerRound,0,gamesPerRound,3),3,FALSE))</f>
        <v>#N/A</v>
      </c>
      <c r="AO40" s="54" t="e">
        <f ca="1">IF(ISNA(VLOOKUP(AO39,OFFSET(Pairings!$D$2,($B40-1)*gamesPerRound,0,gamesPerRound,3),3,FALSE)),VLOOKUP(AO39,OFFSET(Pairings!$E$2,($B40-1)*gamesPerRound,0,gamesPerRound,3),3,FALSE),VLOOKUP(AO39,OFFSET(Pairings!$D$2,($B40-1)*gamesPerRound,0,gamesPerRound,3),3,FALSE))</f>
        <v>#N/A</v>
      </c>
      <c r="AP40" s="54" t="e">
        <f ca="1">IF(ISNA(VLOOKUP(AP39,OFFSET(Pairings!$D$2,($B40-1)*gamesPerRound,0,gamesPerRound,3),3,FALSE)),VLOOKUP(AP39,OFFSET(Pairings!$E$2,($B40-1)*gamesPerRound,0,gamesPerRound,3),3,FALSE),VLOOKUP(AP39,OFFSET(Pairings!$D$2,($B40-1)*gamesPerRound,0,gamesPerRound,3),3,FALSE))</f>
        <v>#N/A</v>
      </c>
      <c r="AQ40" s="54" t="e">
        <f ca="1">IF(ISNA(VLOOKUP(AQ39,OFFSET(Pairings!$D$2,($B40-1)*gamesPerRound,0,gamesPerRound,3),3,FALSE)),VLOOKUP(AQ39,OFFSET(Pairings!$E$2,($B40-1)*gamesPerRound,0,gamesPerRound,3),3,FALSE),VLOOKUP(AQ39,OFFSET(Pairings!$D$2,($B40-1)*gamesPerRound,0,gamesPerRound,3),3,FALSE))</f>
        <v>#N/A</v>
      </c>
      <c r="AR40" s="54" t="e">
        <f ca="1">IF(ISNA(VLOOKUP(AR39,OFFSET(Pairings!$D$2,($B40-1)*gamesPerRound,0,gamesPerRound,3),3,FALSE)),VLOOKUP(AR39,OFFSET(Pairings!$E$2,($B40-1)*gamesPerRound,0,gamesPerRound,3),3,FALSE),VLOOKUP(AR39,OFFSET(Pairings!$D$2,($B40-1)*gamesPerRound,0,gamesPerRound,3),3,FALSE))</f>
        <v>#N/A</v>
      </c>
      <c r="AS40" s="54" t="e">
        <f ca="1">IF(ISNA(VLOOKUP(AS39,OFFSET(Pairings!$D$2,($B40-1)*gamesPerRound,0,gamesPerRound,3),3,FALSE)),VLOOKUP(AS39,OFFSET(Pairings!$E$2,($B40-1)*gamesPerRound,0,gamesPerRound,3),3,FALSE),VLOOKUP(AS39,OFFSET(Pairings!$D$2,($B40-1)*gamesPerRound,0,gamesPerRound,3),3,FALSE))</f>
        <v>#N/A</v>
      </c>
      <c r="AT40" s="49" t="e">
        <f ca="1">SUM(Z40:AS40)</f>
        <v>#N/A</v>
      </c>
    </row>
    <row r="41" spans="1:46" x14ac:dyDescent="0.2">
      <c r="B41" s="48">
        <v>2</v>
      </c>
      <c r="C41" s="55" t="str">
        <f t="shared" ca="1" si="51"/>
        <v/>
      </c>
      <c r="D41" s="33" t="str">
        <f t="shared" ca="1" si="51"/>
        <v/>
      </c>
      <c r="E41" s="33" t="str">
        <f t="shared" ca="1" si="51"/>
        <v/>
      </c>
      <c r="F41" s="33" t="str">
        <f t="shared" ca="1" si="51"/>
        <v/>
      </c>
      <c r="G41" s="33" t="str">
        <f t="shared" ca="1" si="51"/>
        <v/>
      </c>
      <c r="H41" s="33" t="str">
        <f t="shared" ca="1" si="51"/>
        <v/>
      </c>
      <c r="I41" s="33" t="str">
        <f t="shared" ca="1" si="51"/>
        <v/>
      </c>
      <c r="J41" s="33" t="str">
        <f t="shared" ca="1" si="51"/>
        <v/>
      </c>
      <c r="K41" s="33" t="str">
        <f t="shared" ca="1" si="51"/>
        <v/>
      </c>
      <c r="L41" s="33" t="str">
        <f t="shared" ca="1" si="51"/>
        <v/>
      </c>
      <c r="M41" s="33" t="str">
        <f t="shared" ca="1" si="51"/>
        <v/>
      </c>
      <c r="N41" s="33" t="str">
        <f t="shared" ca="1" si="51"/>
        <v/>
      </c>
      <c r="O41" s="33" t="str">
        <f t="shared" ca="1" si="52"/>
        <v/>
      </c>
      <c r="P41" s="33" t="str">
        <f t="shared" ca="1" si="52"/>
        <v/>
      </c>
      <c r="Q41" s="33" t="str">
        <f t="shared" ca="1" si="52"/>
        <v/>
      </c>
      <c r="R41" s="33" t="str">
        <f t="shared" ca="1" si="52"/>
        <v/>
      </c>
      <c r="S41" s="33" t="str">
        <f t="shared" ca="1" si="52"/>
        <v/>
      </c>
      <c r="T41" s="33" t="str">
        <f t="shared" ca="1" si="52"/>
        <v/>
      </c>
      <c r="U41" s="33" t="str">
        <f t="shared" ca="1" si="52"/>
        <v/>
      </c>
      <c r="V41" s="33" t="str">
        <f t="shared" ca="1" si="52"/>
        <v/>
      </c>
      <c r="W41" s="69">
        <f ca="1">SUM(C41:V41)</f>
        <v>0</v>
      </c>
      <c r="X41" s="49"/>
      <c r="Z41" s="55" t="e">
        <f ca="1">IF(ISNA(VLOOKUP(Z39,OFFSET(Pairings!$D$2,($B41-1)*gamesPerRound,0,gamesPerRound,3),3,FALSE)),VLOOKUP(Z39,OFFSET(Pairings!$E$2,($B41-1)*gamesPerRound,0,gamesPerRound,3),3,FALSE),VLOOKUP(Z39,OFFSET(Pairings!$D$2,($B41-1)*gamesPerRound,0,gamesPerRound,3),3,FALSE))</f>
        <v>#N/A</v>
      </c>
      <c r="AA41" s="33" t="e">
        <f ca="1">IF(ISNA(VLOOKUP(AA39,OFFSET(Pairings!$D$2,($B41-1)*gamesPerRound,0,gamesPerRound,3),3,FALSE)),VLOOKUP(AA39,OFFSET(Pairings!$E$2,($B41-1)*gamesPerRound,0,gamesPerRound,3),3,FALSE),VLOOKUP(AA39,OFFSET(Pairings!$D$2,($B41-1)*gamesPerRound,0,gamesPerRound,3),3,FALSE))</f>
        <v>#N/A</v>
      </c>
      <c r="AB41" s="33" t="e">
        <f ca="1">IF(ISNA(VLOOKUP(AB39,OFFSET(Pairings!$D$2,($B41-1)*gamesPerRound,0,gamesPerRound,3),3,FALSE)),VLOOKUP(AB39,OFFSET(Pairings!$E$2,($B41-1)*gamesPerRound,0,gamesPerRound,3),3,FALSE),VLOOKUP(AB39,OFFSET(Pairings!$D$2,($B41-1)*gamesPerRound,0,gamesPerRound,3),3,FALSE))</f>
        <v>#N/A</v>
      </c>
      <c r="AC41" s="33" t="e">
        <f ca="1">IF(ISNA(VLOOKUP(AC39,OFFSET(Pairings!$D$2,($B41-1)*gamesPerRound,0,gamesPerRound,3),3,FALSE)),VLOOKUP(AC39,OFFSET(Pairings!$E$2,($B41-1)*gamesPerRound,0,gamesPerRound,3),3,FALSE),VLOOKUP(AC39,OFFSET(Pairings!$D$2,($B41-1)*gamesPerRound,0,gamesPerRound,3),3,FALSE))</f>
        <v>#N/A</v>
      </c>
      <c r="AD41" s="33" t="e">
        <f ca="1">IF(ISNA(VLOOKUP(AD39,OFFSET(Pairings!$D$2,($B41-1)*gamesPerRound,0,gamesPerRound,3),3,FALSE)),VLOOKUP(AD39,OFFSET(Pairings!$E$2,($B41-1)*gamesPerRound,0,gamesPerRound,3),3,FALSE),VLOOKUP(AD39,OFFSET(Pairings!$D$2,($B41-1)*gamesPerRound,0,gamesPerRound,3),3,FALSE))</f>
        <v>#N/A</v>
      </c>
      <c r="AE41" s="33" t="e">
        <f ca="1">IF(ISNA(VLOOKUP(AE39,OFFSET(Pairings!$D$2,($B41-1)*gamesPerRound,0,gamesPerRound,3),3,FALSE)),VLOOKUP(AE39,OFFSET(Pairings!$E$2,($B41-1)*gamesPerRound,0,gamesPerRound,3),3,FALSE),VLOOKUP(AE39,OFFSET(Pairings!$D$2,($B41-1)*gamesPerRound,0,gamesPerRound,3),3,FALSE))</f>
        <v>#N/A</v>
      </c>
      <c r="AF41" s="33" t="e">
        <f ca="1">IF(ISNA(VLOOKUP(AF39,OFFSET(Pairings!$D$2,($B41-1)*gamesPerRound,0,gamesPerRound,3),3,FALSE)),VLOOKUP(AF39,OFFSET(Pairings!$E$2,($B41-1)*gamesPerRound,0,gamesPerRound,3),3,FALSE),VLOOKUP(AF39,OFFSET(Pairings!$D$2,($B41-1)*gamesPerRound,0,gamesPerRound,3),3,FALSE))</f>
        <v>#N/A</v>
      </c>
      <c r="AG41" s="33" t="e">
        <f ca="1">IF(ISNA(VLOOKUP(AG39,OFFSET(Pairings!$D$2,($B41-1)*gamesPerRound,0,gamesPerRound,3),3,FALSE)),VLOOKUP(AG39,OFFSET(Pairings!$E$2,($B41-1)*gamesPerRound,0,gamesPerRound,3),3,FALSE),VLOOKUP(AG39,OFFSET(Pairings!$D$2,($B41-1)*gamesPerRound,0,gamesPerRound,3),3,FALSE))</f>
        <v>#N/A</v>
      </c>
      <c r="AH41" s="33" t="e">
        <f ca="1">IF(ISNA(VLOOKUP(AH39,OFFSET(Pairings!$D$2,($B41-1)*gamesPerRound,0,gamesPerRound,3),3,FALSE)),VLOOKUP(AH39,OFFSET(Pairings!$E$2,($B41-1)*gamesPerRound,0,gamesPerRound,3),3,FALSE),VLOOKUP(AH39,OFFSET(Pairings!$D$2,($B41-1)*gamesPerRound,0,gamesPerRound,3),3,FALSE))</f>
        <v>#N/A</v>
      </c>
      <c r="AI41" s="33" t="e">
        <f ca="1">IF(ISNA(VLOOKUP(AI39,OFFSET(Pairings!$D$2,($B41-1)*gamesPerRound,0,gamesPerRound,3),3,FALSE)),VLOOKUP(AI39,OFFSET(Pairings!$E$2,($B41-1)*gamesPerRound,0,gamesPerRound,3),3,FALSE),VLOOKUP(AI39,OFFSET(Pairings!$D$2,($B41-1)*gamesPerRound,0,gamesPerRound,3),3,FALSE))</f>
        <v>#N/A</v>
      </c>
      <c r="AJ41" s="33" t="e">
        <f ca="1">IF(ISNA(VLOOKUP(AJ39,OFFSET(Pairings!$D$2,($B41-1)*gamesPerRound,0,gamesPerRound,3),3,FALSE)),VLOOKUP(AJ39,OFFSET(Pairings!$E$2,($B41-1)*gamesPerRound,0,gamesPerRound,3),3,FALSE),VLOOKUP(AJ39,OFFSET(Pairings!$D$2,($B41-1)*gamesPerRound,0,gamesPerRound,3),3,FALSE))</f>
        <v>#N/A</v>
      </c>
      <c r="AK41" s="56" t="e">
        <f ca="1">IF(ISNA(VLOOKUP(AK39,OFFSET(Pairings!$D$2,($B41-1)*gamesPerRound,0,gamesPerRound,3),3,FALSE)),VLOOKUP(AK39,OFFSET(Pairings!$E$2,($B41-1)*gamesPerRound,0,gamesPerRound,3),3,FALSE),VLOOKUP(AK39,OFFSET(Pairings!$D$2,($B41-1)*gamesPerRound,0,gamesPerRound,3),3,FALSE))</f>
        <v>#N/A</v>
      </c>
      <c r="AL41" s="56" t="e">
        <f ca="1">IF(ISNA(VLOOKUP(AL39,OFFSET(Pairings!$D$2,($B41-1)*gamesPerRound,0,gamesPerRound,3),3,FALSE)),VLOOKUP(AL39,OFFSET(Pairings!$E$2,($B41-1)*gamesPerRound,0,gamesPerRound,3),3,FALSE),VLOOKUP(AL39,OFFSET(Pairings!$D$2,($B41-1)*gamesPerRound,0,gamesPerRound,3),3,FALSE))</f>
        <v>#N/A</v>
      </c>
      <c r="AM41" s="56" t="e">
        <f ca="1">IF(ISNA(VLOOKUP(AM39,OFFSET(Pairings!$D$2,($B41-1)*gamesPerRound,0,gamesPerRound,3),3,FALSE)),VLOOKUP(AM39,OFFSET(Pairings!$E$2,($B41-1)*gamesPerRound,0,gamesPerRound,3),3,FALSE),VLOOKUP(AM39,OFFSET(Pairings!$D$2,($B41-1)*gamesPerRound,0,gamesPerRound,3),3,FALSE))</f>
        <v>#N/A</v>
      </c>
      <c r="AN41" s="56" t="e">
        <f ca="1">IF(ISNA(VLOOKUP(AN39,OFFSET(Pairings!$D$2,($B41-1)*gamesPerRound,0,gamesPerRound,3),3,FALSE)),VLOOKUP(AN39,OFFSET(Pairings!$E$2,($B41-1)*gamesPerRound,0,gamesPerRound,3),3,FALSE),VLOOKUP(AN39,OFFSET(Pairings!$D$2,($B41-1)*gamesPerRound,0,gamesPerRound,3),3,FALSE))</f>
        <v>#N/A</v>
      </c>
      <c r="AO41" s="56" t="e">
        <f ca="1">IF(ISNA(VLOOKUP(AO39,OFFSET(Pairings!$D$2,($B41-1)*gamesPerRound,0,gamesPerRound,3),3,FALSE)),VLOOKUP(AO39,OFFSET(Pairings!$E$2,($B41-1)*gamesPerRound,0,gamesPerRound,3),3,FALSE),VLOOKUP(AO39,OFFSET(Pairings!$D$2,($B41-1)*gamesPerRound,0,gamesPerRound,3),3,FALSE))</f>
        <v>#N/A</v>
      </c>
      <c r="AP41" s="56" t="e">
        <f ca="1">IF(ISNA(VLOOKUP(AP39,OFFSET(Pairings!$D$2,($B41-1)*gamesPerRound,0,gamesPerRound,3),3,FALSE)),VLOOKUP(AP39,OFFSET(Pairings!$E$2,($B41-1)*gamesPerRound,0,gamesPerRound,3),3,FALSE),VLOOKUP(AP39,OFFSET(Pairings!$D$2,($B41-1)*gamesPerRound,0,gamesPerRound,3),3,FALSE))</f>
        <v>#N/A</v>
      </c>
      <c r="AQ41" s="56" t="e">
        <f ca="1">IF(ISNA(VLOOKUP(AQ39,OFFSET(Pairings!$D$2,($B41-1)*gamesPerRound,0,gamesPerRound,3),3,FALSE)),VLOOKUP(AQ39,OFFSET(Pairings!$E$2,($B41-1)*gamesPerRound,0,gamesPerRound,3),3,FALSE),VLOOKUP(AQ39,OFFSET(Pairings!$D$2,($B41-1)*gamesPerRound,0,gamesPerRound,3),3,FALSE))</f>
        <v>#N/A</v>
      </c>
      <c r="AR41" s="56" t="e">
        <f ca="1">IF(ISNA(VLOOKUP(AR39,OFFSET(Pairings!$D$2,($B41-1)*gamesPerRound,0,gamesPerRound,3),3,FALSE)),VLOOKUP(AR39,OFFSET(Pairings!$E$2,($B41-1)*gamesPerRound,0,gamesPerRound,3),3,FALSE),VLOOKUP(AR39,OFFSET(Pairings!$D$2,($B41-1)*gamesPerRound,0,gamesPerRound,3),3,FALSE))</f>
        <v>#N/A</v>
      </c>
      <c r="AS41" s="56" t="e">
        <f ca="1">IF(ISNA(VLOOKUP(AS39,OFFSET(Pairings!$D$2,($B41-1)*gamesPerRound,0,gamesPerRound,3),3,FALSE)),VLOOKUP(AS39,OFFSET(Pairings!$E$2,($B41-1)*gamesPerRound,0,gamesPerRound,3),3,FALSE),VLOOKUP(AS39,OFFSET(Pairings!$D$2,($B41-1)*gamesPerRound,0,gamesPerRound,3),3,FALSE))</f>
        <v>#N/A</v>
      </c>
      <c r="AT41" s="49" t="e">
        <f ca="1">SUM(Z41:AS41)</f>
        <v>#N/A</v>
      </c>
    </row>
    <row r="42" spans="1:46" x14ac:dyDescent="0.2">
      <c r="B42" s="48">
        <v>3</v>
      </c>
      <c r="C42" s="57" t="str">
        <f t="shared" ca="1" si="51"/>
        <v/>
      </c>
      <c r="D42" s="58" t="str">
        <f t="shared" ca="1" si="51"/>
        <v/>
      </c>
      <c r="E42" s="58" t="str">
        <f t="shared" ca="1" si="51"/>
        <v/>
      </c>
      <c r="F42" s="58" t="str">
        <f t="shared" ca="1" si="51"/>
        <v/>
      </c>
      <c r="G42" s="58" t="str">
        <f t="shared" ca="1" si="51"/>
        <v/>
      </c>
      <c r="H42" s="58" t="str">
        <f t="shared" ca="1" si="51"/>
        <v/>
      </c>
      <c r="I42" s="58" t="str">
        <f t="shared" ca="1" si="51"/>
        <v/>
      </c>
      <c r="J42" s="58" t="str">
        <f t="shared" ca="1" si="51"/>
        <v/>
      </c>
      <c r="K42" s="58" t="str">
        <f t="shared" ca="1" si="51"/>
        <v/>
      </c>
      <c r="L42" s="58" t="str">
        <f t="shared" ca="1" si="51"/>
        <v/>
      </c>
      <c r="M42" s="58" t="str">
        <f t="shared" ca="1" si="51"/>
        <v/>
      </c>
      <c r="N42" s="58" t="str">
        <f t="shared" ca="1" si="51"/>
        <v/>
      </c>
      <c r="O42" s="58" t="str">
        <f t="shared" ca="1" si="52"/>
        <v/>
      </c>
      <c r="P42" s="58" t="str">
        <f t="shared" ca="1" si="52"/>
        <v/>
      </c>
      <c r="Q42" s="58" t="str">
        <f t="shared" ca="1" si="52"/>
        <v/>
      </c>
      <c r="R42" s="58" t="str">
        <f t="shared" ca="1" si="52"/>
        <v/>
      </c>
      <c r="S42" s="58" t="str">
        <f t="shared" ca="1" si="52"/>
        <v/>
      </c>
      <c r="T42" s="58" t="str">
        <f t="shared" ca="1" si="52"/>
        <v/>
      </c>
      <c r="U42" s="58" t="str">
        <f t="shared" ca="1" si="52"/>
        <v/>
      </c>
      <c r="V42" s="58" t="str">
        <f t="shared" ca="1" si="52"/>
        <v/>
      </c>
      <c r="W42" s="69">
        <f ca="1">SUM(C42:V42)</f>
        <v>0</v>
      </c>
      <c r="X42" s="49"/>
      <c r="Z42" s="57" t="e">
        <f ca="1">IF(ISNA(VLOOKUP(Z39,OFFSET(Pairings!$D$2,($B42-1)*gamesPerRound,0,gamesPerRound,3),3,FALSE)),VLOOKUP(Z39,OFFSET(Pairings!$E$2,($B42-1)*gamesPerRound,0,gamesPerRound,3),3,FALSE),VLOOKUP(Z39,OFFSET(Pairings!$D$2,($B42-1)*gamesPerRound,0,gamesPerRound,3),3,FALSE))</f>
        <v>#N/A</v>
      </c>
      <c r="AA42" s="58" t="e">
        <f ca="1">IF(ISNA(VLOOKUP(AA39,OFFSET(Pairings!$D$2,($B42-1)*gamesPerRound,0,gamesPerRound,3),3,FALSE)),VLOOKUP(AA39,OFFSET(Pairings!$E$2,($B42-1)*gamesPerRound,0,gamesPerRound,3),3,FALSE),VLOOKUP(AA39,OFFSET(Pairings!$D$2,($B42-1)*gamesPerRound,0,gamesPerRound,3),3,FALSE))</f>
        <v>#N/A</v>
      </c>
      <c r="AB42" s="58" t="e">
        <f ca="1">IF(ISNA(VLOOKUP(AB39,OFFSET(Pairings!$D$2,($B42-1)*gamesPerRound,0,gamesPerRound,3),3,FALSE)),VLOOKUP(AB39,OFFSET(Pairings!$E$2,($B42-1)*gamesPerRound,0,gamesPerRound,3),3,FALSE),VLOOKUP(AB39,OFFSET(Pairings!$D$2,($B42-1)*gamesPerRound,0,gamesPerRound,3),3,FALSE))</f>
        <v>#N/A</v>
      </c>
      <c r="AC42" s="58" t="e">
        <f ca="1">IF(ISNA(VLOOKUP(AC39,OFFSET(Pairings!$D$2,($B42-1)*gamesPerRound,0,gamesPerRound,3),3,FALSE)),VLOOKUP(AC39,OFFSET(Pairings!$E$2,($B42-1)*gamesPerRound,0,gamesPerRound,3),3,FALSE),VLOOKUP(AC39,OFFSET(Pairings!$D$2,($B42-1)*gamesPerRound,0,gamesPerRound,3),3,FALSE))</f>
        <v>#N/A</v>
      </c>
      <c r="AD42" s="58" t="e">
        <f ca="1">IF(ISNA(VLOOKUP(AD39,OFFSET(Pairings!$D$2,($B42-1)*gamesPerRound,0,gamesPerRound,3),3,FALSE)),VLOOKUP(AD39,OFFSET(Pairings!$E$2,($B42-1)*gamesPerRound,0,gamesPerRound,3),3,FALSE),VLOOKUP(AD39,OFFSET(Pairings!$D$2,($B42-1)*gamesPerRound,0,gamesPerRound,3),3,FALSE))</f>
        <v>#N/A</v>
      </c>
      <c r="AE42" s="58" t="e">
        <f ca="1">IF(ISNA(VLOOKUP(AE39,OFFSET(Pairings!$D$2,($B42-1)*gamesPerRound,0,gamesPerRound,3),3,FALSE)),VLOOKUP(AE39,OFFSET(Pairings!$E$2,($B42-1)*gamesPerRound,0,gamesPerRound,3),3,FALSE),VLOOKUP(AE39,OFFSET(Pairings!$D$2,($B42-1)*gamesPerRound,0,gamesPerRound,3),3,FALSE))</f>
        <v>#N/A</v>
      </c>
      <c r="AF42" s="58" t="e">
        <f ca="1">IF(ISNA(VLOOKUP(AF39,OFFSET(Pairings!$D$2,($B42-1)*gamesPerRound,0,gamesPerRound,3),3,FALSE)),VLOOKUP(AF39,OFFSET(Pairings!$E$2,($B42-1)*gamesPerRound,0,gamesPerRound,3),3,FALSE),VLOOKUP(AF39,OFFSET(Pairings!$D$2,($B42-1)*gamesPerRound,0,gamesPerRound,3),3,FALSE))</f>
        <v>#N/A</v>
      </c>
      <c r="AG42" s="58" t="e">
        <f ca="1">IF(ISNA(VLOOKUP(AG39,OFFSET(Pairings!$D$2,($B42-1)*gamesPerRound,0,gamesPerRound,3),3,FALSE)),VLOOKUP(AG39,OFFSET(Pairings!$E$2,($B42-1)*gamesPerRound,0,gamesPerRound,3),3,FALSE),VLOOKUP(AG39,OFFSET(Pairings!$D$2,($B42-1)*gamesPerRound,0,gamesPerRound,3),3,FALSE))</f>
        <v>#N/A</v>
      </c>
      <c r="AH42" s="58" t="e">
        <f ca="1">IF(ISNA(VLOOKUP(AH39,OFFSET(Pairings!$D$2,($B42-1)*gamesPerRound,0,gamesPerRound,3),3,FALSE)),VLOOKUP(AH39,OFFSET(Pairings!$E$2,($B42-1)*gamesPerRound,0,gamesPerRound,3),3,FALSE),VLOOKUP(AH39,OFFSET(Pairings!$D$2,($B42-1)*gamesPerRound,0,gamesPerRound,3),3,FALSE))</f>
        <v>#N/A</v>
      </c>
      <c r="AI42" s="58" t="e">
        <f ca="1">IF(ISNA(VLOOKUP(AI39,OFFSET(Pairings!$D$2,($B42-1)*gamesPerRound,0,gamesPerRound,3),3,FALSE)),VLOOKUP(AI39,OFFSET(Pairings!$E$2,($B42-1)*gamesPerRound,0,gamesPerRound,3),3,FALSE),VLOOKUP(AI39,OFFSET(Pairings!$D$2,($B42-1)*gamesPerRound,0,gamesPerRound,3),3,FALSE))</f>
        <v>#N/A</v>
      </c>
      <c r="AJ42" s="58" t="e">
        <f ca="1">IF(ISNA(VLOOKUP(AJ39,OFFSET(Pairings!$D$2,($B42-1)*gamesPerRound,0,gamesPerRound,3),3,FALSE)),VLOOKUP(AJ39,OFFSET(Pairings!$E$2,($B42-1)*gamesPerRound,0,gamesPerRound,3),3,FALSE),VLOOKUP(AJ39,OFFSET(Pairings!$D$2,($B42-1)*gamesPerRound,0,gamesPerRound,3),3,FALSE))</f>
        <v>#N/A</v>
      </c>
      <c r="AK42" s="59" t="e">
        <f ca="1">IF(ISNA(VLOOKUP(AK39,OFFSET(Pairings!$D$2,($B42-1)*gamesPerRound,0,gamesPerRound,3),3,FALSE)),VLOOKUP(AK39,OFFSET(Pairings!$E$2,($B42-1)*gamesPerRound,0,gamesPerRound,3),3,FALSE),VLOOKUP(AK39,OFFSET(Pairings!$D$2,($B42-1)*gamesPerRound,0,gamesPerRound,3),3,FALSE))</f>
        <v>#N/A</v>
      </c>
      <c r="AL42" s="59" t="e">
        <f ca="1">IF(ISNA(VLOOKUP(AL39,OFFSET(Pairings!$D$2,($B42-1)*gamesPerRound,0,gamesPerRound,3),3,FALSE)),VLOOKUP(AL39,OFFSET(Pairings!$E$2,($B42-1)*gamesPerRound,0,gamesPerRound,3),3,FALSE),VLOOKUP(AL39,OFFSET(Pairings!$D$2,($B42-1)*gamesPerRound,0,gamesPerRound,3),3,FALSE))</f>
        <v>#N/A</v>
      </c>
      <c r="AM42" s="59" t="e">
        <f ca="1">IF(ISNA(VLOOKUP(AM39,OFFSET(Pairings!$D$2,($B42-1)*gamesPerRound,0,gamesPerRound,3),3,FALSE)),VLOOKUP(AM39,OFFSET(Pairings!$E$2,($B42-1)*gamesPerRound,0,gamesPerRound,3),3,FALSE),VLOOKUP(AM39,OFFSET(Pairings!$D$2,($B42-1)*gamesPerRound,0,gamesPerRound,3),3,FALSE))</f>
        <v>#N/A</v>
      </c>
      <c r="AN42" s="59" t="e">
        <f ca="1">IF(ISNA(VLOOKUP(AN39,OFFSET(Pairings!$D$2,($B42-1)*gamesPerRound,0,gamesPerRound,3),3,FALSE)),VLOOKUP(AN39,OFFSET(Pairings!$E$2,($B42-1)*gamesPerRound,0,gamesPerRound,3),3,FALSE),VLOOKUP(AN39,OFFSET(Pairings!$D$2,($B42-1)*gamesPerRound,0,gamesPerRound,3),3,FALSE))</f>
        <v>#N/A</v>
      </c>
      <c r="AO42" s="59" t="e">
        <f ca="1">IF(ISNA(VLOOKUP(AO39,OFFSET(Pairings!$D$2,($B42-1)*gamesPerRound,0,gamesPerRound,3),3,FALSE)),VLOOKUP(AO39,OFFSET(Pairings!$E$2,($B42-1)*gamesPerRound,0,gamesPerRound,3),3,FALSE),VLOOKUP(AO39,OFFSET(Pairings!$D$2,($B42-1)*gamesPerRound,0,gamesPerRound,3),3,FALSE))</f>
        <v>#N/A</v>
      </c>
      <c r="AP42" s="59" t="e">
        <f ca="1">IF(ISNA(VLOOKUP(AP39,OFFSET(Pairings!$D$2,($B42-1)*gamesPerRound,0,gamesPerRound,3),3,FALSE)),VLOOKUP(AP39,OFFSET(Pairings!$E$2,($B42-1)*gamesPerRound,0,gamesPerRound,3),3,FALSE),VLOOKUP(AP39,OFFSET(Pairings!$D$2,($B42-1)*gamesPerRound,0,gamesPerRound,3),3,FALSE))</f>
        <v>#N/A</v>
      </c>
      <c r="AQ42" s="59" t="e">
        <f ca="1">IF(ISNA(VLOOKUP(AQ39,OFFSET(Pairings!$D$2,($B42-1)*gamesPerRound,0,gamesPerRound,3),3,FALSE)),VLOOKUP(AQ39,OFFSET(Pairings!$E$2,($B42-1)*gamesPerRound,0,gamesPerRound,3),3,FALSE),VLOOKUP(AQ39,OFFSET(Pairings!$D$2,($B42-1)*gamesPerRound,0,gamesPerRound,3),3,FALSE))</f>
        <v>#N/A</v>
      </c>
      <c r="AR42" s="59" t="e">
        <f ca="1">IF(ISNA(VLOOKUP(AR39,OFFSET(Pairings!$D$2,($B42-1)*gamesPerRound,0,gamesPerRound,3),3,FALSE)),VLOOKUP(AR39,OFFSET(Pairings!$E$2,($B42-1)*gamesPerRound,0,gamesPerRound,3),3,FALSE),VLOOKUP(AR39,OFFSET(Pairings!$D$2,($B42-1)*gamesPerRound,0,gamesPerRound,3),3,FALSE))</f>
        <v>#N/A</v>
      </c>
      <c r="AS42" s="59" t="e">
        <f ca="1">IF(ISNA(VLOOKUP(AS39,OFFSET(Pairings!$D$2,($B42-1)*gamesPerRound,0,gamesPerRound,3),3,FALSE)),VLOOKUP(AS39,OFFSET(Pairings!$E$2,($B42-1)*gamesPerRound,0,gamesPerRound,3),3,FALSE),VLOOKUP(AS39,OFFSET(Pairings!$D$2,($B42-1)*gamesPerRound,0,gamesPerRound,3),3,FALSE))</f>
        <v>#N/A</v>
      </c>
      <c r="AT42" s="49" t="e">
        <f ca="1">SUM(Z42:AS42)</f>
        <v>#N/A</v>
      </c>
    </row>
    <row r="43" spans="1:46" ht="15.75" thickBot="1" x14ac:dyDescent="0.25">
      <c r="B43" s="18" t="s">
        <v>110</v>
      </c>
      <c r="C43" s="61">
        <f t="shared" ref="C43:N43" ca="1" si="53">SUM(C40:C42)</f>
        <v>0</v>
      </c>
      <c r="D43" s="51">
        <f t="shared" ca="1" si="53"/>
        <v>0</v>
      </c>
      <c r="E43" s="51">
        <f t="shared" ca="1" si="53"/>
        <v>0</v>
      </c>
      <c r="F43" s="51">
        <f t="shared" ca="1" si="53"/>
        <v>0</v>
      </c>
      <c r="G43" s="51">
        <f t="shared" ca="1" si="53"/>
        <v>0</v>
      </c>
      <c r="H43" s="51">
        <f t="shared" ca="1" si="53"/>
        <v>0</v>
      </c>
      <c r="I43" s="51">
        <f t="shared" ca="1" si="53"/>
        <v>0</v>
      </c>
      <c r="J43" s="51">
        <f t="shared" ca="1" si="53"/>
        <v>0</v>
      </c>
      <c r="K43" s="51">
        <f t="shared" ca="1" si="53"/>
        <v>0</v>
      </c>
      <c r="L43" s="51">
        <f t="shared" ca="1" si="53"/>
        <v>0</v>
      </c>
      <c r="M43" s="51">
        <f t="shared" ca="1" si="53"/>
        <v>0</v>
      </c>
      <c r="N43" s="51">
        <f t="shared" ca="1" si="53"/>
        <v>0</v>
      </c>
      <c r="O43" s="51">
        <f t="shared" ref="O43:W43" ca="1" si="54">SUM(O40:O42)</f>
        <v>0</v>
      </c>
      <c r="P43" s="51">
        <f t="shared" ca="1" si="54"/>
        <v>0</v>
      </c>
      <c r="Q43" s="51">
        <f t="shared" ca="1" si="54"/>
        <v>0</v>
      </c>
      <c r="R43" s="51">
        <f t="shared" ca="1" si="54"/>
        <v>0</v>
      </c>
      <c r="S43" s="51">
        <f t="shared" ca="1" si="54"/>
        <v>0</v>
      </c>
      <c r="T43" s="51">
        <f t="shared" ca="1" si="54"/>
        <v>0</v>
      </c>
      <c r="U43" s="51">
        <f t="shared" ca="1" si="54"/>
        <v>0</v>
      </c>
      <c r="V43" s="51">
        <f t="shared" ca="1" si="54"/>
        <v>0</v>
      </c>
      <c r="W43" s="70">
        <f t="shared" ca="1" si="54"/>
        <v>0</v>
      </c>
      <c r="X43" s="65">
        <f ca="1">VLOOKUP(A39,OFFSET(Teams!$B$1,1,0,teams,4),4,FALSE)</f>
        <v>1</v>
      </c>
      <c r="Z43" s="61" t="e">
        <f t="shared" ref="Z43:AT43" ca="1" si="55">SUM(Z40:Z42)</f>
        <v>#N/A</v>
      </c>
      <c r="AA43" s="51" t="e">
        <f t="shared" ca="1" si="55"/>
        <v>#N/A</v>
      </c>
      <c r="AB43" s="51" t="e">
        <f t="shared" ca="1" si="55"/>
        <v>#N/A</v>
      </c>
      <c r="AC43" s="51" t="e">
        <f t="shared" ca="1" si="55"/>
        <v>#N/A</v>
      </c>
      <c r="AD43" s="51" t="e">
        <f t="shared" ca="1" si="55"/>
        <v>#N/A</v>
      </c>
      <c r="AE43" s="51" t="e">
        <f t="shared" ca="1" si="55"/>
        <v>#N/A</v>
      </c>
      <c r="AF43" s="51" t="e">
        <f t="shared" ca="1" si="55"/>
        <v>#N/A</v>
      </c>
      <c r="AG43" s="51" t="e">
        <f t="shared" ca="1" si="55"/>
        <v>#N/A</v>
      </c>
      <c r="AH43" s="51" t="e">
        <f t="shared" ca="1" si="55"/>
        <v>#N/A</v>
      </c>
      <c r="AI43" s="51" t="e">
        <f t="shared" ca="1" si="55"/>
        <v>#N/A</v>
      </c>
      <c r="AJ43" s="51" t="e">
        <f t="shared" ca="1" si="55"/>
        <v>#N/A</v>
      </c>
      <c r="AK43" s="51" t="e">
        <f t="shared" ca="1" si="55"/>
        <v>#N/A</v>
      </c>
      <c r="AL43" s="51" t="e">
        <f t="shared" ref="AL43:AS43" ca="1" si="56">SUM(AL40:AL42)</f>
        <v>#N/A</v>
      </c>
      <c r="AM43" s="51" t="e">
        <f t="shared" ca="1" si="56"/>
        <v>#N/A</v>
      </c>
      <c r="AN43" s="51" t="e">
        <f t="shared" ca="1" si="56"/>
        <v>#N/A</v>
      </c>
      <c r="AO43" s="51" t="e">
        <f t="shared" ca="1" si="56"/>
        <v>#N/A</v>
      </c>
      <c r="AP43" s="51" t="e">
        <f t="shared" ca="1" si="56"/>
        <v>#N/A</v>
      </c>
      <c r="AQ43" s="51" t="e">
        <f t="shared" ca="1" si="56"/>
        <v>#N/A</v>
      </c>
      <c r="AR43" s="51" t="e">
        <f t="shared" ca="1" si="56"/>
        <v>#N/A</v>
      </c>
      <c r="AS43" s="51" t="e">
        <f t="shared" ca="1" si="56"/>
        <v>#N/A</v>
      </c>
      <c r="AT43" s="37" t="e">
        <f t="shared" ca="1" si="55"/>
        <v>#N/A</v>
      </c>
    </row>
    <row r="44" spans="1:46" ht="15.75" thickBot="1" x14ac:dyDescent="0.25">
      <c r="X44" s="62"/>
    </row>
    <row r="45" spans="1:46" x14ac:dyDescent="0.2">
      <c r="A45" s="12" t="s">
        <v>11</v>
      </c>
      <c r="B45" s="38">
        <f>VLOOKUP(A45,TeamLookup,2,FALSE)</f>
        <v>0</v>
      </c>
      <c r="C45" s="60" t="str">
        <f>$A45&amp;"."&amp;TEXT(C$1,"00")</f>
        <v>H.01</v>
      </c>
      <c r="D45" s="50" t="str">
        <f t="shared" ref="D45:V45" si="57">$A45&amp;"."&amp;TEXT(D$1,"00")</f>
        <v>H.02</v>
      </c>
      <c r="E45" s="50" t="str">
        <f t="shared" si="57"/>
        <v>H.03</v>
      </c>
      <c r="F45" s="50" t="str">
        <f t="shared" si="57"/>
        <v>H.04</v>
      </c>
      <c r="G45" s="50" t="str">
        <f t="shared" si="57"/>
        <v>H.05</v>
      </c>
      <c r="H45" s="50" t="str">
        <f t="shared" si="57"/>
        <v>H.06</v>
      </c>
      <c r="I45" s="50" t="str">
        <f t="shared" si="57"/>
        <v>H.07</v>
      </c>
      <c r="J45" s="50" t="str">
        <f t="shared" si="57"/>
        <v>H.08</v>
      </c>
      <c r="K45" s="50" t="str">
        <f t="shared" si="57"/>
        <v>H.09</v>
      </c>
      <c r="L45" s="50" t="str">
        <f t="shared" si="57"/>
        <v>H.10</v>
      </c>
      <c r="M45" s="50" t="str">
        <f t="shared" si="57"/>
        <v>H.11</v>
      </c>
      <c r="N45" s="50" t="str">
        <f t="shared" si="57"/>
        <v>H.12</v>
      </c>
      <c r="O45" s="50" t="str">
        <f t="shared" si="57"/>
        <v>H.13</v>
      </c>
      <c r="P45" s="50" t="str">
        <f t="shared" si="57"/>
        <v>H.14</v>
      </c>
      <c r="Q45" s="50" t="str">
        <f t="shared" si="57"/>
        <v>H.15</v>
      </c>
      <c r="R45" s="50" t="str">
        <f t="shared" si="57"/>
        <v>H.16</v>
      </c>
      <c r="S45" s="50" t="str">
        <f t="shared" si="57"/>
        <v>H.17</v>
      </c>
      <c r="T45" s="50" t="str">
        <f t="shared" si="57"/>
        <v>H.18</v>
      </c>
      <c r="U45" s="50" t="str">
        <f t="shared" si="57"/>
        <v>H.19</v>
      </c>
      <c r="V45" s="50" t="str">
        <f t="shared" si="57"/>
        <v>H.20</v>
      </c>
      <c r="W45" s="67" t="s">
        <v>110</v>
      </c>
      <c r="X45" s="66" t="s">
        <v>137</v>
      </c>
      <c r="Y45" s="12"/>
      <c r="Z45" s="60" t="str">
        <f>$A45&amp;"."&amp;TEXT(Z$1,"00")</f>
        <v>H.01</v>
      </c>
      <c r="AA45" s="50" t="str">
        <f t="shared" ref="AA45:AS45" si="58">$A45&amp;"."&amp;TEXT(AA$1,"00")</f>
        <v>H.02</v>
      </c>
      <c r="AB45" s="50" t="str">
        <f t="shared" si="58"/>
        <v>H.03</v>
      </c>
      <c r="AC45" s="50" t="str">
        <f t="shared" si="58"/>
        <v>H.04</v>
      </c>
      <c r="AD45" s="50" t="str">
        <f t="shared" si="58"/>
        <v>H.05</v>
      </c>
      <c r="AE45" s="50" t="str">
        <f t="shared" si="58"/>
        <v>H.06</v>
      </c>
      <c r="AF45" s="50" t="str">
        <f t="shared" si="58"/>
        <v>H.07</v>
      </c>
      <c r="AG45" s="50" t="str">
        <f t="shared" si="58"/>
        <v>H.08</v>
      </c>
      <c r="AH45" s="50" t="str">
        <f t="shared" si="58"/>
        <v>H.09</v>
      </c>
      <c r="AI45" s="50" t="str">
        <f t="shared" si="58"/>
        <v>H.10</v>
      </c>
      <c r="AJ45" s="50" t="str">
        <f t="shared" si="58"/>
        <v>H.11</v>
      </c>
      <c r="AK45" s="50" t="str">
        <f t="shared" si="58"/>
        <v>H.12</v>
      </c>
      <c r="AL45" s="50" t="str">
        <f t="shared" si="58"/>
        <v>H.13</v>
      </c>
      <c r="AM45" s="50" t="str">
        <f t="shared" si="58"/>
        <v>H.14</v>
      </c>
      <c r="AN45" s="50" t="str">
        <f t="shared" si="58"/>
        <v>H.15</v>
      </c>
      <c r="AO45" s="50" t="str">
        <f t="shared" si="58"/>
        <v>H.16</v>
      </c>
      <c r="AP45" s="50" t="str">
        <f t="shared" si="58"/>
        <v>H.17</v>
      </c>
      <c r="AQ45" s="50" t="str">
        <f t="shared" si="58"/>
        <v>H.18</v>
      </c>
      <c r="AR45" s="50" t="str">
        <f t="shared" si="58"/>
        <v>H.19</v>
      </c>
      <c r="AS45" s="50" t="str">
        <f t="shared" si="58"/>
        <v>H.20</v>
      </c>
      <c r="AT45" s="36" t="s">
        <v>110</v>
      </c>
    </row>
    <row r="46" spans="1:46" x14ac:dyDescent="0.2">
      <c r="B46" s="48">
        <v>1</v>
      </c>
      <c r="C46" s="52" t="str">
        <f t="shared" ref="C46:N48" ca="1" si="59">IF(ISNA(Z46),"",Z46)</f>
        <v/>
      </c>
      <c r="D46" s="53" t="str">
        <f t="shared" ca="1" si="59"/>
        <v/>
      </c>
      <c r="E46" s="53" t="str">
        <f t="shared" ca="1" si="59"/>
        <v/>
      </c>
      <c r="F46" s="53" t="str">
        <f t="shared" ca="1" si="59"/>
        <v/>
      </c>
      <c r="G46" s="53" t="str">
        <f t="shared" ca="1" si="59"/>
        <v/>
      </c>
      <c r="H46" s="53" t="str">
        <f t="shared" ca="1" si="59"/>
        <v/>
      </c>
      <c r="I46" s="53" t="str">
        <f t="shared" ca="1" si="59"/>
        <v/>
      </c>
      <c r="J46" s="53" t="str">
        <f t="shared" ca="1" si="59"/>
        <v/>
      </c>
      <c r="K46" s="53" t="str">
        <f t="shared" ca="1" si="59"/>
        <v/>
      </c>
      <c r="L46" s="53" t="str">
        <f t="shared" ca="1" si="59"/>
        <v/>
      </c>
      <c r="M46" s="53" t="str">
        <f t="shared" ca="1" si="59"/>
        <v/>
      </c>
      <c r="N46" s="53" t="str">
        <f t="shared" ca="1" si="59"/>
        <v/>
      </c>
      <c r="O46" s="53" t="str">
        <f t="shared" ref="O46:V48" ca="1" si="60">IF(ISNA(AL46),"",AL46)</f>
        <v/>
      </c>
      <c r="P46" s="53" t="str">
        <f t="shared" ca="1" si="60"/>
        <v/>
      </c>
      <c r="Q46" s="53" t="str">
        <f t="shared" ca="1" si="60"/>
        <v/>
      </c>
      <c r="R46" s="53" t="str">
        <f t="shared" ca="1" si="60"/>
        <v/>
      </c>
      <c r="S46" s="53" t="str">
        <f t="shared" ca="1" si="60"/>
        <v/>
      </c>
      <c r="T46" s="53" t="str">
        <f t="shared" ca="1" si="60"/>
        <v/>
      </c>
      <c r="U46" s="53" t="str">
        <f t="shared" ca="1" si="60"/>
        <v/>
      </c>
      <c r="V46" s="53" t="str">
        <f t="shared" ca="1" si="60"/>
        <v/>
      </c>
      <c r="W46" s="68">
        <f ca="1">SUM(C46:V46)</f>
        <v>0</v>
      </c>
      <c r="X46" s="49"/>
      <c r="Z46" s="53" t="e">
        <f ca="1">IF(ISNA(VLOOKUP(Z45,OFFSET(Pairings!$D$2,($B46-1)*gamesPerRound,0,gamesPerRound,3),3,FALSE)),VLOOKUP(Z45,OFFSET(Pairings!$E$2,($B46-1)*gamesPerRound,0,gamesPerRound,3),3,FALSE),VLOOKUP(Z45,OFFSET(Pairings!$D$2,($B46-1)*gamesPerRound,0,gamesPerRound,3),3,FALSE))</f>
        <v>#N/A</v>
      </c>
      <c r="AA46" s="53" t="e">
        <f ca="1">IF(ISNA(VLOOKUP(AA45,OFFSET(Pairings!$D$2,($B46-1)*gamesPerRound,0,gamesPerRound,3),3,FALSE)),VLOOKUP(AA45,OFFSET(Pairings!$E$2,($B46-1)*gamesPerRound,0,gamesPerRound,3),3,FALSE),VLOOKUP(AA45,OFFSET(Pairings!$D$2,($B46-1)*gamesPerRound,0,gamesPerRound,3),3,FALSE))</f>
        <v>#N/A</v>
      </c>
      <c r="AB46" s="53" t="e">
        <f ca="1">IF(ISNA(VLOOKUP(AB45,OFFSET(Pairings!$D$2,($B46-1)*gamesPerRound,0,gamesPerRound,3),3,FALSE)),VLOOKUP(AB45,OFFSET(Pairings!$E$2,($B46-1)*gamesPerRound,0,gamesPerRound,3),3,FALSE),VLOOKUP(AB45,OFFSET(Pairings!$D$2,($B46-1)*gamesPerRound,0,gamesPerRound,3),3,FALSE))</f>
        <v>#N/A</v>
      </c>
      <c r="AC46" s="53" t="e">
        <f ca="1">IF(ISNA(VLOOKUP(AC45,OFFSET(Pairings!$D$2,($B46-1)*gamesPerRound,0,gamesPerRound,3),3,FALSE)),VLOOKUP(AC45,OFFSET(Pairings!$E$2,($B46-1)*gamesPerRound,0,gamesPerRound,3),3,FALSE),VLOOKUP(AC45,OFFSET(Pairings!$D$2,($B46-1)*gamesPerRound,0,gamesPerRound,3),3,FALSE))</f>
        <v>#N/A</v>
      </c>
      <c r="AD46" s="53" t="e">
        <f ca="1">IF(ISNA(VLOOKUP(AD45,OFFSET(Pairings!$D$2,($B46-1)*gamesPerRound,0,gamesPerRound,3),3,FALSE)),VLOOKUP(AD45,OFFSET(Pairings!$E$2,($B46-1)*gamesPerRound,0,gamesPerRound,3),3,FALSE),VLOOKUP(AD45,OFFSET(Pairings!$D$2,($B46-1)*gamesPerRound,0,gamesPerRound,3),3,FALSE))</f>
        <v>#N/A</v>
      </c>
      <c r="AE46" s="53" t="e">
        <f ca="1">IF(ISNA(VLOOKUP(AE45,OFFSET(Pairings!$D$2,($B46-1)*gamesPerRound,0,gamesPerRound,3),3,FALSE)),VLOOKUP(AE45,OFFSET(Pairings!$E$2,($B46-1)*gamesPerRound,0,gamesPerRound,3),3,FALSE),VLOOKUP(AE45,OFFSET(Pairings!$D$2,($B46-1)*gamesPerRound,0,gamesPerRound,3),3,FALSE))</f>
        <v>#N/A</v>
      </c>
      <c r="AF46" s="53" t="e">
        <f ca="1">IF(ISNA(VLOOKUP(AF45,OFFSET(Pairings!$D$2,($B46-1)*gamesPerRound,0,gamesPerRound,3),3,FALSE)),VLOOKUP(AF45,OFFSET(Pairings!$E$2,($B46-1)*gamesPerRound,0,gamesPerRound,3),3,FALSE),VLOOKUP(AF45,OFFSET(Pairings!$D$2,($B46-1)*gamesPerRound,0,gamesPerRound,3),3,FALSE))</f>
        <v>#N/A</v>
      </c>
      <c r="AG46" s="53" t="e">
        <f ca="1">IF(ISNA(VLOOKUP(AG45,OFFSET(Pairings!$D$2,($B46-1)*gamesPerRound,0,gamesPerRound,3),3,FALSE)),VLOOKUP(AG45,OFFSET(Pairings!$E$2,($B46-1)*gamesPerRound,0,gamesPerRound,3),3,FALSE),VLOOKUP(AG45,OFFSET(Pairings!$D$2,($B46-1)*gamesPerRound,0,gamesPerRound,3),3,FALSE))</f>
        <v>#N/A</v>
      </c>
      <c r="AH46" s="53" t="e">
        <f ca="1">IF(ISNA(VLOOKUP(AH45,OFFSET(Pairings!$D$2,($B46-1)*gamesPerRound,0,gamesPerRound,3),3,FALSE)),VLOOKUP(AH45,OFFSET(Pairings!$E$2,($B46-1)*gamesPerRound,0,gamesPerRound,3),3,FALSE),VLOOKUP(AH45,OFFSET(Pairings!$D$2,($B46-1)*gamesPerRound,0,gamesPerRound,3),3,FALSE))</f>
        <v>#N/A</v>
      </c>
      <c r="AI46" s="53" t="e">
        <f ca="1">IF(ISNA(VLOOKUP(AI45,OFFSET(Pairings!$D$2,($B46-1)*gamesPerRound,0,gamesPerRound,3),3,FALSE)),VLOOKUP(AI45,OFFSET(Pairings!$E$2,($B46-1)*gamesPerRound,0,gamesPerRound,3),3,FALSE),VLOOKUP(AI45,OFFSET(Pairings!$D$2,($B46-1)*gamesPerRound,0,gamesPerRound,3),3,FALSE))</f>
        <v>#N/A</v>
      </c>
      <c r="AJ46" s="53" t="e">
        <f ca="1">IF(ISNA(VLOOKUP(AJ45,OFFSET(Pairings!$D$2,($B46-1)*gamesPerRound,0,gamesPerRound,3),3,FALSE)),VLOOKUP(AJ45,OFFSET(Pairings!$E$2,($B46-1)*gamesPerRound,0,gamesPerRound,3),3,FALSE),VLOOKUP(AJ45,OFFSET(Pairings!$D$2,($B46-1)*gamesPerRound,0,gamesPerRound,3),3,FALSE))</f>
        <v>#N/A</v>
      </c>
      <c r="AK46" s="54" t="e">
        <f ca="1">IF(ISNA(VLOOKUP(AK45,OFFSET(Pairings!$D$2,($B46-1)*gamesPerRound,0,gamesPerRound,3),3,FALSE)),VLOOKUP(AK45,OFFSET(Pairings!$E$2,($B46-1)*gamesPerRound,0,gamesPerRound,3),3,FALSE),VLOOKUP(AK45,OFFSET(Pairings!$D$2,($B46-1)*gamesPerRound,0,gamesPerRound,3),3,FALSE))</f>
        <v>#N/A</v>
      </c>
      <c r="AL46" s="54" t="e">
        <f ca="1">IF(ISNA(VLOOKUP(AL45,OFFSET(Pairings!$D$2,($B46-1)*gamesPerRound,0,gamesPerRound,3),3,FALSE)),VLOOKUP(AL45,OFFSET(Pairings!$E$2,($B46-1)*gamesPerRound,0,gamesPerRound,3),3,FALSE),VLOOKUP(AL45,OFFSET(Pairings!$D$2,($B46-1)*gamesPerRound,0,gamesPerRound,3),3,FALSE))</f>
        <v>#N/A</v>
      </c>
      <c r="AM46" s="54" t="e">
        <f ca="1">IF(ISNA(VLOOKUP(AM45,OFFSET(Pairings!$D$2,($B46-1)*gamesPerRound,0,gamesPerRound,3),3,FALSE)),VLOOKUP(AM45,OFFSET(Pairings!$E$2,($B46-1)*gamesPerRound,0,gamesPerRound,3),3,FALSE),VLOOKUP(AM45,OFFSET(Pairings!$D$2,($B46-1)*gamesPerRound,0,gamesPerRound,3),3,FALSE))</f>
        <v>#N/A</v>
      </c>
      <c r="AN46" s="54" t="e">
        <f ca="1">IF(ISNA(VLOOKUP(AN45,OFFSET(Pairings!$D$2,($B46-1)*gamesPerRound,0,gamesPerRound,3),3,FALSE)),VLOOKUP(AN45,OFFSET(Pairings!$E$2,($B46-1)*gamesPerRound,0,gamesPerRound,3),3,FALSE),VLOOKUP(AN45,OFFSET(Pairings!$D$2,($B46-1)*gamesPerRound,0,gamesPerRound,3),3,FALSE))</f>
        <v>#N/A</v>
      </c>
      <c r="AO46" s="54" t="e">
        <f ca="1">IF(ISNA(VLOOKUP(AO45,OFFSET(Pairings!$D$2,($B46-1)*gamesPerRound,0,gamesPerRound,3),3,FALSE)),VLOOKUP(AO45,OFFSET(Pairings!$E$2,($B46-1)*gamesPerRound,0,gamesPerRound,3),3,FALSE),VLOOKUP(AO45,OFFSET(Pairings!$D$2,($B46-1)*gamesPerRound,0,gamesPerRound,3),3,FALSE))</f>
        <v>#N/A</v>
      </c>
      <c r="AP46" s="54" t="e">
        <f ca="1">IF(ISNA(VLOOKUP(AP45,OFFSET(Pairings!$D$2,($B46-1)*gamesPerRound,0,gamesPerRound,3),3,FALSE)),VLOOKUP(AP45,OFFSET(Pairings!$E$2,($B46-1)*gamesPerRound,0,gamesPerRound,3),3,FALSE),VLOOKUP(AP45,OFFSET(Pairings!$D$2,($B46-1)*gamesPerRound,0,gamesPerRound,3),3,FALSE))</f>
        <v>#N/A</v>
      </c>
      <c r="AQ46" s="54" t="e">
        <f ca="1">IF(ISNA(VLOOKUP(AQ45,OFFSET(Pairings!$D$2,($B46-1)*gamesPerRound,0,gamesPerRound,3),3,FALSE)),VLOOKUP(AQ45,OFFSET(Pairings!$E$2,($B46-1)*gamesPerRound,0,gamesPerRound,3),3,FALSE),VLOOKUP(AQ45,OFFSET(Pairings!$D$2,($B46-1)*gamesPerRound,0,gamesPerRound,3),3,FALSE))</f>
        <v>#N/A</v>
      </c>
      <c r="AR46" s="54" t="e">
        <f ca="1">IF(ISNA(VLOOKUP(AR45,OFFSET(Pairings!$D$2,($B46-1)*gamesPerRound,0,gamesPerRound,3),3,FALSE)),VLOOKUP(AR45,OFFSET(Pairings!$E$2,($B46-1)*gamesPerRound,0,gamesPerRound,3),3,FALSE),VLOOKUP(AR45,OFFSET(Pairings!$D$2,($B46-1)*gamesPerRound,0,gamesPerRound,3),3,FALSE))</f>
        <v>#N/A</v>
      </c>
      <c r="AS46" s="54" t="e">
        <f ca="1">IF(ISNA(VLOOKUP(AS45,OFFSET(Pairings!$D$2,($B46-1)*gamesPerRound,0,gamesPerRound,3),3,FALSE)),VLOOKUP(AS45,OFFSET(Pairings!$E$2,($B46-1)*gamesPerRound,0,gamesPerRound,3),3,FALSE),VLOOKUP(AS45,OFFSET(Pairings!$D$2,($B46-1)*gamesPerRound,0,gamesPerRound,3),3,FALSE))</f>
        <v>#N/A</v>
      </c>
      <c r="AT46" s="49" t="e">
        <f ca="1">SUM(Z46:AS46)</f>
        <v>#N/A</v>
      </c>
    </row>
    <row r="47" spans="1:46" x14ac:dyDescent="0.2">
      <c r="B47" s="48">
        <v>2</v>
      </c>
      <c r="C47" s="55" t="str">
        <f t="shared" ca="1" si="59"/>
        <v/>
      </c>
      <c r="D47" s="33" t="str">
        <f t="shared" ca="1" si="59"/>
        <v/>
      </c>
      <c r="E47" s="33" t="str">
        <f t="shared" ca="1" si="59"/>
        <v/>
      </c>
      <c r="F47" s="33" t="str">
        <f t="shared" ca="1" si="59"/>
        <v/>
      </c>
      <c r="G47" s="33" t="str">
        <f t="shared" ca="1" si="59"/>
        <v/>
      </c>
      <c r="H47" s="33" t="str">
        <f t="shared" ca="1" si="59"/>
        <v/>
      </c>
      <c r="I47" s="33" t="str">
        <f t="shared" ca="1" si="59"/>
        <v/>
      </c>
      <c r="J47" s="33" t="str">
        <f t="shared" ca="1" si="59"/>
        <v/>
      </c>
      <c r="K47" s="33" t="str">
        <f t="shared" ca="1" si="59"/>
        <v/>
      </c>
      <c r="L47" s="33" t="str">
        <f t="shared" ca="1" si="59"/>
        <v/>
      </c>
      <c r="M47" s="33" t="str">
        <f t="shared" ca="1" si="59"/>
        <v/>
      </c>
      <c r="N47" s="33" t="str">
        <f t="shared" ca="1" si="59"/>
        <v/>
      </c>
      <c r="O47" s="33" t="str">
        <f t="shared" ca="1" si="60"/>
        <v/>
      </c>
      <c r="P47" s="33" t="str">
        <f t="shared" ca="1" si="60"/>
        <v/>
      </c>
      <c r="Q47" s="33" t="str">
        <f t="shared" ca="1" si="60"/>
        <v/>
      </c>
      <c r="R47" s="33" t="str">
        <f t="shared" ca="1" si="60"/>
        <v/>
      </c>
      <c r="S47" s="33" t="str">
        <f t="shared" ca="1" si="60"/>
        <v/>
      </c>
      <c r="T47" s="33" t="str">
        <f t="shared" ca="1" si="60"/>
        <v/>
      </c>
      <c r="U47" s="33" t="str">
        <f t="shared" ca="1" si="60"/>
        <v/>
      </c>
      <c r="V47" s="33" t="str">
        <f t="shared" ca="1" si="60"/>
        <v/>
      </c>
      <c r="W47" s="69">
        <f ca="1">SUM(C47:V47)</f>
        <v>0</v>
      </c>
      <c r="X47" s="49"/>
      <c r="Z47" s="55" t="e">
        <f ca="1">IF(ISNA(VLOOKUP(Z45,OFFSET(Pairings!$D$2,($B47-1)*gamesPerRound,0,gamesPerRound,3),3,FALSE)),VLOOKUP(Z45,OFFSET(Pairings!$E$2,($B47-1)*gamesPerRound,0,gamesPerRound,3),3,FALSE),VLOOKUP(Z45,OFFSET(Pairings!$D$2,($B47-1)*gamesPerRound,0,gamesPerRound,3),3,FALSE))</f>
        <v>#N/A</v>
      </c>
      <c r="AA47" s="33" t="e">
        <f ca="1">IF(ISNA(VLOOKUP(AA45,OFFSET(Pairings!$D$2,($B47-1)*gamesPerRound,0,gamesPerRound,3),3,FALSE)),VLOOKUP(AA45,OFFSET(Pairings!$E$2,($B47-1)*gamesPerRound,0,gamesPerRound,3),3,FALSE),VLOOKUP(AA45,OFFSET(Pairings!$D$2,($B47-1)*gamesPerRound,0,gamesPerRound,3),3,FALSE))</f>
        <v>#N/A</v>
      </c>
      <c r="AB47" s="33" t="e">
        <f ca="1">IF(ISNA(VLOOKUP(AB45,OFFSET(Pairings!$D$2,($B47-1)*gamesPerRound,0,gamesPerRound,3),3,FALSE)),VLOOKUP(AB45,OFFSET(Pairings!$E$2,($B47-1)*gamesPerRound,0,gamesPerRound,3),3,FALSE),VLOOKUP(AB45,OFFSET(Pairings!$D$2,($B47-1)*gamesPerRound,0,gamesPerRound,3),3,FALSE))</f>
        <v>#N/A</v>
      </c>
      <c r="AC47" s="33" t="e">
        <f ca="1">IF(ISNA(VLOOKUP(AC45,OFFSET(Pairings!$D$2,($B47-1)*gamesPerRound,0,gamesPerRound,3),3,FALSE)),VLOOKUP(AC45,OFFSET(Pairings!$E$2,($B47-1)*gamesPerRound,0,gamesPerRound,3),3,FALSE),VLOOKUP(AC45,OFFSET(Pairings!$D$2,($B47-1)*gamesPerRound,0,gamesPerRound,3),3,FALSE))</f>
        <v>#N/A</v>
      </c>
      <c r="AD47" s="33" t="e">
        <f ca="1">IF(ISNA(VLOOKUP(AD45,OFFSET(Pairings!$D$2,($B47-1)*gamesPerRound,0,gamesPerRound,3),3,FALSE)),VLOOKUP(AD45,OFFSET(Pairings!$E$2,($B47-1)*gamesPerRound,0,gamesPerRound,3),3,FALSE),VLOOKUP(AD45,OFFSET(Pairings!$D$2,($B47-1)*gamesPerRound,0,gamesPerRound,3),3,FALSE))</f>
        <v>#N/A</v>
      </c>
      <c r="AE47" s="33" t="e">
        <f ca="1">IF(ISNA(VLOOKUP(AE45,OFFSET(Pairings!$D$2,($B47-1)*gamesPerRound,0,gamesPerRound,3),3,FALSE)),VLOOKUP(AE45,OFFSET(Pairings!$E$2,($B47-1)*gamesPerRound,0,gamesPerRound,3),3,FALSE),VLOOKUP(AE45,OFFSET(Pairings!$D$2,($B47-1)*gamesPerRound,0,gamesPerRound,3),3,FALSE))</f>
        <v>#N/A</v>
      </c>
      <c r="AF47" s="33" t="e">
        <f ca="1">IF(ISNA(VLOOKUP(AF45,OFFSET(Pairings!$D$2,($B47-1)*gamesPerRound,0,gamesPerRound,3),3,FALSE)),VLOOKUP(AF45,OFFSET(Pairings!$E$2,($B47-1)*gamesPerRound,0,gamesPerRound,3),3,FALSE),VLOOKUP(AF45,OFFSET(Pairings!$D$2,($B47-1)*gamesPerRound,0,gamesPerRound,3),3,FALSE))</f>
        <v>#N/A</v>
      </c>
      <c r="AG47" s="33" t="e">
        <f ca="1">IF(ISNA(VLOOKUP(AG45,OFFSET(Pairings!$D$2,($B47-1)*gamesPerRound,0,gamesPerRound,3),3,FALSE)),VLOOKUP(AG45,OFFSET(Pairings!$E$2,($B47-1)*gamesPerRound,0,gamesPerRound,3),3,FALSE),VLOOKUP(AG45,OFFSET(Pairings!$D$2,($B47-1)*gamesPerRound,0,gamesPerRound,3),3,FALSE))</f>
        <v>#N/A</v>
      </c>
      <c r="AH47" s="33" t="e">
        <f ca="1">IF(ISNA(VLOOKUP(AH45,OFFSET(Pairings!$D$2,($B47-1)*gamesPerRound,0,gamesPerRound,3),3,FALSE)),VLOOKUP(AH45,OFFSET(Pairings!$E$2,($B47-1)*gamesPerRound,0,gamesPerRound,3),3,FALSE),VLOOKUP(AH45,OFFSET(Pairings!$D$2,($B47-1)*gamesPerRound,0,gamesPerRound,3),3,FALSE))</f>
        <v>#N/A</v>
      </c>
      <c r="AI47" s="33" t="e">
        <f ca="1">IF(ISNA(VLOOKUP(AI45,OFFSET(Pairings!$D$2,($B47-1)*gamesPerRound,0,gamesPerRound,3),3,FALSE)),VLOOKUP(AI45,OFFSET(Pairings!$E$2,($B47-1)*gamesPerRound,0,gamesPerRound,3),3,FALSE),VLOOKUP(AI45,OFFSET(Pairings!$D$2,($B47-1)*gamesPerRound,0,gamesPerRound,3),3,FALSE))</f>
        <v>#N/A</v>
      </c>
      <c r="AJ47" s="33" t="e">
        <f ca="1">IF(ISNA(VLOOKUP(AJ45,OFFSET(Pairings!$D$2,($B47-1)*gamesPerRound,0,gamesPerRound,3),3,FALSE)),VLOOKUP(AJ45,OFFSET(Pairings!$E$2,($B47-1)*gamesPerRound,0,gamesPerRound,3),3,FALSE),VLOOKUP(AJ45,OFFSET(Pairings!$D$2,($B47-1)*gamesPerRound,0,gamesPerRound,3),3,FALSE))</f>
        <v>#N/A</v>
      </c>
      <c r="AK47" s="56" t="e">
        <f ca="1">IF(ISNA(VLOOKUP(AK45,OFFSET(Pairings!$D$2,($B47-1)*gamesPerRound,0,gamesPerRound,3),3,FALSE)),VLOOKUP(AK45,OFFSET(Pairings!$E$2,($B47-1)*gamesPerRound,0,gamesPerRound,3),3,FALSE),VLOOKUP(AK45,OFFSET(Pairings!$D$2,($B47-1)*gamesPerRound,0,gamesPerRound,3),3,FALSE))</f>
        <v>#N/A</v>
      </c>
      <c r="AL47" s="56" t="e">
        <f ca="1">IF(ISNA(VLOOKUP(AL45,OFFSET(Pairings!$D$2,($B47-1)*gamesPerRound,0,gamesPerRound,3),3,FALSE)),VLOOKUP(AL45,OFFSET(Pairings!$E$2,($B47-1)*gamesPerRound,0,gamesPerRound,3),3,FALSE),VLOOKUP(AL45,OFFSET(Pairings!$D$2,($B47-1)*gamesPerRound,0,gamesPerRound,3),3,FALSE))</f>
        <v>#N/A</v>
      </c>
      <c r="AM47" s="56" t="e">
        <f ca="1">IF(ISNA(VLOOKUP(AM45,OFFSET(Pairings!$D$2,($B47-1)*gamesPerRound,0,gamesPerRound,3),3,FALSE)),VLOOKUP(AM45,OFFSET(Pairings!$E$2,($B47-1)*gamesPerRound,0,gamesPerRound,3),3,FALSE),VLOOKUP(AM45,OFFSET(Pairings!$D$2,($B47-1)*gamesPerRound,0,gamesPerRound,3),3,FALSE))</f>
        <v>#N/A</v>
      </c>
      <c r="AN47" s="56" t="e">
        <f ca="1">IF(ISNA(VLOOKUP(AN45,OFFSET(Pairings!$D$2,($B47-1)*gamesPerRound,0,gamesPerRound,3),3,FALSE)),VLOOKUP(AN45,OFFSET(Pairings!$E$2,($B47-1)*gamesPerRound,0,gamesPerRound,3),3,FALSE),VLOOKUP(AN45,OFFSET(Pairings!$D$2,($B47-1)*gamesPerRound,0,gamesPerRound,3),3,FALSE))</f>
        <v>#N/A</v>
      </c>
      <c r="AO47" s="56" t="e">
        <f ca="1">IF(ISNA(VLOOKUP(AO45,OFFSET(Pairings!$D$2,($B47-1)*gamesPerRound,0,gamesPerRound,3),3,FALSE)),VLOOKUP(AO45,OFFSET(Pairings!$E$2,($B47-1)*gamesPerRound,0,gamesPerRound,3),3,FALSE),VLOOKUP(AO45,OFFSET(Pairings!$D$2,($B47-1)*gamesPerRound,0,gamesPerRound,3),3,FALSE))</f>
        <v>#N/A</v>
      </c>
      <c r="AP47" s="56" t="e">
        <f ca="1">IF(ISNA(VLOOKUP(AP45,OFFSET(Pairings!$D$2,($B47-1)*gamesPerRound,0,gamesPerRound,3),3,FALSE)),VLOOKUP(AP45,OFFSET(Pairings!$E$2,($B47-1)*gamesPerRound,0,gamesPerRound,3),3,FALSE),VLOOKUP(AP45,OFFSET(Pairings!$D$2,($B47-1)*gamesPerRound,0,gamesPerRound,3),3,FALSE))</f>
        <v>#N/A</v>
      </c>
      <c r="AQ47" s="56" t="e">
        <f ca="1">IF(ISNA(VLOOKUP(AQ45,OFFSET(Pairings!$D$2,($B47-1)*gamesPerRound,0,gamesPerRound,3),3,FALSE)),VLOOKUP(AQ45,OFFSET(Pairings!$E$2,($B47-1)*gamesPerRound,0,gamesPerRound,3),3,FALSE),VLOOKUP(AQ45,OFFSET(Pairings!$D$2,($B47-1)*gamesPerRound,0,gamesPerRound,3),3,FALSE))</f>
        <v>#N/A</v>
      </c>
      <c r="AR47" s="56" t="e">
        <f ca="1">IF(ISNA(VLOOKUP(AR45,OFFSET(Pairings!$D$2,($B47-1)*gamesPerRound,0,gamesPerRound,3),3,FALSE)),VLOOKUP(AR45,OFFSET(Pairings!$E$2,($B47-1)*gamesPerRound,0,gamesPerRound,3),3,FALSE),VLOOKUP(AR45,OFFSET(Pairings!$D$2,($B47-1)*gamesPerRound,0,gamesPerRound,3),3,FALSE))</f>
        <v>#N/A</v>
      </c>
      <c r="AS47" s="56" t="e">
        <f ca="1">IF(ISNA(VLOOKUP(AS45,OFFSET(Pairings!$D$2,($B47-1)*gamesPerRound,0,gamesPerRound,3),3,FALSE)),VLOOKUP(AS45,OFFSET(Pairings!$E$2,($B47-1)*gamesPerRound,0,gamesPerRound,3),3,FALSE),VLOOKUP(AS45,OFFSET(Pairings!$D$2,($B47-1)*gamesPerRound,0,gamesPerRound,3),3,FALSE))</f>
        <v>#N/A</v>
      </c>
      <c r="AT47" s="49" t="e">
        <f ca="1">SUM(Z47:AS47)</f>
        <v>#N/A</v>
      </c>
    </row>
    <row r="48" spans="1:46" x14ac:dyDescent="0.2">
      <c r="B48" s="48">
        <v>3</v>
      </c>
      <c r="C48" s="57" t="str">
        <f t="shared" ca="1" si="59"/>
        <v/>
      </c>
      <c r="D48" s="58" t="str">
        <f t="shared" ca="1" si="59"/>
        <v/>
      </c>
      <c r="E48" s="58" t="str">
        <f t="shared" ca="1" si="59"/>
        <v/>
      </c>
      <c r="F48" s="58" t="str">
        <f t="shared" ca="1" si="59"/>
        <v/>
      </c>
      <c r="G48" s="58" t="str">
        <f t="shared" ca="1" si="59"/>
        <v/>
      </c>
      <c r="H48" s="58" t="str">
        <f t="shared" ca="1" si="59"/>
        <v/>
      </c>
      <c r="I48" s="58" t="str">
        <f t="shared" ca="1" si="59"/>
        <v/>
      </c>
      <c r="J48" s="58" t="str">
        <f t="shared" ca="1" si="59"/>
        <v/>
      </c>
      <c r="K48" s="58" t="str">
        <f t="shared" ca="1" si="59"/>
        <v/>
      </c>
      <c r="L48" s="58" t="str">
        <f t="shared" ca="1" si="59"/>
        <v/>
      </c>
      <c r="M48" s="58" t="str">
        <f t="shared" ca="1" si="59"/>
        <v/>
      </c>
      <c r="N48" s="58" t="str">
        <f t="shared" ca="1" si="59"/>
        <v/>
      </c>
      <c r="O48" s="58" t="str">
        <f t="shared" ca="1" si="60"/>
        <v/>
      </c>
      <c r="P48" s="58" t="str">
        <f t="shared" ca="1" si="60"/>
        <v/>
      </c>
      <c r="Q48" s="58" t="str">
        <f t="shared" ca="1" si="60"/>
        <v/>
      </c>
      <c r="R48" s="58" t="str">
        <f t="shared" ca="1" si="60"/>
        <v/>
      </c>
      <c r="S48" s="58" t="str">
        <f t="shared" ca="1" si="60"/>
        <v/>
      </c>
      <c r="T48" s="58" t="str">
        <f t="shared" ca="1" si="60"/>
        <v/>
      </c>
      <c r="U48" s="58" t="str">
        <f t="shared" ca="1" si="60"/>
        <v/>
      </c>
      <c r="V48" s="58" t="str">
        <f t="shared" ca="1" si="60"/>
        <v/>
      </c>
      <c r="W48" s="69">
        <f ca="1">SUM(C48:V48)</f>
        <v>0</v>
      </c>
      <c r="X48" s="49"/>
      <c r="Z48" s="57" t="e">
        <f ca="1">IF(ISNA(VLOOKUP(Z45,OFFSET(Pairings!$D$2,($B48-1)*gamesPerRound,0,gamesPerRound,3),3,FALSE)),VLOOKUP(Z45,OFFSET(Pairings!$E$2,($B48-1)*gamesPerRound,0,gamesPerRound,3),3,FALSE),VLOOKUP(Z45,OFFSET(Pairings!$D$2,($B48-1)*gamesPerRound,0,gamesPerRound,3),3,FALSE))</f>
        <v>#N/A</v>
      </c>
      <c r="AA48" s="58" t="e">
        <f ca="1">IF(ISNA(VLOOKUP(AA45,OFFSET(Pairings!$D$2,($B48-1)*gamesPerRound,0,gamesPerRound,3),3,FALSE)),VLOOKUP(AA45,OFFSET(Pairings!$E$2,($B48-1)*gamesPerRound,0,gamesPerRound,3),3,FALSE),VLOOKUP(AA45,OFFSET(Pairings!$D$2,($B48-1)*gamesPerRound,0,gamesPerRound,3),3,FALSE))</f>
        <v>#N/A</v>
      </c>
      <c r="AB48" s="58" t="e">
        <f ca="1">IF(ISNA(VLOOKUP(AB45,OFFSET(Pairings!$D$2,($B48-1)*gamesPerRound,0,gamesPerRound,3),3,FALSE)),VLOOKUP(AB45,OFFSET(Pairings!$E$2,($B48-1)*gamesPerRound,0,gamesPerRound,3),3,FALSE),VLOOKUP(AB45,OFFSET(Pairings!$D$2,($B48-1)*gamesPerRound,0,gamesPerRound,3),3,FALSE))</f>
        <v>#N/A</v>
      </c>
      <c r="AC48" s="58" t="e">
        <f ca="1">IF(ISNA(VLOOKUP(AC45,OFFSET(Pairings!$D$2,($B48-1)*gamesPerRound,0,gamesPerRound,3),3,FALSE)),VLOOKUP(AC45,OFFSET(Pairings!$E$2,($B48-1)*gamesPerRound,0,gamesPerRound,3),3,FALSE),VLOOKUP(AC45,OFFSET(Pairings!$D$2,($B48-1)*gamesPerRound,0,gamesPerRound,3),3,FALSE))</f>
        <v>#N/A</v>
      </c>
      <c r="AD48" s="58" t="e">
        <f ca="1">IF(ISNA(VLOOKUP(AD45,OFFSET(Pairings!$D$2,($B48-1)*gamesPerRound,0,gamesPerRound,3),3,FALSE)),VLOOKUP(AD45,OFFSET(Pairings!$E$2,($B48-1)*gamesPerRound,0,gamesPerRound,3),3,FALSE),VLOOKUP(AD45,OFFSET(Pairings!$D$2,($B48-1)*gamesPerRound,0,gamesPerRound,3),3,FALSE))</f>
        <v>#N/A</v>
      </c>
      <c r="AE48" s="58" t="e">
        <f ca="1">IF(ISNA(VLOOKUP(AE45,OFFSET(Pairings!$D$2,($B48-1)*gamesPerRound,0,gamesPerRound,3),3,FALSE)),VLOOKUP(AE45,OFFSET(Pairings!$E$2,($B48-1)*gamesPerRound,0,gamesPerRound,3),3,FALSE),VLOOKUP(AE45,OFFSET(Pairings!$D$2,($B48-1)*gamesPerRound,0,gamesPerRound,3),3,FALSE))</f>
        <v>#N/A</v>
      </c>
      <c r="AF48" s="58" t="e">
        <f ca="1">IF(ISNA(VLOOKUP(AF45,OFFSET(Pairings!$D$2,($B48-1)*gamesPerRound,0,gamesPerRound,3),3,FALSE)),VLOOKUP(AF45,OFFSET(Pairings!$E$2,($B48-1)*gamesPerRound,0,gamesPerRound,3),3,FALSE),VLOOKUP(AF45,OFFSET(Pairings!$D$2,($B48-1)*gamesPerRound,0,gamesPerRound,3),3,FALSE))</f>
        <v>#N/A</v>
      </c>
      <c r="AG48" s="58" t="e">
        <f ca="1">IF(ISNA(VLOOKUP(AG45,OFFSET(Pairings!$D$2,($B48-1)*gamesPerRound,0,gamesPerRound,3),3,FALSE)),VLOOKUP(AG45,OFFSET(Pairings!$E$2,($B48-1)*gamesPerRound,0,gamesPerRound,3),3,FALSE),VLOOKUP(AG45,OFFSET(Pairings!$D$2,($B48-1)*gamesPerRound,0,gamesPerRound,3),3,FALSE))</f>
        <v>#N/A</v>
      </c>
      <c r="AH48" s="58" t="e">
        <f ca="1">IF(ISNA(VLOOKUP(AH45,OFFSET(Pairings!$D$2,($B48-1)*gamesPerRound,0,gamesPerRound,3),3,FALSE)),VLOOKUP(AH45,OFFSET(Pairings!$E$2,($B48-1)*gamesPerRound,0,gamesPerRound,3),3,FALSE),VLOOKUP(AH45,OFFSET(Pairings!$D$2,($B48-1)*gamesPerRound,0,gamesPerRound,3),3,FALSE))</f>
        <v>#N/A</v>
      </c>
      <c r="AI48" s="58" t="e">
        <f ca="1">IF(ISNA(VLOOKUP(AI45,OFFSET(Pairings!$D$2,($B48-1)*gamesPerRound,0,gamesPerRound,3),3,FALSE)),VLOOKUP(AI45,OFFSET(Pairings!$E$2,($B48-1)*gamesPerRound,0,gamesPerRound,3),3,FALSE),VLOOKUP(AI45,OFFSET(Pairings!$D$2,($B48-1)*gamesPerRound,0,gamesPerRound,3),3,FALSE))</f>
        <v>#N/A</v>
      </c>
      <c r="AJ48" s="58" t="e">
        <f ca="1">IF(ISNA(VLOOKUP(AJ45,OFFSET(Pairings!$D$2,($B48-1)*gamesPerRound,0,gamesPerRound,3),3,FALSE)),VLOOKUP(AJ45,OFFSET(Pairings!$E$2,($B48-1)*gamesPerRound,0,gamesPerRound,3),3,FALSE),VLOOKUP(AJ45,OFFSET(Pairings!$D$2,($B48-1)*gamesPerRound,0,gamesPerRound,3),3,FALSE))</f>
        <v>#N/A</v>
      </c>
      <c r="AK48" s="59" t="e">
        <f ca="1">IF(ISNA(VLOOKUP(AK45,OFFSET(Pairings!$D$2,($B48-1)*gamesPerRound,0,gamesPerRound,3),3,FALSE)),VLOOKUP(AK45,OFFSET(Pairings!$E$2,($B48-1)*gamesPerRound,0,gamesPerRound,3),3,FALSE),VLOOKUP(AK45,OFFSET(Pairings!$D$2,($B48-1)*gamesPerRound,0,gamesPerRound,3),3,FALSE))</f>
        <v>#N/A</v>
      </c>
      <c r="AL48" s="59" t="e">
        <f ca="1">IF(ISNA(VLOOKUP(AL45,OFFSET(Pairings!$D$2,($B48-1)*gamesPerRound,0,gamesPerRound,3),3,FALSE)),VLOOKUP(AL45,OFFSET(Pairings!$E$2,($B48-1)*gamesPerRound,0,gamesPerRound,3),3,FALSE),VLOOKUP(AL45,OFFSET(Pairings!$D$2,($B48-1)*gamesPerRound,0,gamesPerRound,3),3,FALSE))</f>
        <v>#N/A</v>
      </c>
      <c r="AM48" s="59" t="e">
        <f ca="1">IF(ISNA(VLOOKUP(AM45,OFFSET(Pairings!$D$2,($B48-1)*gamesPerRound,0,gamesPerRound,3),3,FALSE)),VLOOKUP(AM45,OFFSET(Pairings!$E$2,($B48-1)*gamesPerRound,0,gamesPerRound,3),3,FALSE),VLOOKUP(AM45,OFFSET(Pairings!$D$2,($B48-1)*gamesPerRound,0,gamesPerRound,3),3,FALSE))</f>
        <v>#N/A</v>
      </c>
      <c r="AN48" s="59" t="e">
        <f ca="1">IF(ISNA(VLOOKUP(AN45,OFFSET(Pairings!$D$2,($B48-1)*gamesPerRound,0,gamesPerRound,3),3,FALSE)),VLOOKUP(AN45,OFFSET(Pairings!$E$2,($B48-1)*gamesPerRound,0,gamesPerRound,3),3,FALSE),VLOOKUP(AN45,OFFSET(Pairings!$D$2,($B48-1)*gamesPerRound,0,gamesPerRound,3),3,FALSE))</f>
        <v>#N/A</v>
      </c>
      <c r="AO48" s="59" t="e">
        <f ca="1">IF(ISNA(VLOOKUP(AO45,OFFSET(Pairings!$D$2,($B48-1)*gamesPerRound,0,gamesPerRound,3),3,FALSE)),VLOOKUP(AO45,OFFSET(Pairings!$E$2,($B48-1)*gamesPerRound,0,gamesPerRound,3),3,FALSE),VLOOKUP(AO45,OFFSET(Pairings!$D$2,($B48-1)*gamesPerRound,0,gamesPerRound,3),3,FALSE))</f>
        <v>#N/A</v>
      </c>
      <c r="AP48" s="59" t="e">
        <f ca="1">IF(ISNA(VLOOKUP(AP45,OFFSET(Pairings!$D$2,($B48-1)*gamesPerRound,0,gamesPerRound,3),3,FALSE)),VLOOKUP(AP45,OFFSET(Pairings!$E$2,($B48-1)*gamesPerRound,0,gamesPerRound,3),3,FALSE),VLOOKUP(AP45,OFFSET(Pairings!$D$2,($B48-1)*gamesPerRound,0,gamesPerRound,3),3,FALSE))</f>
        <v>#N/A</v>
      </c>
      <c r="AQ48" s="59" t="e">
        <f ca="1">IF(ISNA(VLOOKUP(AQ45,OFFSET(Pairings!$D$2,($B48-1)*gamesPerRound,0,gamesPerRound,3),3,FALSE)),VLOOKUP(AQ45,OFFSET(Pairings!$E$2,($B48-1)*gamesPerRound,0,gamesPerRound,3),3,FALSE),VLOOKUP(AQ45,OFFSET(Pairings!$D$2,($B48-1)*gamesPerRound,0,gamesPerRound,3),3,FALSE))</f>
        <v>#N/A</v>
      </c>
      <c r="AR48" s="59" t="e">
        <f ca="1">IF(ISNA(VLOOKUP(AR45,OFFSET(Pairings!$D$2,($B48-1)*gamesPerRound,0,gamesPerRound,3),3,FALSE)),VLOOKUP(AR45,OFFSET(Pairings!$E$2,($B48-1)*gamesPerRound,0,gamesPerRound,3),3,FALSE),VLOOKUP(AR45,OFFSET(Pairings!$D$2,($B48-1)*gamesPerRound,0,gamesPerRound,3),3,FALSE))</f>
        <v>#N/A</v>
      </c>
      <c r="AS48" s="59" t="e">
        <f ca="1">IF(ISNA(VLOOKUP(AS45,OFFSET(Pairings!$D$2,($B48-1)*gamesPerRound,0,gamesPerRound,3),3,FALSE)),VLOOKUP(AS45,OFFSET(Pairings!$E$2,($B48-1)*gamesPerRound,0,gamesPerRound,3),3,FALSE),VLOOKUP(AS45,OFFSET(Pairings!$D$2,($B48-1)*gamesPerRound,0,gamesPerRound,3),3,FALSE))</f>
        <v>#N/A</v>
      </c>
      <c r="AT48" s="49" t="e">
        <f ca="1">SUM(Z48:AS48)</f>
        <v>#N/A</v>
      </c>
    </row>
    <row r="49" spans="1:46" ht="15.75" thickBot="1" x14ac:dyDescent="0.25">
      <c r="B49" s="18" t="s">
        <v>110</v>
      </c>
      <c r="C49" s="61">
        <f t="shared" ref="C49:N49" ca="1" si="61">SUM(C46:C48)</f>
        <v>0</v>
      </c>
      <c r="D49" s="51">
        <f t="shared" ca="1" si="61"/>
        <v>0</v>
      </c>
      <c r="E49" s="51">
        <f t="shared" ca="1" si="61"/>
        <v>0</v>
      </c>
      <c r="F49" s="51">
        <f t="shared" ca="1" si="61"/>
        <v>0</v>
      </c>
      <c r="G49" s="51">
        <f t="shared" ca="1" si="61"/>
        <v>0</v>
      </c>
      <c r="H49" s="51">
        <f t="shared" ca="1" si="61"/>
        <v>0</v>
      </c>
      <c r="I49" s="51">
        <f t="shared" ca="1" si="61"/>
        <v>0</v>
      </c>
      <c r="J49" s="51">
        <f t="shared" ca="1" si="61"/>
        <v>0</v>
      </c>
      <c r="K49" s="51">
        <f t="shared" ca="1" si="61"/>
        <v>0</v>
      </c>
      <c r="L49" s="51">
        <f t="shared" ca="1" si="61"/>
        <v>0</v>
      </c>
      <c r="M49" s="51">
        <f t="shared" ca="1" si="61"/>
        <v>0</v>
      </c>
      <c r="N49" s="51">
        <f t="shared" ca="1" si="61"/>
        <v>0</v>
      </c>
      <c r="O49" s="51">
        <f t="shared" ref="O49:W49" ca="1" si="62">SUM(O46:O48)</f>
        <v>0</v>
      </c>
      <c r="P49" s="51">
        <f t="shared" ca="1" si="62"/>
        <v>0</v>
      </c>
      <c r="Q49" s="51">
        <f t="shared" ca="1" si="62"/>
        <v>0</v>
      </c>
      <c r="R49" s="51">
        <f t="shared" ca="1" si="62"/>
        <v>0</v>
      </c>
      <c r="S49" s="51">
        <f t="shared" ca="1" si="62"/>
        <v>0</v>
      </c>
      <c r="T49" s="51">
        <f t="shared" ca="1" si="62"/>
        <v>0</v>
      </c>
      <c r="U49" s="51">
        <f t="shared" ca="1" si="62"/>
        <v>0</v>
      </c>
      <c r="V49" s="51">
        <f t="shared" ca="1" si="62"/>
        <v>0</v>
      </c>
      <c r="W49" s="70">
        <f t="shared" ca="1" si="62"/>
        <v>0</v>
      </c>
      <c r="X49" s="65">
        <f ca="1">VLOOKUP(A45,OFFSET(Teams!$B$1,1,0,teams,4),4,FALSE)</f>
        <v>1</v>
      </c>
      <c r="Z49" s="61" t="e">
        <f t="shared" ref="Z49:AT49" ca="1" si="63">SUM(Z46:Z48)</f>
        <v>#N/A</v>
      </c>
      <c r="AA49" s="51" t="e">
        <f t="shared" ca="1" si="63"/>
        <v>#N/A</v>
      </c>
      <c r="AB49" s="51" t="e">
        <f t="shared" ca="1" si="63"/>
        <v>#N/A</v>
      </c>
      <c r="AC49" s="51" t="e">
        <f t="shared" ca="1" si="63"/>
        <v>#N/A</v>
      </c>
      <c r="AD49" s="51" t="e">
        <f t="shared" ca="1" si="63"/>
        <v>#N/A</v>
      </c>
      <c r="AE49" s="51" t="e">
        <f t="shared" ca="1" si="63"/>
        <v>#N/A</v>
      </c>
      <c r="AF49" s="51" t="e">
        <f t="shared" ca="1" si="63"/>
        <v>#N/A</v>
      </c>
      <c r="AG49" s="51" t="e">
        <f t="shared" ca="1" si="63"/>
        <v>#N/A</v>
      </c>
      <c r="AH49" s="51" t="e">
        <f t="shared" ca="1" si="63"/>
        <v>#N/A</v>
      </c>
      <c r="AI49" s="51" t="e">
        <f t="shared" ca="1" si="63"/>
        <v>#N/A</v>
      </c>
      <c r="AJ49" s="51" t="e">
        <f t="shared" ca="1" si="63"/>
        <v>#N/A</v>
      </c>
      <c r="AK49" s="51" t="e">
        <f t="shared" ca="1" si="63"/>
        <v>#N/A</v>
      </c>
      <c r="AL49" s="51" t="e">
        <f t="shared" ref="AL49:AS49" ca="1" si="64">SUM(AL46:AL48)</f>
        <v>#N/A</v>
      </c>
      <c r="AM49" s="51" t="e">
        <f t="shared" ca="1" si="64"/>
        <v>#N/A</v>
      </c>
      <c r="AN49" s="51" t="e">
        <f t="shared" ca="1" si="64"/>
        <v>#N/A</v>
      </c>
      <c r="AO49" s="51" t="e">
        <f t="shared" ca="1" si="64"/>
        <v>#N/A</v>
      </c>
      <c r="AP49" s="51" t="e">
        <f t="shared" ca="1" si="64"/>
        <v>#N/A</v>
      </c>
      <c r="AQ49" s="51" t="e">
        <f t="shared" ca="1" si="64"/>
        <v>#N/A</v>
      </c>
      <c r="AR49" s="51" t="e">
        <f t="shared" ca="1" si="64"/>
        <v>#N/A</v>
      </c>
      <c r="AS49" s="51" t="e">
        <f t="shared" ca="1" si="64"/>
        <v>#N/A</v>
      </c>
      <c r="AT49" s="37" t="e">
        <f t="shared" ca="1" si="63"/>
        <v>#N/A</v>
      </c>
    </row>
    <row r="50" spans="1:46" ht="15.75" thickBot="1" x14ac:dyDescent="0.25">
      <c r="X50" s="62"/>
    </row>
    <row r="51" spans="1:46" x14ac:dyDescent="0.2">
      <c r="A51" s="12" t="s">
        <v>13</v>
      </c>
      <c r="B51" s="38">
        <f>VLOOKUP(A51,TeamLookup,2,FALSE)</f>
        <v>0</v>
      </c>
      <c r="C51" s="60" t="str">
        <f>$A51&amp;"."&amp;TEXT(C$1,"00")</f>
        <v>I.01</v>
      </c>
      <c r="D51" s="50" t="str">
        <f t="shared" ref="D51:V51" si="65">$A51&amp;"."&amp;TEXT(D$1,"00")</f>
        <v>I.02</v>
      </c>
      <c r="E51" s="50" t="str">
        <f t="shared" si="65"/>
        <v>I.03</v>
      </c>
      <c r="F51" s="50" t="str">
        <f t="shared" si="65"/>
        <v>I.04</v>
      </c>
      <c r="G51" s="50" t="str">
        <f t="shared" si="65"/>
        <v>I.05</v>
      </c>
      <c r="H51" s="50" t="str">
        <f t="shared" si="65"/>
        <v>I.06</v>
      </c>
      <c r="I51" s="50" t="str">
        <f t="shared" si="65"/>
        <v>I.07</v>
      </c>
      <c r="J51" s="50" t="str">
        <f t="shared" si="65"/>
        <v>I.08</v>
      </c>
      <c r="K51" s="50" t="str">
        <f t="shared" si="65"/>
        <v>I.09</v>
      </c>
      <c r="L51" s="50" t="str">
        <f t="shared" si="65"/>
        <v>I.10</v>
      </c>
      <c r="M51" s="50" t="str">
        <f t="shared" si="65"/>
        <v>I.11</v>
      </c>
      <c r="N51" s="50" t="str">
        <f t="shared" si="65"/>
        <v>I.12</v>
      </c>
      <c r="O51" s="50" t="str">
        <f t="shared" si="65"/>
        <v>I.13</v>
      </c>
      <c r="P51" s="50" t="str">
        <f t="shared" si="65"/>
        <v>I.14</v>
      </c>
      <c r="Q51" s="50" t="str">
        <f t="shared" si="65"/>
        <v>I.15</v>
      </c>
      <c r="R51" s="50" t="str">
        <f t="shared" si="65"/>
        <v>I.16</v>
      </c>
      <c r="S51" s="50" t="str">
        <f t="shared" si="65"/>
        <v>I.17</v>
      </c>
      <c r="T51" s="50" t="str">
        <f t="shared" si="65"/>
        <v>I.18</v>
      </c>
      <c r="U51" s="50" t="str">
        <f t="shared" si="65"/>
        <v>I.19</v>
      </c>
      <c r="V51" s="50" t="str">
        <f t="shared" si="65"/>
        <v>I.20</v>
      </c>
      <c r="W51" s="67" t="s">
        <v>110</v>
      </c>
      <c r="X51" s="66" t="s">
        <v>137</v>
      </c>
      <c r="Y51" s="12"/>
      <c r="Z51" s="60" t="str">
        <f>$A51&amp;"."&amp;TEXT(Z$1,"00")</f>
        <v>I.01</v>
      </c>
      <c r="AA51" s="50" t="str">
        <f t="shared" ref="AA51:AS51" si="66">$A51&amp;"."&amp;TEXT(AA$1,"00")</f>
        <v>I.02</v>
      </c>
      <c r="AB51" s="50" t="str">
        <f t="shared" si="66"/>
        <v>I.03</v>
      </c>
      <c r="AC51" s="50" t="str">
        <f t="shared" si="66"/>
        <v>I.04</v>
      </c>
      <c r="AD51" s="50" t="str">
        <f t="shared" si="66"/>
        <v>I.05</v>
      </c>
      <c r="AE51" s="50" t="str">
        <f t="shared" si="66"/>
        <v>I.06</v>
      </c>
      <c r="AF51" s="50" t="str">
        <f t="shared" si="66"/>
        <v>I.07</v>
      </c>
      <c r="AG51" s="50" t="str">
        <f t="shared" si="66"/>
        <v>I.08</v>
      </c>
      <c r="AH51" s="50" t="str">
        <f t="shared" si="66"/>
        <v>I.09</v>
      </c>
      <c r="AI51" s="50" t="str">
        <f t="shared" si="66"/>
        <v>I.10</v>
      </c>
      <c r="AJ51" s="50" t="str">
        <f t="shared" si="66"/>
        <v>I.11</v>
      </c>
      <c r="AK51" s="50" t="str">
        <f t="shared" si="66"/>
        <v>I.12</v>
      </c>
      <c r="AL51" s="50" t="str">
        <f t="shared" si="66"/>
        <v>I.13</v>
      </c>
      <c r="AM51" s="50" t="str">
        <f t="shared" si="66"/>
        <v>I.14</v>
      </c>
      <c r="AN51" s="50" t="str">
        <f t="shared" si="66"/>
        <v>I.15</v>
      </c>
      <c r="AO51" s="50" t="str">
        <f t="shared" si="66"/>
        <v>I.16</v>
      </c>
      <c r="AP51" s="50" t="str">
        <f t="shared" si="66"/>
        <v>I.17</v>
      </c>
      <c r="AQ51" s="50" t="str">
        <f t="shared" si="66"/>
        <v>I.18</v>
      </c>
      <c r="AR51" s="50" t="str">
        <f t="shared" si="66"/>
        <v>I.19</v>
      </c>
      <c r="AS51" s="50" t="str">
        <f t="shared" si="66"/>
        <v>I.20</v>
      </c>
      <c r="AT51" s="36" t="s">
        <v>110</v>
      </c>
    </row>
    <row r="52" spans="1:46" x14ac:dyDescent="0.2">
      <c r="B52" s="48">
        <v>1</v>
      </c>
      <c r="C52" s="52" t="str">
        <f t="shared" ref="C52:L54" ca="1" si="67">IF(ISNA(Z52),"",Z52)</f>
        <v/>
      </c>
      <c r="D52" s="53" t="str">
        <f t="shared" ca="1" si="67"/>
        <v/>
      </c>
      <c r="E52" s="53" t="str">
        <f t="shared" ca="1" si="67"/>
        <v/>
      </c>
      <c r="F52" s="53" t="str">
        <f t="shared" ca="1" si="67"/>
        <v/>
      </c>
      <c r="G52" s="53" t="str">
        <f t="shared" ca="1" si="67"/>
        <v/>
      </c>
      <c r="H52" s="53" t="str">
        <f t="shared" ca="1" si="67"/>
        <v/>
      </c>
      <c r="I52" s="53" t="str">
        <f t="shared" ca="1" si="67"/>
        <v/>
      </c>
      <c r="J52" s="53" t="str">
        <f t="shared" ca="1" si="67"/>
        <v/>
      </c>
      <c r="K52" s="53" t="str">
        <f t="shared" ca="1" si="67"/>
        <v/>
      </c>
      <c r="L52" s="53" t="str">
        <f t="shared" ca="1" si="67"/>
        <v/>
      </c>
      <c r="M52" s="53" t="str">
        <f t="shared" ref="M52:V54" ca="1" si="68">IF(ISNA(AJ52),"",AJ52)</f>
        <v/>
      </c>
      <c r="N52" s="53" t="str">
        <f t="shared" ca="1" si="68"/>
        <v/>
      </c>
      <c r="O52" s="53" t="str">
        <f t="shared" ca="1" si="68"/>
        <v/>
      </c>
      <c r="P52" s="53" t="str">
        <f t="shared" ca="1" si="68"/>
        <v/>
      </c>
      <c r="Q52" s="53" t="str">
        <f t="shared" ca="1" si="68"/>
        <v/>
      </c>
      <c r="R52" s="53" t="str">
        <f t="shared" ca="1" si="68"/>
        <v/>
      </c>
      <c r="S52" s="53" t="str">
        <f t="shared" ca="1" si="68"/>
        <v/>
      </c>
      <c r="T52" s="53" t="str">
        <f t="shared" ca="1" si="68"/>
        <v/>
      </c>
      <c r="U52" s="53" t="str">
        <f t="shared" ca="1" si="68"/>
        <v/>
      </c>
      <c r="V52" s="53" t="str">
        <f t="shared" ca="1" si="68"/>
        <v/>
      </c>
      <c r="W52" s="68">
        <f ca="1">SUM(C52:V52)</f>
        <v>0</v>
      </c>
      <c r="X52" s="49"/>
      <c r="Z52" s="53" t="e">
        <f ca="1">IF(ISNA(VLOOKUP(Z51,OFFSET(Pairings!$D$2,($B52-1)*gamesPerRound,0,gamesPerRound,3),3,FALSE)),VLOOKUP(Z51,OFFSET(Pairings!$E$2,($B52-1)*gamesPerRound,0,gamesPerRound,3),3,FALSE),VLOOKUP(Z51,OFFSET(Pairings!$D$2,($B52-1)*gamesPerRound,0,gamesPerRound,3),3,FALSE))</f>
        <v>#N/A</v>
      </c>
      <c r="AA52" s="53" t="e">
        <f ca="1">IF(ISNA(VLOOKUP(AA51,OFFSET(Pairings!$D$2,($B52-1)*gamesPerRound,0,gamesPerRound,3),3,FALSE)),VLOOKUP(AA51,OFFSET(Pairings!$E$2,($B52-1)*gamesPerRound,0,gamesPerRound,3),3,FALSE),VLOOKUP(AA51,OFFSET(Pairings!$D$2,($B52-1)*gamesPerRound,0,gamesPerRound,3),3,FALSE))</f>
        <v>#N/A</v>
      </c>
      <c r="AB52" s="53" t="e">
        <f ca="1">IF(ISNA(VLOOKUP(AB51,OFFSET(Pairings!$D$2,($B52-1)*gamesPerRound,0,gamesPerRound,3),3,FALSE)),VLOOKUP(AB51,OFFSET(Pairings!$E$2,($B52-1)*gamesPerRound,0,gamesPerRound,3),3,FALSE),VLOOKUP(AB51,OFFSET(Pairings!$D$2,($B52-1)*gamesPerRound,0,gamesPerRound,3),3,FALSE))</f>
        <v>#N/A</v>
      </c>
      <c r="AC52" s="53" t="e">
        <f ca="1">IF(ISNA(VLOOKUP(AC51,OFFSET(Pairings!$D$2,($B52-1)*gamesPerRound,0,gamesPerRound,3),3,FALSE)),VLOOKUP(AC51,OFFSET(Pairings!$E$2,($B52-1)*gamesPerRound,0,gamesPerRound,3),3,FALSE),VLOOKUP(AC51,OFFSET(Pairings!$D$2,($B52-1)*gamesPerRound,0,gamesPerRound,3),3,FALSE))</f>
        <v>#N/A</v>
      </c>
      <c r="AD52" s="53" t="e">
        <f ca="1">IF(ISNA(VLOOKUP(AD51,OFFSET(Pairings!$D$2,($B52-1)*gamesPerRound,0,gamesPerRound,3),3,FALSE)),VLOOKUP(AD51,OFFSET(Pairings!$E$2,($B52-1)*gamesPerRound,0,gamesPerRound,3),3,FALSE),VLOOKUP(AD51,OFFSET(Pairings!$D$2,($B52-1)*gamesPerRound,0,gamesPerRound,3),3,FALSE))</f>
        <v>#N/A</v>
      </c>
      <c r="AE52" s="53" t="e">
        <f ca="1">IF(ISNA(VLOOKUP(AE51,OFFSET(Pairings!$D$2,($B52-1)*gamesPerRound,0,gamesPerRound,3),3,FALSE)),VLOOKUP(AE51,OFFSET(Pairings!$E$2,($B52-1)*gamesPerRound,0,gamesPerRound,3),3,FALSE),VLOOKUP(AE51,OFFSET(Pairings!$D$2,($B52-1)*gamesPerRound,0,gamesPerRound,3),3,FALSE))</f>
        <v>#N/A</v>
      </c>
      <c r="AF52" s="53" t="e">
        <f ca="1">IF(ISNA(VLOOKUP(AF51,OFFSET(Pairings!$D$2,($B52-1)*gamesPerRound,0,gamesPerRound,3),3,FALSE)),VLOOKUP(AF51,OFFSET(Pairings!$E$2,($B52-1)*gamesPerRound,0,gamesPerRound,3),3,FALSE),VLOOKUP(AF51,OFFSET(Pairings!$D$2,($B52-1)*gamesPerRound,0,gamesPerRound,3),3,FALSE))</f>
        <v>#N/A</v>
      </c>
      <c r="AG52" s="53" t="e">
        <f ca="1">IF(ISNA(VLOOKUP(AG51,OFFSET(Pairings!$D$2,($B52-1)*gamesPerRound,0,gamesPerRound,3),3,FALSE)),VLOOKUP(AG51,OFFSET(Pairings!$E$2,($B52-1)*gamesPerRound,0,gamesPerRound,3),3,FALSE),VLOOKUP(AG51,OFFSET(Pairings!$D$2,($B52-1)*gamesPerRound,0,gamesPerRound,3),3,FALSE))</f>
        <v>#N/A</v>
      </c>
      <c r="AH52" s="53" t="e">
        <f ca="1">IF(ISNA(VLOOKUP(AH51,OFFSET(Pairings!$D$2,($B52-1)*gamesPerRound,0,gamesPerRound,3),3,FALSE)),VLOOKUP(AH51,OFFSET(Pairings!$E$2,($B52-1)*gamesPerRound,0,gamesPerRound,3),3,FALSE),VLOOKUP(AH51,OFFSET(Pairings!$D$2,($B52-1)*gamesPerRound,0,gamesPerRound,3),3,FALSE))</f>
        <v>#N/A</v>
      </c>
      <c r="AI52" s="53" t="e">
        <f ca="1">IF(ISNA(VLOOKUP(AI51,OFFSET(Pairings!$D$2,($B52-1)*gamesPerRound,0,gamesPerRound,3),3,FALSE)),VLOOKUP(AI51,OFFSET(Pairings!$E$2,($B52-1)*gamesPerRound,0,gamesPerRound,3),3,FALSE),VLOOKUP(AI51,OFFSET(Pairings!$D$2,($B52-1)*gamesPerRound,0,gamesPerRound,3),3,FALSE))</f>
        <v>#N/A</v>
      </c>
      <c r="AJ52" s="53" t="e">
        <f ca="1">IF(ISNA(VLOOKUP(AJ51,OFFSET(Pairings!$D$2,($B52-1)*gamesPerRound,0,gamesPerRound,3),3,FALSE)),VLOOKUP(AJ51,OFFSET(Pairings!$E$2,($B52-1)*gamesPerRound,0,gamesPerRound,3),3,FALSE),VLOOKUP(AJ51,OFFSET(Pairings!$D$2,($B52-1)*gamesPerRound,0,gamesPerRound,3),3,FALSE))</f>
        <v>#N/A</v>
      </c>
      <c r="AK52" s="54" t="e">
        <f ca="1">IF(ISNA(VLOOKUP(AK51,OFFSET(Pairings!$D$2,($B52-1)*gamesPerRound,0,gamesPerRound,3),3,FALSE)),VLOOKUP(AK51,OFFSET(Pairings!$E$2,($B52-1)*gamesPerRound,0,gamesPerRound,3),3,FALSE),VLOOKUP(AK51,OFFSET(Pairings!$D$2,($B52-1)*gamesPerRound,0,gamesPerRound,3),3,FALSE))</f>
        <v>#N/A</v>
      </c>
      <c r="AL52" s="54" t="e">
        <f ca="1">IF(ISNA(VLOOKUP(AL51,OFFSET(Pairings!$D$2,($B52-1)*gamesPerRound,0,gamesPerRound,3),3,FALSE)),VLOOKUP(AL51,OFFSET(Pairings!$E$2,($B52-1)*gamesPerRound,0,gamesPerRound,3),3,FALSE),VLOOKUP(AL51,OFFSET(Pairings!$D$2,($B52-1)*gamesPerRound,0,gamesPerRound,3),3,FALSE))</f>
        <v>#N/A</v>
      </c>
      <c r="AM52" s="54" t="e">
        <f ca="1">IF(ISNA(VLOOKUP(AM51,OFFSET(Pairings!$D$2,($B52-1)*gamesPerRound,0,gamesPerRound,3),3,FALSE)),VLOOKUP(AM51,OFFSET(Pairings!$E$2,($B52-1)*gamesPerRound,0,gamesPerRound,3),3,FALSE),VLOOKUP(AM51,OFFSET(Pairings!$D$2,($B52-1)*gamesPerRound,0,gamesPerRound,3),3,FALSE))</f>
        <v>#N/A</v>
      </c>
      <c r="AN52" s="54" t="e">
        <f ca="1">IF(ISNA(VLOOKUP(AN51,OFFSET(Pairings!$D$2,($B52-1)*gamesPerRound,0,gamesPerRound,3),3,FALSE)),VLOOKUP(AN51,OFFSET(Pairings!$E$2,($B52-1)*gamesPerRound,0,gamesPerRound,3),3,FALSE),VLOOKUP(AN51,OFFSET(Pairings!$D$2,($B52-1)*gamesPerRound,0,gamesPerRound,3),3,FALSE))</f>
        <v>#N/A</v>
      </c>
      <c r="AO52" s="54" t="e">
        <f ca="1">IF(ISNA(VLOOKUP(AO51,OFFSET(Pairings!$D$2,($B52-1)*gamesPerRound,0,gamesPerRound,3),3,FALSE)),VLOOKUP(AO51,OFFSET(Pairings!$E$2,($B52-1)*gamesPerRound,0,gamesPerRound,3),3,FALSE),VLOOKUP(AO51,OFFSET(Pairings!$D$2,($B52-1)*gamesPerRound,0,gamesPerRound,3),3,FALSE))</f>
        <v>#N/A</v>
      </c>
      <c r="AP52" s="54" t="e">
        <f ca="1">IF(ISNA(VLOOKUP(AP51,OFFSET(Pairings!$D$2,($B52-1)*gamesPerRound,0,gamesPerRound,3),3,FALSE)),VLOOKUP(AP51,OFFSET(Pairings!$E$2,($B52-1)*gamesPerRound,0,gamesPerRound,3),3,FALSE),VLOOKUP(AP51,OFFSET(Pairings!$D$2,($B52-1)*gamesPerRound,0,gamesPerRound,3),3,FALSE))</f>
        <v>#N/A</v>
      </c>
      <c r="AQ52" s="54" t="e">
        <f ca="1">IF(ISNA(VLOOKUP(AQ51,OFFSET(Pairings!$D$2,($B52-1)*gamesPerRound,0,gamesPerRound,3),3,FALSE)),VLOOKUP(AQ51,OFFSET(Pairings!$E$2,($B52-1)*gamesPerRound,0,gamesPerRound,3),3,FALSE),VLOOKUP(AQ51,OFFSET(Pairings!$D$2,($B52-1)*gamesPerRound,0,gamesPerRound,3),3,FALSE))</f>
        <v>#N/A</v>
      </c>
      <c r="AR52" s="54" t="e">
        <f ca="1">IF(ISNA(VLOOKUP(AR51,OFFSET(Pairings!$D$2,($B52-1)*gamesPerRound,0,gamesPerRound,3),3,FALSE)),VLOOKUP(AR51,OFFSET(Pairings!$E$2,($B52-1)*gamesPerRound,0,gamesPerRound,3),3,FALSE),VLOOKUP(AR51,OFFSET(Pairings!$D$2,($B52-1)*gamesPerRound,0,gamesPerRound,3),3,FALSE))</f>
        <v>#N/A</v>
      </c>
      <c r="AS52" s="54" t="e">
        <f ca="1">IF(ISNA(VLOOKUP(AS51,OFFSET(Pairings!$D$2,($B52-1)*gamesPerRound,0,gamesPerRound,3),3,FALSE)),VLOOKUP(AS51,OFFSET(Pairings!$E$2,($B52-1)*gamesPerRound,0,gamesPerRound,3),3,FALSE),VLOOKUP(AS51,OFFSET(Pairings!$D$2,($B52-1)*gamesPerRound,0,gamesPerRound,3),3,FALSE))</f>
        <v>#N/A</v>
      </c>
      <c r="AT52" s="49" t="e">
        <f ca="1">SUM(Z52:AS52)</f>
        <v>#N/A</v>
      </c>
    </row>
    <row r="53" spans="1:46" x14ac:dyDescent="0.2">
      <c r="B53" s="48">
        <v>2</v>
      </c>
      <c r="C53" s="55" t="str">
        <f t="shared" ca="1" si="67"/>
        <v/>
      </c>
      <c r="D53" s="33" t="str">
        <f t="shared" ca="1" si="67"/>
        <v/>
      </c>
      <c r="E53" s="33" t="str">
        <f t="shared" ca="1" si="67"/>
        <v/>
      </c>
      <c r="F53" s="33" t="str">
        <f t="shared" ca="1" si="67"/>
        <v/>
      </c>
      <c r="G53" s="33" t="str">
        <f t="shared" ca="1" si="67"/>
        <v/>
      </c>
      <c r="H53" s="33" t="str">
        <f t="shared" ca="1" si="67"/>
        <v/>
      </c>
      <c r="I53" s="33" t="str">
        <f t="shared" ca="1" si="67"/>
        <v/>
      </c>
      <c r="J53" s="33" t="str">
        <f t="shared" ca="1" si="67"/>
        <v/>
      </c>
      <c r="K53" s="33" t="str">
        <f t="shared" ca="1" si="67"/>
        <v/>
      </c>
      <c r="L53" s="33" t="str">
        <f t="shared" ca="1" si="67"/>
        <v/>
      </c>
      <c r="M53" s="33" t="str">
        <f t="shared" ca="1" si="68"/>
        <v/>
      </c>
      <c r="N53" s="33" t="str">
        <f t="shared" ca="1" si="68"/>
        <v/>
      </c>
      <c r="O53" s="33" t="str">
        <f t="shared" ca="1" si="68"/>
        <v/>
      </c>
      <c r="P53" s="33" t="str">
        <f t="shared" ca="1" si="68"/>
        <v/>
      </c>
      <c r="Q53" s="33" t="str">
        <f t="shared" ca="1" si="68"/>
        <v/>
      </c>
      <c r="R53" s="33" t="str">
        <f t="shared" ca="1" si="68"/>
        <v/>
      </c>
      <c r="S53" s="33" t="str">
        <f t="shared" ca="1" si="68"/>
        <v/>
      </c>
      <c r="T53" s="33" t="str">
        <f t="shared" ca="1" si="68"/>
        <v/>
      </c>
      <c r="U53" s="33" t="str">
        <f t="shared" ca="1" si="68"/>
        <v/>
      </c>
      <c r="V53" s="33" t="str">
        <f t="shared" ca="1" si="68"/>
        <v/>
      </c>
      <c r="W53" s="69">
        <f ca="1">SUM(C53:V53)</f>
        <v>0</v>
      </c>
      <c r="X53" s="49"/>
      <c r="Z53" s="55" t="e">
        <f ca="1">IF(ISNA(VLOOKUP(Z51,OFFSET(Pairings!$D$2,($B53-1)*gamesPerRound,0,gamesPerRound,3),3,FALSE)),VLOOKUP(Z51,OFFSET(Pairings!$E$2,($B53-1)*gamesPerRound,0,gamesPerRound,3),3,FALSE),VLOOKUP(Z51,OFFSET(Pairings!$D$2,($B53-1)*gamesPerRound,0,gamesPerRound,3),3,FALSE))</f>
        <v>#N/A</v>
      </c>
      <c r="AA53" s="33" t="e">
        <f ca="1">IF(ISNA(VLOOKUP(AA51,OFFSET(Pairings!$D$2,($B53-1)*gamesPerRound,0,gamesPerRound,3),3,FALSE)),VLOOKUP(AA51,OFFSET(Pairings!$E$2,($B53-1)*gamesPerRound,0,gamesPerRound,3),3,FALSE),VLOOKUP(AA51,OFFSET(Pairings!$D$2,($B53-1)*gamesPerRound,0,gamesPerRound,3),3,FALSE))</f>
        <v>#N/A</v>
      </c>
      <c r="AB53" s="33" t="e">
        <f ca="1">IF(ISNA(VLOOKUP(AB51,OFFSET(Pairings!$D$2,($B53-1)*gamesPerRound,0,gamesPerRound,3),3,FALSE)),VLOOKUP(AB51,OFFSET(Pairings!$E$2,($B53-1)*gamesPerRound,0,gamesPerRound,3),3,FALSE),VLOOKUP(AB51,OFFSET(Pairings!$D$2,($B53-1)*gamesPerRound,0,gamesPerRound,3),3,FALSE))</f>
        <v>#N/A</v>
      </c>
      <c r="AC53" s="33" t="e">
        <f ca="1">IF(ISNA(VLOOKUP(AC51,OFFSET(Pairings!$D$2,($B53-1)*gamesPerRound,0,gamesPerRound,3),3,FALSE)),VLOOKUP(AC51,OFFSET(Pairings!$E$2,($B53-1)*gamesPerRound,0,gamesPerRound,3),3,FALSE),VLOOKUP(AC51,OFFSET(Pairings!$D$2,($B53-1)*gamesPerRound,0,gamesPerRound,3),3,FALSE))</f>
        <v>#N/A</v>
      </c>
      <c r="AD53" s="33" t="e">
        <f ca="1">IF(ISNA(VLOOKUP(AD51,OFFSET(Pairings!$D$2,($B53-1)*gamesPerRound,0,gamesPerRound,3),3,FALSE)),VLOOKUP(AD51,OFFSET(Pairings!$E$2,($B53-1)*gamesPerRound,0,gamesPerRound,3),3,FALSE),VLOOKUP(AD51,OFFSET(Pairings!$D$2,($B53-1)*gamesPerRound,0,gamesPerRound,3),3,FALSE))</f>
        <v>#N/A</v>
      </c>
      <c r="AE53" s="33" t="e">
        <f ca="1">IF(ISNA(VLOOKUP(AE51,OFFSET(Pairings!$D$2,($B53-1)*gamesPerRound,0,gamesPerRound,3),3,FALSE)),VLOOKUP(AE51,OFFSET(Pairings!$E$2,($B53-1)*gamesPerRound,0,gamesPerRound,3),3,FALSE),VLOOKUP(AE51,OFFSET(Pairings!$D$2,($B53-1)*gamesPerRound,0,gamesPerRound,3),3,FALSE))</f>
        <v>#N/A</v>
      </c>
      <c r="AF53" s="33" t="e">
        <f ca="1">IF(ISNA(VLOOKUP(AF51,OFFSET(Pairings!$D$2,($B53-1)*gamesPerRound,0,gamesPerRound,3),3,FALSE)),VLOOKUP(AF51,OFFSET(Pairings!$E$2,($B53-1)*gamesPerRound,0,gamesPerRound,3),3,FALSE),VLOOKUP(AF51,OFFSET(Pairings!$D$2,($B53-1)*gamesPerRound,0,gamesPerRound,3),3,FALSE))</f>
        <v>#N/A</v>
      </c>
      <c r="AG53" s="33" t="e">
        <f ca="1">IF(ISNA(VLOOKUP(AG51,OFFSET(Pairings!$D$2,($B53-1)*gamesPerRound,0,gamesPerRound,3),3,FALSE)),VLOOKUP(AG51,OFFSET(Pairings!$E$2,($B53-1)*gamesPerRound,0,gamesPerRound,3),3,FALSE),VLOOKUP(AG51,OFFSET(Pairings!$D$2,($B53-1)*gamesPerRound,0,gamesPerRound,3),3,FALSE))</f>
        <v>#N/A</v>
      </c>
      <c r="AH53" s="33" t="e">
        <f ca="1">IF(ISNA(VLOOKUP(AH51,OFFSET(Pairings!$D$2,($B53-1)*gamesPerRound,0,gamesPerRound,3),3,FALSE)),VLOOKUP(AH51,OFFSET(Pairings!$E$2,($B53-1)*gamesPerRound,0,gamesPerRound,3),3,FALSE),VLOOKUP(AH51,OFFSET(Pairings!$D$2,($B53-1)*gamesPerRound,0,gamesPerRound,3),3,FALSE))</f>
        <v>#N/A</v>
      </c>
      <c r="AI53" s="33" t="e">
        <f ca="1">IF(ISNA(VLOOKUP(AI51,OFFSET(Pairings!$D$2,($B53-1)*gamesPerRound,0,gamesPerRound,3),3,FALSE)),VLOOKUP(AI51,OFFSET(Pairings!$E$2,($B53-1)*gamesPerRound,0,gamesPerRound,3),3,FALSE),VLOOKUP(AI51,OFFSET(Pairings!$D$2,($B53-1)*gamesPerRound,0,gamesPerRound,3),3,FALSE))</f>
        <v>#N/A</v>
      </c>
      <c r="AJ53" s="33" t="e">
        <f ca="1">IF(ISNA(VLOOKUP(AJ51,OFFSET(Pairings!$D$2,($B53-1)*gamesPerRound,0,gamesPerRound,3),3,FALSE)),VLOOKUP(AJ51,OFFSET(Pairings!$E$2,($B53-1)*gamesPerRound,0,gamesPerRound,3),3,FALSE),VLOOKUP(AJ51,OFFSET(Pairings!$D$2,($B53-1)*gamesPerRound,0,gamesPerRound,3),3,FALSE))</f>
        <v>#N/A</v>
      </c>
      <c r="AK53" s="56" t="e">
        <f ca="1">IF(ISNA(VLOOKUP(AK51,OFFSET(Pairings!$D$2,($B53-1)*gamesPerRound,0,gamesPerRound,3),3,FALSE)),VLOOKUP(AK51,OFFSET(Pairings!$E$2,($B53-1)*gamesPerRound,0,gamesPerRound,3),3,FALSE),VLOOKUP(AK51,OFFSET(Pairings!$D$2,($B53-1)*gamesPerRound,0,gamesPerRound,3),3,FALSE))</f>
        <v>#N/A</v>
      </c>
      <c r="AL53" s="56" t="e">
        <f ca="1">IF(ISNA(VLOOKUP(AL51,OFFSET(Pairings!$D$2,($B53-1)*gamesPerRound,0,gamesPerRound,3),3,FALSE)),VLOOKUP(AL51,OFFSET(Pairings!$E$2,($B53-1)*gamesPerRound,0,gamesPerRound,3),3,FALSE),VLOOKUP(AL51,OFFSET(Pairings!$D$2,($B53-1)*gamesPerRound,0,gamesPerRound,3),3,FALSE))</f>
        <v>#N/A</v>
      </c>
      <c r="AM53" s="56" t="e">
        <f ca="1">IF(ISNA(VLOOKUP(AM51,OFFSET(Pairings!$D$2,($B53-1)*gamesPerRound,0,gamesPerRound,3),3,FALSE)),VLOOKUP(AM51,OFFSET(Pairings!$E$2,($B53-1)*gamesPerRound,0,gamesPerRound,3),3,FALSE),VLOOKUP(AM51,OFFSET(Pairings!$D$2,($B53-1)*gamesPerRound,0,gamesPerRound,3),3,FALSE))</f>
        <v>#N/A</v>
      </c>
      <c r="AN53" s="56" t="e">
        <f ca="1">IF(ISNA(VLOOKUP(AN51,OFFSET(Pairings!$D$2,($B53-1)*gamesPerRound,0,gamesPerRound,3),3,FALSE)),VLOOKUP(AN51,OFFSET(Pairings!$E$2,($B53-1)*gamesPerRound,0,gamesPerRound,3),3,FALSE),VLOOKUP(AN51,OFFSET(Pairings!$D$2,($B53-1)*gamesPerRound,0,gamesPerRound,3),3,FALSE))</f>
        <v>#N/A</v>
      </c>
      <c r="AO53" s="56" t="e">
        <f ca="1">IF(ISNA(VLOOKUP(AO51,OFFSET(Pairings!$D$2,($B53-1)*gamesPerRound,0,gamesPerRound,3),3,FALSE)),VLOOKUP(AO51,OFFSET(Pairings!$E$2,($B53-1)*gamesPerRound,0,gamesPerRound,3),3,FALSE),VLOOKUP(AO51,OFFSET(Pairings!$D$2,($B53-1)*gamesPerRound,0,gamesPerRound,3),3,FALSE))</f>
        <v>#N/A</v>
      </c>
      <c r="AP53" s="56" t="e">
        <f ca="1">IF(ISNA(VLOOKUP(AP51,OFFSET(Pairings!$D$2,($B53-1)*gamesPerRound,0,gamesPerRound,3),3,FALSE)),VLOOKUP(AP51,OFFSET(Pairings!$E$2,($B53-1)*gamesPerRound,0,gamesPerRound,3),3,FALSE),VLOOKUP(AP51,OFFSET(Pairings!$D$2,($B53-1)*gamesPerRound,0,gamesPerRound,3),3,FALSE))</f>
        <v>#N/A</v>
      </c>
      <c r="AQ53" s="56" t="e">
        <f ca="1">IF(ISNA(VLOOKUP(AQ51,OFFSET(Pairings!$D$2,($B53-1)*gamesPerRound,0,gamesPerRound,3),3,FALSE)),VLOOKUP(AQ51,OFFSET(Pairings!$E$2,($B53-1)*gamesPerRound,0,gamesPerRound,3),3,FALSE),VLOOKUP(AQ51,OFFSET(Pairings!$D$2,($B53-1)*gamesPerRound,0,gamesPerRound,3),3,FALSE))</f>
        <v>#N/A</v>
      </c>
      <c r="AR53" s="56" t="e">
        <f ca="1">IF(ISNA(VLOOKUP(AR51,OFFSET(Pairings!$D$2,($B53-1)*gamesPerRound,0,gamesPerRound,3),3,FALSE)),VLOOKUP(AR51,OFFSET(Pairings!$E$2,($B53-1)*gamesPerRound,0,gamesPerRound,3),3,FALSE),VLOOKUP(AR51,OFFSET(Pairings!$D$2,($B53-1)*gamesPerRound,0,gamesPerRound,3),3,FALSE))</f>
        <v>#N/A</v>
      </c>
      <c r="AS53" s="56" t="e">
        <f ca="1">IF(ISNA(VLOOKUP(AS51,OFFSET(Pairings!$D$2,($B53-1)*gamesPerRound,0,gamesPerRound,3),3,FALSE)),VLOOKUP(AS51,OFFSET(Pairings!$E$2,($B53-1)*gamesPerRound,0,gamesPerRound,3),3,FALSE),VLOOKUP(AS51,OFFSET(Pairings!$D$2,($B53-1)*gamesPerRound,0,gamesPerRound,3),3,FALSE))</f>
        <v>#N/A</v>
      </c>
      <c r="AT53" s="49" t="e">
        <f ca="1">SUM(Z53:AS53)</f>
        <v>#N/A</v>
      </c>
    </row>
    <row r="54" spans="1:46" x14ac:dyDescent="0.2">
      <c r="B54" s="48">
        <v>3</v>
      </c>
      <c r="C54" s="57" t="str">
        <f t="shared" ca="1" si="67"/>
        <v/>
      </c>
      <c r="D54" s="58" t="str">
        <f t="shared" ca="1" si="67"/>
        <v/>
      </c>
      <c r="E54" s="58" t="str">
        <f t="shared" ca="1" si="67"/>
        <v/>
      </c>
      <c r="F54" s="58" t="str">
        <f t="shared" ca="1" si="67"/>
        <v/>
      </c>
      <c r="G54" s="58" t="str">
        <f t="shared" ca="1" si="67"/>
        <v/>
      </c>
      <c r="H54" s="58" t="str">
        <f t="shared" ca="1" si="67"/>
        <v/>
      </c>
      <c r="I54" s="58" t="str">
        <f t="shared" ca="1" si="67"/>
        <v/>
      </c>
      <c r="J54" s="58" t="str">
        <f t="shared" ca="1" si="67"/>
        <v/>
      </c>
      <c r="K54" s="58" t="str">
        <f t="shared" ca="1" si="67"/>
        <v/>
      </c>
      <c r="L54" s="58" t="str">
        <f t="shared" ca="1" si="67"/>
        <v/>
      </c>
      <c r="M54" s="58" t="str">
        <f t="shared" ca="1" si="68"/>
        <v/>
      </c>
      <c r="N54" s="58" t="str">
        <f t="shared" ca="1" si="68"/>
        <v/>
      </c>
      <c r="O54" s="58" t="str">
        <f t="shared" ca="1" si="68"/>
        <v/>
      </c>
      <c r="P54" s="58" t="str">
        <f t="shared" ca="1" si="68"/>
        <v/>
      </c>
      <c r="Q54" s="58" t="str">
        <f t="shared" ca="1" si="68"/>
        <v/>
      </c>
      <c r="R54" s="58" t="str">
        <f t="shared" ca="1" si="68"/>
        <v/>
      </c>
      <c r="S54" s="58" t="str">
        <f t="shared" ca="1" si="68"/>
        <v/>
      </c>
      <c r="T54" s="58" t="str">
        <f t="shared" ca="1" si="68"/>
        <v/>
      </c>
      <c r="U54" s="58" t="str">
        <f t="shared" ca="1" si="68"/>
        <v/>
      </c>
      <c r="V54" s="58" t="str">
        <f t="shared" ca="1" si="68"/>
        <v/>
      </c>
      <c r="W54" s="69">
        <f ca="1">SUM(C54:V54)</f>
        <v>0</v>
      </c>
      <c r="X54" s="49"/>
      <c r="Z54" s="57" t="e">
        <f ca="1">IF(ISNA(VLOOKUP(Z51,OFFSET(Pairings!$D$2,($B54-1)*gamesPerRound,0,gamesPerRound,3),3,FALSE)),VLOOKUP(Z51,OFFSET(Pairings!$E$2,($B54-1)*gamesPerRound,0,gamesPerRound,3),3,FALSE),VLOOKUP(Z51,OFFSET(Pairings!$D$2,($B54-1)*gamesPerRound,0,gamesPerRound,3),3,FALSE))</f>
        <v>#N/A</v>
      </c>
      <c r="AA54" s="58" t="e">
        <f ca="1">IF(ISNA(VLOOKUP(AA51,OFFSET(Pairings!$D$2,($B54-1)*gamesPerRound,0,gamesPerRound,3),3,FALSE)),VLOOKUP(AA51,OFFSET(Pairings!$E$2,($B54-1)*gamesPerRound,0,gamesPerRound,3),3,FALSE),VLOOKUP(AA51,OFFSET(Pairings!$D$2,($B54-1)*gamesPerRound,0,gamesPerRound,3),3,FALSE))</f>
        <v>#N/A</v>
      </c>
      <c r="AB54" s="58" t="e">
        <f ca="1">IF(ISNA(VLOOKUP(AB51,OFFSET(Pairings!$D$2,($B54-1)*gamesPerRound,0,gamesPerRound,3),3,FALSE)),VLOOKUP(AB51,OFFSET(Pairings!$E$2,($B54-1)*gamesPerRound,0,gamesPerRound,3),3,FALSE),VLOOKUP(AB51,OFFSET(Pairings!$D$2,($B54-1)*gamesPerRound,0,gamesPerRound,3),3,FALSE))</f>
        <v>#N/A</v>
      </c>
      <c r="AC54" s="58" t="e">
        <f ca="1">IF(ISNA(VLOOKUP(AC51,OFFSET(Pairings!$D$2,($B54-1)*gamesPerRound,0,gamesPerRound,3),3,FALSE)),VLOOKUP(AC51,OFFSET(Pairings!$E$2,($B54-1)*gamesPerRound,0,gamesPerRound,3),3,FALSE),VLOOKUP(AC51,OFFSET(Pairings!$D$2,($B54-1)*gamesPerRound,0,gamesPerRound,3),3,FALSE))</f>
        <v>#N/A</v>
      </c>
      <c r="AD54" s="58" t="e">
        <f ca="1">IF(ISNA(VLOOKUP(AD51,OFFSET(Pairings!$D$2,($B54-1)*gamesPerRound,0,gamesPerRound,3),3,FALSE)),VLOOKUP(AD51,OFFSET(Pairings!$E$2,($B54-1)*gamesPerRound,0,gamesPerRound,3),3,FALSE),VLOOKUP(AD51,OFFSET(Pairings!$D$2,($B54-1)*gamesPerRound,0,gamesPerRound,3),3,FALSE))</f>
        <v>#N/A</v>
      </c>
      <c r="AE54" s="58" t="e">
        <f ca="1">IF(ISNA(VLOOKUP(AE51,OFFSET(Pairings!$D$2,($B54-1)*gamesPerRound,0,gamesPerRound,3),3,FALSE)),VLOOKUP(AE51,OFFSET(Pairings!$E$2,($B54-1)*gamesPerRound,0,gamesPerRound,3),3,FALSE),VLOOKUP(AE51,OFFSET(Pairings!$D$2,($B54-1)*gamesPerRound,0,gamesPerRound,3),3,FALSE))</f>
        <v>#N/A</v>
      </c>
      <c r="AF54" s="58" t="e">
        <f ca="1">IF(ISNA(VLOOKUP(AF51,OFFSET(Pairings!$D$2,($B54-1)*gamesPerRound,0,gamesPerRound,3),3,FALSE)),VLOOKUP(AF51,OFFSET(Pairings!$E$2,($B54-1)*gamesPerRound,0,gamesPerRound,3),3,FALSE),VLOOKUP(AF51,OFFSET(Pairings!$D$2,($B54-1)*gamesPerRound,0,gamesPerRound,3),3,FALSE))</f>
        <v>#N/A</v>
      </c>
      <c r="AG54" s="58" t="e">
        <f ca="1">IF(ISNA(VLOOKUP(AG51,OFFSET(Pairings!$D$2,($B54-1)*gamesPerRound,0,gamesPerRound,3),3,FALSE)),VLOOKUP(AG51,OFFSET(Pairings!$E$2,($B54-1)*gamesPerRound,0,gamesPerRound,3),3,FALSE),VLOOKUP(AG51,OFFSET(Pairings!$D$2,($B54-1)*gamesPerRound,0,gamesPerRound,3),3,FALSE))</f>
        <v>#N/A</v>
      </c>
      <c r="AH54" s="58" t="e">
        <f ca="1">IF(ISNA(VLOOKUP(AH51,OFFSET(Pairings!$D$2,($B54-1)*gamesPerRound,0,gamesPerRound,3),3,FALSE)),VLOOKUP(AH51,OFFSET(Pairings!$E$2,($B54-1)*gamesPerRound,0,gamesPerRound,3),3,FALSE),VLOOKUP(AH51,OFFSET(Pairings!$D$2,($B54-1)*gamesPerRound,0,gamesPerRound,3),3,FALSE))</f>
        <v>#N/A</v>
      </c>
      <c r="AI54" s="58" t="e">
        <f ca="1">IF(ISNA(VLOOKUP(AI51,OFFSET(Pairings!$D$2,($B54-1)*gamesPerRound,0,gamesPerRound,3),3,FALSE)),VLOOKUP(AI51,OFFSET(Pairings!$E$2,($B54-1)*gamesPerRound,0,gamesPerRound,3),3,FALSE),VLOOKUP(AI51,OFFSET(Pairings!$D$2,($B54-1)*gamesPerRound,0,gamesPerRound,3),3,FALSE))</f>
        <v>#N/A</v>
      </c>
      <c r="AJ54" s="58" t="e">
        <f ca="1">IF(ISNA(VLOOKUP(AJ51,OFFSET(Pairings!$D$2,($B54-1)*gamesPerRound,0,gamesPerRound,3),3,FALSE)),VLOOKUP(AJ51,OFFSET(Pairings!$E$2,($B54-1)*gamesPerRound,0,gamesPerRound,3),3,FALSE),VLOOKUP(AJ51,OFFSET(Pairings!$D$2,($B54-1)*gamesPerRound,0,gamesPerRound,3),3,FALSE))</f>
        <v>#N/A</v>
      </c>
      <c r="AK54" s="59" t="e">
        <f ca="1">IF(ISNA(VLOOKUP(AK51,OFFSET(Pairings!$D$2,($B54-1)*gamesPerRound,0,gamesPerRound,3),3,FALSE)),VLOOKUP(AK51,OFFSET(Pairings!$E$2,($B54-1)*gamesPerRound,0,gamesPerRound,3),3,FALSE),VLOOKUP(AK51,OFFSET(Pairings!$D$2,($B54-1)*gamesPerRound,0,gamesPerRound,3),3,FALSE))</f>
        <v>#N/A</v>
      </c>
      <c r="AL54" s="59" t="e">
        <f ca="1">IF(ISNA(VLOOKUP(AL51,OFFSET(Pairings!$D$2,($B54-1)*gamesPerRound,0,gamesPerRound,3),3,FALSE)),VLOOKUP(AL51,OFFSET(Pairings!$E$2,($B54-1)*gamesPerRound,0,gamesPerRound,3),3,FALSE),VLOOKUP(AL51,OFFSET(Pairings!$D$2,($B54-1)*gamesPerRound,0,gamesPerRound,3),3,FALSE))</f>
        <v>#N/A</v>
      </c>
      <c r="AM54" s="59" t="e">
        <f ca="1">IF(ISNA(VLOOKUP(AM51,OFFSET(Pairings!$D$2,($B54-1)*gamesPerRound,0,gamesPerRound,3),3,FALSE)),VLOOKUP(AM51,OFFSET(Pairings!$E$2,($B54-1)*gamesPerRound,0,gamesPerRound,3),3,FALSE),VLOOKUP(AM51,OFFSET(Pairings!$D$2,($B54-1)*gamesPerRound,0,gamesPerRound,3),3,FALSE))</f>
        <v>#N/A</v>
      </c>
      <c r="AN54" s="59" t="e">
        <f ca="1">IF(ISNA(VLOOKUP(AN51,OFFSET(Pairings!$D$2,($B54-1)*gamesPerRound,0,gamesPerRound,3),3,FALSE)),VLOOKUP(AN51,OFFSET(Pairings!$E$2,($B54-1)*gamesPerRound,0,gamesPerRound,3),3,FALSE),VLOOKUP(AN51,OFFSET(Pairings!$D$2,($B54-1)*gamesPerRound,0,gamesPerRound,3),3,FALSE))</f>
        <v>#N/A</v>
      </c>
      <c r="AO54" s="59" t="e">
        <f ca="1">IF(ISNA(VLOOKUP(AO51,OFFSET(Pairings!$D$2,($B54-1)*gamesPerRound,0,gamesPerRound,3),3,FALSE)),VLOOKUP(AO51,OFFSET(Pairings!$E$2,($B54-1)*gamesPerRound,0,gamesPerRound,3),3,FALSE),VLOOKUP(AO51,OFFSET(Pairings!$D$2,($B54-1)*gamesPerRound,0,gamesPerRound,3),3,FALSE))</f>
        <v>#N/A</v>
      </c>
      <c r="AP54" s="59" t="e">
        <f ca="1">IF(ISNA(VLOOKUP(AP51,OFFSET(Pairings!$D$2,($B54-1)*gamesPerRound,0,gamesPerRound,3),3,FALSE)),VLOOKUP(AP51,OFFSET(Pairings!$E$2,($B54-1)*gamesPerRound,0,gamesPerRound,3),3,FALSE),VLOOKUP(AP51,OFFSET(Pairings!$D$2,($B54-1)*gamesPerRound,0,gamesPerRound,3),3,FALSE))</f>
        <v>#N/A</v>
      </c>
      <c r="AQ54" s="59" t="e">
        <f ca="1">IF(ISNA(VLOOKUP(AQ51,OFFSET(Pairings!$D$2,($B54-1)*gamesPerRound,0,gamesPerRound,3),3,FALSE)),VLOOKUP(AQ51,OFFSET(Pairings!$E$2,($B54-1)*gamesPerRound,0,gamesPerRound,3),3,FALSE),VLOOKUP(AQ51,OFFSET(Pairings!$D$2,($B54-1)*gamesPerRound,0,gamesPerRound,3),3,FALSE))</f>
        <v>#N/A</v>
      </c>
      <c r="AR54" s="59" t="e">
        <f ca="1">IF(ISNA(VLOOKUP(AR51,OFFSET(Pairings!$D$2,($B54-1)*gamesPerRound,0,gamesPerRound,3),3,FALSE)),VLOOKUP(AR51,OFFSET(Pairings!$E$2,($B54-1)*gamesPerRound,0,gamesPerRound,3),3,FALSE),VLOOKUP(AR51,OFFSET(Pairings!$D$2,($B54-1)*gamesPerRound,0,gamesPerRound,3),3,FALSE))</f>
        <v>#N/A</v>
      </c>
      <c r="AS54" s="59" t="e">
        <f ca="1">IF(ISNA(VLOOKUP(AS51,OFFSET(Pairings!$D$2,($B54-1)*gamesPerRound,0,gamesPerRound,3),3,FALSE)),VLOOKUP(AS51,OFFSET(Pairings!$E$2,($B54-1)*gamesPerRound,0,gamesPerRound,3),3,FALSE),VLOOKUP(AS51,OFFSET(Pairings!$D$2,($B54-1)*gamesPerRound,0,gamesPerRound,3),3,FALSE))</f>
        <v>#N/A</v>
      </c>
      <c r="AT54" s="49" t="e">
        <f ca="1">SUM(Z54:AS54)</f>
        <v>#N/A</v>
      </c>
    </row>
    <row r="55" spans="1:46" ht="15.75" thickBot="1" x14ac:dyDescent="0.25">
      <c r="B55" s="18" t="s">
        <v>110</v>
      </c>
      <c r="C55" s="61">
        <f t="shared" ref="C55:W55" ca="1" si="69">SUM(C52:C54)</f>
        <v>0</v>
      </c>
      <c r="D55" s="51">
        <f t="shared" ca="1" si="69"/>
        <v>0</v>
      </c>
      <c r="E55" s="51">
        <f t="shared" ca="1" si="69"/>
        <v>0</v>
      </c>
      <c r="F55" s="51">
        <f t="shared" ca="1" si="69"/>
        <v>0</v>
      </c>
      <c r="G55" s="51">
        <f t="shared" ca="1" si="69"/>
        <v>0</v>
      </c>
      <c r="H55" s="51">
        <f t="shared" ca="1" si="69"/>
        <v>0</v>
      </c>
      <c r="I55" s="51">
        <f t="shared" ca="1" si="69"/>
        <v>0</v>
      </c>
      <c r="J55" s="51">
        <f t="shared" ca="1" si="69"/>
        <v>0</v>
      </c>
      <c r="K55" s="51">
        <f t="shared" ca="1" si="69"/>
        <v>0</v>
      </c>
      <c r="L55" s="51">
        <f t="shared" ca="1" si="69"/>
        <v>0</v>
      </c>
      <c r="M55" s="51">
        <f t="shared" ca="1" si="69"/>
        <v>0</v>
      </c>
      <c r="N55" s="51">
        <f t="shared" ca="1" si="69"/>
        <v>0</v>
      </c>
      <c r="O55" s="51">
        <f t="shared" ca="1" si="69"/>
        <v>0</v>
      </c>
      <c r="P55" s="51">
        <f t="shared" ca="1" si="69"/>
        <v>0</v>
      </c>
      <c r="Q55" s="51">
        <f t="shared" ca="1" si="69"/>
        <v>0</v>
      </c>
      <c r="R55" s="51">
        <f t="shared" ca="1" si="69"/>
        <v>0</v>
      </c>
      <c r="S55" s="51">
        <f t="shared" ca="1" si="69"/>
        <v>0</v>
      </c>
      <c r="T55" s="51">
        <f t="shared" ca="1" si="69"/>
        <v>0</v>
      </c>
      <c r="U55" s="51">
        <f t="shared" ca="1" si="69"/>
        <v>0</v>
      </c>
      <c r="V55" s="51">
        <f t="shared" ca="1" si="69"/>
        <v>0</v>
      </c>
      <c r="W55" s="70">
        <f t="shared" ca="1" si="69"/>
        <v>0</v>
      </c>
      <c r="X55" s="65">
        <f ca="1">VLOOKUP(A51,OFFSET(Teams!$B$1,1,0,teams,4),4,FALSE)</f>
        <v>1</v>
      </c>
      <c r="Z55" s="61" t="e">
        <f t="shared" ref="Z55:AT55" ca="1" si="70">SUM(Z52:Z54)</f>
        <v>#N/A</v>
      </c>
      <c r="AA55" s="51" t="e">
        <f t="shared" ca="1" si="70"/>
        <v>#N/A</v>
      </c>
      <c r="AB55" s="51" t="e">
        <f t="shared" ca="1" si="70"/>
        <v>#N/A</v>
      </c>
      <c r="AC55" s="51" t="e">
        <f t="shared" ca="1" si="70"/>
        <v>#N/A</v>
      </c>
      <c r="AD55" s="51" t="e">
        <f t="shared" ca="1" si="70"/>
        <v>#N/A</v>
      </c>
      <c r="AE55" s="51" t="e">
        <f t="shared" ca="1" si="70"/>
        <v>#N/A</v>
      </c>
      <c r="AF55" s="51" t="e">
        <f t="shared" ca="1" si="70"/>
        <v>#N/A</v>
      </c>
      <c r="AG55" s="51" t="e">
        <f t="shared" ca="1" si="70"/>
        <v>#N/A</v>
      </c>
      <c r="AH55" s="51" t="e">
        <f t="shared" ca="1" si="70"/>
        <v>#N/A</v>
      </c>
      <c r="AI55" s="51" t="e">
        <f t="shared" ca="1" si="70"/>
        <v>#N/A</v>
      </c>
      <c r="AJ55" s="51" t="e">
        <f t="shared" ca="1" si="70"/>
        <v>#N/A</v>
      </c>
      <c r="AK55" s="51" t="e">
        <f t="shared" ca="1" si="70"/>
        <v>#N/A</v>
      </c>
      <c r="AL55" s="51" t="e">
        <f t="shared" ca="1" si="70"/>
        <v>#N/A</v>
      </c>
      <c r="AM55" s="51" t="e">
        <f t="shared" ca="1" si="70"/>
        <v>#N/A</v>
      </c>
      <c r="AN55" s="51" t="e">
        <f t="shared" ca="1" si="70"/>
        <v>#N/A</v>
      </c>
      <c r="AO55" s="51" t="e">
        <f t="shared" ca="1" si="70"/>
        <v>#N/A</v>
      </c>
      <c r="AP55" s="51" t="e">
        <f t="shared" ca="1" si="70"/>
        <v>#N/A</v>
      </c>
      <c r="AQ55" s="51" t="e">
        <f t="shared" ca="1" si="70"/>
        <v>#N/A</v>
      </c>
      <c r="AR55" s="51" t="e">
        <f t="shared" ca="1" si="70"/>
        <v>#N/A</v>
      </c>
      <c r="AS55" s="51" t="e">
        <f t="shared" ca="1" si="70"/>
        <v>#N/A</v>
      </c>
      <c r="AT55" s="37" t="e">
        <f t="shared" ca="1" si="70"/>
        <v>#N/A</v>
      </c>
    </row>
    <row r="56" spans="1:46" ht="15.75" thickBot="1" x14ac:dyDescent="0.25"/>
    <row r="57" spans="1:46" x14ac:dyDescent="0.2">
      <c r="A57" s="12" t="s">
        <v>213</v>
      </c>
      <c r="B57" s="38">
        <f>VLOOKUP(A57,TeamLookup,2,FALSE)</f>
        <v>0</v>
      </c>
      <c r="C57" s="60" t="str">
        <f>$A57&amp;"."&amp;TEXT(C$1,"00")</f>
        <v>J.01</v>
      </c>
      <c r="D57" s="50" t="str">
        <f t="shared" ref="D57:V57" si="71">$A57&amp;"."&amp;TEXT(D$1,"00")</f>
        <v>J.02</v>
      </c>
      <c r="E57" s="50" t="str">
        <f t="shared" si="71"/>
        <v>J.03</v>
      </c>
      <c r="F57" s="50" t="str">
        <f t="shared" si="71"/>
        <v>J.04</v>
      </c>
      <c r="G57" s="50" t="str">
        <f t="shared" si="71"/>
        <v>J.05</v>
      </c>
      <c r="H57" s="50" t="str">
        <f t="shared" si="71"/>
        <v>J.06</v>
      </c>
      <c r="I57" s="50" t="str">
        <f t="shared" si="71"/>
        <v>J.07</v>
      </c>
      <c r="J57" s="50" t="str">
        <f t="shared" si="71"/>
        <v>J.08</v>
      </c>
      <c r="K57" s="50" t="str">
        <f t="shared" si="71"/>
        <v>J.09</v>
      </c>
      <c r="L57" s="50" t="str">
        <f t="shared" si="71"/>
        <v>J.10</v>
      </c>
      <c r="M57" s="50" t="str">
        <f t="shared" si="71"/>
        <v>J.11</v>
      </c>
      <c r="N57" s="50" t="str">
        <f t="shared" si="71"/>
        <v>J.12</v>
      </c>
      <c r="O57" s="50" t="str">
        <f t="shared" si="71"/>
        <v>J.13</v>
      </c>
      <c r="P57" s="50" t="str">
        <f t="shared" si="71"/>
        <v>J.14</v>
      </c>
      <c r="Q57" s="50" t="str">
        <f t="shared" si="71"/>
        <v>J.15</v>
      </c>
      <c r="R57" s="50" t="str">
        <f t="shared" si="71"/>
        <v>J.16</v>
      </c>
      <c r="S57" s="50" t="str">
        <f t="shared" si="71"/>
        <v>J.17</v>
      </c>
      <c r="T57" s="50" t="str">
        <f t="shared" si="71"/>
        <v>J.18</v>
      </c>
      <c r="U57" s="50" t="str">
        <f t="shared" si="71"/>
        <v>J.19</v>
      </c>
      <c r="V57" s="50" t="str">
        <f t="shared" si="71"/>
        <v>J.20</v>
      </c>
      <c r="W57" s="67" t="s">
        <v>110</v>
      </c>
      <c r="X57" s="66" t="s">
        <v>137</v>
      </c>
      <c r="Y57" s="12"/>
      <c r="Z57" s="60" t="str">
        <f>$A57&amp;"."&amp;TEXT(Z$1,"00")</f>
        <v>J.01</v>
      </c>
      <c r="AA57" s="50" t="str">
        <f t="shared" ref="AA57:AS57" si="72">$A57&amp;"."&amp;TEXT(AA$1,"00")</f>
        <v>J.02</v>
      </c>
      <c r="AB57" s="50" t="str">
        <f t="shared" si="72"/>
        <v>J.03</v>
      </c>
      <c r="AC57" s="50" t="str">
        <f t="shared" si="72"/>
        <v>J.04</v>
      </c>
      <c r="AD57" s="50" t="str">
        <f t="shared" si="72"/>
        <v>J.05</v>
      </c>
      <c r="AE57" s="50" t="str">
        <f t="shared" si="72"/>
        <v>J.06</v>
      </c>
      <c r="AF57" s="50" t="str">
        <f t="shared" si="72"/>
        <v>J.07</v>
      </c>
      <c r="AG57" s="50" t="str">
        <f t="shared" si="72"/>
        <v>J.08</v>
      </c>
      <c r="AH57" s="50" t="str">
        <f t="shared" si="72"/>
        <v>J.09</v>
      </c>
      <c r="AI57" s="50" t="str">
        <f t="shared" si="72"/>
        <v>J.10</v>
      </c>
      <c r="AJ57" s="50" t="str">
        <f t="shared" si="72"/>
        <v>J.11</v>
      </c>
      <c r="AK57" s="50" t="str">
        <f t="shared" si="72"/>
        <v>J.12</v>
      </c>
      <c r="AL57" s="50" t="str">
        <f t="shared" si="72"/>
        <v>J.13</v>
      </c>
      <c r="AM57" s="50" t="str">
        <f t="shared" si="72"/>
        <v>J.14</v>
      </c>
      <c r="AN57" s="50" t="str">
        <f t="shared" si="72"/>
        <v>J.15</v>
      </c>
      <c r="AO57" s="50" t="str">
        <f t="shared" si="72"/>
        <v>J.16</v>
      </c>
      <c r="AP57" s="50" t="str">
        <f t="shared" si="72"/>
        <v>J.17</v>
      </c>
      <c r="AQ57" s="50" t="str">
        <f t="shared" si="72"/>
        <v>J.18</v>
      </c>
      <c r="AR57" s="50" t="str">
        <f t="shared" si="72"/>
        <v>J.19</v>
      </c>
      <c r="AS57" s="50" t="str">
        <f t="shared" si="72"/>
        <v>J.20</v>
      </c>
      <c r="AT57" s="36" t="s">
        <v>110</v>
      </c>
    </row>
    <row r="58" spans="1:46" x14ac:dyDescent="0.2">
      <c r="B58" s="48">
        <v>1</v>
      </c>
      <c r="C58" s="52" t="str">
        <f t="shared" ref="C58:L60" ca="1" si="73">IF(ISNA(Z58),"",Z58)</f>
        <v/>
      </c>
      <c r="D58" s="53" t="str">
        <f t="shared" ca="1" si="73"/>
        <v/>
      </c>
      <c r="E58" s="53" t="str">
        <f t="shared" ca="1" si="73"/>
        <v/>
      </c>
      <c r="F58" s="53" t="str">
        <f t="shared" ca="1" si="73"/>
        <v/>
      </c>
      <c r="G58" s="53" t="str">
        <f t="shared" ca="1" si="73"/>
        <v/>
      </c>
      <c r="H58" s="53" t="str">
        <f t="shared" ca="1" si="73"/>
        <v/>
      </c>
      <c r="I58" s="53" t="str">
        <f t="shared" ca="1" si="73"/>
        <v/>
      </c>
      <c r="J58" s="53" t="str">
        <f t="shared" ca="1" si="73"/>
        <v/>
      </c>
      <c r="K58" s="53" t="str">
        <f t="shared" ca="1" si="73"/>
        <v/>
      </c>
      <c r="L58" s="53" t="str">
        <f t="shared" ca="1" si="73"/>
        <v/>
      </c>
      <c r="M58" s="53" t="str">
        <f t="shared" ref="M58:V60" ca="1" si="74">IF(ISNA(AJ58),"",AJ58)</f>
        <v/>
      </c>
      <c r="N58" s="53" t="str">
        <f t="shared" ca="1" si="74"/>
        <v/>
      </c>
      <c r="O58" s="53" t="str">
        <f t="shared" ca="1" si="74"/>
        <v/>
      </c>
      <c r="P58" s="53" t="str">
        <f t="shared" ca="1" si="74"/>
        <v/>
      </c>
      <c r="Q58" s="53" t="str">
        <f t="shared" ca="1" si="74"/>
        <v/>
      </c>
      <c r="R58" s="53" t="str">
        <f t="shared" ca="1" si="74"/>
        <v/>
      </c>
      <c r="S58" s="53" t="str">
        <f t="shared" ca="1" si="74"/>
        <v/>
      </c>
      <c r="T58" s="53" t="str">
        <f t="shared" ca="1" si="74"/>
        <v/>
      </c>
      <c r="U58" s="53" t="str">
        <f t="shared" ca="1" si="74"/>
        <v/>
      </c>
      <c r="V58" s="53" t="str">
        <f t="shared" ca="1" si="74"/>
        <v/>
      </c>
      <c r="W58" s="68">
        <f ca="1">SUM(C58:V58)</f>
        <v>0</v>
      </c>
      <c r="X58" s="49"/>
      <c r="Z58" s="53" t="e">
        <f ca="1">IF(ISNA(VLOOKUP(Z57,OFFSET(Pairings!$D$2,($B58-1)*gamesPerRound,0,gamesPerRound,3),3,FALSE)),VLOOKUP(Z57,OFFSET(Pairings!$E$2,($B58-1)*gamesPerRound,0,gamesPerRound,3),3,FALSE),VLOOKUP(Z57,OFFSET(Pairings!$D$2,($B58-1)*gamesPerRound,0,gamesPerRound,3),3,FALSE))</f>
        <v>#N/A</v>
      </c>
      <c r="AA58" s="53" t="e">
        <f ca="1">IF(ISNA(VLOOKUP(AA57,OFFSET(Pairings!$D$2,($B58-1)*gamesPerRound,0,gamesPerRound,3),3,FALSE)),VLOOKUP(AA57,OFFSET(Pairings!$E$2,($B58-1)*gamesPerRound,0,gamesPerRound,3),3,FALSE),VLOOKUP(AA57,OFFSET(Pairings!$D$2,($B58-1)*gamesPerRound,0,gamesPerRound,3),3,FALSE))</f>
        <v>#N/A</v>
      </c>
      <c r="AB58" s="53" t="e">
        <f ca="1">IF(ISNA(VLOOKUP(AB57,OFFSET(Pairings!$D$2,($B58-1)*gamesPerRound,0,gamesPerRound,3),3,FALSE)),VLOOKUP(AB57,OFFSET(Pairings!$E$2,($B58-1)*gamesPerRound,0,gamesPerRound,3),3,FALSE),VLOOKUP(AB57,OFFSET(Pairings!$D$2,($B58-1)*gamesPerRound,0,gamesPerRound,3),3,FALSE))</f>
        <v>#N/A</v>
      </c>
      <c r="AC58" s="53" t="e">
        <f ca="1">IF(ISNA(VLOOKUP(AC57,OFFSET(Pairings!$D$2,($B58-1)*gamesPerRound,0,gamesPerRound,3),3,FALSE)),VLOOKUP(AC57,OFFSET(Pairings!$E$2,($B58-1)*gamesPerRound,0,gamesPerRound,3),3,FALSE),VLOOKUP(AC57,OFFSET(Pairings!$D$2,($B58-1)*gamesPerRound,0,gamesPerRound,3),3,FALSE))</f>
        <v>#N/A</v>
      </c>
      <c r="AD58" s="53" t="e">
        <f ca="1">IF(ISNA(VLOOKUP(AD57,OFFSET(Pairings!$D$2,($B58-1)*gamesPerRound,0,gamesPerRound,3),3,FALSE)),VLOOKUP(AD57,OFFSET(Pairings!$E$2,($B58-1)*gamesPerRound,0,gamesPerRound,3),3,FALSE),VLOOKUP(AD57,OFFSET(Pairings!$D$2,($B58-1)*gamesPerRound,0,gamesPerRound,3),3,FALSE))</f>
        <v>#N/A</v>
      </c>
      <c r="AE58" s="53" t="e">
        <f ca="1">IF(ISNA(VLOOKUP(AE57,OFFSET(Pairings!$D$2,($B58-1)*gamesPerRound,0,gamesPerRound,3),3,FALSE)),VLOOKUP(AE57,OFFSET(Pairings!$E$2,($B58-1)*gamesPerRound,0,gamesPerRound,3),3,FALSE),VLOOKUP(AE57,OFFSET(Pairings!$D$2,($B58-1)*gamesPerRound,0,gamesPerRound,3),3,FALSE))</f>
        <v>#N/A</v>
      </c>
      <c r="AF58" s="53" t="e">
        <f ca="1">IF(ISNA(VLOOKUP(AF57,OFFSET(Pairings!$D$2,($B58-1)*gamesPerRound,0,gamesPerRound,3),3,FALSE)),VLOOKUP(AF57,OFFSET(Pairings!$E$2,($B58-1)*gamesPerRound,0,gamesPerRound,3),3,FALSE),VLOOKUP(AF57,OFFSET(Pairings!$D$2,($B58-1)*gamesPerRound,0,gamesPerRound,3),3,FALSE))</f>
        <v>#N/A</v>
      </c>
      <c r="AG58" s="53" t="e">
        <f ca="1">IF(ISNA(VLOOKUP(AG57,OFFSET(Pairings!$D$2,($B58-1)*gamesPerRound,0,gamesPerRound,3),3,FALSE)),VLOOKUP(AG57,OFFSET(Pairings!$E$2,($B58-1)*gamesPerRound,0,gamesPerRound,3),3,FALSE),VLOOKUP(AG57,OFFSET(Pairings!$D$2,($B58-1)*gamesPerRound,0,gamesPerRound,3),3,FALSE))</f>
        <v>#N/A</v>
      </c>
      <c r="AH58" s="53" t="e">
        <f ca="1">IF(ISNA(VLOOKUP(AH57,OFFSET(Pairings!$D$2,($B58-1)*gamesPerRound,0,gamesPerRound,3),3,FALSE)),VLOOKUP(AH57,OFFSET(Pairings!$E$2,($B58-1)*gamesPerRound,0,gamesPerRound,3),3,FALSE),VLOOKUP(AH57,OFFSET(Pairings!$D$2,($B58-1)*gamesPerRound,0,gamesPerRound,3),3,FALSE))</f>
        <v>#N/A</v>
      </c>
      <c r="AI58" s="53" t="e">
        <f ca="1">IF(ISNA(VLOOKUP(AI57,OFFSET(Pairings!$D$2,($B58-1)*gamesPerRound,0,gamesPerRound,3),3,FALSE)),VLOOKUP(AI57,OFFSET(Pairings!$E$2,($B58-1)*gamesPerRound,0,gamesPerRound,3),3,FALSE),VLOOKUP(AI57,OFFSET(Pairings!$D$2,($B58-1)*gamesPerRound,0,gamesPerRound,3),3,FALSE))</f>
        <v>#N/A</v>
      </c>
      <c r="AJ58" s="53" t="e">
        <f ca="1">IF(ISNA(VLOOKUP(AJ57,OFFSET(Pairings!$D$2,($B58-1)*gamesPerRound,0,gamesPerRound,3),3,FALSE)),VLOOKUP(AJ57,OFFSET(Pairings!$E$2,($B58-1)*gamesPerRound,0,gamesPerRound,3),3,FALSE),VLOOKUP(AJ57,OFFSET(Pairings!$D$2,($B58-1)*gamesPerRound,0,gamesPerRound,3),3,FALSE))</f>
        <v>#N/A</v>
      </c>
      <c r="AK58" s="54" t="e">
        <f ca="1">IF(ISNA(VLOOKUP(AK57,OFFSET(Pairings!$D$2,($B58-1)*gamesPerRound,0,gamesPerRound,3),3,FALSE)),VLOOKUP(AK57,OFFSET(Pairings!$E$2,($B58-1)*gamesPerRound,0,gamesPerRound,3),3,FALSE),VLOOKUP(AK57,OFFSET(Pairings!$D$2,($B58-1)*gamesPerRound,0,gamesPerRound,3),3,FALSE))</f>
        <v>#N/A</v>
      </c>
      <c r="AL58" s="54" t="e">
        <f ca="1">IF(ISNA(VLOOKUP(AL57,OFFSET(Pairings!$D$2,($B58-1)*gamesPerRound,0,gamesPerRound,3),3,FALSE)),VLOOKUP(AL57,OFFSET(Pairings!$E$2,($B58-1)*gamesPerRound,0,gamesPerRound,3),3,FALSE),VLOOKUP(AL57,OFFSET(Pairings!$D$2,($B58-1)*gamesPerRound,0,gamesPerRound,3),3,FALSE))</f>
        <v>#N/A</v>
      </c>
      <c r="AM58" s="54" t="e">
        <f ca="1">IF(ISNA(VLOOKUP(AM57,OFFSET(Pairings!$D$2,($B58-1)*gamesPerRound,0,gamesPerRound,3),3,FALSE)),VLOOKUP(AM57,OFFSET(Pairings!$E$2,($B58-1)*gamesPerRound,0,gamesPerRound,3),3,FALSE),VLOOKUP(AM57,OFFSET(Pairings!$D$2,($B58-1)*gamesPerRound,0,gamesPerRound,3),3,FALSE))</f>
        <v>#N/A</v>
      </c>
      <c r="AN58" s="54" t="e">
        <f ca="1">IF(ISNA(VLOOKUP(AN57,OFFSET(Pairings!$D$2,($B58-1)*gamesPerRound,0,gamesPerRound,3),3,FALSE)),VLOOKUP(AN57,OFFSET(Pairings!$E$2,($B58-1)*gamesPerRound,0,gamesPerRound,3),3,FALSE),VLOOKUP(AN57,OFFSET(Pairings!$D$2,($B58-1)*gamesPerRound,0,gamesPerRound,3),3,FALSE))</f>
        <v>#N/A</v>
      </c>
      <c r="AO58" s="54" t="e">
        <f ca="1">IF(ISNA(VLOOKUP(AO57,OFFSET(Pairings!$D$2,($B58-1)*gamesPerRound,0,gamesPerRound,3),3,FALSE)),VLOOKUP(AO57,OFFSET(Pairings!$E$2,($B58-1)*gamesPerRound,0,gamesPerRound,3),3,FALSE),VLOOKUP(AO57,OFFSET(Pairings!$D$2,($B58-1)*gamesPerRound,0,gamesPerRound,3),3,FALSE))</f>
        <v>#N/A</v>
      </c>
      <c r="AP58" s="54" t="e">
        <f ca="1">IF(ISNA(VLOOKUP(AP57,OFFSET(Pairings!$D$2,($B58-1)*gamesPerRound,0,gamesPerRound,3),3,FALSE)),VLOOKUP(AP57,OFFSET(Pairings!$E$2,($B58-1)*gamesPerRound,0,gamesPerRound,3),3,FALSE),VLOOKUP(AP57,OFFSET(Pairings!$D$2,($B58-1)*gamesPerRound,0,gamesPerRound,3),3,FALSE))</f>
        <v>#N/A</v>
      </c>
      <c r="AQ58" s="54" t="e">
        <f ca="1">IF(ISNA(VLOOKUP(AQ57,OFFSET(Pairings!$D$2,($B58-1)*gamesPerRound,0,gamesPerRound,3),3,FALSE)),VLOOKUP(AQ57,OFFSET(Pairings!$E$2,($B58-1)*gamesPerRound,0,gamesPerRound,3),3,FALSE),VLOOKUP(AQ57,OFFSET(Pairings!$D$2,($B58-1)*gamesPerRound,0,gamesPerRound,3),3,FALSE))</f>
        <v>#N/A</v>
      </c>
      <c r="AR58" s="54" t="e">
        <f ca="1">IF(ISNA(VLOOKUP(AR57,OFFSET(Pairings!$D$2,($B58-1)*gamesPerRound,0,gamesPerRound,3),3,FALSE)),VLOOKUP(AR57,OFFSET(Pairings!$E$2,($B58-1)*gamesPerRound,0,gamesPerRound,3),3,FALSE),VLOOKUP(AR57,OFFSET(Pairings!$D$2,($B58-1)*gamesPerRound,0,gamesPerRound,3),3,FALSE))</f>
        <v>#N/A</v>
      </c>
      <c r="AS58" s="54" t="e">
        <f ca="1">IF(ISNA(VLOOKUP(AS57,OFFSET(Pairings!$D$2,($B58-1)*gamesPerRound,0,gamesPerRound,3),3,FALSE)),VLOOKUP(AS57,OFFSET(Pairings!$E$2,($B58-1)*gamesPerRound,0,gamesPerRound,3),3,FALSE),VLOOKUP(AS57,OFFSET(Pairings!$D$2,($B58-1)*gamesPerRound,0,gamesPerRound,3),3,FALSE))</f>
        <v>#N/A</v>
      </c>
      <c r="AT58" s="49" t="e">
        <f ca="1">SUM(Z58:AS58)</f>
        <v>#N/A</v>
      </c>
    </row>
    <row r="59" spans="1:46" x14ac:dyDescent="0.2">
      <c r="B59" s="48">
        <v>2</v>
      </c>
      <c r="C59" s="55" t="str">
        <f t="shared" ca="1" si="73"/>
        <v/>
      </c>
      <c r="D59" s="33" t="str">
        <f t="shared" ca="1" si="73"/>
        <v/>
      </c>
      <c r="E59" s="33" t="str">
        <f t="shared" ca="1" si="73"/>
        <v/>
      </c>
      <c r="F59" s="33" t="str">
        <f t="shared" ca="1" si="73"/>
        <v/>
      </c>
      <c r="G59" s="33" t="str">
        <f t="shared" ca="1" si="73"/>
        <v/>
      </c>
      <c r="H59" s="33" t="str">
        <f t="shared" ca="1" si="73"/>
        <v/>
      </c>
      <c r="I59" s="33" t="str">
        <f t="shared" ca="1" si="73"/>
        <v/>
      </c>
      <c r="J59" s="33" t="str">
        <f t="shared" ca="1" si="73"/>
        <v/>
      </c>
      <c r="K59" s="33" t="str">
        <f t="shared" ca="1" si="73"/>
        <v/>
      </c>
      <c r="L59" s="33" t="str">
        <f t="shared" ca="1" si="73"/>
        <v/>
      </c>
      <c r="M59" s="33" t="str">
        <f t="shared" ca="1" si="74"/>
        <v/>
      </c>
      <c r="N59" s="33" t="str">
        <f t="shared" ca="1" si="74"/>
        <v/>
      </c>
      <c r="O59" s="33" t="str">
        <f t="shared" ca="1" si="74"/>
        <v/>
      </c>
      <c r="P59" s="33" t="str">
        <f t="shared" ca="1" si="74"/>
        <v/>
      </c>
      <c r="Q59" s="33" t="str">
        <f t="shared" ca="1" si="74"/>
        <v/>
      </c>
      <c r="R59" s="33" t="str">
        <f t="shared" ca="1" si="74"/>
        <v/>
      </c>
      <c r="S59" s="33" t="str">
        <f t="shared" ca="1" si="74"/>
        <v/>
      </c>
      <c r="T59" s="33" t="str">
        <f t="shared" ca="1" si="74"/>
        <v/>
      </c>
      <c r="U59" s="33" t="str">
        <f t="shared" ca="1" si="74"/>
        <v/>
      </c>
      <c r="V59" s="33" t="str">
        <f t="shared" ca="1" si="74"/>
        <v/>
      </c>
      <c r="W59" s="69">
        <f ca="1">SUM(C59:V59)</f>
        <v>0</v>
      </c>
      <c r="X59" s="49"/>
      <c r="Z59" s="55" t="e">
        <f ca="1">IF(ISNA(VLOOKUP(Z57,OFFSET(Pairings!$D$2,($B59-1)*gamesPerRound,0,gamesPerRound,3),3,FALSE)),VLOOKUP(Z57,OFFSET(Pairings!$E$2,($B59-1)*gamesPerRound,0,gamesPerRound,3),3,FALSE),VLOOKUP(Z57,OFFSET(Pairings!$D$2,($B59-1)*gamesPerRound,0,gamesPerRound,3),3,FALSE))</f>
        <v>#N/A</v>
      </c>
      <c r="AA59" s="33" t="e">
        <f ca="1">IF(ISNA(VLOOKUP(AA57,OFFSET(Pairings!$D$2,($B59-1)*gamesPerRound,0,gamesPerRound,3),3,FALSE)),VLOOKUP(AA57,OFFSET(Pairings!$E$2,($B59-1)*gamesPerRound,0,gamesPerRound,3),3,FALSE),VLOOKUP(AA57,OFFSET(Pairings!$D$2,($B59-1)*gamesPerRound,0,gamesPerRound,3),3,FALSE))</f>
        <v>#N/A</v>
      </c>
      <c r="AB59" s="33" t="e">
        <f ca="1">IF(ISNA(VLOOKUP(AB57,OFFSET(Pairings!$D$2,($B59-1)*gamesPerRound,0,gamesPerRound,3),3,FALSE)),VLOOKUP(AB57,OFFSET(Pairings!$E$2,($B59-1)*gamesPerRound,0,gamesPerRound,3),3,FALSE),VLOOKUP(AB57,OFFSET(Pairings!$D$2,($B59-1)*gamesPerRound,0,gamesPerRound,3),3,FALSE))</f>
        <v>#N/A</v>
      </c>
      <c r="AC59" s="33" t="e">
        <f ca="1">IF(ISNA(VLOOKUP(AC57,OFFSET(Pairings!$D$2,($B59-1)*gamesPerRound,0,gamesPerRound,3),3,FALSE)),VLOOKUP(AC57,OFFSET(Pairings!$E$2,($B59-1)*gamesPerRound,0,gamesPerRound,3),3,FALSE),VLOOKUP(AC57,OFFSET(Pairings!$D$2,($B59-1)*gamesPerRound,0,gamesPerRound,3),3,FALSE))</f>
        <v>#N/A</v>
      </c>
      <c r="AD59" s="33" t="e">
        <f ca="1">IF(ISNA(VLOOKUP(AD57,OFFSET(Pairings!$D$2,($B59-1)*gamesPerRound,0,gamesPerRound,3),3,FALSE)),VLOOKUP(AD57,OFFSET(Pairings!$E$2,($B59-1)*gamesPerRound,0,gamesPerRound,3),3,FALSE),VLOOKUP(AD57,OFFSET(Pairings!$D$2,($B59-1)*gamesPerRound,0,gamesPerRound,3),3,FALSE))</f>
        <v>#N/A</v>
      </c>
      <c r="AE59" s="33" t="e">
        <f ca="1">IF(ISNA(VLOOKUP(AE57,OFFSET(Pairings!$D$2,($B59-1)*gamesPerRound,0,gamesPerRound,3),3,FALSE)),VLOOKUP(AE57,OFFSET(Pairings!$E$2,($B59-1)*gamesPerRound,0,gamesPerRound,3),3,FALSE),VLOOKUP(AE57,OFFSET(Pairings!$D$2,($B59-1)*gamesPerRound,0,gamesPerRound,3),3,FALSE))</f>
        <v>#N/A</v>
      </c>
      <c r="AF59" s="33" t="e">
        <f ca="1">IF(ISNA(VLOOKUP(AF57,OFFSET(Pairings!$D$2,($B59-1)*gamesPerRound,0,gamesPerRound,3),3,FALSE)),VLOOKUP(AF57,OFFSET(Pairings!$E$2,($B59-1)*gamesPerRound,0,gamesPerRound,3),3,FALSE),VLOOKUP(AF57,OFFSET(Pairings!$D$2,($B59-1)*gamesPerRound,0,gamesPerRound,3),3,FALSE))</f>
        <v>#N/A</v>
      </c>
      <c r="AG59" s="33" t="e">
        <f ca="1">IF(ISNA(VLOOKUP(AG57,OFFSET(Pairings!$D$2,($B59-1)*gamesPerRound,0,gamesPerRound,3),3,FALSE)),VLOOKUP(AG57,OFFSET(Pairings!$E$2,($B59-1)*gamesPerRound,0,gamesPerRound,3),3,FALSE),VLOOKUP(AG57,OFFSET(Pairings!$D$2,($B59-1)*gamesPerRound,0,gamesPerRound,3),3,FALSE))</f>
        <v>#N/A</v>
      </c>
      <c r="AH59" s="33" t="e">
        <f ca="1">IF(ISNA(VLOOKUP(AH57,OFFSET(Pairings!$D$2,($B59-1)*gamesPerRound,0,gamesPerRound,3),3,FALSE)),VLOOKUP(AH57,OFFSET(Pairings!$E$2,($B59-1)*gamesPerRound,0,gamesPerRound,3),3,FALSE),VLOOKUP(AH57,OFFSET(Pairings!$D$2,($B59-1)*gamesPerRound,0,gamesPerRound,3),3,FALSE))</f>
        <v>#N/A</v>
      </c>
      <c r="AI59" s="33" t="e">
        <f ca="1">IF(ISNA(VLOOKUP(AI57,OFFSET(Pairings!$D$2,($B59-1)*gamesPerRound,0,gamesPerRound,3),3,FALSE)),VLOOKUP(AI57,OFFSET(Pairings!$E$2,($B59-1)*gamesPerRound,0,gamesPerRound,3),3,FALSE),VLOOKUP(AI57,OFFSET(Pairings!$D$2,($B59-1)*gamesPerRound,0,gamesPerRound,3),3,FALSE))</f>
        <v>#N/A</v>
      </c>
      <c r="AJ59" s="33" t="e">
        <f ca="1">IF(ISNA(VLOOKUP(AJ57,OFFSET(Pairings!$D$2,($B59-1)*gamesPerRound,0,gamesPerRound,3),3,FALSE)),VLOOKUP(AJ57,OFFSET(Pairings!$E$2,($B59-1)*gamesPerRound,0,gamesPerRound,3),3,FALSE),VLOOKUP(AJ57,OFFSET(Pairings!$D$2,($B59-1)*gamesPerRound,0,gamesPerRound,3),3,FALSE))</f>
        <v>#N/A</v>
      </c>
      <c r="AK59" s="56" t="e">
        <f ca="1">IF(ISNA(VLOOKUP(AK57,OFFSET(Pairings!$D$2,($B59-1)*gamesPerRound,0,gamesPerRound,3),3,FALSE)),VLOOKUP(AK57,OFFSET(Pairings!$E$2,($B59-1)*gamesPerRound,0,gamesPerRound,3),3,FALSE),VLOOKUP(AK57,OFFSET(Pairings!$D$2,($B59-1)*gamesPerRound,0,gamesPerRound,3),3,FALSE))</f>
        <v>#N/A</v>
      </c>
      <c r="AL59" s="56" t="e">
        <f ca="1">IF(ISNA(VLOOKUP(AL57,OFFSET(Pairings!$D$2,($B59-1)*gamesPerRound,0,gamesPerRound,3),3,FALSE)),VLOOKUP(AL57,OFFSET(Pairings!$E$2,($B59-1)*gamesPerRound,0,gamesPerRound,3),3,FALSE),VLOOKUP(AL57,OFFSET(Pairings!$D$2,($B59-1)*gamesPerRound,0,gamesPerRound,3),3,FALSE))</f>
        <v>#N/A</v>
      </c>
      <c r="AM59" s="56" t="e">
        <f ca="1">IF(ISNA(VLOOKUP(AM57,OFFSET(Pairings!$D$2,($B59-1)*gamesPerRound,0,gamesPerRound,3),3,FALSE)),VLOOKUP(AM57,OFFSET(Pairings!$E$2,($B59-1)*gamesPerRound,0,gamesPerRound,3),3,FALSE),VLOOKUP(AM57,OFFSET(Pairings!$D$2,($B59-1)*gamesPerRound,0,gamesPerRound,3),3,FALSE))</f>
        <v>#N/A</v>
      </c>
      <c r="AN59" s="56" t="e">
        <f ca="1">IF(ISNA(VLOOKUP(AN57,OFFSET(Pairings!$D$2,($B59-1)*gamesPerRound,0,gamesPerRound,3),3,FALSE)),VLOOKUP(AN57,OFFSET(Pairings!$E$2,($B59-1)*gamesPerRound,0,gamesPerRound,3),3,FALSE),VLOOKUP(AN57,OFFSET(Pairings!$D$2,($B59-1)*gamesPerRound,0,gamesPerRound,3),3,FALSE))</f>
        <v>#N/A</v>
      </c>
      <c r="AO59" s="56" t="e">
        <f ca="1">IF(ISNA(VLOOKUP(AO57,OFFSET(Pairings!$D$2,($B59-1)*gamesPerRound,0,gamesPerRound,3),3,FALSE)),VLOOKUP(AO57,OFFSET(Pairings!$E$2,($B59-1)*gamesPerRound,0,gamesPerRound,3),3,FALSE),VLOOKUP(AO57,OFFSET(Pairings!$D$2,($B59-1)*gamesPerRound,0,gamesPerRound,3),3,FALSE))</f>
        <v>#N/A</v>
      </c>
      <c r="AP59" s="56" t="e">
        <f ca="1">IF(ISNA(VLOOKUP(AP57,OFFSET(Pairings!$D$2,($B59-1)*gamesPerRound,0,gamesPerRound,3),3,FALSE)),VLOOKUP(AP57,OFFSET(Pairings!$E$2,($B59-1)*gamesPerRound,0,gamesPerRound,3),3,FALSE),VLOOKUP(AP57,OFFSET(Pairings!$D$2,($B59-1)*gamesPerRound,0,gamesPerRound,3),3,FALSE))</f>
        <v>#N/A</v>
      </c>
      <c r="AQ59" s="56" t="e">
        <f ca="1">IF(ISNA(VLOOKUP(AQ57,OFFSET(Pairings!$D$2,($B59-1)*gamesPerRound,0,gamesPerRound,3),3,FALSE)),VLOOKUP(AQ57,OFFSET(Pairings!$E$2,($B59-1)*gamesPerRound,0,gamesPerRound,3),3,FALSE),VLOOKUP(AQ57,OFFSET(Pairings!$D$2,($B59-1)*gamesPerRound,0,gamesPerRound,3),3,FALSE))</f>
        <v>#N/A</v>
      </c>
      <c r="AR59" s="56" t="e">
        <f ca="1">IF(ISNA(VLOOKUP(AR57,OFFSET(Pairings!$D$2,($B59-1)*gamesPerRound,0,gamesPerRound,3),3,FALSE)),VLOOKUP(AR57,OFFSET(Pairings!$E$2,($B59-1)*gamesPerRound,0,gamesPerRound,3),3,FALSE),VLOOKUP(AR57,OFFSET(Pairings!$D$2,($B59-1)*gamesPerRound,0,gamesPerRound,3),3,FALSE))</f>
        <v>#N/A</v>
      </c>
      <c r="AS59" s="56" t="e">
        <f ca="1">IF(ISNA(VLOOKUP(AS57,OFFSET(Pairings!$D$2,($B59-1)*gamesPerRound,0,gamesPerRound,3),3,FALSE)),VLOOKUP(AS57,OFFSET(Pairings!$E$2,($B59-1)*gamesPerRound,0,gamesPerRound,3),3,FALSE),VLOOKUP(AS57,OFFSET(Pairings!$D$2,($B59-1)*gamesPerRound,0,gamesPerRound,3),3,FALSE))</f>
        <v>#N/A</v>
      </c>
      <c r="AT59" s="49" t="e">
        <f ca="1">SUM(Z59:AS59)</f>
        <v>#N/A</v>
      </c>
    </row>
    <row r="60" spans="1:46" x14ac:dyDescent="0.2">
      <c r="B60" s="48">
        <v>3</v>
      </c>
      <c r="C60" s="57" t="str">
        <f t="shared" ca="1" si="73"/>
        <v/>
      </c>
      <c r="D60" s="58" t="str">
        <f t="shared" ca="1" si="73"/>
        <v/>
      </c>
      <c r="E60" s="58" t="str">
        <f t="shared" ca="1" si="73"/>
        <v/>
      </c>
      <c r="F60" s="58" t="str">
        <f t="shared" ca="1" si="73"/>
        <v/>
      </c>
      <c r="G60" s="58" t="str">
        <f t="shared" ca="1" si="73"/>
        <v/>
      </c>
      <c r="H60" s="58" t="str">
        <f t="shared" ca="1" si="73"/>
        <v/>
      </c>
      <c r="I60" s="58" t="str">
        <f t="shared" ca="1" si="73"/>
        <v/>
      </c>
      <c r="J60" s="58" t="str">
        <f t="shared" ca="1" si="73"/>
        <v/>
      </c>
      <c r="K60" s="58" t="str">
        <f t="shared" ca="1" si="73"/>
        <v/>
      </c>
      <c r="L60" s="58" t="str">
        <f t="shared" ca="1" si="73"/>
        <v/>
      </c>
      <c r="M60" s="58" t="str">
        <f t="shared" ca="1" si="74"/>
        <v/>
      </c>
      <c r="N60" s="58" t="str">
        <f t="shared" ca="1" si="74"/>
        <v/>
      </c>
      <c r="O60" s="58" t="str">
        <f t="shared" ca="1" si="74"/>
        <v/>
      </c>
      <c r="P60" s="58" t="str">
        <f t="shared" ca="1" si="74"/>
        <v/>
      </c>
      <c r="Q60" s="58" t="str">
        <f t="shared" ca="1" si="74"/>
        <v/>
      </c>
      <c r="R60" s="58" t="str">
        <f t="shared" ca="1" si="74"/>
        <v/>
      </c>
      <c r="S60" s="58" t="str">
        <f t="shared" ca="1" si="74"/>
        <v/>
      </c>
      <c r="T60" s="58" t="str">
        <f t="shared" ca="1" si="74"/>
        <v/>
      </c>
      <c r="U60" s="58" t="str">
        <f t="shared" ca="1" si="74"/>
        <v/>
      </c>
      <c r="V60" s="58" t="str">
        <f t="shared" ca="1" si="74"/>
        <v/>
      </c>
      <c r="W60" s="69">
        <f ca="1">SUM(C60:V60)</f>
        <v>0</v>
      </c>
      <c r="X60" s="49"/>
      <c r="Z60" s="57" t="e">
        <f ca="1">IF(ISNA(VLOOKUP(Z57,OFFSET(Pairings!$D$2,($B60-1)*gamesPerRound,0,gamesPerRound,3),3,FALSE)),VLOOKUP(Z57,OFFSET(Pairings!$E$2,($B60-1)*gamesPerRound,0,gamesPerRound,3),3,FALSE),VLOOKUP(Z57,OFFSET(Pairings!$D$2,($B60-1)*gamesPerRound,0,gamesPerRound,3),3,FALSE))</f>
        <v>#N/A</v>
      </c>
      <c r="AA60" s="58" t="e">
        <f ca="1">IF(ISNA(VLOOKUP(AA57,OFFSET(Pairings!$D$2,($B60-1)*gamesPerRound,0,gamesPerRound,3),3,FALSE)),VLOOKUP(AA57,OFFSET(Pairings!$E$2,($B60-1)*gamesPerRound,0,gamesPerRound,3),3,FALSE),VLOOKUP(AA57,OFFSET(Pairings!$D$2,($B60-1)*gamesPerRound,0,gamesPerRound,3),3,FALSE))</f>
        <v>#N/A</v>
      </c>
      <c r="AB60" s="58" t="e">
        <f ca="1">IF(ISNA(VLOOKUP(AB57,OFFSET(Pairings!$D$2,($B60-1)*gamesPerRound,0,gamesPerRound,3),3,FALSE)),VLOOKUP(AB57,OFFSET(Pairings!$E$2,($B60-1)*gamesPerRound,0,gamesPerRound,3),3,FALSE),VLOOKUP(AB57,OFFSET(Pairings!$D$2,($B60-1)*gamesPerRound,0,gamesPerRound,3),3,FALSE))</f>
        <v>#N/A</v>
      </c>
      <c r="AC60" s="58" t="e">
        <f ca="1">IF(ISNA(VLOOKUP(AC57,OFFSET(Pairings!$D$2,($B60-1)*gamesPerRound,0,gamesPerRound,3),3,FALSE)),VLOOKUP(AC57,OFFSET(Pairings!$E$2,($B60-1)*gamesPerRound,0,gamesPerRound,3),3,FALSE),VLOOKUP(AC57,OFFSET(Pairings!$D$2,($B60-1)*gamesPerRound,0,gamesPerRound,3),3,FALSE))</f>
        <v>#N/A</v>
      </c>
      <c r="AD60" s="58" t="e">
        <f ca="1">IF(ISNA(VLOOKUP(AD57,OFFSET(Pairings!$D$2,($B60-1)*gamesPerRound,0,gamesPerRound,3),3,FALSE)),VLOOKUP(AD57,OFFSET(Pairings!$E$2,($B60-1)*gamesPerRound,0,gamesPerRound,3),3,FALSE),VLOOKUP(AD57,OFFSET(Pairings!$D$2,($B60-1)*gamesPerRound,0,gamesPerRound,3),3,FALSE))</f>
        <v>#N/A</v>
      </c>
      <c r="AE60" s="58" t="e">
        <f ca="1">IF(ISNA(VLOOKUP(AE57,OFFSET(Pairings!$D$2,($B60-1)*gamesPerRound,0,gamesPerRound,3),3,FALSE)),VLOOKUP(AE57,OFFSET(Pairings!$E$2,($B60-1)*gamesPerRound,0,gamesPerRound,3),3,FALSE),VLOOKUP(AE57,OFFSET(Pairings!$D$2,($B60-1)*gamesPerRound,0,gamesPerRound,3),3,FALSE))</f>
        <v>#N/A</v>
      </c>
      <c r="AF60" s="58" t="e">
        <f ca="1">IF(ISNA(VLOOKUP(AF57,OFFSET(Pairings!$D$2,($B60-1)*gamesPerRound,0,gamesPerRound,3),3,FALSE)),VLOOKUP(AF57,OFFSET(Pairings!$E$2,($B60-1)*gamesPerRound,0,gamesPerRound,3),3,FALSE),VLOOKUP(AF57,OFFSET(Pairings!$D$2,($B60-1)*gamesPerRound,0,gamesPerRound,3),3,FALSE))</f>
        <v>#N/A</v>
      </c>
      <c r="AG60" s="58" t="e">
        <f ca="1">IF(ISNA(VLOOKUP(AG57,OFFSET(Pairings!$D$2,($B60-1)*gamesPerRound,0,gamesPerRound,3),3,FALSE)),VLOOKUP(AG57,OFFSET(Pairings!$E$2,($B60-1)*gamesPerRound,0,gamesPerRound,3),3,FALSE),VLOOKUP(AG57,OFFSET(Pairings!$D$2,($B60-1)*gamesPerRound,0,gamesPerRound,3),3,FALSE))</f>
        <v>#N/A</v>
      </c>
      <c r="AH60" s="58" t="e">
        <f ca="1">IF(ISNA(VLOOKUP(AH57,OFFSET(Pairings!$D$2,($B60-1)*gamesPerRound,0,gamesPerRound,3),3,FALSE)),VLOOKUP(AH57,OFFSET(Pairings!$E$2,($B60-1)*gamesPerRound,0,gamesPerRound,3),3,FALSE),VLOOKUP(AH57,OFFSET(Pairings!$D$2,($B60-1)*gamesPerRound,0,gamesPerRound,3),3,FALSE))</f>
        <v>#N/A</v>
      </c>
      <c r="AI60" s="58" t="e">
        <f ca="1">IF(ISNA(VLOOKUP(AI57,OFFSET(Pairings!$D$2,($B60-1)*gamesPerRound,0,gamesPerRound,3),3,FALSE)),VLOOKUP(AI57,OFFSET(Pairings!$E$2,($B60-1)*gamesPerRound,0,gamesPerRound,3),3,FALSE),VLOOKUP(AI57,OFFSET(Pairings!$D$2,($B60-1)*gamesPerRound,0,gamesPerRound,3),3,FALSE))</f>
        <v>#N/A</v>
      </c>
      <c r="AJ60" s="58" t="e">
        <f ca="1">IF(ISNA(VLOOKUP(AJ57,OFFSET(Pairings!$D$2,($B60-1)*gamesPerRound,0,gamesPerRound,3),3,FALSE)),VLOOKUP(AJ57,OFFSET(Pairings!$E$2,($B60-1)*gamesPerRound,0,gamesPerRound,3),3,FALSE),VLOOKUP(AJ57,OFFSET(Pairings!$D$2,($B60-1)*gamesPerRound,0,gamesPerRound,3),3,FALSE))</f>
        <v>#N/A</v>
      </c>
      <c r="AK60" s="59" t="e">
        <f ca="1">IF(ISNA(VLOOKUP(AK57,OFFSET(Pairings!$D$2,($B60-1)*gamesPerRound,0,gamesPerRound,3),3,FALSE)),VLOOKUP(AK57,OFFSET(Pairings!$E$2,($B60-1)*gamesPerRound,0,gamesPerRound,3),3,FALSE),VLOOKUP(AK57,OFFSET(Pairings!$D$2,($B60-1)*gamesPerRound,0,gamesPerRound,3),3,FALSE))</f>
        <v>#N/A</v>
      </c>
      <c r="AL60" s="59" t="e">
        <f ca="1">IF(ISNA(VLOOKUP(AL57,OFFSET(Pairings!$D$2,($B60-1)*gamesPerRound,0,gamesPerRound,3),3,FALSE)),VLOOKUP(AL57,OFFSET(Pairings!$E$2,($B60-1)*gamesPerRound,0,gamesPerRound,3),3,FALSE),VLOOKUP(AL57,OFFSET(Pairings!$D$2,($B60-1)*gamesPerRound,0,gamesPerRound,3),3,FALSE))</f>
        <v>#N/A</v>
      </c>
      <c r="AM60" s="59" t="e">
        <f ca="1">IF(ISNA(VLOOKUP(AM57,OFFSET(Pairings!$D$2,($B60-1)*gamesPerRound,0,gamesPerRound,3),3,FALSE)),VLOOKUP(AM57,OFFSET(Pairings!$E$2,($B60-1)*gamesPerRound,0,gamesPerRound,3),3,FALSE),VLOOKUP(AM57,OFFSET(Pairings!$D$2,($B60-1)*gamesPerRound,0,gamesPerRound,3),3,FALSE))</f>
        <v>#N/A</v>
      </c>
      <c r="AN60" s="59" t="e">
        <f ca="1">IF(ISNA(VLOOKUP(AN57,OFFSET(Pairings!$D$2,($B60-1)*gamesPerRound,0,gamesPerRound,3),3,FALSE)),VLOOKUP(AN57,OFFSET(Pairings!$E$2,($B60-1)*gamesPerRound,0,gamesPerRound,3),3,FALSE),VLOOKUP(AN57,OFFSET(Pairings!$D$2,($B60-1)*gamesPerRound,0,gamesPerRound,3),3,FALSE))</f>
        <v>#N/A</v>
      </c>
      <c r="AO60" s="59" t="e">
        <f ca="1">IF(ISNA(VLOOKUP(AO57,OFFSET(Pairings!$D$2,($B60-1)*gamesPerRound,0,gamesPerRound,3),3,FALSE)),VLOOKUP(AO57,OFFSET(Pairings!$E$2,($B60-1)*gamesPerRound,0,gamesPerRound,3),3,FALSE),VLOOKUP(AO57,OFFSET(Pairings!$D$2,($B60-1)*gamesPerRound,0,gamesPerRound,3),3,FALSE))</f>
        <v>#N/A</v>
      </c>
      <c r="AP60" s="59" t="e">
        <f ca="1">IF(ISNA(VLOOKUP(AP57,OFFSET(Pairings!$D$2,($B60-1)*gamesPerRound,0,gamesPerRound,3),3,FALSE)),VLOOKUP(AP57,OFFSET(Pairings!$E$2,($B60-1)*gamesPerRound,0,gamesPerRound,3),3,FALSE),VLOOKUP(AP57,OFFSET(Pairings!$D$2,($B60-1)*gamesPerRound,0,gamesPerRound,3),3,FALSE))</f>
        <v>#N/A</v>
      </c>
      <c r="AQ60" s="59" t="e">
        <f ca="1">IF(ISNA(VLOOKUP(AQ57,OFFSET(Pairings!$D$2,($B60-1)*gamesPerRound,0,gamesPerRound,3),3,FALSE)),VLOOKUP(AQ57,OFFSET(Pairings!$E$2,($B60-1)*gamesPerRound,0,gamesPerRound,3),3,FALSE),VLOOKUP(AQ57,OFFSET(Pairings!$D$2,($B60-1)*gamesPerRound,0,gamesPerRound,3),3,FALSE))</f>
        <v>#N/A</v>
      </c>
      <c r="AR60" s="59" t="e">
        <f ca="1">IF(ISNA(VLOOKUP(AR57,OFFSET(Pairings!$D$2,($B60-1)*gamesPerRound,0,gamesPerRound,3),3,FALSE)),VLOOKUP(AR57,OFFSET(Pairings!$E$2,($B60-1)*gamesPerRound,0,gamesPerRound,3),3,FALSE),VLOOKUP(AR57,OFFSET(Pairings!$D$2,($B60-1)*gamesPerRound,0,gamesPerRound,3),3,FALSE))</f>
        <v>#N/A</v>
      </c>
      <c r="AS60" s="59" t="e">
        <f ca="1">IF(ISNA(VLOOKUP(AS57,OFFSET(Pairings!$D$2,($B60-1)*gamesPerRound,0,gamesPerRound,3),3,FALSE)),VLOOKUP(AS57,OFFSET(Pairings!$E$2,($B60-1)*gamesPerRound,0,gamesPerRound,3),3,FALSE),VLOOKUP(AS57,OFFSET(Pairings!$D$2,($B60-1)*gamesPerRound,0,gamesPerRound,3),3,FALSE))</f>
        <v>#N/A</v>
      </c>
      <c r="AT60" s="49" t="e">
        <f ca="1">SUM(Z60:AS60)</f>
        <v>#N/A</v>
      </c>
    </row>
    <row r="61" spans="1:46" ht="15.75" thickBot="1" x14ac:dyDescent="0.25">
      <c r="B61" s="18" t="s">
        <v>110</v>
      </c>
      <c r="C61" s="61">
        <f t="shared" ref="C61:W61" ca="1" si="75">SUM(C58:C60)</f>
        <v>0</v>
      </c>
      <c r="D61" s="51">
        <f t="shared" ca="1" si="75"/>
        <v>0</v>
      </c>
      <c r="E61" s="51">
        <f t="shared" ca="1" si="75"/>
        <v>0</v>
      </c>
      <c r="F61" s="51">
        <f t="shared" ca="1" si="75"/>
        <v>0</v>
      </c>
      <c r="G61" s="51">
        <f t="shared" ca="1" si="75"/>
        <v>0</v>
      </c>
      <c r="H61" s="51">
        <f t="shared" ca="1" si="75"/>
        <v>0</v>
      </c>
      <c r="I61" s="51">
        <f t="shared" ca="1" si="75"/>
        <v>0</v>
      </c>
      <c r="J61" s="51">
        <f t="shared" ca="1" si="75"/>
        <v>0</v>
      </c>
      <c r="K61" s="51">
        <f t="shared" ca="1" si="75"/>
        <v>0</v>
      </c>
      <c r="L61" s="51">
        <f t="shared" ca="1" si="75"/>
        <v>0</v>
      </c>
      <c r="M61" s="51">
        <f t="shared" ca="1" si="75"/>
        <v>0</v>
      </c>
      <c r="N61" s="51">
        <f t="shared" ca="1" si="75"/>
        <v>0</v>
      </c>
      <c r="O61" s="51">
        <f t="shared" ca="1" si="75"/>
        <v>0</v>
      </c>
      <c r="P61" s="51">
        <f t="shared" ca="1" si="75"/>
        <v>0</v>
      </c>
      <c r="Q61" s="51">
        <f t="shared" ca="1" si="75"/>
        <v>0</v>
      </c>
      <c r="R61" s="51">
        <f t="shared" ca="1" si="75"/>
        <v>0</v>
      </c>
      <c r="S61" s="51">
        <f t="shared" ca="1" si="75"/>
        <v>0</v>
      </c>
      <c r="T61" s="51">
        <f t="shared" ca="1" si="75"/>
        <v>0</v>
      </c>
      <c r="U61" s="51">
        <f t="shared" ca="1" si="75"/>
        <v>0</v>
      </c>
      <c r="V61" s="51">
        <f t="shared" ca="1" si="75"/>
        <v>0</v>
      </c>
      <c r="W61" s="70">
        <f t="shared" ca="1" si="75"/>
        <v>0</v>
      </c>
      <c r="X61" s="65">
        <f ca="1">VLOOKUP(A57,OFFSET(Teams!$B$1,1,0,teams,4),4,FALSE)</f>
        <v>1</v>
      </c>
      <c r="Z61" s="61" t="e">
        <f t="shared" ref="Z61:AT61" ca="1" si="76">SUM(Z58:Z60)</f>
        <v>#N/A</v>
      </c>
      <c r="AA61" s="51" t="e">
        <f t="shared" ca="1" si="76"/>
        <v>#N/A</v>
      </c>
      <c r="AB61" s="51" t="e">
        <f t="shared" ca="1" si="76"/>
        <v>#N/A</v>
      </c>
      <c r="AC61" s="51" t="e">
        <f t="shared" ca="1" si="76"/>
        <v>#N/A</v>
      </c>
      <c r="AD61" s="51" t="e">
        <f t="shared" ca="1" si="76"/>
        <v>#N/A</v>
      </c>
      <c r="AE61" s="51" t="e">
        <f t="shared" ca="1" si="76"/>
        <v>#N/A</v>
      </c>
      <c r="AF61" s="51" t="e">
        <f t="shared" ca="1" si="76"/>
        <v>#N/A</v>
      </c>
      <c r="AG61" s="51" t="e">
        <f t="shared" ca="1" si="76"/>
        <v>#N/A</v>
      </c>
      <c r="AH61" s="51" t="e">
        <f t="shared" ca="1" si="76"/>
        <v>#N/A</v>
      </c>
      <c r="AI61" s="51" t="e">
        <f t="shared" ca="1" si="76"/>
        <v>#N/A</v>
      </c>
      <c r="AJ61" s="51" t="e">
        <f t="shared" ca="1" si="76"/>
        <v>#N/A</v>
      </c>
      <c r="AK61" s="51" t="e">
        <f t="shared" ca="1" si="76"/>
        <v>#N/A</v>
      </c>
      <c r="AL61" s="51" t="e">
        <f t="shared" ca="1" si="76"/>
        <v>#N/A</v>
      </c>
      <c r="AM61" s="51" t="e">
        <f t="shared" ca="1" si="76"/>
        <v>#N/A</v>
      </c>
      <c r="AN61" s="51" t="e">
        <f t="shared" ca="1" si="76"/>
        <v>#N/A</v>
      </c>
      <c r="AO61" s="51" t="e">
        <f t="shared" ca="1" si="76"/>
        <v>#N/A</v>
      </c>
      <c r="AP61" s="51" t="e">
        <f t="shared" ca="1" si="76"/>
        <v>#N/A</v>
      </c>
      <c r="AQ61" s="51" t="e">
        <f t="shared" ca="1" si="76"/>
        <v>#N/A</v>
      </c>
      <c r="AR61" s="51" t="e">
        <f t="shared" ca="1" si="76"/>
        <v>#N/A</v>
      </c>
      <c r="AS61" s="51" t="e">
        <f t="shared" ca="1" si="76"/>
        <v>#N/A</v>
      </c>
      <c r="AT61" s="37" t="e">
        <f t="shared" ca="1" si="76"/>
        <v>#N/A</v>
      </c>
    </row>
    <row r="62" spans="1:46" ht="15.75" thickBot="1" x14ac:dyDescent="0.25">
      <c r="B62" s="1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:46" x14ac:dyDescent="0.2">
      <c r="A63" s="12" t="s">
        <v>207</v>
      </c>
      <c r="B63" s="38">
        <f>VLOOKUP(A63,TeamLookup,2,FALSE)</f>
        <v>0</v>
      </c>
      <c r="C63" s="60" t="str">
        <f>$A63&amp;"."&amp;TEXT(C$1,"00")</f>
        <v>K.01</v>
      </c>
      <c r="D63" s="50" t="str">
        <f t="shared" ref="D63:V63" si="77">$A63&amp;"."&amp;TEXT(D$1,"00")</f>
        <v>K.02</v>
      </c>
      <c r="E63" s="50" t="str">
        <f t="shared" si="77"/>
        <v>K.03</v>
      </c>
      <c r="F63" s="50" t="str">
        <f t="shared" si="77"/>
        <v>K.04</v>
      </c>
      <c r="G63" s="50" t="str">
        <f t="shared" si="77"/>
        <v>K.05</v>
      </c>
      <c r="H63" s="50" t="str">
        <f t="shared" si="77"/>
        <v>K.06</v>
      </c>
      <c r="I63" s="50" t="str">
        <f t="shared" si="77"/>
        <v>K.07</v>
      </c>
      <c r="J63" s="50" t="str">
        <f t="shared" si="77"/>
        <v>K.08</v>
      </c>
      <c r="K63" s="50" t="str">
        <f t="shared" si="77"/>
        <v>K.09</v>
      </c>
      <c r="L63" s="50" t="str">
        <f t="shared" si="77"/>
        <v>K.10</v>
      </c>
      <c r="M63" s="50" t="str">
        <f t="shared" si="77"/>
        <v>K.11</v>
      </c>
      <c r="N63" s="50" t="str">
        <f t="shared" si="77"/>
        <v>K.12</v>
      </c>
      <c r="O63" s="50" t="str">
        <f t="shared" si="77"/>
        <v>K.13</v>
      </c>
      <c r="P63" s="50" t="str">
        <f t="shared" si="77"/>
        <v>K.14</v>
      </c>
      <c r="Q63" s="50" t="str">
        <f t="shared" si="77"/>
        <v>K.15</v>
      </c>
      <c r="R63" s="50" t="str">
        <f t="shared" si="77"/>
        <v>K.16</v>
      </c>
      <c r="S63" s="50" t="str">
        <f t="shared" si="77"/>
        <v>K.17</v>
      </c>
      <c r="T63" s="50" t="str">
        <f t="shared" si="77"/>
        <v>K.18</v>
      </c>
      <c r="U63" s="50" t="str">
        <f t="shared" si="77"/>
        <v>K.19</v>
      </c>
      <c r="V63" s="50" t="str">
        <f t="shared" si="77"/>
        <v>K.20</v>
      </c>
      <c r="W63" s="67" t="s">
        <v>110</v>
      </c>
      <c r="X63" s="66" t="s">
        <v>137</v>
      </c>
      <c r="Y63" s="12"/>
      <c r="Z63" s="60" t="str">
        <f>$A63&amp;"."&amp;TEXT(Z$1,"00")</f>
        <v>K.01</v>
      </c>
      <c r="AA63" s="50" t="str">
        <f t="shared" ref="AA63:AS63" si="78">$A63&amp;"."&amp;TEXT(AA$1,"00")</f>
        <v>K.02</v>
      </c>
      <c r="AB63" s="50" t="str">
        <f t="shared" si="78"/>
        <v>K.03</v>
      </c>
      <c r="AC63" s="50" t="str">
        <f t="shared" si="78"/>
        <v>K.04</v>
      </c>
      <c r="AD63" s="50" t="str">
        <f t="shared" si="78"/>
        <v>K.05</v>
      </c>
      <c r="AE63" s="50" t="str">
        <f t="shared" si="78"/>
        <v>K.06</v>
      </c>
      <c r="AF63" s="50" t="str">
        <f t="shared" si="78"/>
        <v>K.07</v>
      </c>
      <c r="AG63" s="50" t="str">
        <f t="shared" si="78"/>
        <v>K.08</v>
      </c>
      <c r="AH63" s="50" t="str">
        <f t="shared" si="78"/>
        <v>K.09</v>
      </c>
      <c r="AI63" s="50" t="str">
        <f t="shared" si="78"/>
        <v>K.10</v>
      </c>
      <c r="AJ63" s="50" t="str">
        <f t="shared" si="78"/>
        <v>K.11</v>
      </c>
      <c r="AK63" s="50" t="str">
        <f t="shared" si="78"/>
        <v>K.12</v>
      </c>
      <c r="AL63" s="50" t="str">
        <f t="shared" si="78"/>
        <v>K.13</v>
      </c>
      <c r="AM63" s="50" t="str">
        <f t="shared" si="78"/>
        <v>K.14</v>
      </c>
      <c r="AN63" s="50" t="str">
        <f t="shared" si="78"/>
        <v>K.15</v>
      </c>
      <c r="AO63" s="50" t="str">
        <f t="shared" si="78"/>
        <v>K.16</v>
      </c>
      <c r="AP63" s="50" t="str">
        <f t="shared" si="78"/>
        <v>K.17</v>
      </c>
      <c r="AQ63" s="50" t="str">
        <f t="shared" si="78"/>
        <v>K.18</v>
      </c>
      <c r="AR63" s="50" t="str">
        <f t="shared" si="78"/>
        <v>K.19</v>
      </c>
      <c r="AS63" s="50" t="str">
        <f t="shared" si="78"/>
        <v>K.20</v>
      </c>
      <c r="AT63" s="36" t="s">
        <v>110</v>
      </c>
    </row>
    <row r="64" spans="1:46" x14ac:dyDescent="0.2">
      <c r="B64" s="48">
        <v>1</v>
      </c>
      <c r="C64" s="52" t="str">
        <f t="shared" ref="C64:L66" ca="1" si="79">IF(ISNA(Z64),"",Z64)</f>
        <v/>
      </c>
      <c r="D64" s="53" t="str">
        <f t="shared" ca="1" si="79"/>
        <v/>
      </c>
      <c r="E64" s="53" t="str">
        <f t="shared" ca="1" si="79"/>
        <v/>
      </c>
      <c r="F64" s="53" t="str">
        <f t="shared" ca="1" si="79"/>
        <v/>
      </c>
      <c r="G64" s="53" t="str">
        <f t="shared" ca="1" si="79"/>
        <v/>
      </c>
      <c r="H64" s="53" t="str">
        <f t="shared" ca="1" si="79"/>
        <v/>
      </c>
      <c r="I64" s="53" t="str">
        <f t="shared" ca="1" si="79"/>
        <v/>
      </c>
      <c r="J64" s="53" t="str">
        <f t="shared" ca="1" si="79"/>
        <v/>
      </c>
      <c r="K64" s="53" t="str">
        <f t="shared" ca="1" si="79"/>
        <v/>
      </c>
      <c r="L64" s="53" t="str">
        <f t="shared" ca="1" si="79"/>
        <v/>
      </c>
      <c r="M64" s="53" t="str">
        <f t="shared" ref="M64:V66" ca="1" si="80">IF(ISNA(AJ64),"",AJ64)</f>
        <v/>
      </c>
      <c r="N64" s="53" t="str">
        <f t="shared" ca="1" si="80"/>
        <v/>
      </c>
      <c r="O64" s="53" t="str">
        <f t="shared" ca="1" si="80"/>
        <v/>
      </c>
      <c r="P64" s="53" t="str">
        <f t="shared" ca="1" si="80"/>
        <v/>
      </c>
      <c r="Q64" s="53" t="str">
        <f t="shared" ca="1" si="80"/>
        <v/>
      </c>
      <c r="R64" s="53" t="str">
        <f t="shared" ca="1" si="80"/>
        <v/>
      </c>
      <c r="S64" s="53" t="str">
        <f t="shared" ca="1" si="80"/>
        <v/>
      </c>
      <c r="T64" s="53" t="str">
        <f t="shared" ca="1" si="80"/>
        <v/>
      </c>
      <c r="U64" s="53" t="str">
        <f t="shared" ca="1" si="80"/>
        <v/>
      </c>
      <c r="V64" s="53" t="str">
        <f t="shared" ca="1" si="80"/>
        <v/>
      </c>
      <c r="W64" s="68">
        <f ca="1">SUM(C64:V64)</f>
        <v>0</v>
      </c>
      <c r="X64" s="49"/>
      <c r="Z64" s="53" t="e">
        <f ca="1">IF(ISNA(VLOOKUP(Z63,OFFSET(Pairings!$D$2,($B64-1)*gamesPerRound,0,gamesPerRound,3),3,FALSE)),VLOOKUP(Z63,OFFSET(Pairings!$E$2,($B64-1)*gamesPerRound,0,gamesPerRound,3),3,FALSE),VLOOKUP(Z63,OFFSET(Pairings!$D$2,($B64-1)*gamesPerRound,0,gamesPerRound,3),3,FALSE))</f>
        <v>#N/A</v>
      </c>
      <c r="AA64" s="53" t="e">
        <f ca="1">IF(ISNA(VLOOKUP(AA63,OFFSET(Pairings!$D$2,($B64-1)*gamesPerRound,0,gamesPerRound,3),3,FALSE)),VLOOKUP(AA63,OFFSET(Pairings!$E$2,($B64-1)*gamesPerRound,0,gamesPerRound,3),3,FALSE),VLOOKUP(AA63,OFFSET(Pairings!$D$2,($B64-1)*gamesPerRound,0,gamesPerRound,3),3,FALSE))</f>
        <v>#N/A</v>
      </c>
      <c r="AB64" s="53" t="e">
        <f ca="1">IF(ISNA(VLOOKUP(AB63,OFFSET(Pairings!$D$2,($B64-1)*gamesPerRound,0,gamesPerRound,3),3,FALSE)),VLOOKUP(AB63,OFFSET(Pairings!$E$2,($B64-1)*gamesPerRound,0,gamesPerRound,3),3,FALSE),VLOOKUP(AB63,OFFSET(Pairings!$D$2,($B64-1)*gamesPerRound,0,gamesPerRound,3),3,FALSE))</f>
        <v>#N/A</v>
      </c>
      <c r="AC64" s="53" t="e">
        <f ca="1">IF(ISNA(VLOOKUP(AC63,OFFSET(Pairings!$D$2,($B64-1)*gamesPerRound,0,gamesPerRound,3),3,FALSE)),VLOOKUP(AC63,OFFSET(Pairings!$E$2,($B64-1)*gamesPerRound,0,gamesPerRound,3),3,FALSE),VLOOKUP(AC63,OFFSET(Pairings!$D$2,($B64-1)*gamesPerRound,0,gamesPerRound,3),3,FALSE))</f>
        <v>#N/A</v>
      </c>
      <c r="AD64" s="53" t="e">
        <f ca="1">IF(ISNA(VLOOKUP(AD63,OFFSET(Pairings!$D$2,($B64-1)*gamesPerRound,0,gamesPerRound,3),3,FALSE)),VLOOKUP(AD63,OFFSET(Pairings!$E$2,($B64-1)*gamesPerRound,0,gamesPerRound,3),3,FALSE),VLOOKUP(AD63,OFFSET(Pairings!$D$2,($B64-1)*gamesPerRound,0,gamesPerRound,3),3,FALSE))</f>
        <v>#N/A</v>
      </c>
      <c r="AE64" s="53" t="e">
        <f ca="1">IF(ISNA(VLOOKUP(AE63,OFFSET(Pairings!$D$2,($B64-1)*gamesPerRound,0,gamesPerRound,3),3,FALSE)),VLOOKUP(AE63,OFFSET(Pairings!$E$2,($B64-1)*gamesPerRound,0,gamesPerRound,3),3,FALSE),VLOOKUP(AE63,OFFSET(Pairings!$D$2,($B64-1)*gamesPerRound,0,gamesPerRound,3),3,FALSE))</f>
        <v>#N/A</v>
      </c>
      <c r="AF64" s="53" t="e">
        <f ca="1">IF(ISNA(VLOOKUP(AF63,OFFSET(Pairings!$D$2,($B64-1)*gamesPerRound,0,gamesPerRound,3),3,FALSE)),VLOOKUP(AF63,OFFSET(Pairings!$E$2,($B64-1)*gamesPerRound,0,gamesPerRound,3),3,FALSE),VLOOKUP(AF63,OFFSET(Pairings!$D$2,($B64-1)*gamesPerRound,0,gamesPerRound,3),3,FALSE))</f>
        <v>#N/A</v>
      </c>
      <c r="AG64" s="53" t="e">
        <f ca="1">IF(ISNA(VLOOKUP(AG63,OFFSET(Pairings!$D$2,($B64-1)*gamesPerRound,0,gamesPerRound,3),3,FALSE)),VLOOKUP(AG63,OFFSET(Pairings!$E$2,($B64-1)*gamesPerRound,0,gamesPerRound,3),3,FALSE),VLOOKUP(AG63,OFFSET(Pairings!$D$2,($B64-1)*gamesPerRound,0,gamesPerRound,3),3,FALSE))</f>
        <v>#N/A</v>
      </c>
      <c r="AH64" s="53" t="e">
        <f ca="1">IF(ISNA(VLOOKUP(AH63,OFFSET(Pairings!$D$2,($B64-1)*gamesPerRound,0,gamesPerRound,3),3,FALSE)),VLOOKUP(AH63,OFFSET(Pairings!$E$2,($B64-1)*gamesPerRound,0,gamesPerRound,3),3,FALSE),VLOOKUP(AH63,OFFSET(Pairings!$D$2,($B64-1)*gamesPerRound,0,gamesPerRound,3),3,FALSE))</f>
        <v>#N/A</v>
      </c>
      <c r="AI64" s="53" t="e">
        <f ca="1">IF(ISNA(VLOOKUP(AI63,OFFSET(Pairings!$D$2,($B64-1)*gamesPerRound,0,gamesPerRound,3),3,FALSE)),VLOOKUP(AI63,OFFSET(Pairings!$E$2,($B64-1)*gamesPerRound,0,gamesPerRound,3),3,FALSE),VLOOKUP(AI63,OFFSET(Pairings!$D$2,($B64-1)*gamesPerRound,0,gamesPerRound,3),3,FALSE))</f>
        <v>#N/A</v>
      </c>
      <c r="AJ64" s="53" t="e">
        <f ca="1">IF(ISNA(VLOOKUP(AJ63,OFFSET(Pairings!$D$2,($B64-1)*gamesPerRound,0,gamesPerRound,3),3,FALSE)),VLOOKUP(AJ63,OFFSET(Pairings!$E$2,($B64-1)*gamesPerRound,0,gamesPerRound,3),3,FALSE),VLOOKUP(AJ63,OFFSET(Pairings!$D$2,($B64-1)*gamesPerRound,0,gamesPerRound,3),3,FALSE))</f>
        <v>#N/A</v>
      </c>
      <c r="AK64" s="54" t="e">
        <f ca="1">IF(ISNA(VLOOKUP(AK63,OFFSET(Pairings!$D$2,($B64-1)*gamesPerRound,0,gamesPerRound,3),3,FALSE)),VLOOKUP(AK63,OFFSET(Pairings!$E$2,($B64-1)*gamesPerRound,0,gamesPerRound,3),3,FALSE),VLOOKUP(AK63,OFFSET(Pairings!$D$2,($B64-1)*gamesPerRound,0,gamesPerRound,3),3,FALSE))</f>
        <v>#N/A</v>
      </c>
      <c r="AL64" s="54" t="e">
        <f ca="1">IF(ISNA(VLOOKUP(AL63,OFFSET(Pairings!$D$2,($B64-1)*gamesPerRound,0,gamesPerRound,3),3,FALSE)),VLOOKUP(AL63,OFFSET(Pairings!$E$2,($B64-1)*gamesPerRound,0,gamesPerRound,3),3,FALSE),VLOOKUP(AL63,OFFSET(Pairings!$D$2,($B64-1)*gamesPerRound,0,gamesPerRound,3),3,FALSE))</f>
        <v>#N/A</v>
      </c>
      <c r="AM64" s="54" t="e">
        <f ca="1">IF(ISNA(VLOOKUP(AM63,OFFSET(Pairings!$D$2,($B64-1)*gamesPerRound,0,gamesPerRound,3),3,FALSE)),VLOOKUP(AM63,OFFSET(Pairings!$E$2,($B64-1)*gamesPerRound,0,gamesPerRound,3),3,FALSE),VLOOKUP(AM63,OFFSET(Pairings!$D$2,($B64-1)*gamesPerRound,0,gamesPerRound,3),3,FALSE))</f>
        <v>#N/A</v>
      </c>
      <c r="AN64" s="54" t="e">
        <f ca="1">IF(ISNA(VLOOKUP(AN63,OFFSET(Pairings!$D$2,($B64-1)*gamesPerRound,0,gamesPerRound,3),3,FALSE)),VLOOKUP(AN63,OFFSET(Pairings!$E$2,($B64-1)*gamesPerRound,0,gamesPerRound,3),3,FALSE),VLOOKUP(AN63,OFFSET(Pairings!$D$2,($B64-1)*gamesPerRound,0,gamesPerRound,3),3,FALSE))</f>
        <v>#N/A</v>
      </c>
      <c r="AO64" s="54" t="e">
        <f ca="1">IF(ISNA(VLOOKUP(AO63,OFFSET(Pairings!$D$2,($B64-1)*gamesPerRound,0,gamesPerRound,3),3,FALSE)),VLOOKUP(AO63,OFFSET(Pairings!$E$2,($B64-1)*gamesPerRound,0,gamesPerRound,3),3,FALSE),VLOOKUP(AO63,OFFSET(Pairings!$D$2,($B64-1)*gamesPerRound,0,gamesPerRound,3),3,FALSE))</f>
        <v>#N/A</v>
      </c>
      <c r="AP64" s="54" t="e">
        <f ca="1">IF(ISNA(VLOOKUP(AP63,OFFSET(Pairings!$D$2,($B64-1)*gamesPerRound,0,gamesPerRound,3),3,FALSE)),VLOOKUP(AP63,OFFSET(Pairings!$E$2,($B64-1)*gamesPerRound,0,gamesPerRound,3),3,FALSE),VLOOKUP(AP63,OFFSET(Pairings!$D$2,($B64-1)*gamesPerRound,0,gamesPerRound,3),3,FALSE))</f>
        <v>#N/A</v>
      </c>
      <c r="AQ64" s="54" t="e">
        <f ca="1">IF(ISNA(VLOOKUP(AQ63,OFFSET(Pairings!$D$2,($B64-1)*gamesPerRound,0,gamesPerRound,3),3,FALSE)),VLOOKUP(AQ63,OFFSET(Pairings!$E$2,($B64-1)*gamesPerRound,0,gamesPerRound,3),3,FALSE),VLOOKUP(AQ63,OFFSET(Pairings!$D$2,($B64-1)*gamesPerRound,0,gamesPerRound,3),3,FALSE))</f>
        <v>#N/A</v>
      </c>
      <c r="AR64" s="54" t="e">
        <f ca="1">IF(ISNA(VLOOKUP(AR63,OFFSET(Pairings!$D$2,($B64-1)*gamesPerRound,0,gamesPerRound,3),3,FALSE)),VLOOKUP(AR63,OFFSET(Pairings!$E$2,($B64-1)*gamesPerRound,0,gamesPerRound,3),3,FALSE),VLOOKUP(AR63,OFFSET(Pairings!$D$2,($B64-1)*gamesPerRound,0,gamesPerRound,3),3,FALSE))</f>
        <v>#N/A</v>
      </c>
      <c r="AS64" s="54" t="e">
        <f ca="1">IF(ISNA(VLOOKUP(AS63,OFFSET(Pairings!$D$2,($B64-1)*gamesPerRound,0,gamesPerRound,3),3,FALSE)),VLOOKUP(AS63,OFFSET(Pairings!$E$2,($B64-1)*gamesPerRound,0,gamesPerRound,3),3,FALSE),VLOOKUP(AS63,OFFSET(Pairings!$D$2,($B64-1)*gamesPerRound,0,gamesPerRound,3),3,FALSE))</f>
        <v>#N/A</v>
      </c>
      <c r="AT64" s="49" t="e">
        <f ca="1">SUM(Z64:AS64)</f>
        <v>#N/A</v>
      </c>
    </row>
    <row r="65" spans="1:46" x14ac:dyDescent="0.2">
      <c r="B65" s="48">
        <v>2</v>
      </c>
      <c r="C65" s="55" t="str">
        <f t="shared" ca="1" si="79"/>
        <v/>
      </c>
      <c r="D65" s="33" t="str">
        <f t="shared" ca="1" si="79"/>
        <v/>
      </c>
      <c r="E65" s="33" t="str">
        <f t="shared" ca="1" si="79"/>
        <v/>
      </c>
      <c r="F65" s="33" t="str">
        <f t="shared" ca="1" si="79"/>
        <v/>
      </c>
      <c r="G65" s="33" t="str">
        <f t="shared" ca="1" si="79"/>
        <v/>
      </c>
      <c r="H65" s="33" t="str">
        <f t="shared" ca="1" si="79"/>
        <v/>
      </c>
      <c r="I65" s="33" t="str">
        <f t="shared" ca="1" si="79"/>
        <v/>
      </c>
      <c r="J65" s="33" t="str">
        <f t="shared" ca="1" si="79"/>
        <v/>
      </c>
      <c r="K65" s="33" t="str">
        <f t="shared" ca="1" si="79"/>
        <v/>
      </c>
      <c r="L65" s="33" t="str">
        <f t="shared" ca="1" si="79"/>
        <v/>
      </c>
      <c r="M65" s="33" t="str">
        <f t="shared" ca="1" si="80"/>
        <v/>
      </c>
      <c r="N65" s="33" t="str">
        <f t="shared" ca="1" si="80"/>
        <v/>
      </c>
      <c r="O65" s="33" t="str">
        <f t="shared" ca="1" si="80"/>
        <v/>
      </c>
      <c r="P65" s="33" t="str">
        <f t="shared" ca="1" si="80"/>
        <v/>
      </c>
      <c r="Q65" s="33" t="str">
        <f t="shared" ca="1" si="80"/>
        <v/>
      </c>
      <c r="R65" s="33" t="str">
        <f t="shared" ca="1" si="80"/>
        <v/>
      </c>
      <c r="S65" s="33" t="str">
        <f t="shared" ca="1" si="80"/>
        <v/>
      </c>
      <c r="T65" s="33" t="str">
        <f t="shared" ca="1" si="80"/>
        <v/>
      </c>
      <c r="U65" s="33" t="str">
        <f t="shared" ca="1" si="80"/>
        <v/>
      </c>
      <c r="V65" s="33" t="str">
        <f t="shared" ca="1" si="80"/>
        <v/>
      </c>
      <c r="W65" s="69">
        <f ca="1">SUM(C65:V65)</f>
        <v>0</v>
      </c>
      <c r="X65" s="49"/>
      <c r="Z65" s="55" t="e">
        <f ca="1">IF(ISNA(VLOOKUP(Z63,OFFSET(Pairings!$D$2,($B65-1)*gamesPerRound,0,gamesPerRound,3),3,FALSE)),VLOOKUP(Z63,OFFSET(Pairings!$E$2,($B65-1)*gamesPerRound,0,gamesPerRound,3),3,FALSE),VLOOKUP(Z63,OFFSET(Pairings!$D$2,($B65-1)*gamesPerRound,0,gamesPerRound,3),3,FALSE))</f>
        <v>#N/A</v>
      </c>
      <c r="AA65" s="33" t="e">
        <f ca="1">IF(ISNA(VLOOKUP(AA63,OFFSET(Pairings!$D$2,($B65-1)*gamesPerRound,0,gamesPerRound,3),3,FALSE)),VLOOKUP(AA63,OFFSET(Pairings!$E$2,($B65-1)*gamesPerRound,0,gamesPerRound,3),3,FALSE),VLOOKUP(AA63,OFFSET(Pairings!$D$2,($B65-1)*gamesPerRound,0,gamesPerRound,3),3,FALSE))</f>
        <v>#N/A</v>
      </c>
      <c r="AB65" s="33" t="e">
        <f ca="1">IF(ISNA(VLOOKUP(AB63,OFFSET(Pairings!$D$2,($B65-1)*gamesPerRound,0,gamesPerRound,3),3,FALSE)),VLOOKUP(AB63,OFFSET(Pairings!$E$2,($B65-1)*gamesPerRound,0,gamesPerRound,3),3,FALSE),VLOOKUP(AB63,OFFSET(Pairings!$D$2,($B65-1)*gamesPerRound,0,gamesPerRound,3),3,FALSE))</f>
        <v>#N/A</v>
      </c>
      <c r="AC65" s="33" t="e">
        <f ca="1">IF(ISNA(VLOOKUP(AC63,OFFSET(Pairings!$D$2,($B65-1)*gamesPerRound,0,gamesPerRound,3),3,FALSE)),VLOOKUP(AC63,OFFSET(Pairings!$E$2,($B65-1)*gamesPerRound,0,gamesPerRound,3),3,FALSE),VLOOKUP(AC63,OFFSET(Pairings!$D$2,($B65-1)*gamesPerRound,0,gamesPerRound,3),3,FALSE))</f>
        <v>#N/A</v>
      </c>
      <c r="AD65" s="33" t="e">
        <f ca="1">IF(ISNA(VLOOKUP(AD63,OFFSET(Pairings!$D$2,($B65-1)*gamesPerRound,0,gamesPerRound,3),3,FALSE)),VLOOKUP(AD63,OFFSET(Pairings!$E$2,($B65-1)*gamesPerRound,0,gamesPerRound,3),3,FALSE),VLOOKUP(AD63,OFFSET(Pairings!$D$2,($B65-1)*gamesPerRound,0,gamesPerRound,3),3,FALSE))</f>
        <v>#N/A</v>
      </c>
      <c r="AE65" s="33" t="e">
        <f ca="1">IF(ISNA(VLOOKUP(AE63,OFFSET(Pairings!$D$2,($B65-1)*gamesPerRound,0,gamesPerRound,3),3,FALSE)),VLOOKUP(AE63,OFFSET(Pairings!$E$2,($B65-1)*gamesPerRound,0,gamesPerRound,3),3,FALSE),VLOOKUP(AE63,OFFSET(Pairings!$D$2,($B65-1)*gamesPerRound,0,gamesPerRound,3),3,FALSE))</f>
        <v>#N/A</v>
      </c>
      <c r="AF65" s="33" t="e">
        <f ca="1">IF(ISNA(VLOOKUP(AF63,OFFSET(Pairings!$D$2,($B65-1)*gamesPerRound,0,gamesPerRound,3),3,FALSE)),VLOOKUP(AF63,OFFSET(Pairings!$E$2,($B65-1)*gamesPerRound,0,gamesPerRound,3),3,FALSE),VLOOKUP(AF63,OFFSET(Pairings!$D$2,($B65-1)*gamesPerRound,0,gamesPerRound,3),3,FALSE))</f>
        <v>#N/A</v>
      </c>
      <c r="AG65" s="33" t="e">
        <f ca="1">IF(ISNA(VLOOKUP(AG63,OFFSET(Pairings!$D$2,($B65-1)*gamesPerRound,0,gamesPerRound,3),3,FALSE)),VLOOKUP(AG63,OFFSET(Pairings!$E$2,($B65-1)*gamesPerRound,0,gamesPerRound,3),3,FALSE),VLOOKUP(AG63,OFFSET(Pairings!$D$2,($B65-1)*gamesPerRound,0,gamesPerRound,3),3,FALSE))</f>
        <v>#N/A</v>
      </c>
      <c r="AH65" s="33" t="e">
        <f ca="1">IF(ISNA(VLOOKUP(AH63,OFFSET(Pairings!$D$2,($B65-1)*gamesPerRound,0,gamesPerRound,3),3,FALSE)),VLOOKUP(AH63,OFFSET(Pairings!$E$2,($B65-1)*gamesPerRound,0,gamesPerRound,3),3,FALSE),VLOOKUP(AH63,OFFSET(Pairings!$D$2,($B65-1)*gamesPerRound,0,gamesPerRound,3),3,FALSE))</f>
        <v>#N/A</v>
      </c>
      <c r="AI65" s="33" t="e">
        <f ca="1">IF(ISNA(VLOOKUP(AI63,OFFSET(Pairings!$D$2,($B65-1)*gamesPerRound,0,gamesPerRound,3),3,FALSE)),VLOOKUP(AI63,OFFSET(Pairings!$E$2,($B65-1)*gamesPerRound,0,gamesPerRound,3),3,FALSE),VLOOKUP(AI63,OFFSET(Pairings!$D$2,($B65-1)*gamesPerRound,0,gamesPerRound,3),3,FALSE))</f>
        <v>#N/A</v>
      </c>
      <c r="AJ65" s="33" t="e">
        <f ca="1">IF(ISNA(VLOOKUP(AJ63,OFFSET(Pairings!$D$2,($B65-1)*gamesPerRound,0,gamesPerRound,3),3,FALSE)),VLOOKUP(AJ63,OFFSET(Pairings!$E$2,($B65-1)*gamesPerRound,0,gamesPerRound,3),3,FALSE),VLOOKUP(AJ63,OFFSET(Pairings!$D$2,($B65-1)*gamesPerRound,0,gamesPerRound,3),3,FALSE))</f>
        <v>#N/A</v>
      </c>
      <c r="AK65" s="56" t="e">
        <f ca="1">IF(ISNA(VLOOKUP(AK63,OFFSET(Pairings!$D$2,($B65-1)*gamesPerRound,0,gamesPerRound,3),3,FALSE)),VLOOKUP(AK63,OFFSET(Pairings!$E$2,($B65-1)*gamesPerRound,0,gamesPerRound,3),3,FALSE),VLOOKUP(AK63,OFFSET(Pairings!$D$2,($B65-1)*gamesPerRound,0,gamesPerRound,3),3,FALSE))</f>
        <v>#N/A</v>
      </c>
      <c r="AL65" s="56" t="e">
        <f ca="1">IF(ISNA(VLOOKUP(AL63,OFFSET(Pairings!$D$2,($B65-1)*gamesPerRound,0,gamesPerRound,3),3,FALSE)),VLOOKUP(AL63,OFFSET(Pairings!$E$2,($B65-1)*gamesPerRound,0,gamesPerRound,3),3,FALSE),VLOOKUP(AL63,OFFSET(Pairings!$D$2,($B65-1)*gamesPerRound,0,gamesPerRound,3),3,FALSE))</f>
        <v>#N/A</v>
      </c>
      <c r="AM65" s="56" t="e">
        <f ca="1">IF(ISNA(VLOOKUP(AM63,OFFSET(Pairings!$D$2,($B65-1)*gamesPerRound,0,gamesPerRound,3),3,FALSE)),VLOOKUP(AM63,OFFSET(Pairings!$E$2,($B65-1)*gamesPerRound,0,gamesPerRound,3),3,FALSE),VLOOKUP(AM63,OFFSET(Pairings!$D$2,($B65-1)*gamesPerRound,0,gamesPerRound,3),3,FALSE))</f>
        <v>#N/A</v>
      </c>
      <c r="AN65" s="56" t="e">
        <f ca="1">IF(ISNA(VLOOKUP(AN63,OFFSET(Pairings!$D$2,($B65-1)*gamesPerRound,0,gamesPerRound,3),3,FALSE)),VLOOKUP(AN63,OFFSET(Pairings!$E$2,($B65-1)*gamesPerRound,0,gamesPerRound,3),3,FALSE),VLOOKUP(AN63,OFFSET(Pairings!$D$2,($B65-1)*gamesPerRound,0,gamesPerRound,3),3,FALSE))</f>
        <v>#N/A</v>
      </c>
      <c r="AO65" s="56" t="e">
        <f ca="1">IF(ISNA(VLOOKUP(AO63,OFFSET(Pairings!$D$2,($B65-1)*gamesPerRound,0,gamesPerRound,3),3,FALSE)),VLOOKUP(AO63,OFFSET(Pairings!$E$2,($B65-1)*gamesPerRound,0,gamesPerRound,3),3,FALSE),VLOOKUP(AO63,OFFSET(Pairings!$D$2,($B65-1)*gamesPerRound,0,gamesPerRound,3),3,FALSE))</f>
        <v>#N/A</v>
      </c>
      <c r="AP65" s="56" t="e">
        <f ca="1">IF(ISNA(VLOOKUP(AP63,OFFSET(Pairings!$D$2,($B65-1)*gamesPerRound,0,gamesPerRound,3),3,FALSE)),VLOOKUP(AP63,OFFSET(Pairings!$E$2,($B65-1)*gamesPerRound,0,gamesPerRound,3),3,FALSE),VLOOKUP(AP63,OFFSET(Pairings!$D$2,($B65-1)*gamesPerRound,0,gamesPerRound,3),3,FALSE))</f>
        <v>#N/A</v>
      </c>
      <c r="AQ65" s="56" t="e">
        <f ca="1">IF(ISNA(VLOOKUP(AQ63,OFFSET(Pairings!$D$2,($B65-1)*gamesPerRound,0,gamesPerRound,3),3,FALSE)),VLOOKUP(AQ63,OFFSET(Pairings!$E$2,($B65-1)*gamesPerRound,0,gamesPerRound,3),3,FALSE),VLOOKUP(AQ63,OFFSET(Pairings!$D$2,($B65-1)*gamesPerRound,0,gamesPerRound,3),3,FALSE))</f>
        <v>#N/A</v>
      </c>
      <c r="AR65" s="56" t="e">
        <f ca="1">IF(ISNA(VLOOKUP(AR63,OFFSET(Pairings!$D$2,($B65-1)*gamesPerRound,0,gamesPerRound,3),3,FALSE)),VLOOKUP(AR63,OFFSET(Pairings!$E$2,($B65-1)*gamesPerRound,0,gamesPerRound,3),3,FALSE),VLOOKUP(AR63,OFFSET(Pairings!$D$2,($B65-1)*gamesPerRound,0,gamesPerRound,3),3,FALSE))</f>
        <v>#N/A</v>
      </c>
      <c r="AS65" s="56" t="e">
        <f ca="1">IF(ISNA(VLOOKUP(AS63,OFFSET(Pairings!$D$2,($B65-1)*gamesPerRound,0,gamesPerRound,3),3,FALSE)),VLOOKUP(AS63,OFFSET(Pairings!$E$2,($B65-1)*gamesPerRound,0,gamesPerRound,3),3,FALSE),VLOOKUP(AS63,OFFSET(Pairings!$D$2,($B65-1)*gamesPerRound,0,gamesPerRound,3),3,FALSE))</f>
        <v>#N/A</v>
      </c>
      <c r="AT65" s="49" t="e">
        <f ca="1">SUM(Z65:AS65)</f>
        <v>#N/A</v>
      </c>
    </row>
    <row r="66" spans="1:46" x14ac:dyDescent="0.2">
      <c r="B66" s="48">
        <v>3</v>
      </c>
      <c r="C66" s="57" t="str">
        <f t="shared" ca="1" si="79"/>
        <v/>
      </c>
      <c r="D66" s="58" t="str">
        <f t="shared" ca="1" si="79"/>
        <v/>
      </c>
      <c r="E66" s="58" t="str">
        <f t="shared" ca="1" si="79"/>
        <v/>
      </c>
      <c r="F66" s="58" t="str">
        <f t="shared" ca="1" si="79"/>
        <v/>
      </c>
      <c r="G66" s="58" t="str">
        <f t="shared" ca="1" si="79"/>
        <v/>
      </c>
      <c r="H66" s="58" t="str">
        <f t="shared" ca="1" si="79"/>
        <v/>
      </c>
      <c r="I66" s="58" t="str">
        <f t="shared" ca="1" si="79"/>
        <v/>
      </c>
      <c r="J66" s="58" t="str">
        <f t="shared" ca="1" si="79"/>
        <v/>
      </c>
      <c r="K66" s="58" t="str">
        <f t="shared" ca="1" si="79"/>
        <v/>
      </c>
      <c r="L66" s="58" t="str">
        <f t="shared" ca="1" si="79"/>
        <v/>
      </c>
      <c r="M66" s="58" t="str">
        <f t="shared" ca="1" si="80"/>
        <v/>
      </c>
      <c r="N66" s="58" t="str">
        <f t="shared" ca="1" si="80"/>
        <v/>
      </c>
      <c r="O66" s="58" t="str">
        <f t="shared" ca="1" si="80"/>
        <v/>
      </c>
      <c r="P66" s="58" t="str">
        <f t="shared" ca="1" si="80"/>
        <v/>
      </c>
      <c r="Q66" s="58" t="str">
        <f t="shared" ca="1" si="80"/>
        <v/>
      </c>
      <c r="R66" s="58" t="str">
        <f t="shared" ca="1" si="80"/>
        <v/>
      </c>
      <c r="S66" s="58" t="str">
        <f t="shared" ca="1" si="80"/>
        <v/>
      </c>
      <c r="T66" s="58" t="str">
        <f t="shared" ca="1" si="80"/>
        <v/>
      </c>
      <c r="U66" s="58" t="str">
        <f t="shared" ca="1" si="80"/>
        <v/>
      </c>
      <c r="V66" s="58" t="str">
        <f t="shared" ca="1" si="80"/>
        <v/>
      </c>
      <c r="W66" s="69">
        <f ca="1">SUM(C66:V66)</f>
        <v>0</v>
      </c>
      <c r="X66" s="49"/>
      <c r="Z66" s="57" t="e">
        <f ca="1">IF(ISNA(VLOOKUP(Z63,OFFSET(Pairings!$D$2,($B66-1)*gamesPerRound,0,gamesPerRound,3),3,FALSE)),VLOOKUP(Z63,OFFSET(Pairings!$E$2,($B66-1)*gamesPerRound,0,gamesPerRound,3),3,FALSE),VLOOKUP(Z63,OFFSET(Pairings!$D$2,($B66-1)*gamesPerRound,0,gamesPerRound,3),3,FALSE))</f>
        <v>#N/A</v>
      </c>
      <c r="AA66" s="58" t="e">
        <f ca="1">IF(ISNA(VLOOKUP(AA63,OFFSET(Pairings!$D$2,($B66-1)*gamesPerRound,0,gamesPerRound,3),3,FALSE)),VLOOKUP(AA63,OFFSET(Pairings!$E$2,($B66-1)*gamesPerRound,0,gamesPerRound,3),3,FALSE),VLOOKUP(AA63,OFFSET(Pairings!$D$2,($B66-1)*gamesPerRound,0,gamesPerRound,3),3,FALSE))</f>
        <v>#N/A</v>
      </c>
      <c r="AB66" s="58" t="e">
        <f ca="1">IF(ISNA(VLOOKUP(AB63,OFFSET(Pairings!$D$2,($B66-1)*gamesPerRound,0,gamesPerRound,3),3,FALSE)),VLOOKUP(AB63,OFFSET(Pairings!$E$2,($B66-1)*gamesPerRound,0,gamesPerRound,3),3,FALSE),VLOOKUP(AB63,OFFSET(Pairings!$D$2,($B66-1)*gamesPerRound,0,gamesPerRound,3),3,FALSE))</f>
        <v>#N/A</v>
      </c>
      <c r="AC66" s="58" t="e">
        <f ca="1">IF(ISNA(VLOOKUP(AC63,OFFSET(Pairings!$D$2,($B66-1)*gamesPerRound,0,gamesPerRound,3),3,FALSE)),VLOOKUP(AC63,OFFSET(Pairings!$E$2,($B66-1)*gamesPerRound,0,gamesPerRound,3),3,FALSE),VLOOKUP(AC63,OFFSET(Pairings!$D$2,($B66-1)*gamesPerRound,0,gamesPerRound,3),3,FALSE))</f>
        <v>#N/A</v>
      </c>
      <c r="AD66" s="58" t="e">
        <f ca="1">IF(ISNA(VLOOKUP(AD63,OFFSET(Pairings!$D$2,($B66-1)*gamesPerRound,0,gamesPerRound,3),3,FALSE)),VLOOKUP(AD63,OFFSET(Pairings!$E$2,($B66-1)*gamesPerRound,0,gamesPerRound,3),3,FALSE),VLOOKUP(AD63,OFFSET(Pairings!$D$2,($B66-1)*gamesPerRound,0,gamesPerRound,3),3,FALSE))</f>
        <v>#N/A</v>
      </c>
      <c r="AE66" s="58" t="e">
        <f ca="1">IF(ISNA(VLOOKUP(AE63,OFFSET(Pairings!$D$2,($B66-1)*gamesPerRound,0,gamesPerRound,3),3,FALSE)),VLOOKUP(AE63,OFFSET(Pairings!$E$2,($B66-1)*gamesPerRound,0,gamesPerRound,3),3,FALSE),VLOOKUP(AE63,OFFSET(Pairings!$D$2,($B66-1)*gamesPerRound,0,gamesPerRound,3),3,FALSE))</f>
        <v>#N/A</v>
      </c>
      <c r="AF66" s="58" t="e">
        <f ca="1">IF(ISNA(VLOOKUP(AF63,OFFSET(Pairings!$D$2,($B66-1)*gamesPerRound,0,gamesPerRound,3),3,FALSE)),VLOOKUP(AF63,OFFSET(Pairings!$E$2,($B66-1)*gamesPerRound,0,gamesPerRound,3),3,FALSE),VLOOKUP(AF63,OFFSET(Pairings!$D$2,($B66-1)*gamesPerRound,0,gamesPerRound,3),3,FALSE))</f>
        <v>#N/A</v>
      </c>
      <c r="AG66" s="58" t="e">
        <f ca="1">IF(ISNA(VLOOKUP(AG63,OFFSET(Pairings!$D$2,($B66-1)*gamesPerRound,0,gamesPerRound,3),3,FALSE)),VLOOKUP(AG63,OFFSET(Pairings!$E$2,($B66-1)*gamesPerRound,0,gamesPerRound,3),3,FALSE),VLOOKUP(AG63,OFFSET(Pairings!$D$2,($B66-1)*gamesPerRound,0,gamesPerRound,3),3,FALSE))</f>
        <v>#N/A</v>
      </c>
      <c r="AH66" s="58" t="e">
        <f ca="1">IF(ISNA(VLOOKUP(AH63,OFFSET(Pairings!$D$2,($B66-1)*gamesPerRound,0,gamesPerRound,3),3,FALSE)),VLOOKUP(AH63,OFFSET(Pairings!$E$2,($B66-1)*gamesPerRound,0,gamesPerRound,3),3,FALSE),VLOOKUP(AH63,OFFSET(Pairings!$D$2,($B66-1)*gamesPerRound,0,gamesPerRound,3),3,FALSE))</f>
        <v>#N/A</v>
      </c>
      <c r="AI66" s="58" t="e">
        <f ca="1">IF(ISNA(VLOOKUP(AI63,OFFSET(Pairings!$D$2,($B66-1)*gamesPerRound,0,gamesPerRound,3),3,FALSE)),VLOOKUP(AI63,OFFSET(Pairings!$E$2,($B66-1)*gamesPerRound,0,gamesPerRound,3),3,FALSE),VLOOKUP(AI63,OFFSET(Pairings!$D$2,($B66-1)*gamesPerRound,0,gamesPerRound,3),3,FALSE))</f>
        <v>#N/A</v>
      </c>
      <c r="AJ66" s="58" t="e">
        <f ca="1">IF(ISNA(VLOOKUP(AJ63,OFFSET(Pairings!$D$2,($B66-1)*gamesPerRound,0,gamesPerRound,3),3,FALSE)),VLOOKUP(AJ63,OFFSET(Pairings!$E$2,($B66-1)*gamesPerRound,0,gamesPerRound,3),3,FALSE),VLOOKUP(AJ63,OFFSET(Pairings!$D$2,($B66-1)*gamesPerRound,0,gamesPerRound,3),3,FALSE))</f>
        <v>#N/A</v>
      </c>
      <c r="AK66" s="59" t="e">
        <f ca="1">IF(ISNA(VLOOKUP(AK63,OFFSET(Pairings!$D$2,($B66-1)*gamesPerRound,0,gamesPerRound,3),3,FALSE)),VLOOKUP(AK63,OFFSET(Pairings!$E$2,($B66-1)*gamesPerRound,0,gamesPerRound,3),3,FALSE),VLOOKUP(AK63,OFFSET(Pairings!$D$2,($B66-1)*gamesPerRound,0,gamesPerRound,3),3,FALSE))</f>
        <v>#N/A</v>
      </c>
      <c r="AL66" s="59" t="e">
        <f ca="1">IF(ISNA(VLOOKUP(AL63,OFFSET(Pairings!$D$2,($B66-1)*gamesPerRound,0,gamesPerRound,3),3,FALSE)),VLOOKUP(AL63,OFFSET(Pairings!$E$2,($B66-1)*gamesPerRound,0,gamesPerRound,3),3,FALSE),VLOOKUP(AL63,OFFSET(Pairings!$D$2,($B66-1)*gamesPerRound,0,gamesPerRound,3),3,FALSE))</f>
        <v>#N/A</v>
      </c>
      <c r="AM66" s="59" t="e">
        <f ca="1">IF(ISNA(VLOOKUP(AM63,OFFSET(Pairings!$D$2,($B66-1)*gamesPerRound,0,gamesPerRound,3),3,FALSE)),VLOOKUP(AM63,OFFSET(Pairings!$E$2,($B66-1)*gamesPerRound,0,gamesPerRound,3),3,FALSE),VLOOKUP(AM63,OFFSET(Pairings!$D$2,($B66-1)*gamesPerRound,0,gamesPerRound,3),3,FALSE))</f>
        <v>#N/A</v>
      </c>
      <c r="AN66" s="59" t="e">
        <f ca="1">IF(ISNA(VLOOKUP(AN63,OFFSET(Pairings!$D$2,($B66-1)*gamesPerRound,0,gamesPerRound,3),3,FALSE)),VLOOKUP(AN63,OFFSET(Pairings!$E$2,($B66-1)*gamesPerRound,0,gamesPerRound,3),3,FALSE),VLOOKUP(AN63,OFFSET(Pairings!$D$2,($B66-1)*gamesPerRound,0,gamesPerRound,3),3,FALSE))</f>
        <v>#N/A</v>
      </c>
      <c r="AO66" s="59" t="e">
        <f ca="1">IF(ISNA(VLOOKUP(AO63,OFFSET(Pairings!$D$2,($B66-1)*gamesPerRound,0,gamesPerRound,3),3,FALSE)),VLOOKUP(AO63,OFFSET(Pairings!$E$2,($B66-1)*gamesPerRound,0,gamesPerRound,3),3,FALSE),VLOOKUP(AO63,OFFSET(Pairings!$D$2,($B66-1)*gamesPerRound,0,gamesPerRound,3),3,FALSE))</f>
        <v>#N/A</v>
      </c>
      <c r="AP66" s="59" t="e">
        <f ca="1">IF(ISNA(VLOOKUP(AP63,OFFSET(Pairings!$D$2,($B66-1)*gamesPerRound,0,gamesPerRound,3),3,FALSE)),VLOOKUP(AP63,OFFSET(Pairings!$E$2,($B66-1)*gamesPerRound,0,gamesPerRound,3),3,FALSE),VLOOKUP(AP63,OFFSET(Pairings!$D$2,($B66-1)*gamesPerRound,0,gamesPerRound,3),3,FALSE))</f>
        <v>#N/A</v>
      </c>
      <c r="AQ66" s="59" t="e">
        <f ca="1">IF(ISNA(VLOOKUP(AQ63,OFFSET(Pairings!$D$2,($B66-1)*gamesPerRound,0,gamesPerRound,3),3,FALSE)),VLOOKUP(AQ63,OFFSET(Pairings!$E$2,($B66-1)*gamesPerRound,0,gamesPerRound,3),3,FALSE),VLOOKUP(AQ63,OFFSET(Pairings!$D$2,($B66-1)*gamesPerRound,0,gamesPerRound,3),3,FALSE))</f>
        <v>#N/A</v>
      </c>
      <c r="AR66" s="59" t="e">
        <f ca="1">IF(ISNA(VLOOKUP(AR63,OFFSET(Pairings!$D$2,($B66-1)*gamesPerRound,0,gamesPerRound,3),3,FALSE)),VLOOKUP(AR63,OFFSET(Pairings!$E$2,($B66-1)*gamesPerRound,0,gamesPerRound,3),3,FALSE),VLOOKUP(AR63,OFFSET(Pairings!$D$2,($B66-1)*gamesPerRound,0,gamesPerRound,3),3,FALSE))</f>
        <v>#N/A</v>
      </c>
      <c r="AS66" s="59" t="e">
        <f ca="1">IF(ISNA(VLOOKUP(AS63,OFFSET(Pairings!$D$2,($B66-1)*gamesPerRound,0,gamesPerRound,3),3,FALSE)),VLOOKUP(AS63,OFFSET(Pairings!$E$2,($B66-1)*gamesPerRound,0,gamesPerRound,3),3,FALSE),VLOOKUP(AS63,OFFSET(Pairings!$D$2,($B66-1)*gamesPerRound,0,gamesPerRound,3),3,FALSE))</f>
        <v>#N/A</v>
      </c>
      <c r="AT66" s="49" t="e">
        <f ca="1">SUM(Z66:AS66)</f>
        <v>#N/A</v>
      </c>
    </row>
    <row r="67" spans="1:46" ht="15.75" thickBot="1" x14ac:dyDescent="0.25">
      <c r="B67" s="18" t="s">
        <v>110</v>
      </c>
      <c r="C67" s="61">
        <f t="shared" ref="C67:W67" ca="1" si="81">SUM(C64:C66)</f>
        <v>0</v>
      </c>
      <c r="D67" s="51">
        <f t="shared" ca="1" si="81"/>
        <v>0</v>
      </c>
      <c r="E67" s="51">
        <f t="shared" ca="1" si="81"/>
        <v>0</v>
      </c>
      <c r="F67" s="51">
        <f t="shared" ca="1" si="81"/>
        <v>0</v>
      </c>
      <c r="G67" s="51">
        <f t="shared" ca="1" si="81"/>
        <v>0</v>
      </c>
      <c r="H67" s="51">
        <f t="shared" ca="1" si="81"/>
        <v>0</v>
      </c>
      <c r="I67" s="51">
        <f t="shared" ca="1" si="81"/>
        <v>0</v>
      </c>
      <c r="J67" s="51">
        <f t="shared" ca="1" si="81"/>
        <v>0</v>
      </c>
      <c r="K67" s="51">
        <f t="shared" ca="1" si="81"/>
        <v>0</v>
      </c>
      <c r="L67" s="51">
        <f t="shared" ca="1" si="81"/>
        <v>0</v>
      </c>
      <c r="M67" s="51">
        <f t="shared" ca="1" si="81"/>
        <v>0</v>
      </c>
      <c r="N67" s="51">
        <f t="shared" ca="1" si="81"/>
        <v>0</v>
      </c>
      <c r="O67" s="51">
        <f t="shared" ca="1" si="81"/>
        <v>0</v>
      </c>
      <c r="P67" s="51">
        <f t="shared" ca="1" si="81"/>
        <v>0</v>
      </c>
      <c r="Q67" s="51">
        <f t="shared" ca="1" si="81"/>
        <v>0</v>
      </c>
      <c r="R67" s="51">
        <f t="shared" ca="1" si="81"/>
        <v>0</v>
      </c>
      <c r="S67" s="51">
        <f t="shared" ca="1" si="81"/>
        <v>0</v>
      </c>
      <c r="T67" s="51">
        <f t="shared" ca="1" si="81"/>
        <v>0</v>
      </c>
      <c r="U67" s="51">
        <f t="shared" ca="1" si="81"/>
        <v>0</v>
      </c>
      <c r="V67" s="51">
        <f t="shared" ca="1" si="81"/>
        <v>0</v>
      </c>
      <c r="W67" s="70">
        <f t="shared" ca="1" si="81"/>
        <v>0</v>
      </c>
      <c r="X67" s="65">
        <f ca="1">VLOOKUP(A63,OFFSET(Teams!$B$1,1,0,teams,4),4,FALSE)</f>
        <v>1</v>
      </c>
      <c r="Z67" s="61" t="e">
        <f t="shared" ref="Z67:AT67" ca="1" si="82">SUM(Z64:Z66)</f>
        <v>#N/A</v>
      </c>
      <c r="AA67" s="51" t="e">
        <f t="shared" ca="1" si="82"/>
        <v>#N/A</v>
      </c>
      <c r="AB67" s="51" t="e">
        <f t="shared" ca="1" si="82"/>
        <v>#N/A</v>
      </c>
      <c r="AC67" s="51" t="e">
        <f t="shared" ca="1" si="82"/>
        <v>#N/A</v>
      </c>
      <c r="AD67" s="51" t="e">
        <f t="shared" ca="1" si="82"/>
        <v>#N/A</v>
      </c>
      <c r="AE67" s="51" t="e">
        <f t="shared" ca="1" si="82"/>
        <v>#N/A</v>
      </c>
      <c r="AF67" s="51" t="e">
        <f t="shared" ca="1" si="82"/>
        <v>#N/A</v>
      </c>
      <c r="AG67" s="51" t="e">
        <f t="shared" ca="1" si="82"/>
        <v>#N/A</v>
      </c>
      <c r="AH67" s="51" t="e">
        <f t="shared" ca="1" si="82"/>
        <v>#N/A</v>
      </c>
      <c r="AI67" s="51" t="e">
        <f t="shared" ca="1" si="82"/>
        <v>#N/A</v>
      </c>
      <c r="AJ67" s="51" t="e">
        <f t="shared" ca="1" si="82"/>
        <v>#N/A</v>
      </c>
      <c r="AK67" s="51" t="e">
        <f t="shared" ca="1" si="82"/>
        <v>#N/A</v>
      </c>
      <c r="AL67" s="51" t="e">
        <f t="shared" ca="1" si="82"/>
        <v>#N/A</v>
      </c>
      <c r="AM67" s="51" t="e">
        <f t="shared" ca="1" si="82"/>
        <v>#N/A</v>
      </c>
      <c r="AN67" s="51" t="e">
        <f t="shared" ca="1" si="82"/>
        <v>#N/A</v>
      </c>
      <c r="AO67" s="51" t="e">
        <f t="shared" ca="1" si="82"/>
        <v>#N/A</v>
      </c>
      <c r="AP67" s="51" t="e">
        <f t="shared" ca="1" si="82"/>
        <v>#N/A</v>
      </c>
      <c r="AQ67" s="51" t="e">
        <f t="shared" ca="1" si="82"/>
        <v>#N/A</v>
      </c>
      <c r="AR67" s="51" t="e">
        <f t="shared" ca="1" si="82"/>
        <v>#N/A</v>
      </c>
      <c r="AS67" s="51" t="e">
        <f t="shared" ca="1" si="82"/>
        <v>#N/A</v>
      </c>
      <c r="AT67" s="37" t="e">
        <f t="shared" ca="1" si="82"/>
        <v>#N/A</v>
      </c>
    </row>
    <row r="68" spans="1:46" ht="15.75" thickBot="1" x14ac:dyDescent="0.25">
      <c r="B68" s="1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:46" x14ac:dyDescent="0.2">
      <c r="A69" s="12" t="s">
        <v>208</v>
      </c>
      <c r="B69" s="38">
        <f>VLOOKUP(A69,TeamLookup,2,FALSE)</f>
        <v>0</v>
      </c>
      <c r="C69" s="60" t="str">
        <f>$A69&amp;"."&amp;TEXT(C$1,"00")</f>
        <v>L.01</v>
      </c>
      <c r="D69" s="50" t="str">
        <f t="shared" ref="D69:V69" si="83">$A69&amp;"."&amp;TEXT(D$1,"00")</f>
        <v>L.02</v>
      </c>
      <c r="E69" s="50" t="str">
        <f t="shared" si="83"/>
        <v>L.03</v>
      </c>
      <c r="F69" s="50" t="str">
        <f t="shared" si="83"/>
        <v>L.04</v>
      </c>
      <c r="G69" s="50" t="str">
        <f t="shared" si="83"/>
        <v>L.05</v>
      </c>
      <c r="H69" s="50" t="str">
        <f t="shared" si="83"/>
        <v>L.06</v>
      </c>
      <c r="I69" s="50" t="str">
        <f t="shared" si="83"/>
        <v>L.07</v>
      </c>
      <c r="J69" s="50" t="str">
        <f t="shared" si="83"/>
        <v>L.08</v>
      </c>
      <c r="K69" s="50" t="str">
        <f t="shared" si="83"/>
        <v>L.09</v>
      </c>
      <c r="L69" s="50" t="str">
        <f t="shared" si="83"/>
        <v>L.10</v>
      </c>
      <c r="M69" s="50" t="str">
        <f t="shared" si="83"/>
        <v>L.11</v>
      </c>
      <c r="N69" s="50" t="str">
        <f t="shared" si="83"/>
        <v>L.12</v>
      </c>
      <c r="O69" s="50" t="str">
        <f t="shared" si="83"/>
        <v>L.13</v>
      </c>
      <c r="P69" s="50" t="str">
        <f t="shared" si="83"/>
        <v>L.14</v>
      </c>
      <c r="Q69" s="50" t="str">
        <f t="shared" si="83"/>
        <v>L.15</v>
      </c>
      <c r="R69" s="50" t="str">
        <f t="shared" si="83"/>
        <v>L.16</v>
      </c>
      <c r="S69" s="50" t="str">
        <f t="shared" si="83"/>
        <v>L.17</v>
      </c>
      <c r="T69" s="50" t="str">
        <f t="shared" si="83"/>
        <v>L.18</v>
      </c>
      <c r="U69" s="50" t="str">
        <f t="shared" si="83"/>
        <v>L.19</v>
      </c>
      <c r="V69" s="50" t="str">
        <f t="shared" si="83"/>
        <v>L.20</v>
      </c>
      <c r="W69" s="67" t="s">
        <v>110</v>
      </c>
      <c r="X69" s="66" t="s">
        <v>137</v>
      </c>
      <c r="Y69" s="12"/>
      <c r="Z69" s="60" t="str">
        <f>$A69&amp;"."&amp;TEXT(Z$1,"00")</f>
        <v>L.01</v>
      </c>
      <c r="AA69" s="50" t="str">
        <f t="shared" ref="AA69:AS69" si="84">$A69&amp;"."&amp;TEXT(AA$1,"00")</f>
        <v>L.02</v>
      </c>
      <c r="AB69" s="50" t="str">
        <f t="shared" si="84"/>
        <v>L.03</v>
      </c>
      <c r="AC69" s="50" t="str">
        <f t="shared" si="84"/>
        <v>L.04</v>
      </c>
      <c r="AD69" s="50" t="str">
        <f t="shared" si="84"/>
        <v>L.05</v>
      </c>
      <c r="AE69" s="50" t="str">
        <f t="shared" si="84"/>
        <v>L.06</v>
      </c>
      <c r="AF69" s="50" t="str">
        <f t="shared" si="84"/>
        <v>L.07</v>
      </c>
      <c r="AG69" s="50" t="str">
        <f t="shared" si="84"/>
        <v>L.08</v>
      </c>
      <c r="AH69" s="50" t="str">
        <f t="shared" si="84"/>
        <v>L.09</v>
      </c>
      <c r="AI69" s="50" t="str">
        <f t="shared" si="84"/>
        <v>L.10</v>
      </c>
      <c r="AJ69" s="50" t="str">
        <f t="shared" si="84"/>
        <v>L.11</v>
      </c>
      <c r="AK69" s="50" t="str">
        <f t="shared" si="84"/>
        <v>L.12</v>
      </c>
      <c r="AL69" s="50" t="str">
        <f t="shared" si="84"/>
        <v>L.13</v>
      </c>
      <c r="AM69" s="50" t="str">
        <f t="shared" si="84"/>
        <v>L.14</v>
      </c>
      <c r="AN69" s="50" t="str">
        <f t="shared" si="84"/>
        <v>L.15</v>
      </c>
      <c r="AO69" s="50" t="str">
        <f t="shared" si="84"/>
        <v>L.16</v>
      </c>
      <c r="AP69" s="50" t="str">
        <f t="shared" si="84"/>
        <v>L.17</v>
      </c>
      <c r="AQ69" s="50" t="str">
        <f t="shared" si="84"/>
        <v>L.18</v>
      </c>
      <c r="AR69" s="50" t="str">
        <f t="shared" si="84"/>
        <v>L.19</v>
      </c>
      <c r="AS69" s="50" t="str">
        <f t="shared" si="84"/>
        <v>L.20</v>
      </c>
      <c r="AT69" s="36" t="s">
        <v>110</v>
      </c>
    </row>
    <row r="70" spans="1:46" x14ac:dyDescent="0.2">
      <c r="B70" s="48">
        <v>1</v>
      </c>
      <c r="C70" s="52" t="str">
        <f t="shared" ref="C70:L72" ca="1" si="85">IF(ISNA(Z70),"",Z70)</f>
        <v/>
      </c>
      <c r="D70" s="53" t="str">
        <f t="shared" ca="1" si="85"/>
        <v/>
      </c>
      <c r="E70" s="53" t="str">
        <f t="shared" ca="1" si="85"/>
        <v/>
      </c>
      <c r="F70" s="53" t="str">
        <f t="shared" ca="1" si="85"/>
        <v/>
      </c>
      <c r="G70" s="53" t="str">
        <f t="shared" ca="1" si="85"/>
        <v/>
      </c>
      <c r="H70" s="53" t="str">
        <f t="shared" ca="1" si="85"/>
        <v/>
      </c>
      <c r="I70" s="53" t="str">
        <f t="shared" ca="1" si="85"/>
        <v/>
      </c>
      <c r="J70" s="53" t="str">
        <f t="shared" ca="1" si="85"/>
        <v/>
      </c>
      <c r="K70" s="53" t="str">
        <f t="shared" ca="1" si="85"/>
        <v/>
      </c>
      <c r="L70" s="53" t="str">
        <f t="shared" ca="1" si="85"/>
        <v/>
      </c>
      <c r="M70" s="53" t="str">
        <f t="shared" ref="M70:V72" ca="1" si="86">IF(ISNA(AJ70),"",AJ70)</f>
        <v/>
      </c>
      <c r="N70" s="53" t="str">
        <f t="shared" ca="1" si="86"/>
        <v/>
      </c>
      <c r="O70" s="53" t="str">
        <f t="shared" ca="1" si="86"/>
        <v/>
      </c>
      <c r="P70" s="53" t="str">
        <f t="shared" ca="1" si="86"/>
        <v/>
      </c>
      <c r="Q70" s="53" t="str">
        <f t="shared" ca="1" si="86"/>
        <v/>
      </c>
      <c r="R70" s="53" t="str">
        <f t="shared" ca="1" si="86"/>
        <v/>
      </c>
      <c r="S70" s="53" t="str">
        <f t="shared" ca="1" si="86"/>
        <v/>
      </c>
      <c r="T70" s="53" t="str">
        <f t="shared" ca="1" si="86"/>
        <v/>
      </c>
      <c r="U70" s="53" t="str">
        <f t="shared" ca="1" si="86"/>
        <v/>
      </c>
      <c r="V70" s="53" t="str">
        <f t="shared" ca="1" si="86"/>
        <v/>
      </c>
      <c r="W70" s="68">
        <f ca="1">SUM(C70:V70)</f>
        <v>0</v>
      </c>
      <c r="X70" s="49"/>
      <c r="Z70" s="53" t="e">
        <f ca="1">IF(ISNA(VLOOKUP(Z69,OFFSET(Pairings!$D$2,($B70-1)*gamesPerRound,0,gamesPerRound,3),3,FALSE)),VLOOKUP(Z69,OFFSET(Pairings!$E$2,($B70-1)*gamesPerRound,0,gamesPerRound,3),3,FALSE),VLOOKUP(Z69,OFFSET(Pairings!$D$2,($B70-1)*gamesPerRound,0,gamesPerRound,3),3,FALSE))</f>
        <v>#N/A</v>
      </c>
      <c r="AA70" s="53" t="e">
        <f ca="1">IF(ISNA(VLOOKUP(AA69,OFFSET(Pairings!$D$2,($B70-1)*gamesPerRound,0,gamesPerRound,3),3,FALSE)),VLOOKUP(AA69,OFFSET(Pairings!$E$2,($B70-1)*gamesPerRound,0,gamesPerRound,3),3,FALSE),VLOOKUP(AA69,OFFSET(Pairings!$D$2,($B70-1)*gamesPerRound,0,gamesPerRound,3),3,FALSE))</f>
        <v>#N/A</v>
      </c>
      <c r="AB70" s="53" t="e">
        <f ca="1">IF(ISNA(VLOOKUP(AB69,OFFSET(Pairings!$D$2,($B70-1)*gamesPerRound,0,gamesPerRound,3),3,FALSE)),VLOOKUP(AB69,OFFSET(Pairings!$E$2,($B70-1)*gamesPerRound,0,gamesPerRound,3),3,FALSE),VLOOKUP(AB69,OFFSET(Pairings!$D$2,($B70-1)*gamesPerRound,0,gamesPerRound,3),3,FALSE))</f>
        <v>#N/A</v>
      </c>
      <c r="AC70" s="53" t="e">
        <f ca="1">IF(ISNA(VLOOKUP(AC69,OFFSET(Pairings!$D$2,($B70-1)*gamesPerRound,0,gamesPerRound,3),3,FALSE)),VLOOKUP(AC69,OFFSET(Pairings!$E$2,($B70-1)*gamesPerRound,0,gamesPerRound,3),3,FALSE),VLOOKUP(AC69,OFFSET(Pairings!$D$2,($B70-1)*gamesPerRound,0,gamesPerRound,3),3,FALSE))</f>
        <v>#N/A</v>
      </c>
      <c r="AD70" s="53" t="e">
        <f ca="1">IF(ISNA(VLOOKUP(AD69,OFFSET(Pairings!$D$2,($B70-1)*gamesPerRound,0,gamesPerRound,3),3,FALSE)),VLOOKUP(AD69,OFFSET(Pairings!$E$2,($B70-1)*gamesPerRound,0,gamesPerRound,3),3,FALSE),VLOOKUP(AD69,OFFSET(Pairings!$D$2,($B70-1)*gamesPerRound,0,gamesPerRound,3),3,FALSE))</f>
        <v>#N/A</v>
      </c>
      <c r="AE70" s="53" t="e">
        <f ca="1">IF(ISNA(VLOOKUP(AE69,OFFSET(Pairings!$D$2,($B70-1)*gamesPerRound,0,gamesPerRound,3),3,FALSE)),VLOOKUP(AE69,OFFSET(Pairings!$E$2,($B70-1)*gamesPerRound,0,gamesPerRound,3),3,FALSE),VLOOKUP(AE69,OFFSET(Pairings!$D$2,($B70-1)*gamesPerRound,0,gamesPerRound,3),3,FALSE))</f>
        <v>#N/A</v>
      </c>
      <c r="AF70" s="53" t="e">
        <f ca="1">IF(ISNA(VLOOKUP(AF69,OFFSET(Pairings!$D$2,($B70-1)*gamesPerRound,0,gamesPerRound,3),3,FALSE)),VLOOKUP(AF69,OFFSET(Pairings!$E$2,($B70-1)*gamesPerRound,0,gamesPerRound,3),3,FALSE),VLOOKUP(AF69,OFFSET(Pairings!$D$2,($B70-1)*gamesPerRound,0,gamesPerRound,3),3,FALSE))</f>
        <v>#N/A</v>
      </c>
      <c r="AG70" s="53" t="e">
        <f ca="1">IF(ISNA(VLOOKUP(AG69,OFFSET(Pairings!$D$2,($B70-1)*gamesPerRound,0,gamesPerRound,3),3,FALSE)),VLOOKUP(AG69,OFFSET(Pairings!$E$2,($B70-1)*gamesPerRound,0,gamesPerRound,3),3,FALSE),VLOOKUP(AG69,OFFSET(Pairings!$D$2,($B70-1)*gamesPerRound,0,gamesPerRound,3),3,FALSE))</f>
        <v>#N/A</v>
      </c>
      <c r="AH70" s="53" t="e">
        <f ca="1">IF(ISNA(VLOOKUP(AH69,OFFSET(Pairings!$D$2,($B70-1)*gamesPerRound,0,gamesPerRound,3),3,FALSE)),VLOOKUP(AH69,OFFSET(Pairings!$E$2,($B70-1)*gamesPerRound,0,gamesPerRound,3),3,FALSE),VLOOKUP(AH69,OFFSET(Pairings!$D$2,($B70-1)*gamesPerRound,0,gamesPerRound,3),3,FALSE))</f>
        <v>#N/A</v>
      </c>
      <c r="AI70" s="53" t="e">
        <f ca="1">IF(ISNA(VLOOKUP(AI69,OFFSET(Pairings!$D$2,($B70-1)*gamesPerRound,0,gamesPerRound,3),3,FALSE)),VLOOKUP(AI69,OFFSET(Pairings!$E$2,($B70-1)*gamesPerRound,0,gamesPerRound,3),3,FALSE),VLOOKUP(AI69,OFFSET(Pairings!$D$2,($B70-1)*gamesPerRound,0,gamesPerRound,3),3,FALSE))</f>
        <v>#N/A</v>
      </c>
      <c r="AJ70" s="53" t="e">
        <f ca="1">IF(ISNA(VLOOKUP(AJ69,OFFSET(Pairings!$D$2,($B70-1)*gamesPerRound,0,gamesPerRound,3),3,FALSE)),VLOOKUP(AJ69,OFFSET(Pairings!$E$2,($B70-1)*gamesPerRound,0,gamesPerRound,3),3,FALSE),VLOOKUP(AJ69,OFFSET(Pairings!$D$2,($B70-1)*gamesPerRound,0,gamesPerRound,3),3,FALSE))</f>
        <v>#N/A</v>
      </c>
      <c r="AK70" s="54" t="e">
        <f ca="1">IF(ISNA(VLOOKUP(AK69,OFFSET(Pairings!$D$2,($B70-1)*gamesPerRound,0,gamesPerRound,3),3,FALSE)),VLOOKUP(AK69,OFFSET(Pairings!$E$2,($B70-1)*gamesPerRound,0,gamesPerRound,3),3,FALSE),VLOOKUP(AK69,OFFSET(Pairings!$D$2,($B70-1)*gamesPerRound,0,gamesPerRound,3),3,FALSE))</f>
        <v>#N/A</v>
      </c>
      <c r="AL70" s="54" t="e">
        <f ca="1">IF(ISNA(VLOOKUP(AL69,OFFSET(Pairings!$D$2,($B70-1)*gamesPerRound,0,gamesPerRound,3),3,FALSE)),VLOOKUP(AL69,OFFSET(Pairings!$E$2,($B70-1)*gamesPerRound,0,gamesPerRound,3),3,FALSE),VLOOKUP(AL69,OFFSET(Pairings!$D$2,($B70-1)*gamesPerRound,0,gamesPerRound,3),3,FALSE))</f>
        <v>#N/A</v>
      </c>
      <c r="AM70" s="54" t="e">
        <f ca="1">IF(ISNA(VLOOKUP(AM69,OFFSET(Pairings!$D$2,($B70-1)*gamesPerRound,0,gamesPerRound,3),3,FALSE)),VLOOKUP(AM69,OFFSET(Pairings!$E$2,($B70-1)*gamesPerRound,0,gamesPerRound,3),3,FALSE),VLOOKUP(AM69,OFFSET(Pairings!$D$2,($B70-1)*gamesPerRound,0,gamesPerRound,3),3,FALSE))</f>
        <v>#N/A</v>
      </c>
      <c r="AN70" s="54" t="e">
        <f ca="1">IF(ISNA(VLOOKUP(AN69,OFFSET(Pairings!$D$2,($B70-1)*gamesPerRound,0,gamesPerRound,3),3,FALSE)),VLOOKUP(AN69,OFFSET(Pairings!$E$2,($B70-1)*gamesPerRound,0,gamesPerRound,3),3,FALSE),VLOOKUP(AN69,OFFSET(Pairings!$D$2,($B70-1)*gamesPerRound,0,gamesPerRound,3),3,FALSE))</f>
        <v>#N/A</v>
      </c>
      <c r="AO70" s="54" t="e">
        <f ca="1">IF(ISNA(VLOOKUP(AO69,OFFSET(Pairings!$D$2,($B70-1)*gamesPerRound,0,gamesPerRound,3),3,FALSE)),VLOOKUP(AO69,OFFSET(Pairings!$E$2,($B70-1)*gamesPerRound,0,gamesPerRound,3),3,FALSE),VLOOKUP(AO69,OFFSET(Pairings!$D$2,($B70-1)*gamesPerRound,0,gamesPerRound,3),3,FALSE))</f>
        <v>#N/A</v>
      </c>
      <c r="AP70" s="54" t="e">
        <f ca="1">IF(ISNA(VLOOKUP(AP69,OFFSET(Pairings!$D$2,($B70-1)*gamesPerRound,0,gamesPerRound,3),3,FALSE)),VLOOKUP(AP69,OFFSET(Pairings!$E$2,($B70-1)*gamesPerRound,0,gamesPerRound,3),3,FALSE),VLOOKUP(AP69,OFFSET(Pairings!$D$2,($B70-1)*gamesPerRound,0,gamesPerRound,3),3,FALSE))</f>
        <v>#N/A</v>
      </c>
      <c r="AQ70" s="54" t="e">
        <f ca="1">IF(ISNA(VLOOKUP(AQ69,OFFSET(Pairings!$D$2,($B70-1)*gamesPerRound,0,gamesPerRound,3),3,FALSE)),VLOOKUP(AQ69,OFFSET(Pairings!$E$2,($B70-1)*gamesPerRound,0,gamesPerRound,3),3,FALSE),VLOOKUP(AQ69,OFFSET(Pairings!$D$2,($B70-1)*gamesPerRound,0,gamesPerRound,3),3,FALSE))</f>
        <v>#N/A</v>
      </c>
      <c r="AR70" s="54" t="e">
        <f ca="1">IF(ISNA(VLOOKUP(AR69,OFFSET(Pairings!$D$2,($B70-1)*gamesPerRound,0,gamesPerRound,3),3,FALSE)),VLOOKUP(AR69,OFFSET(Pairings!$E$2,($B70-1)*gamesPerRound,0,gamesPerRound,3),3,FALSE),VLOOKUP(AR69,OFFSET(Pairings!$D$2,($B70-1)*gamesPerRound,0,gamesPerRound,3),3,FALSE))</f>
        <v>#N/A</v>
      </c>
      <c r="AS70" s="54" t="e">
        <f ca="1">IF(ISNA(VLOOKUP(AS69,OFFSET(Pairings!$D$2,($B70-1)*gamesPerRound,0,gamesPerRound,3),3,FALSE)),VLOOKUP(AS69,OFFSET(Pairings!$E$2,($B70-1)*gamesPerRound,0,gamesPerRound,3),3,FALSE),VLOOKUP(AS69,OFFSET(Pairings!$D$2,($B70-1)*gamesPerRound,0,gamesPerRound,3),3,FALSE))</f>
        <v>#N/A</v>
      </c>
      <c r="AT70" s="49" t="e">
        <f ca="1">SUM(Z70:AS70)</f>
        <v>#N/A</v>
      </c>
    </row>
    <row r="71" spans="1:46" x14ac:dyDescent="0.2">
      <c r="B71" s="48">
        <v>2</v>
      </c>
      <c r="C71" s="55" t="str">
        <f t="shared" ca="1" si="85"/>
        <v/>
      </c>
      <c r="D71" s="33" t="str">
        <f t="shared" ca="1" si="85"/>
        <v/>
      </c>
      <c r="E71" s="33" t="str">
        <f t="shared" ca="1" si="85"/>
        <v/>
      </c>
      <c r="F71" s="33" t="str">
        <f t="shared" ca="1" si="85"/>
        <v/>
      </c>
      <c r="G71" s="33" t="str">
        <f t="shared" ca="1" si="85"/>
        <v/>
      </c>
      <c r="H71" s="33" t="str">
        <f t="shared" ca="1" si="85"/>
        <v/>
      </c>
      <c r="I71" s="33" t="str">
        <f t="shared" ca="1" si="85"/>
        <v/>
      </c>
      <c r="J71" s="33" t="str">
        <f t="shared" ca="1" si="85"/>
        <v/>
      </c>
      <c r="K71" s="33" t="str">
        <f t="shared" ca="1" si="85"/>
        <v/>
      </c>
      <c r="L71" s="33" t="str">
        <f t="shared" ca="1" si="85"/>
        <v/>
      </c>
      <c r="M71" s="33" t="str">
        <f t="shared" ca="1" si="86"/>
        <v/>
      </c>
      <c r="N71" s="33" t="str">
        <f t="shared" ca="1" si="86"/>
        <v/>
      </c>
      <c r="O71" s="33" t="str">
        <f t="shared" ca="1" si="86"/>
        <v/>
      </c>
      <c r="P71" s="33" t="str">
        <f t="shared" ca="1" si="86"/>
        <v/>
      </c>
      <c r="Q71" s="33" t="str">
        <f t="shared" ca="1" si="86"/>
        <v/>
      </c>
      <c r="R71" s="33" t="str">
        <f t="shared" ca="1" si="86"/>
        <v/>
      </c>
      <c r="S71" s="33" t="str">
        <f t="shared" ca="1" si="86"/>
        <v/>
      </c>
      <c r="T71" s="33" t="str">
        <f t="shared" ca="1" si="86"/>
        <v/>
      </c>
      <c r="U71" s="33" t="str">
        <f t="shared" ca="1" si="86"/>
        <v/>
      </c>
      <c r="V71" s="33" t="str">
        <f t="shared" ca="1" si="86"/>
        <v/>
      </c>
      <c r="W71" s="69">
        <f ca="1">SUM(C71:V71)</f>
        <v>0</v>
      </c>
      <c r="X71" s="49"/>
      <c r="Z71" s="55" t="e">
        <f ca="1">IF(ISNA(VLOOKUP(Z69,OFFSET(Pairings!$D$2,($B71-1)*gamesPerRound,0,gamesPerRound,3),3,FALSE)),VLOOKUP(Z69,OFFSET(Pairings!$E$2,($B71-1)*gamesPerRound,0,gamesPerRound,3),3,FALSE),VLOOKUP(Z69,OFFSET(Pairings!$D$2,($B71-1)*gamesPerRound,0,gamesPerRound,3),3,FALSE))</f>
        <v>#N/A</v>
      </c>
      <c r="AA71" s="33" t="e">
        <f ca="1">IF(ISNA(VLOOKUP(AA69,OFFSET(Pairings!$D$2,($B71-1)*gamesPerRound,0,gamesPerRound,3),3,FALSE)),VLOOKUP(AA69,OFFSET(Pairings!$E$2,($B71-1)*gamesPerRound,0,gamesPerRound,3),3,FALSE),VLOOKUP(AA69,OFFSET(Pairings!$D$2,($B71-1)*gamesPerRound,0,gamesPerRound,3),3,FALSE))</f>
        <v>#N/A</v>
      </c>
      <c r="AB71" s="33" t="e">
        <f ca="1">IF(ISNA(VLOOKUP(AB69,OFFSET(Pairings!$D$2,($B71-1)*gamesPerRound,0,gamesPerRound,3),3,FALSE)),VLOOKUP(AB69,OFFSET(Pairings!$E$2,($B71-1)*gamesPerRound,0,gamesPerRound,3),3,FALSE),VLOOKUP(AB69,OFFSET(Pairings!$D$2,($B71-1)*gamesPerRound,0,gamesPerRound,3),3,FALSE))</f>
        <v>#N/A</v>
      </c>
      <c r="AC71" s="33" t="e">
        <f ca="1">IF(ISNA(VLOOKUP(AC69,OFFSET(Pairings!$D$2,($B71-1)*gamesPerRound,0,gamesPerRound,3),3,FALSE)),VLOOKUP(AC69,OFFSET(Pairings!$E$2,($B71-1)*gamesPerRound,0,gamesPerRound,3),3,FALSE),VLOOKUP(AC69,OFFSET(Pairings!$D$2,($B71-1)*gamesPerRound,0,gamesPerRound,3),3,FALSE))</f>
        <v>#N/A</v>
      </c>
      <c r="AD71" s="33" t="e">
        <f ca="1">IF(ISNA(VLOOKUP(AD69,OFFSET(Pairings!$D$2,($B71-1)*gamesPerRound,0,gamesPerRound,3),3,FALSE)),VLOOKUP(AD69,OFFSET(Pairings!$E$2,($B71-1)*gamesPerRound,0,gamesPerRound,3),3,FALSE),VLOOKUP(AD69,OFFSET(Pairings!$D$2,($B71-1)*gamesPerRound,0,gamesPerRound,3),3,FALSE))</f>
        <v>#N/A</v>
      </c>
      <c r="AE71" s="33" t="e">
        <f ca="1">IF(ISNA(VLOOKUP(AE69,OFFSET(Pairings!$D$2,($B71-1)*gamesPerRound,0,gamesPerRound,3),3,FALSE)),VLOOKUP(AE69,OFFSET(Pairings!$E$2,($B71-1)*gamesPerRound,0,gamesPerRound,3),3,FALSE),VLOOKUP(AE69,OFFSET(Pairings!$D$2,($B71-1)*gamesPerRound,0,gamesPerRound,3),3,FALSE))</f>
        <v>#N/A</v>
      </c>
      <c r="AF71" s="33" t="e">
        <f ca="1">IF(ISNA(VLOOKUP(AF69,OFFSET(Pairings!$D$2,($B71-1)*gamesPerRound,0,gamesPerRound,3),3,FALSE)),VLOOKUP(AF69,OFFSET(Pairings!$E$2,($B71-1)*gamesPerRound,0,gamesPerRound,3),3,FALSE),VLOOKUP(AF69,OFFSET(Pairings!$D$2,($B71-1)*gamesPerRound,0,gamesPerRound,3),3,FALSE))</f>
        <v>#N/A</v>
      </c>
      <c r="AG71" s="33" t="e">
        <f ca="1">IF(ISNA(VLOOKUP(AG69,OFFSET(Pairings!$D$2,($B71-1)*gamesPerRound,0,gamesPerRound,3),3,FALSE)),VLOOKUP(AG69,OFFSET(Pairings!$E$2,($B71-1)*gamesPerRound,0,gamesPerRound,3),3,FALSE),VLOOKUP(AG69,OFFSET(Pairings!$D$2,($B71-1)*gamesPerRound,0,gamesPerRound,3),3,FALSE))</f>
        <v>#N/A</v>
      </c>
      <c r="AH71" s="33" t="e">
        <f ca="1">IF(ISNA(VLOOKUP(AH69,OFFSET(Pairings!$D$2,($B71-1)*gamesPerRound,0,gamesPerRound,3),3,FALSE)),VLOOKUP(AH69,OFFSET(Pairings!$E$2,($B71-1)*gamesPerRound,0,gamesPerRound,3),3,FALSE),VLOOKUP(AH69,OFFSET(Pairings!$D$2,($B71-1)*gamesPerRound,0,gamesPerRound,3),3,FALSE))</f>
        <v>#N/A</v>
      </c>
      <c r="AI71" s="33" t="e">
        <f ca="1">IF(ISNA(VLOOKUP(AI69,OFFSET(Pairings!$D$2,($B71-1)*gamesPerRound,0,gamesPerRound,3),3,FALSE)),VLOOKUP(AI69,OFFSET(Pairings!$E$2,($B71-1)*gamesPerRound,0,gamesPerRound,3),3,FALSE),VLOOKUP(AI69,OFFSET(Pairings!$D$2,($B71-1)*gamesPerRound,0,gamesPerRound,3),3,FALSE))</f>
        <v>#N/A</v>
      </c>
      <c r="AJ71" s="33" t="e">
        <f ca="1">IF(ISNA(VLOOKUP(AJ69,OFFSET(Pairings!$D$2,($B71-1)*gamesPerRound,0,gamesPerRound,3),3,FALSE)),VLOOKUP(AJ69,OFFSET(Pairings!$E$2,($B71-1)*gamesPerRound,0,gamesPerRound,3),3,FALSE),VLOOKUP(AJ69,OFFSET(Pairings!$D$2,($B71-1)*gamesPerRound,0,gamesPerRound,3),3,FALSE))</f>
        <v>#N/A</v>
      </c>
      <c r="AK71" s="56" t="e">
        <f ca="1">IF(ISNA(VLOOKUP(AK69,OFFSET(Pairings!$D$2,($B71-1)*gamesPerRound,0,gamesPerRound,3),3,FALSE)),VLOOKUP(AK69,OFFSET(Pairings!$E$2,($B71-1)*gamesPerRound,0,gamesPerRound,3),3,FALSE),VLOOKUP(AK69,OFFSET(Pairings!$D$2,($B71-1)*gamesPerRound,0,gamesPerRound,3),3,FALSE))</f>
        <v>#N/A</v>
      </c>
      <c r="AL71" s="56" t="e">
        <f ca="1">IF(ISNA(VLOOKUP(AL69,OFFSET(Pairings!$D$2,($B71-1)*gamesPerRound,0,gamesPerRound,3),3,FALSE)),VLOOKUP(AL69,OFFSET(Pairings!$E$2,($B71-1)*gamesPerRound,0,gamesPerRound,3),3,FALSE),VLOOKUP(AL69,OFFSET(Pairings!$D$2,($B71-1)*gamesPerRound,0,gamesPerRound,3),3,FALSE))</f>
        <v>#N/A</v>
      </c>
      <c r="AM71" s="56" t="e">
        <f ca="1">IF(ISNA(VLOOKUP(AM69,OFFSET(Pairings!$D$2,($B71-1)*gamesPerRound,0,gamesPerRound,3),3,FALSE)),VLOOKUP(AM69,OFFSET(Pairings!$E$2,($B71-1)*gamesPerRound,0,gamesPerRound,3),3,FALSE),VLOOKUP(AM69,OFFSET(Pairings!$D$2,($B71-1)*gamesPerRound,0,gamesPerRound,3),3,FALSE))</f>
        <v>#N/A</v>
      </c>
      <c r="AN71" s="56" t="e">
        <f ca="1">IF(ISNA(VLOOKUP(AN69,OFFSET(Pairings!$D$2,($B71-1)*gamesPerRound,0,gamesPerRound,3),3,FALSE)),VLOOKUP(AN69,OFFSET(Pairings!$E$2,($B71-1)*gamesPerRound,0,gamesPerRound,3),3,FALSE),VLOOKUP(AN69,OFFSET(Pairings!$D$2,($B71-1)*gamesPerRound,0,gamesPerRound,3),3,FALSE))</f>
        <v>#N/A</v>
      </c>
      <c r="AO71" s="56" t="e">
        <f ca="1">IF(ISNA(VLOOKUP(AO69,OFFSET(Pairings!$D$2,($B71-1)*gamesPerRound,0,gamesPerRound,3),3,FALSE)),VLOOKUP(AO69,OFFSET(Pairings!$E$2,($B71-1)*gamesPerRound,0,gamesPerRound,3),3,FALSE),VLOOKUP(AO69,OFFSET(Pairings!$D$2,($B71-1)*gamesPerRound,0,gamesPerRound,3),3,FALSE))</f>
        <v>#N/A</v>
      </c>
      <c r="AP71" s="56" t="e">
        <f ca="1">IF(ISNA(VLOOKUP(AP69,OFFSET(Pairings!$D$2,($B71-1)*gamesPerRound,0,gamesPerRound,3),3,FALSE)),VLOOKUP(AP69,OFFSET(Pairings!$E$2,($B71-1)*gamesPerRound,0,gamesPerRound,3),3,FALSE),VLOOKUP(AP69,OFFSET(Pairings!$D$2,($B71-1)*gamesPerRound,0,gamesPerRound,3),3,FALSE))</f>
        <v>#N/A</v>
      </c>
      <c r="AQ71" s="56" t="e">
        <f ca="1">IF(ISNA(VLOOKUP(AQ69,OFFSET(Pairings!$D$2,($B71-1)*gamesPerRound,0,gamesPerRound,3),3,FALSE)),VLOOKUP(AQ69,OFFSET(Pairings!$E$2,($B71-1)*gamesPerRound,0,gamesPerRound,3),3,FALSE),VLOOKUP(AQ69,OFFSET(Pairings!$D$2,($B71-1)*gamesPerRound,0,gamesPerRound,3),3,FALSE))</f>
        <v>#N/A</v>
      </c>
      <c r="AR71" s="56" t="e">
        <f ca="1">IF(ISNA(VLOOKUP(AR69,OFFSET(Pairings!$D$2,($B71-1)*gamesPerRound,0,gamesPerRound,3),3,FALSE)),VLOOKUP(AR69,OFFSET(Pairings!$E$2,($B71-1)*gamesPerRound,0,gamesPerRound,3),3,FALSE),VLOOKUP(AR69,OFFSET(Pairings!$D$2,($B71-1)*gamesPerRound,0,gamesPerRound,3),3,FALSE))</f>
        <v>#N/A</v>
      </c>
      <c r="AS71" s="56" t="e">
        <f ca="1">IF(ISNA(VLOOKUP(AS69,OFFSET(Pairings!$D$2,($B71-1)*gamesPerRound,0,gamesPerRound,3),3,FALSE)),VLOOKUP(AS69,OFFSET(Pairings!$E$2,($B71-1)*gamesPerRound,0,gamesPerRound,3),3,FALSE),VLOOKUP(AS69,OFFSET(Pairings!$D$2,($B71-1)*gamesPerRound,0,gamesPerRound,3),3,FALSE))</f>
        <v>#N/A</v>
      </c>
      <c r="AT71" s="49" t="e">
        <f ca="1">SUM(Z71:AS71)</f>
        <v>#N/A</v>
      </c>
    </row>
    <row r="72" spans="1:46" x14ac:dyDescent="0.2">
      <c r="B72" s="48">
        <v>3</v>
      </c>
      <c r="C72" s="57" t="str">
        <f t="shared" ca="1" si="85"/>
        <v/>
      </c>
      <c r="D72" s="58" t="str">
        <f t="shared" ca="1" si="85"/>
        <v/>
      </c>
      <c r="E72" s="58" t="str">
        <f t="shared" ca="1" si="85"/>
        <v/>
      </c>
      <c r="F72" s="58" t="str">
        <f t="shared" ca="1" si="85"/>
        <v/>
      </c>
      <c r="G72" s="58" t="str">
        <f t="shared" ca="1" si="85"/>
        <v/>
      </c>
      <c r="H72" s="58" t="str">
        <f t="shared" ca="1" si="85"/>
        <v/>
      </c>
      <c r="I72" s="58" t="str">
        <f t="shared" ca="1" si="85"/>
        <v/>
      </c>
      <c r="J72" s="58" t="str">
        <f t="shared" ca="1" si="85"/>
        <v/>
      </c>
      <c r="K72" s="58" t="str">
        <f t="shared" ca="1" si="85"/>
        <v/>
      </c>
      <c r="L72" s="58" t="str">
        <f t="shared" ca="1" si="85"/>
        <v/>
      </c>
      <c r="M72" s="58" t="str">
        <f t="shared" ca="1" si="86"/>
        <v/>
      </c>
      <c r="N72" s="58" t="str">
        <f t="shared" ca="1" si="86"/>
        <v/>
      </c>
      <c r="O72" s="58" t="str">
        <f t="shared" ca="1" si="86"/>
        <v/>
      </c>
      <c r="P72" s="58" t="str">
        <f t="shared" ca="1" si="86"/>
        <v/>
      </c>
      <c r="Q72" s="58" t="str">
        <f t="shared" ca="1" si="86"/>
        <v/>
      </c>
      <c r="R72" s="58" t="str">
        <f t="shared" ca="1" si="86"/>
        <v/>
      </c>
      <c r="S72" s="58" t="str">
        <f t="shared" ca="1" si="86"/>
        <v/>
      </c>
      <c r="T72" s="58" t="str">
        <f t="shared" ca="1" si="86"/>
        <v/>
      </c>
      <c r="U72" s="58" t="str">
        <f t="shared" ca="1" si="86"/>
        <v/>
      </c>
      <c r="V72" s="58" t="str">
        <f t="shared" ca="1" si="86"/>
        <v/>
      </c>
      <c r="W72" s="69">
        <f ca="1">SUM(C72:V72)</f>
        <v>0</v>
      </c>
      <c r="X72" s="49"/>
      <c r="Z72" s="57" t="e">
        <f ca="1">IF(ISNA(VLOOKUP(Z69,OFFSET(Pairings!$D$2,($B72-1)*gamesPerRound,0,gamesPerRound,3),3,FALSE)),VLOOKUP(Z69,OFFSET(Pairings!$E$2,($B72-1)*gamesPerRound,0,gamesPerRound,3),3,FALSE),VLOOKUP(Z69,OFFSET(Pairings!$D$2,($B72-1)*gamesPerRound,0,gamesPerRound,3),3,FALSE))</f>
        <v>#N/A</v>
      </c>
      <c r="AA72" s="58" t="e">
        <f ca="1">IF(ISNA(VLOOKUP(AA69,OFFSET(Pairings!$D$2,($B72-1)*gamesPerRound,0,gamesPerRound,3),3,FALSE)),VLOOKUP(AA69,OFFSET(Pairings!$E$2,($B72-1)*gamesPerRound,0,gamesPerRound,3),3,FALSE),VLOOKUP(AA69,OFFSET(Pairings!$D$2,($B72-1)*gamesPerRound,0,gamesPerRound,3),3,FALSE))</f>
        <v>#N/A</v>
      </c>
      <c r="AB72" s="58" t="e">
        <f ca="1">IF(ISNA(VLOOKUP(AB69,OFFSET(Pairings!$D$2,($B72-1)*gamesPerRound,0,gamesPerRound,3),3,FALSE)),VLOOKUP(AB69,OFFSET(Pairings!$E$2,($B72-1)*gamesPerRound,0,gamesPerRound,3),3,FALSE),VLOOKUP(AB69,OFFSET(Pairings!$D$2,($B72-1)*gamesPerRound,0,gamesPerRound,3),3,FALSE))</f>
        <v>#N/A</v>
      </c>
      <c r="AC72" s="58" t="e">
        <f ca="1">IF(ISNA(VLOOKUP(AC69,OFFSET(Pairings!$D$2,($B72-1)*gamesPerRound,0,gamesPerRound,3),3,FALSE)),VLOOKUP(AC69,OFFSET(Pairings!$E$2,($B72-1)*gamesPerRound,0,gamesPerRound,3),3,FALSE),VLOOKUP(AC69,OFFSET(Pairings!$D$2,($B72-1)*gamesPerRound,0,gamesPerRound,3),3,FALSE))</f>
        <v>#N/A</v>
      </c>
      <c r="AD72" s="58" t="e">
        <f ca="1">IF(ISNA(VLOOKUP(AD69,OFFSET(Pairings!$D$2,($B72-1)*gamesPerRound,0,gamesPerRound,3),3,FALSE)),VLOOKUP(AD69,OFFSET(Pairings!$E$2,($B72-1)*gamesPerRound,0,gamesPerRound,3),3,FALSE),VLOOKUP(AD69,OFFSET(Pairings!$D$2,($B72-1)*gamesPerRound,0,gamesPerRound,3),3,FALSE))</f>
        <v>#N/A</v>
      </c>
      <c r="AE72" s="58" t="e">
        <f ca="1">IF(ISNA(VLOOKUP(AE69,OFFSET(Pairings!$D$2,($B72-1)*gamesPerRound,0,gamesPerRound,3),3,FALSE)),VLOOKUP(AE69,OFFSET(Pairings!$E$2,($B72-1)*gamesPerRound,0,gamesPerRound,3),3,FALSE),VLOOKUP(AE69,OFFSET(Pairings!$D$2,($B72-1)*gamesPerRound,0,gamesPerRound,3),3,FALSE))</f>
        <v>#N/A</v>
      </c>
      <c r="AF72" s="58" t="e">
        <f ca="1">IF(ISNA(VLOOKUP(AF69,OFFSET(Pairings!$D$2,($B72-1)*gamesPerRound,0,gamesPerRound,3),3,FALSE)),VLOOKUP(AF69,OFFSET(Pairings!$E$2,($B72-1)*gamesPerRound,0,gamesPerRound,3),3,FALSE),VLOOKUP(AF69,OFFSET(Pairings!$D$2,($B72-1)*gamesPerRound,0,gamesPerRound,3),3,FALSE))</f>
        <v>#N/A</v>
      </c>
      <c r="AG72" s="58" t="e">
        <f ca="1">IF(ISNA(VLOOKUP(AG69,OFFSET(Pairings!$D$2,($B72-1)*gamesPerRound,0,gamesPerRound,3),3,FALSE)),VLOOKUP(AG69,OFFSET(Pairings!$E$2,($B72-1)*gamesPerRound,0,gamesPerRound,3),3,FALSE),VLOOKUP(AG69,OFFSET(Pairings!$D$2,($B72-1)*gamesPerRound,0,gamesPerRound,3),3,FALSE))</f>
        <v>#N/A</v>
      </c>
      <c r="AH72" s="58" t="e">
        <f ca="1">IF(ISNA(VLOOKUP(AH69,OFFSET(Pairings!$D$2,($B72-1)*gamesPerRound,0,gamesPerRound,3),3,FALSE)),VLOOKUP(AH69,OFFSET(Pairings!$E$2,($B72-1)*gamesPerRound,0,gamesPerRound,3),3,FALSE),VLOOKUP(AH69,OFFSET(Pairings!$D$2,($B72-1)*gamesPerRound,0,gamesPerRound,3),3,FALSE))</f>
        <v>#N/A</v>
      </c>
      <c r="AI72" s="58" t="e">
        <f ca="1">IF(ISNA(VLOOKUP(AI69,OFFSET(Pairings!$D$2,($B72-1)*gamesPerRound,0,gamesPerRound,3),3,FALSE)),VLOOKUP(AI69,OFFSET(Pairings!$E$2,($B72-1)*gamesPerRound,0,gamesPerRound,3),3,FALSE),VLOOKUP(AI69,OFFSET(Pairings!$D$2,($B72-1)*gamesPerRound,0,gamesPerRound,3),3,FALSE))</f>
        <v>#N/A</v>
      </c>
      <c r="AJ72" s="58" t="e">
        <f ca="1">IF(ISNA(VLOOKUP(AJ69,OFFSET(Pairings!$D$2,($B72-1)*gamesPerRound,0,gamesPerRound,3),3,FALSE)),VLOOKUP(AJ69,OFFSET(Pairings!$E$2,($B72-1)*gamesPerRound,0,gamesPerRound,3),3,FALSE),VLOOKUP(AJ69,OFFSET(Pairings!$D$2,($B72-1)*gamesPerRound,0,gamesPerRound,3),3,FALSE))</f>
        <v>#N/A</v>
      </c>
      <c r="AK72" s="59" t="e">
        <f ca="1">IF(ISNA(VLOOKUP(AK69,OFFSET(Pairings!$D$2,($B72-1)*gamesPerRound,0,gamesPerRound,3),3,FALSE)),VLOOKUP(AK69,OFFSET(Pairings!$E$2,($B72-1)*gamesPerRound,0,gamesPerRound,3),3,FALSE),VLOOKUP(AK69,OFFSET(Pairings!$D$2,($B72-1)*gamesPerRound,0,gamesPerRound,3),3,FALSE))</f>
        <v>#N/A</v>
      </c>
      <c r="AL72" s="59" t="e">
        <f ca="1">IF(ISNA(VLOOKUP(AL69,OFFSET(Pairings!$D$2,($B72-1)*gamesPerRound,0,gamesPerRound,3),3,FALSE)),VLOOKUP(AL69,OFFSET(Pairings!$E$2,($B72-1)*gamesPerRound,0,gamesPerRound,3),3,FALSE),VLOOKUP(AL69,OFFSET(Pairings!$D$2,($B72-1)*gamesPerRound,0,gamesPerRound,3),3,FALSE))</f>
        <v>#N/A</v>
      </c>
      <c r="AM72" s="59" t="e">
        <f ca="1">IF(ISNA(VLOOKUP(AM69,OFFSET(Pairings!$D$2,($B72-1)*gamesPerRound,0,gamesPerRound,3),3,FALSE)),VLOOKUP(AM69,OFFSET(Pairings!$E$2,($B72-1)*gamesPerRound,0,gamesPerRound,3),3,FALSE),VLOOKUP(AM69,OFFSET(Pairings!$D$2,($B72-1)*gamesPerRound,0,gamesPerRound,3),3,FALSE))</f>
        <v>#N/A</v>
      </c>
      <c r="AN72" s="59" t="e">
        <f ca="1">IF(ISNA(VLOOKUP(AN69,OFFSET(Pairings!$D$2,($B72-1)*gamesPerRound,0,gamesPerRound,3),3,FALSE)),VLOOKUP(AN69,OFFSET(Pairings!$E$2,($B72-1)*gamesPerRound,0,gamesPerRound,3),3,FALSE),VLOOKUP(AN69,OFFSET(Pairings!$D$2,($B72-1)*gamesPerRound,0,gamesPerRound,3),3,FALSE))</f>
        <v>#N/A</v>
      </c>
      <c r="AO72" s="59" t="e">
        <f ca="1">IF(ISNA(VLOOKUP(AO69,OFFSET(Pairings!$D$2,($B72-1)*gamesPerRound,0,gamesPerRound,3),3,FALSE)),VLOOKUP(AO69,OFFSET(Pairings!$E$2,($B72-1)*gamesPerRound,0,gamesPerRound,3),3,FALSE),VLOOKUP(AO69,OFFSET(Pairings!$D$2,($B72-1)*gamesPerRound,0,gamesPerRound,3),3,FALSE))</f>
        <v>#N/A</v>
      </c>
      <c r="AP72" s="59" t="e">
        <f ca="1">IF(ISNA(VLOOKUP(AP69,OFFSET(Pairings!$D$2,($B72-1)*gamesPerRound,0,gamesPerRound,3),3,FALSE)),VLOOKUP(AP69,OFFSET(Pairings!$E$2,($B72-1)*gamesPerRound,0,gamesPerRound,3),3,FALSE),VLOOKUP(AP69,OFFSET(Pairings!$D$2,($B72-1)*gamesPerRound,0,gamesPerRound,3),3,FALSE))</f>
        <v>#N/A</v>
      </c>
      <c r="AQ72" s="59" t="e">
        <f ca="1">IF(ISNA(VLOOKUP(AQ69,OFFSET(Pairings!$D$2,($B72-1)*gamesPerRound,0,gamesPerRound,3),3,FALSE)),VLOOKUP(AQ69,OFFSET(Pairings!$E$2,($B72-1)*gamesPerRound,0,gamesPerRound,3),3,FALSE),VLOOKUP(AQ69,OFFSET(Pairings!$D$2,($B72-1)*gamesPerRound,0,gamesPerRound,3),3,FALSE))</f>
        <v>#N/A</v>
      </c>
      <c r="AR72" s="59" t="e">
        <f ca="1">IF(ISNA(VLOOKUP(AR69,OFFSET(Pairings!$D$2,($B72-1)*gamesPerRound,0,gamesPerRound,3),3,FALSE)),VLOOKUP(AR69,OFFSET(Pairings!$E$2,($B72-1)*gamesPerRound,0,gamesPerRound,3),3,FALSE),VLOOKUP(AR69,OFFSET(Pairings!$D$2,($B72-1)*gamesPerRound,0,gamesPerRound,3),3,FALSE))</f>
        <v>#N/A</v>
      </c>
      <c r="AS72" s="59" t="e">
        <f ca="1">IF(ISNA(VLOOKUP(AS69,OFFSET(Pairings!$D$2,($B72-1)*gamesPerRound,0,gamesPerRound,3),3,FALSE)),VLOOKUP(AS69,OFFSET(Pairings!$E$2,($B72-1)*gamesPerRound,0,gamesPerRound,3),3,FALSE),VLOOKUP(AS69,OFFSET(Pairings!$D$2,($B72-1)*gamesPerRound,0,gamesPerRound,3),3,FALSE))</f>
        <v>#N/A</v>
      </c>
      <c r="AT72" s="49" t="e">
        <f ca="1">SUM(Z72:AS72)</f>
        <v>#N/A</v>
      </c>
    </row>
    <row r="73" spans="1:46" ht="15.75" thickBot="1" x14ac:dyDescent="0.25">
      <c r="B73" s="18" t="s">
        <v>110</v>
      </c>
      <c r="C73" s="61">
        <f t="shared" ref="C73:W73" ca="1" si="87">SUM(C70:C72)</f>
        <v>0</v>
      </c>
      <c r="D73" s="51">
        <f t="shared" ca="1" si="87"/>
        <v>0</v>
      </c>
      <c r="E73" s="51">
        <f t="shared" ca="1" si="87"/>
        <v>0</v>
      </c>
      <c r="F73" s="51">
        <f t="shared" ca="1" si="87"/>
        <v>0</v>
      </c>
      <c r="G73" s="51">
        <f t="shared" ca="1" si="87"/>
        <v>0</v>
      </c>
      <c r="H73" s="51">
        <f t="shared" ca="1" si="87"/>
        <v>0</v>
      </c>
      <c r="I73" s="51">
        <f t="shared" ca="1" si="87"/>
        <v>0</v>
      </c>
      <c r="J73" s="51">
        <f t="shared" ca="1" si="87"/>
        <v>0</v>
      </c>
      <c r="K73" s="51">
        <f t="shared" ca="1" si="87"/>
        <v>0</v>
      </c>
      <c r="L73" s="51">
        <f t="shared" ca="1" si="87"/>
        <v>0</v>
      </c>
      <c r="M73" s="51">
        <f t="shared" ca="1" si="87"/>
        <v>0</v>
      </c>
      <c r="N73" s="51">
        <f t="shared" ca="1" si="87"/>
        <v>0</v>
      </c>
      <c r="O73" s="51">
        <f t="shared" ca="1" si="87"/>
        <v>0</v>
      </c>
      <c r="P73" s="51">
        <f t="shared" ca="1" si="87"/>
        <v>0</v>
      </c>
      <c r="Q73" s="51">
        <f t="shared" ca="1" si="87"/>
        <v>0</v>
      </c>
      <c r="R73" s="51">
        <f t="shared" ca="1" si="87"/>
        <v>0</v>
      </c>
      <c r="S73" s="51">
        <f t="shared" ca="1" si="87"/>
        <v>0</v>
      </c>
      <c r="T73" s="51">
        <f t="shared" ca="1" si="87"/>
        <v>0</v>
      </c>
      <c r="U73" s="51">
        <f t="shared" ca="1" si="87"/>
        <v>0</v>
      </c>
      <c r="V73" s="51">
        <f t="shared" ca="1" si="87"/>
        <v>0</v>
      </c>
      <c r="W73" s="70">
        <f t="shared" ca="1" si="87"/>
        <v>0</v>
      </c>
      <c r="X73" s="65">
        <f ca="1">VLOOKUP(A69,OFFSET(Teams!$B$1,1,0,teams,4),4,FALSE)</f>
        <v>1</v>
      </c>
      <c r="Z73" s="61" t="e">
        <f t="shared" ref="Z73:AT73" ca="1" si="88">SUM(Z70:Z72)</f>
        <v>#N/A</v>
      </c>
      <c r="AA73" s="51" t="e">
        <f t="shared" ca="1" si="88"/>
        <v>#N/A</v>
      </c>
      <c r="AB73" s="51" t="e">
        <f t="shared" ca="1" si="88"/>
        <v>#N/A</v>
      </c>
      <c r="AC73" s="51" t="e">
        <f t="shared" ca="1" si="88"/>
        <v>#N/A</v>
      </c>
      <c r="AD73" s="51" t="e">
        <f t="shared" ca="1" si="88"/>
        <v>#N/A</v>
      </c>
      <c r="AE73" s="51" t="e">
        <f t="shared" ca="1" si="88"/>
        <v>#N/A</v>
      </c>
      <c r="AF73" s="51" t="e">
        <f t="shared" ca="1" si="88"/>
        <v>#N/A</v>
      </c>
      <c r="AG73" s="51" t="e">
        <f t="shared" ca="1" si="88"/>
        <v>#N/A</v>
      </c>
      <c r="AH73" s="51" t="e">
        <f t="shared" ca="1" si="88"/>
        <v>#N/A</v>
      </c>
      <c r="AI73" s="51" t="e">
        <f t="shared" ca="1" si="88"/>
        <v>#N/A</v>
      </c>
      <c r="AJ73" s="51" t="e">
        <f t="shared" ca="1" si="88"/>
        <v>#N/A</v>
      </c>
      <c r="AK73" s="51" t="e">
        <f t="shared" ca="1" si="88"/>
        <v>#N/A</v>
      </c>
      <c r="AL73" s="51" t="e">
        <f t="shared" ca="1" si="88"/>
        <v>#N/A</v>
      </c>
      <c r="AM73" s="51" t="e">
        <f t="shared" ca="1" si="88"/>
        <v>#N/A</v>
      </c>
      <c r="AN73" s="51" t="e">
        <f t="shared" ca="1" si="88"/>
        <v>#N/A</v>
      </c>
      <c r="AO73" s="51" t="e">
        <f t="shared" ca="1" si="88"/>
        <v>#N/A</v>
      </c>
      <c r="AP73" s="51" t="e">
        <f t="shared" ca="1" si="88"/>
        <v>#N/A</v>
      </c>
      <c r="AQ73" s="51" t="e">
        <f t="shared" ca="1" si="88"/>
        <v>#N/A</v>
      </c>
      <c r="AR73" s="51" t="e">
        <f t="shared" ca="1" si="88"/>
        <v>#N/A</v>
      </c>
      <c r="AS73" s="51" t="e">
        <f t="shared" ca="1" si="88"/>
        <v>#N/A</v>
      </c>
      <c r="AT73" s="37" t="e">
        <f t="shared" ca="1" si="88"/>
        <v>#N/A</v>
      </c>
    </row>
    <row r="74" spans="1:46" ht="15.75" thickBot="1" x14ac:dyDescent="0.25"/>
    <row r="75" spans="1:46" x14ac:dyDescent="0.2">
      <c r="A75" s="12" t="s">
        <v>209</v>
      </c>
      <c r="B75" s="38">
        <f>VLOOKUP(A75,TeamLookup,2,FALSE)</f>
        <v>0</v>
      </c>
      <c r="C75" s="60" t="str">
        <f>$A75&amp;"."&amp;TEXT(C$1,"00")</f>
        <v>M.01</v>
      </c>
      <c r="D75" s="50" t="str">
        <f t="shared" ref="D75:V75" si="89">$A75&amp;"."&amp;TEXT(D$1,"00")</f>
        <v>M.02</v>
      </c>
      <c r="E75" s="50" t="str">
        <f t="shared" si="89"/>
        <v>M.03</v>
      </c>
      <c r="F75" s="50" t="str">
        <f t="shared" si="89"/>
        <v>M.04</v>
      </c>
      <c r="G75" s="50" t="str">
        <f t="shared" si="89"/>
        <v>M.05</v>
      </c>
      <c r="H75" s="50" t="str">
        <f t="shared" si="89"/>
        <v>M.06</v>
      </c>
      <c r="I75" s="50" t="str">
        <f t="shared" si="89"/>
        <v>M.07</v>
      </c>
      <c r="J75" s="50" t="str">
        <f t="shared" si="89"/>
        <v>M.08</v>
      </c>
      <c r="K75" s="50" t="str">
        <f t="shared" si="89"/>
        <v>M.09</v>
      </c>
      <c r="L75" s="50" t="str">
        <f t="shared" si="89"/>
        <v>M.10</v>
      </c>
      <c r="M75" s="50" t="str">
        <f t="shared" si="89"/>
        <v>M.11</v>
      </c>
      <c r="N75" s="50" t="str">
        <f t="shared" si="89"/>
        <v>M.12</v>
      </c>
      <c r="O75" s="50" t="str">
        <f t="shared" si="89"/>
        <v>M.13</v>
      </c>
      <c r="P75" s="50" t="str">
        <f t="shared" si="89"/>
        <v>M.14</v>
      </c>
      <c r="Q75" s="50" t="str">
        <f t="shared" si="89"/>
        <v>M.15</v>
      </c>
      <c r="R75" s="50" t="str">
        <f t="shared" si="89"/>
        <v>M.16</v>
      </c>
      <c r="S75" s="50" t="str">
        <f t="shared" si="89"/>
        <v>M.17</v>
      </c>
      <c r="T75" s="50" t="str">
        <f t="shared" si="89"/>
        <v>M.18</v>
      </c>
      <c r="U75" s="50" t="str">
        <f t="shared" si="89"/>
        <v>M.19</v>
      </c>
      <c r="V75" s="50" t="str">
        <f t="shared" si="89"/>
        <v>M.20</v>
      </c>
      <c r="W75" s="67" t="s">
        <v>110</v>
      </c>
      <c r="X75" s="66" t="s">
        <v>137</v>
      </c>
      <c r="Y75" s="12"/>
      <c r="Z75" s="60" t="str">
        <f>$A75&amp;"."&amp;TEXT(Z$1,"00")</f>
        <v>M.01</v>
      </c>
      <c r="AA75" s="50" t="str">
        <f t="shared" ref="AA75:AS75" si="90">$A75&amp;"."&amp;TEXT(AA$1,"00")</f>
        <v>M.02</v>
      </c>
      <c r="AB75" s="50" t="str">
        <f t="shared" si="90"/>
        <v>M.03</v>
      </c>
      <c r="AC75" s="50" t="str">
        <f t="shared" si="90"/>
        <v>M.04</v>
      </c>
      <c r="AD75" s="50" t="str">
        <f t="shared" si="90"/>
        <v>M.05</v>
      </c>
      <c r="AE75" s="50" t="str">
        <f t="shared" si="90"/>
        <v>M.06</v>
      </c>
      <c r="AF75" s="50" t="str">
        <f t="shared" si="90"/>
        <v>M.07</v>
      </c>
      <c r="AG75" s="50" t="str">
        <f t="shared" si="90"/>
        <v>M.08</v>
      </c>
      <c r="AH75" s="50" t="str">
        <f t="shared" si="90"/>
        <v>M.09</v>
      </c>
      <c r="AI75" s="50" t="str">
        <f t="shared" si="90"/>
        <v>M.10</v>
      </c>
      <c r="AJ75" s="50" t="str">
        <f t="shared" si="90"/>
        <v>M.11</v>
      </c>
      <c r="AK75" s="50" t="str">
        <f t="shared" si="90"/>
        <v>M.12</v>
      </c>
      <c r="AL75" s="50" t="str">
        <f t="shared" si="90"/>
        <v>M.13</v>
      </c>
      <c r="AM75" s="50" t="str">
        <f t="shared" si="90"/>
        <v>M.14</v>
      </c>
      <c r="AN75" s="50" t="str">
        <f t="shared" si="90"/>
        <v>M.15</v>
      </c>
      <c r="AO75" s="50" t="str">
        <f t="shared" si="90"/>
        <v>M.16</v>
      </c>
      <c r="AP75" s="50" t="str">
        <f t="shared" si="90"/>
        <v>M.17</v>
      </c>
      <c r="AQ75" s="50" t="str">
        <f t="shared" si="90"/>
        <v>M.18</v>
      </c>
      <c r="AR75" s="50" t="str">
        <f t="shared" si="90"/>
        <v>M.19</v>
      </c>
      <c r="AS75" s="50" t="str">
        <f t="shared" si="90"/>
        <v>M.20</v>
      </c>
      <c r="AT75" s="36" t="s">
        <v>110</v>
      </c>
    </row>
    <row r="76" spans="1:46" x14ac:dyDescent="0.2">
      <c r="B76" s="48">
        <v>1</v>
      </c>
      <c r="C76" s="52" t="str">
        <f t="shared" ref="C76:L78" ca="1" si="91">IF(ISNA(Z76),"",Z76)</f>
        <v/>
      </c>
      <c r="D76" s="53" t="str">
        <f t="shared" ca="1" si="91"/>
        <v/>
      </c>
      <c r="E76" s="53" t="str">
        <f t="shared" ca="1" si="91"/>
        <v/>
      </c>
      <c r="F76" s="53" t="str">
        <f t="shared" ca="1" si="91"/>
        <v/>
      </c>
      <c r="G76" s="53" t="str">
        <f t="shared" ca="1" si="91"/>
        <v/>
      </c>
      <c r="H76" s="53" t="str">
        <f t="shared" ca="1" si="91"/>
        <v/>
      </c>
      <c r="I76" s="53" t="str">
        <f t="shared" ca="1" si="91"/>
        <v/>
      </c>
      <c r="J76" s="53" t="str">
        <f t="shared" ca="1" si="91"/>
        <v/>
      </c>
      <c r="K76" s="53" t="str">
        <f t="shared" ca="1" si="91"/>
        <v/>
      </c>
      <c r="L76" s="53" t="str">
        <f t="shared" ca="1" si="91"/>
        <v/>
      </c>
      <c r="M76" s="53" t="str">
        <f t="shared" ref="M76:V78" ca="1" si="92">IF(ISNA(AJ76),"",AJ76)</f>
        <v/>
      </c>
      <c r="N76" s="53" t="str">
        <f t="shared" ca="1" si="92"/>
        <v/>
      </c>
      <c r="O76" s="53" t="str">
        <f t="shared" ca="1" si="92"/>
        <v/>
      </c>
      <c r="P76" s="53" t="str">
        <f t="shared" ca="1" si="92"/>
        <v/>
      </c>
      <c r="Q76" s="53" t="str">
        <f t="shared" ca="1" si="92"/>
        <v/>
      </c>
      <c r="R76" s="53" t="str">
        <f t="shared" ca="1" si="92"/>
        <v/>
      </c>
      <c r="S76" s="53" t="str">
        <f t="shared" ca="1" si="92"/>
        <v/>
      </c>
      <c r="T76" s="53" t="str">
        <f t="shared" ca="1" si="92"/>
        <v/>
      </c>
      <c r="U76" s="53" t="str">
        <f t="shared" ca="1" si="92"/>
        <v/>
      </c>
      <c r="V76" s="53" t="str">
        <f t="shared" ca="1" si="92"/>
        <v/>
      </c>
      <c r="W76" s="68">
        <f ca="1">SUM(C76:V76)</f>
        <v>0</v>
      </c>
      <c r="X76" s="49"/>
      <c r="Z76" s="53" t="e">
        <f ca="1">IF(ISNA(VLOOKUP(Z75,OFFSET(Pairings!$D$2,($B76-1)*gamesPerRound,0,gamesPerRound,3),3,FALSE)),VLOOKUP(Z75,OFFSET(Pairings!$E$2,($B76-1)*gamesPerRound,0,gamesPerRound,3),3,FALSE),VLOOKUP(Z75,OFFSET(Pairings!$D$2,($B76-1)*gamesPerRound,0,gamesPerRound,3),3,FALSE))</f>
        <v>#N/A</v>
      </c>
      <c r="AA76" s="53" t="e">
        <f ca="1">IF(ISNA(VLOOKUP(AA75,OFFSET(Pairings!$D$2,($B76-1)*gamesPerRound,0,gamesPerRound,3),3,FALSE)),VLOOKUP(AA75,OFFSET(Pairings!$E$2,($B76-1)*gamesPerRound,0,gamesPerRound,3),3,FALSE),VLOOKUP(AA75,OFFSET(Pairings!$D$2,($B76-1)*gamesPerRound,0,gamesPerRound,3),3,FALSE))</f>
        <v>#N/A</v>
      </c>
      <c r="AB76" s="53" t="e">
        <f ca="1">IF(ISNA(VLOOKUP(AB75,OFFSET(Pairings!$D$2,($B76-1)*gamesPerRound,0,gamesPerRound,3),3,FALSE)),VLOOKUP(AB75,OFFSET(Pairings!$E$2,($B76-1)*gamesPerRound,0,gamesPerRound,3),3,FALSE),VLOOKUP(AB75,OFFSET(Pairings!$D$2,($B76-1)*gamesPerRound,0,gamesPerRound,3),3,FALSE))</f>
        <v>#N/A</v>
      </c>
      <c r="AC76" s="53" t="e">
        <f ca="1">IF(ISNA(VLOOKUP(AC75,OFFSET(Pairings!$D$2,($B76-1)*gamesPerRound,0,gamesPerRound,3),3,FALSE)),VLOOKUP(AC75,OFFSET(Pairings!$E$2,($B76-1)*gamesPerRound,0,gamesPerRound,3),3,FALSE),VLOOKUP(AC75,OFFSET(Pairings!$D$2,($B76-1)*gamesPerRound,0,gamesPerRound,3),3,FALSE))</f>
        <v>#N/A</v>
      </c>
      <c r="AD76" s="53" t="e">
        <f ca="1">IF(ISNA(VLOOKUP(AD75,OFFSET(Pairings!$D$2,($B76-1)*gamesPerRound,0,gamesPerRound,3),3,FALSE)),VLOOKUP(AD75,OFFSET(Pairings!$E$2,($B76-1)*gamesPerRound,0,gamesPerRound,3),3,FALSE),VLOOKUP(AD75,OFFSET(Pairings!$D$2,($B76-1)*gamesPerRound,0,gamesPerRound,3),3,FALSE))</f>
        <v>#N/A</v>
      </c>
      <c r="AE76" s="53" t="e">
        <f ca="1">IF(ISNA(VLOOKUP(AE75,OFFSET(Pairings!$D$2,($B76-1)*gamesPerRound,0,gamesPerRound,3),3,FALSE)),VLOOKUP(AE75,OFFSET(Pairings!$E$2,($B76-1)*gamesPerRound,0,gamesPerRound,3),3,FALSE),VLOOKUP(AE75,OFFSET(Pairings!$D$2,($B76-1)*gamesPerRound,0,gamesPerRound,3),3,FALSE))</f>
        <v>#N/A</v>
      </c>
      <c r="AF76" s="53" t="e">
        <f ca="1">IF(ISNA(VLOOKUP(AF75,OFFSET(Pairings!$D$2,($B76-1)*gamesPerRound,0,gamesPerRound,3),3,FALSE)),VLOOKUP(AF75,OFFSET(Pairings!$E$2,($B76-1)*gamesPerRound,0,gamesPerRound,3),3,FALSE),VLOOKUP(AF75,OFFSET(Pairings!$D$2,($B76-1)*gamesPerRound,0,gamesPerRound,3),3,FALSE))</f>
        <v>#N/A</v>
      </c>
      <c r="AG76" s="53" t="e">
        <f ca="1">IF(ISNA(VLOOKUP(AG75,OFFSET(Pairings!$D$2,($B76-1)*gamesPerRound,0,gamesPerRound,3),3,FALSE)),VLOOKUP(AG75,OFFSET(Pairings!$E$2,($B76-1)*gamesPerRound,0,gamesPerRound,3),3,FALSE),VLOOKUP(AG75,OFFSET(Pairings!$D$2,($B76-1)*gamesPerRound,0,gamesPerRound,3),3,FALSE))</f>
        <v>#N/A</v>
      </c>
      <c r="AH76" s="53" t="e">
        <f ca="1">IF(ISNA(VLOOKUP(AH75,OFFSET(Pairings!$D$2,($B76-1)*gamesPerRound,0,gamesPerRound,3),3,FALSE)),VLOOKUP(AH75,OFFSET(Pairings!$E$2,($B76-1)*gamesPerRound,0,gamesPerRound,3),3,FALSE),VLOOKUP(AH75,OFFSET(Pairings!$D$2,($B76-1)*gamesPerRound,0,gamesPerRound,3),3,FALSE))</f>
        <v>#N/A</v>
      </c>
      <c r="AI76" s="53" t="e">
        <f ca="1">IF(ISNA(VLOOKUP(AI75,OFFSET(Pairings!$D$2,($B76-1)*gamesPerRound,0,gamesPerRound,3),3,FALSE)),VLOOKUP(AI75,OFFSET(Pairings!$E$2,($B76-1)*gamesPerRound,0,gamesPerRound,3),3,FALSE),VLOOKUP(AI75,OFFSET(Pairings!$D$2,($B76-1)*gamesPerRound,0,gamesPerRound,3),3,FALSE))</f>
        <v>#N/A</v>
      </c>
      <c r="AJ76" s="53" t="e">
        <f ca="1">IF(ISNA(VLOOKUP(AJ75,OFFSET(Pairings!$D$2,($B76-1)*gamesPerRound,0,gamesPerRound,3),3,FALSE)),VLOOKUP(AJ75,OFFSET(Pairings!$E$2,($B76-1)*gamesPerRound,0,gamesPerRound,3),3,FALSE),VLOOKUP(AJ75,OFFSET(Pairings!$D$2,($B76-1)*gamesPerRound,0,gamesPerRound,3),3,FALSE))</f>
        <v>#N/A</v>
      </c>
      <c r="AK76" s="54" t="e">
        <f ca="1">IF(ISNA(VLOOKUP(AK75,OFFSET(Pairings!$D$2,($B76-1)*gamesPerRound,0,gamesPerRound,3),3,FALSE)),VLOOKUP(AK75,OFFSET(Pairings!$E$2,($B76-1)*gamesPerRound,0,gamesPerRound,3),3,FALSE),VLOOKUP(AK75,OFFSET(Pairings!$D$2,($B76-1)*gamesPerRound,0,gamesPerRound,3),3,FALSE))</f>
        <v>#N/A</v>
      </c>
      <c r="AL76" s="54" t="e">
        <f ca="1">IF(ISNA(VLOOKUP(AL75,OFFSET(Pairings!$D$2,($B76-1)*gamesPerRound,0,gamesPerRound,3),3,FALSE)),VLOOKUP(AL75,OFFSET(Pairings!$E$2,($B76-1)*gamesPerRound,0,gamesPerRound,3),3,FALSE),VLOOKUP(AL75,OFFSET(Pairings!$D$2,($B76-1)*gamesPerRound,0,gamesPerRound,3),3,FALSE))</f>
        <v>#N/A</v>
      </c>
      <c r="AM76" s="54" t="e">
        <f ca="1">IF(ISNA(VLOOKUP(AM75,OFFSET(Pairings!$D$2,($B76-1)*gamesPerRound,0,gamesPerRound,3),3,FALSE)),VLOOKUP(AM75,OFFSET(Pairings!$E$2,($B76-1)*gamesPerRound,0,gamesPerRound,3),3,FALSE),VLOOKUP(AM75,OFFSET(Pairings!$D$2,($B76-1)*gamesPerRound,0,gamesPerRound,3),3,FALSE))</f>
        <v>#N/A</v>
      </c>
      <c r="AN76" s="54" t="e">
        <f ca="1">IF(ISNA(VLOOKUP(AN75,OFFSET(Pairings!$D$2,($B76-1)*gamesPerRound,0,gamesPerRound,3),3,FALSE)),VLOOKUP(AN75,OFFSET(Pairings!$E$2,($B76-1)*gamesPerRound,0,gamesPerRound,3),3,FALSE),VLOOKUP(AN75,OFFSET(Pairings!$D$2,($B76-1)*gamesPerRound,0,gamesPerRound,3),3,FALSE))</f>
        <v>#N/A</v>
      </c>
      <c r="AO76" s="54" t="e">
        <f ca="1">IF(ISNA(VLOOKUP(AO75,OFFSET(Pairings!$D$2,($B76-1)*gamesPerRound,0,gamesPerRound,3),3,FALSE)),VLOOKUP(AO75,OFFSET(Pairings!$E$2,($B76-1)*gamesPerRound,0,gamesPerRound,3),3,FALSE),VLOOKUP(AO75,OFFSET(Pairings!$D$2,($B76-1)*gamesPerRound,0,gamesPerRound,3),3,FALSE))</f>
        <v>#N/A</v>
      </c>
      <c r="AP76" s="54" t="e">
        <f ca="1">IF(ISNA(VLOOKUP(AP75,OFFSET(Pairings!$D$2,($B76-1)*gamesPerRound,0,gamesPerRound,3),3,FALSE)),VLOOKUP(AP75,OFFSET(Pairings!$E$2,($B76-1)*gamesPerRound,0,gamesPerRound,3),3,FALSE),VLOOKUP(AP75,OFFSET(Pairings!$D$2,($B76-1)*gamesPerRound,0,gamesPerRound,3),3,FALSE))</f>
        <v>#N/A</v>
      </c>
      <c r="AQ76" s="54" t="e">
        <f ca="1">IF(ISNA(VLOOKUP(AQ75,OFFSET(Pairings!$D$2,($B76-1)*gamesPerRound,0,gamesPerRound,3),3,FALSE)),VLOOKUP(AQ75,OFFSET(Pairings!$E$2,($B76-1)*gamesPerRound,0,gamesPerRound,3),3,FALSE),VLOOKUP(AQ75,OFFSET(Pairings!$D$2,($B76-1)*gamesPerRound,0,gamesPerRound,3),3,FALSE))</f>
        <v>#N/A</v>
      </c>
      <c r="AR76" s="54" t="e">
        <f ca="1">IF(ISNA(VLOOKUP(AR75,OFFSET(Pairings!$D$2,($B76-1)*gamesPerRound,0,gamesPerRound,3),3,FALSE)),VLOOKUP(AR75,OFFSET(Pairings!$E$2,($B76-1)*gamesPerRound,0,gamesPerRound,3),3,FALSE),VLOOKUP(AR75,OFFSET(Pairings!$D$2,($B76-1)*gamesPerRound,0,gamesPerRound,3),3,FALSE))</f>
        <v>#N/A</v>
      </c>
      <c r="AS76" s="54" t="e">
        <f ca="1">IF(ISNA(VLOOKUP(AS75,OFFSET(Pairings!$D$2,($B76-1)*gamesPerRound,0,gamesPerRound,3),3,FALSE)),VLOOKUP(AS75,OFFSET(Pairings!$E$2,($B76-1)*gamesPerRound,0,gamesPerRound,3),3,FALSE),VLOOKUP(AS75,OFFSET(Pairings!$D$2,($B76-1)*gamesPerRound,0,gamesPerRound,3),3,FALSE))</f>
        <v>#N/A</v>
      </c>
      <c r="AT76" s="49" t="e">
        <f ca="1">SUM(Z76:AS76)</f>
        <v>#N/A</v>
      </c>
    </row>
    <row r="77" spans="1:46" x14ac:dyDescent="0.2">
      <c r="B77" s="48">
        <v>2</v>
      </c>
      <c r="C77" s="55" t="str">
        <f t="shared" ca="1" si="91"/>
        <v/>
      </c>
      <c r="D77" s="33" t="str">
        <f t="shared" ca="1" si="91"/>
        <v/>
      </c>
      <c r="E77" s="33" t="str">
        <f t="shared" ca="1" si="91"/>
        <v/>
      </c>
      <c r="F77" s="33" t="str">
        <f t="shared" ca="1" si="91"/>
        <v/>
      </c>
      <c r="G77" s="33" t="str">
        <f t="shared" ca="1" si="91"/>
        <v/>
      </c>
      <c r="H77" s="33" t="str">
        <f t="shared" ca="1" si="91"/>
        <v/>
      </c>
      <c r="I77" s="33" t="str">
        <f t="shared" ca="1" si="91"/>
        <v/>
      </c>
      <c r="J77" s="33" t="str">
        <f t="shared" ca="1" si="91"/>
        <v/>
      </c>
      <c r="K77" s="33" t="str">
        <f t="shared" ca="1" si="91"/>
        <v/>
      </c>
      <c r="L77" s="33" t="str">
        <f t="shared" ca="1" si="91"/>
        <v/>
      </c>
      <c r="M77" s="33" t="str">
        <f t="shared" ca="1" si="92"/>
        <v/>
      </c>
      <c r="N77" s="33" t="str">
        <f t="shared" ca="1" si="92"/>
        <v/>
      </c>
      <c r="O77" s="33" t="str">
        <f t="shared" ca="1" si="92"/>
        <v/>
      </c>
      <c r="P77" s="33" t="str">
        <f t="shared" ca="1" si="92"/>
        <v/>
      </c>
      <c r="Q77" s="33" t="str">
        <f t="shared" ca="1" si="92"/>
        <v/>
      </c>
      <c r="R77" s="33" t="str">
        <f t="shared" ca="1" si="92"/>
        <v/>
      </c>
      <c r="S77" s="33" t="str">
        <f t="shared" ca="1" si="92"/>
        <v/>
      </c>
      <c r="T77" s="33" t="str">
        <f t="shared" ca="1" si="92"/>
        <v/>
      </c>
      <c r="U77" s="33" t="str">
        <f t="shared" ca="1" si="92"/>
        <v/>
      </c>
      <c r="V77" s="33" t="str">
        <f t="shared" ca="1" si="92"/>
        <v/>
      </c>
      <c r="W77" s="69">
        <f ca="1">SUM(C77:V77)</f>
        <v>0</v>
      </c>
      <c r="X77" s="49"/>
      <c r="Z77" s="55" t="e">
        <f ca="1">IF(ISNA(VLOOKUP(Z75,OFFSET(Pairings!$D$2,($B77-1)*gamesPerRound,0,gamesPerRound,3),3,FALSE)),VLOOKUP(Z75,OFFSET(Pairings!$E$2,($B77-1)*gamesPerRound,0,gamesPerRound,3),3,FALSE),VLOOKUP(Z75,OFFSET(Pairings!$D$2,($B77-1)*gamesPerRound,0,gamesPerRound,3),3,FALSE))</f>
        <v>#N/A</v>
      </c>
      <c r="AA77" s="33" t="e">
        <f ca="1">IF(ISNA(VLOOKUP(AA75,OFFSET(Pairings!$D$2,($B77-1)*gamesPerRound,0,gamesPerRound,3),3,FALSE)),VLOOKUP(AA75,OFFSET(Pairings!$E$2,($B77-1)*gamesPerRound,0,gamesPerRound,3),3,FALSE),VLOOKUP(AA75,OFFSET(Pairings!$D$2,($B77-1)*gamesPerRound,0,gamesPerRound,3),3,FALSE))</f>
        <v>#N/A</v>
      </c>
      <c r="AB77" s="33" t="e">
        <f ca="1">IF(ISNA(VLOOKUP(AB75,OFFSET(Pairings!$D$2,($B77-1)*gamesPerRound,0,gamesPerRound,3),3,FALSE)),VLOOKUP(AB75,OFFSET(Pairings!$E$2,($B77-1)*gamesPerRound,0,gamesPerRound,3),3,FALSE),VLOOKUP(AB75,OFFSET(Pairings!$D$2,($B77-1)*gamesPerRound,0,gamesPerRound,3),3,FALSE))</f>
        <v>#N/A</v>
      </c>
      <c r="AC77" s="33" t="e">
        <f ca="1">IF(ISNA(VLOOKUP(AC75,OFFSET(Pairings!$D$2,($B77-1)*gamesPerRound,0,gamesPerRound,3),3,FALSE)),VLOOKUP(AC75,OFFSET(Pairings!$E$2,($B77-1)*gamesPerRound,0,gamesPerRound,3),3,FALSE),VLOOKUP(AC75,OFFSET(Pairings!$D$2,($B77-1)*gamesPerRound,0,gamesPerRound,3),3,FALSE))</f>
        <v>#N/A</v>
      </c>
      <c r="AD77" s="33" t="e">
        <f ca="1">IF(ISNA(VLOOKUP(AD75,OFFSET(Pairings!$D$2,($B77-1)*gamesPerRound,0,gamesPerRound,3),3,FALSE)),VLOOKUP(AD75,OFFSET(Pairings!$E$2,($B77-1)*gamesPerRound,0,gamesPerRound,3),3,FALSE),VLOOKUP(AD75,OFFSET(Pairings!$D$2,($B77-1)*gamesPerRound,0,gamesPerRound,3),3,FALSE))</f>
        <v>#N/A</v>
      </c>
      <c r="AE77" s="33" t="e">
        <f ca="1">IF(ISNA(VLOOKUP(AE75,OFFSET(Pairings!$D$2,($B77-1)*gamesPerRound,0,gamesPerRound,3),3,FALSE)),VLOOKUP(AE75,OFFSET(Pairings!$E$2,($B77-1)*gamesPerRound,0,gamesPerRound,3),3,FALSE),VLOOKUP(AE75,OFFSET(Pairings!$D$2,($B77-1)*gamesPerRound,0,gamesPerRound,3),3,FALSE))</f>
        <v>#N/A</v>
      </c>
      <c r="AF77" s="33" t="e">
        <f ca="1">IF(ISNA(VLOOKUP(AF75,OFFSET(Pairings!$D$2,($B77-1)*gamesPerRound,0,gamesPerRound,3),3,FALSE)),VLOOKUP(AF75,OFFSET(Pairings!$E$2,($B77-1)*gamesPerRound,0,gamesPerRound,3),3,FALSE),VLOOKUP(AF75,OFFSET(Pairings!$D$2,($B77-1)*gamesPerRound,0,gamesPerRound,3),3,FALSE))</f>
        <v>#N/A</v>
      </c>
      <c r="AG77" s="33" t="e">
        <f ca="1">IF(ISNA(VLOOKUP(AG75,OFFSET(Pairings!$D$2,($B77-1)*gamesPerRound,0,gamesPerRound,3),3,FALSE)),VLOOKUP(AG75,OFFSET(Pairings!$E$2,($B77-1)*gamesPerRound,0,gamesPerRound,3),3,FALSE),VLOOKUP(AG75,OFFSET(Pairings!$D$2,($B77-1)*gamesPerRound,0,gamesPerRound,3),3,FALSE))</f>
        <v>#N/A</v>
      </c>
      <c r="AH77" s="33" t="e">
        <f ca="1">IF(ISNA(VLOOKUP(AH75,OFFSET(Pairings!$D$2,($B77-1)*gamesPerRound,0,gamesPerRound,3),3,FALSE)),VLOOKUP(AH75,OFFSET(Pairings!$E$2,($B77-1)*gamesPerRound,0,gamesPerRound,3),3,FALSE),VLOOKUP(AH75,OFFSET(Pairings!$D$2,($B77-1)*gamesPerRound,0,gamesPerRound,3),3,FALSE))</f>
        <v>#N/A</v>
      </c>
      <c r="AI77" s="33" t="e">
        <f ca="1">IF(ISNA(VLOOKUP(AI75,OFFSET(Pairings!$D$2,($B77-1)*gamesPerRound,0,gamesPerRound,3),3,FALSE)),VLOOKUP(AI75,OFFSET(Pairings!$E$2,($B77-1)*gamesPerRound,0,gamesPerRound,3),3,FALSE),VLOOKUP(AI75,OFFSET(Pairings!$D$2,($B77-1)*gamesPerRound,0,gamesPerRound,3),3,FALSE))</f>
        <v>#N/A</v>
      </c>
      <c r="AJ77" s="33" t="e">
        <f ca="1">IF(ISNA(VLOOKUP(AJ75,OFFSET(Pairings!$D$2,($B77-1)*gamesPerRound,0,gamesPerRound,3),3,FALSE)),VLOOKUP(AJ75,OFFSET(Pairings!$E$2,($B77-1)*gamesPerRound,0,gamesPerRound,3),3,FALSE),VLOOKUP(AJ75,OFFSET(Pairings!$D$2,($B77-1)*gamesPerRound,0,gamesPerRound,3),3,FALSE))</f>
        <v>#N/A</v>
      </c>
      <c r="AK77" s="56" t="e">
        <f ca="1">IF(ISNA(VLOOKUP(AK75,OFFSET(Pairings!$D$2,($B77-1)*gamesPerRound,0,gamesPerRound,3),3,FALSE)),VLOOKUP(AK75,OFFSET(Pairings!$E$2,($B77-1)*gamesPerRound,0,gamesPerRound,3),3,FALSE),VLOOKUP(AK75,OFFSET(Pairings!$D$2,($B77-1)*gamesPerRound,0,gamesPerRound,3),3,FALSE))</f>
        <v>#N/A</v>
      </c>
      <c r="AL77" s="56" t="e">
        <f ca="1">IF(ISNA(VLOOKUP(AL75,OFFSET(Pairings!$D$2,($B77-1)*gamesPerRound,0,gamesPerRound,3),3,FALSE)),VLOOKUP(AL75,OFFSET(Pairings!$E$2,($B77-1)*gamesPerRound,0,gamesPerRound,3),3,FALSE),VLOOKUP(AL75,OFFSET(Pairings!$D$2,($B77-1)*gamesPerRound,0,gamesPerRound,3),3,FALSE))</f>
        <v>#N/A</v>
      </c>
      <c r="AM77" s="56" t="e">
        <f ca="1">IF(ISNA(VLOOKUP(AM75,OFFSET(Pairings!$D$2,($B77-1)*gamesPerRound,0,gamesPerRound,3),3,FALSE)),VLOOKUP(AM75,OFFSET(Pairings!$E$2,($B77-1)*gamesPerRound,0,gamesPerRound,3),3,FALSE),VLOOKUP(AM75,OFFSET(Pairings!$D$2,($B77-1)*gamesPerRound,0,gamesPerRound,3),3,FALSE))</f>
        <v>#N/A</v>
      </c>
      <c r="AN77" s="56" t="e">
        <f ca="1">IF(ISNA(VLOOKUP(AN75,OFFSET(Pairings!$D$2,($B77-1)*gamesPerRound,0,gamesPerRound,3),3,FALSE)),VLOOKUP(AN75,OFFSET(Pairings!$E$2,($B77-1)*gamesPerRound,0,gamesPerRound,3),3,FALSE),VLOOKUP(AN75,OFFSET(Pairings!$D$2,($B77-1)*gamesPerRound,0,gamesPerRound,3),3,FALSE))</f>
        <v>#N/A</v>
      </c>
      <c r="AO77" s="56" t="e">
        <f ca="1">IF(ISNA(VLOOKUP(AO75,OFFSET(Pairings!$D$2,($B77-1)*gamesPerRound,0,gamesPerRound,3),3,FALSE)),VLOOKUP(AO75,OFFSET(Pairings!$E$2,($B77-1)*gamesPerRound,0,gamesPerRound,3),3,FALSE),VLOOKUP(AO75,OFFSET(Pairings!$D$2,($B77-1)*gamesPerRound,0,gamesPerRound,3),3,FALSE))</f>
        <v>#N/A</v>
      </c>
      <c r="AP77" s="56" t="e">
        <f ca="1">IF(ISNA(VLOOKUP(AP75,OFFSET(Pairings!$D$2,($B77-1)*gamesPerRound,0,gamesPerRound,3),3,FALSE)),VLOOKUP(AP75,OFFSET(Pairings!$E$2,($B77-1)*gamesPerRound,0,gamesPerRound,3),3,FALSE),VLOOKUP(AP75,OFFSET(Pairings!$D$2,($B77-1)*gamesPerRound,0,gamesPerRound,3),3,FALSE))</f>
        <v>#N/A</v>
      </c>
      <c r="AQ77" s="56" t="e">
        <f ca="1">IF(ISNA(VLOOKUP(AQ75,OFFSET(Pairings!$D$2,($B77-1)*gamesPerRound,0,gamesPerRound,3),3,FALSE)),VLOOKUP(AQ75,OFFSET(Pairings!$E$2,($B77-1)*gamesPerRound,0,gamesPerRound,3),3,FALSE),VLOOKUP(AQ75,OFFSET(Pairings!$D$2,($B77-1)*gamesPerRound,0,gamesPerRound,3),3,FALSE))</f>
        <v>#N/A</v>
      </c>
      <c r="AR77" s="56" t="e">
        <f ca="1">IF(ISNA(VLOOKUP(AR75,OFFSET(Pairings!$D$2,($B77-1)*gamesPerRound,0,gamesPerRound,3),3,FALSE)),VLOOKUP(AR75,OFFSET(Pairings!$E$2,($B77-1)*gamesPerRound,0,gamesPerRound,3),3,FALSE),VLOOKUP(AR75,OFFSET(Pairings!$D$2,($B77-1)*gamesPerRound,0,gamesPerRound,3),3,FALSE))</f>
        <v>#N/A</v>
      </c>
      <c r="AS77" s="56" t="e">
        <f ca="1">IF(ISNA(VLOOKUP(AS75,OFFSET(Pairings!$D$2,($B77-1)*gamesPerRound,0,gamesPerRound,3),3,FALSE)),VLOOKUP(AS75,OFFSET(Pairings!$E$2,($B77-1)*gamesPerRound,0,gamesPerRound,3),3,FALSE),VLOOKUP(AS75,OFFSET(Pairings!$D$2,($B77-1)*gamesPerRound,0,gamesPerRound,3),3,FALSE))</f>
        <v>#N/A</v>
      </c>
      <c r="AT77" s="49" t="e">
        <f ca="1">SUM(Z77:AS77)</f>
        <v>#N/A</v>
      </c>
    </row>
    <row r="78" spans="1:46" x14ac:dyDescent="0.2">
      <c r="B78" s="48">
        <v>3</v>
      </c>
      <c r="C78" s="57" t="str">
        <f t="shared" ca="1" si="91"/>
        <v/>
      </c>
      <c r="D78" s="58" t="str">
        <f t="shared" ca="1" si="91"/>
        <v/>
      </c>
      <c r="E78" s="58" t="str">
        <f t="shared" ca="1" si="91"/>
        <v/>
      </c>
      <c r="F78" s="58" t="str">
        <f t="shared" ca="1" si="91"/>
        <v/>
      </c>
      <c r="G78" s="58" t="str">
        <f t="shared" ca="1" si="91"/>
        <v/>
      </c>
      <c r="H78" s="58" t="str">
        <f t="shared" ca="1" si="91"/>
        <v/>
      </c>
      <c r="I78" s="58" t="str">
        <f t="shared" ca="1" si="91"/>
        <v/>
      </c>
      <c r="J78" s="58" t="str">
        <f t="shared" ca="1" si="91"/>
        <v/>
      </c>
      <c r="K78" s="58" t="str">
        <f t="shared" ca="1" si="91"/>
        <v/>
      </c>
      <c r="L78" s="58" t="str">
        <f t="shared" ca="1" si="91"/>
        <v/>
      </c>
      <c r="M78" s="58" t="str">
        <f t="shared" ca="1" si="92"/>
        <v/>
      </c>
      <c r="N78" s="58" t="str">
        <f t="shared" ca="1" si="92"/>
        <v/>
      </c>
      <c r="O78" s="58" t="str">
        <f t="shared" ca="1" si="92"/>
        <v/>
      </c>
      <c r="P78" s="58" t="str">
        <f t="shared" ca="1" si="92"/>
        <v/>
      </c>
      <c r="Q78" s="58" t="str">
        <f t="shared" ca="1" si="92"/>
        <v/>
      </c>
      <c r="R78" s="58" t="str">
        <f t="shared" ca="1" si="92"/>
        <v/>
      </c>
      <c r="S78" s="58" t="str">
        <f t="shared" ca="1" si="92"/>
        <v/>
      </c>
      <c r="T78" s="58" t="str">
        <f t="shared" ca="1" si="92"/>
        <v/>
      </c>
      <c r="U78" s="58" t="str">
        <f t="shared" ca="1" si="92"/>
        <v/>
      </c>
      <c r="V78" s="58" t="str">
        <f t="shared" ca="1" si="92"/>
        <v/>
      </c>
      <c r="W78" s="69">
        <f ca="1">SUM(C78:V78)</f>
        <v>0</v>
      </c>
      <c r="X78" s="49"/>
      <c r="Z78" s="57" t="e">
        <f ca="1">IF(ISNA(VLOOKUP(Z75,OFFSET(Pairings!$D$2,($B78-1)*gamesPerRound,0,gamesPerRound,3),3,FALSE)),VLOOKUP(Z75,OFFSET(Pairings!$E$2,($B78-1)*gamesPerRound,0,gamesPerRound,3),3,FALSE),VLOOKUP(Z75,OFFSET(Pairings!$D$2,($B78-1)*gamesPerRound,0,gamesPerRound,3),3,FALSE))</f>
        <v>#N/A</v>
      </c>
      <c r="AA78" s="58" t="e">
        <f ca="1">IF(ISNA(VLOOKUP(AA75,OFFSET(Pairings!$D$2,($B78-1)*gamesPerRound,0,gamesPerRound,3),3,FALSE)),VLOOKUP(AA75,OFFSET(Pairings!$E$2,($B78-1)*gamesPerRound,0,gamesPerRound,3),3,FALSE),VLOOKUP(AA75,OFFSET(Pairings!$D$2,($B78-1)*gamesPerRound,0,gamesPerRound,3),3,FALSE))</f>
        <v>#N/A</v>
      </c>
      <c r="AB78" s="58" t="e">
        <f ca="1">IF(ISNA(VLOOKUP(AB75,OFFSET(Pairings!$D$2,($B78-1)*gamesPerRound,0,gamesPerRound,3),3,FALSE)),VLOOKUP(AB75,OFFSET(Pairings!$E$2,($B78-1)*gamesPerRound,0,gamesPerRound,3),3,FALSE),VLOOKUP(AB75,OFFSET(Pairings!$D$2,($B78-1)*gamesPerRound,0,gamesPerRound,3),3,FALSE))</f>
        <v>#N/A</v>
      </c>
      <c r="AC78" s="58" t="e">
        <f ca="1">IF(ISNA(VLOOKUP(AC75,OFFSET(Pairings!$D$2,($B78-1)*gamesPerRound,0,gamesPerRound,3),3,FALSE)),VLOOKUP(AC75,OFFSET(Pairings!$E$2,($B78-1)*gamesPerRound,0,gamesPerRound,3),3,FALSE),VLOOKUP(AC75,OFFSET(Pairings!$D$2,($B78-1)*gamesPerRound,0,gamesPerRound,3),3,FALSE))</f>
        <v>#N/A</v>
      </c>
      <c r="AD78" s="58" t="e">
        <f ca="1">IF(ISNA(VLOOKUP(AD75,OFFSET(Pairings!$D$2,($B78-1)*gamesPerRound,0,gamesPerRound,3),3,FALSE)),VLOOKUP(AD75,OFFSET(Pairings!$E$2,($B78-1)*gamesPerRound,0,gamesPerRound,3),3,FALSE),VLOOKUP(AD75,OFFSET(Pairings!$D$2,($B78-1)*gamesPerRound,0,gamesPerRound,3),3,FALSE))</f>
        <v>#N/A</v>
      </c>
      <c r="AE78" s="58" t="e">
        <f ca="1">IF(ISNA(VLOOKUP(AE75,OFFSET(Pairings!$D$2,($B78-1)*gamesPerRound,0,gamesPerRound,3),3,FALSE)),VLOOKUP(AE75,OFFSET(Pairings!$E$2,($B78-1)*gamesPerRound,0,gamesPerRound,3),3,FALSE),VLOOKUP(AE75,OFFSET(Pairings!$D$2,($B78-1)*gamesPerRound,0,gamesPerRound,3),3,FALSE))</f>
        <v>#N/A</v>
      </c>
      <c r="AF78" s="58" t="e">
        <f ca="1">IF(ISNA(VLOOKUP(AF75,OFFSET(Pairings!$D$2,($B78-1)*gamesPerRound,0,gamesPerRound,3),3,FALSE)),VLOOKUP(AF75,OFFSET(Pairings!$E$2,($B78-1)*gamesPerRound,0,gamesPerRound,3),3,FALSE),VLOOKUP(AF75,OFFSET(Pairings!$D$2,($B78-1)*gamesPerRound,0,gamesPerRound,3),3,FALSE))</f>
        <v>#N/A</v>
      </c>
      <c r="AG78" s="58" t="e">
        <f ca="1">IF(ISNA(VLOOKUP(AG75,OFFSET(Pairings!$D$2,($B78-1)*gamesPerRound,0,gamesPerRound,3),3,FALSE)),VLOOKUP(AG75,OFFSET(Pairings!$E$2,($B78-1)*gamesPerRound,0,gamesPerRound,3),3,FALSE),VLOOKUP(AG75,OFFSET(Pairings!$D$2,($B78-1)*gamesPerRound,0,gamesPerRound,3),3,FALSE))</f>
        <v>#N/A</v>
      </c>
      <c r="AH78" s="58" t="e">
        <f ca="1">IF(ISNA(VLOOKUP(AH75,OFFSET(Pairings!$D$2,($B78-1)*gamesPerRound,0,gamesPerRound,3),3,FALSE)),VLOOKUP(AH75,OFFSET(Pairings!$E$2,($B78-1)*gamesPerRound,0,gamesPerRound,3),3,FALSE),VLOOKUP(AH75,OFFSET(Pairings!$D$2,($B78-1)*gamesPerRound,0,gamesPerRound,3),3,FALSE))</f>
        <v>#N/A</v>
      </c>
      <c r="AI78" s="58" t="e">
        <f ca="1">IF(ISNA(VLOOKUP(AI75,OFFSET(Pairings!$D$2,($B78-1)*gamesPerRound,0,gamesPerRound,3),3,FALSE)),VLOOKUP(AI75,OFFSET(Pairings!$E$2,($B78-1)*gamesPerRound,0,gamesPerRound,3),3,FALSE),VLOOKUP(AI75,OFFSET(Pairings!$D$2,($B78-1)*gamesPerRound,0,gamesPerRound,3),3,FALSE))</f>
        <v>#N/A</v>
      </c>
      <c r="AJ78" s="58" t="e">
        <f ca="1">IF(ISNA(VLOOKUP(AJ75,OFFSET(Pairings!$D$2,($B78-1)*gamesPerRound,0,gamesPerRound,3),3,FALSE)),VLOOKUP(AJ75,OFFSET(Pairings!$E$2,($B78-1)*gamesPerRound,0,gamesPerRound,3),3,FALSE),VLOOKUP(AJ75,OFFSET(Pairings!$D$2,($B78-1)*gamesPerRound,0,gamesPerRound,3),3,FALSE))</f>
        <v>#N/A</v>
      </c>
      <c r="AK78" s="59" t="e">
        <f ca="1">IF(ISNA(VLOOKUP(AK75,OFFSET(Pairings!$D$2,($B78-1)*gamesPerRound,0,gamesPerRound,3),3,FALSE)),VLOOKUP(AK75,OFFSET(Pairings!$E$2,($B78-1)*gamesPerRound,0,gamesPerRound,3),3,FALSE),VLOOKUP(AK75,OFFSET(Pairings!$D$2,($B78-1)*gamesPerRound,0,gamesPerRound,3),3,FALSE))</f>
        <v>#N/A</v>
      </c>
      <c r="AL78" s="59" t="e">
        <f ca="1">IF(ISNA(VLOOKUP(AL75,OFFSET(Pairings!$D$2,($B78-1)*gamesPerRound,0,gamesPerRound,3),3,FALSE)),VLOOKUP(AL75,OFFSET(Pairings!$E$2,($B78-1)*gamesPerRound,0,gamesPerRound,3),3,FALSE),VLOOKUP(AL75,OFFSET(Pairings!$D$2,($B78-1)*gamesPerRound,0,gamesPerRound,3),3,FALSE))</f>
        <v>#N/A</v>
      </c>
      <c r="AM78" s="59" t="e">
        <f ca="1">IF(ISNA(VLOOKUP(AM75,OFFSET(Pairings!$D$2,($B78-1)*gamesPerRound,0,gamesPerRound,3),3,FALSE)),VLOOKUP(AM75,OFFSET(Pairings!$E$2,($B78-1)*gamesPerRound,0,gamesPerRound,3),3,FALSE),VLOOKUP(AM75,OFFSET(Pairings!$D$2,($B78-1)*gamesPerRound,0,gamesPerRound,3),3,FALSE))</f>
        <v>#N/A</v>
      </c>
      <c r="AN78" s="59" t="e">
        <f ca="1">IF(ISNA(VLOOKUP(AN75,OFFSET(Pairings!$D$2,($B78-1)*gamesPerRound,0,gamesPerRound,3),3,FALSE)),VLOOKUP(AN75,OFFSET(Pairings!$E$2,($B78-1)*gamesPerRound,0,gamesPerRound,3),3,FALSE),VLOOKUP(AN75,OFFSET(Pairings!$D$2,($B78-1)*gamesPerRound,0,gamesPerRound,3),3,FALSE))</f>
        <v>#N/A</v>
      </c>
      <c r="AO78" s="59" t="e">
        <f ca="1">IF(ISNA(VLOOKUP(AO75,OFFSET(Pairings!$D$2,($B78-1)*gamesPerRound,0,gamesPerRound,3),3,FALSE)),VLOOKUP(AO75,OFFSET(Pairings!$E$2,($B78-1)*gamesPerRound,0,gamesPerRound,3),3,FALSE),VLOOKUP(AO75,OFFSET(Pairings!$D$2,($B78-1)*gamesPerRound,0,gamesPerRound,3),3,FALSE))</f>
        <v>#N/A</v>
      </c>
      <c r="AP78" s="59" t="e">
        <f ca="1">IF(ISNA(VLOOKUP(AP75,OFFSET(Pairings!$D$2,($B78-1)*gamesPerRound,0,gamesPerRound,3),3,FALSE)),VLOOKUP(AP75,OFFSET(Pairings!$E$2,($B78-1)*gamesPerRound,0,gamesPerRound,3),3,FALSE),VLOOKUP(AP75,OFFSET(Pairings!$D$2,($B78-1)*gamesPerRound,0,gamesPerRound,3),3,FALSE))</f>
        <v>#N/A</v>
      </c>
      <c r="AQ78" s="59" t="e">
        <f ca="1">IF(ISNA(VLOOKUP(AQ75,OFFSET(Pairings!$D$2,($B78-1)*gamesPerRound,0,gamesPerRound,3),3,FALSE)),VLOOKUP(AQ75,OFFSET(Pairings!$E$2,($B78-1)*gamesPerRound,0,gamesPerRound,3),3,FALSE),VLOOKUP(AQ75,OFFSET(Pairings!$D$2,($B78-1)*gamesPerRound,0,gamesPerRound,3),3,FALSE))</f>
        <v>#N/A</v>
      </c>
      <c r="AR78" s="59" t="e">
        <f ca="1">IF(ISNA(VLOOKUP(AR75,OFFSET(Pairings!$D$2,($B78-1)*gamesPerRound,0,gamesPerRound,3),3,FALSE)),VLOOKUP(AR75,OFFSET(Pairings!$E$2,($B78-1)*gamesPerRound,0,gamesPerRound,3),3,FALSE),VLOOKUP(AR75,OFFSET(Pairings!$D$2,($B78-1)*gamesPerRound,0,gamesPerRound,3),3,FALSE))</f>
        <v>#N/A</v>
      </c>
      <c r="AS78" s="59" t="e">
        <f ca="1">IF(ISNA(VLOOKUP(AS75,OFFSET(Pairings!$D$2,($B78-1)*gamesPerRound,0,gamesPerRound,3),3,FALSE)),VLOOKUP(AS75,OFFSET(Pairings!$E$2,($B78-1)*gamesPerRound,0,gamesPerRound,3),3,FALSE),VLOOKUP(AS75,OFFSET(Pairings!$D$2,($B78-1)*gamesPerRound,0,gamesPerRound,3),3,FALSE))</f>
        <v>#N/A</v>
      </c>
      <c r="AT78" s="49" t="e">
        <f ca="1">SUM(Z78:AS78)</f>
        <v>#N/A</v>
      </c>
    </row>
    <row r="79" spans="1:46" ht="15.75" thickBot="1" x14ac:dyDescent="0.25">
      <c r="B79" s="18" t="s">
        <v>110</v>
      </c>
      <c r="C79" s="61">
        <f t="shared" ref="C79:W79" ca="1" si="93">SUM(C76:C78)</f>
        <v>0</v>
      </c>
      <c r="D79" s="51">
        <f t="shared" ca="1" si="93"/>
        <v>0</v>
      </c>
      <c r="E79" s="51">
        <f t="shared" ca="1" si="93"/>
        <v>0</v>
      </c>
      <c r="F79" s="51">
        <f t="shared" ca="1" si="93"/>
        <v>0</v>
      </c>
      <c r="G79" s="51">
        <f t="shared" ca="1" si="93"/>
        <v>0</v>
      </c>
      <c r="H79" s="51">
        <f t="shared" ca="1" si="93"/>
        <v>0</v>
      </c>
      <c r="I79" s="51">
        <f t="shared" ca="1" si="93"/>
        <v>0</v>
      </c>
      <c r="J79" s="51">
        <f t="shared" ca="1" si="93"/>
        <v>0</v>
      </c>
      <c r="K79" s="51">
        <f t="shared" ca="1" si="93"/>
        <v>0</v>
      </c>
      <c r="L79" s="51">
        <f t="shared" ca="1" si="93"/>
        <v>0</v>
      </c>
      <c r="M79" s="51">
        <f t="shared" ca="1" si="93"/>
        <v>0</v>
      </c>
      <c r="N79" s="51">
        <f t="shared" ca="1" si="93"/>
        <v>0</v>
      </c>
      <c r="O79" s="51">
        <f t="shared" ca="1" si="93"/>
        <v>0</v>
      </c>
      <c r="P79" s="51">
        <f t="shared" ca="1" si="93"/>
        <v>0</v>
      </c>
      <c r="Q79" s="51">
        <f t="shared" ca="1" si="93"/>
        <v>0</v>
      </c>
      <c r="R79" s="51">
        <f t="shared" ca="1" si="93"/>
        <v>0</v>
      </c>
      <c r="S79" s="51">
        <f t="shared" ca="1" si="93"/>
        <v>0</v>
      </c>
      <c r="T79" s="51">
        <f t="shared" ca="1" si="93"/>
        <v>0</v>
      </c>
      <c r="U79" s="51">
        <f t="shared" ca="1" si="93"/>
        <v>0</v>
      </c>
      <c r="V79" s="51">
        <f t="shared" ca="1" si="93"/>
        <v>0</v>
      </c>
      <c r="W79" s="70">
        <f t="shared" ca="1" si="93"/>
        <v>0</v>
      </c>
      <c r="X79" s="65">
        <f ca="1">VLOOKUP(A75,OFFSET(Teams!$B$1,1,0,teams,4),4,FALSE)</f>
        <v>1</v>
      </c>
      <c r="Z79" s="61" t="e">
        <f t="shared" ref="Z79:AT79" ca="1" si="94">SUM(Z76:Z78)</f>
        <v>#N/A</v>
      </c>
      <c r="AA79" s="51" t="e">
        <f t="shared" ca="1" si="94"/>
        <v>#N/A</v>
      </c>
      <c r="AB79" s="51" t="e">
        <f t="shared" ca="1" si="94"/>
        <v>#N/A</v>
      </c>
      <c r="AC79" s="51" t="e">
        <f t="shared" ca="1" si="94"/>
        <v>#N/A</v>
      </c>
      <c r="AD79" s="51" t="e">
        <f t="shared" ca="1" si="94"/>
        <v>#N/A</v>
      </c>
      <c r="AE79" s="51" t="e">
        <f t="shared" ca="1" si="94"/>
        <v>#N/A</v>
      </c>
      <c r="AF79" s="51" t="e">
        <f t="shared" ca="1" si="94"/>
        <v>#N/A</v>
      </c>
      <c r="AG79" s="51" t="e">
        <f t="shared" ca="1" si="94"/>
        <v>#N/A</v>
      </c>
      <c r="AH79" s="51" t="e">
        <f t="shared" ca="1" si="94"/>
        <v>#N/A</v>
      </c>
      <c r="AI79" s="51" t="e">
        <f t="shared" ca="1" si="94"/>
        <v>#N/A</v>
      </c>
      <c r="AJ79" s="51" t="e">
        <f t="shared" ca="1" si="94"/>
        <v>#N/A</v>
      </c>
      <c r="AK79" s="51" t="e">
        <f t="shared" ca="1" si="94"/>
        <v>#N/A</v>
      </c>
      <c r="AL79" s="51" t="e">
        <f t="shared" ca="1" si="94"/>
        <v>#N/A</v>
      </c>
      <c r="AM79" s="51" t="e">
        <f t="shared" ca="1" si="94"/>
        <v>#N/A</v>
      </c>
      <c r="AN79" s="51" t="e">
        <f t="shared" ca="1" si="94"/>
        <v>#N/A</v>
      </c>
      <c r="AO79" s="51" t="e">
        <f t="shared" ca="1" si="94"/>
        <v>#N/A</v>
      </c>
      <c r="AP79" s="51" t="e">
        <f t="shared" ca="1" si="94"/>
        <v>#N/A</v>
      </c>
      <c r="AQ79" s="51" t="e">
        <f t="shared" ca="1" si="94"/>
        <v>#N/A</v>
      </c>
      <c r="AR79" s="51" t="e">
        <f t="shared" ca="1" si="94"/>
        <v>#N/A</v>
      </c>
      <c r="AS79" s="51" t="e">
        <f t="shared" ca="1" si="94"/>
        <v>#N/A</v>
      </c>
      <c r="AT79" s="37" t="e">
        <f t="shared" ca="1" si="94"/>
        <v>#N/A</v>
      </c>
    </row>
    <row r="80" spans="1:46" ht="15.75" thickBot="1" x14ac:dyDescent="0.25"/>
    <row r="81" spans="1:46" x14ac:dyDescent="0.2">
      <c r="A81" s="12" t="s">
        <v>210</v>
      </c>
      <c r="B81" s="38">
        <f>VLOOKUP(A81,TeamLookup,2,FALSE)</f>
        <v>0</v>
      </c>
      <c r="C81" s="60" t="str">
        <f>$A81&amp;"."&amp;TEXT(C$1,"00")</f>
        <v>N.01</v>
      </c>
      <c r="D81" s="50" t="str">
        <f t="shared" ref="D81:V81" si="95">$A81&amp;"."&amp;TEXT(D$1,"00")</f>
        <v>N.02</v>
      </c>
      <c r="E81" s="50" t="str">
        <f t="shared" si="95"/>
        <v>N.03</v>
      </c>
      <c r="F81" s="50" t="str">
        <f t="shared" si="95"/>
        <v>N.04</v>
      </c>
      <c r="G81" s="50" t="str">
        <f t="shared" si="95"/>
        <v>N.05</v>
      </c>
      <c r="H81" s="50" t="str">
        <f t="shared" si="95"/>
        <v>N.06</v>
      </c>
      <c r="I81" s="50" t="str">
        <f t="shared" si="95"/>
        <v>N.07</v>
      </c>
      <c r="J81" s="50" t="str">
        <f t="shared" si="95"/>
        <v>N.08</v>
      </c>
      <c r="K81" s="50" t="str">
        <f t="shared" si="95"/>
        <v>N.09</v>
      </c>
      <c r="L81" s="50" t="str">
        <f t="shared" si="95"/>
        <v>N.10</v>
      </c>
      <c r="M81" s="50" t="str">
        <f t="shared" si="95"/>
        <v>N.11</v>
      </c>
      <c r="N81" s="50" t="str">
        <f t="shared" si="95"/>
        <v>N.12</v>
      </c>
      <c r="O81" s="50" t="str">
        <f t="shared" si="95"/>
        <v>N.13</v>
      </c>
      <c r="P81" s="50" t="str">
        <f t="shared" si="95"/>
        <v>N.14</v>
      </c>
      <c r="Q81" s="50" t="str">
        <f t="shared" si="95"/>
        <v>N.15</v>
      </c>
      <c r="R81" s="50" t="str">
        <f t="shared" si="95"/>
        <v>N.16</v>
      </c>
      <c r="S81" s="50" t="str">
        <f t="shared" si="95"/>
        <v>N.17</v>
      </c>
      <c r="T81" s="50" t="str">
        <f t="shared" si="95"/>
        <v>N.18</v>
      </c>
      <c r="U81" s="50" t="str">
        <f t="shared" si="95"/>
        <v>N.19</v>
      </c>
      <c r="V81" s="50" t="str">
        <f t="shared" si="95"/>
        <v>N.20</v>
      </c>
      <c r="W81" s="67" t="s">
        <v>110</v>
      </c>
      <c r="X81" s="66" t="s">
        <v>137</v>
      </c>
      <c r="Y81" s="12"/>
      <c r="Z81" s="60" t="str">
        <f>$A81&amp;"."&amp;TEXT(Z$1,"00")</f>
        <v>N.01</v>
      </c>
      <c r="AA81" s="50" t="str">
        <f t="shared" ref="AA81:AS81" si="96">$A81&amp;"."&amp;TEXT(AA$1,"00")</f>
        <v>N.02</v>
      </c>
      <c r="AB81" s="50" t="str">
        <f t="shared" si="96"/>
        <v>N.03</v>
      </c>
      <c r="AC81" s="50" t="str">
        <f t="shared" si="96"/>
        <v>N.04</v>
      </c>
      <c r="AD81" s="50" t="str">
        <f t="shared" si="96"/>
        <v>N.05</v>
      </c>
      <c r="AE81" s="50" t="str">
        <f t="shared" si="96"/>
        <v>N.06</v>
      </c>
      <c r="AF81" s="50" t="str">
        <f t="shared" si="96"/>
        <v>N.07</v>
      </c>
      <c r="AG81" s="50" t="str">
        <f t="shared" si="96"/>
        <v>N.08</v>
      </c>
      <c r="AH81" s="50" t="str">
        <f t="shared" si="96"/>
        <v>N.09</v>
      </c>
      <c r="AI81" s="50" t="str">
        <f t="shared" si="96"/>
        <v>N.10</v>
      </c>
      <c r="AJ81" s="50" t="str">
        <f t="shared" si="96"/>
        <v>N.11</v>
      </c>
      <c r="AK81" s="50" t="str">
        <f t="shared" si="96"/>
        <v>N.12</v>
      </c>
      <c r="AL81" s="50" t="str">
        <f t="shared" si="96"/>
        <v>N.13</v>
      </c>
      <c r="AM81" s="50" t="str">
        <f t="shared" si="96"/>
        <v>N.14</v>
      </c>
      <c r="AN81" s="50" t="str">
        <f t="shared" si="96"/>
        <v>N.15</v>
      </c>
      <c r="AO81" s="50" t="str">
        <f t="shared" si="96"/>
        <v>N.16</v>
      </c>
      <c r="AP81" s="50" t="str">
        <f t="shared" si="96"/>
        <v>N.17</v>
      </c>
      <c r="AQ81" s="50" t="str">
        <f t="shared" si="96"/>
        <v>N.18</v>
      </c>
      <c r="AR81" s="50" t="str">
        <f t="shared" si="96"/>
        <v>N.19</v>
      </c>
      <c r="AS81" s="50" t="str">
        <f t="shared" si="96"/>
        <v>N.20</v>
      </c>
      <c r="AT81" s="36" t="s">
        <v>110</v>
      </c>
    </row>
    <row r="82" spans="1:46" x14ac:dyDescent="0.2">
      <c r="B82" s="48">
        <v>1</v>
      </c>
      <c r="C82" s="52" t="str">
        <f t="shared" ref="C82:L84" ca="1" si="97">IF(ISNA(Z82),"",Z82)</f>
        <v/>
      </c>
      <c r="D82" s="53" t="str">
        <f t="shared" ca="1" si="97"/>
        <v/>
      </c>
      <c r="E82" s="53" t="str">
        <f t="shared" ca="1" si="97"/>
        <v/>
      </c>
      <c r="F82" s="53" t="str">
        <f t="shared" ca="1" si="97"/>
        <v/>
      </c>
      <c r="G82" s="53" t="str">
        <f t="shared" ca="1" si="97"/>
        <v/>
      </c>
      <c r="H82" s="53" t="str">
        <f t="shared" ca="1" si="97"/>
        <v/>
      </c>
      <c r="I82" s="53" t="str">
        <f t="shared" ca="1" si="97"/>
        <v/>
      </c>
      <c r="J82" s="53" t="str">
        <f t="shared" ca="1" si="97"/>
        <v/>
      </c>
      <c r="K82" s="53" t="str">
        <f t="shared" ca="1" si="97"/>
        <v/>
      </c>
      <c r="L82" s="53" t="str">
        <f t="shared" ca="1" si="97"/>
        <v/>
      </c>
      <c r="M82" s="53" t="str">
        <f t="shared" ref="M82:V84" ca="1" si="98">IF(ISNA(AJ82),"",AJ82)</f>
        <v/>
      </c>
      <c r="N82" s="53" t="str">
        <f t="shared" ca="1" si="98"/>
        <v/>
      </c>
      <c r="O82" s="53" t="str">
        <f t="shared" ca="1" si="98"/>
        <v/>
      </c>
      <c r="P82" s="53" t="str">
        <f t="shared" ca="1" si="98"/>
        <v/>
      </c>
      <c r="Q82" s="53" t="str">
        <f t="shared" ca="1" si="98"/>
        <v/>
      </c>
      <c r="R82" s="53" t="str">
        <f t="shared" ca="1" si="98"/>
        <v/>
      </c>
      <c r="S82" s="53" t="str">
        <f t="shared" ca="1" si="98"/>
        <v/>
      </c>
      <c r="T82" s="53" t="str">
        <f t="shared" ca="1" si="98"/>
        <v/>
      </c>
      <c r="U82" s="53" t="str">
        <f t="shared" ca="1" si="98"/>
        <v/>
      </c>
      <c r="V82" s="53" t="str">
        <f t="shared" ca="1" si="98"/>
        <v/>
      </c>
      <c r="W82" s="68">
        <f ca="1">SUM(C82:V82)</f>
        <v>0</v>
      </c>
      <c r="X82" s="49"/>
      <c r="Z82" s="53" t="e">
        <f ca="1">IF(ISNA(VLOOKUP(Z81,OFFSET(Pairings!$D$2,($B82-1)*gamesPerRound,0,gamesPerRound,3),3,FALSE)),VLOOKUP(Z81,OFFSET(Pairings!$E$2,($B82-1)*gamesPerRound,0,gamesPerRound,3),3,FALSE),VLOOKUP(Z81,OFFSET(Pairings!$D$2,($B82-1)*gamesPerRound,0,gamesPerRound,3),3,FALSE))</f>
        <v>#N/A</v>
      </c>
      <c r="AA82" s="53" t="e">
        <f ca="1">IF(ISNA(VLOOKUP(AA81,OFFSET(Pairings!$D$2,($B82-1)*gamesPerRound,0,gamesPerRound,3),3,FALSE)),VLOOKUP(AA81,OFFSET(Pairings!$E$2,($B82-1)*gamesPerRound,0,gamesPerRound,3),3,FALSE),VLOOKUP(AA81,OFFSET(Pairings!$D$2,($B82-1)*gamesPerRound,0,gamesPerRound,3),3,FALSE))</f>
        <v>#N/A</v>
      </c>
      <c r="AB82" s="53" t="e">
        <f ca="1">IF(ISNA(VLOOKUP(AB81,OFFSET(Pairings!$D$2,($B82-1)*gamesPerRound,0,gamesPerRound,3),3,FALSE)),VLOOKUP(AB81,OFFSET(Pairings!$E$2,($B82-1)*gamesPerRound,0,gamesPerRound,3),3,FALSE),VLOOKUP(AB81,OFFSET(Pairings!$D$2,($B82-1)*gamesPerRound,0,gamesPerRound,3),3,FALSE))</f>
        <v>#N/A</v>
      </c>
      <c r="AC82" s="53" t="e">
        <f ca="1">IF(ISNA(VLOOKUP(AC81,OFFSET(Pairings!$D$2,($B82-1)*gamesPerRound,0,gamesPerRound,3),3,FALSE)),VLOOKUP(AC81,OFFSET(Pairings!$E$2,($B82-1)*gamesPerRound,0,gamesPerRound,3),3,FALSE),VLOOKUP(AC81,OFFSET(Pairings!$D$2,($B82-1)*gamesPerRound,0,gamesPerRound,3),3,FALSE))</f>
        <v>#N/A</v>
      </c>
      <c r="AD82" s="53" t="e">
        <f ca="1">IF(ISNA(VLOOKUP(AD81,OFFSET(Pairings!$D$2,($B82-1)*gamesPerRound,0,gamesPerRound,3),3,FALSE)),VLOOKUP(AD81,OFFSET(Pairings!$E$2,($B82-1)*gamesPerRound,0,gamesPerRound,3),3,FALSE),VLOOKUP(AD81,OFFSET(Pairings!$D$2,($B82-1)*gamesPerRound,0,gamesPerRound,3),3,FALSE))</f>
        <v>#N/A</v>
      </c>
      <c r="AE82" s="53" t="e">
        <f ca="1">IF(ISNA(VLOOKUP(AE81,OFFSET(Pairings!$D$2,($B82-1)*gamesPerRound,0,gamesPerRound,3),3,FALSE)),VLOOKUP(AE81,OFFSET(Pairings!$E$2,($B82-1)*gamesPerRound,0,gamesPerRound,3),3,FALSE),VLOOKUP(AE81,OFFSET(Pairings!$D$2,($B82-1)*gamesPerRound,0,gamesPerRound,3),3,FALSE))</f>
        <v>#N/A</v>
      </c>
      <c r="AF82" s="53" t="e">
        <f ca="1">IF(ISNA(VLOOKUP(AF81,OFFSET(Pairings!$D$2,($B82-1)*gamesPerRound,0,gamesPerRound,3),3,FALSE)),VLOOKUP(AF81,OFFSET(Pairings!$E$2,($B82-1)*gamesPerRound,0,gamesPerRound,3),3,FALSE),VLOOKUP(AF81,OFFSET(Pairings!$D$2,($B82-1)*gamesPerRound,0,gamesPerRound,3),3,FALSE))</f>
        <v>#N/A</v>
      </c>
      <c r="AG82" s="53" t="e">
        <f ca="1">IF(ISNA(VLOOKUP(AG81,OFFSET(Pairings!$D$2,($B82-1)*gamesPerRound,0,gamesPerRound,3),3,FALSE)),VLOOKUP(AG81,OFFSET(Pairings!$E$2,($B82-1)*gamesPerRound,0,gamesPerRound,3),3,FALSE),VLOOKUP(AG81,OFFSET(Pairings!$D$2,($B82-1)*gamesPerRound,0,gamesPerRound,3),3,FALSE))</f>
        <v>#N/A</v>
      </c>
      <c r="AH82" s="53" t="e">
        <f ca="1">IF(ISNA(VLOOKUP(AH81,OFFSET(Pairings!$D$2,($B82-1)*gamesPerRound,0,gamesPerRound,3),3,FALSE)),VLOOKUP(AH81,OFFSET(Pairings!$E$2,($B82-1)*gamesPerRound,0,gamesPerRound,3),3,FALSE),VLOOKUP(AH81,OFFSET(Pairings!$D$2,($B82-1)*gamesPerRound,0,gamesPerRound,3),3,FALSE))</f>
        <v>#N/A</v>
      </c>
      <c r="AI82" s="53" t="e">
        <f ca="1">IF(ISNA(VLOOKUP(AI81,OFFSET(Pairings!$D$2,($B82-1)*gamesPerRound,0,gamesPerRound,3),3,FALSE)),VLOOKUP(AI81,OFFSET(Pairings!$E$2,($B82-1)*gamesPerRound,0,gamesPerRound,3),3,FALSE),VLOOKUP(AI81,OFFSET(Pairings!$D$2,($B82-1)*gamesPerRound,0,gamesPerRound,3),3,FALSE))</f>
        <v>#N/A</v>
      </c>
      <c r="AJ82" s="53" t="e">
        <f ca="1">IF(ISNA(VLOOKUP(AJ81,OFFSET(Pairings!$D$2,($B82-1)*gamesPerRound,0,gamesPerRound,3),3,FALSE)),VLOOKUP(AJ81,OFFSET(Pairings!$E$2,($B82-1)*gamesPerRound,0,gamesPerRound,3),3,FALSE),VLOOKUP(AJ81,OFFSET(Pairings!$D$2,($B82-1)*gamesPerRound,0,gamesPerRound,3),3,FALSE))</f>
        <v>#N/A</v>
      </c>
      <c r="AK82" s="54" t="e">
        <f ca="1">IF(ISNA(VLOOKUP(AK81,OFFSET(Pairings!$D$2,($B82-1)*gamesPerRound,0,gamesPerRound,3),3,FALSE)),VLOOKUP(AK81,OFFSET(Pairings!$E$2,($B82-1)*gamesPerRound,0,gamesPerRound,3),3,FALSE),VLOOKUP(AK81,OFFSET(Pairings!$D$2,($B82-1)*gamesPerRound,0,gamesPerRound,3),3,FALSE))</f>
        <v>#N/A</v>
      </c>
      <c r="AL82" s="54" t="e">
        <f ca="1">IF(ISNA(VLOOKUP(AL81,OFFSET(Pairings!$D$2,($B82-1)*gamesPerRound,0,gamesPerRound,3),3,FALSE)),VLOOKUP(AL81,OFFSET(Pairings!$E$2,($B82-1)*gamesPerRound,0,gamesPerRound,3),3,FALSE),VLOOKUP(AL81,OFFSET(Pairings!$D$2,($B82-1)*gamesPerRound,0,gamesPerRound,3),3,FALSE))</f>
        <v>#N/A</v>
      </c>
      <c r="AM82" s="54" t="e">
        <f ca="1">IF(ISNA(VLOOKUP(AM81,OFFSET(Pairings!$D$2,($B82-1)*gamesPerRound,0,gamesPerRound,3),3,FALSE)),VLOOKUP(AM81,OFFSET(Pairings!$E$2,($B82-1)*gamesPerRound,0,gamesPerRound,3),3,FALSE),VLOOKUP(AM81,OFFSET(Pairings!$D$2,($B82-1)*gamesPerRound,0,gamesPerRound,3),3,FALSE))</f>
        <v>#N/A</v>
      </c>
      <c r="AN82" s="54" t="e">
        <f ca="1">IF(ISNA(VLOOKUP(AN81,OFFSET(Pairings!$D$2,($B82-1)*gamesPerRound,0,gamesPerRound,3),3,FALSE)),VLOOKUP(AN81,OFFSET(Pairings!$E$2,($B82-1)*gamesPerRound,0,gamesPerRound,3),3,FALSE),VLOOKUP(AN81,OFFSET(Pairings!$D$2,($B82-1)*gamesPerRound,0,gamesPerRound,3),3,FALSE))</f>
        <v>#N/A</v>
      </c>
      <c r="AO82" s="54" t="e">
        <f ca="1">IF(ISNA(VLOOKUP(AO81,OFFSET(Pairings!$D$2,($B82-1)*gamesPerRound,0,gamesPerRound,3),3,FALSE)),VLOOKUP(AO81,OFFSET(Pairings!$E$2,($B82-1)*gamesPerRound,0,gamesPerRound,3),3,FALSE),VLOOKUP(AO81,OFFSET(Pairings!$D$2,($B82-1)*gamesPerRound,0,gamesPerRound,3),3,FALSE))</f>
        <v>#N/A</v>
      </c>
      <c r="AP82" s="54" t="e">
        <f ca="1">IF(ISNA(VLOOKUP(AP81,OFFSET(Pairings!$D$2,($B82-1)*gamesPerRound,0,gamesPerRound,3),3,FALSE)),VLOOKUP(AP81,OFFSET(Pairings!$E$2,($B82-1)*gamesPerRound,0,gamesPerRound,3),3,FALSE),VLOOKUP(AP81,OFFSET(Pairings!$D$2,($B82-1)*gamesPerRound,0,gamesPerRound,3),3,FALSE))</f>
        <v>#N/A</v>
      </c>
      <c r="AQ82" s="54" t="e">
        <f ca="1">IF(ISNA(VLOOKUP(AQ81,OFFSET(Pairings!$D$2,($B82-1)*gamesPerRound,0,gamesPerRound,3),3,FALSE)),VLOOKUP(AQ81,OFFSET(Pairings!$E$2,($B82-1)*gamesPerRound,0,gamesPerRound,3),3,FALSE),VLOOKUP(AQ81,OFFSET(Pairings!$D$2,($B82-1)*gamesPerRound,0,gamesPerRound,3),3,FALSE))</f>
        <v>#N/A</v>
      </c>
      <c r="AR82" s="54" t="e">
        <f ca="1">IF(ISNA(VLOOKUP(AR81,OFFSET(Pairings!$D$2,($B82-1)*gamesPerRound,0,gamesPerRound,3),3,FALSE)),VLOOKUP(AR81,OFFSET(Pairings!$E$2,($B82-1)*gamesPerRound,0,gamesPerRound,3),3,FALSE),VLOOKUP(AR81,OFFSET(Pairings!$D$2,($B82-1)*gamesPerRound,0,gamesPerRound,3),3,FALSE))</f>
        <v>#N/A</v>
      </c>
      <c r="AS82" s="54" t="e">
        <f ca="1">IF(ISNA(VLOOKUP(AS81,OFFSET(Pairings!$D$2,($B82-1)*gamesPerRound,0,gamesPerRound,3),3,FALSE)),VLOOKUP(AS81,OFFSET(Pairings!$E$2,($B82-1)*gamesPerRound,0,gamesPerRound,3),3,FALSE),VLOOKUP(AS81,OFFSET(Pairings!$D$2,($B82-1)*gamesPerRound,0,gamesPerRound,3),3,FALSE))</f>
        <v>#N/A</v>
      </c>
      <c r="AT82" s="49" t="e">
        <f ca="1">SUM(Z82:AS82)</f>
        <v>#N/A</v>
      </c>
    </row>
    <row r="83" spans="1:46" x14ac:dyDescent="0.2">
      <c r="B83" s="48">
        <v>2</v>
      </c>
      <c r="C83" s="55" t="str">
        <f t="shared" ca="1" si="97"/>
        <v/>
      </c>
      <c r="D83" s="33" t="str">
        <f t="shared" ca="1" si="97"/>
        <v/>
      </c>
      <c r="E83" s="33" t="str">
        <f t="shared" ca="1" si="97"/>
        <v/>
      </c>
      <c r="F83" s="33" t="str">
        <f t="shared" ca="1" si="97"/>
        <v/>
      </c>
      <c r="G83" s="33" t="str">
        <f t="shared" ca="1" si="97"/>
        <v/>
      </c>
      <c r="H83" s="33" t="str">
        <f t="shared" ca="1" si="97"/>
        <v/>
      </c>
      <c r="I83" s="33" t="str">
        <f t="shared" ca="1" si="97"/>
        <v/>
      </c>
      <c r="J83" s="33" t="str">
        <f t="shared" ca="1" si="97"/>
        <v/>
      </c>
      <c r="K83" s="33" t="str">
        <f t="shared" ca="1" si="97"/>
        <v/>
      </c>
      <c r="L83" s="33" t="str">
        <f t="shared" ca="1" si="97"/>
        <v/>
      </c>
      <c r="M83" s="33" t="str">
        <f t="shared" ca="1" si="98"/>
        <v/>
      </c>
      <c r="N83" s="33" t="str">
        <f t="shared" ca="1" si="98"/>
        <v/>
      </c>
      <c r="O83" s="33" t="str">
        <f t="shared" ca="1" si="98"/>
        <v/>
      </c>
      <c r="P83" s="33" t="str">
        <f t="shared" ca="1" si="98"/>
        <v/>
      </c>
      <c r="Q83" s="33" t="str">
        <f t="shared" ca="1" si="98"/>
        <v/>
      </c>
      <c r="R83" s="33" t="str">
        <f t="shared" ca="1" si="98"/>
        <v/>
      </c>
      <c r="S83" s="33" t="str">
        <f t="shared" ca="1" si="98"/>
        <v/>
      </c>
      <c r="T83" s="33" t="str">
        <f t="shared" ca="1" si="98"/>
        <v/>
      </c>
      <c r="U83" s="33" t="str">
        <f t="shared" ca="1" si="98"/>
        <v/>
      </c>
      <c r="V83" s="33" t="str">
        <f t="shared" ca="1" si="98"/>
        <v/>
      </c>
      <c r="W83" s="69">
        <f ca="1">SUM(C83:V83)</f>
        <v>0</v>
      </c>
      <c r="X83" s="49"/>
      <c r="Z83" s="55" t="e">
        <f ca="1">IF(ISNA(VLOOKUP(Z81,OFFSET(Pairings!$D$2,($B83-1)*gamesPerRound,0,gamesPerRound,3),3,FALSE)),VLOOKUP(Z81,OFFSET(Pairings!$E$2,($B83-1)*gamesPerRound,0,gamesPerRound,3),3,FALSE),VLOOKUP(Z81,OFFSET(Pairings!$D$2,($B83-1)*gamesPerRound,0,gamesPerRound,3),3,FALSE))</f>
        <v>#N/A</v>
      </c>
      <c r="AA83" s="33" t="e">
        <f ca="1">IF(ISNA(VLOOKUP(AA81,OFFSET(Pairings!$D$2,($B83-1)*gamesPerRound,0,gamesPerRound,3),3,FALSE)),VLOOKUP(AA81,OFFSET(Pairings!$E$2,($B83-1)*gamesPerRound,0,gamesPerRound,3),3,FALSE),VLOOKUP(AA81,OFFSET(Pairings!$D$2,($B83-1)*gamesPerRound,0,gamesPerRound,3),3,FALSE))</f>
        <v>#N/A</v>
      </c>
      <c r="AB83" s="33" t="e">
        <f ca="1">IF(ISNA(VLOOKUP(AB81,OFFSET(Pairings!$D$2,($B83-1)*gamesPerRound,0,gamesPerRound,3),3,FALSE)),VLOOKUP(AB81,OFFSET(Pairings!$E$2,($B83-1)*gamesPerRound,0,gamesPerRound,3),3,FALSE),VLOOKUP(AB81,OFFSET(Pairings!$D$2,($B83-1)*gamesPerRound,0,gamesPerRound,3),3,FALSE))</f>
        <v>#N/A</v>
      </c>
      <c r="AC83" s="33" t="e">
        <f ca="1">IF(ISNA(VLOOKUP(AC81,OFFSET(Pairings!$D$2,($B83-1)*gamesPerRound,0,gamesPerRound,3),3,FALSE)),VLOOKUP(AC81,OFFSET(Pairings!$E$2,($B83-1)*gamesPerRound,0,gamesPerRound,3),3,FALSE),VLOOKUP(AC81,OFFSET(Pairings!$D$2,($B83-1)*gamesPerRound,0,gamesPerRound,3),3,FALSE))</f>
        <v>#N/A</v>
      </c>
      <c r="AD83" s="33" t="e">
        <f ca="1">IF(ISNA(VLOOKUP(AD81,OFFSET(Pairings!$D$2,($B83-1)*gamesPerRound,0,gamesPerRound,3),3,FALSE)),VLOOKUP(AD81,OFFSET(Pairings!$E$2,($B83-1)*gamesPerRound,0,gamesPerRound,3),3,FALSE),VLOOKUP(AD81,OFFSET(Pairings!$D$2,($B83-1)*gamesPerRound,0,gamesPerRound,3),3,FALSE))</f>
        <v>#N/A</v>
      </c>
      <c r="AE83" s="33" t="e">
        <f ca="1">IF(ISNA(VLOOKUP(AE81,OFFSET(Pairings!$D$2,($B83-1)*gamesPerRound,0,gamesPerRound,3),3,FALSE)),VLOOKUP(AE81,OFFSET(Pairings!$E$2,($B83-1)*gamesPerRound,0,gamesPerRound,3),3,FALSE),VLOOKUP(AE81,OFFSET(Pairings!$D$2,($B83-1)*gamesPerRound,0,gamesPerRound,3),3,FALSE))</f>
        <v>#N/A</v>
      </c>
      <c r="AF83" s="33" t="e">
        <f ca="1">IF(ISNA(VLOOKUP(AF81,OFFSET(Pairings!$D$2,($B83-1)*gamesPerRound,0,gamesPerRound,3),3,FALSE)),VLOOKUP(AF81,OFFSET(Pairings!$E$2,($B83-1)*gamesPerRound,0,gamesPerRound,3),3,FALSE),VLOOKUP(AF81,OFFSET(Pairings!$D$2,($B83-1)*gamesPerRound,0,gamesPerRound,3),3,FALSE))</f>
        <v>#N/A</v>
      </c>
      <c r="AG83" s="33" t="e">
        <f ca="1">IF(ISNA(VLOOKUP(AG81,OFFSET(Pairings!$D$2,($B83-1)*gamesPerRound,0,gamesPerRound,3),3,FALSE)),VLOOKUP(AG81,OFFSET(Pairings!$E$2,($B83-1)*gamesPerRound,0,gamesPerRound,3),3,FALSE),VLOOKUP(AG81,OFFSET(Pairings!$D$2,($B83-1)*gamesPerRound,0,gamesPerRound,3),3,FALSE))</f>
        <v>#N/A</v>
      </c>
      <c r="AH83" s="33" t="e">
        <f ca="1">IF(ISNA(VLOOKUP(AH81,OFFSET(Pairings!$D$2,($B83-1)*gamesPerRound,0,gamesPerRound,3),3,FALSE)),VLOOKUP(AH81,OFFSET(Pairings!$E$2,($B83-1)*gamesPerRound,0,gamesPerRound,3),3,FALSE),VLOOKUP(AH81,OFFSET(Pairings!$D$2,($B83-1)*gamesPerRound,0,gamesPerRound,3),3,FALSE))</f>
        <v>#N/A</v>
      </c>
      <c r="AI83" s="33" t="e">
        <f ca="1">IF(ISNA(VLOOKUP(AI81,OFFSET(Pairings!$D$2,($B83-1)*gamesPerRound,0,gamesPerRound,3),3,FALSE)),VLOOKUP(AI81,OFFSET(Pairings!$E$2,($B83-1)*gamesPerRound,0,gamesPerRound,3),3,FALSE),VLOOKUP(AI81,OFFSET(Pairings!$D$2,($B83-1)*gamesPerRound,0,gamesPerRound,3),3,FALSE))</f>
        <v>#N/A</v>
      </c>
      <c r="AJ83" s="33" t="e">
        <f ca="1">IF(ISNA(VLOOKUP(AJ81,OFFSET(Pairings!$D$2,($B83-1)*gamesPerRound,0,gamesPerRound,3),3,FALSE)),VLOOKUP(AJ81,OFFSET(Pairings!$E$2,($B83-1)*gamesPerRound,0,gamesPerRound,3),3,FALSE),VLOOKUP(AJ81,OFFSET(Pairings!$D$2,($B83-1)*gamesPerRound,0,gamesPerRound,3),3,FALSE))</f>
        <v>#N/A</v>
      </c>
      <c r="AK83" s="56" t="e">
        <f ca="1">IF(ISNA(VLOOKUP(AK81,OFFSET(Pairings!$D$2,($B83-1)*gamesPerRound,0,gamesPerRound,3),3,FALSE)),VLOOKUP(AK81,OFFSET(Pairings!$E$2,($B83-1)*gamesPerRound,0,gamesPerRound,3),3,FALSE),VLOOKUP(AK81,OFFSET(Pairings!$D$2,($B83-1)*gamesPerRound,0,gamesPerRound,3),3,FALSE))</f>
        <v>#N/A</v>
      </c>
      <c r="AL83" s="56" t="e">
        <f ca="1">IF(ISNA(VLOOKUP(AL81,OFFSET(Pairings!$D$2,($B83-1)*gamesPerRound,0,gamesPerRound,3),3,FALSE)),VLOOKUP(AL81,OFFSET(Pairings!$E$2,($B83-1)*gamesPerRound,0,gamesPerRound,3),3,FALSE),VLOOKUP(AL81,OFFSET(Pairings!$D$2,($B83-1)*gamesPerRound,0,gamesPerRound,3),3,FALSE))</f>
        <v>#N/A</v>
      </c>
      <c r="AM83" s="56" t="e">
        <f ca="1">IF(ISNA(VLOOKUP(AM81,OFFSET(Pairings!$D$2,($B83-1)*gamesPerRound,0,gamesPerRound,3),3,FALSE)),VLOOKUP(AM81,OFFSET(Pairings!$E$2,($B83-1)*gamesPerRound,0,gamesPerRound,3),3,FALSE),VLOOKUP(AM81,OFFSET(Pairings!$D$2,($B83-1)*gamesPerRound,0,gamesPerRound,3),3,FALSE))</f>
        <v>#N/A</v>
      </c>
      <c r="AN83" s="56" t="e">
        <f ca="1">IF(ISNA(VLOOKUP(AN81,OFFSET(Pairings!$D$2,($B83-1)*gamesPerRound,0,gamesPerRound,3),3,FALSE)),VLOOKUP(AN81,OFFSET(Pairings!$E$2,($B83-1)*gamesPerRound,0,gamesPerRound,3),3,FALSE),VLOOKUP(AN81,OFFSET(Pairings!$D$2,($B83-1)*gamesPerRound,0,gamesPerRound,3),3,FALSE))</f>
        <v>#N/A</v>
      </c>
      <c r="AO83" s="56" t="e">
        <f ca="1">IF(ISNA(VLOOKUP(AO81,OFFSET(Pairings!$D$2,($B83-1)*gamesPerRound,0,gamesPerRound,3),3,FALSE)),VLOOKUP(AO81,OFFSET(Pairings!$E$2,($B83-1)*gamesPerRound,0,gamesPerRound,3),3,FALSE),VLOOKUP(AO81,OFFSET(Pairings!$D$2,($B83-1)*gamesPerRound,0,gamesPerRound,3),3,FALSE))</f>
        <v>#N/A</v>
      </c>
      <c r="AP83" s="56" t="e">
        <f ca="1">IF(ISNA(VLOOKUP(AP81,OFFSET(Pairings!$D$2,($B83-1)*gamesPerRound,0,gamesPerRound,3),3,FALSE)),VLOOKUP(AP81,OFFSET(Pairings!$E$2,($B83-1)*gamesPerRound,0,gamesPerRound,3),3,FALSE),VLOOKUP(AP81,OFFSET(Pairings!$D$2,($B83-1)*gamesPerRound,0,gamesPerRound,3),3,FALSE))</f>
        <v>#N/A</v>
      </c>
      <c r="AQ83" s="56" t="e">
        <f ca="1">IF(ISNA(VLOOKUP(AQ81,OFFSET(Pairings!$D$2,($B83-1)*gamesPerRound,0,gamesPerRound,3),3,FALSE)),VLOOKUP(AQ81,OFFSET(Pairings!$E$2,($B83-1)*gamesPerRound,0,gamesPerRound,3),3,FALSE),VLOOKUP(AQ81,OFFSET(Pairings!$D$2,($B83-1)*gamesPerRound,0,gamesPerRound,3),3,FALSE))</f>
        <v>#N/A</v>
      </c>
      <c r="AR83" s="56" t="e">
        <f ca="1">IF(ISNA(VLOOKUP(AR81,OFFSET(Pairings!$D$2,($B83-1)*gamesPerRound,0,gamesPerRound,3),3,FALSE)),VLOOKUP(AR81,OFFSET(Pairings!$E$2,($B83-1)*gamesPerRound,0,gamesPerRound,3),3,FALSE),VLOOKUP(AR81,OFFSET(Pairings!$D$2,($B83-1)*gamesPerRound,0,gamesPerRound,3),3,FALSE))</f>
        <v>#N/A</v>
      </c>
      <c r="AS83" s="56" t="e">
        <f ca="1">IF(ISNA(VLOOKUP(AS81,OFFSET(Pairings!$D$2,($B83-1)*gamesPerRound,0,gamesPerRound,3),3,FALSE)),VLOOKUP(AS81,OFFSET(Pairings!$E$2,($B83-1)*gamesPerRound,0,gamesPerRound,3),3,FALSE),VLOOKUP(AS81,OFFSET(Pairings!$D$2,($B83-1)*gamesPerRound,0,gamesPerRound,3),3,FALSE))</f>
        <v>#N/A</v>
      </c>
      <c r="AT83" s="49" t="e">
        <f ca="1">SUM(Z83:AS83)</f>
        <v>#N/A</v>
      </c>
    </row>
    <row r="84" spans="1:46" x14ac:dyDescent="0.2">
      <c r="B84" s="48">
        <v>3</v>
      </c>
      <c r="C84" s="57" t="str">
        <f t="shared" ca="1" si="97"/>
        <v/>
      </c>
      <c r="D84" s="58" t="str">
        <f t="shared" ca="1" si="97"/>
        <v/>
      </c>
      <c r="E84" s="58" t="str">
        <f t="shared" ca="1" si="97"/>
        <v/>
      </c>
      <c r="F84" s="58" t="str">
        <f t="shared" ca="1" si="97"/>
        <v/>
      </c>
      <c r="G84" s="58" t="str">
        <f t="shared" ca="1" si="97"/>
        <v/>
      </c>
      <c r="H84" s="58" t="str">
        <f t="shared" ca="1" si="97"/>
        <v/>
      </c>
      <c r="I84" s="58" t="str">
        <f t="shared" ca="1" si="97"/>
        <v/>
      </c>
      <c r="J84" s="58" t="str">
        <f t="shared" ca="1" si="97"/>
        <v/>
      </c>
      <c r="K84" s="58" t="str">
        <f t="shared" ca="1" si="97"/>
        <v/>
      </c>
      <c r="L84" s="58" t="str">
        <f t="shared" ca="1" si="97"/>
        <v/>
      </c>
      <c r="M84" s="58" t="str">
        <f t="shared" ca="1" si="98"/>
        <v/>
      </c>
      <c r="N84" s="58" t="str">
        <f t="shared" ca="1" si="98"/>
        <v/>
      </c>
      <c r="O84" s="58" t="str">
        <f t="shared" ca="1" si="98"/>
        <v/>
      </c>
      <c r="P84" s="58" t="str">
        <f t="shared" ca="1" si="98"/>
        <v/>
      </c>
      <c r="Q84" s="58" t="str">
        <f t="shared" ca="1" si="98"/>
        <v/>
      </c>
      <c r="R84" s="58" t="str">
        <f t="shared" ca="1" si="98"/>
        <v/>
      </c>
      <c r="S84" s="58" t="str">
        <f t="shared" ca="1" si="98"/>
        <v/>
      </c>
      <c r="T84" s="58" t="str">
        <f t="shared" ca="1" si="98"/>
        <v/>
      </c>
      <c r="U84" s="58" t="str">
        <f t="shared" ca="1" si="98"/>
        <v/>
      </c>
      <c r="V84" s="58" t="str">
        <f t="shared" ca="1" si="98"/>
        <v/>
      </c>
      <c r="W84" s="69">
        <f ca="1">SUM(C84:V84)</f>
        <v>0</v>
      </c>
      <c r="X84" s="49"/>
      <c r="Z84" s="57" t="e">
        <f ca="1">IF(ISNA(VLOOKUP(Z81,OFFSET(Pairings!$D$2,($B84-1)*gamesPerRound,0,gamesPerRound,3),3,FALSE)),VLOOKUP(Z81,OFFSET(Pairings!$E$2,($B84-1)*gamesPerRound,0,gamesPerRound,3),3,FALSE),VLOOKUP(Z81,OFFSET(Pairings!$D$2,($B84-1)*gamesPerRound,0,gamesPerRound,3),3,FALSE))</f>
        <v>#N/A</v>
      </c>
      <c r="AA84" s="58" t="e">
        <f ca="1">IF(ISNA(VLOOKUP(AA81,OFFSET(Pairings!$D$2,($B84-1)*gamesPerRound,0,gamesPerRound,3),3,FALSE)),VLOOKUP(AA81,OFFSET(Pairings!$E$2,($B84-1)*gamesPerRound,0,gamesPerRound,3),3,FALSE),VLOOKUP(AA81,OFFSET(Pairings!$D$2,($B84-1)*gamesPerRound,0,gamesPerRound,3),3,FALSE))</f>
        <v>#N/A</v>
      </c>
      <c r="AB84" s="58" t="e">
        <f ca="1">IF(ISNA(VLOOKUP(AB81,OFFSET(Pairings!$D$2,($B84-1)*gamesPerRound,0,gamesPerRound,3),3,FALSE)),VLOOKUP(AB81,OFFSET(Pairings!$E$2,($B84-1)*gamesPerRound,0,gamesPerRound,3),3,FALSE),VLOOKUP(AB81,OFFSET(Pairings!$D$2,($B84-1)*gamesPerRound,0,gamesPerRound,3),3,FALSE))</f>
        <v>#N/A</v>
      </c>
      <c r="AC84" s="58" t="e">
        <f ca="1">IF(ISNA(VLOOKUP(AC81,OFFSET(Pairings!$D$2,($B84-1)*gamesPerRound,0,gamesPerRound,3),3,FALSE)),VLOOKUP(AC81,OFFSET(Pairings!$E$2,($B84-1)*gamesPerRound,0,gamesPerRound,3),3,FALSE),VLOOKUP(AC81,OFFSET(Pairings!$D$2,($B84-1)*gamesPerRound,0,gamesPerRound,3),3,FALSE))</f>
        <v>#N/A</v>
      </c>
      <c r="AD84" s="58" t="e">
        <f ca="1">IF(ISNA(VLOOKUP(AD81,OFFSET(Pairings!$D$2,($B84-1)*gamesPerRound,0,gamesPerRound,3),3,FALSE)),VLOOKUP(AD81,OFFSET(Pairings!$E$2,($B84-1)*gamesPerRound,0,gamesPerRound,3),3,FALSE),VLOOKUP(AD81,OFFSET(Pairings!$D$2,($B84-1)*gamesPerRound,0,gamesPerRound,3),3,FALSE))</f>
        <v>#N/A</v>
      </c>
      <c r="AE84" s="58" t="e">
        <f ca="1">IF(ISNA(VLOOKUP(AE81,OFFSET(Pairings!$D$2,($B84-1)*gamesPerRound,0,gamesPerRound,3),3,FALSE)),VLOOKUP(AE81,OFFSET(Pairings!$E$2,($B84-1)*gamesPerRound,0,gamesPerRound,3),3,FALSE),VLOOKUP(AE81,OFFSET(Pairings!$D$2,($B84-1)*gamesPerRound,0,gamesPerRound,3),3,FALSE))</f>
        <v>#N/A</v>
      </c>
      <c r="AF84" s="58" t="e">
        <f ca="1">IF(ISNA(VLOOKUP(AF81,OFFSET(Pairings!$D$2,($B84-1)*gamesPerRound,0,gamesPerRound,3),3,FALSE)),VLOOKUP(AF81,OFFSET(Pairings!$E$2,($B84-1)*gamesPerRound,0,gamesPerRound,3),3,FALSE),VLOOKUP(AF81,OFFSET(Pairings!$D$2,($B84-1)*gamesPerRound,0,gamesPerRound,3),3,FALSE))</f>
        <v>#N/A</v>
      </c>
      <c r="AG84" s="58" t="e">
        <f ca="1">IF(ISNA(VLOOKUP(AG81,OFFSET(Pairings!$D$2,($B84-1)*gamesPerRound,0,gamesPerRound,3),3,FALSE)),VLOOKUP(AG81,OFFSET(Pairings!$E$2,($B84-1)*gamesPerRound,0,gamesPerRound,3),3,FALSE),VLOOKUP(AG81,OFFSET(Pairings!$D$2,($B84-1)*gamesPerRound,0,gamesPerRound,3),3,FALSE))</f>
        <v>#N/A</v>
      </c>
      <c r="AH84" s="58" t="e">
        <f ca="1">IF(ISNA(VLOOKUP(AH81,OFFSET(Pairings!$D$2,($B84-1)*gamesPerRound,0,gamesPerRound,3),3,FALSE)),VLOOKUP(AH81,OFFSET(Pairings!$E$2,($B84-1)*gamesPerRound,0,gamesPerRound,3),3,FALSE),VLOOKUP(AH81,OFFSET(Pairings!$D$2,($B84-1)*gamesPerRound,0,gamesPerRound,3),3,FALSE))</f>
        <v>#N/A</v>
      </c>
      <c r="AI84" s="58" t="e">
        <f ca="1">IF(ISNA(VLOOKUP(AI81,OFFSET(Pairings!$D$2,($B84-1)*gamesPerRound,0,gamesPerRound,3),3,FALSE)),VLOOKUP(AI81,OFFSET(Pairings!$E$2,($B84-1)*gamesPerRound,0,gamesPerRound,3),3,FALSE),VLOOKUP(AI81,OFFSET(Pairings!$D$2,($B84-1)*gamesPerRound,0,gamesPerRound,3),3,FALSE))</f>
        <v>#N/A</v>
      </c>
      <c r="AJ84" s="58" t="e">
        <f ca="1">IF(ISNA(VLOOKUP(AJ81,OFFSET(Pairings!$D$2,($B84-1)*gamesPerRound,0,gamesPerRound,3),3,FALSE)),VLOOKUP(AJ81,OFFSET(Pairings!$E$2,($B84-1)*gamesPerRound,0,gamesPerRound,3),3,FALSE),VLOOKUP(AJ81,OFFSET(Pairings!$D$2,($B84-1)*gamesPerRound,0,gamesPerRound,3),3,FALSE))</f>
        <v>#N/A</v>
      </c>
      <c r="AK84" s="59" t="e">
        <f ca="1">IF(ISNA(VLOOKUP(AK81,OFFSET(Pairings!$D$2,($B84-1)*gamesPerRound,0,gamesPerRound,3),3,FALSE)),VLOOKUP(AK81,OFFSET(Pairings!$E$2,($B84-1)*gamesPerRound,0,gamesPerRound,3),3,FALSE),VLOOKUP(AK81,OFFSET(Pairings!$D$2,($B84-1)*gamesPerRound,0,gamesPerRound,3),3,FALSE))</f>
        <v>#N/A</v>
      </c>
      <c r="AL84" s="59" t="e">
        <f ca="1">IF(ISNA(VLOOKUP(AL81,OFFSET(Pairings!$D$2,($B84-1)*gamesPerRound,0,gamesPerRound,3),3,FALSE)),VLOOKUP(AL81,OFFSET(Pairings!$E$2,($B84-1)*gamesPerRound,0,gamesPerRound,3),3,FALSE),VLOOKUP(AL81,OFFSET(Pairings!$D$2,($B84-1)*gamesPerRound,0,gamesPerRound,3),3,FALSE))</f>
        <v>#N/A</v>
      </c>
      <c r="AM84" s="59" t="e">
        <f ca="1">IF(ISNA(VLOOKUP(AM81,OFFSET(Pairings!$D$2,($B84-1)*gamesPerRound,0,gamesPerRound,3),3,FALSE)),VLOOKUP(AM81,OFFSET(Pairings!$E$2,($B84-1)*gamesPerRound,0,gamesPerRound,3),3,FALSE),VLOOKUP(AM81,OFFSET(Pairings!$D$2,($B84-1)*gamesPerRound,0,gamesPerRound,3),3,FALSE))</f>
        <v>#N/A</v>
      </c>
      <c r="AN84" s="59" t="e">
        <f ca="1">IF(ISNA(VLOOKUP(AN81,OFFSET(Pairings!$D$2,($B84-1)*gamesPerRound,0,gamesPerRound,3),3,FALSE)),VLOOKUP(AN81,OFFSET(Pairings!$E$2,($B84-1)*gamesPerRound,0,gamesPerRound,3),3,FALSE),VLOOKUP(AN81,OFFSET(Pairings!$D$2,($B84-1)*gamesPerRound,0,gamesPerRound,3),3,FALSE))</f>
        <v>#N/A</v>
      </c>
      <c r="AO84" s="59" t="e">
        <f ca="1">IF(ISNA(VLOOKUP(AO81,OFFSET(Pairings!$D$2,($B84-1)*gamesPerRound,0,gamesPerRound,3),3,FALSE)),VLOOKUP(AO81,OFFSET(Pairings!$E$2,($B84-1)*gamesPerRound,0,gamesPerRound,3),3,FALSE),VLOOKUP(AO81,OFFSET(Pairings!$D$2,($B84-1)*gamesPerRound,0,gamesPerRound,3),3,FALSE))</f>
        <v>#N/A</v>
      </c>
      <c r="AP84" s="59" t="e">
        <f ca="1">IF(ISNA(VLOOKUP(AP81,OFFSET(Pairings!$D$2,($B84-1)*gamesPerRound,0,gamesPerRound,3),3,FALSE)),VLOOKUP(AP81,OFFSET(Pairings!$E$2,($B84-1)*gamesPerRound,0,gamesPerRound,3),3,FALSE),VLOOKUP(AP81,OFFSET(Pairings!$D$2,($B84-1)*gamesPerRound,0,gamesPerRound,3),3,FALSE))</f>
        <v>#N/A</v>
      </c>
      <c r="AQ84" s="59" t="e">
        <f ca="1">IF(ISNA(VLOOKUP(AQ81,OFFSET(Pairings!$D$2,($B84-1)*gamesPerRound,0,gamesPerRound,3),3,FALSE)),VLOOKUP(AQ81,OFFSET(Pairings!$E$2,($B84-1)*gamesPerRound,0,gamesPerRound,3),3,FALSE),VLOOKUP(AQ81,OFFSET(Pairings!$D$2,($B84-1)*gamesPerRound,0,gamesPerRound,3),3,FALSE))</f>
        <v>#N/A</v>
      </c>
      <c r="AR84" s="59" t="e">
        <f ca="1">IF(ISNA(VLOOKUP(AR81,OFFSET(Pairings!$D$2,($B84-1)*gamesPerRound,0,gamesPerRound,3),3,FALSE)),VLOOKUP(AR81,OFFSET(Pairings!$E$2,($B84-1)*gamesPerRound,0,gamesPerRound,3),3,FALSE),VLOOKUP(AR81,OFFSET(Pairings!$D$2,($B84-1)*gamesPerRound,0,gamesPerRound,3),3,FALSE))</f>
        <v>#N/A</v>
      </c>
      <c r="AS84" s="59" t="e">
        <f ca="1">IF(ISNA(VLOOKUP(AS81,OFFSET(Pairings!$D$2,($B84-1)*gamesPerRound,0,gamesPerRound,3),3,FALSE)),VLOOKUP(AS81,OFFSET(Pairings!$E$2,($B84-1)*gamesPerRound,0,gamesPerRound,3),3,FALSE),VLOOKUP(AS81,OFFSET(Pairings!$D$2,($B84-1)*gamesPerRound,0,gamesPerRound,3),3,FALSE))</f>
        <v>#N/A</v>
      </c>
      <c r="AT84" s="49" t="e">
        <f ca="1">SUM(Z84:AS84)</f>
        <v>#N/A</v>
      </c>
    </row>
    <row r="85" spans="1:46" ht="15.75" thickBot="1" x14ac:dyDescent="0.25">
      <c r="B85" s="18" t="s">
        <v>110</v>
      </c>
      <c r="C85" s="61">
        <f t="shared" ref="C85:W85" ca="1" si="99">SUM(C82:C84)</f>
        <v>0</v>
      </c>
      <c r="D85" s="51">
        <f t="shared" ca="1" si="99"/>
        <v>0</v>
      </c>
      <c r="E85" s="51">
        <f t="shared" ca="1" si="99"/>
        <v>0</v>
      </c>
      <c r="F85" s="51">
        <f t="shared" ca="1" si="99"/>
        <v>0</v>
      </c>
      <c r="G85" s="51">
        <f t="shared" ca="1" si="99"/>
        <v>0</v>
      </c>
      <c r="H85" s="51">
        <f t="shared" ca="1" si="99"/>
        <v>0</v>
      </c>
      <c r="I85" s="51">
        <f t="shared" ca="1" si="99"/>
        <v>0</v>
      </c>
      <c r="J85" s="51">
        <f t="shared" ca="1" si="99"/>
        <v>0</v>
      </c>
      <c r="K85" s="51">
        <f t="shared" ca="1" si="99"/>
        <v>0</v>
      </c>
      <c r="L85" s="51">
        <f t="shared" ca="1" si="99"/>
        <v>0</v>
      </c>
      <c r="M85" s="51">
        <f t="shared" ca="1" si="99"/>
        <v>0</v>
      </c>
      <c r="N85" s="51">
        <f t="shared" ca="1" si="99"/>
        <v>0</v>
      </c>
      <c r="O85" s="51">
        <f t="shared" ca="1" si="99"/>
        <v>0</v>
      </c>
      <c r="P85" s="51">
        <f t="shared" ca="1" si="99"/>
        <v>0</v>
      </c>
      <c r="Q85" s="51">
        <f t="shared" ca="1" si="99"/>
        <v>0</v>
      </c>
      <c r="R85" s="51">
        <f t="shared" ca="1" si="99"/>
        <v>0</v>
      </c>
      <c r="S85" s="51">
        <f t="shared" ca="1" si="99"/>
        <v>0</v>
      </c>
      <c r="T85" s="51">
        <f t="shared" ca="1" si="99"/>
        <v>0</v>
      </c>
      <c r="U85" s="51">
        <f t="shared" ca="1" si="99"/>
        <v>0</v>
      </c>
      <c r="V85" s="51">
        <f t="shared" ca="1" si="99"/>
        <v>0</v>
      </c>
      <c r="W85" s="70">
        <f t="shared" ca="1" si="99"/>
        <v>0</v>
      </c>
      <c r="X85" s="65">
        <f ca="1">VLOOKUP(A81,OFFSET(Teams!$B$1,1,0,teams,4),4,FALSE)</f>
        <v>1</v>
      </c>
      <c r="Z85" s="61" t="e">
        <f t="shared" ref="Z85:AT85" ca="1" si="100">SUM(Z82:Z84)</f>
        <v>#N/A</v>
      </c>
      <c r="AA85" s="51" t="e">
        <f t="shared" ca="1" si="100"/>
        <v>#N/A</v>
      </c>
      <c r="AB85" s="51" t="e">
        <f t="shared" ca="1" si="100"/>
        <v>#N/A</v>
      </c>
      <c r="AC85" s="51" t="e">
        <f t="shared" ca="1" si="100"/>
        <v>#N/A</v>
      </c>
      <c r="AD85" s="51" t="e">
        <f t="shared" ca="1" si="100"/>
        <v>#N/A</v>
      </c>
      <c r="AE85" s="51" t="e">
        <f t="shared" ca="1" si="100"/>
        <v>#N/A</v>
      </c>
      <c r="AF85" s="51" t="e">
        <f t="shared" ca="1" si="100"/>
        <v>#N/A</v>
      </c>
      <c r="AG85" s="51" t="e">
        <f t="shared" ca="1" si="100"/>
        <v>#N/A</v>
      </c>
      <c r="AH85" s="51" t="e">
        <f t="shared" ca="1" si="100"/>
        <v>#N/A</v>
      </c>
      <c r="AI85" s="51" t="e">
        <f t="shared" ca="1" si="100"/>
        <v>#N/A</v>
      </c>
      <c r="AJ85" s="51" t="e">
        <f t="shared" ca="1" si="100"/>
        <v>#N/A</v>
      </c>
      <c r="AK85" s="51" t="e">
        <f t="shared" ca="1" si="100"/>
        <v>#N/A</v>
      </c>
      <c r="AL85" s="51" t="e">
        <f t="shared" ca="1" si="100"/>
        <v>#N/A</v>
      </c>
      <c r="AM85" s="51" t="e">
        <f t="shared" ca="1" si="100"/>
        <v>#N/A</v>
      </c>
      <c r="AN85" s="51" t="e">
        <f t="shared" ca="1" si="100"/>
        <v>#N/A</v>
      </c>
      <c r="AO85" s="51" t="e">
        <f t="shared" ca="1" si="100"/>
        <v>#N/A</v>
      </c>
      <c r="AP85" s="51" t="e">
        <f t="shared" ca="1" si="100"/>
        <v>#N/A</v>
      </c>
      <c r="AQ85" s="51" t="e">
        <f t="shared" ca="1" si="100"/>
        <v>#N/A</v>
      </c>
      <c r="AR85" s="51" t="e">
        <f t="shared" ca="1" si="100"/>
        <v>#N/A</v>
      </c>
      <c r="AS85" s="51" t="e">
        <f t="shared" ca="1" si="100"/>
        <v>#N/A</v>
      </c>
      <c r="AT85" s="37" t="e">
        <f t="shared" ca="1" si="100"/>
        <v>#N/A</v>
      </c>
    </row>
    <row r="86" spans="1:46" ht="15.75" thickBot="1" x14ac:dyDescent="0.25"/>
    <row r="87" spans="1:46" x14ac:dyDescent="0.2">
      <c r="A87" s="12" t="s">
        <v>211</v>
      </c>
      <c r="B87" s="38">
        <f>VLOOKUP(A87,TeamLookup,2,FALSE)</f>
        <v>0</v>
      </c>
      <c r="C87" s="60" t="str">
        <f>$A87&amp;"."&amp;TEXT(C$1,"00")</f>
        <v>O.01</v>
      </c>
      <c r="D87" s="50" t="str">
        <f t="shared" ref="D87:V87" si="101">$A87&amp;"."&amp;TEXT(D$1,"00")</f>
        <v>O.02</v>
      </c>
      <c r="E87" s="50" t="str">
        <f t="shared" si="101"/>
        <v>O.03</v>
      </c>
      <c r="F87" s="50" t="str">
        <f t="shared" si="101"/>
        <v>O.04</v>
      </c>
      <c r="G87" s="50" t="str">
        <f t="shared" si="101"/>
        <v>O.05</v>
      </c>
      <c r="H87" s="50" t="str">
        <f t="shared" si="101"/>
        <v>O.06</v>
      </c>
      <c r="I87" s="50" t="str">
        <f t="shared" si="101"/>
        <v>O.07</v>
      </c>
      <c r="J87" s="50" t="str">
        <f t="shared" si="101"/>
        <v>O.08</v>
      </c>
      <c r="K87" s="50" t="str">
        <f t="shared" si="101"/>
        <v>O.09</v>
      </c>
      <c r="L87" s="50" t="str">
        <f t="shared" si="101"/>
        <v>O.10</v>
      </c>
      <c r="M87" s="50" t="str">
        <f t="shared" si="101"/>
        <v>O.11</v>
      </c>
      <c r="N87" s="50" t="str">
        <f t="shared" si="101"/>
        <v>O.12</v>
      </c>
      <c r="O87" s="50" t="str">
        <f t="shared" si="101"/>
        <v>O.13</v>
      </c>
      <c r="P87" s="50" t="str">
        <f t="shared" si="101"/>
        <v>O.14</v>
      </c>
      <c r="Q87" s="50" t="str">
        <f t="shared" si="101"/>
        <v>O.15</v>
      </c>
      <c r="R87" s="50" t="str">
        <f t="shared" si="101"/>
        <v>O.16</v>
      </c>
      <c r="S87" s="50" t="str">
        <f t="shared" si="101"/>
        <v>O.17</v>
      </c>
      <c r="T87" s="50" t="str">
        <f t="shared" si="101"/>
        <v>O.18</v>
      </c>
      <c r="U87" s="50" t="str">
        <f t="shared" si="101"/>
        <v>O.19</v>
      </c>
      <c r="V87" s="50" t="str">
        <f t="shared" si="101"/>
        <v>O.20</v>
      </c>
      <c r="W87" s="67" t="s">
        <v>110</v>
      </c>
      <c r="X87" s="66" t="s">
        <v>137</v>
      </c>
      <c r="Y87" s="12"/>
      <c r="Z87" s="60" t="str">
        <f>$A87&amp;"."&amp;TEXT(Z$1,"00")</f>
        <v>O.01</v>
      </c>
      <c r="AA87" s="50" t="str">
        <f t="shared" ref="AA87:AS87" si="102">$A87&amp;"."&amp;TEXT(AA$1,"00")</f>
        <v>O.02</v>
      </c>
      <c r="AB87" s="50" t="str">
        <f t="shared" si="102"/>
        <v>O.03</v>
      </c>
      <c r="AC87" s="50" t="str">
        <f t="shared" si="102"/>
        <v>O.04</v>
      </c>
      <c r="AD87" s="50" t="str">
        <f t="shared" si="102"/>
        <v>O.05</v>
      </c>
      <c r="AE87" s="50" t="str">
        <f t="shared" si="102"/>
        <v>O.06</v>
      </c>
      <c r="AF87" s="50" t="str">
        <f t="shared" si="102"/>
        <v>O.07</v>
      </c>
      <c r="AG87" s="50" t="str">
        <f t="shared" si="102"/>
        <v>O.08</v>
      </c>
      <c r="AH87" s="50" t="str">
        <f t="shared" si="102"/>
        <v>O.09</v>
      </c>
      <c r="AI87" s="50" t="str">
        <f t="shared" si="102"/>
        <v>O.10</v>
      </c>
      <c r="AJ87" s="50" t="str">
        <f t="shared" si="102"/>
        <v>O.11</v>
      </c>
      <c r="AK87" s="50" t="str">
        <f t="shared" si="102"/>
        <v>O.12</v>
      </c>
      <c r="AL87" s="50" t="str">
        <f t="shared" si="102"/>
        <v>O.13</v>
      </c>
      <c r="AM87" s="50" t="str">
        <f t="shared" si="102"/>
        <v>O.14</v>
      </c>
      <c r="AN87" s="50" t="str">
        <f t="shared" si="102"/>
        <v>O.15</v>
      </c>
      <c r="AO87" s="50" t="str">
        <f t="shared" si="102"/>
        <v>O.16</v>
      </c>
      <c r="AP87" s="50" t="str">
        <f t="shared" si="102"/>
        <v>O.17</v>
      </c>
      <c r="AQ87" s="50" t="str">
        <f t="shared" si="102"/>
        <v>O.18</v>
      </c>
      <c r="AR87" s="50" t="str">
        <f t="shared" si="102"/>
        <v>O.19</v>
      </c>
      <c r="AS87" s="50" t="str">
        <f t="shared" si="102"/>
        <v>O.20</v>
      </c>
      <c r="AT87" s="36" t="s">
        <v>110</v>
      </c>
    </row>
    <row r="88" spans="1:46" x14ac:dyDescent="0.2">
      <c r="B88" s="48">
        <v>1</v>
      </c>
      <c r="C88" s="52" t="str">
        <f t="shared" ref="C88:L90" ca="1" si="103">IF(ISNA(Z88),"",Z88)</f>
        <v/>
      </c>
      <c r="D88" s="53" t="str">
        <f t="shared" ca="1" si="103"/>
        <v/>
      </c>
      <c r="E88" s="53" t="str">
        <f t="shared" ca="1" si="103"/>
        <v/>
      </c>
      <c r="F88" s="53" t="str">
        <f t="shared" ca="1" si="103"/>
        <v/>
      </c>
      <c r="G88" s="53" t="str">
        <f t="shared" ca="1" si="103"/>
        <v/>
      </c>
      <c r="H88" s="53" t="str">
        <f t="shared" ca="1" si="103"/>
        <v/>
      </c>
      <c r="I88" s="53" t="str">
        <f t="shared" ca="1" si="103"/>
        <v/>
      </c>
      <c r="J88" s="53" t="str">
        <f t="shared" ca="1" si="103"/>
        <v/>
      </c>
      <c r="K88" s="53" t="str">
        <f t="shared" ca="1" si="103"/>
        <v/>
      </c>
      <c r="L88" s="53" t="str">
        <f t="shared" ca="1" si="103"/>
        <v/>
      </c>
      <c r="M88" s="53" t="str">
        <f t="shared" ref="M88:V90" ca="1" si="104">IF(ISNA(AJ88),"",AJ88)</f>
        <v/>
      </c>
      <c r="N88" s="53" t="str">
        <f t="shared" ca="1" si="104"/>
        <v/>
      </c>
      <c r="O88" s="53" t="str">
        <f t="shared" ca="1" si="104"/>
        <v/>
      </c>
      <c r="P88" s="53" t="str">
        <f t="shared" ca="1" si="104"/>
        <v/>
      </c>
      <c r="Q88" s="53" t="str">
        <f t="shared" ca="1" si="104"/>
        <v/>
      </c>
      <c r="R88" s="53" t="str">
        <f t="shared" ca="1" si="104"/>
        <v/>
      </c>
      <c r="S88" s="53" t="str">
        <f t="shared" ca="1" si="104"/>
        <v/>
      </c>
      <c r="T88" s="53" t="str">
        <f t="shared" ca="1" si="104"/>
        <v/>
      </c>
      <c r="U88" s="53" t="str">
        <f t="shared" ca="1" si="104"/>
        <v/>
      </c>
      <c r="V88" s="53" t="str">
        <f t="shared" ca="1" si="104"/>
        <v/>
      </c>
      <c r="W88" s="68">
        <f ca="1">SUM(C88:V88)</f>
        <v>0</v>
      </c>
      <c r="X88" s="49"/>
      <c r="Z88" s="53" t="e">
        <f ca="1">IF(ISNA(VLOOKUP(Z87,OFFSET(Pairings!$D$2,($B88-1)*gamesPerRound,0,gamesPerRound,3),3,FALSE)),VLOOKUP(Z87,OFFSET(Pairings!$E$2,($B88-1)*gamesPerRound,0,gamesPerRound,3),3,FALSE),VLOOKUP(Z87,OFFSET(Pairings!$D$2,($B88-1)*gamesPerRound,0,gamesPerRound,3),3,FALSE))</f>
        <v>#N/A</v>
      </c>
      <c r="AA88" s="53" t="e">
        <f ca="1">IF(ISNA(VLOOKUP(AA87,OFFSET(Pairings!$D$2,($B88-1)*gamesPerRound,0,gamesPerRound,3),3,FALSE)),VLOOKUP(AA87,OFFSET(Pairings!$E$2,($B88-1)*gamesPerRound,0,gamesPerRound,3),3,FALSE),VLOOKUP(AA87,OFFSET(Pairings!$D$2,($B88-1)*gamesPerRound,0,gamesPerRound,3),3,FALSE))</f>
        <v>#N/A</v>
      </c>
      <c r="AB88" s="53" t="e">
        <f ca="1">IF(ISNA(VLOOKUP(AB87,OFFSET(Pairings!$D$2,($B88-1)*gamesPerRound,0,gamesPerRound,3),3,FALSE)),VLOOKUP(AB87,OFFSET(Pairings!$E$2,($B88-1)*gamesPerRound,0,gamesPerRound,3),3,FALSE),VLOOKUP(AB87,OFFSET(Pairings!$D$2,($B88-1)*gamesPerRound,0,gamesPerRound,3),3,FALSE))</f>
        <v>#N/A</v>
      </c>
      <c r="AC88" s="53" t="e">
        <f ca="1">IF(ISNA(VLOOKUP(AC87,OFFSET(Pairings!$D$2,($B88-1)*gamesPerRound,0,gamesPerRound,3),3,FALSE)),VLOOKUP(AC87,OFFSET(Pairings!$E$2,($B88-1)*gamesPerRound,0,gamesPerRound,3),3,FALSE),VLOOKUP(AC87,OFFSET(Pairings!$D$2,($B88-1)*gamesPerRound,0,gamesPerRound,3),3,FALSE))</f>
        <v>#N/A</v>
      </c>
      <c r="AD88" s="53" t="e">
        <f ca="1">IF(ISNA(VLOOKUP(AD87,OFFSET(Pairings!$D$2,($B88-1)*gamesPerRound,0,gamesPerRound,3),3,FALSE)),VLOOKUP(AD87,OFFSET(Pairings!$E$2,($B88-1)*gamesPerRound,0,gamesPerRound,3),3,FALSE),VLOOKUP(AD87,OFFSET(Pairings!$D$2,($B88-1)*gamesPerRound,0,gamesPerRound,3),3,FALSE))</f>
        <v>#N/A</v>
      </c>
      <c r="AE88" s="53" t="e">
        <f ca="1">IF(ISNA(VLOOKUP(AE87,OFFSET(Pairings!$D$2,($B88-1)*gamesPerRound,0,gamesPerRound,3),3,FALSE)),VLOOKUP(AE87,OFFSET(Pairings!$E$2,($B88-1)*gamesPerRound,0,gamesPerRound,3),3,FALSE),VLOOKUP(AE87,OFFSET(Pairings!$D$2,($B88-1)*gamesPerRound,0,gamesPerRound,3),3,FALSE))</f>
        <v>#N/A</v>
      </c>
      <c r="AF88" s="53" t="e">
        <f ca="1">IF(ISNA(VLOOKUP(AF87,OFFSET(Pairings!$D$2,($B88-1)*gamesPerRound,0,gamesPerRound,3),3,FALSE)),VLOOKUP(AF87,OFFSET(Pairings!$E$2,($B88-1)*gamesPerRound,0,gamesPerRound,3),3,FALSE),VLOOKUP(AF87,OFFSET(Pairings!$D$2,($B88-1)*gamesPerRound,0,gamesPerRound,3),3,FALSE))</f>
        <v>#N/A</v>
      </c>
      <c r="AG88" s="53" t="e">
        <f ca="1">IF(ISNA(VLOOKUP(AG87,OFFSET(Pairings!$D$2,($B88-1)*gamesPerRound,0,gamesPerRound,3),3,FALSE)),VLOOKUP(AG87,OFFSET(Pairings!$E$2,($B88-1)*gamesPerRound,0,gamesPerRound,3),3,FALSE),VLOOKUP(AG87,OFFSET(Pairings!$D$2,($B88-1)*gamesPerRound,0,gamesPerRound,3),3,FALSE))</f>
        <v>#N/A</v>
      </c>
      <c r="AH88" s="53" t="e">
        <f ca="1">IF(ISNA(VLOOKUP(AH87,OFFSET(Pairings!$D$2,($B88-1)*gamesPerRound,0,gamesPerRound,3),3,FALSE)),VLOOKUP(AH87,OFFSET(Pairings!$E$2,($B88-1)*gamesPerRound,0,gamesPerRound,3),3,FALSE),VLOOKUP(AH87,OFFSET(Pairings!$D$2,($B88-1)*gamesPerRound,0,gamesPerRound,3),3,FALSE))</f>
        <v>#N/A</v>
      </c>
      <c r="AI88" s="53" t="e">
        <f ca="1">IF(ISNA(VLOOKUP(AI87,OFFSET(Pairings!$D$2,($B88-1)*gamesPerRound,0,gamesPerRound,3),3,FALSE)),VLOOKUP(AI87,OFFSET(Pairings!$E$2,($B88-1)*gamesPerRound,0,gamesPerRound,3),3,FALSE),VLOOKUP(AI87,OFFSET(Pairings!$D$2,($B88-1)*gamesPerRound,0,gamesPerRound,3),3,FALSE))</f>
        <v>#N/A</v>
      </c>
      <c r="AJ88" s="53" t="e">
        <f ca="1">IF(ISNA(VLOOKUP(AJ87,OFFSET(Pairings!$D$2,($B88-1)*gamesPerRound,0,gamesPerRound,3),3,FALSE)),VLOOKUP(AJ87,OFFSET(Pairings!$E$2,($B88-1)*gamesPerRound,0,gamesPerRound,3),3,FALSE),VLOOKUP(AJ87,OFFSET(Pairings!$D$2,($B88-1)*gamesPerRound,0,gamesPerRound,3),3,FALSE))</f>
        <v>#N/A</v>
      </c>
      <c r="AK88" s="54" t="e">
        <f ca="1">IF(ISNA(VLOOKUP(AK87,OFFSET(Pairings!$D$2,($B88-1)*gamesPerRound,0,gamesPerRound,3),3,FALSE)),VLOOKUP(AK87,OFFSET(Pairings!$E$2,($B88-1)*gamesPerRound,0,gamesPerRound,3),3,FALSE),VLOOKUP(AK87,OFFSET(Pairings!$D$2,($B88-1)*gamesPerRound,0,gamesPerRound,3),3,FALSE))</f>
        <v>#N/A</v>
      </c>
      <c r="AL88" s="54" t="e">
        <f ca="1">IF(ISNA(VLOOKUP(AL87,OFFSET(Pairings!$D$2,($B88-1)*gamesPerRound,0,gamesPerRound,3),3,FALSE)),VLOOKUP(AL87,OFFSET(Pairings!$E$2,($B88-1)*gamesPerRound,0,gamesPerRound,3),3,FALSE),VLOOKUP(AL87,OFFSET(Pairings!$D$2,($B88-1)*gamesPerRound,0,gamesPerRound,3),3,FALSE))</f>
        <v>#N/A</v>
      </c>
      <c r="AM88" s="54" t="e">
        <f ca="1">IF(ISNA(VLOOKUP(AM87,OFFSET(Pairings!$D$2,($B88-1)*gamesPerRound,0,gamesPerRound,3),3,FALSE)),VLOOKUP(AM87,OFFSET(Pairings!$E$2,($B88-1)*gamesPerRound,0,gamesPerRound,3),3,FALSE),VLOOKUP(AM87,OFFSET(Pairings!$D$2,($B88-1)*gamesPerRound,0,gamesPerRound,3),3,FALSE))</f>
        <v>#N/A</v>
      </c>
      <c r="AN88" s="54" t="e">
        <f ca="1">IF(ISNA(VLOOKUP(AN87,OFFSET(Pairings!$D$2,($B88-1)*gamesPerRound,0,gamesPerRound,3),3,FALSE)),VLOOKUP(AN87,OFFSET(Pairings!$E$2,($B88-1)*gamesPerRound,0,gamesPerRound,3),3,FALSE),VLOOKUP(AN87,OFFSET(Pairings!$D$2,($B88-1)*gamesPerRound,0,gamesPerRound,3),3,FALSE))</f>
        <v>#N/A</v>
      </c>
      <c r="AO88" s="54" t="e">
        <f ca="1">IF(ISNA(VLOOKUP(AO87,OFFSET(Pairings!$D$2,($B88-1)*gamesPerRound,0,gamesPerRound,3),3,FALSE)),VLOOKUP(AO87,OFFSET(Pairings!$E$2,($B88-1)*gamesPerRound,0,gamesPerRound,3),3,FALSE),VLOOKUP(AO87,OFFSET(Pairings!$D$2,($B88-1)*gamesPerRound,0,gamesPerRound,3),3,FALSE))</f>
        <v>#N/A</v>
      </c>
      <c r="AP88" s="54" t="e">
        <f ca="1">IF(ISNA(VLOOKUP(AP87,OFFSET(Pairings!$D$2,($B88-1)*gamesPerRound,0,gamesPerRound,3),3,FALSE)),VLOOKUP(AP87,OFFSET(Pairings!$E$2,($B88-1)*gamesPerRound,0,gamesPerRound,3),3,FALSE),VLOOKUP(AP87,OFFSET(Pairings!$D$2,($B88-1)*gamesPerRound,0,gamesPerRound,3),3,FALSE))</f>
        <v>#N/A</v>
      </c>
      <c r="AQ88" s="54" t="e">
        <f ca="1">IF(ISNA(VLOOKUP(AQ87,OFFSET(Pairings!$D$2,($B88-1)*gamesPerRound,0,gamesPerRound,3),3,FALSE)),VLOOKUP(AQ87,OFFSET(Pairings!$E$2,($B88-1)*gamesPerRound,0,gamesPerRound,3),3,FALSE),VLOOKUP(AQ87,OFFSET(Pairings!$D$2,($B88-1)*gamesPerRound,0,gamesPerRound,3),3,FALSE))</f>
        <v>#N/A</v>
      </c>
      <c r="AR88" s="54" t="e">
        <f ca="1">IF(ISNA(VLOOKUP(AR87,OFFSET(Pairings!$D$2,($B88-1)*gamesPerRound,0,gamesPerRound,3),3,FALSE)),VLOOKUP(AR87,OFFSET(Pairings!$E$2,($B88-1)*gamesPerRound,0,gamesPerRound,3),3,FALSE),VLOOKUP(AR87,OFFSET(Pairings!$D$2,($B88-1)*gamesPerRound,0,gamesPerRound,3),3,FALSE))</f>
        <v>#N/A</v>
      </c>
      <c r="AS88" s="54" t="e">
        <f ca="1">IF(ISNA(VLOOKUP(AS87,OFFSET(Pairings!$D$2,($B88-1)*gamesPerRound,0,gamesPerRound,3),3,FALSE)),VLOOKUP(AS87,OFFSET(Pairings!$E$2,($B88-1)*gamesPerRound,0,gamesPerRound,3),3,FALSE),VLOOKUP(AS87,OFFSET(Pairings!$D$2,($B88-1)*gamesPerRound,0,gamesPerRound,3),3,FALSE))</f>
        <v>#N/A</v>
      </c>
      <c r="AT88" s="49" t="e">
        <f ca="1">SUM(Z88:AS88)</f>
        <v>#N/A</v>
      </c>
    </row>
    <row r="89" spans="1:46" x14ac:dyDescent="0.2">
      <c r="B89" s="48">
        <v>2</v>
      </c>
      <c r="C89" s="55" t="str">
        <f t="shared" ca="1" si="103"/>
        <v/>
      </c>
      <c r="D89" s="33" t="str">
        <f t="shared" ca="1" si="103"/>
        <v/>
      </c>
      <c r="E89" s="33" t="str">
        <f t="shared" ca="1" si="103"/>
        <v/>
      </c>
      <c r="F89" s="33" t="str">
        <f t="shared" ca="1" si="103"/>
        <v/>
      </c>
      <c r="G89" s="33" t="str">
        <f t="shared" ca="1" si="103"/>
        <v/>
      </c>
      <c r="H89" s="33" t="str">
        <f t="shared" ca="1" si="103"/>
        <v/>
      </c>
      <c r="I89" s="33" t="str">
        <f t="shared" ca="1" si="103"/>
        <v/>
      </c>
      <c r="J89" s="33" t="str">
        <f t="shared" ca="1" si="103"/>
        <v/>
      </c>
      <c r="K89" s="33" t="str">
        <f t="shared" ca="1" si="103"/>
        <v/>
      </c>
      <c r="L89" s="33" t="str">
        <f t="shared" ca="1" si="103"/>
        <v/>
      </c>
      <c r="M89" s="33" t="str">
        <f t="shared" ca="1" si="104"/>
        <v/>
      </c>
      <c r="N89" s="33" t="str">
        <f t="shared" ca="1" si="104"/>
        <v/>
      </c>
      <c r="O89" s="33" t="str">
        <f t="shared" ca="1" si="104"/>
        <v/>
      </c>
      <c r="P89" s="33" t="str">
        <f t="shared" ca="1" si="104"/>
        <v/>
      </c>
      <c r="Q89" s="33" t="str">
        <f t="shared" ca="1" si="104"/>
        <v/>
      </c>
      <c r="R89" s="33" t="str">
        <f t="shared" ca="1" si="104"/>
        <v/>
      </c>
      <c r="S89" s="33" t="str">
        <f t="shared" ca="1" si="104"/>
        <v/>
      </c>
      <c r="T89" s="33" t="str">
        <f t="shared" ca="1" si="104"/>
        <v/>
      </c>
      <c r="U89" s="33" t="str">
        <f t="shared" ca="1" si="104"/>
        <v/>
      </c>
      <c r="V89" s="33" t="str">
        <f t="shared" ca="1" si="104"/>
        <v/>
      </c>
      <c r="W89" s="69">
        <f ca="1">SUM(C89:V89)</f>
        <v>0</v>
      </c>
      <c r="X89" s="49"/>
      <c r="Z89" s="55" t="e">
        <f ca="1">IF(ISNA(VLOOKUP(Z87,OFFSET(Pairings!$D$2,($B89-1)*gamesPerRound,0,gamesPerRound,3),3,FALSE)),VLOOKUP(Z87,OFFSET(Pairings!$E$2,($B89-1)*gamesPerRound,0,gamesPerRound,3),3,FALSE),VLOOKUP(Z87,OFFSET(Pairings!$D$2,($B89-1)*gamesPerRound,0,gamesPerRound,3),3,FALSE))</f>
        <v>#N/A</v>
      </c>
      <c r="AA89" s="33" t="e">
        <f ca="1">IF(ISNA(VLOOKUP(AA87,OFFSET(Pairings!$D$2,($B89-1)*gamesPerRound,0,gamesPerRound,3),3,FALSE)),VLOOKUP(AA87,OFFSET(Pairings!$E$2,($B89-1)*gamesPerRound,0,gamesPerRound,3),3,FALSE),VLOOKUP(AA87,OFFSET(Pairings!$D$2,($B89-1)*gamesPerRound,0,gamesPerRound,3),3,FALSE))</f>
        <v>#N/A</v>
      </c>
      <c r="AB89" s="33" t="e">
        <f ca="1">IF(ISNA(VLOOKUP(AB87,OFFSET(Pairings!$D$2,($B89-1)*gamesPerRound,0,gamesPerRound,3),3,FALSE)),VLOOKUP(AB87,OFFSET(Pairings!$E$2,($B89-1)*gamesPerRound,0,gamesPerRound,3),3,FALSE),VLOOKUP(AB87,OFFSET(Pairings!$D$2,($B89-1)*gamesPerRound,0,gamesPerRound,3),3,FALSE))</f>
        <v>#N/A</v>
      </c>
      <c r="AC89" s="33" t="e">
        <f ca="1">IF(ISNA(VLOOKUP(AC87,OFFSET(Pairings!$D$2,($B89-1)*gamesPerRound,0,gamesPerRound,3),3,FALSE)),VLOOKUP(AC87,OFFSET(Pairings!$E$2,($B89-1)*gamesPerRound,0,gamesPerRound,3),3,FALSE),VLOOKUP(AC87,OFFSET(Pairings!$D$2,($B89-1)*gamesPerRound,0,gamesPerRound,3),3,FALSE))</f>
        <v>#N/A</v>
      </c>
      <c r="AD89" s="33" t="e">
        <f ca="1">IF(ISNA(VLOOKUP(AD87,OFFSET(Pairings!$D$2,($B89-1)*gamesPerRound,0,gamesPerRound,3),3,FALSE)),VLOOKUP(AD87,OFFSET(Pairings!$E$2,($B89-1)*gamesPerRound,0,gamesPerRound,3),3,FALSE),VLOOKUP(AD87,OFFSET(Pairings!$D$2,($B89-1)*gamesPerRound,0,gamesPerRound,3),3,FALSE))</f>
        <v>#N/A</v>
      </c>
      <c r="AE89" s="33" t="e">
        <f ca="1">IF(ISNA(VLOOKUP(AE87,OFFSET(Pairings!$D$2,($B89-1)*gamesPerRound,0,gamesPerRound,3),3,FALSE)),VLOOKUP(AE87,OFFSET(Pairings!$E$2,($B89-1)*gamesPerRound,0,gamesPerRound,3),3,FALSE),VLOOKUP(AE87,OFFSET(Pairings!$D$2,($B89-1)*gamesPerRound,0,gamesPerRound,3),3,FALSE))</f>
        <v>#N/A</v>
      </c>
      <c r="AF89" s="33" t="e">
        <f ca="1">IF(ISNA(VLOOKUP(AF87,OFFSET(Pairings!$D$2,($B89-1)*gamesPerRound,0,gamesPerRound,3),3,FALSE)),VLOOKUP(AF87,OFFSET(Pairings!$E$2,($B89-1)*gamesPerRound,0,gamesPerRound,3),3,FALSE),VLOOKUP(AF87,OFFSET(Pairings!$D$2,($B89-1)*gamesPerRound,0,gamesPerRound,3),3,FALSE))</f>
        <v>#N/A</v>
      </c>
      <c r="AG89" s="33" t="e">
        <f ca="1">IF(ISNA(VLOOKUP(AG87,OFFSET(Pairings!$D$2,($B89-1)*gamesPerRound,0,gamesPerRound,3),3,FALSE)),VLOOKUP(AG87,OFFSET(Pairings!$E$2,($B89-1)*gamesPerRound,0,gamesPerRound,3),3,FALSE),VLOOKUP(AG87,OFFSET(Pairings!$D$2,($B89-1)*gamesPerRound,0,gamesPerRound,3),3,FALSE))</f>
        <v>#N/A</v>
      </c>
      <c r="AH89" s="33" t="e">
        <f ca="1">IF(ISNA(VLOOKUP(AH87,OFFSET(Pairings!$D$2,($B89-1)*gamesPerRound,0,gamesPerRound,3),3,FALSE)),VLOOKUP(AH87,OFFSET(Pairings!$E$2,($B89-1)*gamesPerRound,0,gamesPerRound,3),3,FALSE),VLOOKUP(AH87,OFFSET(Pairings!$D$2,($B89-1)*gamesPerRound,0,gamesPerRound,3),3,FALSE))</f>
        <v>#N/A</v>
      </c>
      <c r="AI89" s="33" t="e">
        <f ca="1">IF(ISNA(VLOOKUP(AI87,OFFSET(Pairings!$D$2,($B89-1)*gamesPerRound,0,gamesPerRound,3),3,FALSE)),VLOOKUP(AI87,OFFSET(Pairings!$E$2,($B89-1)*gamesPerRound,0,gamesPerRound,3),3,FALSE),VLOOKUP(AI87,OFFSET(Pairings!$D$2,($B89-1)*gamesPerRound,0,gamesPerRound,3),3,FALSE))</f>
        <v>#N/A</v>
      </c>
      <c r="AJ89" s="33" t="e">
        <f ca="1">IF(ISNA(VLOOKUP(AJ87,OFFSET(Pairings!$D$2,($B89-1)*gamesPerRound,0,gamesPerRound,3),3,FALSE)),VLOOKUP(AJ87,OFFSET(Pairings!$E$2,($B89-1)*gamesPerRound,0,gamesPerRound,3),3,FALSE),VLOOKUP(AJ87,OFFSET(Pairings!$D$2,($B89-1)*gamesPerRound,0,gamesPerRound,3),3,FALSE))</f>
        <v>#N/A</v>
      </c>
      <c r="AK89" s="56" t="e">
        <f ca="1">IF(ISNA(VLOOKUP(AK87,OFFSET(Pairings!$D$2,($B89-1)*gamesPerRound,0,gamesPerRound,3),3,FALSE)),VLOOKUP(AK87,OFFSET(Pairings!$E$2,($B89-1)*gamesPerRound,0,gamesPerRound,3),3,FALSE),VLOOKUP(AK87,OFFSET(Pairings!$D$2,($B89-1)*gamesPerRound,0,gamesPerRound,3),3,FALSE))</f>
        <v>#N/A</v>
      </c>
      <c r="AL89" s="56" t="e">
        <f ca="1">IF(ISNA(VLOOKUP(AL87,OFFSET(Pairings!$D$2,($B89-1)*gamesPerRound,0,gamesPerRound,3),3,FALSE)),VLOOKUP(AL87,OFFSET(Pairings!$E$2,($B89-1)*gamesPerRound,0,gamesPerRound,3),3,FALSE),VLOOKUP(AL87,OFFSET(Pairings!$D$2,($B89-1)*gamesPerRound,0,gamesPerRound,3),3,FALSE))</f>
        <v>#N/A</v>
      </c>
      <c r="AM89" s="56" t="e">
        <f ca="1">IF(ISNA(VLOOKUP(AM87,OFFSET(Pairings!$D$2,($B89-1)*gamesPerRound,0,gamesPerRound,3),3,FALSE)),VLOOKUP(AM87,OFFSET(Pairings!$E$2,($B89-1)*gamesPerRound,0,gamesPerRound,3),3,FALSE),VLOOKUP(AM87,OFFSET(Pairings!$D$2,($B89-1)*gamesPerRound,0,gamesPerRound,3),3,FALSE))</f>
        <v>#N/A</v>
      </c>
      <c r="AN89" s="56" t="e">
        <f ca="1">IF(ISNA(VLOOKUP(AN87,OFFSET(Pairings!$D$2,($B89-1)*gamesPerRound,0,gamesPerRound,3),3,FALSE)),VLOOKUP(AN87,OFFSET(Pairings!$E$2,($B89-1)*gamesPerRound,0,gamesPerRound,3),3,FALSE),VLOOKUP(AN87,OFFSET(Pairings!$D$2,($B89-1)*gamesPerRound,0,gamesPerRound,3),3,FALSE))</f>
        <v>#N/A</v>
      </c>
      <c r="AO89" s="56" t="e">
        <f ca="1">IF(ISNA(VLOOKUP(AO87,OFFSET(Pairings!$D$2,($B89-1)*gamesPerRound,0,gamesPerRound,3),3,FALSE)),VLOOKUP(AO87,OFFSET(Pairings!$E$2,($B89-1)*gamesPerRound,0,gamesPerRound,3),3,FALSE),VLOOKUP(AO87,OFFSET(Pairings!$D$2,($B89-1)*gamesPerRound,0,gamesPerRound,3),3,FALSE))</f>
        <v>#N/A</v>
      </c>
      <c r="AP89" s="56" t="e">
        <f ca="1">IF(ISNA(VLOOKUP(AP87,OFFSET(Pairings!$D$2,($B89-1)*gamesPerRound,0,gamesPerRound,3),3,FALSE)),VLOOKUP(AP87,OFFSET(Pairings!$E$2,($B89-1)*gamesPerRound,0,gamesPerRound,3),3,FALSE),VLOOKUP(AP87,OFFSET(Pairings!$D$2,($B89-1)*gamesPerRound,0,gamesPerRound,3),3,FALSE))</f>
        <v>#N/A</v>
      </c>
      <c r="AQ89" s="56" t="e">
        <f ca="1">IF(ISNA(VLOOKUP(AQ87,OFFSET(Pairings!$D$2,($B89-1)*gamesPerRound,0,gamesPerRound,3),3,FALSE)),VLOOKUP(AQ87,OFFSET(Pairings!$E$2,($B89-1)*gamesPerRound,0,gamesPerRound,3),3,FALSE),VLOOKUP(AQ87,OFFSET(Pairings!$D$2,($B89-1)*gamesPerRound,0,gamesPerRound,3),3,FALSE))</f>
        <v>#N/A</v>
      </c>
      <c r="AR89" s="56" t="e">
        <f ca="1">IF(ISNA(VLOOKUP(AR87,OFFSET(Pairings!$D$2,($B89-1)*gamesPerRound,0,gamesPerRound,3),3,FALSE)),VLOOKUP(AR87,OFFSET(Pairings!$E$2,($B89-1)*gamesPerRound,0,gamesPerRound,3),3,FALSE),VLOOKUP(AR87,OFFSET(Pairings!$D$2,($B89-1)*gamesPerRound,0,gamesPerRound,3),3,FALSE))</f>
        <v>#N/A</v>
      </c>
      <c r="AS89" s="56" t="e">
        <f ca="1">IF(ISNA(VLOOKUP(AS87,OFFSET(Pairings!$D$2,($B89-1)*gamesPerRound,0,gamesPerRound,3),3,FALSE)),VLOOKUP(AS87,OFFSET(Pairings!$E$2,($B89-1)*gamesPerRound,0,gamesPerRound,3),3,FALSE),VLOOKUP(AS87,OFFSET(Pairings!$D$2,($B89-1)*gamesPerRound,0,gamesPerRound,3),3,FALSE))</f>
        <v>#N/A</v>
      </c>
      <c r="AT89" s="49" t="e">
        <f ca="1">SUM(Z89:AS89)</f>
        <v>#N/A</v>
      </c>
    </row>
    <row r="90" spans="1:46" x14ac:dyDescent="0.2">
      <c r="B90" s="48">
        <v>3</v>
      </c>
      <c r="C90" s="57" t="str">
        <f t="shared" ca="1" si="103"/>
        <v/>
      </c>
      <c r="D90" s="58" t="str">
        <f t="shared" ca="1" si="103"/>
        <v/>
      </c>
      <c r="E90" s="58" t="str">
        <f t="shared" ca="1" si="103"/>
        <v/>
      </c>
      <c r="F90" s="58" t="str">
        <f t="shared" ca="1" si="103"/>
        <v/>
      </c>
      <c r="G90" s="58" t="str">
        <f t="shared" ca="1" si="103"/>
        <v/>
      </c>
      <c r="H90" s="58" t="str">
        <f t="shared" ca="1" si="103"/>
        <v/>
      </c>
      <c r="I90" s="58" t="str">
        <f t="shared" ca="1" si="103"/>
        <v/>
      </c>
      <c r="J90" s="58" t="str">
        <f t="shared" ca="1" si="103"/>
        <v/>
      </c>
      <c r="K90" s="58" t="str">
        <f t="shared" ca="1" si="103"/>
        <v/>
      </c>
      <c r="L90" s="58" t="str">
        <f t="shared" ca="1" si="103"/>
        <v/>
      </c>
      <c r="M90" s="58" t="str">
        <f t="shared" ca="1" si="104"/>
        <v/>
      </c>
      <c r="N90" s="58" t="str">
        <f t="shared" ca="1" si="104"/>
        <v/>
      </c>
      <c r="O90" s="58" t="str">
        <f t="shared" ca="1" si="104"/>
        <v/>
      </c>
      <c r="P90" s="58" t="str">
        <f t="shared" ca="1" si="104"/>
        <v/>
      </c>
      <c r="Q90" s="58" t="str">
        <f t="shared" ca="1" si="104"/>
        <v/>
      </c>
      <c r="R90" s="58" t="str">
        <f t="shared" ca="1" si="104"/>
        <v/>
      </c>
      <c r="S90" s="58" t="str">
        <f t="shared" ca="1" si="104"/>
        <v/>
      </c>
      <c r="T90" s="58" t="str">
        <f t="shared" ca="1" si="104"/>
        <v/>
      </c>
      <c r="U90" s="58" t="str">
        <f t="shared" ca="1" si="104"/>
        <v/>
      </c>
      <c r="V90" s="58" t="str">
        <f t="shared" ca="1" si="104"/>
        <v/>
      </c>
      <c r="W90" s="69">
        <f ca="1">SUM(C90:V90)</f>
        <v>0</v>
      </c>
      <c r="X90" s="49"/>
      <c r="Z90" s="57" t="e">
        <f ca="1">IF(ISNA(VLOOKUP(Z87,OFFSET(Pairings!$D$2,($B90-1)*gamesPerRound,0,gamesPerRound,3),3,FALSE)),VLOOKUP(Z87,OFFSET(Pairings!$E$2,($B90-1)*gamesPerRound,0,gamesPerRound,3),3,FALSE),VLOOKUP(Z87,OFFSET(Pairings!$D$2,($B90-1)*gamesPerRound,0,gamesPerRound,3),3,FALSE))</f>
        <v>#N/A</v>
      </c>
      <c r="AA90" s="58" t="e">
        <f ca="1">IF(ISNA(VLOOKUP(AA87,OFFSET(Pairings!$D$2,($B90-1)*gamesPerRound,0,gamesPerRound,3),3,FALSE)),VLOOKUP(AA87,OFFSET(Pairings!$E$2,($B90-1)*gamesPerRound,0,gamesPerRound,3),3,FALSE),VLOOKUP(AA87,OFFSET(Pairings!$D$2,($B90-1)*gamesPerRound,0,gamesPerRound,3),3,FALSE))</f>
        <v>#N/A</v>
      </c>
      <c r="AB90" s="58" t="e">
        <f ca="1">IF(ISNA(VLOOKUP(AB87,OFFSET(Pairings!$D$2,($B90-1)*gamesPerRound,0,gamesPerRound,3),3,FALSE)),VLOOKUP(AB87,OFFSET(Pairings!$E$2,($B90-1)*gamesPerRound,0,gamesPerRound,3),3,FALSE),VLOOKUP(AB87,OFFSET(Pairings!$D$2,($B90-1)*gamesPerRound,0,gamesPerRound,3),3,FALSE))</f>
        <v>#N/A</v>
      </c>
      <c r="AC90" s="58" t="e">
        <f ca="1">IF(ISNA(VLOOKUP(AC87,OFFSET(Pairings!$D$2,($B90-1)*gamesPerRound,0,gamesPerRound,3),3,FALSE)),VLOOKUP(AC87,OFFSET(Pairings!$E$2,($B90-1)*gamesPerRound,0,gamesPerRound,3),3,FALSE),VLOOKUP(AC87,OFFSET(Pairings!$D$2,($B90-1)*gamesPerRound,0,gamesPerRound,3),3,FALSE))</f>
        <v>#N/A</v>
      </c>
      <c r="AD90" s="58" t="e">
        <f ca="1">IF(ISNA(VLOOKUP(AD87,OFFSET(Pairings!$D$2,($B90-1)*gamesPerRound,0,gamesPerRound,3),3,FALSE)),VLOOKUP(AD87,OFFSET(Pairings!$E$2,($B90-1)*gamesPerRound,0,gamesPerRound,3),3,FALSE),VLOOKUP(AD87,OFFSET(Pairings!$D$2,($B90-1)*gamesPerRound,0,gamesPerRound,3),3,FALSE))</f>
        <v>#N/A</v>
      </c>
      <c r="AE90" s="58" t="e">
        <f ca="1">IF(ISNA(VLOOKUP(AE87,OFFSET(Pairings!$D$2,($B90-1)*gamesPerRound,0,gamesPerRound,3),3,FALSE)),VLOOKUP(AE87,OFFSET(Pairings!$E$2,($B90-1)*gamesPerRound,0,gamesPerRound,3),3,FALSE),VLOOKUP(AE87,OFFSET(Pairings!$D$2,($B90-1)*gamesPerRound,0,gamesPerRound,3),3,FALSE))</f>
        <v>#N/A</v>
      </c>
      <c r="AF90" s="58" t="e">
        <f ca="1">IF(ISNA(VLOOKUP(AF87,OFFSET(Pairings!$D$2,($B90-1)*gamesPerRound,0,gamesPerRound,3),3,FALSE)),VLOOKUP(AF87,OFFSET(Pairings!$E$2,($B90-1)*gamesPerRound,0,gamesPerRound,3),3,FALSE),VLOOKUP(AF87,OFFSET(Pairings!$D$2,($B90-1)*gamesPerRound,0,gamesPerRound,3),3,FALSE))</f>
        <v>#N/A</v>
      </c>
      <c r="AG90" s="58" t="e">
        <f ca="1">IF(ISNA(VLOOKUP(AG87,OFFSET(Pairings!$D$2,($B90-1)*gamesPerRound,0,gamesPerRound,3),3,FALSE)),VLOOKUP(AG87,OFFSET(Pairings!$E$2,($B90-1)*gamesPerRound,0,gamesPerRound,3),3,FALSE),VLOOKUP(AG87,OFFSET(Pairings!$D$2,($B90-1)*gamesPerRound,0,gamesPerRound,3),3,FALSE))</f>
        <v>#N/A</v>
      </c>
      <c r="AH90" s="58" t="e">
        <f ca="1">IF(ISNA(VLOOKUP(AH87,OFFSET(Pairings!$D$2,($B90-1)*gamesPerRound,0,gamesPerRound,3),3,FALSE)),VLOOKUP(AH87,OFFSET(Pairings!$E$2,($B90-1)*gamesPerRound,0,gamesPerRound,3),3,FALSE),VLOOKUP(AH87,OFFSET(Pairings!$D$2,($B90-1)*gamesPerRound,0,gamesPerRound,3),3,FALSE))</f>
        <v>#N/A</v>
      </c>
      <c r="AI90" s="58" t="e">
        <f ca="1">IF(ISNA(VLOOKUP(AI87,OFFSET(Pairings!$D$2,($B90-1)*gamesPerRound,0,gamesPerRound,3),3,FALSE)),VLOOKUP(AI87,OFFSET(Pairings!$E$2,($B90-1)*gamesPerRound,0,gamesPerRound,3),3,FALSE),VLOOKUP(AI87,OFFSET(Pairings!$D$2,($B90-1)*gamesPerRound,0,gamesPerRound,3),3,FALSE))</f>
        <v>#N/A</v>
      </c>
      <c r="AJ90" s="58" t="e">
        <f ca="1">IF(ISNA(VLOOKUP(AJ87,OFFSET(Pairings!$D$2,($B90-1)*gamesPerRound,0,gamesPerRound,3),3,FALSE)),VLOOKUP(AJ87,OFFSET(Pairings!$E$2,($B90-1)*gamesPerRound,0,gamesPerRound,3),3,FALSE),VLOOKUP(AJ87,OFFSET(Pairings!$D$2,($B90-1)*gamesPerRound,0,gamesPerRound,3),3,FALSE))</f>
        <v>#N/A</v>
      </c>
      <c r="AK90" s="59" t="e">
        <f ca="1">IF(ISNA(VLOOKUP(AK87,OFFSET(Pairings!$D$2,($B90-1)*gamesPerRound,0,gamesPerRound,3),3,FALSE)),VLOOKUP(AK87,OFFSET(Pairings!$E$2,($B90-1)*gamesPerRound,0,gamesPerRound,3),3,FALSE),VLOOKUP(AK87,OFFSET(Pairings!$D$2,($B90-1)*gamesPerRound,0,gamesPerRound,3),3,FALSE))</f>
        <v>#N/A</v>
      </c>
      <c r="AL90" s="59" t="e">
        <f ca="1">IF(ISNA(VLOOKUP(AL87,OFFSET(Pairings!$D$2,($B90-1)*gamesPerRound,0,gamesPerRound,3),3,FALSE)),VLOOKUP(AL87,OFFSET(Pairings!$E$2,($B90-1)*gamesPerRound,0,gamesPerRound,3),3,FALSE),VLOOKUP(AL87,OFFSET(Pairings!$D$2,($B90-1)*gamesPerRound,0,gamesPerRound,3),3,FALSE))</f>
        <v>#N/A</v>
      </c>
      <c r="AM90" s="59" t="e">
        <f ca="1">IF(ISNA(VLOOKUP(AM87,OFFSET(Pairings!$D$2,($B90-1)*gamesPerRound,0,gamesPerRound,3),3,FALSE)),VLOOKUP(AM87,OFFSET(Pairings!$E$2,($B90-1)*gamesPerRound,0,gamesPerRound,3),3,FALSE),VLOOKUP(AM87,OFFSET(Pairings!$D$2,($B90-1)*gamesPerRound,0,gamesPerRound,3),3,FALSE))</f>
        <v>#N/A</v>
      </c>
      <c r="AN90" s="59" t="e">
        <f ca="1">IF(ISNA(VLOOKUP(AN87,OFFSET(Pairings!$D$2,($B90-1)*gamesPerRound,0,gamesPerRound,3),3,FALSE)),VLOOKUP(AN87,OFFSET(Pairings!$E$2,($B90-1)*gamesPerRound,0,gamesPerRound,3),3,FALSE),VLOOKUP(AN87,OFFSET(Pairings!$D$2,($B90-1)*gamesPerRound,0,gamesPerRound,3),3,FALSE))</f>
        <v>#N/A</v>
      </c>
      <c r="AO90" s="59" t="e">
        <f ca="1">IF(ISNA(VLOOKUP(AO87,OFFSET(Pairings!$D$2,($B90-1)*gamesPerRound,0,gamesPerRound,3),3,FALSE)),VLOOKUP(AO87,OFFSET(Pairings!$E$2,($B90-1)*gamesPerRound,0,gamesPerRound,3),3,FALSE),VLOOKUP(AO87,OFFSET(Pairings!$D$2,($B90-1)*gamesPerRound,0,gamesPerRound,3),3,FALSE))</f>
        <v>#N/A</v>
      </c>
      <c r="AP90" s="59" t="e">
        <f ca="1">IF(ISNA(VLOOKUP(AP87,OFFSET(Pairings!$D$2,($B90-1)*gamesPerRound,0,gamesPerRound,3),3,FALSE)),VLOOKUP(AP87,OFFSET(Pairings!$E$2,($B90-1)*gamesPerRound,0,gamesPerRound,3),3,FALSE),VLOOKUP(AP87,OFFSET(Pairings!$D$2,($B90-1)*gamesPerRound,0,gamesPerRound,3),3,FALSE))</f>
        <v>#N/A</v>
      </c>
      <c r="AQ90" s="59" t="e">
        <f ca="1">IF(ISNA(VLOOKUP(AQ87,OFFSET(Pairings!$D$2,($B90-1)*gamesPerRound,0,gamesPerRound,3),3,FALSE)),VLOOKUP(AQ87,OFFSET(Pairings!$E$2,($B90-1)*gamesPerRound,0,gamesPerRound,3),3,FALSE),VLOOKUP(AQ87,OFFSET(Pairings!$D$2,($B90-1)*gamesPerRound,0,gamesPerRound,3),3,FALSE))</f>
        <v>#N/A</v>
      </c>
      <c r="AR90" s="59" t="e">
        <f ca="1">IF(ISNA(VLOOKUP(AR87,OFFSET(Pairings!$D$2,($B90-1)*gamesPerRound,0,gamesPerRound,3),3,FALSE)),VLOOKUP(AR87,OFFSET(Pairings!$E$2,($B90-1)*gamesPerRound,0,gamesPerRound,3),3,FALSE),VLOOKUP(AR87,OFFSET(Pairings!$D$2,($B90-1)*gamesPerRound,0,gamesPerRound,3),3,FALSE))</f>
        <v>#N/A</v>
      </c>
      <c r="AS90" s="59" t="e">
        <f ca="1">IF(ISNA(VLOOKUP(AS87,OFFSET(Pairings!$D$2,($B90-1)*gamesPerRound,0,gamesPerRound,3),3,FALSE)),VLOOKUP(AS87,OFFSET(Pairings!$E$2,($B90-1)*gamesPerRound,0,gamesPerRound,3),3,FALSE),VLOOKUP(AS87,OFFSET(Pairings!$D$2,($B90-1)*gamesPerRound,0,gamesPerRound,3),3,FALSE))</f>
        <v>#N/A</v>
      </c>
      <c r="AT90" s="49" t="e">
        <f ca="1">SUM(Z90:AS90)</f>
        <v>#N/A</v>
      </c>
    </row>
    <row r="91" spans="1:46" ht="15.75" thickBot="1" x14ac:dyDescent="0.25">
      <c r="B91" s="18" t="s">
        <v>110</v>
      </c>
      <c r="C91" s="61">
        <f t="shared" ref="C91:W91" ca="1" si="105">SUM(C88:C90)</f>
        <v>0</v>
      </c>
      <c r="D91" s="51">
        <f t="shared" ca="1" si="105"/>
        <v>0</v>
      </c>
      <c r="E91" s="51">
        <f t="shared" ca="1" si="105"/>
        <v>0</v>
      </c>
      <c r="F91" s="51">
        <f t="shared" ca="1" si="105"/>
        <v>0</v>
      </c>
      <c r="G91" s="51">
        <f t="shared" ca="1" si="105"/>
        <v>0</v>
      </c>
      <c r="H91" s="51">
        <f t="shared" ca="1" si="105"/>
        <v>0</v>
      </c>
      <c r="I91" s="51">
        <f t="shared" ca="1" si="105"/>
        <v>0</v>
      </c>
      <c r="J91" s="51">
        <f t="shared" ca="1" si="105"/>
        <v>0</v>
      </c>
      <c r="K91" s="51">
        <f t="shared" ca="1" si="105"/>
        <v>0</v>
      </c>
      <c r="L91" s="51">
        <f t="shared" ca="1" si="105"/>
        <v>0</v>
      </c>
      <c r="M91" s="51">
        <f t="shared" ca="1" si="105"/>
        <v>0</v>
      </c>
      <c r="N91" s="51">
        <f t="shared" ca="1" si="105"/>
        <v>0</v>
      </c>
      <c r="O91" s="51">
        <f t="shared" ca="1" si="105"/>
        <v>0</v>
      </c>
      <c r="P91" s="51">
        <f t="shared" ca="1" si="105"/>
        <v>0</v>
      </c>
      <c r="Q91" s="51">
        <f t="shared" ca="1" si="105"/>
        <v>0</v>
      </c>
      <c r="R91" s="51">
        <f t="shared" ca="1" si="105"/>
        <v>0</v>
      </c>
      <c r="S91" s="51">
        <f t="shared" ca="1" si="105"/>
        <v>0</v>
      </c>
      <c r="T91" s="51">
        <f t="shared" ca="1" si="105"/>
        <v>0</v>
      </c>
      <c r="U91" s="51">
        <f t="shared" ca="1" si="105"/>
        <v>0</v>
      </c>
      <c r="V91" s="51">
        <f t="shared" ca="1" si="105"/>
        <v>0</v>
      </c>
      <c r="W91" s="70">
        <f t="shared" ca="1" si="105"/>
        <v>0</v>
      </c>
      <c r="X91" s="65">
        <f ca="1">VLOOKUP(A87,OFFSET(Teams!$B$1,1,0,teams,4),4,FALSE)</f>
        <v>1</v>
      </c>
      <c r="Z91" s="61" t="e">
        <f t="shared" ref="Z91:AT91" ca="1" si="106">SUM(Z88:Z90)</f>
        <v>#N/A</v>
      </c>
      <c r="AA91" s="51" t="e">
        <f t="shared" ca="1" si="106"/>
        <v>#N/A</v>
      </c>
      <c r="AB91" s="51" t="e">
        <f t="shared" ca="1" si="106"/>
        <v>#N/A</v>
      </c>
      <c r="AC91" s="51" t="e">
        <f t="shared" ca="1" si="106"/>
        <v>#N/A</v>
      </c>
      <c r="AD91" s="51" t="e">
        <f t="shared" ca="1" si="106"/>
        <v>#N/A</v>
      </c>
      <c r="AE91" s="51" t="e">
        <f t="shared" ca="1" si="106"/>
        <v>#N/A</v>
      </c>
      <c r="AF91" s="51" t="e">
        <f t="shared" ca="1" si="106"/>
        <v>#N/A</v>
      </c>
      <c r="AG91" s="51" t="e">
        <f t="shared" ca="1" si="106"/>
        <v>#N/A</v>
      </c>
      <c r="AH91" s="51" t="e">
        <f t="shared" ca="1" si="106"/>
        <v>#N/A</v>
      </c>
      <c r="AI91" s="51" t="e">
        <f t="shared" ca="1" si="106"/>
        <v>#N/A</v>
      </c>
      <c r="AJ91" s="51" t="e">
        <f t="shared" ca="1" si="106"/>
        <v>#N/A</v>
      </c>
      <c r="AK91" s="51" t="e">
        <f t="shared" ca="1" si="106"/>
        <v>#N/A</v>
      </c>
      <c r="AL91" s="51" t="e">
        <f t="shared" ca="1" si="106"/>
        <v>#N/A</v>
      </c>
      <c r="AM91" s="51" t="e">
        <f t="shared" ca="1" si="106"/>
        <v>#N/A</v>
      </c>
      <c r="AN91" s="51" t="e">
        <f t="shared" ca="1" si="106"/>
        <v>#N/A</v>
      </c>
      <c r="AO91" s="51" t="e">
        <f t="shared" ca="1" si="106"/>
        <v>#N/A</v>
      </c>
      <c r="AP91" s="51" t="e">
        <f t="shared" ca="1" si="106"/>
        <v>#N/A</v>
      </c>
      <c r="AQ91" s="51" t="e">
        <f t="shared" ca="1" si="106"/>
        <v>#N/A</v>
      </c>
      <c r="AR91" s="51" t="e">
        <f t="shared" ca="1" si="106"/>
        <v>#N/A</v>
      </c>
      <c r="AS91" s="51" t="e">
        <f t="shared" ca="1" si="106"/>
        <v>#N/A</v>
      </c>
      <c r="AT91" s="37" t="e">
        <f t="shared" ca="1" si="106"/>
        <v>#N/A</v>
      </c>
    </row>
    <row r="92" spans="1:46" ht="15.75" thickBot="1" x14ac:dyDescent="0.25">
      <c r="B92" s="1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Z92" s="75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76"/>
    </row>
    <row r="93" spans="1:46" x14ac:dyDescent="0.2">
      <c r="A93" s="12" t="s">
        <v>212</v>
      </c>
      <c r="B93" s="38">
        <f>VLOOKUP(A93,TeamLookup,2,FALSE)</f>
        <v>0</v>
      </c>
      <c r="C93" s="60" t="str">
        <f>$A93&amp;"."&amp;TEXT(C$1,"00")</f>
        <v>P.01</v>
      </c>
      <c r="D93" s="50" t="str">
        <f t="shared" ref="D93:V93" si="107">$A93&amp;"."&amp;TEXT(D$1,"00")</f>
        <v>P.02</v>
      </c>
      <c r="E93" s="50" t="str">
        <f t="shared" si="107"/>
        <v>P.03</v>
      </c>
      <c r="F93" s="50" t="str">
        <f t="shared" si="107"/>
        <v>P.04</v>
      </c>
      <c r="G93" s="50" t="str">
        <f t="shared" si="107"/>
        <v>P.05</v>
      </c>
      <c r="H93" s="50" t="str">
        <f t="shared" si="107"/>
        <v>P.06</v>
      </c>
      <c r="I93" s="50" t="str">
        <f t="shared" si="107"/>
        <v>P.07</v>
      </c>
      <c r="J93" s="50" t="str">
        <f t="shared" si="107"/>
        <v>P.08</v>
      </c>
      <c r="K93" s="50" t="str">
        <f t="shared" si="107"/>
        <v>P.09</v>
      </c>
      <c r="L93" s="50" t="str">
        <f t="shared" si="107"/>
        <v>P.10</v>
      </c>
      <c r="M93" s="50" t="str">
        <f t="shared" si="107"/>
        <v>P.11</v>
      </c>
      <c r="N93" s="50" t="str">
        <f t="shared" si="107"/>
        <v>P.12</v>
      </c>
      <c r="O93" s="50" t="str">
        <f t="shared" si="107"/>
        <v>P.13</v>
      </c>
      <c r="P93" s="50" t="str">
        <f t="shared" si="107"/>
        <v>P.14</v>
      </c>
      <c r="Q93" s="50" t="str">
        <f t="shared" si="107"/>
        <v>P.15</v>
      </c>
      <c r="R93" s="50" t="str">
        <f t="shared" si="107"/>
        <v>P.16</v>
      </c>
      <c r="S93" s="50" t="str">
        <f t="shared" si="107"/>
        <v>P.17</v>
      </c>
      <c r="T93" s="50" t="str">
        <f t="shared" si="107"/>
        <v>P.18</v>
      </c>
      <c r="U93" s="50" t="str">
        <f t="shared" si="107"/>
        <v>P.19</v>
      </c>
      <c r="V93" s="50" t="str">
        <f t="shared" si="107"/>
        <v>P.20</v>
      </c>
      <c r="W93" s="67" t="s">
        <v>110</v>
      </c>
      <c r="X93" s="66" t="s">
        <v>137</v>
      </c>
      <c r="Y93" s="12"/>
      <c r="Z93" s="60" t="str">
        <f>$A93&amp;"."&amp;TEXT(Z$1,"00")</f>
        <v>P.01</v>
      </c>
      <c r="AA93" s="50" t="str">
        <f t="shared" ref="AA93:AS93" si="108">$A93&amp;"."&amp;TEXT(AA$1,"00")</f>
        <v>P.02</v>
      </c>
      <c r="AB93" s="50" t="str">
        <f t="shared" si="108"/>
        <v>P.03</v>
      </c>
      <c r="AC93" s="50" t="str">
        <f t="shared" si="108"/>
        <v>P.04</v>
      </c>
      <c r="AD93" s="50" t="str">
        <f t="shared" si="108"/>
        <v>P.05</v>
      </c>
      <c r="AE93" s="50" t="str">
        <f t="shared" si="108"/>
        <v>P.06</v>
      </c>
      <c r="AF93" s="50" t="str">
        <f t="shared" si="108"/>
        <v>P.07</v>
      </c>
      <c r="AG93" s="50" t="str">
        <f t="shared" si="108"/>
        <v>P.08</v>
      </c>
      <c r="AH93" s="50" t="str">
        <f t="shared" si="108"/>
        <v>P.09</v>
      </c>
      <c r="AI93" s="50" t="str">
        <f t="shared" si="108"/>
        <v>P.10</v>
      </c>
      <c r="AJ93" s="50" t="str">
        <f t="shared" si="108"/>
        <v>P.11</v>
      </c>
      <c r="AK93" s="50" t="str">
        <f t="shared" si="108"/>
        <v>P.12</v>
      </c>
      <c r="AL93" s="50" t="str">
        <f t="shared" si="108"/>
        <v>P.13</v>
      </c>
      <c r="AM93" s="50" t="str">
        <f t="shared" si="108"/>
        <v>P.14</v>
      </c>
      <c r="AN93" s="50" t="str">
        <f t="shared" si="108"/>
        <v>P.15</v>
      </c>
      <c r="AO93" s="50" t="str">
        <f t="shared" si="108"/>
        <v>P.16</v>
      </c>
      <c r="AP93" s="50" t="str">
        <f t="shared" si="108"/>
        <v>P.17</v>
      </c>
      <c r="AQ93" s="50" t="str">
        <f t="shared" si="108"/>
        <v>P.18</v>
      </c>
      <c r="AR93" s="50" t="str">
        <f t="shared" si="108"/>
        <v>P.19</v>
      </c>
      <c r="AS93" s="50" t="str">
        <f t="shared" si="108"/>
        <v>P.20</v>
      </c>
      <c r="AT93" s="36" t="s">
        <v>110</v>
      </c>
    </row>
    <row r="94" spans="1:46" x14ac:dyDescent="0.2">
      <c r="B94" s="48">
        <v>1</v>
      </c>
      <c r="C94" s="52" t="str">
        <f t="shared" ref="C94:L96" ca="1" si="109">IF(ISNA(Z94),"",Z94)</f>
        <v/>
      </c>
      <c r="D94" s="53" t="str">
        <f t="shared" ca="1" si="109"/>
        <v/>
      </c>
      <c r="E94" s="53" t="str">
        <f t="shared" ca="1" si="109"/>
        <v/>
      </c>
      <c r="F94" s="53" t="str">
        <f t="shared" ca="1" si="109"/>
        <v/>
      </c>
      <c r="G94" s="53" t="str">
        <f t="shared" ca="1" si="109"/>
        <v/>
      </c>
      <c r="H94" s="53" t="str">
        <f t="shared" ca="1" si="109"/>
        <v/>
      </c>
      <c r="I94" s="53" t="str">
        <f t="shared" ca="1" si="109"/>
        <v/>
      </c>
      <c r="J94" s="53" t="str">
        <f t="shared" ca="1" si="109"/>
        <v/>
      </c>
      <c r="K94" s="53" t="str">
        <f t="shared" ca="1" si="109"/>
        <v/>
      </c>
      <c r="L94" s="53" t="str">
        <f t="shared" ca="1" si="109"/>
        <v/>
      </c>
      <c r="M94" s="53" t="str">
        <f t="shared" ref="M94:V96" ca="1" si="110">IF(ISNA(AJ94),"",AJ94)</f>
        <v/>
      </c>
      <c r="N94" s="53" t="str">
        <f t="shared" ca="1" si="110"/>
        <v/>
      </c>
      <c r="O94" s="53" t="str">
        <f t="shared" ca="1" si="110"/>
        <v/>
      </c>
      <c r="P94" s="53" t="str">
        <f t="shared" ca="1" si="110"/>
        <v/>
      </c>
      <c r="Q94" s="53" t="str">
        <f t="shared" ca="1" si="110"/>
        <v/>
      </c>
      <c r="R94" s="53" t="str">
        <f t="shared" ca="1" si="110"/>
        <v/>
      </c>
      <c r="S94" s="53" t="str">
        <f t="shared" ca="1" si="110"/>
        <v/>
      </c>
      <c r="T94" s="53" t="str">
        <f t="shared" ca="1" si="110"/>
        <v/>
      </c>
      <c r="U94" s="53" t="str">
        <f t="shared" ca="1" si="110"/>
        <v/>
      </c>
      <c r="V94" s="53" t="str">
        <f t="shared" ca="1" si="110"/>
        <v/>
      </c>
      <c r="W94" s="68">
        <f ca="1">SUM(C94:V94)</f>
        <v>0</v>
      </c>
      <c r="X94" s="49"/>
      <c r="Z94" s="53" t="e">
        <f ca="1">IF(ISNA(VLOOKUP(Z93,OFFSET(Pairings!$D$2,($B94-1)*gamesPerRound,0,gamesPerRound,3),3,FALSE)),VLOOKUP(Z93,OFFSET(Pairings!$E$2,($B94-1)*gamesPerRound,0,gamesPerRound,3),3,FALSE),VLOOKUP(Z93,OFFSET(Pairings!$D$2,($B94-1)*gamesPerRound,0,gamesPerRound,3),3,FALSE))</f>
        <v>#N/A</v>
      </c>
      <c r="AA94" s="53" t="e">
        <f ca="1">IF(ISNA(VLOOKUP(AA93,OFFSET(Pairings!$D$2,($B94-1)*gamesPerRound,0,gamesPerRound,3),3,FALSE)),VLOOKUP(AA93,OFFSET(Pairings!$E$2,($B94-1)*gamesPerRound,0,gamesPerRound,3),3,FALSE),VLOOKUP(AA93,OFFSET(Pairings!$D$2,($B94-1)*gamesPerRound,0,gamesPerRound,3),3,FALSE))</f>
        <v>#N/A</v>
      </c>
      <c r="AB94" s="53" t="e">
        <f ca="1">IF(ISNA(VLOOKUP(AB93,OFFSET(Pairings!$D$2,($B94-1)*gamesPerRound,0,gamesPerRound,3),3,FALSE)),VLOOKUP(AB93,OFFSET(Pairings!$E$2,($B94-1)*gamesPerRound,0,gamesPerRound,3),3,FALSE),VLOOKUP(AB93,OFFSET(Pairings!$D$2,($B94-1)*gamesPerRound,0,gamesPerRound,3),3,FALSE))</f>
        <v>#N/A</v>
      </c>
      <c r="AC94" s="53" t="e">
        <f ca="1">IF(ISNA(VLOOKUP(AC93,OFFSET(Pairings!$D$2,($B94-1)*gamesPerRound,0,gamesPerRound,3),3,FALSE)),VLOOKUP(AC93,OFFSET(Pairings!$E$2,($B94-1)*gamesPerRound,0,gamesPerRound,3),3,FALSE),VLOOKUP(AC93,OFFSET(Pairings!$D$2,($B94-1)*gamesPerRound,0,gamesPerRound,3),3,FALSE))</f>
        <v>#N/A</v>
      </c>
      <c r="AD94" s="53" t="e">
        <f ca="1">IF(ISNA(VLOOKUP(AD93,OFFSET(Pairings!$D$2,($B94-1)*gamesPerRound,0,gamesPerRound,3),3,FALSE)),VLOOKUP(AD93,OFFSET(Pairings!$E$2,($B94-1)*gamesPerRound,0,gamesPerRound,3),3,FALSE),VLOOKUP(AD93,OFFSET(Pairings!$D$2,($B94-1)*gamesPerRound,0,gamesPerRound,3),3,FALSE))</f>
        <v>#N/A</v>
      </c>
      <c r="AE94" s="53" t="e">
        <f ca="1">IF(ISNA(VLOOKUP(AE93,OFFSET(Pairings!$D$2,($B94-1)*gamesPerRound,0,gamesPerRound,3),3,FALSE)),VLOOKUP(AE93,OFFSET(Pairings!$E$2,($B94-1)*gamesPerRound,0,gamesPerRound,3),3,FALSE),VLOOKUP(AE93,OFFSET(Pairings!$D$2,($B94-1)*gamesPerRound,0,gamesPerRound,3),3,FALSE))</f>
        <v>#N/A</v>
      </c>
      <c r="AF94" s="53" t="e">
        <f ca="1">IF(ISNA(VLOOKUP(AF93,OFFSET(Pairings!$D$2,($B94-1)*gamesPerRound,0,gamesPerRound,3),3,FALSE)),VLOOKUP(AF93,OFFSET(Pairings!$E$2,($B94-1)*gamesPerRound,0,gamesPerRound,3),3,FALSE),VLOOKUP(AF93,OFFSET(Pairings!$D$2,($B94-1)*gamesPerRound,0,gamesPerRound,3),3,FALSE))</f>
        <v>#N/A</v>
      </c>
      <c r="AG94" s="53" t="e">
        <f ca="1">IF(ISNA(VLOOKUP(AG93,OFFSET(Pairings!$D$2,($B94-1)*gamesPerRound,0,gamesPerRound,3),3,FALSE)),VLOOKUP(AG93,OFFSET(Pairings!$E$2,($B94-1)*gamesPerRound,0,gamesPerRound,3),3,FALSE),VLOOKUP(AG93,OFFSET(Pairings!$D$2,($B94-1)*gamesPerRound,0,gamesPerRound,3),3,FALSE))</f>
        <v>#N/A</v>
      </c>
      <c r="AH94" s="53" t="e">
        <f ca="1">IF(ISNA(VLOOKUP(AH93,OFFSET(Pairings!$D$2,($B94-1)*gamesPerRound,0,gamesPerRound,3),3,FALSE)),VLOOKUP(AH93,OFFSET(Pairings!$E$2,($B94-1)*gamesPerRound,0,gamesPerRound,3),3,FALSE),VLOOKUP(AH93,OFFSET(Pairings!$D$2,($B94-1)*gamesPerRound,0,gamesPerRound,3),3,FALSE))</f>
        <v>#N/A</v>
      </c>
      <c r="AI94" s="53" t="e">
        <f ca="1">IF(ISNA(VLOOKUP(AI93,OFFSET(Pairings!$D$2,($B94-1)*gamesPerRound,0,gamesPerRound,3),3,FALSE)),VLOOKUP(AI93,OFFSET(Pairings!$E$2,($B94-1)*gamesPerRound,0,gamesPerRound,3),3,FALSE),VLOOKUP(AI93,OFFSET(Pairings!$D$2,($B94-1)*gamesPerRound,0,gamesPerRound,3),3,FALSE))</f>
        <v>#N/A</v>
      </c>
      <c r="AJ94" s="53" t="e">
        <f ca="1">IF(ISNA(VLOOKUP(AJ93,OFFSET(Pairings!$D$2,($B94-1)*gamesPerRound,0,gamesPerRound,3),3,FALSE)),VLOOKUP(AJ93,OFFSET(Pairings!$E$2,($B94-1)*gamesPerRound,0,gamesPerRound,3),3,FALSE),VLOOKUP(AJ93,OFFSET(Pairings!$D$2,($B94-1)*gamesPerRound,0,gamesPerRound,3),3,FALSE))</f>
        <v>#N/A</v>
      </c>
      <c r="AK94" s="54" t="e">
        <f ca="1">IF(ISNA(VLOOKUP(AK93,OFFSET(Pairings!$D$2,($B94-1)*gamesPerRound,0,gamesPerRound,3),3,FALSE)),VLOOKUP(AK93,OFFSET(Pairings!$E$2,($B94-1)*gamesPerRound,0,gamesPerRound,3),3,FALSE),VLOOKUP(AK93,OFFSET(Pairings!$D$2,($B94-1)*gamesPerRound,0,gamesPerRound,3),3,FALSE))</f>
        <v>#N/A</v>
      </c>
      <c r="AL94" s="54" t="e">
        <f ca="1">IF(ISNA(VLOOKUP(AL93,OFFSET(Pairings!$D$2,($B94-1)*gamesPerRound,0,gamesPerRound,3),3,FALSE)),VLOOKUP(AL93,OFFSET(Pairings!$E$2,($B94-1)*gamesPerRound,0,gamesPerRound,3),3,FALSE),VLOOKUP(AL93,OFFSET(Pairings!$D$2,($B94-1)*gamesPerRound,0,gamesPerRound,3),3,FALSE))</f>
        <v>#N/A</v>
      </c>
      <c r="AM94" s="54" t="e">
        <f ca="1">IF(ISNA(VLOOKUP(AM93,OFFSET(Pairings!$D$2,($B94-1)*gamesPerRound,0,gamesPerRound,3),3,FALSE)),VLOOKUP(AM93,OFFSET(Pairings!$E$2,($B94-1)*gamesPerRound,0,gamesPerRound,3),3,FALSE),VLOOKUP(AM93,OFFSET(Pairings!$D$2,($B94-1)*gamesPerRound,0,gamesPerRound,3),3,FALSE))</f>
        <v>#N/A</v>
      </c>
      <c r="AN94" s="54" t="e">
        <f ca="1">IF(ISNA(VLOOKUP(AN93,OFFSET(Pairings!$D$2,($B94-1)*gamesPerRound,0,gamesPerRound,3),3,FALSE)),VLOOKUP(AN93,OFFSET(Pairings!$E$2,($B94-1)*gamesPerRound,0,gamesPerRound,3),3,FALSE),VLOOKUP(AN93,OFFSET(Pairings!$D$2,($B94-1)*gamesPerRound,0,gamesPerRound,3),3,FALSE))</f>
        <v>#N/A</v>
      </c>
      <c r="AO94" s="54" t="e">
        <f ca="1">IF(ISNA(VLOOKUP(AO93,OFFSET(Pairings!$D$2,($B94-1)*gamesPerRound,0,gamesPerRound,3),3,FALSE)),VLOOKUP(AO93,OFFSET(Pairings!$E$2,($B94-1)*gamesPerRound,0,gamesPerRound,3),3,FALSE),VLOOKUP(AO93,OFFSET(Pairings!$D$2,($B94-1)*gamesPerRound,0,gamesPerRound,3),3,FALSE))</f>
        <v>#N/A</v>
      </c>
      <c r="AP94" s="54" t="e">
        <f ca="1">IF(ISNA(VLOOKUP(AP93,OFFSET(Pairings!$D$2,($B94-1)*gamesPerRound,0,gamesPerRound,3),3,FALSE)),VLOOKUP(AP93,OFFSET(Pairings!$E$2,($B94-1)*gamesPerRound,0,gamesPerRound,3),3,FALSE),VLOOKUP(AP93,OFFSET(Pairings!$D$2,($B94-1)*gamesPerRound,0,gamesPerRound,3),3,FALSE))</f>
        <v>#N/A</v>
      </c>
      <c r="AQ94" s="54" t="e">
        <f ca="1">IF(ISNA(VLOOKUP(AQ93,OFFSET(Pairings!$D$2,($B94-1)*gamesPerRound,0,gamesPerRound,3),3,FALSE)),VLOOKUP(AQ93,OFFSET(Pairings!$E$2,($B94-1)*gamesPerRound,0,gamesPerRound,3),3,FALSE),VLOOKUP(AQ93,OFFSET(Pairings!$D$2,($B94-1)*gamesPerRound,0,gamesPerRound,3),3,FALSE))</f>
        <v>#N/A</v>
      </c>
      <c r="AR94" s="54" t="e">
        <f ca="1">IF(ISNA(VLOOKUP(AR93,OFFSET(Pairings!$D$2,($B94-1)*gamesPerRound,0,gamesPerRound,3),3,FALSE)),VLOOKUP(AR93,OFFSET(Pairings!$E$2,($B94-1)*gamesPerRound,0,gamesPerRound,3),3,FALSE),VLOOKUP(AR93,OFFSET(Pairings!$D$2,($B94-1)*gamesPerRound,0,gamesPerRound,3),3,FALSE))</f>
        <v>#N/A</v>
      </c>
      <c r="AS94" s="54" t="e">
        <f ca="1">IF(ISNA(VLOOKUP(AS93,OFFSET(Pairings!$D$2,($B94-1)*gamesPerRound,0,gamesPerRound,3),3,FALSE)),VLOOKUP(AS93,OFFSET(Pairings!$E$2,($B94-1)*gamesPerRound,0,gamesPerRound,3),3,FALSE),VLOOKUP(AS93,OFFSET(Pairings!$D$2,($B94-1)*gamesPerRound,0,gamesPerRound,3),3,FALSE))</f>
        <v>#N/A</v>
      </c>
      <c r="AT94" s="49" t="e">
        <f ca="1">SUM(Z94:AS94)</f>
        <v>#N/A</v>
      </c>
    </row>
    <row r="95" spans="1:46" x14ac:dyDescent="0.2">
      <c r="B95" s="48">
        <v>2</v>
      </c>
      <c r="C95" s="55" t="str">
        <f t="shared" ca="1" si="109"/>
        <v/>
      </c>
      <c r="D95" s="33" t="str">
        <f t="shared" ca="1" si="109"/>
        <v/>
      </c>
      <c r="E95" s="33" t="str">
        <f t="shared" ca="1" si="109"/>
        <v/>
      </c>
      <c r="F95" s="33" t="str">
        <f t="shared" ca="1" si="109"/>
        <v/>
      </c>
      <c r="G95" s="33" t="str">
        <f t="shared" ca="1" si="109"/>
        <v/>
      </c>
      <c r="H95" s="33" t="str">
        <f t="shared" ca="1" si="109"/>
        <v/>
      </c>
      <c r="I95" s="33" t="str">
        <f t="shared" ca="1" si="109"/>
        <v/>
      </c>
      <c r="J95" s="33" t="str">
        <f t="shared" ca="1" si="109"/>
        <v/>
      </c>
      <c r="K95" s="33" t="str">
        <f t="shared" ca="1" si="109"/>
        <v/>
      </c>
      <c r="L95" s="33" t="str">
        <f t="shared" ca="1" si="109"/>
        <v/>
      </c>
      <c r="M95" s="33" t="str">
        <f t="shared" ca="1" si="110"/>
        <v/>
      </c>
      <c r="N95" s="33" t="str">
        <f t="shared" ca="1" si="110"/>
        <v/>
      </c>
      <c r="O95" s="33" t="str">
        <f t="shared" ca="1" si="110"/>
        <v/>
      </c>
      <c r="P95" s="33" t="str">
        <f t="shared" ca="1" si="110"/>
        <v/>
      </c>
      <c r="Q95" s="33" t="str">
        <f t="shared" ca="1" si="110"/>
        <v/>
      </c>
      <c r="R95" s="33" t="str">
        <f t="shared" ca="1" si="110"/>
        <v/>
      </c>
      <c r="S95" s="33" t="str">
        <f t="shared" ca="1" si="110"/>
        <v/>
      </c>
      <c r="T95" s="33" t="str">
        <f t="shared" ca="1" si="110"/>
        <v/>
      </c>
      <c r="U95" s="33" t="str">
        <f t="shared" ca="1" si="110"/>
        <v/>
      </c>
      <c r="V95" s="33" t="str">
        <f t="shared" ca="1" si="110"/>
        <v/>
      </c>
      <c r="W95" s="69">
        <f ca="1">SUM(C95:V95)</f>
        <v>0</v>
      </c>
      <c r="X95" s="49"/>
      <c r="Z95" s="55" t="e">
        <f ca="1">IF(ISNA(VLOOKUP(Z93,OFFSET(Pairings!$D$2,($B95-1)*gamesPerRound,0,gamesPerRound,3),3,FALSE)),VLOOKUP(Z93,OFFSET(Pairings!$E$2,($B95-1)*gamesPerRound,0,gamesPerRound,3),3,FALSE),VLOOKUP(Z93,OFFSET(Pairings!$D$2,($B95-1)*gamesPerRound,0,gamesPerRound,3),3,FALSE))</f>
        <v>#N/A</v>
      </c>
      <c r="AA95" s="33" t="e">
        <f ca="1">IF(ISNA(VLOOKUP(AA93,OFFSET(Pairings!$D$2,($B95-1)*gamesPerRound,0,gamesPerRound,3),3,FALSE)),VLOOKUP(AA93,OFFSET(Pairings!$E$2,($B95-1)*gamesPerRound,0,gamesPerRound,3),3,FALSE),VLOOKUP(AA93,OFFSET(Pairings!$D$2,($B95-1)*gamesPerRound,0,gamesPerRound,3),3,FALSE))</f>
        <v>#N/A</v>
      </c>
      <c r="AB95" s="33" t="e">
        <f ca="1">IF(ISNA(VLOOKUP(AB93,OFFSET(Pairings!$D$2,($B95-1)*gamesPerRound,0,gamesPerRound,3),3,FALSE)),VLOOKUP(AB93,OFFSET(Pairings!$E$2,($B95-1)*gamesPerRound,0,gamesPerRound,3),3,FALSE),VLOOKUP(AB93,OFFSET(Pairings!$D$2,($B95-1)*gamesPerRound,0,gamesPerRound,3),3,FALSE))</f>
        <v>#N/A</v>
      </c>
      <c r="AC95" s="33" t="e">
        <f ca="1">IF(ISNA(VLOOKUP(AC93,OFFSET(Pairings!$D$2,($B95-1)*gamesPerRound,0,gamesPerRound,3),3,FALSE)),VLOOKUP(AC93,OFFSET(Pairings!$E$2,($B95-1)*gamesPerRound,0,gamesPerRound,3),3,FALSE),VLOOKUP(AC93,OFFSET(Pairings!$D$2,($B95-1)*gamesPerRound,0,gamesPerRound,3),3,FALSE))</f>
        <v>#N/A</v>
      </c>
      <c r="AD95" s="33" t="e">
        <f ca="1">IF(ISNA(VLOOKUP(AD93,OFFSET(Pairings!$D$2,($B95-1)*gamesPerRound,0,gamesPerRound,3),3,FALSE)),VLOOKUP(AD93,OFFSET(Pairings!$E$2,($B95-1)*gamesPerRound,0,gamesPerRound,3),3,FALSE),VLOOKUP(AD93,OFFSET(Pairings!$D$2,($B95-1)*gamesPerRound,0,gamesPerRound,3),3,FALSE))</f>
        <v>#N/A</v>
      </c>
      <c r="AE95" s="33" t="e">
        <f ca="1">IF(ISNA(VLOOKUP(AE93,OFFSET(Pairings!$D$2,($B95-1)*gamesPerRound,0,gamesPerRound,3),3,FALSE)),VLOOKUP(AE93,OFFSET(Pairings!$E$2,($B95-1)*gamesPerRound,0,gamesPerRound,3),3,FALSE),VLOOKUP(AE93,OFFSET(Pairings!$D$2,($B95-1)*gamesPerRound,0,gamesPerRound,3),3,FALSE))</f>
        <v>#N/A</v>
      </c>
      <c r="AF95" s="33" t="e">
        <f ca="1">IF(ISNA(VLOOKUP(AF93,OFFSET(Pairings!$D$2,($B95-1)*gamesPerRound,0,gamesPerRound,3),3,FALSE)),VLOOKUP(AF93,OFFSET(Pairings!$E$2,($B95-1)*gamesPerRound,0,gamesPerRound,3),3,FALSE),VLOOKUP(AF93,OFFSET(Pairings!$D$2,($B95-1)*gamesPerRound,0,gamesPerRound,3),3,FALSE))</f>
        <v>#N/A</v>
      </c>
      <c r="AG95" s="33" t="e">
        <f ca="1">IF(ISNA(VLOOKUP(AG93,OFFSET(Pairings!$D$2,($B95-1)*gamesPerRound,0,gamesPerRound,3),3,FALSE)),VLOOKUP(AG93,OFFSET(Pairings!$E$2,($B95-1)*gamesPerRound,0,gamesPerRound,3),3,FALSE),VLOOKUP(AG93,OFFSET(Pairings!$D$2,($B95-1)*gamesPerRound,0,gamesPerRound,3),3,FALSE))</f>
        <v>#N/A</v>
      </c>
      <c r="AH95" s="33" t="e">
        <f ca="1">IF(ISNA(VLOOKUP(AH93,OFFSET(Pairings!$D$2,($B95-1)*gamesPerRound,0,gamesPerRound,3),3,FALSE)),VLOOKUP(AH93,OFFSET(Pairings!$E$2,($B95-1)*gamesPerRound,0,gamesPerRound,3),3,FALSE),VLOOKUP(AH93,OFFSET(Pairings!$D$2,($B95-1)*gamesPerRound,0,gamesPerRound,3),3,FALSE))</f>
        <v>#N/A</v>
      </c>
      <c r="AI95" s="33" t="e">
        <f ca="1">IF(ISNA(VLOOKUP(AI93,OFFSET(Pairings!$D$2,($B95-1)*gamesPerRound,0,gamesPerRound,3),3,FALSE)),VLOOKUP(AI93,OFFSET(Pairings!$E$2,($B95-1)*gamesPerRound,0,gamesPerRound,3),3,FALSE),VLOOKUP(AI93,OFFSET(Pairings!$D$2,($B95-1)*gamesPerRound,0,gamesPerRound,3),3,FALSE))</f>
        <v>#N/A</v>
      </c>
      <c r="AJ95" s="33" t="e">
        <f ca="1">IF(ISNA(VLOOKUP(AJ93,OFFSET(Pairings!$D$2,($B95-1)*gamesPerRound,0,gamesPerRound,3),3,FALSE)),VLOOKUP(AJ93,OFFSET(Pairings!$E$2,($B95-1)*gamesPerRound,0,gamesPerRound,3),3,FALSE),VLOOKUP(AJ93,OFFSET(Pairings!$D$2,($B95-1)*gamesPerRound,0,gamesPerRound,3),3,FALSE))</f>
        <v>#N/A</v>
      </c>
      <c r="AK95" s="56" t="e">
        <f ca="1">IF(ISNA(VLOOKUP(AK93,OFFSET(Pairings!$D$2,($B95-1)*gamesPerRound,0,gamesPerRound,3),3,FALSE)),VLOOKUP(AK93,OFFSET(Pairings!$E$2,($B95-1)*gamesPerRound,0,gamesPerRound,3),3,FALSE),VLOOKUP(AK93,OFFSET(Pairings!$D$2,($B95-1)*gamesPerRound,0,gamesPerRound,3),3,FALSE))</f>
        <v>#N/A</v>
      </c>
      <c r="AL95" s="56" t="e">
        <f ca="1">IF(ISNA(VLOOKUP(AL93,OFFSET(Pairings!$D$2,($B95-1)*gamesPerRound,0,gamesPerRound,3),3,FALSE)),VLOOKUP(AL93,OFFSET(Pairings!$E$2,($B95-1)*gamesPerRound,0,gamesPerRound,3),3,FALSE),VLOOKUP(AL93,OFFSET(Pairings!$D$2,($B95-1)*gamesPerRound,0,gamesPerRound,3),3,FALSE))</f>
        <v>#N/A</v>
      </c>
      <c r="AM95" s="56" t="e">
        <f ca="1">IF(ISNA(VLOOKUP(AM93,OFFSET(Pairings!$D$2,($B95-1)*gamesPerRound,0,gamesPerRound,3),3,FALSE)),VLOOKUP(AM93,OFFSET(Pairings!$E$2,($B95-1)*gamesPerRound,0,gamesPerRound,3),3,FALSE),VLOOKUP(AM93,OFFSET(Pairings!$D$2,($B95-1)*gamesPerRound,0,gamesPerRound,3),3,FALSE))</f>
        <v>#N/A</v>
      </c>
      <c r="AN95" s="56" t="e">
        <f ca="1">IF(ISNA(VLOOKUP(AN93,OFFSET(Pairings!$D$2,($B95-1)*gamesPerRound,0,gamesPerRound,3),3,FALSE)),VLOOKUP(AN93,OFFSET(Pairings!$E$2,($B95-1)*gamesPerRound,0,gamesPerRound,3),3,FALSE),VLOOKUP(AN93,OFFSET(Pairings!$D$2,($B95-1)*gamesPerRound,0,gamesPerRound,3),3,FALSE))</f>
        <v>#N/A</v>
      </c>
      <c r="AO95" s="56" t="e">
        <f ca="1">IF(ISNA(VLOOKUP(AO93,OFFSET(Pairings!$D$2,($B95-1)*gamesPerRound,0,gamesPerRound,3),3,FALSE)),VLOOKUP(AO93,OFFSET(Pairings!$E$2,($B95-1)*gamesPerRound,0,gamesPerRound,3),3,FALSE),VLOOKUP(AO93,OFFSET(Pairings!$D$2,($B95-1)*gamesPerRound,0,gamesPerRound,3),3,FALSE))</f>
        <v>#N/A</v>
      </c>
      <c r="AP95" s="56" t="e">
        <f ca="1">IF(ISNA(VLOOKUP(AP93,OFFSET(Pairings!$D$2,($B95-1)*gamesPerRound,0,gamesPerRound,3),3,FALSE)),VLOOKUP(AP93,OFFSET(Pairings!$E$2,($B95-1)*gamesPerRound,0,gamesPerRound,3),3,FALSE),VLOOKUP(AP93,OFFSET(Pairings!$D$2,($B95-1)*gamesPerRound,0,gamesPerRound,3),3,FALSE))</f>
        <v>#N/A</v>
      </c>
      <c r="AQ95" s="56" t="e">
        <f ca="1">IF(ISNA(VLOOKUP(AQ93,OFFSET(Pairings!$D$2,($B95-1)*gamesPerRound,0,gamesPerRound,3),3,FALSE)),VLOOKUP(AQ93,OFFSET(Pairings!$E$2,($B95-1)*gamesPerRound,0,gamesPerRound,3),3,FALSE),VLOOKUP(AQ93,OFFSET(Pairings!$D$2,($B95-1)*gamesPerRound,0,gamesPerRound,3),3,FALSE))</f>
        <v>#N/A</v>
      </c>
      <c r="AR95" s="56" t="e">
        <f ca="1">IF(ISNA(VLOOKUP(AR93,OFFSET(Pairings!$D$2,($B95-1)*gamesPerRound,0,gamesPerRound,3),3,FALSE)),VLOOKUP(AR93,OFFSET(Pairings!$E$2,($B95-1)*gamesPerRound,0,gamesPerRound,3),3,FALSE),VLOOKUP(AR93,OFFSET(Pairings!$D$2,($B95-1)*gamesPerRound,0,gamesPerRound,3),3,FALSE))</f>
        <v>#N/A</v>
      </c>
      <c r="AS95" s="56" t="e">
        <f ca="1">IF(ISNA(VLOOKUP(AS93,OFFSET(Pairings!$D$2,($B95-1)*gamesPerRound,0,gamesPerRound,3),3,FALSE)),VLOOKUP(AS93,OFFSET(Pairings!$E$2,($B95-1)*gamesPerRound,0,gamesPerRound,3),3,FALSE),VLOOKUP(AS93,OFFSET(Pairings!$D$2,($B95-1)*gamesPerRound,0,gamesPerRound,3),3,FALSE))</f>
        <v>#N/A</v>
      </c>
      <c r="AT95" s="49" t="e">
        <f ca="1">SUM(Z95:AS95)</f>
        <v>#N/A</v>
      </c>
    </row>
    <row r="96" spans="1:46" x14ac:dyDescent="0.2">
      <c r="B96" s="48">
        <v>3</v>
      </c>
      <c r="C96" s="57" t="str">
        <f t="shared" ca="1" si="109"/>
        <v/>
      </c>
      <c r="D96" s="58" t="str">
        <f t="shared" ca="1" si="109"/>
        <v/>
      </c>
      <c r="E96" s="58" t="str">
        <f t="shared" ca="1" si="109"/>
        <v/>
      </c>
      <c r="F96" s="58" t="str">
        <f t="shared" ca="1" si="109"/>
        <v/>
      </c>
      <c r="G96" s="58" t="str">
        <f t="shared" ca="1" si="109"/>
        <v/>
      </c>
      <c r="H96" s="58" t="str">
        <f t="shared" ca="1" si="109"/>
        <v/>
      </c>
      <c r="I96" s="58" t="str">
        <f t="shared" ca="1" si="109"/>
        <v/>
      </c>
      <c r="J96" s="58" t="str">
        <f t="shared" ca="1" si="109"/>
        <v/>
      </c>
      <c r="K96" s="58" t="str">
        <f t="shared" ca="1" si="109"/>
        <v/>
      </c>
      <c r="L96" s="58" t="str">
        <f t="shared" ca="1" si="109"/>
        <v/>
      </c>
      <c r="M96" s="58" t="str">
        <f t="shared" ca="1" si="110"/>
        <v/>
      </c>
      <c r="N96" s="58" t="str">
        <f t="shared" ca="1" si="110"/>
        <v/>
      </c>
      <c r="O96" s="58" t="str">
        <f t="shared" ca="1" si="110"/>
        <v/>
      </c>
      <c r="P96" s="58" t="str">
        <f t="shared" ca="1" si="110"/>
        <v/>
      </c>
      <c r="Q96" s="58" t="str">
        <f t="shared" ca="1" si="110"/>
        <v/>
      </c>
      <c r="R96" s="58" t="str">
        <f t="shared" ca="1" si="110"/>
        <v/>
      </c>
      <c r="S96" s="58" t="str">
        <f t="shared" ca="1" si="110"/>
        <v/>
      </c>
      <c r="T96" s="58" t="str">
        <f t="shared" ca="1" si="110"/>
        <v/>
      </c>
      <c r="U96" s="58" t="str">
        <f t="shared" ca="1" si="110"/>
        <v/>
      </c>
      <c r="V96" s="58" t="str">
        <f t="shared" ca="1" si="110"/>
        <v/>
      </c>
      <c r="W96" s="69">
        <f ca="1">SUM(C96:V96)</f>
        <v>0</v>
      </c>
      <c r="X96" s="49"/>
      <c r="Z96" s="57" t="e">
        <f ca="1">IF(ISNA(VLOOKUP(Z93,OFFSET(Pairings!$D$2,($B96-1)*gamesPerRound,0,gamesPerRound,3),3,FALSE)),VLOOKUP(Z93,OFFSET(Pairings!$E$2,($B96-1)*gamesPerRound,0,gamesPerRound,3),3,FALSE),VLOOKUP(Z93,OFFSET(Pairings!$D$2,($B96-1)*gamesPerRound,0,gamesPerRound,3),3,FALSE))</f>
        <v>#N/A</v>
      </c>
      <c r="AA96" s="58" t="e">
        <f ca="1">IF(ISNA(VLOOKUP(AA93,OFFSET(Pairings!$D$2,($B96-1)*gamesPerRound,0,gamesPerRound,3),3,FALSE)),VLOOKUP(AA93,OFFSET(Pairings!$E$2,($B96-1)*gamesPerRound,0,gamesPerRound,3),3,FALSE),VLOOKUP(AA93,OFFSET(Pairings!$D$2,($B96-1)*gamesPerRound,0,gamesPerRound,3),3,FALSE))</f>
        <v>#N/A</v>
      </c>
      <c r="AB96" s="58" t="e">
        <f ca="1">IF(ISNA(VLOOKUP(AB93,OFFSET(Pairings!$D$2,($B96-1)*gamesPerRound,0,gamesPerRound,3),3,FALSE)),VLOOKUP(AB93,OFFSET(Pairings!$E$2,($B96-1)*gamesPerRound,0,gamesPerRound,3),3,FALSE),VLOOKUP(AB93,OFFSET(Pairings!$D$2,($B96-1)*gamesPerRound,0,gamesPerRound,3),3,FALSE))</f>
        <v>#N/A</v>
      </c>
      <c r="AC96" s="58" t="e">
        <f ca="1">IF(ISNA(VLOOKUP(AC93,OFFSET(Pairings!$D$2,($B96-1)*gamesPerRound,0,gamesPerRound,3),3,FALSE)),VLOOKUP(AC93,OFFSET(Pairings!$E$2,($B96-1)*gamesPerRound,0,gamesPerRound,3),3,FALSE),VLOOKUP(AC93,OFFSET(Pairings!$D$2,($B96-1)*gamesPerRound,0,gamesPerRound,3),3,FALSE))</f>
        <v>#N/A</v>
      </c>
      <c r="AD96" s="58" t="e">
        <f ca="1">IF(ISNA(VLOOKUP(AD93,OFFSET(Pairings!$D$2,($B96-1)*gamesPerRound,0,gamesPerRound,3),3,FALSE)),VLOOKUP(AD93,OFFSET(Pairings!$E$2,($B96-1)*gamesPerRound,0,gamesPerRound,3),3,FALSE),VLOOKUP(AD93,OFFSET(Pairings!$D$2,($B96-1)*gamesPerRound,0,gamesPerRound,3),3,FALSE))</f>
        <v>#N/A</v>
      </c>
      <c r="AE96" s="58" t="e">
        <f ca="1">IF(ISNA(VLOOKUP(AE93,OFFSET(Pairings!$D$2,($B96-1)*gamesPerRound,0,gamesPerRound,3),3,FALSE)),VLOOKUP(AE93,OFFSET(Pairings!$E$2,($B96-1)*gamesPerRound,0,gamesPerRound,3),3,FALSE),VLOOKUP(AE93,OFFSET(Pairings!$D$2,($B96-1)*gamesPerRound,0,gamesPerRound,3),3,FALSE))</f>
        <v>#N/A</v>
      </c>
      <c r="AF96" s="58" t="e">
        <f ca="1">IF(ISNA(VLOOKUP(AF93,OFFSET(Pairings!$D$2,($B96-1)*gamesPerRound,0,gamesPerRound,3),3,FALSE)),VLOOKUP(AF93,OFFSET(Pairings!$E$2,($B96-1)*gamesPerRound,0,gamesPerRound,3),3,FALSE),VLOOKUP(AF93,OFFSET(Pairings!$D$2,($B96-1)*gamesPerRound,0,gamesPerRound,3),3,FALSE))</f>
        <v>#N/A</v>
      </c>
      <c r="AG96" s="58" t="e">
        <f ca="1">IF(ISNA(VLOOKUP(AG93,OFFSET(Pairings!$D$2,($B96-1)*gamesPerRound,0,gamesPerRound,3),3,FALSE)),VLOOKUP(AG93,OFFSET(Pairings!$E$2,($B96-1)*gamesPerRound,0,gamesPerRound,3),3,FALSE),VLOOKUP(AG93,OFFSET(Pairings!$D$2,($B96-1)*gamesPerRound,0,gamesPerRound,3),3,FALSE))</f>
        <v>#N/A</v>
      </c>
      <c r="AH96" s="58" t="e">
        <f ca="1">IF(ISNA(VLOOKUP(AH93,OFFSET(Pairings!$D$2,($B96-1)*gamesPerRound,0,gamesPerRound,3),3,FALSE)),VLOOKUP(AH93,OFFSET(Pairings!$E$2,($B96-1)*gamesPerRound,0,gamesPerRound,3),3,FALSE),VLOOKUP(AH93,OFFSET(Pairings!$D$2,($B96-1)*gamesPerRound,0,gamesPerRound,3),3,FALSE))</f>
        <v>#N/A</v>
      </c>
      <c r="AI96" s="58" t="e">
        <f ca="1">IF(ISNA(VLOOKUP(AI93,OFFSET(Pairings!$D$2,($B96-1)*gamesPerRound,0,gamesPerRound,3),3,FALSE)),VLOOKUP(AI93,OFFSET(Pairings!$E$2,($B96-1)*gamesPerRound,0,gamesPerRound,3),3,FALSE),VLOOKUP(AI93,OFFSET(Pairings!$D$2,($B96-1)*gamesPerRound,0,gamesPerRound,3),3,FALSE))</f>
        <v>#N/A</v>
      </c>
      <c r="AJ96" s="58" t="e">
        <f ca="1">IF(ISNA(VLOOKUP(AJ93,OFFSET(Pairings!$D$2,($B96-1)*gamesPerRound,0,gamesPerRound,3),3,FALSE)),VLOOKUP(AJ93,OFFSET(Pairings!$E$2,($B96-1)*gamesPerRound,0,gamesPerRound,3),3,FALSE),VLOOKUP(AJ93,OFFSET(Pairings!$D$2,($B96-1)*gamesPerRound,0,gamesPerRound,3),3,FALSE))</f>
        <v>#N/A</v>
      </c>
      <c r="AK96" s="59" t="e">
        <f ca="1">IF(ISNA(VLOOKUP(AK93,OFFSET(Pairings!$D$2,($B96-1)*gamesPerRound,0,gamesPerRound,3),3,FALSE)),VLOOKUP(AK93,OFFSET(Pairings!$E$2,($B96-1)*gamesPerRound,0,gamesPerRound,3),3,FALSE),VLOOKUP(AK93,OFFSET(Pairings!$D$2,($B96-1)*gamesPerRound,0,gamesPerRound,3),3,FALSE))</f>
        <v>#N/A</v>
      </c>
      <c r="AL96" s="59" t="e">
        <f ca="1">IF(ISNA(VLOOKUP(AL93,OFFSET(Pairings!$D$2,($B96-1)*gamesPerRound,0,gamesPerRound,3),3,FALSE)),VLOOKUP(AL93,OFFSET(Pairings!$E$2,($B96-1)*gamesPerRound,0,gamesPerRound,3),3,FALSE),VLOOKUP(AL93,OFFSET(Pairings!$D$2,($B96-1)*gamesPerRound,0,gamesPerRound,3),3,FALSE))</f>
        <v>#N/A</v>
      </c>
      <c r="AM96" s="59" t="e">
        <f ca="1">IF(ISNA(VLOOKUP(AM93,OFFSET(Pairings!$D$2,($B96-1)*gamesPerRound,0,gamesPerRound,3),3,FALSE)),VLOOKUP(AM93,OFFSET(Pairings!$E$2,($B96-1)*gamesPerRound,0,gamesPerRound,3),3,FALSE),VLOOKUP(AM93,OFFSET(Pairings!$D$2,($B96-1)*gamesPerRound,0,gamesPerRound,3),3,FALSE))</f>
        <v>#N/A</v>
      </c>
      <c r="AN96" s="59" t="e">
        <f ca="1">IF(ISNA(VLOOKUP(AN93,OFFSET(Pairings!$D$2,($B96-1)*gamesPerRound,0,gamesPerRound,3),3,FALSE)),VLOOKUP(AN93,OFFSET(Pairings!$E$2,($B96-1)*gamesPerRound,0,gamesPerRound,3),3,FALSE),VLOOKUP(AN93,OFFSET(Pairings!$D$2,($B96-1)*gamesPerRound,0,gamesPerRound,3),3,FALSE))</f>
        <v>#N/A</v>
      </c>
      <c r="AO96" s="59" t="e">
        <f ca="1">IF(ISNA(VLOOKUP(AO93,OFFSET(Pairings!$D$2,($B96-1)*gamesPerRound,0,gamesPerRound,3),3,FALSE)),VLOOKUP(AO93,OFFSET(Pairings!$E$2,($B96-1)*gamesPerRound,0,gamesPerRound,3),3,FALSE),VLOOKUP(AO93,OFFSET(Pairings!$D$2,($B96-1)*gamesPerRound,0,gamesPerRound,3),3,FALSE))</f>
        <v>#N/A</v>
      </c>
      <c r="AP96" s="59" t="e">
        <f ca="1">IF(ISNA(VLOOKUP(AP93,OFFSET(Pairings!$D$2,($B96-1)*gamesPerRound,0,gamesPerRound,3),3,FALSE)),VLOOKUP(AP93,OFFSET(Pairings!$E$2,($B96-1)*gamesPerRound,0,gamesPerRound,3),3,FALSE),VLOOKUP(AP93,OFFSET(Pairings!$D$2,($B96-1)*gamesPerRound,0,gamesPerRound,3),3,FALSE))</f>
        <v>#N/A</v>
      </c>
      <c r="AQ96" s="59" t="e">
        <f ca="1">IF(ISNA(VLOOKUP(AQ93,OFFSET(Pairings!$D$2,($B96-1)*gamesPerRound,0,gamesPerRound,3),3,FALSE)),VLOOKUP(AQ93,OFFSET(Pairings!$E$2,($B96-1)*gamesPerRound,0,gamesPerRound,3),3,FALSE),VLOOKUP(AQ93,OFFSET(Pairings!$D$2,($B96-1)*gamesPerRound,0,gamesPerRound,3),3,FALSE))</f>
        <v>#N/A</v>
      </c>
      <c r="AR96" s="59" t="e">
        <f ca="1">IF(ISNA(VLOOKUP(AR93,OFFSET(Pairings!$D$2,($B96-1)*gamesPerRound,0,gamesPerRound,3),3,FALSE)),VLOOKUP(AR93,OFFSET(Pairings!$E$2,($B96-1)*gamesPerRound,0,gamesPerRound,3),3,FALSE),VLOOKUP(AR93,OFFSET(Pairings!$D$2,($B96-1)*gamesPerRound,0,gamesPerRound,3),3,FALSE))</f>
        <v>#N/A</v>
      </c>
      <c r="AS96" s="59" t="e">
        <f ca="1">IF(ISNA(VLOOKUP(AS93,OFFSET(Pairings!$D$2,($B96-1)*gamesPerRound,0,gamesPerRound,3),3,FALSE)),VLOOKUP(AS93,OFFSET(Pairings!$E$2,($B96-1)*gamesPerRound,0,gamesPerRound,3),3,FALSE),VLOOKUP(AS93,OFFSET(Pairings!$D$2,($B96-1)*gamesPerRound,0,gamesPerRound,3),3,FALSE))</f>
        <v>#N/A</v>
      </c>
      <c r="AT96" s="49" t="e">
        <f ca="1">SUM(Z96:AS96)</f>
        <v>#N/A</v>
      </c>
    </row>
    <row r="97" spans="1:46" ht="15.75" thickBot="1" x14ac:dyDescent="0.25">
      <c r="B97" s="18" t="s">
        <v>110</v>
      </c>
      <c r="C97" s="61">
        <f t="shared" ref="C97:W97" ca="1" si="111">SUM(C94:C96)</f>
        <v>0</v>
      </c>
      <c r="D97" s="51">
        <f t="shared" ca="1" si="111"/>
        <v>0</v>
      </c>
      <c r="E97" s="51">
        <f t="shared" ca="1" si="111"/>
        <v>0</v>
      </c>
      <c r="F97" s="51">
        <f t="shared" ca="1" si="111"/>
        <v>0</v>
      </c>
      <c r="G97" s="51">
        <f t="shared" ca="1" si="111"/>
        <v>0</v>
      </c>
      <c r="H97" s="51">
        <f t="shared" ca="1" si="111"/>
        <v>0</v>
      </c>
      <c r="I97" s="51">
        <f t="shared" ca="1" si="111"/>
        <v>0</v>
      </c>
      <c r="J97" s="51">
        <f t="shared" ca="1" si="111"/>
        <v>0</v>
      </c>
      <c r="K97" s="51">
        <f t="shared" ca="1" si="111"/>
        <v>0</v>
      </c>
      <c r="L97" s="51">
        <f t="shared" ca="1" si="111"/>
        <v>0</v>
      </c>
      <c r="M97" s="51">
        <f t="shared" ca="1" si="111"/>
        <v>0</v>
      </c>
      <c r="N97" s="51">
        <f t="shared" ca="1" si="111"/>
        <v>0</v>
      </c>
      <c r="O97" s="51">
        <f t="shared" ca="1" si="111"/>
        <v>0</v>
      </c>
      <c r="P97" s="51">
        <f t="shared" ca="1" si="111"/>
        <v>0</v>
      </c>
      <c r="Q97" s="51">
        <f t="shared" ca="1" si="111"/>
        <v>0</v>
      </c>
      <c r="R97" s="51">
        <f t="shared" ca="1" si="111"/>
        <v>0</v>
      </c>
      <c r="S97" s="51">
        <f t="shared" ca="1" si="111"/>
        <v>0</v>
      </c>
      <c r="T97" s="51">
        <f t="shared" ca="1" si="111"/>
        <v>0</v>
      </c>
      <c r="U97" s="51">
        <f t="shared" ca="1" si="111"/>
        <v>0</v>
      </c>
      <c r="V97" s="51">
        <f t="shared" ca="1" si="111"/>
        <v>0</v>
      </c>
      <c r="W97" s="70">
        <f t="shared" ca="1" si="111"/>
        <v>0</v>
      </c>
      <c r="X97" s="65">
        <f ca="1">VLOOKUP(A93,OFFSET(Teams!$B$1,1,0,teams,4),4,FALSE)</f>
        <v>1</v>
      </c>
      <c r="Z97" s="61" t="e">
        <f t="shared" ref="Z97:AT97" ca="1" si="112">SUM(Z94:Z96)</f>
        <v>#N/A</v>
      </c>
      <c r="AA97" s="51" t="e">
        <f t="shared" ca="1" si="112"/>
        <v>#N/A</v>
      </c>
      <c r="AB97" s="51" t="e">
        <f t="shared" ca="1" si="112"/>
        <v>#N/A</v>
      </c>
      <c r="AC97" s="51" t="e">
        <f t="shared" ca="1" si="112"/>
        <v>#N/A</v>
      </c>
      <c r="AD97" s="51" t="e">
        <f t="shared" ca="1" si="112"/>
        <v>#N/A</v>
      </c>
      <c r="AE97" s="51" t="e">
        <f t="shared" ca="1" si="112"/>
        <v>#N/A</v>
      </c>
      <c r="AF97" s="51" t="e">
        <f t="shared" ca="1" si="112"/>
        <v>#N/A</v>
      </c>
      <c r="AG97" s="51" t="e">
        <f t="shared" ca="1" si="112"/>
        <v>#N/A</v>
      </c>
      <c r="AH97" s="51" t="e">
        <f t="shared" ca="1" si="112"/>
        <v>#N/A</v>
      </c>
      <c r="AI97" s="51" t="e">
        <f t="shared" ca="1" si="112"/>
        <v>#N/A</v>
      </c>
      <c r="AJ97" s="51" t="e">
        <f t="shared" ca="1" si="112"/>
        <v>#N/A</v>
      </c>
      <c r="AK97" s="51" t="e">
        <f t="shared" ca="1" si="112"/>
        <v>#N/A</v>
      </c>
      <c r="AL97" s="51" t="e">
        <f t="shared" ca="1" si="112"/>
        <v>#N/A</v>
      </c>
      <c r="AM97" s="51" t="e">
        <f t="shared" ca="1" si="112"/>
        <v>#N/A</v>
      </c>
      <c r="AN97" s="51" t="e">
        <f t="shared" ca="1" si="112"/>
        <v>#N/A</v>
      </c>
      <c r="AO97" s="51" t="e">
        <f t="shared" ca="1" si="112"/>
        <v>#N/A</v>
      </c>
      <c r="AP97" s="51" t="e">
        <f t="shared" ca="1" si="112"/>
        <v>#N/A</v>
      </c>
      <c r="AQ97" s="51" t="e">
        <f t="shared" ca="1" si="112"/>
        <v>#N/A</v>
      </c>
      <c r="AR97" s="51" t="e">
        <f t="shared" ca="1" si="112"/>
        <v>#N/A</v>
      </c>
      <c r="AS97" s="51" t="e">
        <f t="shared" ca="1" si="112"/>
        <v>#N/A</v>
      </c>
      <c r="AT97" s="37" t="e">
        <f t="shared" ca="1" si="112"/>
        <v>#N/A</v>
      </c>
    </row>
    <row r="98" spans="1:46" ht="15.75" thickBot="1" x14ac:dyDescent="0.25"/>
    <row r="99" spans="1:46" x14ac:dyDescent="0.2">
      <c r="A99" s="12" t="s">
        <v>375</v>
      </c>
      <c r="B99" s="38">
        <f>VLOOKUP(A99,TeamLookup,2,FALSE)</f>
        <v>0</v>
      </c>
      <c r="C99" s="60" t="str">
        <f>$A99&amp;"."&amp;TEXT(C$1,"00")</f>
        <v>Q.01</v>
      </c>
      <c r="D99" s="50" t="str">
        <f t="shared" ref="D99:V99" si="113">$A99&amp;"."&amp;TEXT(D$1,"00")</f>
        <v>Q.02</v>
      </c>
      <c r="E99" s="50" t="str">
        <f t="shared" si="113"/>
        <v>Q.03</v>
      </c>
      <c r="F99" s="50" t="str">
        <f t="shared" si="113"/>
        <v>Q.04</v>
      </c>
      <c r="G99" s="50" t="str">
        <f t="shared" si="113"/>
        <v>Q.05</v>
      </c>
      <c r="H99" s="50" t="str">
        <f t="shared" si="113"/>
        <v>Q.06</v>
      </c>
      <c r="I99" s="50" t="str">
        <f t="shared" si="113"/>
        <v>Q.07</v>
      </c>
      <c r="J99" s="50" t="str">
        <f t="shared" si="113"/>
        <v>Q.08</v>
      </c>
      <c r="K99" s="50" t="str">
        <f t="shared" si="113"/>
        <v>Q.09</v>
      </c>
      <c r="L99" s="50" t="str">
        <f t="shared" si="113"/>
        <v>Q.10</v>
      </c>
      <c r="M99" s="50" t="str">
        <f t="shared" si="113"/>
        <v>Q.11</v>
      </c>
      <c r="N99" s="50" t="str">
        <f t="shared" si="113"/>
        <v>Q.12</v>
      </c>
      <c r="O99" s="50" t="str">
        <f t="shared" si="113"/>
        <v>Q.13</v>
      </c>
      <c r="P99" s="50" t="str">
        <f t="shared" si="113"/>
        <v>Q.14</v>
      </c>
      <c r="Q99" s="50" t="str">
        <f t="shared" si="113"/>
        <v>Q.15</v>
      </c>
      <c r="R99" s="50" t="str">
        <f t="shared" si="113"/>
        <v>Q.16</v>
      </c>
      <c r="S99" s="50" t="str">
        <f t="shared" si="113"/>
        <v>Q.17</v>
      </c>
      <c r="T99" s="50" t="str">
        <f t="shared" si="113"/>
        <v>Q.18</v>
      </c>
      <c r="U99" s="50" t="str">
        <f t="shared" si="113"/>
        <v>Q.19</v>
      </c>
      <c r="V99" s="50" t="str">
        <f t="shared" si="113"/>
        <v>Q.20</v>
      </c>
      <c r="W99" s="67" t="s">
        <v>110</v>
      </c>
      <c r="X99" s="66" t="s">
        <v>137</v>
      </c>
      <c r="Y99" s="12"/>
      <c r="Z99" s="60" t="str">
        <f>$A99&amp;"."&amp;TEXT(Z$1,"00")</f>
        <v>Q.01</v>
      </c>
      <c r="AA99" s="50" t="str">
        <f t="shared" ref="AA99:AS99" si="114">$A99&amp;"."&amp;TEXT(AA$1,"00")</f>
        <v>Q.02</v>
      </c>
      <c r="AB99" s="50" t="str">
        <f t="shared" si="114"/>
        <v>Q.03</v>
      </c>
      <c r="AC99" s="50" t="str">
        <f t="shared" si="114"/>
        <v>Q.04</v>
      </c>
      <c r="AD99" s="50" t="str">
        <f t="shared" si="114"/>
        <v>Q.05</v>
      </c>
      <c r="AE99" s="50" t="str">
        <f t="shared" si="114"/>
        <v>Q.06</v>
      </c>
      <c r="AF99" s="50" t="str">
        <f t="shared" si="114"/>
        <v>Q.07</v>
      </c>
      <c r="AG99" s="50" t="str">
        <f t="shared" si="114"/>
        <v>Q.08</v>
      </c>
      <c r="AH99" s="50" t="str">
        <f t="shared" si="114"/>
        <v>Q.09</v>
      </c>
      <c r="AI99" s="50" t="str">
        <f t="shared" si="114"/>
        <v>Q.10</v>
      </c>
      <c r="AJ99" s="50" t="str">
        <f t="shared" si="114"/>
        <v>Q.11</v>
      </c>
      <c r="AK99" s="50" t="str">
        <f t="shared" si="114"/>
        <v>Q.12</v>
      </c>
      <c r="AL99" s="50" t="str">
        <f t="shared" si="114"/>
        <v>Q.13</v>
      </c>
      <c r="AM99" s="50" t="str">
        <f t="shared" si="114"/>
        <v>Q.14</v>
      </c>
      <c r="AN99" s="50" t="str">
        <f t="shared" si="114"/>
        <v>Q.15</v>
      </c>
      <c r="AO99" s="50" t="str">
        <f t="shared" si="114"/>
        <v>Q.16</v>
      </c>
      <c r="AP99" s="50" t="str">
        <f t="shared" si="114"/>
        <v>Q.17</v>
      </c>
      <c r="AQ99" s="50" t="str">
        <f t="shared" si="114"/>
        <v>Q.18</v>
      </c>
      <c r="AR99" s="50" t="str">
        <f t="shared" si="114"/>
        <v>Q.19</v>
      </c>
      <c r="AS99" s="50" t="str">
        <f t="shared" si="114"/>
        <v>Q.20</v>
      </c>
      <c r="AT99" s="36" t="s">
        <v>110</v>
      </c>
    </row>
    <row r="100" spans="1:46" x14ac:dyDescent="0.2">
      <c r="B100" s="48">
        <v>1</v>
      </c>
      <c r="C100" s="52" t="str">
        <f t="shared" ref="C100:L102" ca="1" si="115">IF(ISNA(Z100),"",Z100)</f>
        <v/>
      </c>
      <c r="D100" s="53" t="str">
        <f t="shared" ca="1" si="115"/>
        <v/>
      </c>
      <c r="E100" s="53" t="str">
        <f t="shared" ca="1" si="115"/>
        <v/>
      </c>
      <c r="F100" s="53" t="str">
        <f t="shared" ca="1" si="115"/>
        <v/>
      </c>
      <c r="G100" s="53" t="str">
        <f t="shared" ca="1" si="115"/>
        <v/>
      </c>
      <c r="H100" s="53" t="str">
        <f t="shared" ca="1" si="115"/>
        <v/>
      </c>
      <c r="I100" s="53" t="str">
        <f t="shared" ca="1" si="115"/>
        <v/>
      </c>
      <c r="J100" s="53" t="str">
        <f t="shared" ca="1" si="115"/>
        <v/>
      </c>
      <c r="K100" s="53" t="str">
        <f t="shared" ca="1" si="115"/>
        <v/>
      </c>
      <c r="L100" s="53" t="str">
        <f t="shared" ca="1" si="115"/>
        <v/>
      </c>
      <c r="M100" s="53" t="str">
        <f t="shared" ref="M100:V102" ca="1" si="116">IF(ISNA(AJ100),"",AJ100)</f>
        <v/>
      </c>
      <c r="N100" s="53" t="str">
        <f t="shared" ca="1" si="116"/>
        <v/>
      </c>
      <c r="O100" s="53" t="str">
        <f t="shared" ca="1" si="116"/>
        <v/>
      </c>
      <c r="P100" s="53" t="str">
        <f t="shared" ca="1" si="116"/>
        <v/>
      </c>
      <c r="Q100" s="53" t="str">
        <f t="shared" ca="1" si="116"/>
        <v/>
      </c>
      <c r="R100" s="53" t="str">
        <f t="shared" ca="1" si="116"/>
        <v/>
      </c>
      <c r="S100" s="53" t="str">
        <f t="shared" ca="1" si="116"/>
        <v/>
      </c>
      <c r="T100" s="53" t="str">
        <f t="shared" ca="1" si="116"/>
        <v/>
      </c>
      <c r="U100" s="53" t="str">
        <f t="shared" ca="1" si="116"/>
        <v/>
      </c>
      <c r="V100" s="53" t="str">
        <f t="shared" ca="1" si="116"/>
        <v/>
      </c>
      <c r="W100" s="68">
        <f ca="1">SUM(C100:V100)</f>
        <v>0</v>
      </c>
      <c r="X100" s="49"/>
      <c r="Z100" s="53" t="e">
        <f ca="1">IF(ISNA(VLOOKUP(Z99,OFFSET(Pairings!$D$2,($B100-1)*gamesPerRound,0,gamesPerRound,3),3,FALSE)),VLOOKUP(Z99,OFFSET(Pairings!$E$2,($B100-1)*gamesPerRound,0,gamesPerRound,3),3,FALSE),VLOOKUP(Z99,OFFSET(Pairings!$D$2,($B100-1)*gamesPerRound,0,gamesPerRound,3),3,FALSE))</f>
        <v>#N/A</v>
      </c>
      <c r="AA100" s="53" t="e">
        <f ca="1">IF(ISNA(VLOOKUP(AA99,OFFSET(Pairings!$D$2,($B100-1)*gamesPerRound,0,gamesPerRound,3),3,FALSE)),VLOOKUP(AA99,OFFSET(Pairings!$E$2,($B100-1)*gamesPerRound,0,gamesPerRound,3),3,FALSE),VLOOKUP(AA99,OFFSET(Pairings!$D$2,($B100-1)*gamesPerRound,0,gamesPerRound,3),3,FALSE))</f>
        <v>#N/A</v>
      </c>
      <c r="AB100" s="53" t="e">
        <f ca="1">IF(ISNA(VLOOKUP(AB99,OFFSET(Pairings!$D$2,($B100-1)*gamesPerRound,0,gamesPerRound,3),3,FALSE)),VLOOKUP(AB99,OFFSET(Pairings!$E$2,($B100-1)*gamesPerRound,0,gamesPerRound,3),3,FALSE),VLOOKUP(AB99,OFFSET(Pairings!$D$2,($B100-1)*gamesPerRound,0,gamesPerRound,3),3,FALSE))</f>
        <v>#N/A</v>
      </c>
      <c r="AC100" s="53" t="e">
        <f ca="1">IF(ISNA(VLOOKUP(AC99,OFFSET(Pairings!$D$2,($B100-1)*gamesPerRound,0,gamesPerRound,3),3,FALSE)),VLOOKUP(AC99,OFFSET(Pairings!$E$2,($B100-1)*gamesPerRound,0,gamesPerRound,3),3,FALSE),VLOOKUP(AC99,OFFSET(Pairings!$D$2,($B100-1)*gamesPerRound,0,gamesPerRound,3),3,FALSE))</f>
        <v>#N/A</v>
      </c>
      <c r="AD100" s="53" t="e">
        <f ca="1">IF(ISNA(VLOOKUP(AD99,OFFSET(Pairings!$D$2,($B100-1)*gamesPerRound,0,gamesPerRound,3),3,FALSE)),VLOOKUP(AD99,OFFSET(Pairings!$E$2,($B100-1)*gamesPerRound,0,gamesPerRound,3),3,FALSE),VLOOKUP(AD99,OFFSET(Pairings!$D$2,($B100-1)*gamesPerRound,0,gamesPerRound,3),3,FALSE))</f>
        <v>#N/A</v>
      </c>
      <c r="AE100" s="53" t="e">
        <f ca="1">IF(ISNA(VLOOKUP(AE99,OFFSET(Pairings!$D$2,($B100-1)*gamesPerRound,0,gamesPerRound,3),3,FALSE)),VLOOKUP(AE99,OFFSET(Pairings!$E$2,($B100-1)*gamesPerRound,0,gamesPerRound,3),3,FALSE),VLOOKUP(AE99,OFFSET(Pairings!$D$2,($B100-1)*gamesPerRound,0,gamesPerRound,3),3,FALSE))</f>
        <v>#N/A</v>
      </c>
      <c r="AF100" s="53" t="e">
        <f ca="1">IF(ISNA(VLOOKUP(AF99,OFFSET(Pairings!$D$2,($B100-1)*gamesPerRound,0,gamesPerRound,3),3,FALSE)),VLOOKUP(AF99,OFFSET(Pairings!$E$2,($B100-1)*gamesPerRound,0,gamesPerRound,3),3,FALSE),VLOOKUP(AF99,OFFSET(Pairings!$D$2,($B100-1)*gamesPerRound,0,gamesPerRound,3),3,FALSE))</f>
        <v>#N/A</v>
      </c>
      <c r="AG100" s="53" t="e">
        <f ca="1">IF(ISNA(VLOOKUP(AG99,OFFSET(Pairings!$D$2,($B100-1)*gamesPerRound,0,gamesPerRound,3),3,FALSE)),VLOOKUP(AG99,OFFSET(Pairings!$E$2,($B100-1)*gamesPerRound,0,gamesPerRound,3),3,FALSE),VLOOKUP(AG99,OFFSET(Pairings!$D$2,($B100-1)*gamesPerRound,0,gamesPerRound,3),3,FALSE))</f>
        <v>#N/A</v>
      </c>
      <c r="AH100" s="53" t="e">
        <f ca="1">IF(ISNA(VLOOKUP(AH99,OFFSET(Pairings!$D$2,($B100-1)*gamesPerRound,0,gamesPerRound,3),3,FALSE)),VLOOKUP(AH99,OFFSET(Pairings!$E$2,($B100-1)*gamesPerRound,0,gamesPerRound,3),3,FALSE),VLOOKUP(AH99,OFFSET(Pairings!$D$2,($B100-1)*gamesPerRound,0,gamesPerRound,3),3,FALSE))</f>
        <v>#N/A</v>
      </c>
      <c r="AI100" s="53" t="e">
        <f ca="1">IF(ISNA(VLOOKUP(AI99,OFFSET(Pairings!$D$2,($B100-1)*gamesPerRound,0,gamesPerRound,3),3,FALSE)),VLOOKUP(AI99,OFFSET(Pairings!$E$2,($B100-1)*gamesPerRound,0,gamesPerRound,3),3,FALSE),VLOOKUP(AI99,OFFSET(Pairings!$D$2,($B100-1)*gamesPerRound,0,gamesPerRound,3),3,FALSE))</f>
        <v>#N/A</v>
      </c>
      <c r="AJ100" s="53" t="e">
        <f ca="1">IF(ISNA(VLOOKUP(AJ99,OFFSET(Pairings!$D$2,($B100-1)*gamesPerRound,0,gamesPerRound,3),3,FALSE)),VLOOKUP(AJ99,OFFSET(Pairings!$E$2,($B100-1)*gamesPerRound,0,gamesPerRound,3),3,FALSE),VLOOKUP(AJ99,OFFSET(Pairings!$D$2,($B100-1)*gamesPerRound,0,gamesPerRound,3),3,FALSE))</f>
        <v>#N/A</v>
      </c>
      <c r="AK100" s="54" t="e">
        <f ca="1">IF(ISNA(VLOOKUP(AK99,OFFSET(Pairings!$D$2,($B100-1)*gamesPerRound,0,gamesPerRound,3),3,FALSE)),VLOOKUP(AK99,OFFSET(Pairings!$E$2,($B100-1)*gamesPerRound,0,gamesPerRound,3),3,FALSE),VLOOKUP(AK99,OFFSET(Pairings!$D$2,($B100-1)*gamesPerRound,0,gamesPerRound,3),3,FALSE))</f>
        <v>#N/A</v>
      </c>
      <c r="AL100" s="54" t="e">
        <f ca="1">IF(ISNA(VLOOKUP(AL99,OFFSET(Pairings!$D$2,($B100-1)*gamesPerRound,0,gamesPerRound,3),3,FALSE)),VLOOKUP(AL99,OFFSET(Pairings!$E$2,($B100-1)*gamesPerRound,0,gamesPerRound,3),3,FALSE),VLOOKUP(AL99,OFFSET(Pairings!$D$2,($B100-1)*gamesPerRound,0,gamesPerRound,3),3,FALSE))</f>
        <v>#N/A</v>
      </c>
      <c r="AM100" s="54" t="e">
        <f ca="1">IF(ISNA(VLOOKUP(AM99,OFFSET(Pairings!$D$2,($B100-1)*gamesPerRound,0,gamesPerRound,3),3,FALSE)),VLOOKUP(AM99,OFFSET(Pairings!$E$2,($B100-1)*gamesPerRound,0,gamesPerRound,3),3,FALSE),VLOOKUP(AM99,OFFSET(Pairings!$D$2,($B100-1)*gamesPerRound,0,gamesPerRound,3),3,FALSE))</f>
        <v>#N/A</v>
      </c>
      <c r="AN100" s="54" t="e">
        <f ca="1">IF(ISNA(VLOOKUP(AN99,OFFSET(Pairings!$D$2,($B100-1)*gamesPerRound,0,gamesPerRound,3),3,FALSE)),VLOOKUP(AN99,OFFSET(Pairings!$E$2,($B100-1)*gamesPerRound,0,gamesPerRound,3),3,FALSE),VLOOKUP(AN99,OFFSET(Pairings!$D$2,($B100-1)*gamesPerRound,0,gamesPerRound,3),3,FALSE))</f>
        <v>#N/A</v>
      </c>
      <c r="AO100" s="54" t="e">
        <f ca="1">IF(ISNA(VLOOKUP(AO99,OFFSET(Pairings!$D$2,($B100-1)*gamesPerRound,0,gamesPerRound,3),3,FALSE)),VLOOKUP(AO99,OFFSET(Pairings!$E$2,($B100-1)*gamesPerRound,0,gamesPerRound,3),3,FALSE),VLOOKUP(AO99,OFFSET(Pairings!$D$2,($B100-1)*gamesPerRound,0,gamesPerRound,3),3,FALSE))</f>
        <v>#N/A</v>
      </c>
      <c r="AP100" s="54" t="e">
        <f ca="1">IF(ISNA(VLOOKUP(AP99,OFFSET(Pairings!$D$2,($B100-1)*gamesPerRound,0,gamesPerRound,3),3,FALSE)),VLOOKUP(AP99,OFFSET(Pairings!$E$2,($B100-1)*gamesPerRound,0,gamesPerRound,3),3,FALSE),VLOOKUP(AP99,OFFSET(Pairings!$D$2,($B100-1)*gamesPerRound,0,gamesPerRound,3),3,FALSE))</f>
        <v>#N/A</v>
      </c>
      <c r="AQ100" s="54" t="e">
        <f ca="1">IF(ISNA(VLOOKUP(AQ99,OFFSET(Pairings!$D$2,($B100-1)*gamesPerRound,0,gamesPerRound,3),3,FALSE)),VLOOKUP(AQ99,OFFSET(Pairings!$E$2,($B100-1)*gamesPerRound,0,gamesPerRound,3),3,FALSE),VLOOKUP(AQ99,OFFSET(Pairings!$D$2,($B100-1)*gamesPerRound,0,gamesPerRound,3),3,FALSE))</f>
        <v>#N/A</v>
      </c>
      <c r="AR100" s="54" t="e">
        <f ca="1">IF(ISNA(VLOOKUP(AR99,OFFSET(Pairings!$D$2,($B100-1)*gamesPerRound,0,gamesPerRound,3),3,FALSE)),VLOOKUP(AR99,OFFSET(Pairings!$E$2,($B100-1)*gamesPerRound,0,gamesPerRound,3),3,FALSE),VLOOKUP(AR99,OFFSET(Pairings!$D$2,($B100-1)*gamesPerRound,0,gamesPerRound,3),3,FALSE))</f>
        <v>#N/A</v>
      </c>
      <c r="AS100" s="54" t="e">
        <f ca="1">IF(ISNA(VLOOKUP(AS99,OFFSET(Pairings!$D$2,($B100-1)*gamesPerRound,0,gamesPerRound,3),3,FALSE)),VLOOKUP(AS99,OFFSET(Pairings!$E$2,($B100-1)*gamesPerRound,0,gamesPerRound,3),3,FALSE),VLOOKUP(AS99,OFFSET(Pairings!$D$2,($B100-1)*gamesPerRound,0,gamesPerRound,3),3,FALSE))</f>
        <v>#N/A</v>
      </c>
      <c r="AT100" s="49" t="e">
        <f ca="1">SUM(Z100:AS100)</f>
        <v>#N/A</v>
      </c>
    </row>
    <row r="101" spans="1:46" x14ac:dyDescent="0.2">
      <c r="B101" s="48">
        <v>2</v>
      </c>
      <c r="C101" s="55" t="str">
        <f t="shared" ca="1" si="115"/>
        <v/>
      </c>
      <c r="D101" s="33" t="str">
        <f t="shared" ca="1" si="115"/>
        <v/>
      </c>
      <c r="E101" s="33" t="str">
        <f t="shared" ca="1" si="115"/>
        <v/>
      </c>
      <c r="F101" s="33" t="str">
        <f t="shared" ca="1" si="115"/>
        <v/>
      </c>
      <c r="G101" s="33" t="str">
        <f t="shared" ca="1" si="115"/>
        <v/>
      </c>
      <c r="H101" s="33" t="str">
        <f t="shared" ca="1" si="115"/>
        <v/>
      </c>
      <c r="I101" s="33" t="str">
        <f t="shared" ca="1" si="115"/>
        <v/>
      </c>
      <c r="J101" s="33" t="str">
        <f t="shared" ca="1" si="115"/>
        <v/>
      </c>
      <c r="K101" s="33" t="str">
        <f t="shared" ca="1" si="115"/>
        <v/>
      </c>
      <c r="L101" s="33" t="str">
        <f t="shared" ca="1" si="115"/>
        <v/>
      </c>
      <c r="M101" s="33" t="str">
        <f t="shared" ca="1" si="116"/>
        <v/>
      </c>
      <c r="N101" s="33" t="str">
        <f t="shared" ca="1" si="116"/>
        <v/>
      </c>
      <c r="O101" s="33" t="str">
        <f t="shared" ca="1" si="116"/>
        <v/>
      </c>
      <c r="P101" s="33" t="str">
        <f t="shared" ca="1" si="116"/>
        <v/>
      </c>
      <c r="Q101" s="33" t="str">
        <f t="shared" ca="1" si="116"/>
        <v/>
      </c>
      <c r="R101" s="33" t="str">
        <f t="shared" ca="1" si="116"/>
        <v/>
      </c>
      <c r="S101" s="33" t="str">
        <f t="shared" ca="1" si="116"/>
        <v/>
      </c>
      <c r="T101" s="33" t="str">
        <f t="shared" ca="1" si="116"/>
        <v/>
      </c>
      <c r="U101" s="33" t="str">
        <f t="shared" ca="1" si="116"/>
        <v/>
      </c>
      <c r="V101" s="33" t="str">
        <f t="shared" ca="1" si="116"/>
        <v/>
      </c>
      <c r="W101" s="69">
        <f ca="1">SUM(C101:V101)</f>
        <v>0</v>
      </c>
      <c r="X101" s="49"/>
      <c r="Z101" s="55" t="e">
        <f ca="1">IF(ISNA(VLOOKUP(Z99,OFFSET(Pairings!$D$2,($B101-1)*gamesPerRound,0,gamesPerRound,3),3,FALSE)),VLOOKUP(Z99,OFFSET(Pairings!$E$2,($B101-1)*gamesPerRound,0,gamesPerRound,3),3,FALSE),VLOOKUP(Z99,OFFSET(Pairings!$D$2,($B101-1)*gamesPerRound,0,gamesPerRound,3),3,FALSE))</f>
        <v>#N/A</v>
      </c>
      <c r="AA101" s="33" t="e">
        <f ca="1">IF(ISNA(VLOOKUP(AA99,OFFSET(Pairings!$D$2,($B101-1)*gamesPerRound,0,gamesPerRound,3),3,FALSE)),VLOOKUP(AA99,OFFSET(Pairings!$E$2,($B101-1)*gamesPerRound,0,gamesPerRound,3),3,FALSE),VLOOKUP(AA99,OFFSET(Pairings!$D$2,($B101-1)*gamesPerRound,0,gamesPerRound,3),3,FALSE))</f>
        <v>#N/A</v>
      </c>
      <c r="AB101" s="33" t="e">
        <f ca="1">IF(ISNA(VLOOKUP(AB99,OFFSET(Pairings!$D$2,($B101-1)*gamesPerRound,0,gamesPerRound,3),3,FALSE)),VLOOKUP(AB99,OFFSET(Pairings!$E$2,($B101-1)*gamesPerRound,0,gamesPerRound,3),3,FALSE),VLOOKUP(AB99,OFFSET(Pairings!$D$2,($B101-1)*gamesPerRound,0,gamesPerRound,3),3,FALSE))</f>
        <v>#N/A</v>
      </c>
      <c r="AC101" s="33" t="e">
        <f ca="1">IF(ISNA(VLOOKUP(AC99,OFFSET(Pairings!$D$2,($B101-1)*gamesPerRound,0,gamesPerRound,3),3,FALSE)),VLOOKUP(AC99,OFFSET(Pairings!$E$2,($B101-1)*gamesPerRound,0,gamesPerRound,3),3,FALSE),VLOOKUP(AC99,OFFSET(Pairings!$D$2,($B101-1)*gamesPerRound,0,gamesPerRound,3),3,FALSE))</f>
        <v>#N/A</v>
      </c>
      <c r="AD101" s="33" t="e">
        <f ca="1">IF(ISNA(VLOOKUP(AD99,OFFSET(Pairings!$D$2,($B101-1)*gamesPerRound,0,gamesPerRound,3),3,FALSE)),VLOOKUP(AD99,OFFSET(Pairings!$E$2,($B101-1)*gamesPerRound,0,gamesPerRound,3),3,FALSE),VLOOKUP(AD99,OFFSET(Pairings!$D$2,($B101-1)*gamesPerRound,0,gamesPerRound,3),3,FALSE))</f>
        <v>#N/A</v>
      </c>
      <c r="AE101" s="33" t="e">
        <f ca="1">IF(ISNA(VLOOKUP(AE99,OFFSET(Pairings!$D$2,($B101-1)*gamesPerRound,0,gamesPerRound,3),3,FALSE)),VLOOKUP(AE99,OFFSET(Pairings!$E$2,($B101-1)*gamesPerRound,0,gamesPerRound,3),3,FALSE),VLOOKUP(AE99,OFFSET(Pairings!$D$2,($B101-1)*gamesPerRound,0,gamesPerRound,3),3,FALSE))</f>
        <v>#N/A</v>
      </c>
      <c r="AF101" s="33" t="e">
        <f ca="1">IF(ISNA(VLOOKUP(AF99,OFFSET(Pairings!$D$2,($B101-1)*gamesPerRound,0,gamesPerRound,3),3,FALSE)),VLOOKUP(AF99,OFFSET(Pairings!$E$2,($B101-1)*gamesPerRound,0,gamesPerRound,3),3,FALSE),VLOOKUP(AF99,OFFSET(Pairings!$D$2,($B101-1)*gamesPerRound,0,gamesPerRound,3),3,FALSE))</f>
        <v>#N/A</v>
      </c>
      <c r="AG101" s="33" t="e">
        <f ca="1">IF(ISNA(VLOOKUP(AG99,OFFSET(Pairings!$D$2,($B101-1)*gamesPerRound,0,gamesPerRound,3),3,FALSE)),VLOOKUP(AG99,OFFSET(Pairings!$E$2,($B101-1)*gamesPerRound,0,gamesPerRound,3),3,FALSE),VLOOKUP(AG99,OFFSET(Pairings!$D$2,($B101-1)*gamesPerRound,0,gamesPerRound,3),3,FALSE))</f>
        <v>#N/A</v>
      </c>
      <c r="AH101" s="33" t="e">
        <f ca="1">IF(ISNA(VLOOKUP(AH99,OFFSET(Pairings!$D$2,($B101-1)*gamesPerRound,0,gamesPerRound,3),3,FALSE)),VLOOKUP(AH99,OFFSET(Pairings!$E$2,($B101-1)*gamesPerRound,0,gamesPerRound,3),3,FALSE),VLOOKUP(AH99,OFFSET(Pairings!$D$2,($B101-1)*gamesPerRound,0,gamesPerRound,3),3,FALSE))</f>
        <v>#N/A</v>
      </c>
      <c r="AI101" s="33" t="e">
        <f ca="1">IF(ISNA(VLOOKUP(AI99,OFFSET(Pairings!$D$2,($B101-1)*gamesPerRound,0,gamesPerRound,3),3,FALSE)),VLOOKUP(AI99,OFFSET(Pairings!$E$2,($B101-1)*gamesPerRound,0,gamesPerRound,3),3,FALSE),VLOOKUP(AI99,OFFSET(Pairings!$D$2,($B101-1)*gamesPerRound,0,gamesPerRound,3),3,FALSE))</f>
        <v>#N/A</v>
      </c>
      <c r="AJ101" s="33" t="e">
        <f ca="1">IF(ISNA(VLOOKUP(AJ99,OFFSET(Pairings!$D$2,($B101-1)*gamesPerRound,0,gamesPerRound,3),3,FALSE)),VLOOKUP(AJ99,OFFSET(Pairings!$E$2,($B101-1)*gamesPerRound,0,gamesPerRound,3),3,FALSE),VLOOKUP(AJ99,OFFSET(Pairings!$D$2,($B101-1)*gamesPerRound,0,gamesPerRound,3),3,FALSE))</f>
        <v>#N/A</v>
      </c>
      <c r="AK101" s="56" t="e">
        <f ca="1">IF(ISNA(VLOOKUP(AK99,OFFSET(Pairings!$D$2,($B101-1)*gamesPerRound,0,gamesPerRound,3),3,FALSE)),VLOOKUP(AK99,OFFSET(Pairings!$E$2,($B101-1)*gamesPerRound,0,gamesPerRound,3),3,FALSE),VLOOKUP(AK99,OFFSET(Pairings!$D$2,($B101-1)*gamesPerRound,0,gamesPerRound,3),3,FALSE))</f>
        <v>#N/A</v>
      </c>
      <c r="AL101" s="56" t="e">
        <f ca="1">IF(ISNA(VLOOKUP(AL99,OFFSET(Pairings!$D$2,($B101-1)*gamesPerRound,0,gamesPerRound,3),3,FALSE)),VLOOKUP(AL99,OFFSET(Pairings!$E$2,($B101-1)*gamesPerRound,0,gamesPerRound,3),3,FALSE),VLOOKUP(AL99,OFFSET(Pairings!$D$2,($B101-1)*gamesPerRound,0,gamesPerRound,3),3,FALSE))</f>
        <v>#N/A</v>
      </c>
      <c r="AM101" s="56" t="e">
        <f ca="1">IF(ISNA(VLOOKUP(AM99,OFFSET(Pairings!$D$2,($B101-1)*gamesPerRound,0,gamesPerRound,3),3,FALSE)),VLOOKUP(AM99,OFFSET(Pairings!$E$2,($B101-1)*gamesPerRound,0,gamesPerRound,3),3,FALSE),VLOOKUP(AM99,OFFSET(Pairings!$D$2,($B101-1)*gamesPerRound,0,gamesPerRound,3),3,FALSE))</f>
        <v>#N/A</v>
      </c>
      <c r="AN101" s="56" t="e">
        <f ca="1">IF(ISNA(VLOOKUP(AN99,OFFSET(Pairings!$D$2,($B101-1)*gamesPerRound,0,gamesPerRound,3),3,FALSE)),VLOOKUP(AN99,OFFSET(Pairings!$E$2,($B101-1)*gamesPerRound,0,gamesPerRound,3),3,FALSE),VLOOKUP(AN99,OFFSET(Pairings!$D$2,($B101-1)*gamesPerRound,0,gamesPerRound,3),3,FALSE))</f>
        <v>#N/A</v>
      </c>
      <c r="AO101" s="56" t="e">
        <f ca="1">IF(ISNA(VLOOKUP(AO99,OFFSET(Pairings!$D$2,($B101-1)*gamesPerRound,0,gamesPerRound,3),3,FALSE)),VLOOKUP(AO99,OFFSET(Pairings!$E$2,($B101-1)*gamesPerRound,0,gamesPerRound,3),3,FALSE),VLOOKUP(AO99,OFFSET(Pairings!$D$2,($B101-1)*gamesPerRound,0,gamesPerRound,3),3,FALSE))</f>
        <v>#N/A</v>
      </c>
      <c r="AP101" s="56" t="e">
        <f ca="1">IF(ISNA(VLOOKUP(AP99,OFFSET(Pairings!$D$2,($B101-1)*gamesPerRound,0,gamesPerRound,3),3,FALSE)),VLOOKUP(AP99,OFFSET(Pairings!$E$2,($B101-1)*gamesPerRound,0,gamesPerRound,3),3,FALSE),VLOOKUP(AP99,OFFSET(Pairings!$D$2,($B101-1)*gamesPerRound,0,gamesPerRound,3),3,FALSE))</f>
        <v>#N/A</v>
      </c>
      <c r="AQ101" s="56" t="e">
        <f ca="1">IF(ISNA(VLOOKUP(AQ99,OFFSET(Pairings!$D$2,($B101-1)*gamesPerRound,0,gamesPerRound,3),3,FALSE)),VLOOKUP(AQ99,OFFSET(Pairings!$E$2,($B101-1)*gamesPerRound,0,gamesPerRound,3),3,FALSE),VLOOKUP(AQ99,OFFSET(Pairings!$D$2,($B101-1)*gamesPerRound,0,gamesPerRound,3),3,FALSE))</f>
        <v>#N/A</v>
      </c>
      <c r="AR101" s="56" t="e">
        <f ca="1">IF(ISNA(VLOOKUP(AR99,OFFSET(Pairings!$D$2,($B101-1)*gamesPerRound,0,gamesPerRound,3),3,FALSE)),VLOOKUP(AR99,OFFSET(Pairings!$E$2,($B101-1)*gamesPerRound,0,gamesPerRound,3),3,FALSE),VLOOKUP(AR99,OFFSET(Pairings!$D$2,($B101-1)*gamesPerRound,0,gamesPerRound,3),3,FALSE))</f>
        <v>#N/A</v>
      </c>
      <c r="AS101" s="56" t="e">
        <f ca="1">IF(ISNA(VLOOKUP(AS99,OFFSET(Pairings!$D$2,($B101-1)*gamesPerRound,0,gamesPerRound,3),3,FALSE)),VLOOKUP(AS99,OFFSET(Pairings!$E$2,($B101-1)*gamesPerRound,0,gamesPerRound,3),3,FALSE),VLOOKUP(AS99,OFFSET(Pairings!$D$2,($B101-1)*gamesPerRound,0,gamesPerRound,3),3,FALSE))</f>
        <v>#N/A</v>
      </c>
      <c r="AT101" s="49" t="e">
        <f ca="1">SUM(Z101:AS101)</f>
        <v>#N/A</v>
      </c>
    </row>
    <row r="102" spans="1:46" x14ac:dyDescent="0.2">
      <c r="B102" s="48">
        <v>3</v>
      </c>
      <c r="C102" s="57" t="str">
        <f t="shared" ca="1" si="115"/>
        <v/>
      </c>
      <c r="D102" s="58" t="str">
        <f t="shared" ca="1" si="115"/>
        <v/>
      </c>
      <c r="E102" s="58" t="str">
        <f t="shared" ca="1" si="115"/>
        <v/>
      </c>
      <c r="F102" s="58" t="str">
        <f t="shared" ca="1" si="115"/>
        <v/>
      </c>
      <c r="G102" s="58" t="str">
        <f t="shared" ca="1" si="115"/>
        <v/>
      </c>
      <c r="H102" s="58" t="str">
        <f t="shared" ca="1" si="115"/>
        <v/>
      </c>
      <c r="I102" s="58" t="str">
        <f t="shared" ca="1" si="115"/>
        <v/>
      </c>
      <c r="J102" s="58" t="str">
        <f t="shared" ca="1" si="115"/>
        <v/>
      </c>
      <c r="K102" s="58" t="str">
        <f t="shared" ca="1" si="115"/>
        <v/>
      </c>
      <c r="L102" s="58" t="str">
        <f t="shared" ca="1" si="115"/>
        <v/>
      </c>
      <c r="M102" s="58" t="str">
        <f t="shared" ca="1" si="116"/>
        <v/>
      </c>
      <c r="N102" s="58" t="str">
        <f t="shared" ca="1" si="116"/>
        <v/>
      </c>
      <c r="O102" s="58" t="str">
        <f t="shared" ca="1" si="116"/>
        <v/>
      </c>
      <c r="P102" s="58" t="str">
        <f t="shared" ca="1" si="116"/>
        <v/>
      </c>
      <c r="Q102" s="58" t="str">
        <f t="shared" ca="1" si="116"/>
        <v/>
      </c>
      <c r="R102" s="58" t="str">
        <f t="shared" ca="1" si="116"/>
        <v/>
      </c>
      <c r="S102" s="58" t="str">
        <f t="shared" ca="1" si="116"/>
        <v/>
      </c>
      <c r="T102" s="58" t="str">
        <f t="shared" ca="1" si="116"/>
        <v/>
      </c>
      <c r="U102" s="58" t="str">
        <f t="shared" ca="1" si="116"/>
        <v/>
      </c>
      <c r="V102" s="58" t="str">
        <f t="shared" ca="1" si="116"/>
        <v/>
      </c>
      <c r="W102" s="69">
        <f ca="1">SUM(C102:V102)</f>
        <v>0</v>
      </c>
      <c r="X102" s="49"/>
      <c r="Z102" s="57" t="e">
        <f ca="1">IF(ISNA(VLOOKUP(Z99,OFFSET(Pairings!$D$2,($B102-1)*gamesPerRound,0,gamesPerRound,3),3,FALSE)),VLOOKUP(Z99,OFFSET(Pairings!$E$2,($B102-1)*gamesPerRound,0,gamesPerRound,3),3,FALSE),VLOOKUP(Z99,OFFSET(Pairings!$D$2,($B102-1)*gamesPerRound,0,gamesPerRound,3),3,FALSE))</f>
        <v>#N/A</v>
      </c>
      <c r="AA102" s="58" t="e">
        <f ca="1">IF(ISNA(VLOOKUP(AA99,OFFSET(Pairings!$D$2,($B102-1)*gamesPerRound,0,gamesPerRound,3),3,FALSE)),VLOOKUP(AA99,OFFSET(Pairings!$E$2,($B102-1)*gamesPerRound,0,gamesPerRound,3),3,FALSE),VLOOKUP(AA99,OFFSET(Pairings!$D$2,($B102-1)*gamesPerRound,0,gamesPerRound,3),3,FALSE))</f>
        <v>#N/A</v>
      </c>
      <c r="AB102" s="58" t="e">
        <f ca="1">IF(ISNA(VLOOKUP(AB99,OFFSET(Pairings!$D$2,($B102-1)*gamesPerRound,0,gamesPerRound,3),3,FALSE)),VLOOKUP(AB99,OFFSET(Pairings!$E$2,($B102-1)*gamesPerRound,0,gamesPerRound,3),3,FALSE),VLOOKUP(AB99,OFFSET(Pairings!$D$2,($B102-1)*gamesPerRound,0,gamesPerRound,3),3,FALSE))</f>
        <v>#N/A</v>
      </c>
      <c r="AC102" s="58" t="e">
        <f ca="1">IF(ISNA(VLOOKUP(AC99,OFFSET(Pairings!$D$2,($B102-1)*gamesPerRound,0,gamesPerRound,3),3,FALSE)),VLOOKUP(AC99,OFFSET(Pairings!$E$2,($B102-1)*gamesPerRound,0,gamesPerRound,3),3,FALSE),VLOOKUP(AC99,OFFSET(Pairings!$D$2,($B102-1)*gamesPerRound,0,gamesPerRound,3),3,FALSE))</f>
        <v>#N/A</v>
      </c>
      <c r="AD102" s="58" t="e">
        <f ca="1">IF(ISNA(VLOOKUP(AD99,OFFSET(Pairings!$D$2,($B102-1)*gamesPerRound,0,gamesPerRound,3),3,FALSE)),VLOOKUP(AD99,OFFSET(Pairings!$E$2,($B102-1)*gamesPerRound,0,gamesPerRound,3),3,FALSE),VLOOKUP(AD99,OFFSET(Pairings!$D$2,($B102-1)*gamesPerRound,0,gamesPerRound,3),3,FALSE))</f>
        <v>#N/A</v>
      </c>
      <c r="AE102" s="58" t="e">
        <f ca="1">IF(ISNA(VLOOKUP(AE99,OFFSET(Pairings!$D$2,($B102-1)*gamesPerRound,0,gamesPerRound,3),3,FALSE)),VLOOKUP(AE99,OFFSET(Pairings!$E$2,($B102-1)*gamesPerRound,0,gamesPerRound,3),3,FALSE),VLOOKUP(AE99,OFFSET(Pairings!$D$2,($B102-1)*gamesPerRound,0,gamesPerRound,3),3,FALSE))</f>
        <v>#N/A</v>
      </c>
      <c r="AF102" s="58" t="e">
        <f ca="1">IF(ISNA(VLOOKUP(AF99,OFFSET(Pairings!$D$2,($B102-1)*gamesPerRound,0,gamesPerRound,3),3,FALSE)),VLOOKUP(AF99,OFFSET(Pairings!$E$2,($B102-1)*gamesPerRound,0,gamesPerRound,3),3,FALSE),VLOOKUP(AF99,OFFSET(Pairings!$D$2,($B102-1)*gamesPerRound,0,gamesPerRound,3),3,FALSE))</f>
        <v>#N/A</v>
      </c>
      <c r="AG102" s="58" t="e">
        <f ca="1">IF(ISNA(VLOOKUP(AG99,OFFSET(Pairings!$D$2,($B102-1)*gamesPerRound,0,gamesPerRound,3),3,FALSE)),VLOOKUP(AG99,OFFSET(Pairings!$E$2,($B102-1)*gamesPerRound,0,gamesPerRound,3),3,FALSE),VLOOKUP(AG99,OFFSET(Pairings!$D$2,($B102-1)*gamesPerRound,0,gamesPerRound,3),3,FALSE))</f>
        <v>#N/A</v>
      </c>
      <c r="AH102" s="58" t="e">
        <f ca="1">IF(ISNA(VLOOKUP(AH99,OFFSET(Pairings!$D$2,($B102-1)*gamesPerRound,0,gamesPerRound,3),3,FALSE)),VLOOKUP(AH99,OFFSET(Pairings!$E$2,($B102-1)*gamesPerRound,0,gamesPerRound,3),3,FALSE),VLOOKUP(AH99,OFFSET(Pairings!$D$2,($B102-1)*gamesPerRound,0,gamesPerRound,3),3,FALSE))</f>
        <v>#N/A</v>
      </c>
      <c r="AI102" s="58" t="e">
        <f ca="1">IF(ISNA(VLOOKUP(AI99,OFFSET(Pairings!$D$2,($B102-1)*gamesPerRound,0,gamesPerRound,3),3,FALSE)),VLOOKUP(AI99,OFFSET(Pairings!$E$2,($B102-1)*gamesPerRound,0,gamesPerRound,3),3,FALSE),VLOOKUP(AI99,OFFSET(Pairings!$D$2,($B102-1)*gamesPerRound,0,gamesPerRound,3),3,FALSE))</f>
        <v>#N/A</v>
      </c>
      <c r="AJ102" s="58" t="e">
        <f ca="1">IF(ISNA(VLOOKUP(AJ99,OFFSET(Pairings!$D$2,($B102-1)*gamesPerRound,0,gamesPerRound,3),3,FALSE)),VLOOKUP(AJ99,OFFSET(Pairings!$E$2,($B102-1)*gamesPerRound,0,gamesPerRound,3),3,FALSE),VLOOKUP(AJ99,OFFSET(Pairings!$D$2,($B102-1)*gamesPerRound,0,gamesPerRound,3),3,FALSE))</f>
        <v>#N/A</v>
      </c>
      <c r="AK102" s="59" t="e">
        <f ca="1">IF(ISNA(VLOOKUP(AK99,OFFSET(Pairings!$D$2,($B102-1)*gamesPerRound,0,gamesPerRound,3),3,FALSE)),VLOOKUP(AK99,OFFSET(Pairings!$E$2,($B102-1)*gamesPerRound,0,gamesPerRound,3),3,FALSE),VLOOKUP(AK99,OFFSET(Pairings!$D$2,($B102-1)*gamesPerRound,0,gamesPerRound,3),3,FALSE))</f>
        <v>#N/A</v>
      </c>
      <c r="AL102" s="59" t="e">
        <f ca="1">IF(ISNA(VLOOKUP(AL99,OFFSET(Pairings!$D$2,($B102-1)*gamesPerRound,0,gamesPerRound,3),3,FALSE)),VLOOKUP(AL99,OFFSET(Pairings!$E$2,($B102-1)*gamesPerRound,0,gamesPerRound,3),3,FALSE),VLOOKUP(AL99,OFFSET(Pairings!$D$2,($B102-1)*gamesPerRound,0,gamesPerRound,3),3,FALSE))</f>
        <v>#N/A</v>
      </c>
      <c r="AM102" s="59" t="e">
        <f ca="1">IF(ISNA(VLOOKUP(AM99,OFFSET(Pairings!$D$2,($B102-1)*gamesPerRound,0,gamesPerRound,3),3,FALSE)),VLOOKUP(AM99,OFFSET(Pairings!$E$2,($B102-1)*gamesPerRound,0,gamesPerRound,3),3,FALSE),VLOOKUP(AM99,OFFSET(Pairings!$D$2,($B102-1)*gamesPerRound,0,gamesPerRound,3),3,FALSE))</f>
        <v>#N/A</v>
      </c>
      <c r="AN102" s="59" t="e">
        <f ca="1">IF(ISNA(VLOOKUP(AN99,OFFSET(Pairings!$D$2,($B102-1)*gamesPerRound,0,gamesPerRound,3),3,FALSE)),VLOOKUP(AN99,OFFSET(Pairings!$E$2,($B102-1)*gamesPerRound,0,gamesPerRound,3),3,FALSE),VLOOKUP(AN99,OFFSET(Pairings!$D$2,($B102-1)*gamesPerRound,0,gamesPerRound,3),3,FALSE))</f>
        <v>#N/A</v>
      </c>
      <c r="AO102" s="59" t="e">
        <f ca="1">IF(ISNA(VLOOKUP(AO99,OFFSET(Pairings!$D$2,($B102-1)*gamesPerRound,0,gamesPerRound,3),3,FALSE)),VLOOKUP(AO99,OFFSET(Pairings!$E$2,($B102-1)*gamesPerRound,0,gamesPerRound,3),3,FALSE),VLOOKUP(AO99,OFFSET(Pairings!$D$2,($B102-1)*gamesPerRound,0,gamesPerRound,3),3,FALSE))</f>
        <v>#N/A</v>
      </c>
      <c r="AP102" s="59" t="e">
        <f ca="1">IF(ISNA(VLOOKUP(AP99,OFFSET(Pairings!$D$2,($B102-1)*gamesPerRound,0,gamesPerRound,3),3,FALSE)),VLOOKUP(AP99,OFFSET(Pairings!$E$2,($B102-1)*gamesPerRound,0,gamesPerRound,3),3,FALSE),VLOOKUP(AP99,OFFSET(Pairings!$D$2,($B102-1)*gamesPerRound,0,gamesPerRound,3),3,FALSE))</f>
        <v>#N/A</v>
      </c>
      <c r="AQ102" s="59" t="e">
        <f ca="1">IF(ISNA(VLOOKUP(AQ99,OFFSET(Pairings!$D$2,($B102-1)*gamesPerRound,0,gamesPerRound,3),3,FALSE)),VLOOKUP(AQ99,OFFSET(Pairings!$E$2,($B102-1)*gamesPerRound,0,gamesPerRound,3),3,FALSE),VLOOKUP(AQ99,OFFSET(Pairings!$D$2,($B102-1)*gamesPerRound,0,gamesPerRound,3),3,FALSE))</f>
        <v>#N/A</v>
      </c>
      <c r="AR102" s="59" t="e">
        <f ca="1">IF(ISNA(VLOOKUP(AR99,OFFSET(Pairings!$D$2,($B102-1)*gamesPerRound,0,gamesPerRound,3),3,FALSE)),VLOOKUP(AR99,OFFSET(Pairings!$E$2,($B102-1)*gamesPerRound,0,gamesPerRound,3),3,FALSE),VLOOKUP(AR99,OFFSET(Pairings!$D$2,($B102-1)*gamesPerRound,0,gamesPerRound,3),3,FALSE))</f>
        <v>#N/A</v>
      </c>
      <c r="AS102" s="59" t="e">
        <f ca="1">IF(ISNA(VLOOKUP(AS99,OFFSET(Pairings!$D$2,($B102-1)*gamesPerRound,0,gamesPerRound,3),3,FALSE)),VLOOKUP(AS99,OFFSET(Pairings!$E$2,($B102-1)*gamesPerRound,0,gamesPerRound,3),3,FALSE),VLOOKUP(AS99,OFFSET(Pairings!$D$2,($B102-1)*gamesPerRound,0,gamesPerRound,3),3,FALSE))</f>
        <v>#N/A</v>
      </c>
      <c r="AT102" s="49" t="e">
        <f ca="1">SUM(Z102:AS102)</f>
        <v>#N/A</v>
      </c>
    </row>
    <row r="103" spans="1:46" ht="15.75" thickBot="1" x14ac:dyDescent="0.25">
      <c r="B103" s="18" t="s">
        <v>110</v>
      </c>
      <c r="C103" s="61">
        <f t="shared" ref="C103:W103" ca="1" si="117">SUM(C100:C102)</f>
        <v>0</v>
      </c>
      <c r="D103" s="51">
        <f t="shared" ca="1" si="117"/>
        <v>0</v>
      </c>
      <c r="E103" s="51">
        <f t="shared" ca="1" si="117"/>
        <v>0</v>
      </c>
      <c r="F103" s="51">
        <f t="shared" ca="1" si="117"/>
        <v>0</v>
      </c>
      <c r="G103" s="51">
        <f t="shared" ca="1" si="117"/>
        <v>0</v>
      </c>
      <c r="H103" s="51">
        <f t="shared" ca="1" si="117"/>
        <v>0</v>
      </c>
      <c r="I103" s="51">
        <f t="shared" ca="1" si="117"/>
        <v>0</v>
      </c>
      <c r="J103" s="51">
        <f t="shared" ca="1" si="117"/>
        <v>0</v>
      </c>
      <c r="K103" s="51">
        <f t="shared" ca="1" si="117"/>
        <v>0</v>
      </c>
      <c r="L103" s="51">
        <f t="shared" ca="1" si="117"/>
        <v>0</v>
      </c>
      <c r="M103" s="51">
        <f t="shared" ca="1" si="117"/>
        <v>0</v>
      </c>
      <c r="N103" s="51">
        <f t="shared" ca="1" si="117"/>
        <v>0</v>
      </c>
      <c r="O103" s="51">
        <f t="shared" ca="1" si="117"/>
        <v>0</v>
      </c>
      <c r="P103" s="51">
        <f t="shared" ca="1" si="117"/>
        <v>0</v>
      </c>
      <c r="Q103" s="51">
        <f t="shared" ca="1" si="117"/>
        <v>0</v>
      </c>
      <c r="R103" s="51">
        <f t="shared" ca="1" si="117"/>
        <v>0</v>
      </c>
      <c r="S103" s="51">
        <f t="shared" ca="1" si="117"/>
        <v>0</v>
      </c>
      <c r="T103" s="51">
        <f t="shared" ca="1" si="117"/>
        <v>0</v>
      </c>
      <c r="U103" s="51">
        <f t="shared" ca="1" si="117"/>
        <v>0</v>
      </c>
      <c r="V103" s="51">
        <f t="shared" ca="1" si="117"/>
        <v>0</v>
      </c>
      <c r="W103" s="70">
        <f t="shared" ca="1" si="117"/>
        <v>0</v>
      </c>
      <c r="X103" s="65">
        <f ca="1">VLOOKUP(A99,OFFSET(Teams!$B$1,1,0,teams,4),4,FALSE)</f>
        <v>1</v>
      </c>
      <c r="Z103" s="61" t="e">
        <f t="shared" ref="Z103:AT103" ca="1" si="118">SUM(Z100:Z102)</f>
        <v>#N/A</v>
      </c>
      <c r="AA103" s="51" t="e">
        <f t="shared" ca="1" si="118"/>
        <v>#N/A</v>
      </c>
      <c r="AB103" s="51" t="e">
        <f t="shared" ca="1" si="118"/>
        <v>#N/A</v>
      </c>
      <c r="AC103" s="51" t="e">
        <f t="shared" ca="1" si="118"/>
        <v>#N/A</v>
      </c>
      <c r="AD103" s="51" t="e">
        <f t="shared" ca="1" si="118"/>
        <v>#N/A</v>
      </c>
      <c r="AE103" s="51" t="e">
        <f t="shared" ca="1" si="118"/>
        <v>#N/A</v>
      </c>
      <c r="AF103" s="51" t="e">
        <f t="shared" ca="1" si="118"/>
        <v>#N/A</v>
      </c>
      <c r="AG103" s="51" t="e">
        <f t="shared" ca="1" si="118"/>
        <v>#N/A</v>
      </c>
      <c r="AH103" s="51" t="e">
        <f t="shared" ca="1" si="118"/>
        <v>#N/A</v>
      </c>
      <c r="AI103" s="51" t="e">
        <f t="shared" ca="1" si="118"/>
        <v>#N/A</v>
      </c>
      <c r="AJ103" s="51" t="e">
        <f t="shared" ca="1" si="118"/>
        <v>#N/A</v>
      </c>
      <c r="AK103" s="51" t="e">
        <f t="shared" ca="1" si="118"/>
        <v>#N/A</v>
      </c>
      <c r="AL103" s="51" t="e">
        <f t="shared" ca="1" si="118"/>
        <v>#N/A</v>
      </c>
      <c r="AM103" s="51" t="e">
        <f t="shared" ca="1" si="118"/>
        <v>#N/A</v>
      </c>
      <c r="AN103" s="51" t="e">
        <f t="shared" ca="1" si="118"/>
        <v>#N/A</v>
      </c>
      <c r="AO103" s="51" t="e">
        <f t="shared" ca="1" si="118"/>
        <v>#N/A</v>
      </c>
      <c r="AP103" s="51" t="e">
        <f t="shared" ca="1" si="118"/>
        <v>#N/A</v>
      </c>
      <c r="AQ103" s="51" t="e">
        <f t="shared" ca="1" si="118"/>
        <v>#N/A</v>
      </c>
      <c r="AR103" s="51" t="e">
        <f t="shared" ca="1" si="118"/>
        <v>#N/A</v>
      </c>
      <c r="AS103" s="51" t="e">
        <f t="shared" ca="1" si="118"/>
        <v>#N/A</v>
      </c>
      <c r="AT103" s="37" t="e">
        <f t="shared" ca="1" si="118"/>
        <v>#N/A</v>
      </c>
    </row>
    <row r="104" spans="1:46" ht="15.75" thickBot="1" x14ac:dyDescent="0.25"/>
    <row r="105" spans="1:46" x14ac:dyDescent="0.2">
      <c r="A105" s="12" t="s">
        <v>376</v>
      </c>
      <c r="B105" s="38">
        <f>VLOOKUP(A105,TeamLookup,2,FALSE)</f>
        <v>0</v>
      </c>
      <c r="C105" s="60" t="str">
        <f>$A105&amp;"."&amp;TEXT(C$1,"00")</f>
        <v>R.01</v>
      </c>
      <c r="D105" s="50" t="str">
        <f t="shared" ref="D105:V105" si="119">$A105&amp;"."&amp;TEXT(D$1,"00")</f>
        <v>R.02</v>
      </c>
      <c r="E105" s="50" t="str">
        <f t="shared" si="119"/>
        <v>R.03</v>
      </c>
      <c r="F105" s="50" t="str">
        <f t="shared" si="119"/>
        <v>R.04</v>
      </c>
      <c r="G105" s="50" t="str">
        <f t="shared" si="119"/>
        <v>R.05</v>
      </c>
      <c r="H105" s="50" t="str">
        <f t="shared" si="119"/>
        <v>R.06</v>
      </c>
      <c r="I105" s="50" t="str">
        <f t="shared" si="119"/>
        <v>R.07</v>
      </c>
      <c r="J105" s="50" t="str">
        <f t="shared" si="119"/>
        <v>R.08</v>
      </c>
      <c r="K105" s="50" t="str">
        <f t="shared" si="119"/>
        <v>R.09</v>
      </c>
      <c r="L105" s="50" t="str">
        <f t="shared" si="119"/>
        <v>R.10</v>
      </c>
      <c r="M105" s="50" t="str">
        <f t="shared" si="119"/>
        <v>R.11</v>
      </c>
      <c r="N105" s="50" t="str">
        <f t="shared" si="119"/>
        <v>R.12</v>
      </c>
      <c r="O105" s="50" t="str">
        <f t="shared" si="119"/>
        <v>R.13</v>
      </c>
      <c r="P105" s="50" t="str">
        <f t="shared" si="119"/>
        <v>R.14</v>
      </c>
      <c r="Q105" s="50" t="str">
        <f t="shared" si="119"/>
        <v>R.15</v>
      </c>
      <c r="R105" s="50" t="str">
        <f t="shared" si="119"/>
        <v>R.16</v>
      </c>
      <c r="S105" s="50" t="str">
        <f t="shared" si="119"/>
        <v>R.17</v>
      </c>
      <c r="T105" s="50" t="str">
        <f t="shared" si="119"/>
        <v>R.18</v>
      </c>
      <c r="U105" s="50" t="str">
        <f t="shared" si="119"/>
        <v>R.19</v>
      </c>
      <c r="V105" s="50" t="str">
        <f t="shared" si="119"/>
        <v>R.20</v>
      </c>
      <c r="W105" s="67" t="s">
        <v>110</v>
      </c>
      <c r="X105" s="66" t="s">
        <v>137</v>
      </c>
      <c r="Y105" s="12"/>
      <c r="Z105" s="60" t="str">
        <f>$A105&amp;"."&amp;TEXT(Z$1,"00")</f>
        <v>R.01</v>
      </c>
      <c r="AA105" s="50" t="str">
        <f t="shared" ref="AA105:AS105" si="120">$A105&amp;"."&amp;TEXT(AA$1,"00")</f>
        <v>R.02</v>
      </c>
      <c r="AB105" s="50" t="str">
        <f t="shared" si="120"/>
        <v>R.03</v>
      </c>
      <c r="AC105" s="50" t="str">
        <f t="shared" si="120"/>
        <v>R.04</v>
      </c>
      <c r="AD105" s="50" t="str">
        <f t="shared" si="120"/>
        <v>R.05</v>
      </c>
      <c r="AE105" s="50" t="str">
        <f t="shared" si="120"/>
        <v>R.06</v>
      </c>
      <c r="AF105" s="50" t="str">
        <f t="shared" si="120"/>
        <v>R.07</v>
      </c>
      <c r="AG105" s="50" t="str">
        <f t="shared" si="120"/>
        <v>R.08</v>
      </c>
      <c r="AH105" s="50" t="str">
        <f t="shared" si="120"/>
        <v>R.09</v>
      </c>
      <c r="AI105" s="50" t="str">
        <f t="shared" si="120"/>
        <v>R.10</v>
      </c>
      <c r="AJ105" s="50" t="str">
        <f t="shared" si="120"/>
        <v>R.11</v>
      </c>
      <c r="AK105" s="50" t="str">
        <f t="shared" si="120"/>
        <v>R.12</v>
      </c>
      <c r="AL105" s="50" t="str">
        <f t="shared" si="120"/>
        <v>R.13</v>
      </c>
      <c r="AM105" s="50" t="str">
        <f t="shared" si="120"/>
        <v>R.14</v>
      </c>
      <c r="AN105" s="50" t="str">
        <f t="shared" si="120"/>
        <v>R.15</v>
      </c>
      <c r="AO105" s="50" t="str">
        <f t="shared" si="120"/>
        <v>R.16</v>
      </c>
      <c r="AP105" s="50" t="str">
        <f t="shared" si="120"/>
        <v>R.17</v>
      </c>
      <c r="AQ105" s="50" t="str">
        <f t="shared" si="120"/>
        <v>R.18</v>
      </c>
      <c r="AR105" s="50" t="str">
        <f t="shared" si="120"/>
        <v>R.19</v>
      </c>
      <c r="AS105" s="50" t="str">
        <f t="shared" si="120"/>
        <v>R.20</v>
      </c>
      <c r="AT105" s="36" t="s">
        <v>110</v>
      </c>
    </row>
    <row r="106" spans="1:46" x14ac:dyDescent="0.2">
      <c r="B106" s="48">
        <v>1</v>
      </c>
      <c r="C106" s="52" t="str">
        <f t="shared" ref="C106:L108" ca="1" si="121">IF(ISNA(Z106),"",Z106)</f>
        <v/>
      </c>
      <c r="D106" s="53" t="str">
        <f t="shared" ca="1" si="121"/>
        <v/>
      </c>
      <c r="E106" s="53" t="str">
        <f t="shared" ca="1" si="121"/>
        <v/>
      </c>
      <c r="F106" s="53" t="str">
        <f t="shared" ca="1" si="121"/>
        <v/>
      </c>
      <c r="G106" s="53" t="str">
        <f t="shared" ca="1" si="121"/>
        <v/>
      </c>
      <c r="H106" s="53" t="str">
        <f t="shared" ca="1" si="121"/>
        <v/>
      </c>
      <c r="I106" s="53" t="str">
        <f t="shared" ca="1" si="121"/>
        <v/>
      </c>
      <c r="J106" s="53" t="str">
        <f t="shared" ca="1" si="121"/>
        <v/>
      </c>
      <c r="K106" s="53" t="str">
        <f t="shared" ca="1" si="121"/>
        <v/>
      </c>
      <c r="L106" s="53" t="str">
        <f t="shared" ca="1" si="121"/>
        <v/>
      </c>
      <c r="M106" s="53" t="str">
        <f t="shared" ref="M106:V108" ca="1" si="122">IF(ISNA(AJ106),"",AJ106)</f>
        <v/>
      </c>
      <c r="N106" s="53" t="str">
        <f t="shared" ca="1" si="122"/>
        <v/>
      </c>
      <c r="O106" s="53" t="str">
        <f t="shared" ca="1" si="122"/>
        <v/>
      </c>
      <c r="P106" s="53" t="str">
        <f t="shared" ca="1" si="122"/>
        <v/>
      </c>
      <c r="Q106" s="53" t="str">
        <f t="shared" ca="1" si="122"/>
        <v/>
      </c>
      <c r="R106" s="53" t="str">
        <f t="shared" ca="1" si="122"/>
        <v/>
      </c>
      <c r="S106" s="53" t="str">
        <f t="shared" ca="1" si="122"/>
        <v/>
      </c>
      <c r="T106" s="53" t="str">
        <f t="shared" ca="1" si="122"/>
        <v/>
      </c>
      <c r="U106" s="53" t="str">
        <f t="shared" ca="1" si="122"/>
        <v/>
      </c>
      <c r="V106" s="53" t="str">
        <f t="shared" ca="1" si="122"/>
        <v/>
      </c>
      <c r="W106" s="68">
        <f ca="1">SUM(C106:V106)</f>
        <v>0</v>
      </c>
      <c r="X106" s="49"/>
      <c r="Z106" s="53" t="e">
        <f ca="1">IF(ISNA(VLOOKUP(Z105,OFFSET(Pairings!$D$2,($B106-1)*gamesPerRound,0,gamesPerRound,3),3,FALSE)),VLOOKUP(Z105,OFFSET(Pairings!$E$2,($B106-1)*gamesPerRound,0,gamesPerRound,3),3,FALSE),VLOOKUP(Z105,OFFSET(Pairings!$D$2,($B106-1)*gamesPerRound,0,gamesPerRound,3),3,FALSE))</f>
        <v>#N/A</v>
      </c>
      <c r="AA106" s="53" t="e">
        <f ca="1">IF(ISNA(VLOOKUP(AA105,OFFSET(Pairings!$D$2,($B106-1)*gamesPerRound,0,gamesPerRound,3),3,FALSE)),VLOOKUP(AA105,OFFSET(Pairings!$E$2,($B106-1)*gamesPerRound,0,gamesPerRound,3),3,FALSE),VLOOKUP(AA105,OFFSET(Pairings!$D$2,($B106-1)*gamesPerRound,0,gamesPerRound,3),3,FALSE))</f>
        <v>#N/A</v>
      </c>
      <c r="AB106" s="53" t="e">
        <f ca="1">IF(ISNA(VLOOKUP(AB105,OFFSET(Pairings!$D$2,($B106-1)*gamesPerRound,0,gamesPerRound,3),3,FALSE)),VLOOKUP(AB105,OFFSET(Pairings!$E$2,($B106-1)*gamesPerRound,0,gamesPerRound,3),3,FALSE),VLOOKUP(AB105,OFFSET(Pairings!$D$2,($B106-1)*gamesPerRound,0,gamesPerRound,3),3,FALSE))</f>
        <v>#N/A</v>
      </c>
      <c r="AC106" s="53" t="e">
        <f ca="1">IF(ISNA(VLOOKUP(AC105,OFFSET(Pairings!$D$2,($B106-1)*gamesPerRound,0,gamesPerRound,3),3,FALSE)),VLOOKUP(AC105,OFFSET(Pairings!$E$2,($B106-1)*gamesPerRound,0,gamesPerRound,3),3,FALSE),VLOOKUP(AC105,OFFSET(Pairings!$D$2,($B106-1)*gamesPerRound,0,gamesPerRound,3),3,FALSE))</f>
        <v>#N/A</v>
      </c>
      <c r="AD106" s="53" t="e">
        <f ca="1">IF(ISNA(VLOOKUP(AD105,OFFSET(Pairings!$D$2,($B106-1)*gamesPerRound,0,gamesPerRound,3),3,FALSE)),VLOOKUP(AD105,OFFSET(Pairings!$E$2,($B106-1)*gamesPerRound,0,gamesPerRound,3),3,FALSE),VLOOKUP(AD105,OFFSET(Pairings!$D$2,($B106-1)*gamesPerRound,0,gamesPerRound,3),3,FALSE))</f>
        <v>#N/A</v>
      </c>
      <c r="AE106" s="53" t="e">
        <f ca="1">IF(ISNA(VLOOKUP(AE105,OFFSET(Pairings!$D$2,($B106-1)*gamesPerRound,0,gamesPerRound,3),3,FALSE)),VLOOKUP(AE105,OFFSET(Pairings!$E$2,($B106-1)*gamesPerRound,0,gamesPerRound,3),3,FALSE),VLOOKUP(AE105,OFFSET(Pairings!$D$2,($B106-1)*gamesPerRound,0,gamesPerRound,3),3,FALSE))</f>
        <v>#N/A</v>
      </c>
      <c r="AF106" s="53" t="e">
        <f ca="1">IF(ISNA(VLOOKUP(AF105,OFFSET(Pairings!$D$2,($B106-1)*gamesPerRound,0,gamesPerRound,3),3,FALSE)),VLOOKUP(AF105,OFFSET(Pairings!$E$2,($B106-1)*gamesPerRound,0,gamesPerRound,3),3,FALSE),VLOOKUP(AF105,OFFSET(Pairings!$D$2,($B106-1)*gamesPerRound,0,gamesPerRound,3),3,FALSE))</f>
        <v>#N/A</v>
      </c>
      <c r="AG106" s="53" t="e">
        <f ca="1">IF(ISNA(VLOOKUP(AG105,OFFSET(Pairings!$D$2,($B106-1)*gamesPerRound,0,gamesPerRound,3),3,FALSE)),VLOOKUP(AG105,OFFSET(Pairings!$E$2,($B106-1)*gamesPerRound,0,gamesPerRound,3),3,FALSE),VLOOKUP(AG105,OFFSET(Pairings!$D$2,($B106-1)*gamesPerRound,0,gamesPerRound,3),3,FALSE))</f>
        <v>#N/A</v>
      </c>
      <c r="AH106" s="53" t="e">
        <f ca="1">IF(ISNA(VLOOKUP(AH105,OFFSET(Pairings!$D$2,($B106-1)*gamesPerRound,0,gamesPerRound,3),3,FALSE)),VLOOKUP(AH105,OFFSET(Pairings!$E$2,($B106-1)*gamesPerRound,0,gamesPerRound,3),3,FALSE),VLOOKUP(AH105,OFFSET(Pairings!$D$2,($B106-1)*gamesPerRound,0,gamesPerRound,3),3,FALSE))</f>
        <v>#N/A</v>
      </c>
      <c r="AI106" s="53" t="e">
        <f ca="1">IF(ISNA(VLOOKUP(AI105,OFFSET(Pairings!$D$2,($B106-1)*gamesPerRound,0,gamesPerRound,3),3,FALSE)),VLOOKUP(AI105,OFFSET(Pairings!$E$2,($B106-1)*gamesPerRound,0,gamesPerRound,3),3,FALSE),VLOOKUP(AI105,OFFSET(Pairings!$D$2,($B106-1)*gamesPerRound,0,gamesPerRound,3),3,FALSE))</f>
        <v>#N/A</v>
      </c>
      <c r="AJ106" s="53" t="e">
        <f ca="1">IF(ISNA(VLOOKUP(AJ105,OFFSET(Pairings!$D$2,($B106-1)*gamesPerRound,0,gamesPerRound,3),3,FALSE)),VLOOKUP(AJ105,OFFSET(Pairings!$E$2,($B106-1)*gamesPerRound,0,gamesPerRound,3),3,FALSE),VLOOKUP(AJ105,OFFSET(Pairings!$D$2,($B106-1)*gamesPerRound,0,gamesPerRound,3),3,FALSE))</f>
        <v>#N/A</v>
      </c>
      <c r="AK106" s="54" t="e">
        <f ca="1">IF(ISNA(VLOOKUP(AK105,OFFSET(Pairings!$D$2,($B106-1)*gamesPerRound,0,gamesPerRound,3),3,FALSE)),VLOOKUP(AK105,OFFSET(Pairings!$E$2,($B106-1)*gamesPerRound,0,gamesPerRound,3),3,FALSE),VLOOKUP(AK105,OFFSET(Pairings!$D$2,($B106-1)*gamesPerRound,0,gamesPerRound,3),3,FALSE))</f>
        <v>#N/A</v>
      </c>
      <c r="AL106" s="54" t="e">
        <f ca="1">IF(ISNA(VLOOKUP(AL105,OFFSET(Pairings!$D$2,($B106-1)*gamesPerRound,0,gamesPerRound,3),3,FALSE)),VLOOKUP(AL105,OFFSET(Pairings!$E$2,($B106-1)*gamesPerRound,0,gamesPerRound,3),3,FALSE),VLOOKUP(AL105,OFFSET(Pairings!$D$2,($B106-1)*gamesPerRound,0,gamesPerRound,3),3,FALSE))</f>
        <v>#N/A</v>
      </c>
      <c r="AM106" s="54" t="e">
        <f ca="1">IF(ISNA(VLOOKUP(AM105,OFFSET(Pairings!$D$2,($B106-1)*gamesPerRound,0,gamesPerRound,3),3,FALSE)),VLOOKUP(AM105,OFFSET(Pairings!$E$2,($B106-1)*gamesPerRound,0,gamesPerRound,3),3,FALSE),VLOOKUP(AM105,OFFSET(Pairings!$D$2,($B106-1)*gamesPerRound,0,gamesPerRound,3),3,FALSE))</f>
        <v>#N/A</v>
      </c>
      <c r="AN106" s="54" t="e">
        <f ca="1">IF(ISNA(VLOOKUP(AN105,OFFSET(Pairings!$D$2,($B106-1)*gamesPerRound,0,gamesPerRound,3),3,FALSE)),VLOOKUP(AN105,OFFSET(Pairings!$E$2,($B106-1)*gamesPerRound,0,gamesPerRound,3),3,FALSE),VLOOKUP(AN105,OFFSET(Pairings!$D$2,($B106-1)*gamesPerRound,0,gamesPerRound,3),3,FALSE))</f>
        <v>#N/A</v>
      </c>
      <c r="AO106" s="54" t="e">
        <f ca="1">IF(ISNA(VLOOKUP(AO105,OFFSET(Pairings!$D$2,($B106-1)*gamesPerRound,0,gamesPerRound,3),3,FALSE)),VLOOKUP(AO105,OFFSET(Pairings!$E$2,($B106-1)*gamesPerRound,0,gamesPerRound,3),3,FALSE),VLOOKUP(AO105,OFFSET(Pairings!$D$2,($B106-1)*gamesPerRound,0,gamesPerRound,3),3,FALSE))</f>
        <v>#N/A</v>
      </c>
      <c r="AP106" s="54" t="e">
        <f ca="1">IF(ISNA(VLOOKUP(AP105,OFFSET(Pairings!$D$2,($B106-1)*gamesPerRound,0,gamesPerRound,3),3,FALSE)),VLOOKUP(AP105,OFFSET(Pairings!$E$2,($B106-1)*gamesPerRound,0,gamesPerRound,3),3,FALSE),VLOOKUP(AP105,OFFSET(Pairings!$D$2,($B106-1)*gamesPerRound,0,gamesPerRound,3),3,FALSE))</f>
        <v>#N/A</v>
      </c>
      <c r="AQ106" s="54" t="e">
        <f ca="1">IF(ISNA(VLOOKUP(AQ105,OFFSET(Pairings!$D$2,($B106-1)*gamesPerRound,0,gamesPerRound,3),3,FALSE)),VLOOKUP(AQ105,OFFSET(Pairings!$E$2,($B106-1)*gamesPerRound,0,gamesPerRound,3),3,FALSE),VLOOKUP(AQ105,OFFSET(Pairings!$D$2,($B106-1)*gamesPerRound,0,gamesPerRound,3),3,FALSE))</f>
        <v>#N/A</v>
      </c>
      <c r="AR106" s="54" t="e">
        <f ca="1">IF(ISNA(VLOOKUP(AR105,OFFSET(Pairings!$D$2,($B106-1)*gamesPerRound,0,gamesPerRound,3),3,FALSE)),VLOOKUP(AR105,OFFSET(Pairings!$E$2,($B106-1)*gamesPerRound,0,gamesPerRound,3),3,FALSE),VLOOKUP(AR105,OFFSET(Pairings!$D$2,($B106-1)*gamesPerRound,0,gamesPerRound,3),3,FALSE))</f>
        <v>#N/A</v>
      </c>
      <c r="AS106" s="54" t="e">
        <f ca="1">IF(ISNA(VLOOKUP(AS105,OFFSET(Pairings!$D$2,($B106-1)*gamesPerRound,0,gamesPerRound,3),3,FALSE)),VLOOKUP(AS105,OFFSET(Pairings!$E$2,($B106-1)*gamesPerRound,0,gamesPerRound,3),3,FALSE),VLOOKUP(AS105,OFFSET(Pairings!$D$2,($B106-1)*gamesPerRound,0,gamesPerRound,3),3,FALSE))</f>
        <v>#N/A</v>
      </c>
      <c r="AT106" s="49" t="e">
        <f ca="1">SUM(Z106:AS106)</f>
        <v>#N/A</v>
      </c>
    </row>
    <row r="107" spans="1:46" x14ac:dyDescent="0.2">
      <c r="B107" s="48">
        <v>2</v>
      </c>
      <c r="C107" s="55" t="str">
        <f t="shared" ca="1" si="121"/>
        <v/>
      </c>
      <c r="D107" s="33" t="str">
        <f t="shared" ca="1" si="121"/>
        <v/>
      </c>
      <c r="E107" s="33" t="str">
        <f t="shared" ca="1" si="121"/>
        <v/>
      </c>
      <c r="F107" s="33" t="str">
        <f t="shared" ca="1" si="121"/>
        <v/>
      </c>
      <c r="G107" s="33" t="str">
        <f t="shared" ca="1" si="121"/>
        <v/>
      </c>
      <c r="H107" s="33" t="str">
        <f t="shared" ca="1" si="121"/>
        <v/>
      </c>
      <c r="I107" s="33" t="str">
        <f t="shared" ca="1" si="121"/>
        <v/>
      </c>
      <c r="J107" s="33" t="str">
        <f t="shared" ca="1" si="121"/>
        <v/>
      </c>
      <c r="K107" s="33" t="str">
        <f t="shared" ca="1" si="121"/>
        <v/>
      </c>
      <c r="L107" s="33" t="str">
        <f t="shared" ca="1" si="121"/>
        <v/>
      </c>
      <c r="M107" s="33" t="str">
        <f t="shared" ca="1" si="122"/>
        <v/>
      </c>
      <c r="N107" s="33" t="str">
        <f t="shared" ca="1" si="122"/>
        <v/>
      </c>
      <c r="O107" s="33" t="str">
        <f t="shared" ca="1" si="122"/>
        <v/>
      </c>
      <c r="P107" s="33" t="str">
        <f t="shared" ca="1" si="122"/>
        <v/>
      </c>
      <c r="Q107" s="33" t="str">
        <f t="shared" ca="1" si="122"/>
        <v/>
      </c>
      <c r="R107" s="33" t="str">
        <f t="shared" ca="1" si="122"/>
        <v/>
      </c>
      <c r="S107" s="33" t="str">
        <f t="shared" ca="1" si="122"/>
        <v/>
      </c>
      <c r="T107" s="33" t="str">
        <f t="shared" ca="1" si="122"/>
        <v/>
      </c>
      <c r="U107" s="33" t="str">
        <f t="shared" ca="1" si="122"/>
        <v/>
      </c>
      <c r="V107" s="33" t="str">
        <f t="shared" ca="1" si="122"/>
        <v/>
      </c>
      <c r="W107" s="69">
        <f ca="1">SUM(C107:V107)</f>
        <v>0</v>
      </c>
      <c r="X107" s="49"/>
      <c r="Z107" s="55" t="e">
        <f ca="1">IF(ISNA(VLOOKUP(Z105,OFFSET(Pairings!$D$2,($B107-1)*gamesPerRound,0,gamesPerRound,3),3,FALSE)),VLOOKUP(Z105,OFFSET(Pairings!$E$2,($B107-1)*gamesPerRound,0,gamesPerRound,3),3,FALSE),VLOOKUP(Z105,OFFSET(Pairings!$D$2,($B107-1)*gamesPerRound,0,gamesPerRound,3),3,FALSE))</f>
        <v>#N/A</v>
      </c>
      <c r="AA107" s="33" t="e">
        <f ca="1">IF(ISNA(VLOOKUP(AA105,OFFSET(Pairings!$D$2,($B107-1)*gamesPerRound,0,gamesPerRound,3),3,FALSE)),VLOOKUP(AA105,OFFSET(Pairings!$E$2,($B107-1)*gamesPerRound,0,gamesPerRound,3),3,FALSE),VLOOKUP(AA105,OFFSET(Pairings!$D$2,($B107-1)*gamesPerRound,0,gamesPerRound,3),3,FALSE))</f>
        <v>#N/A</v>
      </c>
      <c r="AB107" s="33" t="e">
        <f ca="1">IF(ISNA(VLOOKUP(AB105,OFFSET(Pairings!$D$2,($B107-1)*gamesPerRound,0,gamesPerRound,3),3,FALSE)),VLOOKUP(AB105,OFFSET(Pairings!$E$2,($B107-1)*gamesPerRound,0,gamesPerRound,3),3,FALSE),VLOOKUP(AB105,OFFSET(Pairings!$D$2,($B107-1)*gamesPerRound,0,gamesPerRound,3),3,FALSE))</f>
        <v>#N/A</v>
      </c>
      <c r="AC107" s="33" t="e">
        <f ca="1">IF(ISNA(VLOOKUP(AC105,OFFSET(Pairings!$D$2,($B107-1)*gamesPerRound,0,gamesPerRound,3),3,FALSE)),VLOOKUP(AC105,OFFSET(Pairings!$E$2,($B107-1)*gamesPerRound,0,gamesPerRound,3),3,FALSE),VLOOKUP(AC105,OFFSET(Pairings!$D$2,($B107-1)*gamesPerRound,0,gamesPerRound,3),3,FALSE))</f>
        <v>#N/A</v>
      </c>
      <c r="AD107" s="33" t="e">
        <f ca="1">IF(ISNA(VLOOKUP(AD105,OFFSET(Pairings!$D$2,($B107-1)*gamesPerRound,0,gamesPerRound,3),3,FALSE)),VLOOKUP(AD105,OFFSET(Pairings!$E$2,($B107-1)*gamesPerRound,0,gamesPerRound,3),3,FALSE),VLOOKUP(AD105,OFFSET(Pairings!$D$2,($B107-1)*gamesPerRound,0,gamesPerRound,3),3,FALSE))</f>
        <v>#N/A</v>
      </c>
      <c r="AE107" s="33" t="e">
        <f ca="1">IF(ISNA(VLOOKUP(AE105,OFFSET(Pairings!$D$2,($B107-1)*gamesPerRound,0,gamesPerRound,3),3,FALSE)),VLOOKUP(AE105,OFFSET(Pairings!$E$2,($B107-1)*gamesPerRound,0,gamesPerRound,3),3,FALSE),VLOOKUP(AE105,OFFSET(Pairings!$D$2,($B107-1)*gamesPerRound,0,gamesPerRound,3),3,FALSE))</f>
        <v>#N/A</v>
      </c>
      <c r="AF107" s="33" t="e">
        <f ca="1">IF(ISNA(VLOOKUP(AF105,OFFSET(Pairings!$D$2,($B107-1)*gamesPerRound,0,gamesPerRound,3),3,FALSE)),VLOOKUP(AF105,OFFSET(Pairings!$E$2,($B107-1)*gamesPerRound,0,gamesPerRound,3),3,FALSE),VLOOKUP(AF105,OFFSET(Pairings!$D$2,($B107-1)*gamesPerRound,0,gamesPerRound,3),3,FALSE))</f>
        <v>#N/A</v>
      </c>
      <c r="AG107" s="33" t="e">
        <f ca="1">IF(ISNA(VLOOKUP(AG105,OFFSET(Pairings!$D$2,($B107-1)*gamesPerRound,0,gamesPerRound,3),3,FALSE)),VLOOKUP(AG105,OFFSET(Pairings!$E$2,($B107-1)*gamesPerRound,0,gamesPerRound,3),3,FALSE),VLOOKUP(AG105,OFFSET(Pairings!$D$2,($B107-1)*gamesPerRound,0,gamesPerRound,3),3,FALSE))</f>
        <v>#N/A</v>
      </c>
      <c r="AH107" s="33" t="e">
        <f ca="1">IF(ISNA(VLOOKUP(AH105,OFFSET(Pairings!$D$2,($B107-1)*gamesPerRound,0,gamesPerRound,3),3,FALSE)),VLOOKUP(AH105,OFFSET(Pairings!$E$2,($B107-1)*gamesPerRound,0,gamesPerRound,3),3,FALSE),VLOOKUP(AH105,OFFSET(Pairings!$D$2,($B107-1)*gamesPerRound,0,gamesPerRound,3),3,FALSE))</f>
        <v>#N/A</v>
      </c>
      <c r="AI107" s="33" t="e">
        <f ca="1">IF(ISNA(VLOOKUP(AI105,OFFSET(Pairings!$D$2,($B107-1)*gamesPerRound,0,gamesPerRound,3),3,FALSE)),VLOOKUP(AI105,OFFSET(Pairings!$E$2,($B107-1)*gamesPerRound,0,gamesPerRound,3),3,FALSE),VLOOKUP(AI105,OFFSET(Pairings!$D$2,($B107-1)*gamesPerRound,0,gamesPerRound,3),3,FALSE))</f>
        <v>#N/A</v>
      </c>
      <c r="AJ107" s="33" t="e">
        <f ca="1">IF(ISNA(VLOOKUP(AJ105,OFFSET(Pairings!$D$2,($B107-1)*gamesPerRound,0,gamesPerRound,3),3,FALSE)),VLOOKUP(AJ105,OFFSET(Pairings!$E$2,($B107-1)*gamesPerRound,0,gamesPerRound,3),3,FALSE),VLOOKUP(AJ105,OFFSET(Pairings!$D$2,($B107-1)*gamesPerRound,0,gamesPerRound,3),3,FALSE))</f>
        <v>#N/A</v>
      </c>
      <c r="AK107" s="56" t="e">
        <f ca="1">IF(ISNA(VLOOKUP(AK105,OFFSET(Pairings!$D$2,($B107-1)*gamesPerRound,0,gamesPerRound,3),3,FALSE)),VLOOKUP(AK105,OFFSET(Pairings!$E$2,($B107-1)*gamesPerRound,0,gamesPerRound,3),3,FALSE),VLOOKUP(AK105,OFFSET(Pairings!$D$2,($B107-1)*gamesPerRound,0,gamesPerRound,3),3,FALSE))</f>
        <v>#N/A</v>
      </c>
      <c r="AL107" s="56" t="e">
        <f ca="1">IF(ISNA(VLOOKUP(AL105,OFFSET(Pairings!$D$2,($B107-1)*gamesPerRound,0,gamesPerRound,3),3,FALSE)),VLOOKUP(AL105,OFFSET(Pairings!$E$2,($B107-1)*gamesPerRound,0,gamesPerRound,3),3,FALSE),VLOOKUP(AL105,OFFSET(Pairings!$D$2,($B107-1)*gamesPerRound,0,gamesPerRound,3),3,FALSE))</f>
        <v>#N/A</v>
      </c>
      <c r="AM107" s="56" t="e">
        <f ca="1">IF(ISNA(VLOOKUP(AM105,OFFSET(Pairings!$D$2,($B107-1)*gamesPerRound,0,gamesPerRound,3),3,FALSE)),VLOOKUP(AM105,OFFSET(Pairings!$E$2,($B107-1)*gamesPerRound,0,gamesPerRound,3),3,FALSE),VLOOKUP(AM105,OFFSET(Pairings!$D$2,($B107-1)*gamesPerRound,0,gamesPerRound,3),3,FALSE))</f>
        <v>#N/A</v>
      </c>
      <c r="AN107" s="56" t="e">
        <f ca="1">IF(ISNA(VLOOKUP(AN105,OFFSET(Pairings!$D$2,($B107-1)*gamesPerRound,0,gamesPerRound,3),3,FALSE)),VLOOKUP(AN105,OFFSET(Pairings!$E$2,($B107-1)*gamesPerRound,0,gamesPerRound,3),3,FALSE),VLOOKUP(AN105,OFFSET(Pairings!$D$2,($B107-1)*gamesPerRound,0,gamesPerRound,3),3,FALSE))</f>
        <v>#N/A</v>
      </c>
      <c r="AO107" s="56" t="e">
        <f ca="1">IF(ISNA(VLOOKUP(AO105,OFFSET(Pairings!$D$2,($B107-1)*gamesPerRound,0,gamesPerRound,3),3,FALSE)),VLOOKUP(AO105,OFFSET(Pairings!$E$2,($B107-1)*gamesPerRound,0,gamesPerRound,3),3,FALSE),VLOOKUP(AO105,OFFSET(Pairings!$D$2,($B107-1)*gamesPerRound,0,gamesPerRound,3),3,FALSE))</f>
        <v>#N/A</v>
      </c>
      <c r="AP107" s="56" t="e">
        <f ca="1">IF(ISNA(VLOOKUP(AP105,OFFSET(Pairings!$D$2,($B107-1)*gamesPerRound,0,gamesPerRound,3),3,FALSE)),VLOOKUP(AP105,OFFSET(Pairings!$E$2,($B107-1)*gamesPerRound,0,gamesPerRound,3),3,FALSE),VLOOKUP(AP105,OFFSET(Pairings!$D$2,($B107-1)*gamesPerRound,0,gamesPerRound,3),3,FALSE))</f>
        <v>#N/A</v>
      </c>
      <c r="AQ107" s="56" t="e">
        <f ca="1">IF(ISNA(VLOOKUP(AQ105,OFFSET(Pairings!$D$2,($B107-1)*gamesPerRound,0,gamesPerRound,3),3,FALSE)),VLOOKUP(AQ105,OFFSET(Pairings!$E$2,($B107-1)*gamesPerRound,0,gamesPerRound,3),3,FALSE),VLOOKUP(AQ105,OFFSET(Pairings!$D$2,($B107-1)*gamesPerRound,0,gamesPerRound,3),3,FALSE))</f>
        <v>#N/A</v>
      </c>
      <c r="AR107" s="56" t="e">
        <f ca="1">IF(ISNA(VLOOKUP(AR105,OFFSET(Pairings!$D$2,($B107-1)*gamesPerRound,0,gamesPerRound,3),3,FALSE)),VLOOKUP(AR105,OFFSET(Pairings!$E$2,($B107-1)*gamesPerRound,0,gamesPerRound,3),3,FALSE),VLOOKUP(AR105,OFFSET(Pairings!$D$2,($B107-1)*gamesPerRound,0,gamesPerRound,3),3,FALSE))</f>
        <v>#N/A</v>
      </c>
      <c r="AS107" s="56" t="e">
        <f ca="1">IF(ISNA(VLOOKUP(AS105,OFFSET(Pairings!$D$2,($B107-1)*gamesPerRound,0,gamesPerRound,3),3,FALSE)),VLOOKUP(AS105,OFFSET(Pairings!$E$2,($B107-1)*gamesPerRound,0,gamesPerRound,3),3,FALSE),VLOOKUP(AS105,OFFSET(Pairings!$D$2,($B107-1)*gamesPerRound,0,gamesPerRound,3),3,FALSE))</f>
        <v>#N/A</v>
      </c>
      <c r="AT107" s="49" t="e">
        <f ca="1">SUM(Z107:AS107)</f>
        <v>#N/A</v>
      </c>
    </row>
    <row r="108" spans="1:46" x14ac:dyDescent="0.2">
      <c r="B108" s="48">
        <v>3</v>
      </c>
      <c r="C108" s="57" t="str">
        <f t="shared" ca="1" si="121"/>
        <v/>
      </c>
      <c r="D108" s="58" t="str">
        <f t="shared" ca="1" si="121"/>
        <v/>
      </c>
      <c r="E108" s="58" t="str">
        <f t="shared" ca="1" si="121"/>
        <v/>
      </c>
      <c r="F108" s="58" t="str">
        <f t="shared" ca="1" si="121"/>
        <v/>
      </c>
      <c r="G108" s="58" t="str">
        <f t="shared" ca="1" si="121"/>
        <v/>
      </c>
      <c r="H108" s="58" t="str">
        <f t="shared" ca="1" si="121"/>
        <v/>
      </c>
      <c r="I108" s="58" t="str">
        <f t="shared" ca="1" si="121"/>
        <v/>
      </c>
      <c r="J108" s="58" t="str">
        <f t="shared" ca="1" si="121"/>
        <v/>
      </c>
      <c r="K108" s="58" t="str">
        <f t="shared" ca="1" si="121"/>
        <v/>
      </c>
      <c r="L108" s="58" t="str">
        <f t="shared" ca="1" si="121"/>
        <v/>
      </c>
      <c r="M108" s="58" t="str">
        <f t="shared" ca="1" si="122"/>
        <v/>
      </c>
      <c r="N108" s="58" t="str">
        <f t="shared" ca="1" si="122"/>
        <v/>
      </c>
      <c r="O108" s="58" t="str">
        <f t="shared" ca="1" si="122"/>
        <v/>
      </c>
      <c r="P108" s="58" t="str">
        <f t="shared" ca="1" si="122"/>
        <v/>
      </c>
      <c r="Q108" s="58" t="str">
        <f t="shared" ca="1" si="122"/>
        <v/>
      </c>
      <c r="R108" s="58" t="str">
        <f t="shared" ca="1" si="122"/>
        <v/>
      </c>
      <c r="S108" s="58" t="str">
        <f t="shared" ca="1" si="122"/>
        <v/>
      </c>
      <c r="T108" s="58" t="str">
        <f t="shared" ca="1" si="122"/>
        <v/>
      </c>
      <c r="U108" s="58" t="str">
        <f t="shared" ca="1" si="122"/>
        <v/>
      </c>
      <c r="V108" s="58" t="str">
        <f t="shared" ca="1" si="122"/>
        <v/>
      </c>
      <c r="W108" s="69">
        <f ca="1">SUM(C108:V108)</f>
        <v>0</v>
      </c>
      <c r="X108" s="49"/>
      <c r="Z108" s="57" t="e">
        <f ca="1">IF(ISNA(VLOOKUP(Z105,OFFSET(Pairings!$D$2,($B108-1)*gamesPerRound,0,gamesPerRound,3),3,FALSE)),VLOOKUP(Z105,OFFSET(Pairings!$E$2,($B108-1)*gamesPerRound,0,gamesPerRound,3),3,FALSE),VLOOKUP(Z105,OFFSET(Pairings!$D$2,($B108-1)*gamesPerRound,0,gamesPerRound,3),3,FALSE))</f>
        <v>#N/A</v>
      </c>
      <c r="AA108" s="58" t="e">
        <f ca="1">IF(ISNA(VLOOKUP(AA105,OFFSET(Pairings!$D$2,($B108-1)*gamesPerRound,0,gamesPerRound,3),3,FALSE)),VLOOKUP(AA105,OFFSET(Pairings!$E$2,($B108-1)*gamesPerRound,0,gamesPerRound,3),3,FALSE),VLOOKUP(AA105,OFFSET(Pairings!$D$2,($B108-1)*gamesPerRound,0,gamesPerRound,3),3,FALSE))</f>
        <v>#N/A</v>
      </c>
      <c r="AB108" s="58" t="e">
        <f ca="1">IF(ISNA(VLOOKUP(AB105,OFFSET(Pairings!$D$2,($B108-1)*gamesPerRound,0,gamesPerRound,3),3,FALSE)),VLOOKUP(AB105,OFFSET(Pairings!$E$2,($B108-1)*gamesPerRound,0,gamesPerRound,3),3,FALSE),VLOOKUP(AB105,OFFSET(Pairings!$D$2,($B108-1)*gamesPerRound,0,gamesPerRound,3),3,FALSE))</f>
        <v>#N/A</v>
      </c>
      <c r="AC108" s="58" t="e">
        <f ca="1">IF(ISNA(VLOOKUP(AC105,OFFSET(Pairings!$D$2,($B108-1)*gamesPerRound,0,gamesPerRound,3),3,FALSE)),VLOOKUP(AC105,OFFSET(Pairings!$E$2,($B108-1)*gamesPerRound,0,gamesPerRound,3),3,FALSE),VLOOKUP(AC105,OFFSET(Pairings!$D$2,($B108-1)*gamesPerRound,0,gamesPerRound,3),3,FALSE))</f>
        <v>#N/A</v>
      </c>
      <c r="AD108" s="58" t="e">
        <f ca="1">IF(ISNA(VLOOKUP(AD105,OFFSET(Pairings!$D$2,($B108-1)*gamesPerRound,0,gamesPerRound,3),3,FALSE)),VLOOKUP(AD105,OFFSET(Pairings!$E$2,($B108-1)*gamesPerRound,0,gamesPerRound,3),3,FALSE),VLOOKUP(AD105,OFFSET(Pairings!$D$2,($B108-1)*gamesPerRound,0,gamesPerRound,3),3,FALSE))</f>
        <v>#N/A</v>
      </c>
      <c r="AE108" s="58" t="e">
        <f ca="1">IF(ISNA(VLOOKUP(AE105,OFFSET(Pairings!$D$2,($B108-1)*gamesPerRound,0,gamesPerRound,3),3,FALSE)),VLOOKUP(AE105,OFFSET(Pairings!$E$2,($B108-1)*gamesPerRound,0,gamesPerRound,3),3,FALSE),VLOOKUP(AE105,OFFSET(Pairings!$D$2,($B108-1)*gamesPerRound,0,gamesPerRound,3),3,FALSE))</f>
        <v>#N/A</v>
      </c>
      <c r="AF108" s="58" t="e">
        <f ca="1">IF(ISNA(VLOOKUP(AF105,OFFSET(Pairings!$D$2,($B108-1)*gamesPerRound,0,gamesPerRound,3),3,FALSE)),VLOOKUP(AF105,OFFSET(Pairings!$E$2,($B108-1)*gamesPerRound,0,gamesPerRound,3),3,FALSE),VLOOKUP(AF105,OFFSET(Pairings!$D$2,($B108-1)*gamesPerRound,0,gamesPerRound,3),3,FALSE))</f>
        <v>#N/A</v>
      </c>
      <c r="AG108" s="58" t="e">
        <f ca="1">IF(ISNA(VLOOKUP(AG105,OFFSET(Pairings!$D$2,($B108-1)*gamesPerRound,0,gamesPerRound,3),3,FALSE)),VLOOKUP(AG105,OFFSET(Pairings!$E$2,($B108-1)*gamesPerRound,0,gamesPerRound,3),3,FALSE),VLOOKUP(AG105,OFFSET(Pairings!$D$2,($B108-1)*gamesPerRound,0,gamesPerRound,3),3,FALSE))</f>
        <v>#N/A</v>
      </c>
      <c r="AH108" s="58" t="e">
        <f ca="1">IF(ISNA(VLOOKUP(AH105,OFFSET(Pairings!$D$2,($B108-1)*gamesPerRound,0,gamesPerRound,3),3,FALSE)),VLOOKUP(AH105,OFFSET(Pairings!$E$2,($B108-1)*gamesPerRound,0,gamesPerRound,3),3,FALSE),VLOOKUP(AH105,OFFSET(Pairings!$D$2,($B108-1)*gamesPerRound,0,gamesPerRound,3),3,FALSE))</f>
        <v>#N/A</v>
      </c>
      <c r="AI108" s="58" t="e">
        <f ca="1">IF(ISNA(VLOOKUP(AI105,OFFSET(Pairings!$D$2,($B108-1)*gamesPerRound,0,gamesPerRound,3),3,FALSE)),VLOOKUP(AI105,OFFSET(Pairings!$E$2,($B108-1)*gamesPerRound,0,gamesPerRound,3),3,FALSE),VLOOKUP(AI105,OFFSET(Pairings!$D$2,($B108-1)*gamesPerRound,0,gamesPerRound,3),3,FALSE))</f>
        <v>#N/A</v>
      </c>
      <c r="AJ108" s="58" t="e">
        <f ca="1">IF(ISNA(VLOOKUP(AJ105,OFFSET(Pairings!$D$2,($B108-1)*gamesPerRound,0,gamesPerRound,3),3,FALSE)),VLOOKUP(AJ105,OFFSET(Pairings!$E$2,($B108-1)*gamesPerRound,0,gamesPerRound,3),3,FALSE),VLOOKUP(AJ105,OFFSET(Pairings!$D$2,($B108-1)*gamesPerRound,0,gamesPerRound,3),3,FALSE))</f>
        <v>#N/A</v>
      </c>
      <c r="AK108" s="59" t="e">
        <f ca="1">IF(ISNA(VLOOKUP(AK105,OFFSET(Pairings!$D$2,($B108-1)*gamesPerRound,0,gamesPerRound,3),3,FALSE)),VLOOKUP(AK105,OFFSET(Pairings!$E$2,($B108-1)*gamesPerRound,0,gamesPerRound,3),3,FALSE),VLOOKUP(AK105,OFFSET(Pairings!$D$2,($B108-1)*gamesPerRound,0,gamesPerRound,3),3,FALSE))</f>
        <v>#N/A</v>
      </c>
      <c r="AL108" s="59" t="e">
        <f ca="1">IF(ISNA(VLOOKUP(AL105,OFFSET(Pairings!$D$2,($B108-1)*gamesPerRound,0,gamesPerRound,3),3,FALSE)),VLOOKUP(AL105,OFFSET(Pairings!$E$2,($B108-1)*gamesPerRound,0,gamesPerRound,3),3,FALSE),VLOOKUP(AL105,OFFSET(Pairings!$D$2,($B108-1)*gamesPerRound,0,gamesPerRound,3),3,FALSE))</f>
        <v>#N/A</v>
      </c>
      <c r="AM108" s="59" t="e">
        <f ca="1">IF(ISNA(VLOOKUP(AM105,OFFSET(Pairings!$D$2,($B108-1)*gamesPerRound,0,gamesPerRound,3),3,FALSE)),VLOOKUP(AM105,OFFSET(Pairings!$E$2,($B108-1)*gamesPerRound,0,gamesPerRound,3),3,FALSE),VLOOKUP(AM105,OFFSET(Pairings!$D$2,($B108-1)*gamesPerRound,0,gamesPerRound,3),3,FALSE))</f>
        <v>#N/A</v>
      </c>
      <c r="AN108" s="59" t="e">
        <f ca="1">IF(ISNA(VLOOKUP(AN105,OFFSET(Pairings!$D$2,($B108-1)*gamesPerRound,0,gamesPerRound,3),3,FALSE)),VLOOKUP(AN105,OFFSET(Pairings!$E$2,($B108-1)*gamesPerRound,0,gamesPerRound,3),3,FALSE),VLOOKUP(AN105,OFFSET(Pairings!$D$2,($B108-1)*gamesPerRound,0,gamesPerRound,3),3,FALSE))</f>
        <v>#N/A</v>
      </c>
      <c r="AO108" s="59" t="e">
        <f ca="1">IF(ISNA(VLOOKUP(AO105,OFFSET(Pairings!$D$2,($B108-1)*gamesPerRound,0,gamesPerRound,3),3,FALSE)),VLOOKUP(AO105,OFFSET(Pairings!$E$2,($B108-1)*gamesPerRound,0,gamesPerRound,3),3,FALSE),VLOOKUP(AO105,OFFSET(Pairings!$D$2,($B108-1)*gamesPerRound,0,gamesPerRound,3),3,FALSE))</f>
        <v>#N/A</v>
      </c>
      <c r="AP108" s="59" t="e">
        <f ca="1">IF(ISNA(VLOOKUP(AP105,OFFSET(Pairings!$D$2,($B108-1)*gamesPerRound,0,gamesPerRound,3),3,FALSE)),VLOOKUP(AP105,OFFSET(Pairings!$E$2,($B108-1)*gamesPerRound,0,gamesPerRound,3),3,FALSE),VLOOKUP(AP105,OFFSET(Pairings!$D$2,($B108-1)*gamesPerRound,0,gamesPerRound,3),3,FALSE))</f>
        <v>#N/A</v>
      </c>
      <c r="AQ108" s="59" t="e">
        <f ca="1">IF(ISNA(VLOOKUP(AQ105,OFFSET(Pairings!$D$2,($B108-1)*gamesPerRound,0,gamesPerRound,3),3,FALSE)),VLOOKUP(AQ105,OFFSET(Pairings!$E$2,($B108-1)*gamesPerRound,0,gamesPerRound,3),3,FALSE),VLOOKUP(AQ105,OFFSET(Pairings!$D$2,($B108-1)*gamesPerRound,0,gamesPerRound,3),3,FALSE))</f>
        <v>#N/A</v>
      </c>
      <c r="AR108" s="59" t="e">
        <f ca="1">IF(ISNA(VLOOKUP(AR105,OFFSET(Pairings!$D$2,($B108-1)*gamesPerRound,0,gamesPerRound,3),3,FALSE)),VLOOKUP(AR105,OFFSET(Pairings!$E$2,($B108-1)*gamesPerRound,0,gamesPerRound,3),3,FALSE),VLOOKUP(AR105,OFFSET(Pairings!$D$2,($B108-1)*gamesPerRound,0,gamesPerRound,3),3,FALSE))</f>
        <v>#N/A</v>
      </c>
      <c r="AS108" s="59" t="e">
        <f ca="1">IF(ISNA(VLOOKUP(AS105,OFFSET(Pairings!$D$2,($B108-1)*gamesPerRound,0,gamesPerRound,3),3,FALSE)),VLOOKUP(AS105,OFFSET(Pairings!$E$2,($B108-1)*gamesPerRound,0,gamesPerRound,3),3,FALSE),VLOOKUP(AS105,OFFSET(Pairings!$D$2,($B108-1)*gamesPerRound,0,gamesPerRound,3),3,FALSE))</f>
        <v>#N/A</v>
      </c>
      <c r="AT108" s="49" t="e">
        <f ca="1">SUM(Z108:AS108)</f>
        <v>#N/A</v>
      </c>
    </row>
    <row r="109" spans="1:46" ht="15.75" thickBot="1" x14ac:dyDescent="0.25">
      <c r="B109" s="18" t="s">
        <v>110</v>
      </c>
      <c r="C109" s="61">
        <f t="shared" ref="C109:W109" ca="1" si="123">SUM(C106:C108)</f>
        <v>0</v>
      </c>
      <c r="D109" s="51">
        <f t="shared" ca="1" si="123"/>
        <v>0</v>
      </c>
      <c r="E109" s="51">
        <f t="shared" ca="1" si="123"/>
        <v>0</v>
      </c>
      <c r="F109" s="51">
        <f t="shared" ca="1" si="123"/>
        <v>0</v>
      </c>
      <c r="G109" s="51">
        <f t="shared" ca="1" si="123"/>
        <v>0</v>
      </c>
      <c r="H109" s="51">
        <f t="shared" ca="1" si="123"/>
        <v>0</v>
      </c>
      <c r="I109" s="51">
        <f t="shared" ca="1" si="123"/>
        <v>0</v>
      </c>
      <c r="J109" s="51">
        <f t="shared" ca="1" si="123"/>
        <v>0</v>
      </c>
      <c r="K109" s="51">
        <f t="shared" ca="1" si="123"/>
        <v>0</v>
      </c>
      <c r="L109" s="51">
        <f t="shared" ca="1" si="123"/>
        <v>0</v>
      </c>
      <c r="M109" s="51">
        <f t="shared" ca="1" si="123"/>
        <v>0</v>
      </c>
      <c r="N109" s="51">
        <f t="shared" ca="1" si="123"/>
        <v>0</v>
      </c>
      <c r="O109" s="51">
        <f t="shared" ca="1" si="123"/>
        <v>0</v>
      </c>
      <c r="P109" s="51">
        <f t="shared" ca="1" si="123"/>
        <v>0</v>
      </c>
      <c r="Q109" s="51">
        <f t="shared" ca="1" si="123"/>
        <v>0</v>
      </c>
      <c r="R109" s="51">
        <f t="shared" ca="1" si="123"/>
        <v>0</v>
      </c>
      <c r="S109" s="51">
        <f t="shared" ca="1" si="123"/>
        <v>0</v>
      </c>
      <c r="T109" s="51">
        <f t="shared" ca="1" si="123"/>
        <v>0</v>
      </c>
      <c r="U109" s="51">
        <f t="shared" ca="1" si="123"/>
        <v>0</v>
      </c>
      <c r="V109" s="51">
        <f t="shared" ca="1" si="123"/>
        <v>0</v>
      </c>
      <c r="W109" s="70">
        <f t="shared" ca="1" si="123"/>
        <v>0</v>
      </c>
      <c r="X109" s="65">
        <f ca="1">VLOOKUP(A105,OFFSET(Teams!$B$1,1,0,teams,4),4,FALSE)</f>
        <v>1</v>
      </c>
      <c r="Z109" s="61" t="e">
        <f t="shared" ref="Z109:AT109" ca="1" si="124">SUM(Z106:Z108)</f>
        <v>#N/A</v>
      </c>
      <c r="AA109" s="51" t="e">
        <f t="shared" ca="1" si="124"/>
        <v>#N/A</v>
      </c>
      <c r="AB109" s="51" t="e">
        <f t="shared" ca="1" si="124"/>
        <v>#N/A</v>
      </c>
      <c r="AC109" s="51" t="e">
        <f t="shared" ca="1" si="124"/>
        <v>#N/A</v>
      </c>
      <c r="AD109" s="51" t="e">
        <f t="shared" ca="1" si="124"/>
        <v>#N/A</v>
      </c>
      <c r="AE109" s="51" t="e">
        <f t="shared" ca="1" si="124"/>
        <v>#N/A</v>
      </c>
      <c r="AF109" s="51" t="e">
        <f t="shared" ca="1" si="124"/>
        <v>#N/A</v>
      </c>
      <c r="AG109" s="51" t="e">
        <f t="shared" ca="1" si="124"/>
        <v>#N/A</v>
      </c>
      <c r="AH109" s="51" t="e">
        <f t="shared" ca="1" si="124"/>
        <v>#N/A</v>
      </c>
      <c r="AI109" s="51" t="e">
        <f t="shared" ca="1" si="124"/>
        <v>#N/A</v>
      </c>
      <c r="AJ109" s="51" t="e">
        <f t="shared" ca="1" si="124"/>
        <v>#N/A</v>
      </c>
      <c r="AK109" s="51" t="e">
        <f t="shared" ca="1" si="124"/>
        <v>#N/A</v>
      </c>
      <c r="AL109" s="51" t="e">
        <f t="shared" ca="1" si="124"/>
        <v>#N/A</v>
      </c>
      <c r="AM109" s="51" t="e">
        <f t="shared" ca="1" si="124"/>
        <v>#N/A</v>
      </c>
      <c r="AN109" s="51" t="e">
        <f t="shared" ca="1" si="124"/>
        <v>#N/A</v>
      </c>
      <c r="AO109" s="51" t="e">
        <f t="shared" ca="1" si="124"/>
        <v>#N/A</v>
      </c>
      <c r="AP109" s="51" t="e">
        <f t="shared" ca="1" si="124"/>
        <v>#N/A</v>
      </c>
      <c r="AQ109" s="51" t="e">
        <f t="shared" ca="1" si="124"/>
        <v>#N/A</v>
      </c>
      <c r="AR109" s="51" t="e">
        <f t="shared" ca="1" si="124"/>
        <v>#N/A</v>
      </c>
      <c r="AS109" s="51" t="e">
        <f t="shared" ca="1" si="124"/>
        <v>#N/A</v>
      </c>
      <c r="AT109" s="37" t="e">
        <f t="shared" ca="1" si="124"/>
        <v>#N/A</v>
      </c>
    </row>
    <row r="110" spans="1:46" ht="15.75" thickBot="1" x14ac:dyDescent="0.25"/>
    <row r="111" spans="1:46" x14ac:dyDescent="0.2">
      <c r="A111" s="12" t="s">
        <v>377</v>
      </c>
      <c r="B111" s="38">
        <f>VLOOKUP(A111,TeamLookup,2,FALSE)</f>
        <v>0</v>
      </c>
      <c r="C111" s="60" t="str">
        <f>$A111&amp;"."&amp;TEXT(C$1,"00")</f>
        <v>S.01</v>
      </c>
      <c r="D111" s="50" t="str">
        <f t="shared" ref="D111:V111" si="125">$A111&amp;"."&amp;TEXT(D$1,"00")</f>
        <v>S.02</v>
      </c>
      <c r="E111" s="50" t="str">
        <f t="shared" si="125"/>
        <v>S.03</v>
      </c>
      <c r="F111" s="50" t="str">
        <f t="shared" si="125"/>
        <v>S.04</v>
      </c>
      <c r="G111" s="50" t="str">
        <f t="shared" si="125"/>
        <v>S.05</v>
      </c>
      <c r="H111" s="50" t="str">
        <f t="shared" si="125"/>
        <v>S.06</v>
      </c>
      <c r="I111" s="50" t="str">
        <f t="shared" si="125"/>
        <v>S.07</v>
      </c>
      <c r="J111" s="50" t="str">
        <f t="shared" si="125"/>
        <v>S.08</v>
      </c>
      <c r="K111" s="50" t="str">
        <f t="shared" si="125"/>
        <v>S.09</v>
      </c>
      <c r="L111" s="50" t="str">
        <f t="shared" si="125"/>
        <v>S.10</v>
      </c>
      <c r="M111" s="50" t="str">
        <f t="shared" si="125"/>
        <v>S.11</v>
      </c>
      <c r="N111" s="50" t="str">
        <f t="shared" si="125"/>
        <v>S.12</v>
      </c>
      <c r="O111" s="50" t="str">
        <f t="shared" si="125"/>
        <v>S.13</v>
      </c>
      <c r="P111" s="50" t="str">
        <f t="shared" si="125"/>
        <v>S.14</v>
      </c>
      <c r="Q111" s="50" t="str">
        <f t="shared" si="125"/>
        <v>S.15</v>
      </c>
      <c r="R111" s="50" t="str">
        <f t="shared" si="125"/>
        <v>S.16</v>
      </c>
      <c r="S111" s="50" t="str">
        <f t="shared" si="125"/>
        <v>S.17</v>
      </c>
      <c r="T111" s="50" t="str">
        <f t="shared" si="125"/>
        <v>S.18</v>
      </c>
      <c r="U111" s="50" t="str">
        <f t="shared" si="125"/>
        <v>S.19</v>
      </c>
      <c r="V111" s="50" t="str">
        <f t="shared" si="125"/>
        <v>S.20</v>
      </c>
      <c r="W111" s="67" t="s">
        <v>110</v>
      </c>
      <c r="X111" s="66" t="s">
        <v>137</v>
      </c>
      <c r="Y111" s="12"/>
      <c r="Z111" s="60" t="str">
        <f>$A111&amp;"."&amp;TEXT(Z$1,"00")</f>
        <v>S.01</v>
      </c>
      <c r="AA111" s="50" t="str">
        <f t="shared" ref="AA111:AS111" si="126">$A111&amp;"."&amp;TEXT(AA$1,"00")</f>
        <v>S.02</v>
      </c>
      <c r="AB111" s="50" t="str">
        <f t="shared" si="126"/>
        <v>S.03</v>
      </c>
      <c r="AC111" s="50" t="str">
        <f t="shared" si="126"/>
        <v>S.04</v>
      </c>
      <c r="AD111" s="50" t="str">
        <f t="shared" si="126"/>
        <v>S.05</v>
      </c>
      <c r="AE111" s="50" t="str">
        <f t="shared" si="126"/>
        <v>S.06</v>
      </c>
      <c r="AF111" s="50" t="str">
        <f t="shared" si="126"/>
        <v>S.07</v>
      </c>
      <c r="AG111" s="50" t="str">
        <f t="shared" si="126"/>
        <v>S.08</v>
      </c>
      <c r="AH111" s="50" t="str">
        <f t="shared" si="126"/>
        <v>S.09</v>
      </c>
      <c r="AI111" s="50" t="str">
        <f t="shared" si="126"/>
        <v>S.10</v>
      </c>
      <c r="AJ111" s="50" t="str">
        <f t="shared" si="126"/>
        <v>S.11</v>
      </c>
      <c r="AK111" s="50" t="str">
        <f t="shared" si="126"/>
        <v>S.12</v>
      </c>
      <c r="AL111" s="50" t="str">
        <f t="shared" si="126"/>
        <v>S.13</v>
      </c>
      <c r="AM111" s="50" t="str">
        <f t="shared" si="126"/>
        <v>S.14</v>
      </c>
      <c r="AN111" s="50" t="str">
        <f t="shared" si="126"/>
        <v>S.15</v>
      </c>
      <c r="AO111" s="50" t="str">
        <f t="shared" si="126"/>
        <v>S.16</v>
      </c>
      <c r="AP111" s="50" t="str">
        <f t="shared" si="126"/>
        <v>S.17</v>
      </c>
      <c r="AQ111" s="50" t="str">
        <f t="shared" si="126"/>
        <v>S.18</v>
      </c>
      <c r="AR111" s="50" t="str">
        <f t="shared" si="126"/>
        <v>S.19</v>
      </c>
      <c r="AS111" s="50" t="str">
        <f t="shared" si="126"/>
        <v>S.20</v>
      </c>
      <c r="AT111" s="36" t="s">
        <v>110</v>
      </c>
    </row>
    <row r="112" spans="1:46" x14ac:dyDescent="0.2">
      <c r="B112" s="48">
        <v>1</v>
      </c>
      <c r="C112" s="52" t="str">
        <f t="shared" ref="C112:L114" ca="1" si="127">IF(ISNA(Z112),"",Z112)</f>
        <v/>
      </c>
      <c r="D112" s="53" t="str">
        <f t="shared" ca="1" si="127"/>
        <v/>
      </c>
      <c r="E112" s="53" t="str">
        <f t="shared" ca="1" si="127"/>
        <v/>
      </c>
      <c r="F112" s="53" t="str">
        <f t="shared" ca="1" si="127"/>
        <v/>
      </c>
      <c r="G112" s="53" t="str">
        <f t="shared" ca="1" si="127"/>
        <v/>
      </c>
      <c r="H112" s="53" t="str">
        <f t="shared" ca="1" si="127"/>
        <v/>
      </c>
      <c r="I112" s="53" t="str">
        <f t="shared" ca="1" si="127"/>
        <v/>
      </c>
      <c r="J112" s="53" t="str">
        <f t="shared" ca="1" si="127"/>
        <v/>
      </c>
      <c r="K112" s="53" t="str">
        <f t="shared" ca="1" si="127"/>
        <v/>
      </c>
      <c r="L112" s="53" t="str">
        <f t="shared" ca="1" si="127"/>
        <v/>
      </c>
      <c r="M112" s="53" t="str">
        <f t="shared" ref="M112:V114" ca="1" si="128">IF(ISNA(AJ112),"",AJ112)</f>
        <v/>
      </c>
      <c r="N112" s="53" t="str">
        <f t="shared" ca="1" si="128"/>
        <v/>
      </c>
      <c r="O112" s="53" t="str">
        <f t="shared" ca="1" si="128"/>
        <v/>
      </c>
      <c r="P112" s="53" t="str">
        <f t="shared" ca="1" si="128"/>
        <v/>
      </c>
      <c r="Q112" s="53" t="str">
        <f t="shared" ca="1" si="128"/>
        <v/>
      </c>
      <c r="R112" s="53" t="str">
        <f t="shared" ca="1" si="128"/>
        <v/>
      </c>
      <c r="S112" s="53" t="str">
        <f t="shared" ca="1" si="128"/>
        <v/>
      </c>
      <c r="T112" s="53" t="str">
        <f t="shared" ca="1" si="128"/>
        <v/>
      </c>
      <c r="U112" s="53" t="str">
        <f t="shared" ca="1" si="128"/>
        <v/>
      </c>
      <c r="V112" s="53" t="str">
        <f t="shared" ca="1" si="128"/>
        <v/>
      </c>
      <c r="W112" s="68">
        <f ca="1">SUM(C112:V112)</f>
        <v>0</v>
      </c>
      <c r="X112" s="49"/>
      <c r="Z112" s="53" t="e">
        <f ca="1">IF(ISNA(VLOOKUP(Z111,OFFSET(Pairings!$D$2,($B112-1)*gamesPerRound,0,gamesPerRound,3),3,FALSE)),VLOOKUP(Z111,OFFSET(Pairings!$E$2,($B112-1)*gamesPerRound,0,gamesPerRound,3),3,FALSE),VLOOKUP(Z111,OFFSET(Pairings!$D$2,($B112-1)*gamesPerRound,0,gamesPerRound,3),3,FALSE))</f>
        <v>#N/A</v>
      </c>
      <c r="AA112" s="53" t="e">
        <f ca="1">IF(ISNA(VLOOKUP(AA111,OFFSET(Pairings!$D$2,($B112-1)*gamesPerRound,0,gamesPerRound,3),3,FALSE)),VLOOKUP(AA111,OFFSET(Pairings!$E$2,($B112-1)*gamesPerRound,0,gamesPerRound,3),3,FALSE),VLOOKUP(AA111,OFFSET(Pairings!$D$2,($B112-1)*gamesPerRound,0,gamesPerRound,3),3,FALSE))</f>
        <v>#N/A</v>
      </c>
      <c r="AB112" s="53" t="e">
        <f ca="1">IF(ISNA(VLOOKUP(AB111,OFFSET(Pairings!$D$2,($B112-1)*gamesPerRound,0,gamesPerRound,3),3,FALSE)),VLOOKUP(AB111,OFFSET(Pairings!$E$2,($B112-1)*gamesPerRound,0,gamesPerRound,3),3,FALSE),VLOOKUP(AB111,OFFSET(Pairings!$D$2,($B112-1)*gamesPerRound,0,gamesPerRound,3),3,FALSE))</f>
        <v>#N/A</v>
      </c>
      <c r="AC112" s="53" t="e">
        <f ca="1">IF(ISNA(VLOOKUP(AC111,OFFSET(Pairings!$D$2,($B112-1)*gamesPerRound,0,gamesPerRound,3),3,FALSE)),VLOOKUP(AC111,OFFSET(Pairings!$E$2,($B112-1)*gamesPerRound,0,gamesPerRound,3),3,FALSE),VLOOKUP(AC111,OFFSET(Pairings!$D$2,($B112-1)*gamesPerRound,0,gamesPerRound,3),3,FALSE))</f>
        <v>#N/A</v>
      </c>
      <c r="AD112" s="53" t="e">
        <f ca="1">IF(ISNA(VLOOKUP(AD111,OFFSET(Pairings!$D$2,($B112-1)*gamesPerRound,0,gamesPerRound,3),3,FALSE)),VLOOKUP(AD111,OFFSET(Pairings!$E$2,($B112-1)*gamesPerRound,0,gamesPerRound,3),3,FALSE),VLOOKUP(AD111,OFFSET(Pairings!$D$2,($B112-1)*gamesPerRound,0,gamesPerRound,3),3,FALSE))</f>
        <v>#N/A</v>
      </c>
      <c r="AE112" s="53" t="e">
        <f ca="1">IF(ISNA(VLOOKUP(AE111,OFFSET(Pairings!$D$2,($B112-1)*gamesPerRound,0,gamesPerRound,3),3,FALSE)),VLOOKUP(AE111,OFFSET(Pairings!$E$2,($B112-1)*gamesPerRound,0,gamesPerRound,3),3,FALSE),VLOOKUP(AE111,OFFSET(Pairings!$D$2,($B112-1)*gamesPerRound,0,gamesPerRound,3),3,FALSE))</f>
        <v>#N/A</v>
      </c>
      <c r="AF112" s="53" t="e">
        <f ca="1">IF(ISNA(VLOOKUP(AF111,OFFSET(Pairings!$D$2,($B112-1)*gamesPerRound,0,gamesPerRound,3),3,FALSE)),VLOOKUP(AF111,OFFSET(Pairings!$E$2,($B112-1)*gamesPerRound,0,gamesPerRound,3),3,FALSE),VLOOKUP(AF111,OFFSET(Pairings!$D$2,($B112-1)*gamesPerRound,0,gamesPerRound,3),3,FALSE))</f>
        <v>#N/A</v>
      </c>
      <c r="AG112" s="53" t="e">
        <f ca="1">IF(ISNA(VLOOKUP(AG111,OFFSET(Pairings!$D$2,($B112-1)*gamesPerRound,0,gamesPerRound,3),3,FALSE)),VLOOKUP(AG111,OFFSET(Pairings!$E$2,($B112-1)*gamesPerRound,0,gamesPerRound,3),3,FALSE),VLOOKUP(AG111,OFFSET(Pairings!$D$2,($B112-1)*gamesPerRound,0,gamesPerRound,3),3,FALSE))</f>
        <v>#N/A</v>
      </c>
      <c r="AH112" s="53" t="e">
        <f ca="1">IF(ISNA(VLOOKUP(AH111,OFFSET(Pairings!$D$2,($B112-1)*gamesPerRound,0,gamesPerRound,3),3,FALSE)),VLOOKUP(AH111,OFFSET(Pairings!$E$2,($B112-1)*gamesPerRound,0,gamesPerRound,3),3,FALSE),VLOOKUP(AH111,OFFSET(Pairings!$D$2,($B112-1)*gamesPerRound,0,gamesPerRound,3),3,FALSE))</f>
        <v>#N/A</v>
      </c>
      <c r="AI112" s="53" t="e">
        <f ca="1">IF(ISNA(VLOOKUP(AI111,OFFSET(Pairings!$D$2,($B112-1)*gamesPerRound,0,gamesPerRound,3),3,FALSE)),VLOOKUP(AI111,OFFSET(Pairings!$E$2,($B112-1)*gamesPerRound,0,gamesPerRound,3),3,FALSE),VLOOKUP(AI111,OFFSET(Pairings!$D$2,($B112-1)*gamesPerRound,0,gamesPerRound,3),3,FALSE))</f>
        <v>#N/A</v>
      </c>
      <c r="AJ112" s="53" t="e">
        <f ca="1">IF(ISNA(VLOOKUP(AJ111,OFFSET(Pairings!$D$2,($B112-1)*gamesPerRound,0,gamesPerRound,3),3,FALSE)),VLOOKUP(AJ111,OFFSET(Pairings!$E$2,($B112-1)*gamesPerRound,0,gamesPerRound,3),3,FALSE),VLOOKUP(AJ111,OFFSET(Pairings!$D$2,($B112-1)*gamesPerRound,0,gamesPerRound,3),3,FALSE))</f>
        <v>#N/A</v>
      </c>
      <c r="AK112" s="54" t="e">
        <f ca="1">IF(ISNA(VLOOKUP(AK111,OFFSET(Pairings!$D$2,($B112-1)*gamesPerRound,0,gamesPerRound,3),3,FALSE)),VLOOKUP(AK111,OFFSET(Pairings!$E$2,($B112-1)*gamesPerRound,0,gamesPerRound,3),3,FALSE),VLOOKUP(AK111,OFFSET(Pairings!$D$2,($B112-1)*gamesPerRound,0,gamesPerRound,3),3,FALSE))</f>
        <v>#N/A</v>
      </c>
      <c r="AL112" s="54" t="e">
        <f ca="1">IF(ISNA(VLOOKUP(AL111,OFFSET(Pairings!$D$2,($B112-1)*gamesPerRound,0,gamesPerRound,3),3,FALSE)),VLOOKUP(AL111,OFFSET(Pairings!$E$2,($B112-1)*gamesPerRound,0,gamesPerRound,3),3,FALSE),VLOOKUP(AL111,OFFSET(Pairings!$D$2,($B112-1)*gamesPerRound,0,gamesPerRound,3),3,FALSE))</f>
        <v>#N/A</v>
      </c>
      <c r="AM112" s="54" t="e">
        <f ca="1">IF(ISNA(VLOOKUP(AM111,OFFSET(Pairings!$D$2,($B112-1)*gamesPerRound,0,gamesPerRound,3),3,FALSE)),VLOOKUP(AM111,OFFSET(Pairings!$E$2,($B112-1)*gamesPerRound,0,gamesPerRound,3),3,FALSE),VLOOKUP(AM111,OFFSET(Pairings!$D$2,($B112-1)*gamesPerRound,0,gamesPerRound,3),3,FALSE))</f>
        <v>#N/A</v>
      </c>
      <c r="AN112" s="54" t="e">
        <f ca="1">IF(ISNA(VLOOKUP(AN111,OFFSET(Pairings!$D$2,($B112-1)*gamesPerRound,0,gamesPerRound,3),3,FALSE)),VLOOKUP(AN111,OFFSET(Pairings!$E$2,($B112-1)*gamesPerRound,0,gamesPerRound,3),3,FALSE),VLOOKUP(AN111,OFFSET(Pairings!$D$2,($B112-1)*gamesPerRound,0,gamesPerRound,3),3,FALSE))</f>
        <v>#N/A</v>
      </c>
      <c r="AO112" s="54" t="e">
        <f ca="1">IF(ISNA(VLOOKUP(AO111,OFFSET(Pairings!$D$2,($B112-1)*gamesPerRound,0,gamesPerRound,3),3,FALSE)),VLOOKUP(AO111,OFFSET(Pairings!$E$2,($B112-1)*gamesPerRound,0,gamesPerRound,3),3,FALSE),VLOOKUP(AO111,OFFSET(Pairings!$D$2,($B112-1)*gamesPerRound,0,gamesPerRound,3),3,FALSE))</f>
        <v>#N/A</v>
      </c>
      <c r="AP112" s="54" t="e">
        <f ca="1">IF(ISNA(VLOOKUP(AP111,OFFSET(Pairings!$D$2,($B112-1)*gamesPerRound,0,gamesPerRound,3),3,FALSE)),VLOOKUP(AP111,OFFSET(Pairings!$E$2,($B112-1)*gamesPerRound,0,gamesPerRound,3),3,FALSE),VLOOKUP(AP111,OFFSET(Pairings!$D$2,($B112-1)*gamesPerRound,0,gamesPerRound,3),3,FALSE))</f>
        <v>#N/A</v>
      </c>
      <c r="AQ112" s="54" t="e">
        <f ca="1">IF(ISNA(VLOOKUP(AQ111,OFFSET(Pairings!$D$2,($B112-1)*gamesPerRound,0,gamesPerRound,3),3,FALSE)),VLOOKUP(AQ111,OFFSET(Pairings!$E$2,($B112-1)*gamesPerRound,0,gamesPerRound,3),3,FALSE),VLOOKUP(AQ111,OFFSET(Pairings!$D$2,($B112-1)*gamesPerRound,0,gamesPerRound,3),3,FALSE))</f>
        <v>#N/A</v>
      </c>
      <c r="AR112" s="54" t="e">
        <f ca="1">IF(ISNA(VLOOKUP(AR111,OFFSET(Pairings!$D$2,($B112-1)*gamesPerRound,0,gamesPerRound,3),3,FALSE)),VLOOKUP(AR111,OFFSET(Pairings!$E$2,($B112-1)*gamesPerRound,0,gamesPerRound,3),3,FALSE),VLOOKUP(AR111,OFFSET(Pairings!$D$2,($B112-1)*gamesPerRound,0,gamesPerRound,3),3,FALSE))</f>
        <v>#N/A</v>
      </c>
      <c r="AS112" s="54" t="e">
        <f ca="1">IF(ISNA(VLOOKUP(AS111,OFFSET(Pairings!$D$2,($B112-1)*gamesPerRound,0,gamesPerRound,3),3,FALSE)),VLOOKUP(AS111,OFFSET(Pairings!$E$2,($B112-1)*gamesPerRound,0,gamesPerRound,3),3,FALSE),VLOOKUP(AS111,OFFSET(Pairings!$D$2,($B112-1)*gamesPerRound,0,gamesPerRound,3),3,FALSE))</f>
        <v>#N/A</v>
      </c>
      <c r="AT112" s="49" t="e">
        <f ca="1">SUM(Z112:AS112)</f>
        <v>#N/A</v>
      </c>
    </row>
    <row r="113" spans="1:46" x14ac:dyDescent="0.2">
      <c r="B113" s="48">
        <v>2</v>
      </c>
      <c r="C113" s="55" t="str">
        <f t="shared" ca="1" si="127"/>
        <v/>
      </c>
      <c r="D113" s="33" t="str">
        <f t="shared" ca="1" si="127"/>
        <v/>
      </c>
      <c r="E113" s="33" t="str">
        <f t="shared" ca="1" si="127"/>
        <v/>
      </c>
      <c r="F113" s="33" t="str">
        <f t="shared" ca="1" si="127"/>
        <v/>
      </c>
      <c r="G113" s="33" t="str">
        <f t="shared" ca="1" si="127"/>
        <v/>
      </c>
      <c r="H113" s="33" t="str">
        <f t="shared" ca="1" si="127"/>
        <v/>
      </c>
      <c r="I113" s="33" t="str">
        <f t="shared" ca="1" si="127"/>
        <v/>
      </c>
      <c r="J113" s="33" t="str">
        <f t="shared" ca="1" si="127"/>
        <v/>
      </c>
      <c r="K113" s="33" t="str">
        <f t="shared" ca="1" si="127"/>
        <v/>
      </c>
      <c r="L113" s="33" t="str">
        <f t="shared" ca="1" si="127"/>
        <v/>
      </c>
      <c r="M113" s="33" t="str">
        <f t="shared" ca="1" si="128"/>
        <v/>
      </c>
      <c r="N113" s="33" t="str">
        <f t="shared" ca="1" si="128"/>
        <v/>
      </c>
      <c r="O113" s="33" t="str">
        <f t="shared" ca="1" si="128"/>
        <v/>
      </c>
      <c r="P113" s="33" t="str">
        <f t="shared" ca="1" si="128"/>
        <v/>
      </c>
      <c r="Q113" s="33" t="str">
        <f t="shared" ca="1" si="128"/>
        <v/>
      </c>
      <c r="R113" s="33" t="str">
        <f t="shared" ca="1" si="128"/>
        <v/>
      </c>
      <c r="S113" s="33" t="str">
        <f t="shared" ca="1" si="128"/>
        <v/>
      </c>
      <c r="T113" s="33" t="str">
        <f t="shared" ca="1" si="128"/>
        <v/>
      </c>
      <c r="U113" s="33" t="str">
        <f t="shared" ca="1" si="128"/>
        <v/>
      </c>
      <c r="V113" s="33" t="str">
        <f t="shared" ca="1" si="128"/>
        <v/>
      </c>
      <c r="W113" s="69">
        <f ca="1">SUM(C113:V113)</f>
        <v>0</v>
      </c>
      <c r="X113" s="49"/>
      <c r="Z113" s="55" t="e">
        <f ca="1">IF(ISNA(VLOOKUP(Z111,OFFSET(Pairings!$D$2,($B113-1)*gamesPerRound,0,gamesPerRound,3),3,FALSE)),VLOOKUP(Z111,OFFSET(Pairings!$E$2,($B113-1)*gamesPerRound,0,gamesPerRound,3),3,FALSE),VLOOKUP(Z111,OFFSET(Pairings!$D$2,($B113-1)*gamesPerRound,0,gamesPerRound,3),3,FALSE))</f>
        <v>#N/A</v>
      </c>
      <c r="AA113" s="33" t="e">
        <f ca="1">IF(ISNA(VLOOKUP(AA111,OFFSET(Pairings!$D$2,($B113-1)*gamesPerRound,0,gamesPerRound,3),3,FALSE)),VLOOKUP(AA111,OFFSET(Pairings!$E$2,($B113-1)*gamesPerRound,0,gamesPerRound,3),3,FALSE),VLOOKUP(AA111,OFFSET(Pairings!$D$2,($B113-1)*gamesPerRound,0,gamesPerRound,3),3,FALSE))</f>
        <v>#N/A</v>
      </c>
      <c r="AB113" s="33" t="e">
        <f ca="1">IF(ISNA(VLOOKUP(AB111,OFFSET(Pairings!$D$2,($B113-1)*gamesPerRound,0,gamesPerRound,3),3,FALSE)),VLOOKUP(AB111,OFFSET(Pairings!$E$2,($B113-1)*gamesPerRound,0,gamesPerRound,3),3,FALSE),VLOOKUP(AB111,OFFSET(Pairings!$D$2,($B113-1)*gamesPerRound,0,gamesPerRound,3),3,FALSE))</f>
        <v>#N/A</v>
      </c>
      <c r="AC113" s="33" t="e">
        <f ca="1">IF(ISNA(VLOOKUP(AC111,OFFSET(Pairings!$D$2,($B113-1)*gamesPerRound,0,gamesPerRound,3),3,FALSE)),VLOOKUP(AC111,OFFSET(Pairings!$E$2,($B113-1)*gamesPerRound,0,gamesPerRound,3),3,FALSE),VLOOKUP(AC111,OFFSET(Pairings!$D$2,($B113-1)*gamesPerRound,0,gamesPerRound,3),3,FALSE))</f>
        <v>#N/A</v>
      </c>
      <c r="AD113" s="33" t="e">
        <f ca="1">IF(ISNA(VLOOKUP(AD111,OFFSET(Pairings!$D$2,($B113-1)*gamesPerRound,0,gamesPerRound,3),3,FALSE)),VLOOKUP(AD111,OFFSET(Pairings!$E$2,($B113-1)*gamesPerRound,0,gamesPerRound,3),3,FALSE),VLOOKUP(AD111,OFFSET(Pairings!$D$2,($B113-1)*gamesPerRound,0,gamesPerRound,3),3,FALSE))</f>
        <v>#N/A</v>
      </c>
      <c r="AE113" s="33" t="e">
        <f ca="1">IF(ISNA(VLOOKUP(AE111,OFFSET(Pairings!$D$2,($B113-1)*gamesPerRound,0,gamesPerRound,3),3,FALSE)),VLOOKUP(AE111,OFFSET(Pairings!$E$2,($B113-1)*gamesPerRound,0,gamesPerRound,3),3,FALSE),VLOOKUP(AE111,OFFSET(Pairings!$D$2,($B113-1)*gamesPerRound,0,gamesPerRound,3),3,FALSE))</f>
        <v>#N/A</v>
      </c>
      <c r="AF113" s="33" t="e">
        <f ca="1">IF(ISNA(VLOOKUP(AF111,OFFSET(Pairings!$D$2,($B113-1)*gamesPerRound,0,gamesPerRound,3),3,FALSE)),VLOOKUP(AF111,OFFSET(Pairings!$E$2,($B113-1)*gamesPerRound,0,gamesPerRound,3),3,FALSE),VLOOKUP(AF111,OFFSET(Pairings!$D$2,($B113-1)*gamesPerRound,0,gamesPerRound,3),3,FALSE))</f>
        <v>#N/A</v>
      </c>
      <c r="AG113" s="33" t="e">
        <f ca="1">IF(ISNA(VLOOKUP(AG111,OFFSET(Pairings!$D$2,($B113-1)*gamesPerRound,0,gamesPerRound,3),3,FALSE)),VLOOKUP(AG111,OFFSET(Pairings!$E$2,($B113-1)*gamesPerRound,0,gamesPerRound,3),3,FALSE),VLOOKUP(AG111,OFFSET(Pairings!$D$2,($B113-1)*gamesPerRound,0,gamesPerRound,3),3,FALSE))</f>
        <v>#N/A</v>
      </c>
      <c r="AH113" s="33" t="e">
        <f ca="1">IF(ISNA(VLOOKUP(AH111,OFFSET(Pairings!$D$2,($B113-1)*gamesPerRound,0,gamesPerRound,3),3,FALSE)),VLOOKUP(AH111,OFFSET(Pairings!$E$2,($B113-1)*gamesPerRound,0,gamesPerRound,3),3,FALSE),VLOOKUP(AH111,OFFSET(Pairings!$D$2,($B113-1)*gamesPerRound,0,gamesPerRound,3),3,FALSE))</f>
        <v>#N/A</v>
      </c>
      <c r="AI113" s="33" t="e">
        <f ca="1">IF(ISNA(VLOOKUP(AI111,OFFSET(Pairings!$D$2,($B113-1)*gamesPerRound,0,gamesPerRound,3),3,FALSE)),VLOOKUP(AI111,OFFSET(Pairings!$E$2,($B113-1)*gamesPerRound,0,gamesPerRound,3),3,FALSE),VLOOKUP(AI111,OFFSET(Pairings!$D$2,($B113-1)*gamesPerRound,0,gamesPerRound,3),3,FALSE))</f>
        <v>#N/A</v>
      </c>
      <c r="AJ113" s="33" t="e">
        <f ca="1">IF(ISNA(VLOOKUP(AJ111,OFFSET(Pairings!$D$2,($B113-1)*gamesPerRound,0,gamesPerRound,3),3,FALSE)),VLOOKUP(AJ111,OFFSET(Pairings!$E$2,($B113-1)*gamesPerRound,0,gamesPerRound,3),3,FALSE),VLOOKUP(AJ111,OFFSET(Pairings!$D$2,($B113-1)*gamesPerRound,0,gamesPerRound,3),3,FALSE))</f>
        <v>#N/A</v>
      </c>
      <c r="AK113" s="56" t="e">
        <f ca="1">IF(ISNA(VLOOKUP(AK111,OFFSET(Pairings!$D$2,($B113-1)*gamesPerRound,0,gamesPerRound,3),3,FALSE)),VLOOKUP(AK111,OFFSET(Pairings!$E$2,($B113-1)*gamesPerRound,0,gamesPerRound,3),3,FALSE),VLOOKUP(AK111,OFFSET(Pairings!$D$2,($B113-1)*gamesPerRound,0,gamesPerRound,3),3,FALSE))</f>
        <v>#N/A</v>
      </c>
      <c r="AL113" s="56" t="e">
        <f ca="1">IF(ISNA(VLOOKUP(AL111,OFFSET(Pairings!$D$2,($B113-1)*gamesPerRound,0,gamesPerRound,3),3,FALSE)),VLOOKUP(AL111,OFFSET(Pairings!$E$2,($B113-1)*gamesPerRound,0,gamesPerRound,3),3,FALSE),VLOOKUP(AL111,OFFSET(Pairings!$D$2,($B113-1)*gamesPerRound,0,gamesPerRound,3),3,FALSE))</f>
        <v>#N/A</v>
      </c>
      <c r="AM113" s="56" t="e">
        <f ca="1">IF(ISNA(VLOOKUP(AM111,OFFSET(Pairings!$D$2,($B113-1)*gamesPerRound,0,gamesPerRound,3),3,FALSE)),VLOOKUP(AM111,OFFSET(Pairings!$E$2,($B113-1)*gamesPerRound,0,gamesPerRound,3),3,FALSE),VLOOKUP(AM111,OFFSET(Pairings!$D$2,($B113-1)*gamesPerRound,0,gamesPerRound,3),3,FALSE))</f>
        <v>#N/A</v>
      </c>
      <c r="AN113" s="56" t="e">
        <f ca="1">IF(ISNA(VLOOKUP(AN111,OFFSET(Pairings!$D$2,($B113-1)*gamesPerRound,0,gamesPerRound,3),3,FALSE)),VLOOKUP(AN111,OFFSET(Pairings!$E$2,($B113-1)*gamesPerRound,0,gamesPerRound,3),3,FALSE),VLOOKUP(AN111,OFFSET(Pairings!$D$2,($B113-1)*gamesPerRound,0,gamesPerRound,3),3,FALSE))</f>
        <v>#N/A</v>
      </c>
      <c r="AO113" s="56" t="e">
        <f ca="1">IF(ISNA(VLOOKUP(AO111,OFFSET(Pairings!$D$2,($B113-1)*gamesPerRound,0,gamesPerRound,3),3,FALSE)),VLOOKUP(AO111,OFFSET(Pairings!$E$2,($B113-1)*gamesPerRound,0,gamesPerRound,3),3,FALSE),VLOOKUP(AO111,OFFSET(Pairings!$D$2,($B113-1)*gamesPerRound,0,gamesPerRound,3),3,FALSE))</f>
        <v>#N/A</v>
      </c>
      <c r="AP113" s="56" t="e">
        <f ca="1">IF(ISNA(VLOOKUP(AP111,OFFSET(Pairings!$D$2,($B113-1)*gamesPerRound,0,gamesPerRound,3),3,FALSE)),VLOOKUP(AP111,OFFSET(Pairings!$E$2,($B113-1)*gamesPerRound,0,gamesPerRound,3),3,FALSE),VLOOKUP(AP111,OFFSET(Pairings!$D$2,($B113-1)*gamesPerRound,0,gamesPerRound,3),3,FALSE))</f>
        <v>#N/A</v>
      </c>
      <c r="AQ113" s="56" t="e">
        <f ca="1">IF(ISNA(VLOOKUP(AQ111,OFFSET(Pairings!$D$2,($B113-1)*gamesPerRound,0,gamesPerRound,3),3,FALSE)),VLOOKUP(AQ111,OFFSET(Pairings!$E$2,($B113-1)*gamesPerRound,0,gamesPerRound,3),3,FALSE),VLOOKUP(AQ111,OFFSET(Pairings!$D$2,($B113-1)*gamesPerRound,0,gamesPerRound,3),3,FALSE))</f>
        <v>#N/A</v>
      </c>
      <c r="AR113" s="56" t="e">
        <f ca="1">IF(ISNA(VLOOKUP(AR111,OFFSET(Pairings!$D$2,($B113-1)*gamesPerRound,0,gamesPerRound,3),3,FALSE)),VLOOKUP(AR111,OFFSET(Pairings!$E$2,($B113-1)*gamesPerRound,0,gamesPerRound,3),3,FALSE),VLOOKUP(AR111,OFFSET(Pairings!$D$2,($B113-1)*gamesPerRound,0,gamesPerRound,3),3,FALSE))</f>
        <v>#N/A</v>
      </c>
      <c r="AS113" s="56" t="e">
        <f ca="1">IF(ISNA(VLOOKUP(AS111,OFFSET(Pairings!$D$2,($B113-1)*gamesPerRound,0,gamesPerRound,3),3,FALSE)),VLOOKUP(AS111,OFFSET(Pairings!$E$2,($B113-1)*gamesPerRound,0,gamesPerRound,3),3,FALSE),VLOOKUP(AS111,OFFSET(Pairings!$D$2,($B113-1)*gamesPerRound,0,gamesPerRound,3),3,FALSE))</f>
        <v>#N/A</v>
      </c>
      <c r="AT113" s="49" t="e">
        <f ca="1">SUM(Z113:AS113)</f>
        <v>#N/A</v>
      </c>
    </row>
    <row r="114" spans="1:46" x14ac:dyDescent="0.2">
      <c r="B114" s="48">
        <v>3</v>
      </c>
      <c r="C114" s="57" t="str">
        <f t="shared" ca="1" si="127"/>
        <v/>
      </c>
      <c r="D114" s="58" t="str">
        <f t="shared" ca="1" si="127"/>
        <v/>
      </c>
      <c r="E114" s="58" t="str">
        <f t="shared" ca="1" si="127"/>
        <v/>
      </c>
      <c r="F114" s="58" t="str">
        <f t="shared" ca="1" si="127"/>
        <v/>
      </c>
      <c r="G114" s="58" t="str">
        <f t="shared" ca="1" si="127"/>
        <v/>
      </c>
      <c r="H114" s="58" t="str">
        <f t="shared" ca="1" si="127"/>
        <v/>
      </c>
      <c r="I114" s="58" t="str">
        <f t="shared" ca="1" si="127"/>
        <v/>
      </c>
      <c r="J114" s="58" t="str">
        <f t="shared" ca="1" si="127"/>
        <v/>
      </c>
      <c r="K114" s="58" t="str">
        <f t="shared" ca="1" si="127"/>
        <v/>
      </c>
      <c r="L114" s="58" t="str">
        <f t="shared" ca="1" si="127"/>
        <v/>
      </c>
      <c r="M114" s="58" t="str">
        <f t="shared" ca="1" si="128"/>
        <v/>
      </c>
      <c r="N114" s="58" t="str">
        <f t="shared" ca="1" si="128"/>
        <v/>
      </c>
      <c r="O114" s="58" t="str">
        <f t="shared" ca="1" si="128"/>
        <v/>
      </c>
      <c r="P114" s="58" t="str">
        <f t="shared" ca="1" si="128"/>
        <v/>
      </c>
      <c r="Q114" s="58" t="str">
        <f t="shared" ca="1" si="128"/>
        <v/>
      </c>
      <c r="R114" s="58" t="str">
        <f t="shared" ca="1" si="128"/>
        <v/>
      </c>
      <c r="S114" s="58" t="str">
        <f t="shared" ca="1" si="128"/>
        <v/>
      </c>
      <c r="T114" s="58" t="str">
        <f t="shared" ca="1" si="128"/>
        <v/>
      </c>
      <c r="U114" s="58" t="str">
        <f t="shared" ca="1" si="128"/>
        <v/>
      </c>
      <c r="V114" s="58" t="str">
        <f t="shared" ca="1" si="128"/>
        <v/>
      </c>
      <c r="W114" s="69">
        <f ca="1">SUM(C114:V114)</f>
        <v>0</v>
      </c>
      <c r="X114" s="49"/>
      <c r="Z114" s="57" t="e">
        <f ca="1">IF(ISNA(VLOOKUP(Z111,OFFSET(Pairings!$D$2,($B114-1)*gamesPerRound,0,gamesPerRound,3),3,FALSE)),VLOOKUP(Z111,OFFSET(Pairings!$E$2,($B114-1)*gamesPerRound,0,gamesPerRound,3),3,FALSE),VLOOKUP(Z111,OFFSET(Pairings!$D$2,($B114-1)*gamesPerRound,0,gamesPerRound,3),3,FALSE))</f>
        <v>#N/A</v>
      </c>
      <c r="AA114" s="58" t="e">
        <f ca="1">IF(ISNA(VLOOKUP(AA111,OFFSET(Pairings!$D$2,($B114-1)*gamesPerRound,0,gamesPerRound,3),3,FALSE)),VLOOKUP(AA111,OFFSET(Pairings!$E$2,($B114-1)*gamesPerRound,0,gamesPerRound,3),3,FALSE),VLOOKUP(AA111,OFFSET(Pairings!$D$2,($B114-1)*gamesPerRound,0,gamesPerRound,3),3,FALSE))</f>
        <v>#N/A</v>
      </c>
      <c r="AB114" s="58" t="e">
        <f ca="1">IF(ISNA(VLOOKUP(AB111,OFFSET(Pairings!$D$2,($B114-1)*gamesPerRound,0,gamesPerRound,3),3,FALSE)),VLOOKUP(AB111,OFFSET(Pairings!$E$2,($B114-1)*gamesPerRound,0,gamesPerRound,3),3,FALSE),VLOOKUP(AB111,OFFSET(Pairings!$D$2,($B114-1)*gamesPerRound,0,gamesPerRound,3),3,FALSE))</f>
        <v>#N/A</v>
      </c>
      <c r="AC114" s="58" t="e">
        <f ca="1">IF(ISNA(VLOOKUP(AC111,OFFSET(Pairings!$D$2,($B114-1)*gamesPerRound,0,gamesPerRound,3),3,FALSE)),VLOOKUP(AC111,OFFSET(Pairings!$E$2,($B114-1)*gamesPerRound,0,gamesPerRound,3),3,FALSE),VLOOKUP(AC111,OFFSET(Pairings!$D$2,($B114-1)*gamesPerRound,0,gamesPerRound,3),3,FALSE))</f>
        <v>#N/A</v>
      </c>
      <c r="AD114" s="58" t="e">
        <f ca="1">IF(ISNA(VLOOKUP(AD111,OFFSET(Pairings!$D$2,($B114-1)*gamesPerRound,0,gamesPerRound,3),3,FALSE)),VLOOKUP(AD111,OFFSET(Pairings!$E$2,($B114-1)*gamesPerRound,0,gamesPerRound,3),3,FALSE),VLOOKUP(AD111,OFFSET(Pairings!$D$2,($B114-1)*gamesPerRound,0,gamesPerRound,3),3,FALSE))</f>
        <v>#N/A</v>
      </c>
      <c r="AE114" s="58" t="e">
        <f ca="1">IF(ISNA(VLOOKUP(AE111,OFFSET(Pairings!$D$2,($B114-1)*gamesPerRound,0,gamesPerRound,3),3,FALSE)),VLOOKUP(AE111,OFFSET(Pairings!$E$2,($B114-1)*gamesPerRound,0,gamesPerRound,3),3,FALSE),VLOOKUP(AE111,OFFSET(Pairings!$D$2,($B114-1)*gamesPerRound,0,gamesPerRound,3),3,FALSE))</f>
        <v>#N/A</v>
      </c>
      <c r="AF114" s="58" t="e">
        <f ca="1">IF(ISNA(VLOOKUP(AF111,OFFSET(Pairings!$D$2,($B114-1)*gamesPerRound,0,gamesPerRound,3),3,FALSE)),VLOOKUP(AF111,OFFSET(Pairings!$E$2,($B114-1)*gamesPerRound,0,gamesPerRound,3),3,FALSE),VLOOKUP(AF111,OFFSET(Pairings!$D$2,($B114-1)*gamesPerRound,0,gamesPerRound,3),3,FALSE))</f>
        <v>#N/A</v>
      </c>
      <c r="AG114" s="58" t="e">
        <f ca="1">IF(ISNA(VLOOKUP(AG111,OFFSET(Pairings!$D$2,($B114-1)*gamesPerRound,0,gamesPerRound,3),3,FALSE)),VLOOKUP(AG111,OFFSET(Pairings!$E$2,($B114-1)*gamesPerRound,0,gamesPerRound,3),3,FALSE),VLOOKUP(AG111,OFFSET(Pairings!$D$2,($B114-1)*gamesPerRound,0,gamesPerRound,3),3,FALSE))</f>
        <v>#N/A</v>
      </c>
      <c r="AH114" s="58" t="e">
        <f ca="1">IF(ISNA(VLOOKUP(AH111,OFFSET(Pairings!$D$2,($B114-1)*gamesPerRound,0,gamesPerRound,3),3,FALSE)),VLOOKUP(AH111,OFFSET(Pairings!$E$2,($B114-1)*gamesPerRound,0,gamesPerRound,3),3,FALSE),VLOOKUP(AH111,OFFSET(Pairings!$D$2,($B114-1)*gamesPerRound,0,gamesPerRound,3),3,FALSE))</f>
        <v>#N/A</v>
      </c>
      <c r="AI114" s="58" t="e">
        <f ca="1">IF(ISNA(VLOOKUP(AI111,OFFSET(Pairings!$D$2,($B114-1)*gamesPerRound,0,gamesPerRound,3),3,FALSE)),VLOOKUP(AI111,OFFSET(Pairings!$E$2,($B114-1)*gamesPerRound,0,gamesPerRound,3),3,FALSE),VLOOKUP(AI111,OFFSET(Pairings!$D$2,($B114-1)*gamesPerRound,0,gamesPerRound,3),3,FALSE))</f>
        <v>#N/A</v>
      </c>
      <c r="AJ114" s="58" t="e">
        <f ca="1">IF(ISNA(VLOOKUP(AJ111,OFFSET(Pairings!$D$2,($B114-1)*gamesPerRound,0,gamesPerRound,3),3,FALSE)),VLOOKUP(AJ111,OFFSET(Pairings!$E$2,($B114-1)*gamesPerRound,0,gamesPerRound,3),3,FALSE),VLOOKUP(AJ111,OFFSET(Pairings!$D$2,($B114-1)*gamesPerRound,0,gamesPerRound,3),3,FALSE))</f>
        <v>#N/A</v>
      </c>
      <c r="AK114" s="59" t="e">
        <f ca="1">IF(ISNA(VLOOKUP(AK111,OFFSET(Pairings!$D$2,($B114-1)*gamesPerRound,0,gamesPerRound,3),3,FALSE)),VLOOKUP(AK111,OFFSET(Pairings!$E$2,($B114-1)*gamesPerRound,0,gamesPerRound,3),3,FALSE),VLOOKUP(AK111,OFFSET(Pairings!$D$2,($B114-1)*gamesPerRound,0,gamesPerRound,3),3,FALSE))</f>
        <v>#N/A</v>
      </c>
      <c r="AL114" s="59" t="e">
        <f ca="1">IF(ISNA(VLOOKUP(AL111,OFFSET(Pairings!$D$2,($B114-1)*gamesPerRound,0,gamesPerRound,3),3,FALSE)),VLOOKUP(AL111,OFFSET(Pairings!$E$2,($B114-1)*gamesPerRound,0,gamesPerRound,3),3,FALSE),VLOOKUP(AL111,OFFSET(Pairings!$D$2,($B114-1)*gamesPerRound,0,gamesPerRound,3),3,FALSE))</f>
        <v>#N/A</v>
      </c>
      <c r="AM114" s="59" t="e">
        <f ca="1">IF(ISNA(VLOOKUP(AM111,OFFSET(Pairings!$D$2,($B114-1)*gamesPerRound,0,gamesPerRound,3),3,FALSE)),VLOOKUP(AM111,OFFSET(Pairings!$E$2,($B114-1)*gamesPerRound,0,gamesPerRound,3),3,FALSE),VLOOKUP(AM111,OFFSET(Pairings!$D$2,($B114-1)*gamesPerRound,0,gamesPerRound,3),3,FALSE))</f>
        <v>#N/A</v>
      </c>
      <c r="AN114" s="59" t="e">
        <f ca="1">IF(ISNA(VLOOKUP(AN111,OFFSET(Pairings!$D$2,($B114-1)*gamesPerRound,0,gamesPerRound,3),3,FALSE)),VLOOKUP(AN111,OFFSET(Pairings!$E$2,($B114-1)*gamesPerRound,0,gamesPerRound,3),3,FALSE),VLOOKUP(AN111,OFFSET(Pairings!$D$2,($B114-1)*gamesPerRound,0,gamesPerRound,3),3,FALSE))</f>
        <v>#N/A</v>
      </c>
      <c r="AO114" s="59" t="e">
        <f ca="1">IF(ISNA(VLOOKUP(AO111,OFFSET(Pairings!$D$2,($B114-1)*gamesPerRound,0,gamesPerRound,3),3,FALSE)),VLOOKUP(AO111,OFFSET(Pairings!$E$2,($B114-1)*gamesPerRound,0,gamesPerRound,3),3,FALSE),VLOOKUP(AO111,OFFSET(Pairings!$D$2,($B114-1)*gamesPerRound,0,gamesPerRound,3),3,FALSE))</f>
        <v>#N/A</v>
      </c>
      <c r="AP114" s="59" t="e">
        <f ca="1">IF(ISNA(VLOOKUP(AP111,OFFSET(Pairings!$D$2,($B114-1)*gamesPerRound,0,gamesPerRound,3),3,FALSE)),VLOOKUP(AP111,OFFSET(Pairings!$E$2,($B114-1)*gamesPerRound,0,gamesPerRound,3),3,FALSE),VLOOKUP(AP111,OFFSET(Pairings!$D$2,($B114-1)*gamesPerRound,0,gamesPerRound,3),3,FALSE))</f>
        <v>#N/A</v>
      </c>
      <c r="AQ114" s="59" t="e">
        <f ca="1">IF(ISNA(VLOOKUP(AQ111,OFFSET(Pairings!$D$2,($B114-1)*gamesPerRound,0,gamesPerRound,3),3,FALSE)),VLOOKUP(AQ111,OFFSET(Pairings!$E$2,($B114-1)*gamesPerRound,0,gamesPerRound,3),3,FALSE),VLOOKUP(AQ111,OFFSET(Pairings!$D$2,($B114-1)*gamesPerRound,0,gamesPerRound,3),3,FALSE))</f>
        <v>#N/A</v>
      </c>
      <c r="AR114" s="59" t="e">
        <f ca="1">IF(ISNA(VLOOKUP(AR111,OFFSET(Pairings!$D$2,($B114-1)*gamesPerRound,0,gamesPerRound,3),3,FALSE)),VLOOKUP(AR111,OFFSET(Pairings!$E$2,($B114-1)*gamesPerRound,0,gamesPerRound,3),3,FALSE),VLOOKUP(AR111,OFFSET(Pairings!$D$2,($B114-1)*gamesPerRound,0,gamesPerRound,3),3,FALSE))</f>
        <v>#N/A</v>
      </c>
      <c r="AS114" s="59" t="e">
        <f ca="1">IF(ISNA(VLOOKUP(AS111,OFFSET(Pairings!$D$2,($B114-1)*gamesPerRound,0,gamesPerRound,3),3,FALSE)),VLOOKUP(AS111,OFFSET(Pairings!$E$2,($B114-1)*gamesPerRound,0,gamesPerRound,3),3,FALSE),VLOOKUP(AS111,OFFSET(Pairings!$D$2,($B114-1)*gamesPerRound,0,gamesPerRound,3),3,FALSE))</f>
        <v>#N/A</v>
      </c>
      <c r="AT114" s="49" t="e">
        <f ca="1">SUM(Z114:AS114)</f>
        <v>#N/A</v>
      </c>
    </row>
    <row r="115" spans="1:46" ht="15.75" thickBot="1" x14ac:dyDescent="0.25">
      <c r="B115" s="18" t="s">
        <v>110</v>
      </c>
      <c r="C115" s="61">
        <f t="shared" ref="C115:W115" ca="1" si="129">SUM(C112:C114)</f>
        <v>0</v>
      </c>
      <c r="D115" s="51">
        <f t="shared" ca="1" si="129"/>
        <v>0</v>
      </c>
      <c r="E115" s="51">
        <f t="shared" ca="1" si="129"/>
        <v>0</v>
      </c>
      <c r="F115" s="51">
        <f t="shared" ca="1" si="129"/>
        <v>0</v>
      </c>
      <c r="G115" s="51">
        <f t="shared" ca="1" si="129"/>
        <v>0</v>
      </c>
      <c r="H115" s="51">
        <f t="shared" ca="1" si="129"/>
        <v>0</v>
      </c>
      <c r="I115" s="51">
        <f t="shared" ca="1" si="129"/>
        <v>0</v>
      </c>
      <c r="J115" s="51">
        <f t="shared" ca="1" si="129"/>
        <v>0</v>
      </c>
      <c r="K115" s="51">
        <f t="shared" ca="1" si="129"/>
        <v>0</v>
      </c>
      <c r="L115" s="51">
        <f t="shared" ca="1" si="129"/>
        <v>0</v>
      </c>
      <c r="M115" s="51">
        <f t="shared" ca="1" si="129"/>
        <v>0</v>
      </c>
      <c r="N115" s="51">
        <f t="shared" ca="1" si="129"/>
        <v>0</v>
      </c>
      <c r="O115" s="51">
        <f t="shared" ca="1" si="129"/>
        <v>0</v>
      </c>
      <c r="P115" s="51">
        <f t="shared" ca="1" si="129"/>
        <v>0</v>
      </c>
      <c r="Q115" s="51">
        <f t="shared" ca="1" si="129"/>
        <v>0</v>
      </c>
      <c r="R115" s="51">
        <f t="shared" ca="1" si="129"/>
        <v>0</v>
      </c>
      <c r="S115" s="51">
        <f t="shared" ca="1" si="129"/>
        <v>0</v>
      </c>
      <c r="T115" s="51">
        <f t="shared" ca="1" si="129"/>
        <v>0</v>
      </c>
      <c r="U115" s="51">
        <f t="shared" ca="1" si="129"/>
        <v>0</v>
      </c>
      <c r="V115" s="51">
        <f t="shared" ca="1" si="129"/>
        <v>0</v>
      </c>
      <c r="W115" s="70">
        <f t="shared" ca="1" si="129"/>
        <v>0</v>
      </c>
      <c r="X115" s="65">
        <f ca="1">VLOOKUP(A111,OFFSET(Teams!$B$1,1,0,teams,4),4,FALSE)</f>
        <v>1</v>
      </c>
      <c r="Z115" s="61" t="e">
        <f t="shared" ref="Z115:AT115" ca="1" si="130">SUM(Z112:Z114)</f>
        <v>#N/A</v>
      </c>
      <c r="AA115" s="51" t="e">
        <f t="shared" ca="1" si="130"/>
        <v>#N/A</v>
      </c>
      <c r="AB115" s="51" t="e">
        <f t="shared" ca="1" si="130"/>
        <v>#N/A</v>
      </c>
      <c r="AC115" s="51" t="e">
        <f t="shared" ca="1" si="130"/>
        <v>#N/A</v>
      </c>
      <c r="AD115" s="51" t="e">
        <f t="shared" ca="1" si="130"/>
        <v>#N/A</v>
      </c>
      <c r="AE115" s="51" t="e">
        <f t="shared" ca="1" si="130"/>
        <v>#N/A</v>
      </c>
      <c r="AF115" s="51" t="e">
        <f t="shared" ca="1" si="130"/>
        <v>#N/A</v>
      </c>
      <c r="AG115" s="51" t="e">
        <f t="shared" ca="1" si="130"/>
        <v>#N/A</v>
      </c>
      <c r="AH115" s="51" t="e">
        <f t="shared" ca="1" si="130"/>
        <v>#N/A</v>
      </c>
      <c r="AI115" s="51" t="e">
        <f t="shared" ca="1" si="130"/>
        <v>#N/A</v>
      </c>
      <c r="AJ115" s="51" t="e">
        <f t="shared" ca="1" si="130"/>
        <v>#N/A</v>
      </c>
      <c r="AK115" s="51" t="e">
        <f t="shared" ca="1" si="130"/>
        <v>#N/A</v>
      </c>
      <c r="AL115" s="51" t="e">
        <f t="shared" ca="1" si="130"/>
        <v>#N/A</v>
      </c>
      <c r="AM115" s="51" t="e">
        <f t="shared" ca="1" si="130"/>
        <v>#N/A</v>
      </c>
      <c r="AN115" s="51" t="e">
        <f t="shared" ca="1" si="130"/>
        <v>#N/A</v>
      </c>
      <c r="AO115" s="51" t="e">
        <f t="shared" ca="1" si="130"/>
        <v>#N/A</v>
      </c>
      <c r="AP115" s="51" t="e">
        <f t="shared" ca="1" si="130"/>
        <v>#N/A</v>
      </c>
      <c r="AQ115" s="51" t="e">
        <f t="shared" ca="1" si="130"/>
        <v>#N/A</v>
      </c>
      <c r="AR115" s="51" t="e">
        <f t="shared" ca="1" si="130"/>
        <v>#N/A</v>
      </c>
      <c r="AS115" s="51" t="e">
        <f t="shared" ca="1" si="130"/>
        <v>#N/A</v>
      </c>
      <c r="AT115" s="37" t="e">
        <f t="shared" ca="1" si="130"/>
        <v>#N/A</v>
      </c>
    </row>
    <row r="116" spans="1:46" ht="15.75" thickBot="1" x14ac:dyDescent="0.25"/>
    <row r="117" spans="1:46" x14ac:dyDescent="0.2">
      <c r="A117" s="12" t="s">
        <v>378</v>
      </c>
      <c r="B117" s="38">
        <f>VLOOKUP(A117,TeamLookup,2,FALSE)</f>
        <v>0</v>
      </c>
      <c r="C117" s="60" t="str">
        <f>$A117&amp;"."&amp;TEXT(C$1,"00")</f>
        <v>T.01</v>
      </c>
      <c r="D117" s="50" t="str">
        <f t="shared" ref="D117:V117" si="131">$A117&amp;"."&amp;TEXT(D$1,"00")</f>
        <v>T.02</v>
      </c>
      <c r="E117" s="50" t="str">
        <f t="shared" si="131"/>
        <v>T.03</v>
      </c>
      <c r="F117" s="50" t="str">
        <f t="shared" si="131"/>
        <v>T.04</v>
      </c>
      <c r="G117" s="50" t="str">
        <f t="shared" si="131"/>
        <v>T.05</v>
      </c>
      <c r="H117" s="50" t="str">
        <f t="shared" si="131"/>
        <v>T.06</v>
      </c>
      <c r="I117" s="50" t="str">
        <f t="shared" si="131"/>
        <v>T.07</v>
      </c>
      <c r="J117" s="50" t="str">
        <f t="shared" si="131"/>
        <v>T.08</v>
      </c>
      <c r="K117" s="50" t="str">
        <f t="shared" si="131"/>
        <v>T.09</v>
      </c>
      <c r="L117" s="50" t="str">
        <f t="shared" si="131"/>
        <v>T.10</v>
      </c>
      <c r="M117" s="50" t="str">
        <f t="shared" si="131"/>
        <v>T.11</v>
      </c>
      <c r="N117" s="50" t="str">
        <f t="shared" si="131"/>
        <v>T.12</v>
      </c>
      <c r="O117" s="50" t="str">
        <f t="shared" si="131"/>
        <v>T.13</v>
      </c>
      <c r="P117" s="50" t="str">
        <f t="shared" si="131"/>
        <v>T.14</v>
      </c>
      <c r="Q117" s="50" t="str">
        <f t="shared" si="131"/>
        <v>T.15</v>
      </c>
      <c r="R117" s="50" t="str">
        <f t="shared" si="131"/>
        <v>T.16</v>
      </c>
      <c r="S117" s="50" t="str">
        <f t="shared" si="131"/>
        <v>T.17</v>
      </c>
      <c r="T117" s="50" t="str">
        <f t="shared" si="131"/>
        <v>T.18</v>
      </c>
      <c r="U117" s="50" t="str">
        <f t="shared" si="131"/>
        <v>T.19</v>
      </c>
      <c r="V117" s="50" t="str">
        <f t="shared" si="131"/>
        <v>T.20</v>
      </c>
      <c r="W117" s="67" t="s">
        <v>110</v>
      </c>
      <c r="X117" s="66" t="s">
        <v>137</v>
      </c>
      <c r="Y117" s="12"/>
      <c r="Z117" s="60" t="str">
        <f>$A117&amp;"."&amp;TEXT(Z$1,"00")</f>
        <v>T.01</v>
      </c>
      <c r="AA117" s="50" t="str">
        <f t="shared" ref="AA117:AS117" si="132">$A117&amp;"."&amp;TEXT(AA$1,"00")</f>
        <v>T.02</v>
      </c>
      <c r="AB117" s="50" t="str">
        <f t="shared" si="132"/>
        <v>T.03</v>
      </c>
      <c r="AC117" s="50" t="str">
        <f t="shared" si="132"/>
        <v>T.04</v>
      </c>
      <c r="AD117" s="50" t="str">
        <f t="shared" si="132"/>
        <v>T.05</v>
      </c>
      <c r="AE117" s="50" t="str">
        <f t="shared" si="132"/>
        <v>T.06</v>
      </c>
      <c r="AF117" s="50" t="str">
        <f t="shared" si="132"/>
        <v>T.07</v>
      </c>
      <c r="AG117" s="50" t="str">
        <f t="shared" si="132"/>
        <v>T.08</v>
      </c>
      <c r="AH117" s="50" t="str">
        <f t="shared" si="132"/>
        <v>T.09</v>
      </c>
      <c r="AI117" s="50" t="str">
        <f t="shared" si="132"/>
        <v>T.10</v>
      </c>
      <c r="AJ117" s="50" t="str">
        <f t="shared" si="132"/>
        <v>T.11</v>
      </c>
      <c r="AK117" s="50" t="str">
        <f t="shared" si="132"/>
        <v>T.12</v>
      </c>
      <c r="AL117" s="50" t="str">
        <f t="shared" si="132"/>
        <v>T.13</v>
      </c>
      <c r="AM117" s="50" t="str">
        <f t="shared" si="132"/>
        <v>T.14</v>
      </c>
      <c r="AN117" s="50" t="str">
        <f t="shared" si="132"/>
        <v>T.15</v>
      </c>
      <c r="AO117" s="50" t="str">
        <f t="shared" si="132"/>
        <v>T.16</v>
      </c>
      <c r="AP117" s="50" t="str">
        <f t="shared" si="132"/>
        <v>T.17</v>
      </c>
      <c r="AQ117" s="50" t="str">
        <f t="shared" si="132"/>
        <v>T.18</v>
      </c>
      <c r="AR117" s="50" t="str">
        <f t="shared" si="132"/>
        <v>T.19</v>
      </c>
      <c r="AS117" s="50" t="str">
        <f t="shared" si="132"/>
        <v>T.20</v>
      </c>
      <c r="AT117" s="36" t="s">
        <v>110</v>
      </c>
    </row>
    <row r="118" spans="1:46" x14ac:dyDescent="0.2">
      <c r="B118" s="48">
        <v>1</v>
      </c>
      <c r="C118" s="52" t="str">
        <f t="shared" ref="C118:L120" ca="1" si="133">IF(ISNA(Z118),"",Z118)</f>
        <v/>
      </c>
      <c r="D118" s="53" t="str">
        <f t="shared" ca="1" si="133"/>
        <v/>
      </c>
      <c r="E118" s="53" t="str">
        <f t="shared" ca="1" si="133"/>
        <v/>
      </c>
      <c r="F118" s="53" t="str">
        <f t="shared" ca="1" si="133"/>
        <v/>
      </c>
      <c r="G118" s="53" t="str">
        <f t="shared" ca="1" si="133"/>
        <v/>
      </c>
      <c r="H118" s="53" t="str">
        <f t="shared" ca="1" si="133"/>
        <v/>
      </c>
      <c r="I118" s="53" t="str">
        <f t="shared" ca="1" si="133"/>
        <v/>
      </c>
      <c r="J118" s="53" t="str">
        <f t="shared" ca="1" si="133"/>
        <v/>
      </c>
      <c r="K118" s="53" t="str">
        <f t="shared" ca="1" si="133"/>
        <v/>
      </c>
      <c r="L118" s="53" t="str">
        <f t="shared" ca="1" si="133"/>
        <v/>
      </c>
      <c r="M118" s="53" t="str">
        <f t="shared" ref="M118:V120" ca="1" si="134">IF(ISNA(AJ118),"",AJ118)</f>
        <v/>
      </c>
      <c r="N118" s="53" t="str">
        <f t="shared" ca="1" si="134"/>
        <v/>
      </c>
      <c r="O118" s="53" t="str">
        <f t="shared" ca="1" si="134"/>
        <v/>
      </c>
      <c r="P118" s="53" t="str">
        <f t="shared" ca="1" si="134"/>
        <v/>
      </c>
      <c r="Q118" s="53" t="str">
        <f t="shared" ca="1" si="134"/>
        <v/>
      </c>
      <c r="R118" s="53" t="str">
        <f t="shared" ca="1" si="134"/>
        <v/>
      </c>
      <c r="S118" s="53" t="str">
        <f t="shared" ca="1" si="134"/>
        <v/>
      </c>
      <c r="T118" s="53" t="str">
        <f t="shared" ca="1" si="134"/>
        <v/>
      </c>
      <c r="U118" s="53" t="str">
        <f t="shared" ca="1" si="134"/>
        <v/>
      </c>
      <c r="V118" s="53" t="str">
        <f t="shared" ca="1" si="134"/>
        <v/>
      </c>
      <c r="W118" s="68">
        <f ca="1">SUM(C118:V118)</f>
        <v>0</v>
      </c>
      <c r="X118" s="49"/>
      <c r="Z118" s="53" t="e">
        <f ca="1">IF(ISNA(VLOOKUP(Z117,OFFSET(Pairings!$D$2,($B118-1)*gamesPerRound,0,gamesPerRound,3),3,FALSE)),VLOOKUP(Z117,OFFSET(Pairings!$E$2,($B118-1)*gamesPerRound,0,gamesPerRound,3),3,FALSE),VLOOKUP(Z117,OFFSET(Pairings!$D$2,($B118-1)*gamesPerRound,0,gamesPerRound,3),3,FALSE))</f>
        <v>#N/A</v>
      </c>
      <c r="AA118" s="53" t="e">
        <f ca="1">IF(ISNA(VLOOKUP(AA117,OFFSET(Pairings!$D$2,($B118-1)*gamesPerRound,0,gamesPerRound,3),3,FALSE)),VLOOKUP(AA117,OFFSET(Pairings!$E$2,($B118-1)*gamesPerRound,0,gamesPerRound,3),3,FALSE),VLOOKUP(AA117,OFFSET(Pairings!$D$2,($B118-1)*gamesPerRound,0,gamesPerRound,3),3,FALSE))</f>
        <v>#N/A</v>
      </c>
      <c r="AB118" s="53" t="e">
        <f ca="1">IF(ISNA(VLOOKUP(AB117,OFFSET(Pairings!$D$2,($B118-1)*gamesPerRound,0,gamesPerRound,3),3,FALSE)),VLOOKUP(AB117,OFFSET(Pairings!$E$2,($B118-1)*gamesPerRound,0,gamesPerRound,3),3,FALSE),VLOOKUP(AB117,OFFSET(Pairings!$D$2,($B118-1)*gamesPerRound,0,gamesPerRound,3),3,FALSE))</f>
        <v>#N/A</v>
      </c>
      <c r="AC118" s="53" t="e">
        <f ca="1">IF(ISNA(VLOOKUP(AC117,OFFSET(Pairings!$D$2,($B118-1)*gamesPerRound,0,gamesPerRound,3),3,FALSE)),VLOOKUP(AC117,OFFSET(Pairings!$E$2,($B118-1)*gamesPerRound,0,gamesPerRound,3),3,FALSE),VLOOKUP(AC117,OFFSET(Pairings!$D$2,($B118-1)*gamesPerRound,0,gamesPerRound,3),3,FALSE))</f>
        <v>#N/A</v>
      </c>
      <c r="AD118" s="53" t="e">
        <f ca="1">IF(ISNA(VLOOKUP(AD117,OFFSET(Pairings!$D$2,($B118-1)*gamesPerRound,0,gamesPerRound,3),3,FALSE)),VLOOKUP(AD117,OFFSET(Pairings!$E$2,($B118-1)*gamesPerRound,0,gamesPerRound,3),3,FALSE),VLOOKUP(AD117,OFFSET(Pairings!$D$2,($B118-1)*gamesPerRound,0,gamesPerRound,3),3,FALSE))</f>
        <v>#N/A</v>
      </c>
      <c r="AE118" s="53" t="e">
        <f ca="1">IF(ISNA(VLOOKUP(AE117,OFFSET(Pairings!$D$2,($B118-1)*gamesPerRound,0,gamesPerRound,3),3,FALSE)),VLOOKUP(AE117,OFFSET(Pairings!$E$2,($B118-1)*gamesPerRound,0,gamesPerRound,3),3,FALSE),VLOOKUP(AE117,OFFSET(Pairings!$D$2,($B118-1)*gamesPerRound,0,gamesPerRound,3),3,FALSE))</f>
        <v>#N/A</v>
      </c>
      <c r="AF118" s="53" t="e">
        <f ca="1">IF(ISNA(VLOOKUP(AF117,OFFSET(Pairings!$D$2,($B118-1)*gamesPerRound,0,gamesPerRound,3),3,FALSE)),VLOOKUP(AF117,OFFSET(Pairings!$E$2,($B118-1)*gamesPerRound,0,gamesPerRound,3),3,FALSE),VLOOKUP(AF117,OFFSET(Pairings!$D$2,($B118-1)*gamesPerRound,0,gamesPerRound,3),3,FALSE))</f>
        <v>#N/A</v>
      </c>
      <c r="AG118" s="53" t="e">
        <f ca="1">IF(ISNA(VLOOKUP(AG117,OFFSET(Pairings!$D$2,($B118-1)*gamesPerRound,0,gamesPerRound,3),3,FALSE)),VLOOKUP(AG117,OFFSET(Pairings!$E$2,($B118-1)*gamesPerRound,0,gamesPerRound,3),3,FALSE),VLOOKUP(AG117,OFFSET(Pairings!$D$2,($B118-1)*gamesPerRound,0,gamesPerRound,3),3,FALSE))</f>
        <v>#N/A</v>
      </c>
      <c r="AH118" s="53" t="e">
        <f ca="1">IF(ISNA(VLOOKUP(AH117,OFFSET(Pairings!$D$2,($B118-1)*gamesPerRound,0,gamesPerRound,3),3,FALSE)),VLOOKUP(AH117,OFFSET(Pairings!$E$2,($B118-1)*gamesPerRound,0,gamesPerRound,3),3,FALSE),VLOOKUP(AH117,OFFSET(Pairings!$D$2,($B118-1)*gamesPerRound,0,gamesPerRound,3),3,FALSE))</f>
        <v>#N/A</v>
      </c>
      <c r="AI118" s="53" t="e">
        <f ca="1">IF(ISNA(VLOOKUP(AI117,OFFSET(Pairings!$D$2,($B118-1)*gamesPerRound,0,gamesPerRound,3),3,FALSE)),VLOOKUP(AI117,OFFSET(Pairings!$E$2,($B118-1)*gamesPerRound,0,gamesPerRound,3),3,FALSE),VLOOKUP(AI117,OFFSET(Pairings!$D$2,($B118-1)*gamesPerRound,0,gamesPerRound,3),3,FALSE))</f>
        <v>#N/A</v>
      </c>
      <c r="AJ118" s="53" t="e">
        <f ca="1">IF(ISNA(VLOOKUP(AJ117,OFFSET(Pairings!$D$2,($B118-1)*gamesPerRound,0,gamesPerRound,3),3,FALSE)),VLOOKUP(AJ117,OFFSET(Pairings!$E$2,($B118-1)*gamesPerRound,0,gamesPerRound,3),3,FALSE),VLOOKUP(AJ117,OFFSET(Pairings!$D$2,($B118-1)*gamesPerRound,0,gamesPerRound,3),3,FALSE))</f>
        <v>#N/A</v>
      </c>
      <c r="AK118" s="54" t="e">
        <f ca="1">IF(ISNA(VLOOKUP(AK117,OFFSET(Pairings!$D$2,($B118-1)*gamesPerRound,0,gamesPerRound,3),3,FALSE)),VLOOKUP(AK117,OFFSET(Pairings!$E$2,($B118-1)*gamesPerRound,0,gamesPerRound,3),3,FALSE),VLOOKUP(AK117,OFFSET(Pairings!$D$2,($B118-1)*gamesPerRound,0,gamesPerRound,3),3,FALSE))</f>
        <v>#N/A</v>
      </c>
      <c r="AL118" s="54" t="e">
        <f ca="1">IF(ISNA(VLOOKUP(AL117,OFFSET(Pairings!$D$2,($B118-1)*gamesPerRound,0,gamesPerRound,3),3,FALSE)),VLOOKUP(AL117,OFFSET(Pairings!$E$2,($B118-1)*gamesPerRound,0,gamesPerRound,3),3,FALSE),VLOOKUP(AL117,OFFSET(Pairings!$D$2,($B118-1)*gamesPerRound,0,gamesPerRound,3),3,FALSE))</f>
        <v>#N/A</v>
      </c>
      <c r="AM118" s="54" t="e">
        <f ca="1">IF(ISNA(VLOOKUP(AM117,OFFSET(Pairings!$D$2,($B118-1)*gamesPerRound,0,gamesPerRound,3),3,FALSE)),VLOOKUP(AM117,OFFSET(Pairings!$E$2,($B118-1)*gamesPerRound,0,gamesPerRound,3),3,FALSE),VLOOKUP(AM117,OFFSET(Pairings!$D$2,($B118-1)*gamesPerRound,0,gamesPerRound,3),3,FALSE))</f>
        <v>#N/A</v>
      </c>
      <c r="AN118" s="54" t="e">
        <f ca="1">IF(ISNA(VLOOKUP(AN117,OFFSET(Pairings!$D$2,($B118-1)*gamesPerRound,0,gamesPerRound,3),3,FALSE)),VLOOKUP(AN117,OFFSET(Pairings!$E$2,($B118-1)*gamesPerRound,0,gamesPerRound,3),3,FALSE),VLOOKUP(AN117,OFFSET(Pairings!$D$2,($B118-1)*gamesPerRound,0,gamesPerRound,3),3,FALSE))</f>
        <v>#N/A</v>
      </c>
      <c r="AO118" s="54" t="e">
        <f ca="1">IF(ISNA(VLOOKUP(AO117,OFFSET(Pairings!$D$2,($B118-1)*gamesPerRound,0,gamesPerRound,3),3,FALSE)),VLOOKUP(AO117,OFFSET(Pairings!$E$2,($B118-1)*gamesPerRound,0,gamesPerRound,3),3,FALSE),VLOOKUP(AO117,OFFSET(Pairings!$D$2,($B118-1)*gamesPerRound,0,gamesPerRound,3),3,FALSE))</f>
        <v>#N/A</v>
      </c>
      <c r="AP118" s="54" t="e">
        <f ca="1">IF(ISNA(VLOOKUP(AP117,OFFSET(Pairings!$D$2,($B118-1)*gamesPerRound,0,gamesPerRound,3),3,FALSE)),VLOOKUP(AP117,OFFSET(Pairings!$E$2,($B118-1)*gamesPerRound,0,gamesPerRound,3),3,FALSE),VLOOKUP(AP117,OFFSET(Pairings!$D$2,($B118-1)*gamesPerRound,0,gamesPerRound,3),3,FALSE))</f>
        <v>#N/A</v>
      </c>
      <c r="AQ118" s="54" t="e">
        <f ca="1">IF(ISNA(VLOOKUP(AQ117,OFFSET(Pairings!$D$2,($B118-1)*gamesPerRound,0,gamesPerRound,3),3,FALSE)),VLOOKUP(AQ117,OFFSET(Pairings!$E$2,($B118-1)*gamesPerRound,0,gamesPerRound,3),3,FALSE),VLOOKUP(AQ117,OFFSET(Pairings!$D$2,($B118-1)*gamesPerRound,0,gamesPerRound,3),3,FALSE))</f>
        <v>#N/A</v>
      </c>
      <c r="AR118" s="54" t="e">
        <f ca="1">IF(ISNA(VLOOKUP(AR117,OFFSET(Pairings!$D$2,($B118-1)*gamesPerRound,0,gamesPerRound,3),3,FALSE)),VLOOKUP(AR117,OFFSET(Pairings!$E$2,($B118-1)*gamesPerRound,0,gamesPerRound,3),3,FALSE),VLOOKUP(AR117,OFFSET(Pairings!$D$2,($B118-1)*gamesPerRound,0,gamesPerRound,3),3,FALSE))</f>
        <v>#N/A</v>
      </c>
      <c r="AS118" s="54" t="e">
        <f ca="1">IF(ISNA(VLOOKUP(AS117,OFFSET(Pairings!$D$2,($B118-1)*gamesPerRound,0,gamesPerRound,3),3,FALSE)),VLOOKUP(AS117,OFFSET(Pairings!$E$2,($B118-1)*gamesPerRound,0,gamesPerRound,3),3,FALSE),VLOOKUP(AS117,OFFSET(Pairings!$D$2,($B118-1)*gamesPerRound,0,gamesPerRound,3),3,FALSE))</f>
        <v>#N/A</v>
      </c>
      <c r="AT118" s="49" t="e">
        <f ca="1">SUM(Z118:AS118)</f>
        <v>#N/A</v>
      </c>
    </row>
    <row r="119" spans="1:46" x14ac:dyDescent="0.2">
      <c r="B119" s="48">
        <v>2</v>
      </c>
      <c r="C119" s="55" t="str">
        <f t="shared" ca="1" si="133"/>
        <v/>
      </c>
      <c r="D119" s="33" t="str">
        <f t="shared" ca="1" si="133"/>
        <v/>
      </c>
      <c r="E119" s="33" t="str">
        <f t="shared" ca="1" si="133"/>
        <v/>
      </c>
      <c r="F119" s="33" t="str">
        <f t="shared" ca="1" si="133"/>
        <v/>
      </c>
      <c r="G119" s="33" t="str">
        <f t="shared" ca="1" si="133"/>
        <v/>
      </c>
      <c r="H119" s="33" t="str">
        <f t="shared" ca="1" si="133"/>
        <v/>
      </c>
      <c r="I119" s="33" t="str">
        <f t="shared" ca="1" si="133"/>
        <v/>
      </c>
      <c r="J119" s="33" t="str">
        <f t="shared" ca="1" si="133"/>
        <v/>
      </c>
      <c r="K119" s="33" t="str">
        <f t="shared" ca="1" si="133"/>
        <v/>
      </c>
      <c r="L119" s="33" t="str">
        <f t="shared" ca="1" si="133"/>
        <v/>
      </c>
      <c r="M119" s="33" t="str">
        <f t="shared" ca="1" si="134"/>
        <v/>
      </c>
      <c r="N119" s="33" t="str">
        <f t="shared" ca="1" si="134"/>
        <v/>
      </c>
      <c r="O119" s="33" t="str">
        <f t="shared" ca="1" si="134"/>
        <v/>
      </c>
      <c r="P119" s="33" t="str">
        <f t="shared" ca="1" si="134"/>
        <v/>
      </c>
      <c r="Q119" s="33" t="str">
        <f t="shared" ca="1" si="134"/>
        <v/>
      </c>
      <c r="R119" s="33" t="str">
        <f t="shared" ca="1" si="134"/>
        <v/>
      </c>
      <c r="S119" s="33" t="str">
        <f t="shared" ca="1" si="134"/>
        <v/>
      </c>
      <c r="T119" s="33" t="str">
        <f t="shared" ca="1" si="134"/>
        <v/>
      </c>
      <c r="U119" s="33" t="str">
        <f t="shared" ca="1" si="134"/>
        <v/>
      </c>
      <c r="V119" s="33" t="str">
        <f t="shared" ca="1" si="134"/>
        <v/>
      </c>
      <c r="W119" s="69">
        <f ca="1">SUM(C119:V119)</f>
        <v>0</v>
      </c>
      <c r="X119" s="49"/>
      <c r="Z119" s="55" t="e">
        <f ca="1">IF(ISNA(VLOOKUP(Z117,OFFSET(Pairings!$D$2,($B119-1)*gamesPerRound,0,gamesPerRound,3),3,FALSE)),VLOOKUP(Z117,OFFSET(Pairings!$E$2,($B119-1)*gamesPerRound,0,gamesPerRound,3),3,FALSE),VLOOKUP(Z117,OFFSET(Pairings!$D$2,($B119-1)*gamesPerRound,0,gamesPerRound,3),3,FALSE))</f>
        <v>#N/A</v>
      </c>
      <c r="AA119" s="33" t="e">
        <f ca="1">IF(ISNA(VLOOKUP(AA117,OFFSET(Pairings!$D$2,($B119-1)*gamesPerRound,0,gamesPerRound,3),3,FALSE)),VLOOKUP(AA117,OFFSET(Pairings!$E$2,($B119-1)*gamesPerRound,0,gamesPerRound,3),3,FALSE),VLOOKUP(AA117,OFFSET(Pairings!$D$2,($B119-1)*gamesPerRound,0,gamesPerRound,3),3,FALSE))</f>
        <v>#N/A</v>
      </c>
      <c r="AB119" s="33" t="e">
        <f ca="1">IF(ISNA(VLOOKUP(AB117,OFFSET(Pairings!$D$2,($B119-1)*gamesPerRound,0,gamesPerRound,3),3,FALSE)),VLOOKUP(AB117,OFFSET(Pairings!$E$2,($B119-1)*gamesPerRound,0,gamesPerRound,3),3,FALSE),VLOOKUP(AB117,OFFSET(Pairings!$D$2,($B119-1)*gamesPerRound,0,gamesPerRound,3),3,FALSE))</f>
        <v>#N/A</v>
      </c>
      <c r="AC119" s="33" t="e">
        <f ca="1">IF(ISNA(VLOOKUP(AC117,OFFSET(Pairings!$D$2,($B119-1)*gamesPerRound,0,gamesPerRound,3),3,FALSE)),VLOOKUP(AC117,OFFSET(Pairings!$E$2,($B119-1)*gamesPerRound,0,gamesPerRound,3),3,FALSE),VLOOKUP(AC117,OFFSET(Pairings!$D$2,($B119-1)*gamesPerRound,0,gamesPerRound,3),3,FALSE))</f>
        <v>#N/A</v>
      </c>
      <c r="AD119" s="33" t="e">
        <f ca="1">IF(ISNA(VLOOKUP(AD117,OFFSET(Pairings!$D$2,($B119-1)*gamesPerRound,0,gamesPerRound,3),3,FALSE)),VLOOKUP(AD117,OFFSET(Pairings!$E$2,($B119-1)*gamesPerRound,0,gamesPerRound,3),3,FALSE),VLOOKUP(AD117,OFFSET(Pairings!$D$2,($B119-1)*gamesPerRound,0,gamesPerRound,3),3,FALSE))</f>
        <v>#N/A</v>
      </c>
      <c r="AE119" s="33" t="e">
        <f ca="1">IF(ISNA(VLOOKUP(AE117,OFFSET(Pairings!$D$2,($B119-1)*gamesPerRound,0,gamesPerRound,3),3,FALSE)),VLOOKUP(AE117,OFFSET(Pairings!$E$2,($B119-1)*gamesPerRound,0,gamesPerRound,3),3,FALSE),VLOOKUP(AE117,OFFSET(Pairings!$D$2,($B119-1)*gamesPerRound,0,gamesPerRound,3),3,FALSE))</f>
        <v>#N/A</v>
      </c>
      <c r="AF119" s="33" t="e">
        <f ca="1">IF(ISNA(VLOOKUP(AF117,OFFSET(Pairings!$D$2,($B119-1)*gamesPerRound,0,gamesPerRound,3),3,FALSE)),VLOOKUP(AF117,OFFSET(Pairings!$E$2,($B119-1)*gamesPerRound,0,gamesPerRound,3),3,FALSE),VLOOKUP(AF117,OFFSET(Pairings!$D$2,($B119-1)*gamesPerRound,0,gamesPerRound,3),3,FALSE))</f>
        <v>#N/A</v>
      </c>
      <c r="AG119" s="33" t="e">
        <f ca="1">IF(ISNA(VLOOKUP(AG117,OFFSET(Pairings!$D$2,($B119-1)*gamesPerRound,0,gamesPerRound,3),3,FALSE)),VLOOKUP(AG117,OFFSET(Pairings!$E$2,($B119-1)*gamesPerRound,0,gamesPerRound,3),3,FALSE),VLOOKUP(AG117,OFFSET(Pairings!$D$2,($B119-1)*gamesPerRound,0,gamesPerRound,3),3,FALSE))</f>
        <v>#N/A</v>
      </c>
      <c r="AH119" s="33" t="e">
        <f ca="1">IF(ISNA(VLOOKUP(AH117,OFFSET(Pairings!$D$2,($B119-1)*gamesPerRound,0,gamesPerRound,3),3,FALSE)),VLOOKUP(AH117,OFFSET(Pairings!$E$2,($B119-1)*gamesPerRound,0,gamesPerRound,3),3,FALSE),VLOOKUP(AH117,OFFSET(Pairings!$D$2,($B119-1)*gamesPerRound,0,gamesPerRound,3),3,FALSE))</f>
        <v>#N/A</v>
      </c>
      <c r="AI119" s="33" t="e">
        <f ca="1">IF(ISNA(VLOOKUP(AI117,OFFSET(Pairings!$D$2,($B119-1)*gamesPerRound,0,gamesPerRound,3),3,FALSE)),VLOOKUP(AI117,OFFSET(Pairings!$E$2,($B119-1)*gamesPerRound,0,gamesPerRound,3),3,FALSE),VLOOKUP(AI117,OFFSET(Pairings!$D$2,($B119-1)*gamesPerRound,0,gamesPerRound,3),3,FALSE))</f>
        <v>#N/A</v>
      </c>
      <c r="AJ119" s="33" t="e">
        <f ca="1">IF(ISNA(VLOOKUP(AJ117,OFFSET(Pairings!$D$2,($B119-1)*gamesPerRound,0,gamesPerRound,3),3,FALSE)),VLOOKUP(AJ117,OFFSET(Pairings!$E$2,($B119-1)*gamesPerRound,0,gamesPerRound,3),3,FALSE),VLOOKUP(AJ117,OFFSET(Pairings!$D$2,($B119-1)*gamesPerRound,0,gamesPerRound,3),3,FALSE))</f>
        <v>#N/A</v>
      </c>
      <c r="AK119" s="56" t="e">
        <f ca="1">IF(ISNA(VLOOKUP(AK117,OFFSET(Pairings!$D$2,($B119-1)*gamesPerRound,0,gamesPerRound,3),3,FALSE)),VLOOKUP(AK117,OFFSET(Pairings!$E$2,($B119-1)*gamesPerRound,0,gamesPerRound,3),3,FALSE),VLOOKUP(AK117,OFFSET(Pairings!$D$2,($B119-1)*gamesPerRound,0,gamesPerRound,3),3,FALSE))</f>
        <v>#N/A</v>
      </c>
      <c r="AL119" s="56" t="e">
        <f ca="1">IF(ISNA(VLOOKUP(AL117,OFFSET(Pairings!$D$2,($B119-1)*gamesPerRound,0,gamesPerRound,3),3,FALSE)),VLOOKUP(AL117,OFFSET(Pairings!$E$2,($B119-1)*gamesPerRound,0,gamesPerRound,3),3,FALSE),VLOOKUP(AL117,OFFSET(Pairings!$D$2,($B119-1)*gamesPerRound,0,gamesPerRound,3),3,FALSE))</f>
        <v>#N/A</v>
      </c>
      <c r="AM119" s="56" t="e">
        <f ca="1">IF(ISNA(VLOOKUP(AM117,OFFSET(Pairings!$D$2,($B119-1)*gamesPerRound,0,gamesPerRound,3),3,FALSE)),VLOOKUP(AM117,OFFSET(Pairings!$E$2,($B119-1)*gamesPerRound,0,gamesPerRound,3),3,FALSE),VLOOKUP(AM117,OFFSET(Pairings!$D$2,($B119-1)*gamesPerRound,0,gamesPerRound,3),3,FALSE))</f>
        <v>#N/A</v>
      </c>
      <c r="AN119" s="56" t="e">
        <f ca="1">IF(ISNA(VLOOKUP(AN117,OFFSET(Pairings!$D$2,($B119-1)*gamesPerRound,0,gamesPerRound,3),3,FALSE)),VLOOKUP(AN117,OFFSET(Pairings!$E$2,($B119-1)*gamesPerRound,0,gamesPerRound,3),3,FALSE),VLOOKUP(AN117,OFFSET(Pairings!$D$2,($B119-1)*gamesPerRound,0,gamesPerRound,3),3,FALSE))</f>
        <v>#N/A</v>
      </c>
      <c r="AO119" s="56" t="e">
        <f ca="1">IF(ISNA(VLOOKUP(AO117,OFFSET(Pairings!$D$2,($B119-1)*gamesPerRound,0,gamesPerRound,3),3,FALSE)),VLOOKUP(AO117,OFFSET(Pairings!$E$2,($B119-1)*gamesPerRound,0,gamesPerRound,3),3,FALSE),VLOOKUP(AO117,OFFSET(Pairings!$D$2,($B119-1)*gamesPerRound,0,gamesPerRound,3),3,FALSE))</f>
        <v>#N/A</v>
      </c>
      <c r="AP119" s="56" t="e">
        <f ca="1">IF(ISNA(VLOOKUP(AP117,OFFSET(Pairings!$D$2,($B119-1)*gamesPerRound,0,gamesPerRound,3),3,FALSE)),VLOOKUP(AP117,OFFSET(Pairings!$E$2,($B119-1)*gamesPerRound,0,gamesPerRound,3),3,FALSE),VLOOKUP(AP117,OFFSET(Pairings!$D$2,($B119-1)*gamesPerRound,0,gamesPerRound,3),3,FALSE))</f>
        <v>#N/A</v>
      </c>
      <c r="AQ119" s="56" t="e">
        <f ca="1">IF(ISNA(VLOOKUP(AQ117,OFFSET(Pairings!$D$2,($B119-1)*gamesPerRound,0,gamesPerRound,3),3,FALSE)),VLOOKUP(AQ117,OFFSET(Pairings!$E$2,($B119-1)*gamesPerRound,0,gamesPerRound,3),3,FALSE),VLOOKUP(AQ117,OFFSET(Pairings!$D$2,($B119-1)*gamesPerRound,0,gamesPerRound,3),3,FALSE))</f>
        <v>#N/A</v>
      </c>
      <c r="AR119" s="56" t="e">
        <f ca="1">IF(ISNA(VLOOKUP(AR117,OFFSET(Pairings!$D$2,($B119-1)*gamesPerRound,0,gamesPerRound,3),3,FALSE)),VLOOKUP(AR117,OFFSET(Pairings!$E$2,($B119-1)*gamesPerRound,0,gamesPerRound,3),3,FALSE),VLOOKUP(AR117,OFFSET(Pairings!$D$2,($B119-1)*gamesPerRound,0,gamesPerRound,3),3,FALSE))</f>
        <v>#N/A</v>
      </c>
      <c r="AS119" s="56" t="e">
        <f ca="1">IF(ISNA(VLOOKUP(AS117,OFFSET(Pairings!$D$2,($B119-1)*gamesPerRound,0,gamesPerRound,3),3,FALSE)),VLOOKUP(AS117,OFFSET(Pairings!$E$2,($B119-1)*gamesPerRound,0,gamesPerRound,3),3,FALSE),VLOOKUP(AS117,OFFSET(Pairings!$D$2,($B119-1)*gamesPerRound,0,gamesPerRound,3),3,FALSE))</f>
        <v>#N/A</v>
      </c>
      <c r="AT119" s="49" t="e">
        <f ca="1">SUM(Z119:AS119)</f>
        <v>#N/A</v>
      </c>
    </row>
    <row r="120" spans="1:46" x14ac:dyDescent="0.2">
      <c r="B120" s="48">
        <v>3</v>
      </c>
      <c r="C120" s="57" t="str">
        <f t="shared" ca="1" si="133"/>
        <v/>
      </c>
      <c r="D120" s="58" t="str">
        <f t="shared" ca="1" si="133"/>
        <v/>
      </c>
      <c r="E120" s="58" t="str">
        <f t="shared" ca="1" si="133"/>
        <v/>
      </c>
      <c r="F120" s="58" t="str">
        <f t="shared" ca="1" si="133"/>
        <v/>
      </c>
      <c r="G120" s="58" t="str">
        <f t="shared" ca="1" si="133"/>
        <v/>
      </c>
      <c r="H120" s="58" t="str">
        <f t="shared" ca="1" si="133"/>
        <v/>
      </c>
      <c r="I120" s="58" t="str">
        <f t="shared" ca="1" si="133"/>
        <v/>
      </c>
      <c r="J120" s="58" t="str">
        <f t="shared" ca="1" si="133"/>
        <v/>
      </c>
      <c r="K120" s="58" t="str">
        <f t="shared" ca="1" si="133"/>
        <v/>
      </c>
      <c r="L120" s="58" t="str">
        <f t="shared" ca="1" si="133"/>
        <v/>
      </c>
      <c r="M120" s="58" t="str">
        <f t="shared" ca="1" si="134"/>
        <v/>
      </c>
      <c r="N120" s="58" t="str">
        <f t="shared" ca="1" si="134"/>
        <v/>
      </c>
      <c r="O120" s="58" t="str">
        <f t="shared" ca="1" si="134"/>
        <v/>
      </c>
      <c r="P120" s="58" t="str">
        <f t="shared" ca="1" si="134"/>
        <v/>
      </c>
      <c r="Q120" s="58" t="str">
        <f t="shared" ca="1" si="134"/>
        <v/>
      </c>
      <c r="R120" s="58" t="str">
        <f t="shared" ca="1" si="134"/>
        <v/>
      </c>
      <c r="S120" s="58" t="str">
        <f t="shared" ca="1" si="134"/>
        <v/>
      </c>
      <c r="T120" s="58" t="str">
        <f t="shared" ca="1" si="134"/>
        <v/>
      </c>
      <c r="U120" s="58" t="str">
        <f t="shared" ca="1" si="134"/>
        <v/>
      </c>
      <c r="V120" s="58" t="str">
        <f t="shared" ca="1" si="134"/>
        <v/>
      </c>
      <c r="W120" s="69">
        <f ca="1">SUM(C120:V120)</f>
        <v>0</v>
      </c>
      <c r="X120" s="49"/>
      <c r="Z120" s="57" t="e">
        <f ca="1">IF(ISNA(VLOOKUP(Z117,OFFSET(Pairings!$D$2,($B120-1)*gamesPerRound,0,gamesPerRound,3),3,FALSE)),VLOOKUP(Z117,OFFSET(Pairings!$E$2,($B120-1)*gamesPerRound,0,gamesPerRound,3),3,FALSE),VLOOKUP(Z117,OFFSET(Pairings!$D$2,($B120-1)*gamesPerRound,0,gamesPerRound,3),3,FALSE))</f>
        <v>#N/A</v>
      </c>
      <c r="AA120" s="58" t="e">
        <f ca="1">IF(ISNA(VLOOKUP(AA117,OFFSET(Pairings!$D$2,($B120-1)*gamesPerRound,0,gamesPerRound,3),3,FALSE)),VLOOKUP(AA117,OFFSET(Pairings!$E$2,($B120-1)*gamesPerRound,0,gamesPerRound,3),3,FALSE),VLOOKUP(AA117,OFFSET(Pairings!$D$2,($B120-1)*gamesPerRound,0,gamesPerRound,3),3,FALSE))</f>
        <v>#N/A</v>
      </c>
      <c r="AB120" s="58" t="e">
        <f ca="1">IF(ISNA(VLOOKUP(AB117,OFFSET(Pairings!$D$2,($B120-1)*gamesPerRound,0,gamesPerRound,3),3,FALSE)),VLOOKUP(AB117,OFFSET(Pairings!$E$2,($B120-1)*gamesPerRound,0,gamesPerRound,3),3,FALSE),VLOOKUP(AB117,OFFSET(Pairings!$D$2,($B120-1)*gamesPerRound,0,gamesPerRound,3),3,FALSE))</f>
        <v>#N/A</v>
      </c>
      <c r="AC120" s="58" t="e">
        <f ca="1">IF(ISNA(VLOOKUP(AC117,OFFSET(Pairings!$D$2,($B120-1)*gamesPerRound,0,gamesPerRound,3),3,FALSE)),VLOOKUP(AC117,OFFSET(Pairings!$E$2,($B120-1)*gamesPerRound,0,gamesPerRound,3),3,FALSE),VLOOKUP(AC117,OFFSET(Pairings!$D$2,($B120-1)*gamesPerRound,0,gamesPerRound,3),3,FALSE))</f>
        <v>#N/A</v>
      </c>
      <c r="AD120" s="58" t="e">
        <f ca="1">IF(ISNA(VLOOKUP(AD117,OFFSET(Pairings!$D$2,($B120-1)*gamesPerRound,0,gamesPerRound,3),3,FALSE)),VLOOKUP(AD117,OFFSET(Pairings!$E$2,($B120-1)*gamesPerRound,0,gamesPerRound,3),3,FALSE),VLOOKUP(AD117,OFFSET(Pairings!$D$2,($B120-1)*gamesPerRound,0,gamesPerRound,3),3,FALSE))</f>
        <v>#N/A</v>
      </c>
      <c r="AE120" s="58" t="e">
        <f ca="1">IF(ISNA(VLOOKUP(AE117,OFFSET(Pairings!$D$2,($B120-1)*gamesPerRound,0,gamesPerRound,3),3,FALSE)),VLOOKUP(AE117,OFFSET(Pairings!$E$2,($B120-1)*gamesPerRound,0,gamesPerRound,3),3,FALSE),VLOOKUP(AE117,OFFSET(Pairings!$D$2,($B120-1)*gamesPerRound,0,gamesPerRound,3),3,FALSE))</f>
        <v>#N/A</v>
      </c>
      <c r="AF120" s="58" t="e">
        <f ca="1">IF(ISNA(VLOOKUP(AF117,OFFSET(Pairings!$D$2,($B120-1)*gamesPerRound,0,gamesPerRound,3),3,FALSE)),VLOOKUP(AF117,OFFSET(Pairings!$E$2,($B120-1)*gamesPerRound,0,gamesPerRound,3),3,FALSE),VLOOKUP(AF117,OFFSET(Pairings!$D$2,($B120-1)*gamesPerRound,0,gamesPerRound,3),3,FALSE))</f>
        <v>#N/A</v>
      </c>
      <c r="AG120" s="58" t="e">
        <f ca="1">IF(ISNA(VLOOKUP(AG117,OFFSET(Pairings!$D$2,($B120-1)*gamesPerRound,0,gamesPerRound,3),3,FALSE)),VLOOKUP(AG117,OFFSET(Pairings!$E$2,($B120-1)*gamesPerRound,0,gamesPerRound,3),3,FALSE),VLOOKUP(AG117,OFFSET(Pairings!$D$2,($B120-1)*gamesPerRound,0,gamesPerRound,3),3,FALSE))</f>
        <v>#N/A</v>
      </c>
      <c r="AH120" s="58" t="e">
        <f ca="1">IF(ISNA(VLOOKUP(AH117,OFFSET(Pairings!$D$2,($B120-1)*gamesPerRound,0,gamesPerRound,3),3,FALSE)),VLOOKUP(AH117,OFFSET(Pairings!$E$2,($B120-1)*gamesPerRound,0,gamesPerRound,3),3,FALSE),VLOOKUP(AH117,OFFSET(Pairings!$D$2,($B120-1)*gamesPerRound,0,gamesPerRound,3),3,FALSE))</f>
        <v>#N/A</v>
      </c>
      <c r="AI120" s="58" t="e">
        <f ca="1">IF(ISNA(VLOOKUP(AI117,OFFSET(Pairings!$D$2,($B120-1)*gamesPerRound,0,gamesPerRound,3),3,FALSE)),VLOOKUP(AI117,OFFSET(Pairings!$E$2,($B120-1)*gamesPerRound,0,gamesPerRound,3),3,FALSE),VLOOKUP(AI117,OFFSET(Pairings!$D$2,($B120-1)*gamesPerRound,0,gamesPerRound,3),3,FALSE))</f>
        <v>#N/A</v>
      </c>
      <c r="AJ120" s="58" t="e">
        <f ca="1">IF(ISNA(VLOOKUP(AJ117,OFFSET(Pairings!$D$2,($B120-1)*gamesPerRound,0,gamesPerRound,3),3,FALSE)),VLOOKUP(AJ117,OFFSET(Pairings!$E$2,($B120-1)*gamesPerRound,0,gamesPerRound,3),3,FALSE),VLOOKUP(AJ117,OFFSET(Pairings!$D$2,($B120-1)*gamesPerRound,0,gamesPerRound,3),3,FALSE))</f>
        <v>#N/A</v>
      </c>
      <c r="AK120" s="59" t="e">
        <f ca="1">IF(ISNA(VLOOKUP(AK117,OFFSET(Pairings!$D$2,($B120-1)*gamesPerRound,0,gamesPerRound,3),3,FALSE)),VLOOKUP(AK117,OFFSET(Pairings!$E$2,($B120-1)*gamesPerRound,0,gamesPerRound,3),3,FALSE),VLOOKUP(AK117,OFFSET(Pairings!$D$2,($B120-1)*gamesPerRound,0,gamesPerRound,3),3,FALSE))</f>
        <v>#N/A</v>
      </c>
      <c r="AL120" s="59" t="e">
        <f ca="1">IF(ISNA(VLOOKUP(AL117,OFFSET(Pairings!$D$2,($B120-1)*gamesPerRound,0,gamesPerRound,3),3,FALSE)),VLOOKUP(AL117,OFFSET(Pairings!$E$2,($B120-1)*gamesPerRound,0,gamesPerRound,3),3,FALSE),VLOOKUP(AL117,OFFSET(Pairings!$D$2,($B120-1)*gamesPerRound,0,gamesPerRound,3),3,FALSE))</f>
        <v>#N/A</v>
      </c>
      <c r="AM120" s="59" t="e">
        <f ca="1">IF(ISNA(VLOOKUP(AM117,OFFSET(Pairings!$D$2,($B120-1)*gamesPerRound,0,gamesPerRound,3),3,FALSE)),VLOOKUP(AM117,OFFSET(Pairings!$E$2,($B120-1)*gamesPerRound,0,gamesPerRound,3),3,FALSE),VLOOKUP(AM117,OFFSET(Pairings!$D$2,($B120-1)*gamesPerRound,0,gamesPerRound,3),3,FALSE))</f>
        <v>#N/A</v>
      </c>
      <c r="AN120" s="59" t="e">
        <f ca="1">IF(ISNA(VLOOKUP(AN117,OFFSET(Pairings!$D$2,($B120-1)*gamesPerRound,0,gamesPerRound,3),3,FALSE)),VLOOKUP(AN117,OFFSET(Pairings!$E$2,($B120-1)*gamesPerRound,0,gamesPerRound,3),3,FALSE),VLOOKUP(AN117,OFFSET(Pairings!$D$2,($B120-1)*gamesPerRound,0,gamesPerRound,3),3,FALSE))</f>
        <v>#N/A</v>
      </c>
      <c r="AO120" s="59" t="e">
        <f ca="1">IF(ISNA(VLOOKUP(AO117,OFFSET(Pairings!$D$2,($B120-1)*gamesPerRound,0,gamesPerRound,3),3,FALSE)),VLOOKUP(AO117,OFFSET(Pairings!$E$2,($B120-1)*gamesPerRound,0,gamesPerRound,3),3,FALSE),VLOOKUP(AO117,OFFSET(Pairings!$D$2,($B120-1)*gamesPerRound,0,gamesPerRound,3),3,FALSE))</f>
        <v>#N/A</v>
      </c>
      <c r="AP120" s="59" t="e">
        <f ca="1">IF(ISNA(VLOOKUP(AP117,OFFSET(Pairings!$D$2,($B120-1)*gamesPerRound,0,gamesPerRound,3),3,FALSE)),VLOOKUP(AP117,OFFSET(Pairings!$E$2,($B120-1)*gamesPerRound,0,gamesPerRound,3),3,FALSE),VLOOKUP(AP117,OFFSET(Pairings!$D$2,($B120-1)*gamesPerRound,0,gamesPerRound,3),3,FALSE))</f>
        <v>#N/A</v>
      </c>
      <c r="AQ120" s="59" t="e">
        <f ca="1">IF(ISNA(VLOOKUP(AQ117,OFFSET(Pairings!$D$2,($B120-1)*gamesPerRound,0,gamesPerRound,3),3,FALSE)),VLOOKUP(AQ117,OFFSET(Pairings!$E$2,($B120-1)*gamesPerRound,0,gamesPerRound,3),3,FALSE),VLOOKUP(AQ117,OFFSET(Pairings!$D$2,($B120-1)*gamesPerRound,0,gamesPerRound,3),3,FALSE))</f>
        <v>#N/A</v>
      </c>
      <c r="AR120" s="59" t="e">
        <f ca="1">IF(ISNA(VLOOKUP(AR117,OFFSET(Pairings!$D$2,($B120-1)*gamesPerRound,0,gamesPerRound,3),3,FALSE)),VLOOKUP(AR117,OFFSET(Pairings!$E$2,($B120-1)*gamesPerRound,0,gamesPerRound,3),3,FALSE),VLOOKUP(AR117,OFFSET(Pairings!$D$2,($B120-1)*gamesPerRound,0,gamesPerRound,3),3,FALSE))</f>
        <v>#N/A</v>
      </c>
      <c r="AS120" s="59" t="e">
        <f ca="1">IF(ISNA(VLOOKUP(AS117,OFFSET(Pairings!$D$2,($B120-1)*gamesPerRound,0,gamesPerRound,3),3,FALSE)),VLOOKUP(AS117,OFFSET(Pairings!$E$2,($B120-1)*gamesPerRound,0,gamesPerRound,3),3,FALSE),VLOOKUP(AS117,OFFSET(Pairings!$D$2,($B120-1)*gamesPerRound,0,gamesPerRound,3),3,FALSE))</f>
        <v>#N/A</v>
      </c>
      <c r="AT120" s="49" t="e">
        <f ca="1">SUM(Z120:AS120)</f>
        <v>#N/A</v>
      </c>
    </row>
    <row r="121" spans="1:46" ht="15.75" thickBot="1" x14ac:dyDescent="0.25">
      <c r="B121" s="18" t="s">
        <v>110</v>
      </c>
      <c r="C121" s="61">
        <f t="shared" ref="C121:W121" ca="1" si="135">SUM(C118:C120)</f>
        <v>0</v>
      </c>
      <c r="D121" s="51">
        <f t="shared" ca="1" si="135"/>
        <v>0</v>
      </c>
      <c r="E121" s="51">
        <f t="shared" ca="1" si="135"/>
        <v>0</v>
      </c>
      <c r="F121" s="51">
        <f t="shared" ca="1" si="135"/>
        <v>0</v>
      </c>
      <c r="G121" s="51">
        <f t="shared" ca="1" si="135"/>
        <v>0</v>
      </c>
      <c r="H121" s="51">
        <f t="shared" ca="1" si="135"/>
        <v>0</v>
      </c>
      <c r="I121" s="51">
        <f t="shared" ca="1" si="135"/>
        <v>0</v>
      </c>
      <c r="J121" s="51">
        <f t="shared" ca="1" si="135"/>
        <v>0</v>
      </c>
      <c r="K121" s="51">
        <f t="shared" ca="1" si="135"/>
        <v>0</v>
      </c>
      <c r="L121" s="51">
        <f t="shared" ca="1" si="135"/>
        <v>0</v>
      </c>
      <c r="M121" s="51">
        <f t="shared" ca="1" si="135"/>
        <v>0</v>
      </c>
      <c r="N121" s="51">
        <f t="shared" ca="1" si="135"/>
        <v>0</v>
      </c>
      <c r="O121" s="51">
        <f t="shared" ca="1" si="135"/>
        <v>0</v>
      </c>
      <c r="P121" s="51">
        <f t="shared" ca="1" si="135"/>
        <v>0</v>
      </c>
      <c r="Q121" s="51">
        <f t="shared" ca="1" si="135"/>
        <v>0</v>
      </c>
      <c r="R121" s="51">
        <f t="shared" ca="1" si="135"/>
        <v>0</v>
      </c>
      <c r="S121" s="51">
        <f t="shared" ca="1" si="135"/>
        <v>0</v>
      </c>
      <c r="T121" s="51">
        <f t="shared" ca="1" si="135"/>
        <v>0</v>
      </c>
      <c r="U121" s="51">
        <f t="shared" ca="1" si="135"/>
        <v>0</v>
      </c>
      <c r="V121" s="51">
        <f t="shared" ca="1" si="135"/>
        <v>0</v>
      </c>
      <c r="W121" s="70">
        <f t="shared" ca="1" si="135"/>
        <v>0</v>
      </c>
      <c r="X121" s="65" t="e">
        <f ca="1">VLOOKUP(A117,OFFSET(Teams!$B$1,1,0,teams,4),4,FALSE)</f>
        <v>#N/A</v>
      </c>
      <c r="Z121" s="61" t="e">
        <f t="shared" ref="Z121:AT121" ca="1" si="136">SUM(Z118:Z120)</f>
        <v>#N/A</v>
      </c>
      <c r="AA121" s="51" t="e">
        <f t="shared" ca="1" si="136"/>
        <v>#N/A</v>
      </c>
      <c r="AB121" s="51" t="e">
        <f t="shared" ca="1" si="136"/>
        <v>#N/A</v>
      </c>
      <c r="AC121" s="51" t="e">
        <f t="shared" ca="1" si="136"/>
        <v>#N/A</v>
      </c>
      <c r="AD121" s="51" t="e">
        <f t="shared" ca="1" si="136"/>
        <v>#N/A</v>
      </c>
      <c r="AE121" s="51" t="e">
        <f t="shared" ca="1" si="136"/>
        <v>#N/A</v>
      </c>
      <c r="AF121" s="51" t="e">
        <f t="shared" ca="1" si="136"/>
        <v>#N/A</v>
      </c>
      <c r="AG121" s="51" t="e">
        <f t="shared" ca="1" si="136"/>
        <v>#N/A</v>
      </c>
      <c r="AH121" s="51" t="e">
        <f t="shared" ca="1" si="136"/>
        <v>#N/A</v>
      </c>
      <c r="AI121" s="51" t="e">
        <f t="shared" ca="1" si="136"/>
        <v>#N/A</v>
      </c>
      <c r="AJ121" s="51" t="e">
        <f t="shared" ca="1" si="136"/>
        <v>#N/A</v>
      </c>
      <c r="AK121" s="51" t="e">
        <f t="shared" ca="1" si="136"/>
        <v>#N/A</v>
      </c>
      <c r="AL121" s="51" t="e">
        <f t="shared" ca="1" si="136"/>
        <v>#N/A</v>
      </c>
      <c r="AM121" s="51" t="e">
        <f t="shared" ca="1" si="136"/>
        <v>#N/A</v>
      </c>
      <c r="AN121" s="51" t="e">
        <f t="shared" ca="1" si="136"/>
        <v>#N/A</v>
      </c>
      <c r="AO121" s="51" t="e">
        <f t="shared" ca="1" si="136"/>
        <v>#N/A</v>
      </c>
      <c r="AP121" s="51" t="e">
        <f t="shared" ca="1" si="136"/>
        <v>#N/A</v>
      </c>
      <c r="AQ121" s="51" t="e">
        <f t="shared" ca="1" si="136"/>
        <v>#N/A</v>
      </c>
      <c r="AR121" s="51" t="e">
        <f t="shared" ca="1" si="136"/>
        <v>#N/A</v>
      </c>
      <c r="AS121" s="51" t="e">
        <f t="shared" ca="1" si="136"/>
        <v>#N/A</v>
      </c>
      <c r="AT121" s="37" t="e">
        <f t="shared" ca="1" si="136"/>
        <v>#N/A</v>
      </c>
    </row>
    <row r="122" spans="1:46" ht="15.75" thickBot="1" x14ac:dyDescent="0.25"/>
    <row r="123" spans="1:46" x14ac:dyDescent="0.2">
      <c r="A123" s="12" t="s">
        <v>613</v>
      </c>
      <c r="B123" s="38">
        <f>VLOOKUP(A123,TeamLookup,2,FALSE)</f>
        <v>0</v>
      </c>
      <c r="C123" s="60" t="str">
        <f>$A123&amp;"."&amp;TEXT(C$1,"00")</f>
        <v>U.01</v>
      </c>
      <c r="D123" s="50" t="str">
        <f t="shared" ref="D123:V123" si="137">$A123&amp;"."&amp;TEXT(D$1,"00")</f>
        <v>U.02</v>
      </c>
      <c r="E123" s="50" t="str">
        <f t="shared" si="137"/>
        <v>U.03</v>
      </c>
      <c r="F123" s="50" t="str">
        <f t="shared" si="137"/>
        <v>U.04</v>
      </c>
      <c r="G123" s="50" t="str">
        <f t="shared" si="137"/>
        <v>U.05</v>
      </c>
      <c r="H123" s="50" t="str">
        <f t="shared" si="137"/>
        <v>U.06</v>
      </c>
      <c r="I123" s="50" t="str">
        <f t="shared" si="137"/>
        <v>U.07</v>
      </c>
      <c r="J123" s="50" t="str">
        <f t="shared" si="137"/>
        <v>U.08</v>
      </c>
      <c r="K123" s="50" t="str">
        <f t="shared" si="137"/>
        <v>U.09</v>
      </c>
      <c r="L123" s="50" t="str">
        <f t="shared" si="137"/>
        <v>U.10</v>
      </c>
      <c r="M123" s="50" t="str">
        <f t="shared" si="137"/>
        <v>U.11</v>
      </c>
      <c r="N123" s="50" t="str">
        <f t="shared" si="137"/>
        <v>U.12</v>
      </c>
      <c r="O123" s="50" t="str">
        <f t="shared" si="137"/>
        <v>U.13</v>
      </c>
      <c r="P123" s="50" t="str">
        <f t="shared" si="137"/>
        <v>U.14</v>
      </c>
      <c r="Q123" s="50" t="str">
        <f t="shared" si="137"/>
        <v>U.15</v>
      </c>
      <c r="R123" s="50" t="str">
        <f t="shared" si="137"/>
        <v>U.16</v>
      </c>
      <c r="S123" s="50" t="str">
        <f t="shared" si="137"/>
        <v>U.17</v>
      </c>
      <c r="T123" s="50" t="str">
        <f t="shared" si="137"/>
        <v>U.18</v>
      </c>
      <c r="U123" s="50" t="str">
        <f t="shared" si="137"/>
        <v>U.19</v>
      </c>
      <c r="V123" s="50" t="str">
        <f t="shared" si="137"/>
        <v>U.20</v>
      </c>
      <c r="W123" s="67" t="s">
        <v>110</v>
      </c>
      <c r="X123" s="66" t="s">
        <v>137</v>
      </c>
      <c r="Z123" s="60" t="str">
        <f>$A123&amp;"."&amp;TEXT(Z$1,"00")</f>
        <v>U.01</v>
      </c>
      <c r="AA123" s="50" t="str">
        <f t="shared" ref="AA123:AS123" si="138">$A123&amp;"."&amp;TEXT(AA$1,"00")</f>
        <v>U.02</v>
      </c>
      <c r="AB123" s="50" t="str">
        <f t="shared" si="138"/>
        <v>U.03</v>
      </c>
      <c r="AC123" s="50" t="str">
        <f t="shared" si="138"/>
        <v>U.04</v>
      </c>
      <c r="AD123" s="50" t="str">
        <f t="shared" si="138"/>
        <v>U.05</v>
      </c>
      <c r="AE123" s="50" t="str">
        <f t="shared" si="138"/>
        <v>U.06</v>
      </c>
      <c r="AF123" s="50" t="str">
        <f t="shared" si="138"/>
        <v>U.07</v>
      </c>
      <c r="AG123" s="50" t="str">
        <f t="shared" si="138"/>
        <v>U.08</v>
      </c>
      <c r="AH123" s="50" t="str">
        <f t="shared" si="138"/>
        <v>U.09</v>
      </c>
      <c r="AI123" s="50" t="str">
        <f t="shared" si="138"/>
        <v>U.10</v>
      </c>
      <c r="AJ123" s="50" t="str">
        <f t="shared" si="138"/>
        <v>U.11</v>
      </c>
      <c r="AK123" s="50" t="str">
        <f t="shared" si="138"/>
        <v>U.12</v>
      </c>
      <c r="AL123" s="50" t="str">
        <f t="shared" si="138"/>
        <v>U.13</v>
      </c>
      <c r="AM123" s="50" t="str">
        <f t="shared" si="138"/>
        <v>U.14</v>
      </c>
      <c r="AN123" s="50" t="str">
        <f t="shared" si="138"/>
        <v>U.15</v>
      </c>
      <c r="AO123" s="50" t="str">
        <f t="shared" si="138"/>
        <v>U.16</v>
      </c>
      <c r="AP123" s="50" t="str">
        <f t="shared" si="138"/>
        <v>U.17</v>
      </c>
      <c r="AQ123" s="50" t="str">
        <f t="shared" si="138"/>
        <v>U.18</v>
      </c>
      <c r="AR123" s="50" t="str">
        <f t="shared" si="138"/>
        <v>U.19</v>
      </c>
      <c r="AS123" s="50" t="str">
        <f t="shared" si="138"/>
        <v>U.20</v>
      </c>
      <c r="AT123" s="36" t="s">
        <v>110</v>
      </c>
    </row>
    <row r="124" spans="1:46" x14ac:dyDescent="0.2">
      <c r="B124" s="48">
        <v>1</v>
      </c>
      <c r="C124" s="52" t="str">
        <f t="shared" ref="C124:C126" ca="1" si="139">IF(ISNA(Z124),"",Z124)</f>
        <v/>
      </c>
      <c r="D124" s="53" t="str">
        <f t="shared" ref="D124:D126" ca="1" si="140">IF(ISNA(AA124),"",AA124)</f>
        <v/>
      </c>
      <c r="E124" s="53" t="str">
        <f t="shared" ref="E124:E126" ca="1" si="141">IF(ISNA(AB124),"",AB124)</f>
        <v/>
      </c>
      <c r="F124" s="53" t="str">
        <f t="shared" ref="F124:F126" ca="1" si="142">IF(ISNA(AC124),"",AC124)</f>
        <v/>
      </c>
      <c r="G124" s="53" t="str">
        <f t="shared" ref="G124:G126" ca="1" si="143">IF(ISNA(AD124),"",AD124)</f>
        <v/>
      </c>
      <c r="H124" s="53" t="str">
        <f t="shared" ref="H124:H126" ca="1" si="144">IF(ISNA(AE124),"",AE124)</f>
        <v/>
      </c>
      <c r="I124" s="53" t="str">
        <f t="shared" ref="I124:I126" ca="1" si="145">IF(ISNA(AF124),"",AF124)</f>
        <v/>
      </c>
      <c r="J124" s="53" t="str">
        <f t="shared" ref="J124:J126" ca="1" si="146">IF(ISNA(AG124),"",AG124)</f>
        <v/>
      </c>
      <c r="K124" s="53" t="str">
        <f t="shared" ref="K124:K126" ca="1" si="147">IF(ISNA(AH124),"",AH124)</f>
        <v/>
      </c>
      <c r="L124" s="53" t="str">
        <f t="shared" ref="L124:L126" ca="1" si="148">IF(ISNA(AI124),"",AI124)</f>
        <v/>
      </c>
      <c r="M124" s="53" t="str">
        <f t="shared" ref="M124:M126" ca="1" si="149">IF(ISNA(AJ124),"",AJ124)</f>
        <v/>
      </c>
      <c r="N124" s="53" t="str">
        <f t="shared" ref="N124:N126" ca="1" si="150">IF(ISNA(AK124),"",AK124)</f>
        <v/>
      </c>
      <c r="O124" s="53" t="str">
        <f t="shared" ref="O124:O126" ca="1" si="151">IF(ISNA(AL124),"",AL124)</f>
        <v/>
      </c>
      <c r="P124" s="53" t="str">
        <f t="shared" ref="P124:P126" ca="1" si="152">IF(ISNA(AM124),"",AM124)</f>
        <v/>
      </c>
      <c r="Q124" s="53" t="str">
        <f t="shared" ref="Q124:Q126" ca="1" si="153">IF(ISNA(AN124),"",AN124)</f>
        <v/>
      </c>
      <c r="R124" s="53" t="str">
        <f t="shared" ref="R124:R126" ca="1" si="154">IF(ISNA(AO124),"",AO124)</f>
        <v/>
      </c>
      <c r="S124" s="53" t="str">
        <f t="shared" ref="S124:S126" ca="1" si="155">IF(ISNA(AP124),"",AP124)</f>
        <v/>
      </c>
      <c r="T124" s="53" t="str">
        <f t="shared" ref="T124:T126" ca="1" si="156">IF(ISNA(AQ124),"",AQ124)</f>
        <v/>
      </c>
      <c r="U124" s="53" t="str">
        <f t="shared" ref="U124:U126" ca="1" si="157">IF(ISNA(AR124),"",AR124)</f>
        <v/>
      </c>
      <c r="V124" s="53" t="str">
        <f t="shared" ref="V124:V126" ca="1" si="158">IF(ISNA(AS124),"",AS124)</f>
        <v/>
      </c>
      <c r="W124" s="68">
        <f ca="1">SUM(C124:V124)</f>
        <v>0</v>
      </c>
      <c r="X124" s="49"/>
      <c r="Z124" s="53" t="e">
        <f ca="1">IF(ISNA(VLOOKUP(Z123,OFFSET(Pairings!$D$2,($B124-1)*gamesPerRound,0,gamesPerRound,3),3,FALSE)),VLOOKUP(Z123,OFFSET(Pairings!$E$2,($B124-1)*gamesPerRound,0,gamesPerRound,3),3,FALSE),VLOOKUP(Z123,OFFSET(Pairings!$D$2,($B124-1)*gamesPerRound,0,gamesPerRound,3),3,FALSE))</f>
        <v>#N/A</v>
      </c>
      <c r="AA124" s="53" t="e">
        <f ca="1">IF(ISNA(VLOOKUP(AA123,OFFSET(Pairings!$D$2,($B124-1)*gamesPerRound,0,gamesPerRound,3),3,FALSE)),VLOOKUP(AA123,OFFSET(Pairings!$E$2,($B124-1)*gamesPerRound,0,gamesPerRound,3),3,FALSE),VLOOKUP(AA123,OFFSET(Pairings!$D$2,($B124-1)*gamesPerRound,0,gamesPerRound,3),3,FALSE))</f>
        <v>#N/A</v>
      </c>
      <c r="AB124" s="53" t="e">
        <f ca="1">IF(ISNA(VLOOKUP(AB123,OFFSET(Pairings!$D$2,($B124-1)*gamesPerRound,0,gamesPerRound,3),3,FALSE)),VLOOKUP(AB123,OFFSET(Pairings!$E$2,($B124-1)*gamesPerRound,0,gamesPerRound,3),3,FALSE),VLOOKUP(AB123,OFFSET(Pairings!$D$2,($B124-1)*gamesPerRound,0,gamesPerRound,3),3,FALSE))</f>
        <v>#N/A</v>
      </c>
      <c r="AC124" s="53" t="e">
        <f ca="1">IF(ISNA(VLOOKUP(AC123,OFFSET(Pairings!$D$2,($B124-1)*gamesPerRound,0,gamesPerRound,3),3,FALSE)),VLOOKUP(AC123,OFFSET(Pairings!$E$2,($B124-1)*gamesPerRound,0,gamesPerRound,3),3,FALSE),VLOOKUP(AC123,OFFSET(Pairings!$D$2,($B124-1)*gamesPerRound,0,gamesPerRound,3),3,FALSE))</f>
        <v>#N/A</v>
      </c>
      <c r="AD124" s="53" t="e">
        <f ca="1">IF(ISNA(VLOOKUP(AD123,OFFSET(Pairings!$D$2,($B124-1)*gamesPerRound,0,gamesPerRound,3),3,FALSE)),VLOOKUP(AD123,OFFSET(Pairings!$E$2,($B124-1)*gamesPerRound,0,gamesPerRound,3),3,FALSE),VLOOKUP(AD123,OFFSET(Pairings!$D$2,($B124-1)*gamesPerRound,0,gamesPerRound,3),3,FALSE))</f>
        <v>#N/A</v>
      </c>
      <c r="AE124" s="53" t="e">
        <f ca="1">IF(ISNA(VLOOKUP(AE123,OFFSET(Pairings!$D$2,($B124-1)*gamesPerRound,0,gamesPerRound,3),3,FALSE)),VLOOKUP(AE123,OFFSET(Pairings!$E$2,($B124-1)*gamesPerRound,0,gamesPerRound,3),3,FALSE),VLOOKUP(AE123,OFFSET(Pairings!$D$2,($B124-1)*gamesPerRound,0,gamesPerRound,3),3,FALSE))</f>
        <v>#N/A</v>
      </c>
      <c r="AF124" s="53" t="e">
        <f ca="1">IF(ISNA(VLOOKUP(AF123,OFFSET(Pairings!$D$2,($B124-1)*gamesPerRound,0,gamesPerRound,3),3,FALSE)),VLOOKUP(AF123,OFFSET(Pairings!$E$2,($B124-1)*gamesPerRound,0,gamesPerRound,3),3,FALSE),VLOOKUP(AF123,OFFSET(Pairings!$D$2,($B124-1)*gamesPerRound,0,gamesPerRound,3),3,FALSE))</f>
        <v>#N/A</v>
      </c>
      <c r="AG124" s="53" t="e">
        <f ca="1">IF(ISNA(VLOOKUP(AG123,OFFSET(Pairings!$D$2,($B124-1)*gamesPerRound,0,gamesPerRound,3),3,FALSE)),VLOOKUP(AG123,OFFSET(Pairings!$E$2,($B124-1)*gamesPerRound,0,gamesPerRound,3),3,FALSE),VLOOKUP(AG123,OFFSET(Pairings!$D$2,($B124-1)*gamesPerRound,0,gamesPerRound,3),3,FALSE))</f>
        <v>#N/A</v>
      </c>
      <c r="AH124" s="53" t="e">
        <f ca="1">IF(ISNA(VLOOKUP(AH123,OFFSET(Pairings!$D$2,($B124-1)*gamesPerRound,0,gamesPerRound,3),3,FALSE)),VLOOKUP(AH123,OFFSET(Pairings!$E$2,($B124-1)*gamesPerRound,0,gamesPerRound,3),3,FALSE),VLOOKUP(AH123,OFFSET(Pairings!$D$2,($B124-1)*gamesPerRound,0,gamesPerRound,3),3,FALSE))</f>
        <v>#N/A</v>
      </c>
      <c r="AI124" s="53" t="e">
        <f ca="1">IF(ISNA(VLOOKUP(AI123,OFFSET(Pairings!$D$2,($B124-1)*gamesPerRound,0,gamesPerRound,3),3,FALSE)),VLOOKUP(AI123,OFFSET(Pairings!$E$2,($B124-1)*gamesPerRound,0,gamesPerRound,3),3,FALSE),VLOOKUP(AI123,OFFSET(Pairings!$D$2,($B124-1)*gamesPerRound,0,gamesPerRound,3),3,FALSE))</f>
        <v>#N/A</v>
      </c>
      <c r="AJ124" s="53" t="e">
        <f ca="1">IF(ISNA(VLOOKUP(AJ123,OFFSET(Pairings!$D$2,($B124-1)*gamesPerRound,0,gamesPerRound,3),3,FALSE)),VLOOKUP(AJ123,OFFSET(Pairings!$E$2,($B124-1)*gamesPerRound,0,gamesPerRound,3),3,FALSE),VLOOKUP(AJ123,OFFSET(Pairings!$D$2,($B124-1)*gamesPerRound,0,gamesPerRound,3),3,FALSE))</f>
        <v>#N/A</v>
      </c>
      <c r="AK124" s="54" t="e">
        <f ca="1">IF(ISNA(VLOOKUP(AK123,OFFSET(Pairings!$D$2,($B124-1)*gamesPerRound,0,gamesPerRound,3),3,FALSE)),VLOOKUP(AK123,OFFSET(Pairings!$E$2,($B124-1)*gamesPerRound,0,gamesPerRound,3),3,FALSE),VLOOKUP(AK123,OFFSET(Pairings!$D$2,($B124-1)*gamesPerRound,0,gamesPerRound,3),3,FALSE))</f>
        <v>#N/A</v>
      </c>
      <c r="AL124" s="54" t="e">
        <f ca="1">IF(ISNA(VLOOKUP(AL123,OFFSET(Pairings!$D$2,($B124-1)*gamesPerRound,0,gamesPerRound,3),3,FALSE)),VLOOKUP(AL123,OFFSET(Pairings!$E$2,($B124-1)*gamesPerRound,0,gamesPerRound,3),3,FALSE),VLOOKUP(AL123,OFFSET(Pairings!$D$2,($B124-1)*gamesPerRound,0,gamesPerRound,3),3,FALSE))</f>
        <v>#N/A</v>
      </c>
      <c r="AM124" s="54" t="e">
        <f ca="1">IF(ISNA(VLOOKUP(AM123,OFFSET(Pairings!$D$2,($B124-1)*gamesPerRound,0,gamesPerRound,3),3,FALSE)),VLOOKUP(AM123,OFFSET(Pairings!$E$2,($B124-1)*gamesPerRound,0,gamesPerRound,3),3,FALSE),VLOOKUP(AM123,OFFSET(Pairings!$D$2,($B124-1)*gamesPerRound,0,gamesPerRound,3),3,FALSE))</f>
        <v>#N/A</v>
      </c>
      <c r="AN124" s="54" t="e">
        <f ca="1">IF(ISNA(VLOOKUP(AN123,OFFSET(Pairings!$D$2,($B124-1)*gamesPerRound,0,gamesPerRound,3),3,FALSE)),VLOOKUP(AN123,OFFSET(Pairings!$E$2,($B124-1)*gamesPerRound,0,gamesPerRound,3),3,FALSE),VLOOKUP(AN123,OFFSET(Pairings!$D$2,($B124-1)*gamesPerRound,0,gamesPerRound,3),3,FALSE))</f>
        <v>#N/A</v>
      </c>
      <c r="AO124" s="54" t="e">
        <f ca="1">IF(ISNA(VLOOKUP(AO123,OFFSET(Pairings!$D$2,($B124-1)*gamesPerRound,0,gamesPerRound,3),3,FALSE)),VLOOKUP(AO123,OFFSET(Pairings!$E$2,($B124-1)*gamesPerRound,0,gamesPerRound,3),3,FALSE),VLOOKUP(AO123,OFFSET(Pairings!$D$2,($B124-1)*gamesPerRound,0,gamesPerRound,3),3,FALSE))</f>
        <v>#N/A</v>
      </c>
      <c r="AP124" s="54" t="e">
        <f ca="1">IF(ISNA(VLOOKUP(AP123,OFFSET(Pairings!$D$2,($B124-1)*gamesPerRound,0,gamesPerRound,3),3,FALSE)),VLOOKUP(AP123,OFFSET(Pairings!$E$2,($B124-1)*gamesPerRound,0,gamesPerRound,3),3,FALSE),VLOOKUP(AP123,OFFSET(Pairings!$D$2,($B124-1)*gamesPerRound,0,gamesPerRound,3),3,FALSE))</f>
        <v>#N/A</v>
      </c>
      <c r="AQ124" s="54" t="e">
        <f ca="1">IF(ISNA(VLOOKUP(AQ123,OFFSET(Pairings!$D$2,($B124-1)*gamesPerRound,0,gamesPerRound,3),3,FALSE)),VLOOKUP(AQ123,OFFSET(Pairings!$E$2,($B124-1)*gamesPerRound,0,gamesPerRound,3),3,FALSE),VLOOKUP(AQ123,OFFSET(Pairings!$D$2,($B124-1)*gamesPerRound,0,gamesPerRound,3),3,FALSE))</f>
        <v>#N/A</v>
      </c>
      <c r="AR124" s="54" t="e">
        <f ca="1">IF(ISNA(VLOOKUP(AR123,OFFSET(Pairings!$D$2,($B124-1)*gamesPerRound,0,gamesPerRound,3),3,FALSE)),VLOOKUP(AR123,OFFSET(Pairings!$E$2,($B124-1)*gamesPerRound,0,gamesPerRound,3),3,FALSE),VLOOKUP(AR123,OFFSET(Pairings!$D$2,($B124-1)*gamesPerRound,0,gamesPerRound,3),3,FALSE))</f>
        <v>#N/A</v>
      </c>
      <c r="AS124" s="54" t="e">
        <f ca="1">IF(ISNA(VLOOKUP(AS123,OFFSET(Pairings!$D$2,($B124-1)*gamesPerRound,0,gamesPerRound,3),3,FALSE)),VLOOKUP(AS123,OFFSET(Pairings!$E$2,($B124-1)*gamesPerRound,0,gamesPerRound,3),3,FALSE),VLOOKUP(AS123,OFFSET(Pairings!$D$2,($B124-1)*gamesPerRound,0,gamesPerRound,3),3,FALSE))</f>
        <v>#N/A</v>
      </c>
      <c r="AT124" s="49" t="e">
        <f ca="1">SUM(Z124:AS124)</f>
        <v>#N/A</v>
      </c>
    </row>
    <row r="125" spans="1:46" x14ac:dyDescent="0.2">
      <c r="B125" s="48">
        <v>2</v>
      </c>
      <c r="C125" s="55" t="str">
        <f t="shared" ca="1" si="139"/>
        <v/>
      </c>
      <c r="D125" s="33" t="str">
        <f t="shared" ca="1" si="140"/>
        <v/>
      </c>
      <c r="E125" s="33" t="str">
        <f t="shared" ca="1" si="141"/>
        <v/>
      </c>
      <c r="F125" s="33" t="str">
        <f t="shared" ca="1" si="142"/>
        <v/>
      </c>
      <c r="G125" s="33" t="str">
        <f t="shared" ca="1" si="143"/>
        <v/>
      </c>
      <c r="H125" s="33" t="str">
        <f t="shared" ca="1" si="144"/>
        <v/>
      </c>
      <c r="I125" s="33" t="str">
        <f t="shared" ca="1" si="145"/>
        <v/>
      </c>
      <c r="J125" s="33" t="str">
        <f t="shared" ca="1" si="146"/>
        <v/>
      </c>
      <c r="K125" s="33" t="str">
        <f t="shared" ca="1" si="147"/>
        <v/>
      </c>
      <c r="L125" s="33" t="str">
        <f t="shared" ca="1" si="148"/>
        <v/>
      </c>
      <c r="M125" s="33" t="str">
        <f t="shared" ca="1" si="149"/>
        <v/>
      </c>
      <c r="N125" s="33" t="str">
        <f t="shared" ca="1" si="150"/>
        <v/>
      </c>
      <c r="O125" s="33" t="str">
        <f t="shared" ca="1" si="151"/>
        <v/>
      </c>
      <c r="P125" s="33" t="str">
        <f t="shared" ca="1" si="152"/>
        <v/>
      </c>
      <c r="Q125" s="33" t="str">
        <f t="shared" ca="1" si="153"/>
        <v/>
      </c>
      <c r="R125" s="33" t="str">
        <f t="shared" ca="1" si="154"/>
        <v/>
      </c>
      <c r="S125" s="33" t="str">
        <f t="shared" ca="1" si="155"/>
        <v/>
      </c>
      <c r="T125" s="33" t="str">
        <f t="shared" ca="1" si="156"/>
        <v/>
      </c>
      <c r="U125" s="33" t="str">
        <f t="shared" ca="1" si="157"/>
        <v/>
      </c>
      <c r="V125" s="33" t="str">
        <f t="shared" ca="1" si="158"/>
        <v/>
      </c>
      <c r="W125" s="69">
        <f ca="1">SUM(C125:V125)</f>
        <v>0</v>
      </c>
      <c r="X125" s="49"/>
      <c r="Z125" s="55" t="e">
        <f ca="1">IF(ISNA(VLOOKUP(Z123,OFFSET(Pairings!$D$2,($B125-1)*gamesPerRound,0,gamesPerRound,3),3,FALSE)),VLOOKUP(Z123,OFFSET(Pairings!$E$2,($B125-1)*gamesPerRound,0,gamesPerRound,3),3,FALSE),VLOOKUP(Z123,OFFSET(Pairings!$D$2,($B125-1)*gamesPerRound,0,gamesPerRound,3),3,FALSE))</f>
        <v>#N/A</v>
      </c>
      <c r="AA125" s="33" t="e">
        <f ca="1">IF(ISNA(VLOOKUP(AA123,OFFSET(Pairings!$D$2,($B125-1)*gamesPerRound,0,gamesPerRound,3),3,FALSE)),VLOOKUP(AA123,OFFSET(Pairings!$E$2,($B125-1)*gamesPerRound,0,gamesPerRound,3),3,FALSE),VLOOKUP(AA123,OFFSET(Pairings!$D$2,($B125-1)*gamesPerRound,0,gamesPerRound,3),3,FALSE))</f>
        <v>#N/A</v>
      </c>
      <c r="AB125" s="33" t="e">
        <f ca="1">IF(ISNA(VLOOKUP(AB123,OFFSET(Pairings!$D$2,($B125-1)*gamesPerRound,0,gamesPerRound,3),3,FALSE)),VLOOKUP(AB123,OFFSET(Pairings!$E$2,($B125-1)*gamesPerRound,0,gamesPerRound,3),3,FALSE),VLOOKUP(AB123,OFFSET(Pairings!$D$2,($B125-1)*gamesPerRound,0,gamesPerRound,3),3,FALSE))</f>
        <v>#N/A</v>
      </c>
      <c r="AC125" s="33" t="e">
        <f ca="1">IF(ISNA(VLOOKUP(AC123,OFFSET(Pairings!$D$2,($B125-1)*gamesPerRound,0,gamesPerRound,3),3,FALSE)),VLOOKUP(AC123,OFFSET(Pairings!$E$2,($B125-1)*gamesPerRound,0,gamesPerRound,3),3,FALSE),VLOOKUP(AC123,OFFSET(Pairings!$D$2,($B125-1)*gamesPerRound,0,gamesPerRound,3),3,FALSE))</f>
        <v>#N/A</v>
      </c>
      <c r="AD125" s="33" t="e">
        <f ca="1">IF(ISNA(VLOOKUP(AD123,OFFSET(Pairings!$D$2,($B125-1)*gamesPerRound,0,gamesPerRound,3),3,FALSE)),VLOOKUP(AD123,OFFSET(Pairings!$E$2,($B125-1)*gamesPerRound,0,gamesPerRound,3),3,FALSE),VLOOKUP(AD123,OFFSET(Pairings!$D$2,($B125-1)*gamesPerRound,0,gamesPerRound,3),3,FALSE))</f>
        <v>#N/A</v>
      </c>
      <c r="AE125" s="33" t="e">
        <f ca="1">IF(ISNA(VLOOKUP(AE123,OFFSET(Pairings!$D$2,($B125-1)*gamesPerRound,0,gamesPerRound,3),3,FALSE)),VLOOKUP(AE123,OFFSET(Pairings!$E$2,($B125-1)*gamesPerRound,0,gamesPerRound,3),3,FALSE),VLOOKUP(AE123,OFFSET(Pairings!$D$2,($B125-1)*gamesPerRound,0,gamesPerRound,3),3,FALSE))</f>
        <v>#N/A</v>
      </c>
      <c r="AF125" s="33" t="e">
        <f ca="1">IF(ISNA(VLOOKUP(AF123,OFFSET(Pairings!$D$2,($B125-1)*gamesPerRound,0,gamesPerRound,3),3,FALSE)),VLOOKUP(AF123,OFFSET(Pairings!$E$2,($B125-1)*gamesPerRound,0,gamesPerRound,3),3,FALSE),VLOOKUP(AF123,OFFSET(Pairings!$D$2,($B125-1)*gamesPerRound,0,gamesPerRound,3),3,FALSE))</f>
        <v>#N/A</v>
      </c>
      <c r="AG125" s="33" t="e">
        <f ca="1">IF(ISNA(VLOOKUP(AG123,OFFSET(Pairings!$D$2,($B125-1)*gamesPerRound,0,gamesPerRound,3),3,FALSE)),VLOOKUP(AG123,OFFSET(Pairings!$E$2,($B125-1)*gamesPerRound,0,gamesPerRound,3),3,FALSE),VLOOKUP(AG123,OFFSET(Pairings!$D$2,($B125-1)*gamesPerRound,0,gamesPerRound,3),3,FALSE))</f>
        <v>#N/A</v>
      </c>
      <c r="AH125" s="33" t="e">
        <f ca="1">IF(ISNA(VLOOKUP(AH123,OFFSET(Pairings!$D$2,($B125-1)*gamesPerRound,0,gamesPerRound,3),3,FALSE)),VLOOKUP(AH123,OFFSET(Pairings!$E$2,($B125-1)*gamesPerRound,0,gamesPerRound,3),3,FALSE),VLOOKUP(AH123,OFFSET(Pairings!$D$2,($B125-1)*gamesPerRound,0,gamesPerRound,3),3,FALSE))</f>
        <v>#N/A</v>
      </c>
      <c r="AI125" s="33" t="e">
        <f ca="1">IF(ISNA(VLOOKUP(AI123,OFFSET(Pairings!$D$2,($B125-1)*gamesPerRound,0,gamesPerRound,3),3,FALSE)),VLOOKUP(AI123,OFFSET(Pairings!$E$2,($B125-1)*gamesPerRound,0,gamesPerRound,3),3,FALSE),VLOOKUP(AI123,OFFSET(Pairings!$D$2,($B125-1)*gamesPerRound,0,gamesPerRound,3),3,FALSE))</f>
        <v>#N/A</v>
      </c>
      <c r="AJ125" s="33" t="e">
        <f ca="1">IF(ISNA(VLOOKUP(AJ123,OFFSET(Pairings!$D$2,($B125-1)*gamesPerRound,0,gamesPerRound,3),3,FALSE)),VLOOKUP(AJ123,OFFSET(Pairings!$E$2,($B125-1)*gamesPerRound,0,gamesPerRound,3),3,FALSE),VLOOKUP(AJ123,OFFSET(Pairings!$D$2,($B125-1)*gamesPerRound,0,gamesPerRound,3),3,FALSE))</f>
        <v>#N/A</v>
      </c>
      <c r="AK125" s="56" t="e">
        <f ca="1">IF(ISNA(VLOOKUP(AK123,OFFSET(Pairings!$D$2,($B125-1)*gamesPerRound,0,gamesPerRound,3),3,FALSE)),VLOOKUP(AK123,OFFSET(Pairings!$E$2,($B125-1)*gamesPerRound,0,gamesPerRound,3),3,FALSE),VLOOKUP(AK123,OFFSET(Pairings!$D$2,($B125-1)*gamesPerRound,0,gamesPerRound,3),3,FALSE))</f>
        <v>#N/A</v>
      </c>
      <c r="AL125" s="56" t="e">
        <f ca="1">IF(ISNA(VLOOKUP(AL123,OFFSET(Pairings!$D$2,($B125-1)*gamesPerRound,0,gamesPerRound,3),3,FALSE)),VLOOKUP(AL123,OFFSET(Pairings!$E$2,($B125-1)*gamesPerRound,0,gamesPerRound,3),3,FALSE),VLOOKUP(AL123,OFFSET(Pairings!$D$2,($B125-1)*gamesPerRound,0,gamesPerRound,3),3,FALSE))</f>
        <v>#N/A</v>
      </c>
      <c r="AM125" s="56" t="e">
        <f ca="1">IF(ISNA(VLOOKUP(AM123,OFFSET(Pairings!$D$2,($B125-1)*gamesPerRound,0,gamesPerRound,3),3,FALSE)),VLOOKUP(AM123,OFFSET(Pairings!$E$2,($B125-1)*gamesPerRound,0,gamesPerRound,3),3,FALSE),VLOOKUP(AM123,OFFSET(Pairings!$D$2,($B125-1)*gamesPerRound,0,gamesPerRound,3),3,FALSE))</f>
        <v>#N/A</v>
      </c>
      <c r="AN125" s="56" t="e">
        <f ca="1">IF(ISNA(VLOOKUP(AN123,OFFSET(Pairings!$D$2,($B125-1)*gamesPerRound,0,gamesPerRound,3),3,FALSE)),VLOOKUP(AN123,OFFSET(Pairings!$E$2,($B125-1)*gamesPerRound,0,gamesPerRound,3),3,FALSE),VLOOKUP(AN123,OFFSET(Pairings!$D$2,($B125-1)*gamesPerRound,0,gamesPerRound,3),3,FALSE))</f>
        <v>#N/A</v>
      </c>
      <c r="AO125" s="56" t="e">
        <f ca="1">IF(ISNA(VLOOKUP(AO123,OFFSET(Pairings!$D$2,($B125-1)*gamesPerRound,0,gamesPerRound,3),3,FALSE)),VLOOKUP(AO123,OFFSET(Pairings!$E$2,($B125-1)*gamesPerRound,0,gamesPerRound,3),3,FALSE),VLOOKUP(AO123,OFFSET(Pairings!$D$2,($B125-1)*gamesPerRound,0,gamesPerRound,3),3,FALSE))</f>
        <v>#N/A</v>
      </c>
      <c r="AP125" s="56" t="e">
        <f ca="1">IF(ISNA(VLOOKUP(AP123,OFFSET(Pairings!$D$2,($B125-1)*gamesPerRound,0,gamesPerRound,3),3,FALSE)),VLOOKUP(AP123,OFFSET(Pairings!$E$2,($B125-1)*gamesPerRound,0,gamesPerRound,3),3,FALSE),VLOOKUP(AP123,OFFSET(Pairings!$D$2,($B125-1)*gamesPerRound,0,gamesPerRound,3),3,FALSE))</f>
        <v>#N/A</v>
      </c>
      <c r="AQ125" s="56" t="e">
        <f ca="1">IF(ISNA(VLOOKUP(AQ123,OFFSET(Pairings!$D$2,($B125-1)*gamesPerRound,0,gamesPerRound,3),3,FALSE)),VLOOKUP(AQ123,OFFSET(Pairings!$E$2,($B125-1)*gamesPerRound,0,gamesPerRound,3),3,FALSE),VLOOKUP(AQ123,OFFSET(Pairings!$D$2,($B125-1)*gamesPerRound,0,gamesPerRound,3),3,FALSE))</f>
        <v>#N/A</v>
      </c>
      <c r="AR125" s="56" t="e">
        <f ca="1">IF(ISNA(VLOOKUP(AR123,OFFSET(Pairings!$D$2,($B125-1)*gamesPerRound,0,gamesPerRound,3),3,FALSE)),VLOOKUP(AR123,OFFSET(Pairings!$E$2,($B125-1)*gamesPerRound,0,gamesPerRound,3),3,FALSE),VLOOKUP(AR123,OFFSET(Pairings!$D$2,($B125-1)*gamesPerRound,0,gamesPerRound,3),3,FALSE))</f>
        <v>#N/A</v>
      </c>
      <c r="AS125" s="56" t="e">
        <f ca="1">IF(ISNA(VLOOKUP(AS123,OFFSET(Pairings!$D$2,($B125-1)*gamesPerRound,0,gamesPerRound,3),3,FALSE)),VLOOKUP(AS123,OFFSET(Pairings!$E$2,($B125-1)*gamesPerRound,0,gamesPerRound,3),3,FALSE),VLOOKUP(AS123,OFFSET(Pairings!$D$2,($B125-1)*gamesPerRound,0,gamesPerRound,3),3,FALSE))</f>
        <v>#N/A</v>
      </c>
      <c r="AT125" s="49" t="e">
        <f ca="1">SUM(Z125:AS125)</f>
        <v>#N/A</v>
      </c>
    </row>
    <row r="126" spans="1:46" x14ac:dyDescent="0.2">
      <c r="B126" s="48">
        <v>3</v>
      </c>
      <c r="C126" s="57" t="str">
        <f t="shared" ca="1" si="139"/>
        <v/>
      </c>
      <c r="D126" s="58" t="str">
        <f t="shared" ca="1" si="140"/>
        <v/>
      </c>
      <c r="E126" s="58" t="str">
        <f t="shared" ca="1" si="141"/>
        <v/>
      </c>
      <c r="F126" s="58" t="str">
        <f t="shared" ca="1" si="142"/>
        <v/>
      </c>
      <c r="G126" s="58" t="str">
        <f t="shared" ca="1" si="143"/>
        <v/>
      </c>
      <c r="H126" s="58" t="str">
        <f t="shared" ca="1" si="144"/>
        <v/>
      </c>
      <c r="I126" s="58" t="str">
        <f t="shared" ca="1" si="145"/>
        <v/>
      </c>
      <c r="J126" s="58" t="str">
        <f t="shared" ca="1" si="146"/>
        <v/>
      </c>
      <c r="K126" s="58" t="str">
        <f t="shared" ca="1" si="147"/>
        <v/>
      </c>
      <c r="L126" s="58" t="str">
        <f t="shared" ca="1" si="148"/>
        <v/>
      </c>
      <c r="M126" s="58" t="str">
        <f t="shared" ca="1" si="149"/>
        <v/>
      </c>
      <c r="N126" s="58" t="str">
        <f t="shared" ca="1" si="150"/>
        <v/>
      </c>
      <c r="O126" s="58" t="str">
        <f t="shared" ca="1" si="151"/>
        <v/>
      </c>
      <c r="P126" s="58" t="str">
        <f t="shared" ca="1" si="152"/>
        <v/>
      </c>
      <c r="Q126" s="58" t="str">
        <f t="shared" ca="1" si="153"/>
        <v/>
      </c>
      <c r="R126" s="58" t="str">
        <f t="shared" ca="1" si="154"/>
        <v/>
      </c>
      <c r="S126" s="58" t="str">
        <f t="shared" ca="1" si="155"/>
        <v/>
      </c>
      <c r="T126" s="58" t="str">
        <f t="shared" ca="1" si="156"/>
        <v/>
      </c>
      <c r="U126" s="58" t="str">
        <f t="shared" ca="1" si="157"/>
        <v/>
      </c>
      <c r="V126" s="58" t="str">
        <f t="shared" ca="1" si="158"/>
        <v/>
      </c>
      <c r="W126" s="69">
        <f ca="1">SUM(C126:V126)</f>
        <v>0</v>
      </c>
      <c r="X126" s="49"/>
      <c r="Z126" s="57" t="e">
        <f ca="1">IF(ISNA(VLOOKUP(Z123,OFFSET(Pairings!$D$2,($B126-1)*gamesPerRound,0,gamesPerRound,3),3,FALSE)),VLOOKUP(Z123,OFFSET(Pairings!$E$2,($B126-1)*gamesPerRound,0,gamesPerRound,3),3,FALSE),VLOOKUP(Z123,OFFSET(Pairings!$D$2,($B126-1)*gamesPerRound,0,gamesPerRound,3),3,FALSE))</f>
        <v>#N/A</v>
      </c>
      <c r="AA126" s="58" t="e">
        <f ca="1">IF(ISNA(VLOOKUP(AA123,OFFSET(Pairings!$D$2,($B126-1)*gamesPerRound,0,gamesPerRound,3),3,FALSE)),VLOOKUP(AA123,OFFSET(Pairings!$E$2,($B126-1)*gamesPerRound,0,gamesPerRound,3),3,FALSE),VLOOKUP(AA123,OFFSET(Pairings!$D$2,($B126-1)*gamesPerRound,0,gamesPerRound,3),3,FALSE))</f>
        <v>#N/A</v>
      </c>
      <c r="AB126" s="58" t="e">
        <f ca="1">IF(ISNA(VLOOKUP(AB123,OFFSET(Pairings!$D$2,($B126-1)*gamesPerRound,0,gamesPerRound,3),3,FALSE)),VLOOKUP(AB123,OFFSET(Pairings!$E$2,($B126-1)*gamesPerRound,0,gamesPerRound,3),3,FALSE),VLOOKUP(AB123,OFFSET(Pairings!$D$2,($B126-1)*gamesPerRound,0,gamesPerRound,3),3,FALSE))</f>
        <v>#N/A</v>
      </c>
      <c r="AC126" s="58" t="e">
        <f ca="1">IF(ISNA(VLOOKUP(AC123,OFFSET(Pairings!$D$2,($B126-1)*gamesPerRound,0,gamesPerRound,3),3,FALSE)),VLOOKUP(AC123,OFFSET(Pairings!$E$2,($B126-1)*gamesPerRound,0,gamesPerRound,3),3,FALSE),VLOOKUP(AC123,OFFSET(Pairings!$D$2,($B126-1)*gamesPerRound,0,gamesPerRound,3),3,FALSE))</f>
        <v>#N/A</v>
      </c>
      <c r="AD126" s="58" t="e">
        <f ca="1">IF(ISNA(VLOOKUP(AD123,OFFSET(Pairings!$D$2,($B126-1)*gamesPerRound,0,gamesPerRound,3),3,FALSE)),VLOOKUP(AD123,OFFSET(Pairings!$E$2,($B126-1)*gamesPerRound,0,gamesPerRound,3),3,FALSE),VLOOKUP(AD123,OFFSET(Pairings!$D$2,($B126-1)*gamesPerRound,0,gamesPerRound,3),3,FALSE))</f>
        <v>#N/A</v>
      </c>
      <c r="AE126" s="58" t="e">
        <f ca="1">IF(ISNA(VLOOKUP(AE123,OFFSET(Pairings!$D$2,($B126-1)*gamesPerRound,0,gamesPerRound,3),3,FALSE)),VLOOKUP(AE123,OFFSET(Pairings!$E$2,($B126-1)*gamesPerRound,0,gamesPerRound,3),3,FALSE),VLOOKUP(AE123,OFFSET(Pairings!$D$2,($B126-1)*gamesPerRound,0,gamesPerRound,3),3,FALSE))</f>
        <v>#N/A</v>
      </c>
      <c r="AF126" s="58" t="e">
        <f ca="1">IF(ISNA(VLOOKUP(AF123,OFFSET(Pairings!$D$2,($B126-1)*gamesPerRound,0,gamesPerRound,3),3,FALSE)),VLOOKUP(AF123,OFFSET(Pairings!$E$2,($B126-1)*gamesPerRound,0,gamesPerRound,3),3,FALSE),VLOOKUP(AF123,OFFSET(Pairings!$D$2,($B126-1)*gamesPerRound,0,gamesPerRound,3),3,FALSE))</f>
        <v>#N/A</v>
      </c>
      <c r="AG126" s="58" t="e">
        <f ca="1">IF(ISNA(VLOOKUP(AG123,OFFSET(Pairings!$D$2,($B126-1)*gamesPerRound,0,gamesPerRound,3),3,FALSE)),VLOOKUP(AG123,OFFSET(Pairings!$E$2,($B126-1)*gamesPerRound,0,gamesPerRound,3),3,FALSE),VLOOKUP(AG123,OFFSET(Pairings!$D$2,($B126-1)*gamesPerRound,0,gamesPerRound,3),3,FALSE))</f>
        <v>#N/A</v>
      </c>
      <c r="AH126" s="58" t="e">
        <f ca="1">IF(ISNA(VLOOKUP(AH123,OFFSET(Pairings!$D$2,($B126-1)*gamesPerRound,0,gamesPerRound,3),3,FALSE)),VLOOKUP(AH123,OFFSET(Pairings!$E$2,($B126-1)*gamesPerRound,0,gamesPerRound,3),3,FALSE),VLOOKUP(AH123,OFFSET(Pairings!$D$2,($B126-1)*gamesPerRound,0,gamesPerRound,3),3,FALSE))</f>
        <v>#N/A</v>
      </c>
      <c r="AI126" s="58" t="e">
        <f ca="1">IF(ISNA(VLOOKUP(AI123,OFFSET(Pairings!$D$2,($B126-1)*gamesPerRound,0,gamesPerRound,3),3,FALSE)),VLOOKUP(AI123,OFFSET(Pairings!$E$2,($B126-1)*gamesPerRound,0,gamesPerRound,3),3,FALSE),VLOOKUP(AI123,OFFSET(Pairings!$D$2,($B126-1)*gamesPerRound,0,gamesPerRound,3),3,FALSE))</f>
        <v>#N/A</v>
      </c>
      <c r="AJ126" s="58" t="e">
        <f ca="1">IF(ISNA(VLOOKUP(AJ123,OFFSET(Pairings!$D$2,($B126-1)*gamesPerRound,0,gamesPerRound,3),3,FALSE)),VLOOKUP(AJ123,OFFSET(Pairings!$E$2,($B126-1)*gamesPerRound,0,gamesPerRound,3),3,FALSE),VLOOKUP(AJ123,OFFSET(Pairings!$D$2,($B126-1)*gamesPerRound,0,gamesPerRound,3),3,FALSE))</f>
        <v>#N/A</v>
      </c>
      <c r="AK126" s="59" t="e">
        <f ca="1">IF(ISNA(VLOOKUP(AK123,OFFSET(Pairings!$D$2,($B126-1)*gamesPerRound,0,gamesPerRound,3),3,FALSE)),VLOOKUP(AK123,OFFSET(Pairings!$E$2,($B126-1)*gamesPerRound,0,gamesPerRound,3),3,FALSE),VLOOKUP(AK123,OFFSET(Pairings!$D$2,($B126-1)*gamesPerRound,0,gamesPerRound,3),3,FALSE))</f>
        <v>#N/A</v>
      </c>
      <c r="AL126" s="59" t="e">
        <f ca="1">IF(ISNA(VLOOKUP(AL123,OFFSET(Pairings!$D$2,($B126-1)*gamesPerRound,0,gamesPerRound,3),3,FALSE)),VLOOKUP(AL123,OFFSET(Pairings!$E$2,($B126-1)*gamesPerRound,0,gamesPerRound,3),3,FALSE),VLOOKUP(AL123,OFFSET(Pairings!$D$2,($B126-1)*gamesPerRound,0,gamesPerRound,3),3,FALSE))</f>
        <v>#N/A</v>
      </c>
      <c r="AM126" s="59" t="e">
        <f ca="1">IF(ISNA(VLOOKUP(AM123,OFFSET(Pairings!$D$2,($B126-1)*gamesPerRound,0,gamesPerRound,3),3,FALSE)),VLOOKUP(AM123,OFFSET(Pairings!$E$2,($B126-1)*gamesPerRound,0,gamesPerRound,3),3,FALSE),VLOOKUP(AM123,OFFSET(Pairings!$D$2,($B126-1)*gamesPerRound,0,gamesPerRound,3),3,FALSE))</f>
        <v>#N/A</v>
      </c>
      <c r="AN126" s="59" t="e">
        <f ca="1">IF(ISNA(VLOOKUP(AN123,OFFSET(Pairings!$D$2,($B126-1)*gamesPerRound,0,gamesPerRound,3),3,FALSE)),VLOOKUP(AN123,OFFSET(Pairings!$E$2,($B126-1)*gamesPerRound,0,gamesPerRound,3),3,FALSE),VLOOKUP(AN123,OFFSET(Pairings!$D$2,($B126-1)*gamesPerRound,0,gamesPerRound,3),3,FALSE))</f>
        <v>#N/A</v>
      </c>
      <c r="AO126" s="59" t="e">
        <f ca="1">IF(ISNA(VLOOKUP(AO123,OFFSET(Pairings!$D$2,($B126-1)*gamesPerRound,0,gamesPerRound,3),3,FALSE)),VLOOKUP(AO123,OFFSET(Pairings!$E$2,($B126-1)*gamesPerRound,0,gamesPerRound,3),3,FALSE),VLOOKUP(AO123,OFFSET(Pairings!$D$2,($B126-1)*gamesPerRound,0,gamesPerRound,3),3,FALSE))</f>
        <v>#N/A</v>
      </c>
      <c r="AP126" s="59" t="e">
        <f ca="1">IF(ISNA(VLOOKUP(AP123,OFFSET(Pairings!$D$2,($B126-1)*gamesPerRound,0,gamesPerRound,3),3,FALSE)),VLOOKUP(AP123,OFFSET(Pairings!$E$2,($B126-1)*gamesPerRound,0,gamesPerRound,3),3,FALSE),VLOOKUP(AP123,OFFSET(Pairings!$D$2,($B126-1)*gamesPerRound,0,gamesPerRound,3),3,FALSE))</f>
        <v>#N/A</v>
      </c>
      <c r="AQ126" s="59" t="e">
        <f ca="1">IF(ISNA(VLOOKUP(AQ123,OFFSET(Pairings!$D$2,($B126-1)*gamesPerRound,0,gamesPerRound,3),3,FALSE)),VLOOKUP(AQ123,OFFSET(Pairings!$E$2,($B126-1)*gamesPerRound,0,gamesPerRound,3),3,FALSE),VLOOKUP(AQ123,OFFSET(Pairings!$D$2,($B126-1)*gamesPerRound,0,gamesPerRound,3),3,FALSE))</f>
        <v>#N/A</v>
      </c>
      <c r="AR126" s="59" t="e">
        <f ca="1">IF(ISNA(VLOOKUP(AR123,OFFSET(Pairings!$D$2,($B126-1)*gamesPerRound,0,gamesPerRound,3),3,FALSE)),VLOOKUP(AR123,OFFSET(Pairings!$E$2,($B126-1)*gamesPerRound,0,gamesPerRound,3),3,FALSE),VLOOKUP(AR123,OFFSET(Pairings!$D$2,($B126-1)*gamesPerRound,0,gamesPerRound,3),3,FALSE))</f>
        <v>#N/A</v>
      </c>
      <c r="AS126" s="59" t="e">
        <f ca="1">IF(ISNA(VLOOKUP(AS123,OFFSET(Pairings!$D$2,($B126-1)*gamesPerRound,0,gamesPerRound,3),3,FALSE)),VLOOKUP(AS123,OFFSET(Pairings!$E$2,($B126-1)*gamesPerRound,0,gamesPerRound,3),3,FALSE),VLOOKUP(AS123,OFFSET(Pairings!$D$2,($B126-1)*gamesPerRound,0,gamesPerRound,3),3,FALSE))</f>
        <v>#N/A</v>
      </c>
      <c r="AT126" s="49" t="e">
        <f ca="1">SUM(Z126:AS126)</f>
        <v>#N/A</v>
      </c>
    </row>
    <row r="127" spans="1:46" ht="15.75" thickBot="1" x14ac:dyDescent="0.25">
      <c r="B127" s="18" t="s">
        <v>110</v>
      </c>
      <c r="C127" s="61">
        <f t="shared" ref="C127:W127" ca="1" si="159">SUM(C124:C126)</f>
        <v>0</v>
      </c>
      <c r="D127" s="51">
        <f t="shared" ca="1" si="159"/>
        <v>0</v>
      </c>
      <c r="E127" s="51">
        <f t="shared" ca="1" si="159"/>
        <v>0</v>
      </c>
      <c r="F127" s="51">
        <f t="shared" ca="1" si="159"/>
        <v>0</v>
      </c>
      <c r="G127" s="51">
        <f t="shared" ca="1" si="159"/>
        <v>0</v>
      </c>
      <c r="H127" s="51">
        <f t="shared" ca="1" si="159"/>
        <v>0</v>
      </c>
      <c r="I127" s="51">
        <f t="shared" ca="1" si="159"/>
        <v>0</v>
      </c>
      <c r="J127" s="51">
        <f t="shared" ca="1" si="159"/>
        <v>0</v>
      </c>
      <c r="K127" s="51">
        <f t="shared" ca="1" si="159"/>
        <v>0</v>
      </c>
      <c r="L127" s="51">
        <f t="shared" ca="1" si="159"/>
        <v>0</v>
      </c>
      <c r="M127" s="51">
        <f t="shared" ca="1" si="159"/>
        <v>0</v>
      </c>
      <c r="N127" s="51">
        <f t="shared" ca="1" si="159"/>
        <v>0</v>
      </c>
      <c r="O127" s="51">
        <f t="shared" ca="1" si="159"/>
        <v>0</v>
      </c>
      <c r="P127" s="51">
        <f t="shared" ca="1" si="159"/>
        <v>0</v>
      </c>
      <c r="Q127" s="51">
        <f t="shared" ca="1" si="159"/>
        <v>0</v>
      </c>
      <c r="R127" s="51">
        <f t="shared" ca="1" si="159"/>
        <v>0</v>
      </c>
      <c r="S127" s="51">
        <f t="shared" ca="1" si="159"/>
        <v>0</v>
      </c>
      <c r="T127" s="51">
        <f t="shared" ca="1" si="159"/>
        <v>0</v>
      </c>
      <c r="U127" s="51">
        <f t="shared" ca="1" si="159"/>
        <v>0</v>
      </c>
      <c r="V127" s="51">
        <f t="shared" ca="1" si="159"/>
        <v>0</v>
      </c>
      <c r="W127" s="70">
        <f t="shared" ca="1" si="159"/>
        <v>0</v>
      </c>
      <c r="X127" s="65" t="e">
        <f ca="1">VLOOKUP(A123,OFFSET(Teams!$B$1,1,0,teams,4),4,FALSE)</f>
        <v>#N/A</v>
      </c>
      <c r="Z127" s="61" t="e">
        <f t="shared" ref="Z127:AT127" ca="1" si="160">SUM(Z124:Z126)</f>
        <v>#N/A</v>
      </c>
      <c r="AA127" s="51" t="e">
        <f t="shared" ca="1" si="160"/>
        <v>#N/A</v>
      </c>
      <c r="AB127" s="51" t="e">
        <f t="shared" ca="1" si="160"/>
        <v>#N/A</v>
      </c>
      <c r="AC127" s="51" t="e">
        <f t="shared" ca="1" si="160"/>
        <v>#N/A</v>
      </c>
      <c r="AD127" s="51" t="e">
        <f t="shared" ca="1" si="160"/>
        <v>#N/A</v>
      </c>
      <c r="AE127" s="51" t="e">
        <f t="shared" ca="1" si="160"/>
        <v>#N/A</v>
      </c>
      <c r="AF127" s="51" t="e">
        <f t="shared" ca="1" si="160"/>
        <v>#N/A</v>
      </c>
      <c r="AG127" s="51" t="e">
        <f t="shared" ca="1" si="160"/>
        <v>#N/A</v>
      </c>
      <c r="AH127" s="51" t="e">
        <f t="shared" ca="1" si="160"/>
        <v>#N/A</v>
      </c>
      <c r="AI127" s="51" t="e">
        <f t="shared" ca="1" si="160"/>
        <v>#N/A</v>
      </c>
      <c r="AJ127" s="51" t="e">
        <f t="shared" ca="1" si="160"/>
        <v>#N/A</v>
      </c>
      <c r="AK127" s="51" t="e">
        <f t="shared" ca="1" si="160"/>
        <v>#N/A</v>
      </c>
      <c r="AL127" s="51" t="e">
        <f t="shared" ca="1" si="160"/>
        <v>#N/A</v>
      </c>
      <c r="AM127" s="51" t="e">
        <f t="shared" ca="1" si="160"/>
        <v>#N/A</v>
      </c>
      <c r="AN127" s="51" t="e">
        <f t="shared" ca="1" si="160"/>
        <v>#N/A</v>
      </c>
      <c r="AO127" s="51" t="e">
        <f t="shared" ca="1" si="160"/>
        <v>#N/A</v>
      </c>
      <c r="AP127" s="51" t="e">
        <f t="shared" ca="1" si="160"/>
        <v>#N/A</v>
      </c>
      <c r="AQ127" s="51" t="e">
        <f t="shared" ca="1" si="160"/>
        <v>#N/A</v>
      </c>
      <c r="AR127" s="51" t="e">
        <f t="shared" ca="1" si="160"/>
        <v>#N/A</v>
      </c>
      <c r="AS127" s="51" t="e">
        <f t="shared" ca="1" si="160"/>
        <v>#N/A</v>
      </c>
      <c r="AT127" s="37" t="e">
        <f t="shared" ca="1" si="160"/>
        <v>#N/A</v>
      </c>
    </row>
    <row r="128" spans="1:46" ht="15.75" thickBot="1" x14ac:dyDescent="0.25"/>
    <row r="129" spans="1:46" x14ac:dyDescent="0.2">
      <c r="A129" s="12" t="s">
        <v>612</v>
      </c>
      <c r="B129" s="38">
        <f>VLOOKUP(A129,TeamLookup,2,FALSE)</f>
        <v>0</v>
      </c>
      <c r="C129" s="60" t="str">
        <f>$A129&amp;"."&amp;TEXT(C$1,"00")</f>
        <v>V.01</v>
      </c>
      <c r="D129" s="50" t="str">
        <f t="shared" ref="D129:V129" si="161">$A129&amp;"."&amp;TEXT(D$1,"00")</f>
        <v>V.02</v>
      </c>
      <c r="E129" s="50" t="str">
        <f t="shared" si="161"/>
        <v>V.03</v>
      </c>
      <c r="F129" s="50" t="str">
        <f t="shared" si="161"/>
        <v>V.04</v>
      </c>
      <c r="G129" s="50" t="str">
        <f t="shared" si="161"/>
        <v>V.05</v>
      </c>
      <c r="H129" s="50" t="str">
        <f t="shared" si="161"/>
        <v>V.06</v>
      </c>
      <c r="I129" s="50" t="str">
        <f t="shared" si="161"/>
        <v>V.07</v>
      </c>
      <c r="J129" s="50" t="str">
        <f t="shared" si="161"/>
        <v>V.08</v>
      </c>
      <c r="K129" s="50" t="str">
        <f t="shared" si="161"/>
        <v>V.09</v>
      </c>
      <c r="L129" s="50" t="str">
        <f t="shared" si="161"/>
        <v>V.10</v>
      </c>
      <c r="M129" s="50" t="str">
        <f t="shared" si="161"/>
        <v>V.11</v>
      </c>
      <c r="N129" s="50" t="str">
        <f t="shared" si="161"/>
        <v>V.12</v>
      </c>
      <c r="O129" s="50" t="str">
        <f t="shared" si="161"/>
        <v>V.13</v>
      </c>
      <c r="P129" s="50" t="str">
        <f t="shared" si="161"/>
        <v>V.14</v>
      </c>
      <c r="Q129" s="50" t="str">
        <f t="shared" si="161"/>
        <v>V.15</v>
      </c>
      <c r="R129" s="50" t="str">
        <f t="shared" si="161"/>
        <v>V.16</v>
      </c>
      <c r="S129" s="50" t="str">
        <f t="shared" si="161"/>
        <v>V.17</v>
      </c>
      <c r="T129" s="50" t="str">
        <f t="shared" si="161"/>
        <v>V.18</v>
      </c>
      <c r="U129" s="50" t="str">
        <f t="shared" si="161"/>
        <v>V.19</v>
      </c>
      <c r="V129" s="50" t="str">
        <f t="shared" si="161"/>
        <v>V.20</v>
      </c>
      <c r="W129" s="67" t="s">
        <v>110</v>
      </c>
      <c r="X129" s="66" t="s">
        <v>137</v>
      </c>
      <c r="Z129" s="60" t="str">
        <f>$A129&amp;"."&amp;TEXT(Z$1,"00")</f>
        <v>V.01</v>
      </c>
      <c r="AA129" s="50" t="str">
        <f t="shared" ref="AA129:AS129" si="162">$A129&amp;"."&amp;TEXT(AA$1,"00")</f>
        <v>V.02</v>
      </c>
      <c r="AB129" s="50" t="str">
        <f t="shared" si="162"/>
        <v>V.03</v>
      </c>
      <c r="AC129" s="50" t="str">
        <f t="shared" si="162"/>
        <v>V.04</v>
      </c>
      <c r="AD129" s="50" t="str">
        <f t="shared" si="162"/>
        <v>V.05</v>
      </c>
      <c r="AE129" s="50" t="str">
        <f t="shared" si="162"/>
        <v>V.06</v>
      </c>
      <c r="AF129" s="50" t="str">
        <f t="shared" si="162"/>
        <v>V.07</v>
      </c>
      <c r="AG129" s="50" t="str">
        <f t="shared" si="162"/>
        <v>V.08</v>
      </c>
      <c r="AH129" s="50" t="str">
        <f t="shared" si="162"/>
        <v>V.09</v>
      </c>
      <c r="AI129" s="50" t="str">
        <f t="shared" si="162"/>
        <v>V.10</v>
      </c>
      <c r="AJ129" s="50" t="str">
        <f t="shared" si="162"/>
        <v>V.11</v>
      </c>
      <c r="AK129" s="50" t="str">
        <f t="shared" si="162"/>
        <v>V.12</v>
      </c>
      <c r="AL129" s="50" t="str">
        <f t="shared" si="162"/>
        <v>V.13</v>
      </c>
      <c r="AM129" s="50" t="str">
        <f t="shared" si="162"/>
        <v>V.14</v>
      </c>
      <c r="AN129" s="50" t="str">
        <f t="shared" si="162"/>
        <v>V.15</v>
      </c>
      <c r="AO129" s="50" t="str">
        <f t="shared" si="162"/>
        <v>V.16</v>
      </c>
      <c r="AP129" s="50" t="str">
        <f t="shared" si="162"/>
        <v>V.17</v>
      </c>
      <c r="AQ129" s="50" t="str">
        <f t="shared" si="162"/>
        <v>V.18</v>
      </c>
      <c r="AR129" s="50" t="str">
        <f t="shared" si="162"/>
        <v>V.19</v>
      </c>
      <c r="AS129" s="50" t="str">
        <f t="shared" si="162"/>
        <v>V.20</v>
      </c>
      <c r="AT129" s="36" t="s">
        <v>110</v>
      </c>
    </row>
    <row r="130" spans="1:46" x14ac:dyDescent="0.2">
      <c r="B130" s="48">
        <v>1</v>
      </c>
      <c r="C130" s="52" t="str">
        <f t="shared" ref="C130:C132" ca="1" si="163">IF(ISNA(Z130),"",Z130)</f>
        <v/>
      </c>
      <c r="D130" s="53" t="str">
        <f t="shared" ref="D130:D132" ca="1" si="164">IF(ISNA(AA130),"",AA130)</f>
        <v/>
      </c>
      <c r="E130" s="53" t="str">
        <f t="shared" ref="E130:E132" ca="1" si="165">IF(ISNA(AB130),"",AB130)</f>
        <v/>
      </c>
      <c r="F130" s="53" t="str">
        <f t="shared" ref="F130:F132" ca="1" si="166">IF(ISNA(AC130),"",AC130)</f>
        <v/>
      </c>
      <c r="G130" s="53" t="str">
        <f t="shared" ref="G130:G132" ca="1" si="167">IF(ISNA(AD130),"",AD130)</f>
        <v/>
      </c>
      <c r="H130" s="53" t="str">
        <f t="shared" ref="H130:H132" ca="1" si="168">IF(ISNA(AE130),"",AE130)</f>
        <v/>
      </c>
      <c r="I130" s="53" t="str">
        <f t="shared" ref="I130:I132" ca="1" si="169">IF(ISNA(AF130),"",AF130)</f>
        <v/>
      </c>
      <c r="J130" s="53" t="str">
        <f t="shared" ref="J130:J132" ca="1" si="170">IF(ISNA(AG130),"",AG130)</f>
        <v/>
      </c>
      <c r="K130" s="53" t="str">
        <f t="shared" ref="K130:K132" ca="1" si="171">IF(ISNA(AH130),"",AH130)</f>
        <v/>
      </c>
      <c r="L130" s="53" t="str">
        <f t="shared" ref="L130:L132" ca="1" si="172">IF(ISNA(AI130),"",AI130)</f>
        <v/>
      </c>
      <c r="M130" s="53" t="str">
        <f t="shared" ref="M130:M132" ca="1" si="173">IF(ISNA(AJ130),"",AJ130)</f>
        <v/>
      </c>
      <c r="N130" s="53" t="str">
        <f t="shared" ref="N130:N132" ca="1" si="174">IF(ISNA(AK130),"",AK130)</f>
        <v/>
      </c>
      <c r="O130" s="53" t="str">
        <f t="shared" ref="O130:O132" ca="1" si="175">IF(ISNA(AL130),"",AL130)</f>
        <v/>
      </c>
      <c r="P130" s="53" t="str">
        <f t="shared" ref="P130:P132" ca="1" si="176">IF(ISNA(AM130),"",AM130)</f>
        <v/>
      </c>
      <c r="Q130" s="53" t="str">
        <f t="shared" ref="Q130:Q132" ca="1" si="177">IF(ISNA(AN130),"",AN130)</f>
        <v/>
      </c>
      <c r="R130" s="53" t="str">
        <f t="shared" ref="R130:R132" ca="1" si="178">IF(ISNA(AO130),"",AO130)</f>
        <v/>
      </c>
      <c r="S130" s="53" t="str">
        <f t="shared" ref="S130:S132" ca="1" si="179">IF(ISNA(AP130),"",AP130)</f>
        <v/>
      </c>
      <c r="T130" s="53" t="str">
        <f t="shared" ref="T130:T132" ca="1" si="180">IF(ISNA(AQ130),"",AQ130)</f>
        <v/>
      </c>
      <c r="U130" s="53" t="str">
        <f t="shared" ref="U130:U132" ca="1" si="181">IF(ISNA(AR130),"",AR130)</f>
        <v/>
      </c>
      <c r="V130" s="53" t="str">
        <f t="shared" ref="V130:V132" ca="1" si="182">IF(ISNA(AS130),"",AS130)</f>
        <v/>
      </c>
      <c r="W130" s="68">
        <f ca="1">SUM(C130:V130)</f>
        <v>0</v>
      </c>
      <c r="X130" s="49"/>
      <c r="Z130" s="53" t="e">
        <f ca="1">IF(ISNA(VLOOKUP(Z129,OFFSET(Pairings!$D$2,($B130-1)*gamesPerRound,0,gamesPerRound,3),3,FALSE)),VLOOKUP(Z129,OFFSET(Pairings!$E$2,($B130-1)*gamesPerRound,0,gamesPerRound,3),3,FALSE),VLOOKUP(Z129,OFFSET(Pairings!$D$2,($B130-1)*gamesPerRound,0,gamesPerRound,3),3,FALSE))</f>
        <v>#N/A</v>
      </c>
      <c r="AA130" s="53" t="e">
        <f ca="1">IF(ISNA(VLOOKUP(AA129,OFFSET(Pairings!$D$2,($B130-1)*gamesPerRound,0,gamesPerRound,3),3,FALSE)),VLOOKUP(AA129,OFFSET(Pairings!$E$2,($B130-1)*gamesPerRound,0,gamesPerRound,3),3,FALSE),VLOOKUP(AA129,OFFSET(Pairings!$D$2,($B130-1)*gamesPerRound,0,gamesPerRound,3),3,FALSE))</f>
        <v>#N/A</v>
      </c>
      <c r="AB130" s="53" t="e">
        <f ca="1">IF(ISNA(VLOOKUP(AB129,OFFSET(Pairings!$D$2,($B130-1)*gamesPerRound,0,gamesPerRound,3),3,FALSE)),VLOOKUP(AB129,OFFSET(Pairings!$E$2,($B130-1)*gamesPerRound,0,gamesPerRound,3),3,FALSE),VLOOKUP(AB129,OFFSET(Pairings!$D$2,($B130-1)*gamesPerRound,0,gamesPerRound,3),3,FALSE))</f>
        <v>#N/A</v>
      </c>
      <c r="AC130" s="53" t="e">
        <f ca="1">IF(ISNA(VLOOKUP(AC129,OFFSET(Pairings!$D$2,($B130-1)*gamesPerRound,0,gamesPerRound,3),3,FALSE)),VLOOKUP(AC129,OFFSET(Pairings!$E$2,($B130-1)*gamesPerRound,0,gamesPerRound,3),3,FALSE),VLOOKUP(AC129,OFFSET(Pairings!$D$2,($B130-1)*gamesPerRound,0,gamesPerRound,3),3,FALSE))</f>
        <v>#N/A</v>
      </c>
      <c r="AD130" s="53" t="e">
        <f ca="1">IF(ISNA(VLOOKUP(AD129,OFFSET(Pairings!$D$2,($B130-1)*gamesPerRound,0,gamesPerRound,3),3,FALSE)),VLOOKUP(AD129,OFFSET(Pairings!$E$2,($B130-1)*gamesPerRound,0,gamesPerRound,3),3,FALSE),VLOOKUP(AD129,OFFSET(Pairings!$D$2,($B130-1)*gamesPerRound,0,gamesPerRound,3),3,FALSE))</f>
        <v>#N/A</v>
      </c>
      <c r="AE130" s="53" t="e">
        <f ca="1">IF(ISNA(VLOOKUP(AE129,OFFSET(Pairings!$D$2,($B130-1)*gamesPerRound,0,gamesPerRound,3),3,FALSE)),VLOOKUP(AE129,OFFSET(Pairings!$E$2,($B130-1)*gamesPerRound,0,gamesPerRound,3),3,FALSE),VLOOKUP(AE129,OFFSET(Pairings!$D$2,($B130-1)*gamesPerRound,0,gamesPerRound,3),3,FALSE))</f>
        <v>#N/A</v>
      </c>
      <c r="AF130" s="53" t="e">
        <f ca="1">IF(ISNA(VLOOKUP(AF129,OFFSET(Pairings!$D$2,($B130-1)*gamesPerRound,0,gamesPerRound,3),3,FALSE)),VLOOKUP(AF129,OFFSET(Pairings!$E$2,($B130-1)*gamesPerRound,0,gamesPerRound,3),3,FALSE),VLOOKUP(AF129,OFFSET(Pairings!$D$2,($B130-1)*gamesPerRound,0,gamesPerRound,3),3,FALSE))</f>
        <v>#N/A</v>
      </c>
      <c r="AG130" s="53" t="e">
        <f ca="1">IF(ISNA(VLOOKUP(AG129,OFFSET(Pairings!$D$2,($B130-1)*gamesPerRound,0,gamesPerRound,3),3,FALSE)),VLOOKUP(AG129,OFFSET(Pairings!$E$2,($B130-1)*gamesPerRound,0,gamesPerRound,3),3,FALSE),VLOOKUP(AG129,OFFSET(Pairings!$D$2,($B130-1)*gamesPerRound,0,gamesPerRound,3),3,FALSE))</f>
        <v>#N/A</v>
      </c>
      <c r="AH130" s="53" t="e">
        <f ca="1">IF(ISNA(VLOOKUP(AH129,OFFSET(Pairings!$D$2,($B130-1)*gamesPerRound,0,gamesPerRound,3),3,FALSE)),VLOOKUP(AH129,OFFSET(Pairings!$E$2,($B130-1)*gamesPerRound,0,gamesPerRound,3),3,FALSE),VLOOKUP(AH129,OFFSET(Pairings!$D$2,($B130-1)*gamesPerRound,0,gamesPerRound,3),3,FALSE))</f>
        <v>#N/A</v>
      </c>
      <c r="AI130" s="53" t="e">
        <f ca="1">IF(ISNA(VLOOKUP(AI129,OFFSET(Pairings!$D$2,($B130-1)*gamesPerRound,0,gamesPerRound,3),3,FALSE)),VLOOKUP(AI129,OFFSET(Pairings!$E$2,($B130-1)*gamesPerRound,0,gamesPerRound,3),3,FALSE),VLOOKUP(AI129,OFFSET(Pairings!$D$2,($B130-1)*gamesPerRound,0,gamesPerRound,3),3,FALSE))</f>
        <v>#N/A</v>
      </c>
      <c r="AJ130" s="53" t="e">
        <f ca="1">IF(ISNA(VLOOKUP(AJ129,OFFSET(Pairings!$D$2,($B130-1)*gamesPerRound,0,gamesPerRound,3),3,FALSE)),VLOOKUP(AJ129,OFFSET(Pairings!$E$2,($B130-1)*gamesPerRound,0,gamesPerRound,3),3,FALSE),VLOOKUP(AJ129,OFFSET(Pairings!$D$2,($B130-1)*gamesPerRound,0,gamesPerRound,3),3,FALSE))</f>
        <v>#N/A</v>
      </c>
      <c r="AK130" s="54" t="e">
        <f ca="1">IF(ISNA(VLOOKUP(AK129,OFFSET(Pairings!$D$2,($B130-1)*gamesPerRound,0,gamesPerRound,3),3,FALSE)),VLOOKUP(AK129,OFFSET(Pairings!$E$2,($B130-1)*gamesPerRound,0,gamesPerRound,3),3,FALSE),VLOOKUP(AK129,OFFSET(Pairings!$D$2,($B130-1)*gamesPerRound,0,gamesPerRound,3),3,FALSE))</f>
        <v>#N/A</v>
      </c>
      <c r="AL130" s="54" t="e">
        <f ca="1">IF(ISNA(VLOOKUP(AL129,OFFSET(Pairings!$D$2,($B130-1)*gamesPerRound,0,gamesPerRound,3),3,FALSE)),VLOOKUP(AL129,OFFSET(Pairings!$E$2,($B130-1)*gamesPerRound,0,gamesPerRound,3),3,FALSE),VLOOKUP(AL129,OFFSET(Pairings!$D$2,($B130-1)*gamesPerRound,0,gamesPerRound,3),3,FALSE))</f>
        <v>#N/A</v>
      </c>
      <c r="AM130" s="54" t="e">
        <f ca="1">IF(ISNA(VLOOKUP(AM129,OFFSET(Pairings!$D$2,($B130-1)*gamesPerRound,0,gamesPerRound,3),3,FALSE)),VLOOKUP(AM129,OFFSET(Pairings!$E$2,($B130-1)*gamesPerRound,0,gamesPerRound,3),3,FALSE),VLOOKUP(AM129,OFFSET(Pairings!$D$2,($B130-1)*gamesPerRound,0,gamesPerRound,3),3,FALSE))</f>
        <v>#N/A</v>
      </c>
      <c r="AN130" s="54" t="e">
        <f ca="1">IF(ISNA(VLOOKUP(AN129,OFFSET(Pairings!$D$2,($B130-1)*gamesPerRound,0,gamesPerRound,3),3,FALSE)),VLOOKUP(AN129,OFFSET(Pairings!$E$2,($B130-1)*gamesPerRound,0,gamesPerRound,3),3,FALSE),VLOOKUP(AN129,OFFSET(Pairings!$D$2,($B130-1)*gamesPerRound,0,gamesPerRound,3),3,FALSE))</f>
        <v>#N/A</v>
      </c>
      <c r="AO130" s="54" t="e">
        <f ca="1">IF(ISNA(VLOOKUP(AO129,OFFSET(Pairings!$D$2,($B130-1)*gamesPerRound,0,gamesPerRound,3),3,FALSE)),VLOOKUP(AO129,OFFSET(Pairings!$E$2,($B130-1)*gamesPerRound,0,gamesPerRound,3),3,FALSE),VLOOKUP(AO129,OFFSET(Pairings!$D$2,($B130-1)*gamesPerRound,0,gamesPerRound,3),3,FALSE))</f>
        <v>#N/A</v>
      </c>
      <c r="AP130" s="54" t="e">
        <f ca="1">IF(ISNA(VLOOKUP(AP129,OFFSET(Pairings!$D$2,($B130-1)*gamesPerRound,0,gamesPerRound,3),3,FALSE)),VLOOKUP(AP129,OFFSET(Pairings!$E$2,($B130-1)*gamesPerRound,0,gamesPerRound,3),3,FALSE),VLOOKUP(AP129,OFFSET(Pairings!$D$2,($B130-1)*gamesPerRound,0,gamesPerRound,3),3,FALSE))</f>
        <v>#N/A</v>
      </c>
      <c r="AQ130" s="54" t="e">
        <f ca="1">IF(ISNA(VLOOKUP(AQ129,OFFSET(Pairings!$D$2,($B130-1)*gamesPerRound,0,gamesPerRound,3),3,FALSE)),VLOOKUP(AQ129,OFFSET(Pairings!$E$2,($B130-1)*gamesPerRound,0,gamesPerRound,3),3,FALSE),VLOOKUP(AQ129,OFFSET(Pairings!$D$2,($B130-1)*gamesPerRound,0,gamesPerRound,3),3,FALSE))</f>
        <v>#N/A</v>
      </c>
      <c r="AR130" s="54" t="e">
        <f ca="1">IF(ISNA(VLOOKUP(AR129,OFFSET(Pairings!$D$2,($B130-1)*gamesPerRound,0,gamesPerRound,3),3,FALSE)),VLOOKUP(AR129,OFFSET(Pairings!$E$2,($B130-1)*gamesPerRound,0,gamesPerRound,3),3,FALSE),VLOOKUP(AR129,OFFSET(Pairings!$D$2,($B130-1)*gamesPerRound,0,gamesPerRound,3),3,FALSE))</f>
        <v>#N/A</v>
      </c>
      <c r="AS130" s="54" t="e">
        <f ca="1">IF(ISNA(VLOOKUP(AS129,OFFSET(Pairings!$D$2,($B130-1)*gamesPerRound,0,gamesPerRound,3),3,FALSE)),VLOOKUP(AS129,OFFSET(Pairings!$E$2,($B130-1)*gamesPerRound,0,gamesPerRound,3),3,FALSE),VLOOKUP(AS129,OFFSET(Pairings!$D$2,($B130-1)*gamesPerRound,0,gamesPerRound,3),3,FALSE))</f>
        <v>#N/A</v>
      </c>
      <c r="AT130" s="49" t="e">
        <f ca="1">SUM(Z130:AS130)</f>
        <v>#N/A</v>
      </c>
    </row>
    <row r="131" spans="1:46" x14ac:dyDescent="0.2">
      <c r="B131" s="48">
        <v>2</v>
      </c>
      <c r="C131" s="55" t="str">
        <f t="shared" ca="1" si="163"/>
        <v/>
      </c>
      <c r="D131" s="33" t="str">
        <f t="shared" ca="1" si="164"/>
        <v/>
      </c>
      <c r="E131" s="33" t="str">
        <f t="shared" ca="1" si="165"/>
        <v/>
      </c>
      <c r="F131" s="33" t="str">
        <f t="shared" ca="1" si="166"/>
        <v/>
      </c>
      <c r="G131" s="33" t="str">
        <f t="shared" ca="1" si="167"/>
        <v/>
      </c>
      <c r="H131" s="33" t="str">
        <f t="shared" ca="1" si="168"/>
        <v/>
      </c>
      <c r="I131" s="33" t="str">
        <f t="shared" ca="1" si="169"/>
        <v/>
      </c>
      <c r="J131" s="33" t="str">
        <f t="shared" ca="1" si="170"/>
        <v/>
      </c>
      <c r="K131" s="33" t="str">
        <f t="shared" ca="1" si="171"/>
        <v/>
      </c>
      <c r="L131" s="33" t="str">
        <f t="shared" ca="1" si="172"/>
        <v/>
      </c>
      <c r="M131" s="33" t="str">
        <f t="shared" ca="1" si="173"/>
        <v/>
      </c>
      <c r="N131" s="33" t="str">
        <f t="shared" ca="1" si="174"/>
        <v/>
      </c>
      <c r="O131" s="33" t="str">
        <f t="shared" ca="1" si="175"/>
        <v/>
      </c>
      <c r="P131" s="33" t="str">
        <f t="shared" ca="1" si="176"/>
        <v/>
      </c>
      <c r="Q131" s="33" t="str">
        <f t="shared" ca="1" si="177"/>
        <v/>
      </c>
      <c r="R131" s="33" t="str">
        <f t="shared" ca="1" si="178"/>
        <v/>
      </c>
      <c r="S131" s="33" t="str">
        <f t="shared" ca="1" si="179"/>
        <v/>
      </c>
      <c r="T131" s="33" t="str">
        <f t="shared" ca="1" si="180"/>
        <v/>
      </c>
      <c r="U131" s="33" t="str">
        <f t="shared" ca="1" si="181"/>
        <v/>
      </c>
      <c r="V131" s="33" t="str">
        <f t="shared" ca="1" si="182"/>
        <v/>
      </c>
      <c r="W131" s="69">
        <f ca="1">SUM(C131:V131)</f>
        <v>0</v>
      </c>
      <c r="X131" s="49"/>
      <c r="Z131" s="55" t="e">
        <f ca="1">IF(ISNA(VLOOKUP(Z129,OFFSET(Pairings!$D$2,($B131-1)*gamesPerRound,0,gamesPerRound,3),3,FALSE)),VLOOKUP(Z129,OFFSET(Pairings!$E$2,($B131-1)*gamesPerRound,0,gamesPerRound,3),3,FALSE),VLOOKUP(Z129,OFFSET(Pairings!$D$2,($B131-1)*gamesPerRound,0,gamesPerRound,3),3,FALSE))</f>
        <v>#N/A</v>
      </c>
      <c r="AA131" s="33" t="e">
        <f ca="1">IF(ISNA(VLOOKUP(AA129,OFFSET(Pairings!$D$2,($B131-1)*gamesPerRound,0,gamesPerRound,3),3,FALSE)),VLOOKUP(AA129,OFFSET(Pairings!$E$2,($B131-1)*gamesPerRound,0,gamesPerRound,3),3,FALSE),VLOOKUP(AA129,OFFSET(Pairings!$D$2,($B131-1)*gamesPerRound,0,gamesPerRound,3),3,FALSE))</f>
        <v>#N/A</v>
      </c>
      <c r="AB131" s="33" t="e">
        <f ca="1">IF(ISNA(VLOOKUP(AB129,OFFSET(Pairings!$D$2,($B131-1)*gamesPerRound,0,gamesPerRound,3),3,FALSE)),VLOOKUP(AB129,OFFSET(Pairings!$E$2,($B131-1)*gamesPerRound,0,gamesPerRound,3),3,FALSE),VLOOKUP(AB129,OFFSET(Pairings!$D$2,($B131-1)*gamesPerRound,0,gamesPerRound,3),3,FALSE))</f>
        <v>#N/A</v>
      </c>
      <c r="AC131" s="33" t="e">
        <f ca="1">IF(ISNA(VLOOKUP(AC129,OFFSET(Pairings!$D$2,($B131-1)*gamesPerRound,0,gamesPerRound,3),3,FALSE)),VLOOKUP(AC129,OFFSET(Pairings!$E$2,($B131-1)*gamesPerRound,0,gamesPerRound,3),3,FALSE),VLOOKUP(AC129,OFFSET(Pairings!$D$2,($B131-1)*gamesPerRound,0,gamesPerRound,3),3,FALSE))</f>
        <v>#N/A</v>
      </c>
      <c r="AD131" s="33" t="e">
        <f ca="1">IF(ISNA(VLOOKUP(AD129,OFFSET(Pairings!$D$2,($B131-1)*gamesPerRound,0,gamesPerRound,3),3,FALSE)),VLOOKUP(AD129,OFFSET(Pairings!$E$2,($B131-1)*gamesPerRound,0,gamesPerRound,3),3,FALSE),VLOOKUP(AD129,OFFSET(Pairings!$D$2,($B131-1)*gamesPerRound,0,gamesPerRound,3),3,FALSE))</f>
        <v>#N/A</v>
      </c>
      <c r="AE131" s="33" t="e">
        <f ca="1">IF(ISNA(VLOOKUP(AE129,OFFSET(Pairings!$D$2,($B131-1)*gamesPerRound,0,gamesPerRound,3),3,FALSE)),VLOOKUP(AE129,OFFSET(Pairings!$E$2,($B131-1)*gamesPerRound,0,gamesPerRound,3),3,FALSE),VLOOKUP(AE129,OFFSET(Pairings!$D$2,($B131-1)*gamesPerRound,0,gamesPerRound,3),3,FALSE))</f>
        <v>#N/A</v>
      </c>
      <c r="AF131" s="33" t="e">
        <f ca="1">IF(ISNA(VLOOKUP(AF129,OFFSET(Pairings!$D$2,($B131-1)*gamesPerRound,0,gamesPerRound,3),3,FALSE)),VLOOKUP(AF129,OFFSET(Pairings!$E$2,($B131-1)*gamesPerRound,0,gamesPerRound,3),3,FALSE),VLOOKUP(AF129,OFFSET(Pairings!$D$2,($B131-1)*gamesPerRound,0,gamesPerRound,3),3,FALSE))</f>
        <v>#N/A</v>
      </c>
      <c r="AG131" s="33" t="e">
        <f ca="1">IF(ISNA(VLOOKUP(AG129,OFFSET(Pairings!$D$2,($B131-1)*gamesPerRound,0,gamesPerRound,3),3,FALSE)),VLOOKUP(AG129,OFFSET(Pairings!$E$2,($B131-1)*gamesPerRound,0,gamesPerRound,3),3,FALSE),VLOOKUP(AG129,OFFSET(Pairings!$D$2,($B131-1)*gamesPerRound,0,gamesPerRound,3),3,FALSE))</f>
        <v>#N/A</v>
      </c>
      <c r="AH131" s="33" t="e">
        <f ca="1">IF(ISNA(VLOOKUP(AH129,OFFSET(Pairings!$D$2,($B131-1)*gamesPerRound,0,gamesPerRound,3),3,FALSE)),VLOOKUP(AH129,OFFSET(Pairings!$E$2,($B131-1)*gamesPerRound,0,gamesPerRound,3),3,FALSE),VLOOKUP(AH129,OFFSET(Pairings!$D$2,($B131-1)*gamesPerRound,0,gamesPerRound,3),3,FALSE))</f>
        <v>#N/A</v>
      </c>
      <c r="AI131" s="33" t="e">
        <f ca="1">IF(ISNA(VLOOKUP(AI129,OFFSET(Pairings!$D$2,($B131-1)*gamesPerRound,0,gamesPerRound,3),3,FALSE)),VLOOKUP(AI129,OFFSET(Pairings!$E$2,($B131-1)*gamesPerRound,0,gamesPerRound,3),3,FALSE),VLOOKUP(AI129,OFFSET(Pairings!$D$2,($B131-1)*gamesPerRound,0,gamesPerRound,3),3,FALSE))</f>
        <v>#N/A</v>
      </c>
      <c r="AJ131" s="33" t="e">
        <f ca="1">IF(ISNA(VLOOKUP(AJ129,OFFSET(Pairings!$D$2,($B131-1)*gamesPerRound,0,gamesPerRound,3),3,FALSE)),VLOOKUP(AJ129,OFFSET(Pairings!$E$2,($B131-1)*gamesPerRound,0,gamesPerRound,3),3,FALSE),VLOOKUP(AJ129,OFFSET(Pairings!$D$2,($B131-1)*gamesPerRound,0,gamesPerRound,3),3,FALSE))</f>
        <v>#N/A</v>
      </c>
      <c r="AK131" s="56" t="e">
        <f ca="1">IF(ISNA(VLOOKUP(AK129,OFFSET(Pairings!$D$2,($B131-1)*gamesPerRound,0,gamesPerRound,3),3,FALSE)),VLOOKUP(AK129,OFFSET(Pairings!$E$2,($B131-1)*gamesPerRound,0,gamesPerRound,3),3,FALSE),VLOOKUP(AK129,OFFSET(Pairings!$D$2,($B131-1)*gamesPerRound,0,gamesPerRound,3),3,FALSE))</f>
        <v>#N/A</v>
      </c>
      <c r="AL131" s="56" t="e">
        <f ca="1">IF(ISNA(VLOOKUP(AL129,OFFSET(Pairings!$D$2,($B131-1)*gamesPerRound,0,gamesPerRound,3),3,FALSE)),VLOOKUP(AL129,OFFSET(Pairings!$E$2,($B131-1)*gamesPerRound,0,gamesPerRound,3),3,FALSE),VLOOKUP(AL129,OFFSET(Pairings!$D$2,($B131-1)*gamesPerRound,0,gamesPerRound,3),3,FALSE))</f>
        <v>#N/A</v>
      </c>
      <c r="AM131" s="56" t="e">
        <f ca="1">IF(ISNA(VLOOKUP(AM129,OFFSET(Pairings!$D$2,($B131-1)*gamesPerRound,0,gamesPerRound,3),3,FALSE)),VLOOKUP(AM129,OFFSET(Pairings!$E$2,($B131-1)*gamesPerRound,0,gamesPerRound,3),3,FALSE),VLOOKUP(AM129,OFFSET(Pairings!$D$2,($B131-1)*gamesPerRound,0,gamesPerRound,3),3,FALSE))</f>
        <v>#N/A</v>
      </c>
      <c r="AN131" s="56" t="e">
        <f ca="1">IF(ISNA(VLOOKUP(AN129,OFFSET(Pairings!$D$2,($B131-1)*gamesPerRound,0,gamesPerRound,3),3,FALSE)),VLOOKUP(AN129,OFFSET(Pairings!$E$2,($B131-1)*gamesPerRound,0,gamesPerRound,3),3,FALSE),VLOOKUP(AN129,OFFSET(Pairings!$D$2,($B131-1)*gamesPerRound,0,gamesPerRound,3),3,FALSE))</f>
        <v>#N/A</v>
      </c>
      <c r="AO131" s="56" t="e">
        <f ca="1">IF(ISNA(VLOOKUP(AO129,OFFSET(Pairings!$D$2,($B131-1)*gamesPerRound,0,gamesPerRound,3),3,FALSE)),VLOOKUP(AO129,OFFSET(Pairings!$E$2,($B131-1)*gamesPerRound,0,gamesPerRound,3),3,FALSE),VLOOKUP(AO129,OFFSET(Pairings!$D$2,($B131-1)*gamesPerRound,0,gamesPerRound,3),3,FALSE))</f>
        <v>#N/A</v>
      </c>
      <c r="AP131" s="56" t="e">
        <f ca="1">IF(ISNA(VLOOKUP(AP129,OFFSET(Pairings!$D$2,($B131-1)*gamesPerRound,0,gamesPerRound,3),3,FALSE)),VLOOKUP(AP129,OFFSET(Pairings!$E$2,($B131-1)*gamesPerRound,0,gamesPerRound,3),3,FALSE),VLOOKUP(AP129,OFFSET(Pairings!$D$2,($B131-1)*gamesPerRound,0,gamesPerRound,3),3,FALSE))</f>
        <v>#N/A</v>
      </c>
      <c r="AQ131" s="56" t="e">
        <f ca="1">IF(ISNA(VLOOKUP(AQ129,OFFSET(Pairings!$D$2,($B131-1)*gamesPerRound,0,gamesPerRound,3),3,FALSE)),VLOOKUP(AQ129,OFFSET(Pairings!$E$2,($B131-1)*gamesPerRound,0,gamesPerRound,3),3,FALSE),VLOOKUP(AQ129,OFFSET(Pairings!$D$2,($B131-1)*gamesPerRound,0,gamesPerRound,3),3,FALSE))</f>
        <v>#N/A</v>
      </c>
      <c r="AR131" s="56" t="e">
        <f ca="1">IF(ISNA(VLOOKUP(AR129,OFFSET(Pairings!$D$2,($B131-1)*gamesPerRound,0,gamesPerRound,3),3,FALSE)),VLOOKUP(AR129,OFFSET(Pairings!$E$2,($B131-1)*gamesPerRound,0,gamesPerRound,3),3,FALSE),VLOOKUP(AR129,OFFSET(Pairings!$D$2,($B131-1)*gamesPerRound,0,gamesPerRound,3),3,FALSE))</f>
        <v>#N/A</v>
      </c>
      <c r="AS131" s="56" t="e">
        <f ca="1">IF(ISNA(VLOOKUP(AS129,OFFSET(Pairings!$D$2,($B131-1)*gamesPerRound,0,gamesPerRound,3),3,FALSE)),VLOOKUP(AS129,OFFSET(Pairings!$E$2,($B131-1)*gamesPerRound,0,gamesPerRound,3),3,FALSE),VLOOKUP(AS129,OFFSET(Pairings!$D$2,($B131-1)*gamesPerRound,0,gamesPerRound,3),3,FALSE))</f>
        <v>#N/A</v>
      </c>
      <c r="AT131" s="49" t="e">
        <f ca="1">SUM(Z131:AS131)</f>
        <v>#N/A</v>
      </c>
    </row>
    <row r="132" spans="1:46" x14ac:dyDescent="0.2">
      <c r="B132" s="48">
        <v>3</v>
      </c>
      <c r="C132" s="57" t="str">
        <f t="shared" ca="1" si="163"/>
        <v/>
      </c>
      <c r="D132" s="58" t="str">
        <f t="shared" ca="1" si="164"/>
        <v/>
      </c>
      <c r="E132" s="58" t="str">
        <f t="shared" ca="1" si="165"/>
        <v/>
      </c>
      <c r="F132" s="58" t="str">
        <f t="shared" ca="1" si="166"/>
        <v/>
      </c>
      <c r="G132" s="58" t="str">
        <f t="shared" ca="1" si="167"/>
        <v/>
      </c>
      <c r="H132" s="58" t="str">
        <f t="shared" ca="1" si="168"/>
        <v/>
      </c>
      <c r="I132" s="58" t="str">
        <f t="shared" ca="1" si="169"/>
        <v/>
      </c>
      <c r="J132" s="58" t="str">
        <f t="shared" ca="1" si="170"/>
        <v/>
      </c>
      <c r="K132" s="58" t="str">
        <f t="shared" ca="1" si="171"/>
        <v/>
      </c>
      <c r="L132" s="58" t="str">
        <f t="shared" ca="1" si="172"/>
        <v/>
      </c>
      <c r="M132" s="58" t="str">
        <f t="shared" ca="1" si="173"/>
        <v/>
      </c>
      <c r="N132" s="58" t="str">
        <f t="shared" ca="1" si="174"/>
        <v/>
      </c>
      <c r="O132" s="58" t="str">
        <f t="shared" ca="1" si="175"/>
        <v/>
      </c>
      <c r="P132" s="58" t="str">
        <f t="shared" ca="1" si="176"/>
        <v/>
      </c>
      <c r="Q132" s="58" t="str">
        <f t="shared" ca="1" si="177"/>
        <v/>
      </c>
      <c r="R132" s="58" t="str">
        <f t="shared" ca="1" si="178"/>
        <v/>
      </c>
      <c r="S132" s="58" t="str">
        <f t="shared" ca="1" si="179"/>
        <v/>
      </c>
      <c r="T132" s="58" t="str">
        <f t="shared" ca="1" si="180"/>
        <v/>
      </c>
      <c r="U132" s="58" t="str">
        <f t="shared" ca="1" si="181"/>
        <v/>
      </c>
      <c r="V132" s="58" t="str">
        <f t="shared" ca="1" si="182"/>
        <v/>
      </c>
      <c r="W132" s="69">
        <f ca="1">SUM(C132:V132)</f>
        <v>0</v>
      </c>
      <c r="X132" s="49"/>
      <c r="Z132" s="57" t="e">
        <f ca="1">IF(ISNA(VLOOKUP(Z129,OFFSET(Pairings!$D$2,($B132-1)*gamesPerRound,0,gamesPerRound,3),3,FALSE)),VLOOKUP(Z129,OFFSET(Pairings!$E$2,($B132-1)*gamesPerRound,0,gamesPerRound,3),3,FALSE),VLOOKUP(Z129,OFFSET(Pairings!$D$2,($B132-1)*gamesPerRound,0,gamesPerRound,3),3,FALSE))</f>
        <v>#N/A</v>
      </c>
      <c r="AA132" s="58" t="e">
        <f ca="1">IF(ISNA(VLOOKUP(AA129,OFFSET(Pairings!$D$2,($B132-1)*gamesPerRound,0,gamesPerRound,3),3,FALSE)),VLOOKUP(AA129,OFFSET(Pairings!$E$2,($B132-1)*gamesPerRound,0,gamesPerRound,3),3,FALSE),VLOOKUP(AA129,OFFSET(Pairings!$D$2,($B132-1)*gamesPerRound,0,gamesPerRound,3),3,FALSE))</f>
        <v>#N/A</v>
      </c>
      <c r="AB132" s="58" t="e">
        <f ca="1">IF(ISNA(VLOOKUP(AB129,OFFSET(Pairings!$D$2,($B132-1)*gamesPerRound,0,gamesPerRound,3),3,FALSE)),VLOOKUP(AB129,OFFSET(Pairings!$E$2,($B132-1)*gamesPerRound,0,gamesPerRound,3),3,FALSE),VLOOKUP(AB129,OFFSET(Pairings!$D$2,($B132-1)*gamesPerRound,0,gamesPerRound,3),3,FALSE))</f>
        <v>#N/A</v>
      </c>
      <c r="AC132" s="58" t="e">
        <f ca="1">IF(ISNA(VLOOKUP(AC129,OFFSET(Pairings!$D$2,($B132-1)*gamesPerRound,0,gamesPerRound,3),3,FALSE)),VLOOKUP(AC129,OFFSET(Pairings!$E$2,($B132-1)*gamesPerRound,0,gamesPerRound,3),3,FALSE),VLOOKUP(AC129,OFFSET(Pairings!$D$2,($B132-1)*gamesPerRound,0,gamesPerRound,3),3,FALSE))</f>
        <v>#N/A</v>
      </c>
      <c r="AD132" s="58" t="e">
        <f ca="1">IF(ISNA(VLOOKUP(AD129,OFFSET(Pairings!$D$2,($B132-1)*gamesPerRound,0,gamesPerRound,3),3,FALSE)),VLOOKUP(AD129,OFFSET(Pairings!$E$2,($B132-1)*gamesPerRound,0,gamesPerRound,3),3,FALSE),VLOOKUP(AD129,OFFSET(Pairings!$D$2,($B132-1)*gamesPerRound,0,gamesPerRound,3),3,FALSE))</f>
        <v>#N/A</v>
      </c>
      <c r="AE132" s="58" t="e">
        <f ca="1">IF(ISNA(VLOOKUP(AE129,OFFSET(Pairings!$D$2,($B132-1)*gamesPerRound,0,gamesPerRound,3),3,FALSE)),VLOOKUP(AE129,OFFSET(Pairings!$E$2,($B132-1)*gamesPerRound,0,gamesPerRound,3),3,FALSE),VLOOKUP(AE129,OFFSET(Pairings!$D$2,($B132-1)*gamesPerRound,0,gamesPerRound,3),3,FALSE))</f>
        <v>#N/A</v>
      </c>
      <c r="AF132" s="58" t="e">
        <f ca="1">IF(ISNA(VLOOKUP(AF129,OFFSET(Pairings!$D$2,($B132-1)*gamesPerRound,0,gamesPerRound,3),3,FALSE)),VLOOKUP(AF129,OFFSET(Pairings!$E$2,($B132-1)*gamesPerRound,0,gamesPerRound,3),3,FALSE),VLOOKUP(AF129,OFFSET(Pairings!$D$2,($B132-1)*gamesPerRound,0,gamesPerRound,3),3,FALSE))</f>
        <v>#N/A</v>
      </c>
      <c r="AG132" s="58" t="e">
        <f ca="1">IF(ISNA(VLOOKUP(AG129,OFFSET(Pairings!$D$2,($B132-1)*gamesPerRound,0,gamesPerRound,3),3,FALSE)),VLOOKUP(AG129,OFFSET(Pairings!$E$2,($B132-1)*gamesPerRound,0,gamesPerRound,3),3,FALSE),VLOOKUP(AG129,OFFSET(Pairings!$D$2,($B132-1)*gamesPerRound,0,gamesPerRound,3),3,FALSE))</f>
        <v>#N/A</v>
      </c>
      <c r="AH132" s="58" t="e">
        <f ca="1">IF(ISNA(VLOOKUP(AH129,OFFSET(Pairings!$D$2,($B132-1)*gamesPerRound,0,gamesPerRound,3),3,FALSE)),VLOOKUP(AH129,OFFSET(Pairings!$E$2,($B132-1)*gamesPerRound,0,gamesPerRound,3),3,FALSE),VLOOKUP(AH129,OFFSET(Pairings!$D$2,($B132-1)*gamesPerRound,0,gamesPerRound,3),3,FALSE))</f>
        <v>#N/A</v>
      </c>
      <c r="AI132" s="58" t="e">
        <f ca="1">IF(ISNA(VLOOKUP(AI129,OFFSET(Pairings!$D$2,($B132-1)*gamesPerRound,0,gamesPerRound,3),3,FALSE)),VLOOKUP(AI129,OFFSET(Pairings!$E$2,($B132-1)*gamesPerRound,0,gamesPerRound,3),3,FALSE),VLOOKUP(AI129,OFFSET(Pairings!$D$2,($B132-1)*gamesPerRound,0,gamesPerRound,3),3,FALSE))</f>
        <v>#N/A</v>
      </c>
      <c r="AJ132" s="58" t="e">
        <f ca="1">IF(ISNA(VLOOKUP(AJ129,OFFSET(Pairings!$D$2,($B132-1)*gamesPerRound,0,gamesPerRound,3),3,FALSE)),VLOOKUP(AJ129,OFFSET(Pairings!$E$2,($B132-1)*gamesPerRound,0,gamesPerRound,3),3,FALSE),VLOOKUP(AJ129,OFFSET(Pairings!$D$2,($B132-1)*gamesPerRound,0,gamesPerRound,3),3,FALSE))</f>
        <v>#N/A</v>
      </c>
      <c r="AK132" s="59" t="e">
        <f ca="1">IF(ISNA(VLOOKUP(AK129,OFFSET(Pairings!$D$2,($B132-1)*gamesPerRound,0,gamesPerRound,3),3,FALSE)),VLOOKUP(AK129,OFFSET(Pairings!$E$2,($B132-1)*gamesPerRound,0,gamesPerRound,3),3,FALSE),VLOOKUP(AK129,OFFSET(Pairings!$D$2,($B132-1)*gamesPerRound,0,gamesPerRound,3),3,FALSE))</f>
        <v>#N/A</v>
      </c>
      <c r="AL132" s="59" t="e">
        <f ca="1">IF(ISNA(VLOOKUP(AL129,OFFSET(Pairings!$D$2,($B132-1)*gamesPerRound,0,gamesPerRound,3),3,FALSE)),VLOOKUP(AL129,OFFSET(Pairings!$E$2,($B132-1)*gamesPerRound,0,gamesPerRound,3),3,FALSE),VLOOKUP(AL129,OFFSET(Pairings!$D$2,($B132-1)*gamesPerRound,0,gamesPerRound,3),3,FALSE))</f>
        <v>#N/A</v>
      </c>
      <c r="AM132" s="59" t="e">
        <f ca="1">IF(ISNA(VLOOKUP(AM129,OFFSET(Pairings!$D$2,($B132-1)*gamesPerRound,0,gamesPerRound,3),3,FALSE)),VLOOKUP(AM129,OFFSET(Pairings!$E$2,($B132-1)*gamesPerRound,0,gamesPerRound,3),3,FALSE),VLOOKUP(AM129,OFFSET(Pairings!$D$2,($B132-1)*gamesPerRound,0,gamesPerRound,3),3,FALSE))</f>
        <v>#N/A</v>
      </c>
      <c r="AN132" s="59" t="e">
        <f ca="1">IF(ISNA(VLOOKUP(AN129,OFFSET(Pairings!$D$2,($B132-1)*gamesPerRound,0,gamesPerRound,3),3,FALSE)),VLOOKUP(AN129,OFFSET(Pairings!$E$2,($B132-1)*gamesPerRound,0,gamesPerRound,3),3,FALSE),VLOOKUP(AN129,OFFSET(Pairings!$D$2,($B132-1)*gamesPerRound,0,gamesPerRound,3),3,FALSE))</f>
        <v>#N/A</v>
      </c>
      <c r="AO132" s="59" t="e">
        <f ca="1">IF(ISNA(VLOOKUP(AO129,OFFSET(Pairings!$D$2,($B132-1)*gamesPerRound,0,gamesPerRound,3),3,FALSE)),VLOOKUP(AO129,OFFSET(Pairings!$E$2,($B132-1)*gamesPerRound,0,gamesPerRound,3),3,FALSE),VLOOKUP(AO129,OFFSET(Pairings!$D$2,($B132-1)*gamesPerRound,0,gamesPerRound,3),3,FALSE))</f>
        <v>#N/A</v>
      </c>
      <c r="AP132" s="59" t="e">
        <f ca="1">IF(ISNA(VLOOKUP(AP129,OFFSET(Pairings!$D$2,($B132-1)*gamesPerRound,0,gamesPerRound,3),3,FALSE)),VLOOKUP(AP129,OFFSET(Pairings!$E$2,($B132-1)*gamesPerRound,0,gamesPerRound,3),3,FALSE),VLOOKUP(AP129,OFFSET(Pairings!$D$2,($B132-1)*gamesPerRound,0,gamesPerRound,3),3,FALSE))</f>
        <v>#N/A</v>
      </c>
      <c r="AQ132" s="59" t="e">
        <f ca="1">IF(ISNA(VLOOKUP(AQ129,OFFSET(Pairings!$D$2,($B132-1)*gamesPerRound,0,gamesPerRound,3),3,FALSE)),VLOOKUP(AQ129,OFFSET(Pairings!$E$2,($B132-1)*gamesPerRound,0,gamesPerRound,3),3,FALSE),VLOOKUP(AQ129,OFFSET(Pairings!$D$2,($B132-1)*gamesPerRound,0,gamesPerRound,3),3,FALSE))</f>
        <v>#N/A</v>
      </c>
      <c r="AR132" s="59" t="e">
        <f ca="1">IF(ISNA(VLOOKUP(AR129,OFFSET(Pairings!$D$2,($B132-1)*gamesPerRound,0,gamesPerRound,3),3,FALSE)),VLOOKUP(AR129,OFFSET(Pairings!$E$2,($B132-1)*gamesPerRound,0,gamesPerRound,3),3,FALSE),VLOOKUP(AR129,OFFSET(Pairings!$D$2,($B132-1)*gamesPerRound,0,gamesPerRound,3),3,FALSE))</f>
        <v>#N/A</v>
      </c>
      <c r="AS132" s="59" t="e">
        <f ca="1">IF(ISNA(VLOOKUP(AS129,OFFSET(Pairings!$D$2,($B132-1)*gamesPerRound,0,gamesPerRound,3),3,FALSE)),VLOOKUP(AS129,OFFSET(Pairings!$E$2,($B132-1)*gamesPerRound,0,gamesPerRound,3),3,FALSE),VLOOKUP(AS129,OFFSET(Pairings!$D$2,($B132-1)*gamesPerRound,0,gamesPerRound,3),3,FALSE))</f>
        <v>#N/A</v>
      </c>
      <c r="AT132" s="49" t="e">
        <f ca="1">SUM(Z132:AS132)</f>
        <v>#N/A</v>
      </c>
    </row>
    <row r="133" spans="1:46" ht="15.75" thickBot="1" x14ac:dyDescent="0.25">
      <c r="B133" s="18" t="s">
        <v>110</v>
      </c>
      <c r="C133" s="61">
        <f t="shared" ref="C133:W133" ca="1" si="183">SUM(C130:C132)</f>
        <v>0</v>
      </c>
      <c r="D133" s="51">
        <f t="shared" ca="1" si="183"/>
        <v>0</v>
      </c>
      <c r="E133" s="51">
        <f t="shared" ca="1" si="183"/>
        <v>0</v>
      </c>
      <c r="F133" s="51">
        <f t="shared" ca="1" si="183"/>
        <v>0</v>
      </c>
      <c r="G133" s="51">
        <f t="shared" ca="1" si="183"/>
        <v>0</v>
      </c>
      <c r="H133" s="51">
        <f t="shared" ca="1" si="183"/>
        <v>0</v>
      </c>
      <c r="I133" s="51">
        <f t="shared" ca="1" si="183"/>
        <v>0</v>
      </c>
      <c r="J133" s="51">
        <f t="shared" ca="1" si="183"/>
        <v>0</v>
      </c>
      <c r="K133" s="51">
        <f t="shared" ca="1" si="183"/>
        <v>0</v>
      </c>
      <c r="L133" s="51">
        <f t="shared" ca="1" si="183"/>
        <v>0</v>
      </c>
      <c r="M133" s="51">
        <f t="shared" ca="1" si="183"/>
        <v>0</v>
      </c>
      <c r="N133" s="51">
        <f t="shared" ca="1" si="183"/>
        <v>0</v>
      </c>
      <c r="O133" s="51">
        <f t="shared" ca="1" si="183"/>
        <v>0</v>
      </c>
      <c r="P133" s="51">
        <f t="shared" ca="1" si="183"/>
        <v>0</v>
      </c>
      <c r="Q133" s="51">
        <f t="shared" ca="1" si="183"/>
        <v>0</v>
      </c>
      <c r="R133" s="51">
        <f t="shared" ca="1" si="183"/>
        <v>0</v>
      </c>
      <c r="S133" s="51">
        <f t="shared" ca="1" si="183"/>
        <v>0</v>
      </c>
      <c r="T133" s="51">
        <f t="shared" ca="1" si="183"/>
        <v>0</v>
      </c>
      <c r="U133" s="51">
        <f t="shared" ca="1" si="183"/>
        <v>0</v>
      </c>
      <c r="V133" s="51">
        <f t="shared" ca="1" si="183"/>
        <v>0</v>
      </c>
      <c r="W133" s="70">
        <f t="shared" ca="1" si="183"/>
        <v>0</v>
      </c>
      <c r="X133" s="65" t="e">
        <f ca="1">VLOOKUP(A129,OFFSET(Teams!$B$1,1,0,teams,4),4,FALSE)</f>
        <v>#N/A</v>
      </c>
      <c r="Z133" s="61" t="e">
        <f t="shared" ref="Z133:AT133" ca="1" si="184">SUM(Z130:Z132)</f>
        <v>#N/A</v>
      </c>
      <c r="AA133" s="51" t="e">
        <f t="shared" ca="1" si="184"/>
        <v>#N/A</v>
      </c>
      <c r="AB133" s="51" t="e">
        <f t="shared" ca="1" si="184"/>
        <v>#N/A</v>
      </c>
      <c r="AC133" s="51" t="e">
        <f t="shared" ca="1" si="184"/>
        <v>#N/A</v>
      </c>
      <c r="AD133" s="51" t="e">
        <f t="shared" ca="1" si="184"/>
        <v>#N/A</v>
      </c>
      <c r="AE133" s="51" t="e">
        <f t="shared" ca="1" si="184"/>
        <v>#N/A</v>
      </c>
      <c r="AF133" s="51" t="e">
        <f t="shared" ca="1" si="184"/>
        <v>#N/A</v>
      </c>
      <c r="AG133" s="51" t="e">
        <f t="shared" ca="1" si="184"/>
        <v>#N/A</v>
      </c>
      <c r="AH133" s="51" t="e">
        <f t="shared" ca="1" si="184"/>
        <v>#N/A</v>
      </c>
      <c r="AI133" s="51" t="e">
        <f t="shared" ca="1" si="184"/>
        <v>#N/A</v>
      </c>
      <c r="AJ133" s="51" t="e">
        <f t="shared" ca="1" si="184"/>
        <v>#N/A</v>
      </c>
      <c r="AK133" s="51" t="e">
        <f t="shared" ca="1" si="184"/>
        <v>#N/A</v>
      </c>
      <c r="AL133" s="51" t="e">
        <f t="shared" ca="1" si="184"/>
        <v>#N/A</v>
      </c>
      <c r="AM133" s="51" t="e">
        <f t="shared" ca="1" si="184"/>
        <v>#N/A</v>
      </c>
      <c r="AN133" s="51" t="e">
        <f t="shared" ca="1" si="184"/>
        <v>#N/A</v>
      </c>
      <c r="AO133" s="51" t="e">
        <f t="shared" ca="1" si="184"/>
        <v>#N/A</v>
      </c>
      <c r="AP133" s="51" t="e">
        <f t="shared" ca="1" si="184"/>
        <v>#N/A</v>
      </c>
      <c r="AQ133" s="51" t="e">
        <f t="shared" ca="1" si="184"/>
        <v>#N/A</v>
      </c>
      <c r="AR133" s="51" t="e">
        <f t="shared" ca="1" si="184"/>
        <v>#N/A</v>
      </c>
      <c r="AS133" s="51" t="e">
        <f t="shared" ca="1" si="184"/>
        <v>#N/A</v>
      </c>
      <c r="AT133" s="37" t="e">
        <f t="shared" ca="1" si="184"/>
        <v>#N/A</v>
      </c>
    </row>
    <row r="134" spans="1:46" ht="15.75" thickBot="1" x14ac:dyDescent="0.25"/>
    <row r="135" spans="1:46" x14ac:dyDescent="0.2">
      <c r="A135" s="12" t="s">
        <v>611</v>
      </c>
      <c r="B135" s="38">
        <f>VLOOKUP(A135,TeamLookup,2,FALSE)</f>
        <v>0</v>
      </c>
      <c r="C135" s="60" t="str">
        <f>$A135&amp;"."&amp;TEXT(C$1,"00")</f>
        <v>W.01</v>
      </c>
      <c r="D135" s="50" t="str">
        <f t="shared" ref="D135:V135" si="185">$A135&amp;"."&amp;TEXT(D$1,"00")</f>
        <v>W.02</v>
      </c>
      <c r="E135" s="50" t="str">
        <f t="shared" si="185"/>
        <v>W.03</v>
      </c>
      <c r="F135" s="50" t="str">
        <f t="shared" si="185"/>
        <v>W.04</v>
      </c>
      <c r="G135" s="50" t="str">
        <f t="shared" si="185"/>
        <v>W.05</v>
      </c>
      <c r="H135" s="50" t="str">
        <f t="shared" si="185"/>
        <v>W.06</v>
      </c>
      <c r="I135" s="50" t="str">
        <f t="shared" si="185"/>
        <v>W.07</v>
      </c>
      <c r="J135" s="50" t="str">
        <f t="shared" si="185"/>
        <v>W.08</v>
      </c>
      <c r="K135" s="50" t="str">
        <f t="shared" si="185"/>
        <v>W.09</v>
      </c>
      <c r="L135" s="50" t="str">
        <f t="shared" si="185"/>
        <v>W.10</v>
      </c>
      <c r="M135" s="50" t="str">
        <f t="shared" si="185"/>
        <v>W.11</v>
      </c>
      <c r="N135" s="50" t="str">
        <f t="shared" si="185"/>
        <v>W.12</v>
      </c>
      <c r="O135" s="50" t="str">
        <f t="shared" si="185"/>
        <v>W.13</v>
      </c>
      <c r="P135" s="50" t="str">
        <f t="shared" si="185"/>
        <v>W.14</v>
      </c>
      <c r="Q135" s="50" t="str">
        <f t="shared" si="185"/>
        <v>W.15</v>
      </c>
      <c r="R135" s="50" t="str">
        <f t="shared" si="185"/>
        <v>W.16</v>
      </c>
      <c r="S135" s="50" t="str">
        <f t="shared" si="185"/>
        <v>W.17</v>
      </c>
      <c r="T135" s="50" t="str">
        <f t="shared" si="185"/>
        <v>W.18</v>
      </c>
      <c r="U135" s="50" t="str">
        <f t="shared" si="185"/>
        <v>W.19</v>
      </c>
      <c r="V135" s="50" t="str">
        <f t="shared" si="185"/>
        <v>W.20</v>
      </c>
      <c r="W135" s="67" t="s">
        <v>110</v>
      </c>
      <c r="X135" s="66" t="s">
        <v>137</v>
      </c>
      <c r="Z135" s="60" t="str">
        <f>$A135&amp;"."&amp;TEXT(Z$1,"00")</f>
        <v>W.01</v>
      </c>
      <c r="AA135" s="50" t="str">
        <f t="shared" ref="AA135:AS135" si="186">$A135&amp;"."&amp;TEXT(AA$1,"00")</f>
        <v>W.02</v>
      </c>
      <c r="AB135" s="50" t="str">
        <f t="shared" si="186"/>
        <v>W.03</v>
      </c>
      <c r="AC135" s="50" t="str">
        <f t="shared" si="186"/>
        <v>W.04</v>
      </c>
      <c r="AD135" s="50" t="str">
        <f t="shared" si="186"/>
        <v>W.05</v>
      </c>
      <c r="AE135" s="50" t="str">
        <f t="shared" si="186"/>
        <v>W.06</v>
      </c>
      <c r="AF135" s="50" t="str">
        <f t="shared" si="186"/>
        <v>W.07</v>
      </c>
      <c r="AG135" s="50" t="str">
        <f t="shared" si="186"/>
        <v>W.08</v>
      </c>
      <c r="AH135" s="50" t="str">
        <f t="shared" si="186"/>
        <v>W.09</v>
      </c>
      <c r="AI135" s="50" t="str">
        <f t="shared" si="186"/>
        <v>W.10</v>
      </c>
      <c r="AJ135" s="50" t="str">
        <f t="shared" si="186"/>
        <v>W.11</v>
      </c>
      <c r="AK135" s="50" t="str">
        <f t="shared" si="186"/>
        <v>W.12</v>
      </c>
      <c r="AL135" s="50" t="str">
        <f t="shared" si="186"/>
        <v>W.13</v>
      </c>
      <c r="AM135" s="50" t="str">
        <f t="shared" si="186"/>
        <v>W.14</v>
      </c>
      <c r="AN135" s="50" t="str">
        <f t="shared" si="186"/>
        <v>W.15</v>
      </c>
      <c r="AO135" s="50" t="str">
        <f t="shared" si="186"/>
        <v>W.16</v>
      </c>
      <c r="AP135" s="50" t="str">
        <f t="shared" si="186"/>
        <v>W.17</v>
      </c>
      <c r="AQ135" s="50" t="str">
        <f t="shared" si="186"/>
        <v>W.18</v>
      </c>
      <c r="AR135" s="50" t="str">
        <f t="shared" si="186"/>
        <v>W.19</v>
      </c>
      <c r="AS135" s="50" t="str">
        <f t="shared" si="186"/>
        <v>W.20</v>
      </c>
      <c r="AT135" s="36" t="s">
        <v>110</v>
      </c>
    </row>
    <row r="136" spans="1:46" x14ac:dyDescent="0.2">
      <c r="B136" s="48">
        <v>1</v>
      </c>
      <c r="C136" s="52" t="str">
        <f t="shared" ref="C136:C138" ca="1" si="187">IF(ISNA(Z136),"",Z136)</f>
        <v/>
      </c>
      <c r="D136" s="53" t="str">
        <f t="shared" ref="D136:D138" ca="1" si="188">IF(ISNA(AA136),"",AA136)</f>
        <v/>
      </c>
      <c r="E136" s="53" t="str">
        <f t="shared" ref="E136:E138" ca="1" si="189">IF(ISNA(AB136),"",AB136)</f>
        <v/>
      </c>
      <c r="F136" s="53" t="str">
        <f t="shared" ref="F136:F138" ca="1" si="190">IF(ISNA(AC136),"",AC136)</f>
        <v/>
      </c>
      <c r="G136" s="53" t="str">
        <f t="shared" ref="G136:G138" ca="1" si="191">IF(ISNA(AD136),"",AD136)</f>
        <v/>
      </c>
      <c r="H136" s="53" t="str">
        <f t="shared" ref="H136:H138" ca="1" si="192">IF(ISNA(AE136),"",AE136)</f>
        <v/>
      </c>
      <c r="I136" s="53" t="str">
        <f t="shared" ref="I136:I138" ca="1" si="193">IF(ISNA(AF136),"",AF136)</f>
        <v/>
      </c>
      <c r="J136" s="53" t="str">
        <f t="shared" ref="J136:J138" ca="1" si="194">IF(ISNA(AG136),"",AG136)</f>
        <v/>
      </c>
      <c r="K136" s="53" t="str">
        <f t="shared" ref="K136:K138" ca="1" si="195">IF(ISNA(AH136),"",AH136)</f>
        <v/>
      </c>
      <c r="L136" s="53" t="str">
        <f t="shared" ref="L136:L138" ca="1" si="196">IF(ISNA(AI136),"",AI136)</f>
        <v/>
      </c>
      <c r="M136" s="53" t="str">
        <f t="shared" ref="M136:M138" ca="1" si="197">IF(ISNA(AJ136),"",AJ136)</f>
        <v/>
      </c>
      <c r="N136" s="53" t="str">
        <f t="shared" ref="N136:N138" ca="1" si="198">IF(ISNA(AK136),"",AK136)</f>
        <v/>
      </c>
      <c r="O136" s="53" t="str">
        <f t="shared" ref="O136:O138" ca="1" si="199">IF(ISNA(AL136),"",AL136)</f>
        <v/>
      </c>
      <c r="P136" s="53" t="str">
        <f t="shared" ref="P136:P138" ca="1" si="200">IF(ISNA(AM136),"",AM136)</f>
        <v/>
      </c>
      <c r="Q136" s="53" t="str">
        <f t="shared" ref="Q136:Q138" ca="1" si="201">IF(ISNA(AN136),"",AN136)</f>
        <v/>
      </c>
      <c r="R136" s="53" t="str">
        <f t="shared" ref="R136:R138" ca="1" si="202">IF(ISNA(AO136),"",AO136)</f>
        <v/>
      </c>
      <c r="S136" s="53" t="str">
        <f t="shared" ref="S136:S138" ca="1" si="203">IF(ISNA(AP136),"",AP136)</f>
        <v/>
      </c>
      <c r="T136" s="53" t="str">
        <f t="shared" ref="T136:T138" ca="1" si="204">IF(ISNA(AQ136),"",AQ136)</f>
        <v/>
      </c>
      <c r="U136" s="53" t="str">
        <f t="shared" ref="U136:U138" ca="1" si="205">IF(ISNA(AR136),"",AR136)</f>
        <v/>
      </c>
      <c r="V136" s="53" t="str">
        <f t="shared" ref="V136:V138" ca="1" si="206">IF(ISNA(AS136),"",AS136)</f>
        <v/>
      </c>
      <c r="W136" s="68">
        <f ca="1">SUM(C136:V136)</f>
        <v>0</v>
      </c>
      <c r="X136" s="49"/>
      <c r="Z136" s="53" t="e">
        <f ca="1">IF(ISNA(VLOOKUP(Z135,OFFSET(Pairings!$D$2,($B136-1)*gamesPerRound,0,gamesPerRound,3),3,FALSE)),VLOOKUP(Z135,OFFSET(Pairings!$E$2,($B136-1)*gamesPerRound,0,gamesPerRound,3),3,FALSE),VLOOKUP(Z135,OFFSET(Pairings!$D$2,($B136-1)*gamesPerRound,0,gamesPerRound,3),3,FALSE))</f>
        <v>#N/A</v>
      </c>
      <c r="AA136" s="53" t="e">
        <f ca="1">IF(ISNA(VLOOKUP(AA135,OFFSET(Pairings!$D$2,($B136-1)*gamesPerRound,0,gamesPerRound,3),3,FALSE)),VLOOKUP(AA135,OFFSET(Pairings!$E$2,($B136-1)*gamesPerRound,0,gamesPerRound,3),3,FALSE),VLOOKUP(AA135,OFFSET(Pairings!$D$2,($B136-1)*gamesPerRound,0,gamesPerRound,3),3,FALSE))</f>
        <v>#N/A</v>
      </c>
      <c r="AB136" s="53" t="e">
        <f ca="1">IF(ISNA(VLOOKUP(AB135,OFFSET(Pairings!$D$2,($B136-1)*gamesPerRound,0,gamesPerRound,3),3,FALSE)),VLOOKUP(AB135,OFFSET(Pairings!$E$2,($B136-1)*gamesPerRound,0,gamesPerRound,3),3,FALSE),VLOOKUP(AB135,OFFSET(Pairings!$D$2,($B136-1)*gamesPerRound,0,gamesPerRound,3),3,FALSE))</f>
        <v>#N/A</v>
      </c>
      <c r="AC136" s="53" t="e">
        <f ca="1">IF(ISNA(VLOOKUP(AC135,OFFSET(Pairings!$D$2,($B136-1)*gamesPerRound,0,gamesPerRound,3),3,FALSE)),VLOOKUP(AC135,OFFSET(Pairings!$E$2,($B136-1)*gamesPerRound,0,gamesPerRound,3),3,FALSE),VLOOKUP(AC135,OFFSET(Pairings!$D$2,($B136-1)*gamesPerRound,0,gamesPerRound,3),3,FALSE))</f>
        <v>#N/A</v>
      </c>
      <c r="AD136" s="53" t="e">
        <f ca="1">IF(ISNA(VLOOKUP(AD135,OFFSET(Pairings!$D$2,($B136-1)*gamesPerRound,0,gamesPerRound,3),3,FALSE)),VLOOKUP(AD135,OFFSET(Pairings!$E$2,($B136-1)*gamesPerRound,0,gamesPerRound,3),3,FALSE),VLOOKUP(AD135,OFFSET(Pairings!$D$2,($B136-1)*gamesPerRound,0,gamesPerRound,3),3,FALSE))</f>
        <v>#N/A</v>
      </c>
      <c r="AE136" s="53" t="e">
        <f ca="1">IF(ISNA(VLOOKUP(AE135,OFFSET(Pairings!$D$2,($B136-1)*gamesPerRound,0,gamesPerRound,3),3,FALSE)),VLOOKUP(AE135,OFFSET(Pairings!$E$2,($B136-1)*gamesPerRound,0,gamesPerRound,3),3,FALSE),VLOOKUP(AE135,OFFSET(Pairings!$D$2,($B136-1)*gamesPerRound,0,gamesPerRound,3),3,FALSE))</f>
        <v>#N/A</v>
      </c>
      <c r="AF136" s="53" t="e">
        <f ca="1">IF(ISNA(VLOOKUP(AF135,OFFSET(Pairings!$D$2,($B136-1)*gamesPerRound,0,gamesPerRound,3),3,FALSE)),VLOOKUP(AF135,OFFSET(Pairings!$E$2,($B136-1)*gamesPerRound,0,gamesPerRound,3),3,FALSE),VLOOKUP(AF135,OFFSET(Pairings!$D$2,($B136-1)*gamesPerRound,0,gamesPerRound,3),3,FALSE))</f>
        <v>#N/A</v>
      </c>
      <c r="AG136" s="53" t="e">
        <f ca="1">IF(ISNA(VLOOKUP(AG135,OFFSET(Pairings!$D$2,($B136-1)*gamesPerRound,0,gamesPerRound,3),3,FALSE)),VLOOKUP(AG135,OFFSET(Pairings!$E$2,($B136-1)*gamesPerRound,0,gamesPerRound,3),3,FALSE),VLOOKUP(AG135,OFFSET(Pairings!$D$2,($B136-1)*gamesPerRound,0,gamesPerRound,3),3,FALSE))</f>
        <v>#N/A</v>
      </c>
      <c r="AH136" s="53" t="e">
        <f ca="1">IF(ISNA(VLOOKUP(AH135,OFFSET(Pairings!$D$2,($B136-1)*gamesPerRound,0,gamesPerRound,3),3,FALSE)),VLOOKUP(AH135,OFFSET(Pairings!$E$2,($B136-1)*gamesPerRound,0,gamesPerRound,3),3,FALSE),VLOOKUP(AH135,OFFSET(Pairings!$D$2,($B136-1)*gamesPerRound,0,gamesPerRound,3),3,FALSE))</f>
        <v>#N/A</v>
      </c>
      <c r="AI136" s="53" t="e">
        <f ca="1">IF(ISNA(VLOOKUP(AI135,OFFSET(Pairings!$D$2,($B136-1)*gamesPerRound,0,gamesPerRound,3),3,FALSE)),VLOOKUP(AI135,OFFSET(Pairings!$E$2,($B136-1)*gamesPerRound,0,gamesPerRound,3),3,FALSE),VLOOKUP(AI135,OFFSET(Pairings!$D$2,($B136-1)*gamesPerRound,0,gamesPerRound,3),3,FALSE))</f>
        <v>#N/A</v>
      </c>
      <c r="AJ136" s="53" t="e">
        <f ca="1">IF(ISNA(VLOOKUP(AJ135,OFFSET(Pairings!$D$2,($B136-1)*gamesPerRound,0,gamesPerRound,3),3,FALSE)),VLOOKUP(AJ135,OFFSET(Pairings!$E$2,($B136-1)*gamesPerRound,0,gamesPerRound,3),3,FALSE),VLOOKUP(AJ135,OFFSET(Pairings!$D$2,($B136-1)*gamesPerRound,0,gamesPerRound,3),3,FALSE))</f>
        <v>#N/A</v>
      </c>
      <c r="AK136" s="54" t="e">
        <f ca="1">IF(ISNA(VLOOKUP(AK135,OFFSET(Pairings!$D$2,($B136-1)*gamesPerRound,0,gamesPerRound,3),3,FALSE)),VLOOKUP(AK135,OFFSET(Pairings!$E$2,($B136-1)*gamesPerRound,0,gamesPerRound,3),3,FALSE),VLOOKUP(AK135,OFFSET(Pairings!$D$2,($B136-1)*gamesPerRound,0,gamesPerRound,3),3,FALSE))</f>
        <v>#N/A</v>
      </c>
      <c r="AL136" s="54" t="e">
        <f ca="1">IF(ISNA(VLOOKUP(AL135,OFFSET(Pairings!$D$2,($B136-1)*gamesPerRound,0,gamesPerRound,3),3,FALSE)),VLOOKUP(AL135,OFFSET(Pairings!$E$2,($B136-1)*gamesPerRound,0,gamesPerRound,3),3,FALSE),VLOOKUP(AL135,OFFSET(Pairings!$D$2,($B136-1)*gamesPerRound,0,gamesPerRound,3),3,FALSE))</f>
        <v>#N/A</v>
      </c>
      <c r="AM136" s="54" t="e">
        <f ca="1">IF(ISNA(VLOOKUP(AM135,OFFSET(Pairings!$D$2,($B136-1)*gamesPerRound,0,gamesPerRound,3),3,FALSE)),VLOOKUP(AM135,OFFSET(Pairings!$E$2,($B136-1)*gamesPerRound,0,gamesPerRound,3),3,FALSE),VLOOKUP(AM135,OFFSET(Pairings!$D$2,($B136-1)*gamesPerRound,0,gamesPerRound,3),3,FALSE))</f>
        <v>#N/A</v>
      </c>
      <c r="AN136" s="54" t="e">
        <f ca="1">IF(ISNA(VLOOKUP(AN135,OFFSET(Pairings!$D$2,($B136-1)*gamesPerRound,0,gamesPerRound,3),3,FALSE)),VLOOKUP(AN135,OFFSET(Pairings!$E$2,($B136-1)*gamesPerRound,0,gamesPerRound,3),3,FALSE),VLOOKUP(AN135,OFFSET(Pairings!$D$2,($B136-1)*gamesPerRound,0,gamesPerRound,3),3,FALSE))</f>
        <v>#N/A</v>
      </c>
      <c r="AO136" s="54" t="e">
        <f ca="1">IF(ISNA(VLOOKUP(AO135,OFFSET(Pairings!$D$2,($B136-1)*gamesPerRound,0,gamesPerRound,3),3,FALSE)),VLOOKUP(AO135,OFFSET(Pairings!$E$2,($B136-1)*gamesPerRound,0,gamesPerRound,3),3,FALSE),VLOOKUP(AO135,OFFSET(Pairings!$D$2,($B136-1)*gamesPerRound,0,gamesPerRound,3),3,FALSE))</f>
        <v>#N/A</v>
      </c>
      <c r="AP136" s="54" t="e">
        <f ca="1">IF(ISNA(VLOOKUP(AP135,OFFSET(Pairings!$D$2,($B136-1)*gamesPerRound,0,gamesPerRound,3),3,FALSE)),VLOOKUP(AP135,OFFSET(Pairings!$E$2,($B136-1)*gamesPerRound,0,gamesPerRound,3),3,FALSE),VLOOKUP(AP135,OFFSET(Pairings!$D$2,($B136-1)*gamesPerRound,0,gamesPerRound,3),3,FALSE))</f>
        <v>#N/A</v>
      </c>
      <c r="AQ136" s="54" t="e">
        <f ca="1">IF(ISNA(VLOOKUP(AQ135,OFFSET(Pairings!$D$2,($B136-1)*gamesPerRound,0,gamesPerRound,3),3,FALSE)),VLOOKUP(AQ135,OFFSET(Pairings!$E$2,($B136-1)*gamesPerRound,0,gamesPerRound,3),3,FALSE),VLOOKUP(AQ135,OFFSET(Pairings!$D$2,($B136-1)*gamesPerRound,0,gamesPerRound,3),3,FALSE))</f>
        <v>#N/A</v>
      </c>
      <c r="AR136" s="54" t="e">
        <f ca="1">IF(ISNA(VLOOKUP(AR135,OFFSET(Pairings!$D$2,($B136-1)*gamesPerRound,0,gamesPerRound,3),3,FALSE)),VLOOKUP(AR135,OFFSET(Pairings!$E$2,($B136-1)*gamesPerRound,0,gamesPerRound,3),3,FALSE),VLOOKUP(AR135,OFFSET(Pairings!$D$2,($B136-1)*gamesPerRound,0,gamesPerRound,3),3,FALSE))</f>
        <v>#N/A</v>
      </c>
      <c r="AS136" s="54" t="e">
        <f ca="1">IF(ISNA(VLOOKUP(AS135,OFFSET(Pairings!$D$2,($B136-1)*gamesPerRound,0,gamesPerRound,3),3,FALSE)),VLOOKUP(AS135,OFFSET(Pairings!$E$2,($B136-1)*gamesPerRound,0,gamesPerRound,3),3,FALSE),VLOOKUP(AS135,OFFSET(Pairings!$D$2,($B136-1)*gamesPerRound,0,gamesPerRound,3),3,FALSE))</f>
        <v>#N/A</v>
      </c>
      <c r="AT136" s="49" t="e">
        <f ca="1">SUM(Z136:AS136)</f>
        <v>#N/A</v>
      </c>
    </row>
    <row r="137" spans="1:46" x14ac:dyDescent="0.2">
      <c r="B137" s="48">
        <v>2</v>
      </c>
      <c r="C137" s="55" t="str">
        <f t="shared" ca="1" si="187"/>
        <v/>
      </c>
      <c r="D137" s="33" t="str">
        <f t="shared" ca="1" si="188"/>
        <v/>
      </c>
      <c r="E137" s="33" t="str">
        <f t="shared" ca="1" si="189"/>
        <v/>
      </c>
      <c r="F137" s="33" t="str">
        <f t="shared" ca="1" si="190"/>
        <v/>
      </c>
      <c r="G137" s="33" t="str">
        <f t="shared" ca="1" si="191"/>
        <v/>
      </c>
      <c r="H137" s="33" t="str">
        <f t="shared" ca="1" si="192"/>
        <v/>
      </c>
      <c r="I137" s="33" t="str">
        <f t="shared" ca="1" si="193"/>
        <v/>
      </c>
      <c r="J137" s="33" t="str">
        <f t="shared" ca="1" si="194"/>
        <v/>
      </c>
      <c r="K137" s="33" t="str">
        <f t="shared" ca="1" si="195"/>
        <v/>
      </c>
      <c r="L137" s="33" t="str">
        <f t="shared" ca="1" si="196"/>
        <v/>
      </c>
      <c r="M137" s="33" t="str">
        <f t="shared" ca="1" si="197"/>
        <v/>
      </c>
      <c r="N137" s="33" t="str">
        <f t="shared" ca="1" si="198"/>
        <v/>
      </c>
      <c r="O137" s="33" t="str">
        <f t="shared" ca="1" si="199"/>
        <v/>
      </c>
      <c r="P137" s="33" t="str">
        <f t="shared" ca="1" si="200"/>
        <v/>
      </c>
      <c r="Q137" s="33" t="str">
        <f t="shared" ca="1" si="201"/>
        <v/>
      </c>
      <c r="R137" s="33" t="str">
        <f t="shared" ca="1" si="202"/>
        <v/>
      </c>
      <c r="S137" s="33" t="str">
        <f t="shared" ca="1" si="203"/>
        <v/>
      </c>
      <c r="T137" s="33" t="str">
        <f t="shared" ca="1" si="204"/>
        <v/>
      </c>
      <c r="U137" s="33" t="str">
        <f t="shared" ca="1" si="205"/>
        <v/>
      </c>
      <c r="V137" s="33" t="str">
        <f t="shared" ca="1" si="206"/>
        <v/>
      </c>
      <c r="W137" s="69">
        <f ca="1">SUM(C137:V137)</f>
        <v>0</v>
      </c>
      <c r="X137" s="49"/>
      <c r="Z137" s="55" t="e">
        <f ca="1">IF(ISNA(VLOOKUP(Z135,OFFSET(Pairings!$D$2,($B137-1)*gamesPerRound,0,gamesPerRound,3),3,FALSE)),VLOOKUP(Z135,OFFSET(Pairings!$E$2,($B137-1)*gamesPerRound,0,gamesPerRound,3),3,FALSE),VLOOKUP(Z135,OFFSET(Pairings!$D$2,($B137-1)*gamesPerRound,0,gamesPerRound,3),3,FALSE))</f>
        <v>#N/A</v>
      </c>
      <c r="AA137" s="33" t="e">
        <f ca="1">IF(ISNA(VLOOKUP(AA135,OFFSET(Pairings!$D$2,($B137-1)*gamesPerRound,0,gamesPerRound,3),3,FALSE)),VLOOKUP(AA135,OFFSET(Pairings!$E$2,($B137-1)*gamesPerRound,0,gamesPerRound,3),3,FALSE),VLOOKUP(AA135,OFFSET(Pairings!$D$2,($B137-1)*gamesPerRound,0,gamesPerRound,3),3,FALSE))</f>
        <v>#N/A</v>
      </c>
      <c r="AB137" s="33" t="e">
        <f ca="1">IF(ISNA(VLOOKUP(AB135,OFFSET(Pairings!$D$2,($B137-1)*gamesPerRound,0,gamesPerRound,3),3,FALSE)),VLOOKUP(AB135,OFFSET(Pairings!$E$2,($B137-1)*gamesPerRound,0,gamesPerRound,3),3,FALSE),VLOOKUP(AB135,OFFSET(Pairings!$D$2,($B137-1)*gamesPerRound,0,gamesPerRound,3),3,FALSE))</f>
        <v>#N/A</v>
      </c>
      <c r="AC137" s="33" t="e">
        <f ca="1">IF(ISNA(VLOOKUP(AC135,OFFSET(Pairings!$D$2,($B137-1)*gamesPerRound,0,gamesPerRound,3),3,FALSE)),VLOOKUP(AC135,OFFSET(Pairings!$E$2,($B137-1)*gamesPerRound,0,gamesPerRound,3),3,FALSE),VLOOKUP(AC135,OFFSET(Pairings!$D$2,($B137-1)*gamesPerRound,0,gamesPerRound,3),3,FALSE))</f>
        <v>#N/A</v>
      </c>
      <c r="AD137" s="33" t="e">
        <f ca="1">IF(ISNA(VLOOKUP(AD135,OFFSET(Pairings!$D$2,($B137-1)*gamesPerRound,0,gamesPerRound,3),3,FALSE)),VLOOKUP(AD135,OFFSET(Pairings!$E$2,($B137-1)*gamesPerRound,0,gamesPerRound,3),3,FALSE),VLOOKUP(AD135,OFFSET(Pairings!$D$2,($B137-1)*gamesPerRound,0,gamesPerRound,3),3,FALSE))</f>
        <v>#N/A</v>
      </c>
      <c r="AE137" s="33" t="e">
        <f ca="1">IF(ISNA(VLOOKUP(AE135,OFFSET(Pairings!$D$2,($B137-1)*gamesPerRound,0,gamesPerRound,3),3,FALSE)),VLOOKUP(AE135,OFFSET(Pairings!$E$2,($B137-1)*gamesPerRound,0,gamesPerRound,3),3,FALSE),VLOOKUP(AE135,OFFSET(Pairings!$D$2,($B137-1)*gamesPerRound,0,gamesPerRound,3),3,FALSE))</f>
        <v>#N/A</v>
      </c>
      <c r="AF137" s="33" t="e">
        <f ca="1">IF(ISNA(VLOOKUP(AF135,OFFSET(Pairings!$D$2,($B137-1)*gamesPerRound,0,gamesPerRound,3),3,FALSE)),VLOOKUP(AF135,OFFSET(Pairings!$E$2,($B137-1)*gamesPerRound,0,gamesPerRound,3),3,FALSE),VLOOKUP(AF135,OFFSET(Pairings!$D$2,($B137-1)*gamesPerRound,0,gamesPerRound,3),3,FALSE))</f>
        <v>#N/A</v>
      </c>
      <c r="AG137" s="33" t="e">
        <f ca="1">IF(ISNA(VLOOKUP(AG135,OFFSET(Pairings!$D$2,($B137-1)*gamesPerRound,0,gamesPerRound,3),3,FALSE)),VLOOKUP(AG135,OFFSET(Pairings!$E$2,($B137-1)*gamesPerRound,0,gamesPerRound,3),3,FALSE),VLOOKUP(AG135,OFFSET(Pairings!$D$2,($B137-1)*gamesPerRound,0,gamesPerRound,3),3,FALSE))</f>
        <v>#N/A</v>
      </c>
      <c r="AH137" s="33" t="e">
        <f ca="1">IF(ISNA(VLOOKUP(AH135,OFFSET(Pairings!$D$2,($B137-1)*gamesPerRound,0,gamesPerRound,3),3,FALSE)),VLOOKUP(AH135,OFFSET(Pairings!$E$2,($B137-1)*gamesPerRound,0,gamesPerRound,3),3,FALSE),VLOOKUP(AH135,OFFSET(Pairings!$D$2,($B137-1)*gamesPerRound,0,gamesPerRound,3),3,FALSE))</f>
        <v>#N/A</v>
      </c>
      <c r="AI137" s="33" t="e">
        <f ca="1">IF(ISNA(VLOOKUP(AI135,OFFSET(Pairings!$D$2,($B137-1)*gamesPerRound,0,gamesPerRound,3),3,FALSE)),VLOOKUP(AI135,OFFSET(Pairings!$E$2,($B137-1)*gamesPerRound,0,gamesPerRound,3),3,FALSE),VLOOKUP(AI135,OFFSET(Pairings!$D$2,($B137-1)*gamesPerRound,0,gamesPerRound,3),3,FALSE))</f>
        <v>#N/A</v>
      </c>
      <c r="AJ137" s="33" t="e">
        <f ca="1">IF(ISNA(VLOOKUP(AJ135,OFFSET(Pairings!$D$2,($B137-1)*gamesPerRound,0,gamesPerRound,3),3,FALSE)),VLOOKUP(AJ135,OFFSET(Pairings!$E$2,($B137-1)*gamesPerRound,0,gamesPerRound,3),3,FALSE),VLOOKUP(AJ135,OFFSET(Pairings!$D$2,($B137-1)*gamesPerRound,0,gamesPerRound,3),3,FALSE))</f>
        <v>#N/A</v>
      </c>
      <c r="AK137" s="56" t="e">
        <f ca="1">IF(ISNA(VLOOKUP(AK135,OFFSET(Pairings!$D$2,($B137-1)*gamesPerRound,0,gamesPerRound,3),3,FALSE)),VLOOKUP(AK135,OFFSET(Pairings!$E$2,($B137-1)*gamesPerRound,0,gamesPerRound,3),3,FALSE),VLOOKUP(AK135,OFFSET(Pairings!$D$2,($B137-1)*gamesPerRound,0,gamesPerRound,3),3,FALSE))</f>
        <v>#N/A</v>
      </c>
      <c r="AL137" s="56" t="e">
        <f ca="1">IF(ISNA(VLOOKUP(AL135,OFFSET(Pairings!$D$2,($B137-1)*gamesPerRound,0,gamesPerRound,3),3,FALSE)),VLOOKUP(AL135,OFFSET(Pairings!$E$2,($B137-1)*gamesPerRound,0,gamesPerRound,3),3,FALSE),VLOOKUP(AL135,OFFSET(Pairings!$D$2,($B137-1)*gamesPerRound,0,gamesPerRound,3),3,FALSE))</f>
        <v>#N/A</v>
      </c>
      <c r="AM137" s="56" t="e">
        <f ca="1">IF(ISNA(VLOOKUP(AM135,OFFSET(Pairings!$D$2,($B137-1)*gamesPerRound,0,gamesPerRound,3),3,FALSE)),VLOOKUP(AM135,OFFSET(Pairings!$E$2,($B137-1)*gamesPerRound,0,gamesPerRound,3),3,FALSE),VLOOKUP(AM135,OFFSET(Pairings!$D$2,($B137-1)*gamesPerRound,0,gamesPerRound,3),3,FALSE))</f>
        <v>#N/A</v>
      </c>
      <c r="AN137" s="56" t="e">
        <f ca="1">IF(ISNA(VLOOKUP(AN135,OFFSET(Pairings!$D$2,($B137-1)*gamesPerRound,0,gamesPerRound,3),3,FALSE)),VLOOKUP(AN135,OFFSET(Pairings!$E$2,($B137-1)*gamesPerRound,0,gamesPerRound,3),3,FALSE),VLOOKUP(AN135,OFFSET(Pairings!$D$2,($B137-1)*gamesPerRound,0,gamesPerRound,3),3,FALSE))</f>
        <v>#N/A</v>
      </c>
      <c r="AO137" s="56" t="e">
        <f ca="1">IF(ISNA(VLOOKUP(AO135,OFFSET(Pairings!$D$2,($B137-1)*gamesPerRound,0,gamesPerRound,3),3,FALSE)),VLOOKUP(AO135,OFFSET(Pairings!$E$2,($B137-1)*gamesPerRound,0,gamesPerRound,3),3,FALSE),VLOOKUP(AO135,OFFSET(Pairings!$D$2,($B137-1)*gamesPerRound,0,gamesPerRound,3),3,FALSE))</f>
        <v>#N/A</v>
      </c>
      <c r="AP137" s="56" t="e">
        <f ca="1">IF(ISNA(VLOOKUP(AP135,OFFSET(Pairings!$D$2,($B137-1)*gamesPerRound,0,gamesPerRound,3),3,FALSE)),VLOOKUP(AP135,OFFSET(Pairings!$E$2,($B137-1)*gamesPerRound,0,gamesPerRound,3),3,FALSE),VLOOKUP(AP135,OFFSET(Pairings!$D$2,($B137-1)*gamesPerRound,0,gamesPerRound,3),3,FALSE))</f>
        <v>#N/A</v>
      </c>
      <c r="AQ137" s="56" t="e">
        <f ca="1">IF(ISNA(VLOOKUP(AQ135,OFFSET(Pairings!$D$2,($B137-1)*gamesPerRound,0,gamesPerRound,3),3,FALSE)),VLOOKUP(AQ135,OFFSET(Pairings!$E$2,($B137-1)*gamesPerRound,0,gamesPerRound,3),3,FALSE),VLOOKUP(AQ135,OFFSET(Pairings!$D$2,($B137-1)*gamesPerRound,0,gamesPerRound,3),3,FALSE))</f>
        <v>#N/A</v>
      </c>
      <c r="AR137" s="56" t="e">
        <f ca="1">IF(ISNA(VLOOKUP(AR135,OFFSET(Pairings!$D$2,($B137-1)*gamesPerRound,0,gamesPerRound,3),3,FALSE)),VLOOKUP(AR135,OFFSET(Pairings!$E$2,($B137-1)*gamesPerRound,0,gamesPerRound,3),3,FALSE),VLOOKUP(AR135,OFFSET(Pairings!$D$2,($B137-1)*gamesPerRound,0,gamesPerRound,3),3,FALSE))</f>
        <v>#N/A</v>
      </c>
      <c r="AS137" s="56" t="e">
        <f ca="1">IF(ISNA(VLOOKUP(AS135,OFFSET(Pairings!$D$2,($B137-1)*gamesPerRound,0,gamesPerRound,3),3,FALSE)),VLOOKUP(AS135,OFFSET(Pairings!$E$2,($B137-1)*gamesPerRound,0,gamesPerRound,3),3,FALSE),VLOOKUP(AS135,OFFSET(Pairings!$D$2,($B137-1)*gamesPerRound,0,gamesPerRound,3),3,FALSE))</f>
        <v>#N/A</v>
      </c>
      <c r="AT137" s="49" t="e">
        <f ca="1">SUM(Z137:AS137)</f>
        <v>#N/A</v>
      </c>
    </row>
    <row r="138" spans="1:46" x14ac:dyDescent="0.2">
      <c r="B138" s="48">
        <v>3</v>
      </c>
      <c r="C138" s="57" t="str">
        <f t="shared" ca="1" si="187"/>
        <v/>
      </c>
      <c r="D138" s="58" t="str">
        <f t="shared" ca="1" si="188"/>
        <v/>
      </c>
      <c r="E138" s="58" t="str">
        <f t="shared" ca="1" si="189"/>
        <v/>
      </c>
      <c r="F138" s="58" t="str">
        <f t="shared" ca="1" si="190"/>
        <v/>
      </c>
      <c r="G138" s="58" t="str">
        <f t="shared" ca="1" si="191"/>
        <v/>
      </c>
      <c r="H138" s="58" t="str">
        <f t="shared" ca="1" si="192"/>
        <v/>
      </c>
      <c r="I138" s="58" t="str">
        <f t="shared" ca="1" si="193"/>
        <v/>
      </c>
      <c r="J138" s="58" t="str">
        <f t="shared" ca="1" si="194"/>
        <v/>
      </c>
      <c r="K138" s="58" t="str">
        <f t="shared" ca="1" si="195"/>
        <v/>
      </c>
      <c r="L138" s="58" t="str">
        <f t="shared" ca="1" si="196"/>
        <v/>
      </c>
      <c r="M138" s="58" t="str">
        <f t="shared" ca="1" si="197"/>
        <v/>
      </c>
      <c r="N138" s="58" t="str">
        <f t="shared" ca="1" si="198"/>
        <v/>
      </c>
      <c r="O138" s="58" t="str">
        <f t="shared" ca="1" si="199"/>
        <v/>
      </c>
      <c r="P138" s="58" t="str">
        <f t="shared" ca="1" si="200"/>
        <v/>
      </c>
      <c r="Q138" s="58" t="str">
        <f t="shared" ca="1" si="201"/>
        <v/>
      </c>
      <c r="R138" s="58" t="str">
        <f t="shared" ca="1" si="202"/>
        <v/>
      </c>
      <c r="S138" s="58" t="str">
        <f t="shared" ca="1" si="203"/>
        <v/>
      </c>
      <c r="T138" s="58" t="str">
        <f t="shared" ca="1" si="204"/>
        <v/>
      </c>
      <c r="U138" s="58" t="str">
        <f t="shared" ca="1" si="205"/>
        <v/>
      </c>
      <c r="V138" s="58" t="str">
        <f t="shared" ca="1" si="206"/>
        <v/>
      </c>
      <c r="W138" s="69">
        <f ca="1">SUM(C138:V138)</f>
        <v>0</v>
      </c>
      <c r="X138" s="49"/>
      <c r="Z138" s="57" t="e">
        <f ca="1">IF(ISNA(VLOOKUP(Z135,OFFSET(Pairings!$D$2,($B138-1)*gamesPerRound,0,gamesPerRound,3),3,FALSE)),VLOOKUP(Z135,OFFSET(Pairings!$E$2,($B138-1)*gamesPerRound,0,gamesPerRound,3),3,FALSE),VLOOKUP(Z135,OFFSET(Pairings!$D$2,($B138-1)*gamesPerRound,0,gamesPerRound,3),3,FALSE))</f>
        <v>#N/A</v>
      </c>
      <c r="AA138" s="58" t="e">
        <f ca="1">IF(ISNA(VLOOKUP(AA135,OFFSET(Pairings!$D$2,($B138-1)*gamesPerRound,0,gamesPerRound,3),3,FALSE)),VLOOKUP(AA135,OFFSET(Pairings!$E$2,($B138-1)*gamesPerRound,0,gamesPerRound,3),3,FALSE),VLOOKUP(AA135,OFFSET(Pairings!$D$2,($B138-1)*gamesPerRound,0,gamesPerRound,3),3,FALSE))</f>
        <v>#N/A</v>
      </c>
      <c r="AB138" s="58" t="e">
        <f ca="1">IF(ISNA(VLOOKUP(AB135,OFFSET(Pairings!$D$2,($B138-1)*gamesPerRound,0,gamesPerRound,3),3,FALSE)),VLOOKUP(AB135,OFFSET(Pairings!$E$2,($B138-1)*gamesPerRound,0,gamesPerRound,3),3,FALSE),VLOOKUP(AB135,OFFSET(Pairings!$D$2,($B138-1)*gamesPerRound,0,gamesPerRound,3),3,FALSE))</f>
        <v>#N/A</v>
      </c>
      <c r="AC138" s="58" t="e">
        <f ca="1">IF(ISNA(VLOOKUP(AC135,OFFSET(Pairings!$D$2,($B138-1)*gamesPerRound,0,gamesPerRound,3),3,FALSE)),VLOOKUP(AC135,OFFSET(Pairings!$E$2,($B138-1)*gamesPerRound,0,gamesPerRound,3),3,FALSE),VLOOKUP(AC135,OFFSET(Pairings!$D$2,($B138-1)*gamesPerRound,0,gamesPerRound,3),3,FALSE))</f>
        <v>#N/A</v>
      </c>
      <c r="AD138" s="58" t="e">
        <f ca="1">IF(ISNA(VLOOKUP(AD135,OFFSET(Pairings!$D$2,($B138-1)*gamesPerRound,0,gamesPerRound,3),3,FALSE)),VLOOKUP(AD135,OFFSET(Pairings!$E$2,($B138-1)*gamesPerRound,0,gamesPerRound,3),3,FALSE),VLOOKUP(AD135,OFFSET(Pairings!$D$2,($B138-1)*gamesPerRound,0,gamesPerRound,3),3,FALSE))</f>
        <v>#N/A</v>
      </c>
      <c r="AE138" s="58" t="e">
        <f ca="1">IF(ISNA(VLOOKUP(AE135,OFFSET(Pairings!$D$2,($B138-1)*gamesPerRound,0,gamesPerRound,3),3,FALSE)),VLOOKUP(AE135,OFFSET(Pairings!$E$2,($B138-1)*gamesPerRound,0,gamesPerRound,3),3,FALSE),VLOOKUP(AE135,OFFSET(Pairings!$D$2,($B138-1)*gamesPerRound,0,gamesPerRound,3),3,FALSE))</f>
        <v>#N/A</v>
      </c>
      <c r="AF138" s="58" t="e">
        <f ca="1">IF(ISNA(VLOOKUP(AF135,OFFSET(Pairings!$D$2,($B138-1)*gamesPerRound,0,gamesPerRound,3),3,FALSE)),VLOOKUP(AF135,OFFSET(Pairings!$E$2,($B138-1)*gamesPerRound,0,gamesPerRound,3),3,FALSE),VLOOKUP(AF135,OFFSET(Pairings!$D$2,($B138-1)*gamesPerRound,0,gamesPerRound,3),3,FALSE))</f>
        <v>#N/A</v>
      </c>
      <c r="AG138" s="58" t="e">
        <f ca="1">IF(ISNA(VLOOKUP(AG135,OFFSET(Pairings!$D$2,($B138-1)*gamesPerRound,0,gamesPerRound,3),3,FALSE)),VLOOKUP(AG135,OFFSET(Pairings!$E$2,($B138-1)*gamesPerRound,0,gamesPerRound,3),3,FALSE),VLOOKUP(AG135,OFFSET(Pairings!$D$2,($B138-1)*gamesPerRound,0,gamesPerRound,3),3,FALSE))</f>
        <v>#N/A</v>
      </c>
      <c r="AH138" s="58" t="e">
        <f ca="1">IF(ISNA(VLOOKUP(AH135,OFFSET(Pairings!$D$2,($B138-1)*gamesPerRound,0,gamesPerRound,3),3,FALSE)),VLOOKUP(AH135,OFFSET(Pairings!$E$2,($B138-1)*gamesPerRound,0,gamesPerRound,3),3,FALSE),VLOOKUP(AH135,OFFSET(Pairings!$D$2,($B138-1)*gamesPerRound,0,gamesPerRound,3),3,FALSE))</f>
        <v>#N/A</v>
      </c>
      <c r="AI138" s="58" t="e">
        <f ca="1">IF(ISNA(VLOOKUP(AI135,OFFSET(Pairings!$D$2,($B138-1)*gamesPerRound,0,gamesPerRound,3),3,FALSE)),VLOOKUP(AI135,OFFSET(Pairings!$E$2,($B138-1)*gamesPerRound,0,gamesPerRound,3),3,FALSE),VLOOKUP(AI135,OFFSET(Pairings!$D$2,($B138-1)*gamesPerRound,0,gamesPerRound,3),3,FALSE))</f>
        <v>#N/A</v>
      </c>
      <c r="AJ138" s="58" t="e">
        <f ca="1">IF(ISNA(VLOOKUP(AJ135,OFFSET(Pairings!$D$2,($B138-1)*gamesPerRound,0,gamesPerRound,3),3,FALSE)),VLOOKUP(AJ135,OFFSET(Pairings!$E$2,($B138-1)*gamesPerRound,0,gamesPerRound,3),3,FALSE),VLOOKUP(AJ135,OFFSET(Pairings!$D$2,($B138-1)*gamesPerRound,0,gamesPerRound,3),3,FALSE))</f>
        <v>#N/A</v>
      </c>
      <c r="AK138" s="59" t="e">
        <f ca="1">IF(ISNA(VLOOKUP(AK135,OFFSET(Pairings!$D$2,($B138-1)*gamesPerRound,0,gamesPerRound,3),3,FALSE)),VLOOKUP(AK135,OFFSET(Pairings!$E$2,($B138-1)*gamesPerRound,0,gamesPerRound,3),3,FALSE),VLOOKUP(AK135,OFFSET(Pairings!$D$2,($B138-1)*gamesPerRound,0,gamesPerRound,3),3,FALSE))</f>
        <v>#N/A</v>
      </c>
      <c r="AL138" s="59" t="e">
        <f ca="1">IF(ISNA(VLOOKUP(AL135,OFFSET(Pairings!$D$2,($B138-1)*gamesPerRound,0,gamesPerRound,3),3,FALSE)),VLOOKUP(AL135,OFFSET(Pairings!$E$2,($B138-1)*gamesPerRound,0,gamesPerRound,3),3,FALSE),VLOOKUP(AL135,OFFSET(Pairings!$D$2,($B138-1)*gamesPerRound,0,gamesPerRound,3),3,FALSE))</f>
        <v>#N/A</v>
      </c>
      <c r="AM138" s="59" t="e">
        <f ca="1">IF(ISNA(VLOOKUP(AM135,OFFSET(Pairings!$D$2,($B138-1)*gamesPerRound,0,gamesPerRound,3),3,FALSE)),VLOOKUP(AM135,OFFSET(Pairings!$E$2,($B138-1)*gamesPerRound,0,gamesPerRound,3),3,FALSE),VLOOKUP(AM135,OFFSET(Pairings!$D$2,($B138-1)*gamesPerRound,0,gamesPerRound,3),3,FALSE))</f>
        <v>#N/A</v>
      </c>
      <c r="AN138" s="59" t="e">
        <f ca="1">IF(ISNA(VLOOKUP(AN135,OFFSET(Pairings!$D$2,($B138-1)*gamesPerRound,0,gamesPerRound,3),3,FALSE)),VLOOKUP(AN135,OFFSET(Pairings!$E$2,($B138-1)*gamesPerRound,0,gamesPerRound,3),3,FALSE),VLOOKUP(AN135,OFFSET(Pairings!$D$2,($B138-1)*gamesPerRound,0,gamesPerRound,3),3,FALSE))</f>
        <v>#N/A</v>
      </c>
      <c r="AO138" s="59" t="e">
        <f ca="1">IF(ISNA(VLOOKUP(AO135,OFFSET(Pairings!$D$2,($B138-1)*gamesPerRound,0,gamesPerRound,3),3,FALSE)),VLOOKUP(AO135,OFFSET(Pairings!$E$2,($B138-1)*gamesPerRound,0,gamesPerRound,3),3,FALSE),VLOOKUP(AO135,OFFSET(Pairings!$D$2,($B138-1)*gamesPerRound,0,gamesPerRound,3),3,FALSE))</f>
        <v>#N/A</v>
      </c>
      <c r="AP138" s="59" t="e">
        <f ca="1">IF(ISNA(VLOOKUP(AP135,OFFSET(Pairings!$D$2,($B138-1)*gamesPerRound,0,gamesPerRound,3),3,FALSE)),VLOOKUP(AP135,OFFSET(Pairings!$E$2,($B138-1)*gamesPerRound,0,gamesPerRound,3),3,FALSE),VLOOKUP(AP135,OFFSET(Pairings!$D$2,($B138-1)*gamesPerRound,0,gamesPerRound,3),3,FALSE))</f>
        <v>#N/A</v>
      </c>
      <c r="AQ138" s="59" t="e">
        <f ca="1">IF(ISNA(VLOOKUP(AQ135,OFFSET(Pairings!$D$2,($B138-1)*gamesPerRound,0,gamesPerRound,3),3,FALSE)),VLOOKUP(AQ135,OFFSET(Pairings!$E$2,($B138-1)*gamesPerRound,0,gamesPerRound,3),3,FALSE),VLOOKUP(AQ135,OFFSET(Pairings!$D$2,($B138-1)*gamesPerRound,0,gamesPerRound,3),3,FALSE))</f>
        <v>#N/A</v>
      </c>
      <c r="AR138" s="59" t="e">
        <f ca="1">IF(ISNA(VLOOKUP(AR135,OFFSET(Pairings!$D$2,($B138-1)*gamesPerRound,0,gamesPerRound,3),3,FALSE)),VLOOKUP(AR135,OFFSET(Pairings!$E$2,($B138-1)*gamesPerRound,0,gamesPerRound,3),3,FALSE),VLOOKUP(AR135,OFFSET(Pairings!$D$2,($B138-1)*gamesPerRound,0,gamesPerRound,3),3,FALSE))</f>
        <v>#N/A</v>
      </c>
      <c r="AS138" s="59" t="e">
        <f ca="1">IF(ISNA(VLOOKUP(AS135,OFFSET(Pairings!$D$2,($B138-1)*gamesPerRound,0,gamesPerRound,3),3,FALSE)),VLOOKUP(AS135,OFFSET(Pairings!$E$2,($B138-1)*gamesPerRound,0,gamesPerRound,3),3,FALSE),VLOOKUP(AS135,OFFSET(Pairings!$D$2,($B138-1)*gamesPerRound,0,gamesPerRound,3),3,FALSE))</f>
        <v>#N/A</v>
      </c>
      <c r="AT138" s="49" t="e">
        <f ca="1">SUM(Z138:AS138)</f>
        <v>#N/A</v>
      </c>
    </row>
    <row r="139" spans="1:46" ht="15.75" thickBot="1" x14ac:dyDescent="0.25">
      <c r="B139" s="18" t="s">
        <v>110</v>
      </c>
      <c r="C139" s="61">
        <f t="shared" ref="C139:W139" ca="1" si="207">SUM(C136:C138)</f>
        <v>0</v>
      </c>
      <c r="D139" s="51">
        <f t="shared" ca="1" si="207"/>
        <v>0</v>
      </c>
      <c r="E139" s="51">
        <f t="shared" ca="1" si="207"/>
        <v>0</v>
      </c>
      <c r="F139" s="51">
        <f t="shared" ca="1" si="207"/>
        <v>0</v>
      </c>
      <c r="G139" s="51">
        <f t="shared" ca="1" si="207"/>
        <v>0</v>
      </c>
      <c r="H139" s="51">
        <f t="shared" ca="1" si="207"/>
        <v>0</v>
      </c>
      <c r="I139" s="51">
        <f t="shared" ca="1" si="207"/>
        <v>0</v>
      </c>
      <c r="J139" s="51">
        <f t="shared" ca="1" si="207"/>
        <v>0</v>
      </c>
      <c r="K139" s="51">
        <f t="shared" ca="1" si="207"/>
        <v>0</v>
      </c>
      <c r="L139" s="51">
        <f t="shared" ca="1" si="207"/>
        <v>0</v>
      </c>
      <c r="M139" s="51">
        <f t="shared" ca="1" si="207"/>
        <v>0</v>
      </c>
      <c r="N139" s="51">
        <f t="shared" ca="1" si="207"/>
        <v>0</v>
      </c>
      <c r="O139" s="51">
        <f t="shared" ca="1" si="207"/>
        <v>0</v>
      </c>
      <c r="P139" s="51">
        <f t="shared" ca="1" si="207"/>
        <v>0</v>
      </c>
      <c r="Q139" s="51">
        <f t="shared" ca="1" si="207"/>
        <v>0</v>
      </c>
      <c r="R139" s="51">
        <f t="shared" ca="1" si="207"/>
        <v>0</v>
      </c>
      <c r="S139" s="51">
        <f t="shared" ca="1" si="207"/>
        <v>0</v>
      </c>
      <c r="T139" s="51">
        <f t="shared" ca="1" si="207"/>
        <v>0</v>
      </c>
      <c r="U139" s="51">
        <f t="shared" ca="1" si="207"/>
        <v>0</v>
      </c>
      <c r="V139" s="51">
        <f t="shared" ca="1" si="207"/>
        <v>0</v>
      </c>
      <c r="W139" s="70">
        <f t="shared" ca="1" si="207"/>
        <v>0</v>
      </c>
      <c r="X139" s="65" t="e">
        <f ca="1">VLOOKUP(A135,OFFSET(Teams!$B$1,1,0,teams,4),4,FALSE)</f>
        <v>#N/A</v>
      </c>
      <c r="Z139" s="61" t="e">
        <f t="shared" ref="Z139:AT139" ca="1" si="208">SUM(Z136:Z138)</f>
        <v>#N/A</v>
      </c>
      <c r="AA139" s="51" t="e">
        <f t="shared" ca="1" si="208"/>
        <v>#N/A</v>
      </c>
      <c r="AB139" s="51" t="e">
        <f t="shared" ca="1" si="208"/>
        <v>#N/A</v>
      </c>
      <c r="AC139" s="51" t="e">
        <f t="shared" ca="1" si="208"/>
        <v>#N/A</v>
      </c>
      <c r="AD139" s="51" t="e">
        <f t="shared" ca="1" si="208"/>
        <v>#N/A</v>
      </c>
      <c r="AE139" s="51" t="e">
        <f t="shared" ca="1" si="208"/>
        <v>#N/A</v>
      </c>
      <c r="AF139" s="51" t="e">
        <f t="shared" ca="1" si="208"/>
        <v>#N/A</v>
      </c>
      <c r="AG139" s="51" t="e">
        <f t="shared" ca="1" si="208"/>
        <v>#N/A</v>
      </c>
      <c r="AH139" s="51" t="e">
        <f t="shared" ca="1" si="208"/>
        <v>#N/A</v>
      </c>
      <c r="AI139" s="51" t="e">
        <f t="shared" ca="1" si="208"/>
        <v>#N/A</v>
      </c>
      <c r="AJ139" s="51" t="e">
        <f t="shared" ca="1" si="208"/>
        <v>#N/A</v>
      </c>
      <c r="AK139" s="51" t="e">
        <f t="shared" ca="1" si="208"/>
        <v>#N/A</v>
      </c>
      <c r="AL139" s="51" t="e">
        <f t="shared" ca="1" si="208"/>
        <v>#N/A</v>
      </c>
      <c r="AM139" s="51" t="e">
        <f t="shared" ca="1" si="208"/>
        <v>#N/A</v>
      </c>
      <c r="AN139" s="51" t="e">
        <f t="shared" ca="1" si="208"/>
        <v>#N/A</v>
      </c>
      <c r="AO139" s="51" t="e">
        <f t="shared" ca="1" si="208"/>
        <v>#N/A</v>
      </c>
      <c r="AP139" s="51" t="e">
        <f t="shared" ca="1" si="208"/>
        <v>#N/A</v>
      </c>
      <c r="AQ139" s="51" t="e">
        <f t="shared" ca="1" si="208"/>
        <v>#N/A</v>
      </c>
      <c r="AR139" s="51" t="e">
        <f t="shared" ca="1" si="208"/>
        <v>#N/A</v>
      </c>
      <c r="AS139" s="51" t="e">
        <f t="shared" ca="1" si="208"/>
        <v>#N/A</v>
      </c>
      <c r="AT139" s="37" t="e">
        <f t="shared" ca="1" si="208"/>
        <v>#N/A</v>
      </c>
    </row>
    <row r="140" spans="1:46" ht="15.75" thickBot="1" x14ac:dyDescent="0.25"/>
    <row r="141" spans="1:46" x14ac:dyDescent="0.2">
      <c r="A141" s="12" t="s">
        <v>610</v>
      </c>
      <c r="B141" s="38">
        <f>VLOOKUP(A141,TeamLookup,2,FALSE)</f>
        <v>0</v>
      </c>
      <c r="C141" s="60" t="str">
        <f>$A141&amp;"."&amp;TEXT(C$1,"00")</f>
        <v>X.01</v>
      </c>
      <c r="D141" s="50" t="str">
        <f t="shared" ref="D141:V141" si="209">$A141&amp;"."&amp;TEXT(D$1,"00")</f>
        <v>X.02</v>
      </c>
      <c r="E141" s="50" t="str">
        <f t="shared" si="209"/>
        <v>X.03</v>
      </c>
      <c r="F141" s="50" t="str">
        <f t="shared" si="209"/>
        <v>X.04</v>
      </c>
      <c r="G141" s="50" t="str">
        <f t="shared" si="209"/>
        <v>X.05</v>
      </c>
      <c r="H141" s="50" t="str">
        <f t="shared" si="209"/>
        <v>X.06</v>
      </c>
      <c r="I141" s="50" t="str">
        <f t="shared" si="209"/>
        <v>X.07</v>
      </c>
      <c r="J141" s="50" t="str">
        <f t="shared" si="209"/>
        <v>X.08</v>
      </c>
      <c r="K141" s="50" t="str">
        <f t="shared" si="209"/>
        <v>X.09</v>
      </c>
      <c r="L141" s="50" t="str">
        <f t="shared" si="209"/>
        <v>X.10</v>
      </c>
      <c r="M141" s="50" t="str">
        <f t="shared" si="209"/>
        <v>X.11</v>
      </c>
      <c r="N141" s="50" t="str">
        <f t="shared" si="209"/>
        <v>X.12</v>
      </c>
      <c r="O141" s="50" t="str">
        <f t="shared" si="209"/>
        <v>X.13</v>
      </c>
      <c r="P141" s="50" t="str">
        <f t="shared" si="209"/>
        <v>X.14</v>
      </c>
      <c r="Q141" s="50" t="str">
        <f t="shared" si="209"/>
        <v>X.15</v>
      </c>
      <c r="R141" s="50" t="str">
        <f t="shared" si="209"/>
        <v>X.16</v>
      </c>
      <c r="S141" s="50" t="str">
        <f t="shared" si="209"/>
        <v>X.17</v>
      </c>
      <c r="T141" s="50" t="str">
        <f t="shared" si="209"/>
        <v>X.18</v>
      </c>
      <c r="U141" s="50" t="str">
        <f t="shared" si="209"/>
        <v>X.19</v>
      </c>
      <c r="V141" s="50" t="str">
        <f t="shared" si="209"/>
        <v>X.20</v>
      </c>
      <c r="W141" s="67" t="s">
        <v>110</v>
      </c>
      <c r="X141" s="66" t="s">
        <v>137</v>
      </c>
      <c r="Z141" s="60" t="str">
        <f>$A141&amp;"."&amp;TEXT(Z$1,"00")</f>
        <v>X.01</v>
      </c>
      <c r="AA141" s="50" t="str">
        <f t="shared" ref="AA141:AS141" si="210">$A141&amp;"."&amp;TEXT(AA$1,"00")</f>
        <v>X.02</v>
      </c>
      <c r="AB141" s="50" t="str">
        <f t="shared" si="210"/>
        <v>X.03</v>
      </c>
      <c r="AC141" s="50" t="str">
        <f t="shared" si="210"/>
        <v>X.04</v>
      </c>
      <c r="AD141" s="50" t="str">
        <f t="shared" si="210"/>
        <v>X.05</v>
      </c>
      <c r="AE141" s="50" t="str">
        <f t="shared" si="210"/>
        <v>X.06</v>
      </c>
      <c r="AF141" s="50" t="str">
        <f t="shared" si="210"/>
        <v>X.07</v>
      </c>
      <c r="AG141" s="50" t="str">
        <f t="shared" si="210"/>
        <v>X.08</v>
      </c>
      <c r="AH141" s="50" t="str">
        <f t="shared" si="210"/>
        <v>X.09</v>
      </c>
      <c r="AI141" s="50" t="str">
        <f t="shared" si="210"/>
        <v>X.10</v>
      </c>
      <c r="AJ141" s="50" t="str">
        <f t="shared" si="210"/>
        <v>X.11</v>
      </c>
      <c r="AK141" s="50" t="str">
        <f t="shared" si="210"/>
        <v>X.12</v>
      </c>
      <c r="AL141" s="50" t="str">
        <f t="shared" si="210"/>
        <v>X.13</v>
      </c>
      <c r="AM141" s="50" t="str">
        <f t="shared" si="210"/>
        <v>X.14</v>
      </c>
      <c r="AN141" s="50" t="str">
        <f t="shared" si="210"/>
        <v>X.15</v>
      </c>
      <c r="AO141" s="50" t="str">
        <f t="shared" si="210"/>
        <v>X.16</v>
      </c>
      <c r="AP141" s="50" t="str">
        <f t="shared" si="210"/>
        <v>X.17</v>
      </c>
      <c r="AQ141" s="50" t="str">
        <f t="shared" si="210"/>
        <v>X.18</v>
      </c>
      <c r="AR141" s="50" t="str">
        <f t="shared" si="210"/>
        <v>X.19</v>
      </c>
      <c r="AS141" s="50" t="str">
        <f t="shared" si="210"/>
        <v>X.20</v>
      </c>
      <c r="AT141" s="36" t="s">
        <v>110</v>
      </c>
    </row>
    <row r="142" spans="1:46" x14ac:dyDescent="0.2">
      <c r="B142" s="48">
        <v>1</v>
      </c>
      <c r="C142" s="52" t="str">
        <f t="shared" ref="C142:C144" ca="1" si="211">IF(ISNA(Z142),"",Z142)</f>
        <v/>
      </c>
      <c r="D142" s="53" t="str">
        <f t="shared" ref="D142:D144" ca="1" si="212">IF(ISNA(AA142),"",AA142)</f>
        <v/>
      </c>
      <c r="E142" s="53" t="str">
        <f t="shared" ref="E142:E144" ca="1" si="213">IF(ISNA(AB142),"",AB142)</f>
        <v/>
      </c>
      <c r="F142" s="53" t="str">
        <f t="shared" ref="F142:F144" ca="1" si="214">IF(ISNA(AC142),"",AC142)</f>
        <v/>
      </c>
      <c r="G142" s="53" t="str">
        <f t="shared" ref="G142:G144" ca="1" si="215">IF(ISNA(AD142),"",AD142)</f>
        <v/>
      </c>
      <c r="H142" s="53" t="str">
        <f t="shared" ref="H142:H144" ca="1" si="216">IF(ISNA(AE142),"",AE142)</f>
        <v/>
      </c>
      <c r="I142" s="53" t="str">
        <f t="shared" ref="I142:I144" ca="1" si="217">IF(ISNA(AF142),"",AF142)</f>
        <v/>
      </c>
      <c r="J142" s="53" t="str">
        <f t="shared" ref="J142:J144" ca="1" si="218">IF(ISNA(AG142),"",AG142)</f>
        <v/>
      </c>
      <c r="K142" s="53" t="str">
        <f t="shared" ref="K142:K144" ca="1" si="219">IF(ISNA(AH142),"",AH142)</f>
        <v/>
      </c>
      <c r="L142" s="53" t="str">
        <f t="shared" ref="L142:L144" ca="1" si="220">IF(ISNA(AI142),"",AI142)</f>
        <v/>
      </c>
      <c r="M142" s="53" t="str">
        <f t="shared" ref="M142:M144" ca="1" si="221">IF(ISNA(AJ142),"",AJ142)</f>
        <v/>
      </c>
      <c r="N142" s="53" t="str">
        <f t="shared" ref="N142:N144" ca="1" si="222">IF(ISNA(AK142),"",AK142)</f>
        <v/>
      </c>
      <c r="O142" s="53" t="str">
        <f t="shared" ref="O142:O144" ca="1" si="223">IF(ISNA(AL142),"",AL142)</f>
        <v/>
      </c>
      <c r="P142" s="53" t="str">
        <f t="shared" ref="P142:P144" ca="1" si="224">IF(ISNA(AM142),"",AM142)</f>
        <v/>
      </c>
      <c r="Q142" s="53" t="str">
        <f t="shared" ref="Q142:Q144" ca="1" si="225">IF(ISNA(AN142),"",AN142)</f>
        <v/>
      </c>
      <c r="R142" s="53" t="str">
        <f t="shared" ref="R142:R144" ca="1" si="226">IF(ISNA(AO142),"",AO142)</f>
        <v/>
      </c>
      <c r="S142" s="53" t="str">
        <f t="shared" ref="S142:S144" ca="1" si="227">IF(ISNA(AP142),"",AP142)</f>
        <v/>
      </c>
      <c r="T142" s="53" t="str">
        <f t="shared" ref="T142:T144" ca="1" si="228">IF(ISNA(AQ142),"",AQ142)</f>
        <v/>
      </c>
      <c r="U142" s="53" t="str">
        <f t="shared" ref="U142:U144" ca="1" si="229">IF(ISNA(AR142),"",AR142)</f>
        <v/>
      </c>
      <c r="V142" s="53" t="str">
        <f t="shared" ref="V142:V144" ca="1" si="230">IF(ISNA(AS142),"",AS142)</f>
        <v/>
      </c>
      <c r="W142" s="68">
        <f ca="1">SUM(C142:V142)</f>
        <v>0</v>
      </c>
      <c r="X142" s="49"/>
      <c r="Z142" s="53" t="e">
        <f ca="1">IF(ISNA(VLOOKUP(Z141,OFFSET(Pairings!$D$2,($B142-1)*gamesPerRound,0,gamesPerRound,3),3,FALSE)),VLOOKUP(Z141,OFFSET(Pairings!$E$2,($B142-1)*gamesPerRound,0,gamesPerRound,3),3,FALSE),VLOOKUP(Z141,OFFSET(Pairings!$D$2,($B142-1)*gamesPerRound,0,gamesPerRound,3),3,FALSE))</f>
        <v>#N/A</v>
      </c>
      <c r="AA142" s="53" t="e">
        <f ca="1">IF(ISNA(VLOOKUP(AA141,OFFSET(Pairings!$D$2,($B142-1)*gamesPerRound,0,gamesPerRound,3),3,FALSE)),VLOOKUP(AA141,OFFSET(Pairings!$E$2,($B142-1)*gamesPerRound,0,gamesPerRound,3),3,FALSE),VLOOKUP(AA141,OFFSET(Pairings!$D$2,($B142-1)*gamesPerRound,0,gamesPerRound,3),3,FALSE))</f>
        <v>#N/A</v>
      </c>
      <c r="AB142" s="53" t="e">
        <f ca="1">IF(ISNA(VLOOKUP(AB141,OFFSET(Pairings!$D$2,($B142-1)*gamesPerRound,0,gamesPerRound,3),3,FALSE)),VLOOKUP(AB141,OFFSET(Pairings!$E$2,($B142-1)*gamesPerRound,0,gamesPerRound,3),3,FALSE),VLOOKUP(AB141,OFFSET(Pairings!$D$2,($B142-1)*gamesPerRound,0,gamesPerRound,3),3,FALSE))</f>
        <v>#N/A</v>
      </c>
      <c r="AC142" s="53" t="e">
        <f ca="1">IF(ISNA(VLOOKUP(AC141,OFFSET(Pairings!$D$2,($B142-1)*gamesPerRound,0,gamesPerRound,3),3,FALSE)),VLOOKUP(AC141,OFFSET(Pairings!$E$2,($B142-1)*gamesPerRound,0,gamesPerRound,3),3,FALSE),VLOOKUP(AC141,OFFSET(Pairings!$D$2,($B142-1)*gamesPerRound,0,gamesPerRound,3),3,FALSE))</f>
        <v>#N/A</v>
      </c>
      <c r="AD142" s="53" t="e">
        <f ca="1">IF(ISNA(VLOOKUP(AD141,OFFSET(Pairings!$D$2,($B142-1)*gamesPerRound,0,gamesPerRound,3),3,FALSE)),VLOOKUP(AD141,OFFSET(Pairings!$E$2,($B142-1)*gamesPerRound,0,gamesPerRound,3),3,FALSE),VLOOKUP(AD141,OFFSET(Pairings!$D$2,($B142-1)*gamesPerRound,0,gamesPerRound,3),3,FALSE))</f>
        <v>#N/A</v>
      </c>
      <c r="AE142" s="53" t="e">
        <f ca="1">IF(ISNA(VLOOKUP(AE141,OFFSET(Pairings!$D$2,($B142-1)*gamesPerRound,0,gamesPerRound,3),3,FALSE)),VLOOKUP(AE141,OFFSET(Pairings!$E$2,($B142-1)*gamesPerRound,0,gamesPerRound,3),3,FALSE),VLOOKUP(AE141,OFFSET(Pairings!$D$2,($B142-1)*gamesPerRound,0,gamesPerRound,3),3,FALSE))</f>
        <v>#N/A</v>
      </c>
      <c r="AF142" s="53" t="e">
        <f ca="1">IF(ISNA(VLOOKUP(AF141,OFFSET(Pairings!$D$2,($B142-1)*gamesPerRound,0,gamesPerRound,3),3,FALSE)),VLOOKUP(AF141,OFFSET(Pairings!$E$2,($B142-1)*gamesPerRound,0,gamesPerRound,3),3,FALSE),VLOOKUP(AF141,OFFSET(Pairings!$D$2,($B142-1)*gamesPerRound,0,gamesPerRound,3),3,FALSE))</f>
        <v>#N/A</v>
      </c>
      <c r="AG142" s="53" t="e">
        <f ca="1">IF(ISNA(VLOOKUP(AG141,OFFSET(Pairings!$D$2,($B142-1)*gamesPerRound,0,gamesPerRound,3),3,FALSE)),VLOOKUP(AG141,OFFSET(Pairings!$E$2,($B142-1)*gamesPerRound,0,gamesPerRound,3),3,FALSE),VLOOKUP(AG141,OFFSET(Pairings!$D$2,($B142-1)*gamesPerRound,0,gamesPerRound,3),3,FALSE))</f>
        <v>#N/A</v>
      </c>
      <c r="AH142" s="53" t="e">
        <f ca="1">IF(ISNA(VLOOKUP(AH141,OFFSET(Pairings!$D$2,($B142-1)*gamesPerRound,0,gamesPerRound,3),3,FALSE)),VLOOKUP(AH141,OFFSET(Pairings!$E$2,($B142-1)*gamesPerRound,0,gamesPerRound,3),3,FALSE),VLOOKUP(AH141,OFFSET(Pairings!$D$2,($B142-1)*gamesPerRound,0,gamesPerRound,3),3,FALSE))</f>
        <v>#N/A</v>
      </c>
      <c r="AI142" s="53" t="e">
        <f ca="1">IF(ISNA(VLOOKUP(AI141,OFFSET(Pairings!$D$2,($B142-1)*gamesPerRound,0,gamesPerRound,3),3,FALSE)),VLOOKUP(AI141,OFFSET(Pairings!$E$2,($B142-1)*gamesPerRound,0,gamesPerRound,3),3,FALSE),VLOOKUP(AI141,OFFSET(Pairings!$D$2,($B142-1)*gamesPerRound,0,gamesPerRound,3),3,FALSE))</f>
        <v>#N/A</v>
      </c>
      <c r="AJ142" s="53" t="e">
        <f ca="1">IF(ISNA(VLOOKUP(AJ141,OFFSET(Pairings!$D$2,($B142-1)*gamesPerRound,0,gamesPerRound,3),3,FALSE)),VLOOKUP(AJ141,OFFSET(Pairings!$E$2,($B142-1)*gamesPerRound,0,gamesPerRound,3),3,FALSE),VLOOKUP(AJ141,OFFSET(Pairings!$D$2,($B142-1)*gamesPerRound,0,gamesPerRound,3),3,FALSE))</f>
        <v>#N/A</v>
      </c>
      <c r="AK142" s="54" t="e">
        <f ca="1">IF(ISNA(VLOOKUP(AK141,OFFSET(Pairings!$D$2,($B142-1)*gamesPerRound,0,gamesPerRound,3),3,FALSE)),VLOOKUP(AK141,OFFSET(Pairings!$E$2,($B142-1)*gamesPerRound,0,gamesPerRound,3),3,FALSE),VLOOKUP(AK141,OFFSET(Pairings!$D$2,($B142-1)*gamesPerRound,0,gamesPerRound,3),3,FALSE))</f>
        <v>#N/A</v>
      </c>
      <c r="AL142" s="54" t="e">
        <f ca="1">IF(ISNA(VLOOKUP(AL141,OFFSET(Pairings!$D$2,($B142-1)*gamesPerRound,0,gamesPerRound,3),3,FALSE)),VLOOKUP(AL141,OFFSET(Pairings!$E$2,($B142-1)*gamesPerRound,0,gamesPerRound,3),3,FALSE),VLOOKUP(AL141,OFFSET(Pairings!$D$2,($B142-1)*gamesPerRound,0,gamesPerRound,3),3,FALSE))</f>
        <v>#N/A</v>
      </c>
      <c r="AM142" s="54" t="e">
        <f ca="1">IF(ISNA(VLOOKUP(AM141,OFFSET(Pairings!$D$2,($B142-1)*gamesPerRound,0,gamesPerRound,3),3,FALSE)),VLOOKUP(AM141,OFFSET(Pairings!$E$2,($B142-1)*gamesPerRound,0,gamesPerRound,3),3,FALSE),VLOOKUP(AM141,OFFSET(Pairings!$D$2,($B142-1)*gamesPerRound,0,gamesPerRound,3),3,FALSE))</f>
        <v>#N/A</v>
      </c>
      <c r="AN142" s="54" t="e">
        <f ca="1">IF(ISNA(VLOOKUP(AN141,OFFSET(Pairings!$D$2,($B142-1)*gamesPerRound,0,gamesPerRound,3),3,FALSE)),VLOOKUP(AN141,OFFSET(Pairings!$E$2,($B142-1)*gamesPerRound,0,gamesPerRound,3),3,FALSE),VLOOKUP(AN141,OFFSET(Pairings!$D$2,($B142-1)*gamesPerRound,0,gamesPerRound,3),3,FALSE))</f>
        <v>#N/A</v>
      </c>
      <c r="AO142" s="54" t="e">
        <f ca="1">IF(ISNA(VLOOKUP(AO141,OFFSET(Pairings!$D$2,($B142-1)*gamesPerRound,0,gamesPerRound,3),3,FALSE)),VLOOKUP(AO141,OFFSET(Pairings!$E$2,($B142-1)*gamesPerRound,0,gamesPerRound,3),3,FALSE),VLOOKUP(AO141,OFFSET(Pairings!$D$2,($B142-1)*gamesPerRound,0,gamesPerRound,3),3,FALSE))</f>
        <v>#N/A</v>
      </c>
      <c r="AP142" s="54" t="e">
        <f ca="1">IF(ISNA(VLOOKUP(AP141,OFFSET(Pairings!$D$2,($B142-1)*gamesPerRound,0,gamesPerRound,3),3,FALSE)),VLOOKUP(AP141,OFFSET(Pairings!$E$2,($B142-1)*gamesPerRound,0,gamesPerRound,3),3,FALSE),VLOOKUP(AP141,OFFSET(Pairings!$D$2,($B142-1)*gamesPerRound,0,gamesPerRound,3),3,FALSE))</f>
        <v>#N/A</v>
      </c>
      <c r="AQ142" s="54" t="e">
        <f ca="1">IF(ISNA(VLOOKUP(AQ141,OFFSET(Pairings!$D$2,($B142-1)*gamesPerRound,0,gamesPerRound,3),3,FALSE)),VLOOKUP(AQ141,OFFSET(Pairings!$E$2,($B142-1)*gamesPerRound,0,gamesPerRound,3),3,FALSE),VLOOKUP(AQ141,OFFSET(Pairings!$D$2,($B142-1)*gamesPerRound,0,gamesPerRound,3),3,FALSE))</f>
        <v>#N/A</v>
      </c>
      <c r="AR142" s="54" t="e">
        <f ca="1">IF(ISNA(VLOOKUP(AR141,OFFSET(Pairings!$D$2,($B142-1)*gamesPerRound,0,gamesPerRound,3),3,FALSE)),VLOOKUP(AR141,OFFSET(Pairings!$E$2,($B142-1)*gamesPerRound,0,gamesPerRound,3),3,FALSE),VLOOKUP(AR141,OFFSET(Pairings!$D$2,($B142-1)*gamesPerRound,0,gamesPerRound,3),3,FALSE))</f>
        <v>#N/A</v>
      </c>
      <c r="AS142" s="54" t="e">
        <f ca="1">IF(ISNA(VLOOKUP(AS141,OFFSET(Pairings!$D$2,($B142-1)*gamesPerRound,0,gamesPerRound,3),3,FALSE)),VLOOKUP(AS141,OFFSET(Pairings!$E$2,($B142-1)*gamesPerRound,0,gamesPerRound,3),3,FALSE),VLOOKUP(AS141,OFFSET(Pairings!$D$2,($B142-1)*gamesPerRound,0,gamesPerRound,3),3,FALSE))</f>
        <v>#N/A</v>
      </c>
      <c r="AT142" s="49" t="e">
        <f ca="1">SUM(Z142:AS142)</f>
        <v>#N/A</v>
      </c>
    </row>
    <row r="143" spans="1:46" x14ac:dyDescent="0.2">
      <c r="B143" s="48">
        <v>2</v>
      </c>
      <c r="C143" s="55" t="str">
        <f t="shared" ca="1" si="211"/>
        <v/>
      </c>
      <c r="D143" s="33" t="str">
        <f t="shared" ca="1" si="212"/>
        <v/>
      </c>
      <c r="E143" s="33" t="str">
        <f t="shared" ca="1" si="213"/>
        <v/>
      </c>
      <c r="F143" s="33" t="str">
        <f t="shared" ca="1" si="214"/>
        <v/>
      </c>
      <c r="G143" s="33" t="str">
        <f t="shared" ca="1" si="215"/>
        <v/>
      </c>
      <c r="H143" s="33" t="str">
        <f t="shared" ca="1" si="216"/>
        <v/>
      </c>
      <c r="I143" s="33" t="str">
        <f t="shared" ca="1" si="217"/>
        <v/>
      </c>
      <c r="J143" s="33" t="str">
        <f t="shared" ca="1" si="218"/>
        <v/>
      </c>
      <c r="K143" s="33" t="str">
        <f t="shared" ca="1" si="219"/>
        <v/>
      </c>
      <c r="L143" s="33" t="str">
        <f t="shared" ca="1" si="220"/>
        <v/>
      </c>
      <c r="M143" s="33" t="str">
        <f t="shared" ca="1" si="221"/>
        <v/>
      </c>
      <c r="N143" s="33" t="str">
        <f t="shared" ca="1" si="222"/>
        <v/>
      </c>
      <c r="O143" s="33" t="str">
        <f t="shared" ca="1" si="223"/>
        <v/>
      </c>
      <c r="P143" s="33" t="str">
        <f t="shared" ca="1" si="224"/>
        <v/>
      </c>
      <c r="Q143" s="33" t="str">
        <f t="shared" ca="1" si="225"/>
        <v/>
      </c>
      <c r="R143" s="33" t="str">
        <f t="shared" ca="1" si="226"/>
        <v/>
      </c>
      <c r="S143" s="33" t="str">
        <f t="shared" ca="1" si="227"/>
        <v/>
      </c>
      <c r="T143" s="33" t="str">
        <f t="shared" ca="1" si="228"/>
        <v/>
      </c>
      <c r="U143" s="33" t="str">
        <f t="shared" ca="1" si="229"/>
        <v/>
      </c>
      <c r="V143" s="33" t="str">
        <f t="shared" ca="1" si="230"/>
        <v/>
      </c>
      <c r="W143" s="69">
        <f ca="1">SUM(C143:V143)</f>
        <v>0</v>
      </c>
      <c r="X143" s="49"/>
      <c r="Z143" s="55" t="e">
        <f ca="1">IF(ISNA(VLOOKUP(Z141,OFFSET(Pairings!$D$2,($B143-1)*gamesPerRound,0,gamesPerRound,3),3,FALSE)),VLOOKUP(Z141,OFFSET(Pairings!$E$2,($B143-1)*gamesPerRound,0,gamesPerRound,3),3,FALSE),VLOOKUP(Z141,OFFSET(Pairings!$D$2,($B143-1)*gamesPerRound,0,gamesPerRound,3),3,FALSE))</f>
        <v>#N/A</v>
      </c>
      <c r="AA143" s="33" t="e">
        <f ca="1">IF(ISNA(VLOOKUP(AA141,OFFSET(Pairings!$D$2,($B143-1)*gamesPerRound,0,gamesPerRound,3),3,FALSE)),VLOOKUP(AA141,OFFSET(Pairings!$E$2,($B143-1)*gamesPerRound,0,gamesPerRound,3),3,FALSE),VLOOKUP(AA141,OFFSET(Pairings!$D$2,($B143-1)*gamesPerRound,0,gamesPerRound,3),3,FALSE))</f>
        <v>#N/A</v>
      </c>
      <c r="AB143" s="33" t="e">
        <f ca="1">IF(ISNA(VLOOKUP(AB141,OFFSET(Pairings!$D$2,($B143-1)*gamesPerRound,0,gamesPerRound,3),3,FALSE)),VLOOKUP(AB141,OFFSET(Pairings!$E$2,($B143-1)*gamesPerRound,0,gamesPerRound,3),3,FALSE),VLOOKUP(AB141,OFFSET(Pairings!$D$2,($B143-1)*gamesPerRound,0,gamesPerRound,3),3,FALSE))</f>
        <v>#N/A</v>
      </c>
      <c r="AC143" s="33" t="e">
        <f ca="1">IF(ISNA(VLOOKUP(AC141,OFFSET(Pairings!$D$2,($B143-1)*gamesPerRound,0,gamesPerRound,3),3,FALSE)),VLOOKUP(AC141,OFFSET(Pairings!$E$2,($B143-1)*gamesPerRound,0,gamesPerRound,3),3,FALSE),VLOOKUP(AC141,OFFSET(Pairings!$D$2,($B143-1)*gamesPerRound,0,gamesPerRound,3),3,FALSE))</f>
        <v>#N/A</v>
      </c>
      <c r="AD143" s="33" t="e">
        <f ca="1">IF(ISNA(VLOOKUP(AD141,OFFSET(Pairings!$D$2,($B143-1)*gamesPerRound,0,gamesPerRound,3),3,FALSE)),VLOOKUP(AD141,OFFSET(Pairings!$E$2,($B143-1)*gamesPerRound,0,gamesPerRound,3),3,FALSE),VLOOKUP(AD141,OFFSET(Pairings!$D$2,($B143-1)*gamesPerRound,0,gamesPerRound,3),3,FALSE))</f>
        <v>#N/A</v>
      </c>
      <c r="AE143" s="33" t="e">
        <f ca="1">IF(ISNA(VLOOKUP(AE141,OFFSET(Pairings!$D$2,($B143-1)*gamesPerRound,0,gamesPerRound,3),3,FALSE)),VLOOKUP(AE141,OFFSET(Pairings!$E$2,($B143-1)*gamesPerRound,0,gamesPerRound,3),3,FALSE),VLOOKUP(AE141,OFFSET(Pairings!$D$2,($B143-1)*gamesPerRound,0,gamesPerRound,3),3,FALSE))</f>
        <v>#N/A</v>
      </c>
      <c r="AF143" s="33" t="e">
        <f ca="1">IF(ISNA(VLOOKUP(AF141,OFFSET(Pairings!$D$2,($B143-1)*gamesPerRound,0,gamesPerRound,3),3,FALSE)),VLOOKUP(AF141,OFFSET(Pairings!$E$2,($B143-1)*gamesPerRound,0,gamesPerRound,3),3,FALSE),VLOOKUP(AF141,OFFSET(Pairings!$D$2,($B143-1)*gamesPerRound,0,gamesPerRound,3),3,FALSE))</f>
        <v>#N/A</v>
      </c>
      <c r="AG143" s="33" t="e">
        <f ca="1">IF(ISNA(VLOOKUP(AG141,OFFSET(Pairings!$D$2,($B143-1)*gamesPerRound,0,gamesPerRound,3),3,FALSE)),VLOOKUP(AG141,OFFSET(Pairings!$E$2,($B143-1)*gamesPerRound,0,gamesPerRound,3),3,FALSE),VLOOKUP(AG141,OFFSET(Pairings!$D$2,($B143-1)*gamesPerRound,0,gamesPerRound,3),3,FALSE))</f>
        <v>#N/A</v>
      </c>
      <c r="AH143" s="33" t="e">
        <f ca="1">IF(ISNA(VLOOKUP(AH141,OFFSET(Pairings!$D$2,($B143-1)*gamesPerRound,0,gamesPerRound,3),3,FALSE)),VLOOKUP(AH141,OFFSET(Pairings!$E$2,($B143-1)*gamesPerRound,0,gamesPerRound,3),3,FALSE),VLOOKUP(AH141,OFFSET(Pairings!$D$2,($B143-1)*gamesPerRound,0,gamesPerRound,3),3,FALSE))</f>
        <v>#N/A</v>
      </c>
      <c r="AI143" s="33" t="e">
        <f ca="1">IF(ISNA(VLOOKUP(AI141,OFFSET(Pairings!$D$2,($B143-1)*gamesPerRound,0,gamesPerRound,3),3,FALSE)),VLOOKUP(AI141,OFFSET(Pairings!$E$2,($B143-1)*gamesPerRound,0,gamesPerRound,3),3,FALSE),VLOOKUP(AI141,OFFSET(Pairings!$D$2,($B143-1)*gamesPerRound,0,gamesPerRound,3),3,FALSE))</f>
        <v>#N/A</v>
      </c>
      <c r="AJ143" s="33" t="e">
        <f ca="1">IF(ISNA(VLOOKUP(AJ141,OFFSET(Pairings!$D$2,($B143-1)*gamesPerRound,0,gamesPerRound,3),3,FALSE)),VLOOKUP(AJ141,OFFSET(Pairings!$E$2,($B143-1)*gamesPerRound,0,gamesPerRound,3),3,FALSE),VLOOKUP(AJ141,OFFSET(Pairings!$D$2,($B143-1)*gamesPerRound,0,gamesPerRound,3),3,FALSE))</f>
        <v>#N/A</v>
      </c>
      <c r="AK143" s="56" t="e">
        <f ca="1">IF(ISNA(VLOOKUP(AK141,OFFSET(Pairings!$D$2,($B143-1)*gamesPerRound,0,gamesPerRound,3),3,FALSE)),VLOOKUP(AK141,OFFSET(Pairings!$E$2,($B143-1)*gamesPerRound,0,gamesPerRound,3),3,FALSE),VLOOKUP(AK141,OFFSET(Pairings!$D$2,($B143-1)*gamesPerRound,0,gamesPerRound,3),3,FALSE))</f>
        <v>#N/A</v>
      </c>
      <c r="AL143" s="56" t="e">
        <f ca="1">IF(ISNA(VLOOKUP(AL141,OFFSET(Pairings!$D$2,($B143-1)*gamesPerRound,0,gamesPerRound,3),3,FALSE)),VLOOKUP(AL141,OFFSET(Pairings!$E$2,($B143-1)*gamesPerRound,0,gamesPerRound,3),3,FALSE),VLOOKUP(AL141,OFFSET(Pairings!$D$2,($B143-1)*gamesPerRound,0,gamesPerRound,3),3,FALSE))</f>
        <v>#N/A</v>
      </c>
      <c r="AM143" s="56" t="e">
        <f ca="1">IF(ISNA(VLOOKUP(AM141,OFFSET(Pairings!$D$2,($B143-1)*gamesPerRound,0,gamesPerRound,3),3,FALSE)),VLOOKUP(AM141,OFFSET(Pairings!$E$2,($B143-1)*gamesPerRound,0,gamesPerRound,3),3,FALSE),VLOOKUP(AM141,OFFSET(Pairings!$D$2,($B143-1)*gamesPerRound,0,gamesPerRound,3),3,FALSE))</f>
        <v>#N/A</v>
      </c>
      <c r="AN143" s="56" t="e">
        <f ca="1">IF(ISNA(VLOOKUP(AN141,OFFSET(Pairings!$D$2,($B143-1)*gamesPerRound,0,gamesPerRound,3),3,FALSE)),VLOOKUP(AN141,OFFSET(Pairings!$E$2,($B143-1)*gamesPerRound,0,gamesPerRound,3),3,FALSE),VLOOKUP(AN141,OFFSET(Pairings!$D$2,($B143-1)*gamesPerRound,0,gamesPerRound,3),3,FALSE))</f>
        <v>#N/A</v>
      </c>
      <c r="AO143" s="56" t="e">
        <f ca="1">IF(ISNA(VLOOKUP(AO141,OFFSET(Pairings!$D$2,($B143-1)*gamesPerRound,0,gamesPerRound,3),3,FALSE)),VLOOKUP(AO141,OFFSET(Pairings!$E$2,($B143-1)*gamesPerRound,0,gamesPerRound,3),3,FALSE),VLOOKUP(AO141,OFFSET(Pairings!$D$2,($B143-1)*gamesPerRound,0,gamesPerRound,3),3,FALSE))</f>
        <v>#N/A</v>
      </c>
      <c r="AP143" s="56" t="e">
        <f ca="1">IF(ISNA(VLOOKUP(AP141,OFFSET(Pairings!$D$2,($B143-1)*gamesPerRound,0,gamesPerRound,3),3,FALSE)),VLOOKUP(AP141,OFFSET(Pairings!$E$2,($B143-1)*gamesPerRound,0,gamesPerRound,3),3,FALSE),VLOOKUP(AP141,OFFSET(Pairings!$D$2,($B143-1)*gamesPerRound,0,gamesPerRound,3),3,FALSE))</f>
        <v>#N/A</v>
      </c>
      <c r="AQ143" s="56" t="e">
        <f ca="1">IF(ISNA(VLOOKUP(AQ141,OFFSET(Pairings!$D$2,($B143-1)*gamesPerRound,0,gamesPerRound,3),3,FALSE)),VLOOKUP(AQ141,OFFSET(Pairings!$E$2,($B143-1)*gamesPerRound,0,gamesPerRound,3),3,FALSE),VLOOKUP(AQ141,OFFSET(Pairings!$D$2,($B143-1)*gamesPerRound,0,gamesPerRound,3),3,FALSE))</f>
        <v>#N/A</v>
      </c>
      <c r="AR143" s="56" t="e">
        <f ca="1">IF(ISNA(VLOOKUP(AR141,OFFSET(Pairings!$D$2,($B143-1)*gamesPerRound,0,gamesPerRound,3),3,FALSE)),VLOOKUP(AR141,OFFSET(Pairings!$E$2,($B143-1)*gamesPerRound,0,gamesPerRound,3),3,FALSE),VLOOKUP(AR141,OFFSET(Pairings!$D$2,($B143-1)*gamesPerRound,0,gamesPerRound,3),3,FALSE))</f>
        <v>#N/A</v>
      </c>
      <c r="AS143" s="56" t="e">
        <f ca="1">IF(ISNA(VLOOKUP(AS141,OFFSET(Pairings!$D$2,($B143-1)*gamesPerRound,0,gamesPerRound,3),3,FALSE)),VLOOKUP(AS141,OFFSET(Pairings!$E$2,($B143-1)*gamesPerRound,0,gamesPerRound,3),3,FALSE),VLOOKUP(AS141,OFFSET(Pairings!$D$2,($B143-1)*gamesPerRound,0,gamesPerRound,3),3,FALSE))</f>
        <v>#N/A</v>
      </c>
      <c r="AT143" s="49" t="e">
        <f ca="1">SUM(Z143:AS143)</f>
        <v>#N/A</v>
      </c>
    </row>
    <row r="144" spans="1:46" x14ac:dyDescent="0.2">
      <c r="B144" s="48">
        <v>3</v>
      </c>
      <c r="C144" s="57" t="str">
        <f t="shared" ca="1" si="211"/>
        <v/>
      </c>
      <c r="D144" s="58" t="str">
        <f t="shared" ca="1" si="212"/>
        <v/>
      </c>
      <c r="E144" s="58" t="str">
        <f t="shared" ca="1" si="213"/>
        <v/>
      </c>
      <c r="F144" s="58" t="str">
        <f t="shared" ca="1" si="214"/>
        <v/>
      </c>
      <c r="G144" s="58" t="str">
        <f t="shared" ca="1" si="215"/>
        <v/>
      </c>
      <c r="H144" s="58" t="str">
        <f t="shared" ca="1" si="216"/>
        <v/>
      </c>
      <c r="I144" s="58" t="str">
        <f t="shared" ca="1" si="217"/>
        <v/>
      </c>
      <c r="J144" s="58" t="str">
        <f t="shared" ca="1" si="218"/>
        <v/>
      </c>
      <c r="K144" s="58" t="str">
        <f t="shared" ca="1" si="219"/>
        <v/>
      </c>
      <c r="L144" s="58" t="str">
        <f t="shared" ca="1" si="220"/>
        <v/>
      </c>
      <c r="M144" s="58" t="str">
        <f t="shared" ca="1" si="221"/>
        <v/>
      </c>
      <c r="N144" s="58" t="str">
        <f t="shared" ca="1" si="222"/>
        <v/>
      </c>
      <c r="O144" s="58" t="str">
        <f t="shared" ca="1" si="223"/>
        <v/>
      </c>
      <c r="P144" s="58" t="str">
        <f t="shared" ca="1" si="224"/>
        <v/>
      </c>
      <c r="Q144" s="58" t="str">
        <f t="shared" ca="1" si="225"/>
        <v/>
      </c>
      <c r="R144" s="58" t="str">
        <f t="shared" ca="1" si="226"/>
        <v/>
      </c>
      <c r="S144" s="58" t="str">
        <f t="shared" ca="1" si="227"/>
        <v/>
      </c>
      <c r="T144" s="58" t="str">
        <f t="shared" ca="1" si="228"/>
        <v/>
      </c>
      <c r="U144" s="58" t="str">
        <f t="shared" ca="1" si="229"/>
        <v/>
      </c>
      <c r="V144" s="58" t="str">
        <f t="shared" ca="1" si="230"/>
        <v/>
      </c>
      <c r="W144" s="69">
        <f ca="1">SUM(C144:V144)</f>
        <v>0</v>
      </c>
      <c r="X144" s="49"/>
      <c r="Z144" s="57" t="e">
        <f ca="1">IF(ISNA(VLOOKUP(Z141,OFFSET(Pairings!$D$2,($B144-1)*gamesPerRound,0,gamesPerRound,3),3,FALSE)),VLOOKUP(Z141,OFFSET(Pairings!$E$2,($B144-1)*gamesPerRound,0,gamesPerRound,3),3,FALSE),VLOOKUP(Z141,OFFSET(Pairings!$D$2,($B144-1)*gamesPerRound,0,gamesPerRound,3),3,FALSE))</f>
        <v>#N/A</v>
      </c>
      <c r="AA144" s="58" t="e">
        <f ca="1">IF(ISNA(VLOOKUP(AA141,OFFSET(Pairings!$D$2,($B144-1)*gamesPerRound,0,gamesPerRound,3),3,FALSE)),VLOOKUP(AA141,OFFSET(Pairings!$E$2,($B144-1)*gamesPerRound,0,gamesPerRound,3),3,FALSE),VLOOKUP(AA141,OFFSET(Pairings!$D$2,($B144-1)*gamesPerRound,0,gamesPerRound,3),3,FALSE))</f>
        <v>#N/A</v>
      </c>
      <c r="AB144" s="58" t="e">
        <f ca="1">IF(ISNA(VLOOKUP(AB141,OFFSET(Pairings!$D$2,($B144-1)*gamesPerRound,0,gamesPerRound,3),3,FALSE)),VLOOKUP(AB141,OFFSET(Pairings!$E$2,($B144-1)*gamesPerRound,0,gamesPerRound,3),3,FALSE),VLOOKUP(AB141,OFFSET(Pairings!$D$2,($B144-1)*gamesPerRound,0,gamesPerRound,3),3,FALSE))</f>
        <v>#N/A</v>
      </c>
      <c r="AC144" s="58" t="e">
        <f ca="1">IF(ISNA(VLOOKUP(AC141,OFFSET(Pairings!$D$2,($B144-1)*gamesPerRound,0,gamesPerRound,3),3,FALSE)),VLOOKUP(AC141,OFFSET(Pairings!$E$2,($B144-1)*gamesPerRound,0,gamesPerRound,3),3,FALSE),VLOOKUP(AC141,OFFSET(Pairings!$D$2,($B144-1)*gamesPerRound,0,gamesPerRound,3),3,FALSE))</f>
        <v>#N/A</v>
      </c>
      <c r="AD144" s="58" t="e">
        <f ca="1">IF(ISNA(VLOOKUP(AD141,OFFSET(Pairings!$D$2,($B144-1)*gamesPerRound,0,gamesPerRound,3),3,FALSE)),VLOOKUP(AD141,OFFSET(Pairings!$E$2,($B144-1)*gamesPerRound,0,gamesPerRound,3),3,FALSE),VLOOKUP(AD141,OFFSET(Pairings!$D$2,($B144-1)*gamesPerRound,0,gamesPerRound,3),3,FALSE))</f>
        <v>#N/A</v>
      </c>
      <c r="AE144" s="58" t="e">
        <f ca="1">IF(ISNA(VLOOKUP(AE141,OFFSET(Pairings!$D$2,($B144-1)*gamesPerRound,0,gamesPerRound,3),3,FALSE)),VLOOKUP(AE141,OFFSET(Pairings!$E$2,($B144-1)*gamesPerRound,0,gamesPerRound,3),3,FALSE),VLOOKUP(AE141,OFFSET(Pairings!$D$2,($B144-1)*gamesPerRound,0,gamesPerRound,3),3,FALSE))</f>
        <v>#N/A</v>
      </c>
      <c r="AF144" s="58" t="e">
        <f ca="1">IF(ISNA(VLOOKUP(AF141,OFFSET(Pairings!$D$2,($B144-1)*gamesPerRound,0,gamesPerRound,3),3,FALSE)),VLOOKUP(AF141,OFFSET(Pairings!$E$2,($B144-1)*gamesPerRound,0,gamesPerRound,3),3,FALSE),VLOOKUP(AF141,OFFSET(Pairings!$D$2,($B144-1)*gamesPerRound,0,gamesPerRound,3),3,FALSE))</f>
        <v>#N/A</v>
      </c>
      <c r="AG144" s="58" t="e">
        <f ca="1">IF(ISNA(VLOOKUP(AG141,OFFSET(Pairings!$D$2,($B144-1)*gamesPerRound,0,gamesPerRound,3),3,FALSE)),VLOOKUP(AG141,OFFSET(Pairings!$E$2,($B144-1)*gamesPerRound,0,gamesPerRound,3),3,FALSE),VLOOKUP(AG141,OFFSET(Pairings!$D$2,($B144-1)*gamesPerRound,0,gamesPerRound,3),3,FALSE))</f>
        <v>#N/A</v>
      </c>
      <c r="AH144" s="58" t="e">
        <f ca="1">IF(ISNA(VLOOKUP(AH141,OFFSET(Pairings!$D$2,($B144-1)*gamesPerRound,0,gamesPerRound,3),3,FALSE)),VLOOKUP(AH141,OFFSET(Pairings!$E$2,($B144-1)*gamesPerRound,0,gamesPerRound,3),3,FALSE),VLOOKUP(AH141,OFFSET(Pairings!$D$2,($B144-1)*gamesPerRound,0,gamesPerRound,3),3,FALSE))</f>
        <v>#N/A</v>
      </c>
      <c r="AI144" s="58" t="e">
        <f ca="1">IF(ISNA(VLOOKUP(AI141,OFFSET(Pairings!$D$2,($B144-1)*gamesPerRound,0,gamesPerRound,3),3,FALSE)),VLOOKUP(AI141,OFFSET(Pairings!$E$2,($B144-1)*gamesPerRound,0,gamesPerRound,3),3,FALSE),VLOOKUP(AI141,OFFSET(Pairings!$D$2,($B144-1)*gamesPerRound,0,gamesPerRound,3),3,FALSE))</f>
        <v>#N/A</v>
      </c>
      <c r="AJ144" s="58" t="e">
        <f ca="1">IF(ISNA(VLOOKUP(AJ141,OFFSET(Pairings!$D$2,($B144-1)*gamesPerRound,0,gamesPerRound,3),3,FALSE)),VLOOKUP(AJ141,OFFSET(Pairings!$E$2,($B144-1)*gamesPerRound,0,gamesPerRound,3),3,FALSE),VLOOKUP(AJ141,OFFSET(Pairings!$D$2,($B144-1)*gamesPerRound,0,gamesPerRound,3),3,FALSE))</f>
        <v>#N/A</v>
      </c>
      <c r="AK144" s="59" t="e">
        <f ca="1">IF(ISNA(VLOOKUP(AK141,OFFSET(Pairings!$D$2,($B144-1)*gamesPerRound,0,gamesPerRound,3),3,FALSE)),VLOOKUP(AK141,OFFSET(Pairings!$E$2,($B144-1)*gamesPerRound,0,gamesPerRound,3),3,FALSE),VLOOKUP(AK141,OFFSET(Pairings!$D$2,($B144-1)*gamesPerRound,0,gamesPerRound,3),3,FALSE))</f>
        <v>#N/A</v>
      </c>
      <c r="AL144" s="59" t="e">
        <f ca="1">IF(ISNA(VLOOKUP(AL141,OFFSET(Pairings!$D$2,($B144-1)*gamesPerRound,0,gamesPerRound,3),3,FALSE)),VLOOKUP(AL141,OFFSET(Pairings!$E$2,($B144-1)*gamesPerRound,0,gamesPerRound,3),3,FALSE),VLOOKUP(AL141,OFFSET(Pairings!$D$2,($B144-1)*gamesPerRound,0,gamesPerRound,3),3,FALSE))</f>
        <v>#N/A</v>
      </c>
      <c r="AM144" s="59" t="e">
        <f ca="1">IF(ISNA(VLOOKUP(AM141,OFFSET(Pairings!$D$2,($B144-1)*gamesPerRound,0,gamesPerRound,3),3,FALSE)),VLOOKUP(AM141,OFFSET(Pairings!$E$2,($B144-1)*gamesPerRound,0,gamesPerRound,3),3,FALSE),VLOOKUP(AM141,OFFSET(Pairings!$D$2,($B144-1)*gamesPerRound,0,gamesPerRound,3),3,FALSE))</f>
        <v>#N/A</v>
      </c>
      <c r="AN144" s="59" t="e">
        <f ca="1">IF(ISNA(VLOOKUP(AN141,OFFSET(Pairings!$D$2,($B144-1)*gamesPerRound,0,gamesPerRound,3),3,FALSE)),VLOOKUP(AN141,OFFSET(Pairings!$E$2,($B144-1)*gamesPerRound,0,gamesPerRound,3),3,FALSE),VLOOKUP(AN141,OFFSET(Pairings!$D$2,($B144-1)*gamesPerRound,0,gamesPerRound,3),3,FALSE))</f>
        <v>#N/A</v>
      </c>
      <c r="AO144" s="59" t="e">
        <f ca="1">IF(ISNA(VLOOKUP(AO141,OFFSET(Pairings!$D$2,($B144-1)*gamesPerRound,0,gamesPerRound,3),3,FALSE)),VLOOKUP(AO141,OFFSET(Pairings!$E$2,($B144-1)*gamesPerRound,0,gamesPerRound,3),3,FALSE),VLOOKUP(AO141,OFFSET(Pairings!$D$2,($B144-1)*gamesPerRound,0,gamesPerRound,3),3,FALSE))</f>
        <v>#N/A</v>
      </c>
      <c r="AP144" s="59" t="e">
        <f ca="1">IF(ISNA(VLOOKUP(AP141,OFFSET(Pairings!$D$2,($B144-1)*gamesPerRound,0,gamesPerRound,3),3,FALSE)),VLOOKUP(AP141,OFFSET(Pairings!$E$2,($B144-1)*gamesPerRound,0,gamesPerRound,3),3,FALSE),VLOOKUP(AP141,OFFSET(Pairings!$D$2,($B144-1)*gamesPerRound,0,gamesPerRound,3),3,FALSE))</f>
        <v>#N/A</v>
      </c>
      <c r="AQ144" s="59" t="e">
        <f ca="1">IF(ISNA(VLOOKUP(AQ141,OFFSET(Pairings!$D$2,($B144-1)*gamesPerRound,0,gamesPerRound,3),3,FALSE)),VLOOKUP(AQ141,OFFSET(Pairings!$E$2,($B144-1)*gamesPerRound,0,gamesPerRound,3),3,FALSE),VLOOKUP(AQ141,OFFSET(Pairings!$D$2,($B144-1)*gamesPerRound,0,gamesPerRound,3),3,FALSE))</f>
        <v>#N/A</v>
      </c>
      <c r="AR144" s="59" t="e">
        <f ca="1">IF(ISNA(VLOOKUP(AR141,OFFSET(Pairings!$D$2,($B144-1)*gamesPerRound,0,gamesPerRound,3),3,FALSE)),VLOOKUP(AR141,OFFSET(Pairings!$E$2,($B144-1)*gamesPerRound,0,gamesPerRound,3),3,FALSE),VLOOKUP(AR141,OFFSET(Pairings!$D$2,($B144-1)*gamesPerRound,0,gamesPerRound,3),3,FALSE))</f>
        <v>#N/A</v>
      </c>
      <c r="AS144" s="59" t="e">
        <f ca="1">IF(ISNA(VLOOKUP(AS141,OFFSET(Pairings!$D$2,($B144-1)*gamesPerRound,0,gamesPerRound,3),3,FALSE)),VLOOKUP(AS141,OFFSET(Pairings!$E$2,($B144-1)*gamesPerRound,0,gamesPerRound,3),3,FALSE),VLOOKUP(AS141,OFFSET(Pairings!$D$2,($B144-1)*gamesPerRound,0,gamesPerRound,3),3,FALSE))</f>
        <v>#N/A</v>
      </c>
      <c r="AT144" s="49" t="e">
        <f ca="1">SUM(Z144:AS144)</f>
        <v>#N/A</v>
      </c>
    </row>
    <row r="145" spans="1:46" ht="15.75" thickBot="1" x14ac:dyDescent="0.25">
      <c r="B145" s="18" t="s">
        <v>110</v>
      </c>
      <c r="C145" s="61">
        <f t="shared" ref="C145:W145" ca="1" si="231">SUM(C142:C144)</f>
        <v>0</v>
      </c>
      <c r="D145" s="51">
        <f t="shared" ca="1" si="231"/>
        <v>0</v>
      </c>
      <c r="E145" s="51">
        <f t="shared" ca="1" si="231"/>
        <v>0</v>
      </c>
      <c r="F145" s="51">
        <f t="shared" ca="1" si="231"/>
        <v>0</v>
      </c>
      <c r="G145" s="51">
        <f t="shared" ca="1" si="231"/>
        <v>0</v>
      </c>
      <c r="H145" s="51">
        <f t="shared" ca="1" si="231"/>
        <v>0</v>
      </c>
      <c r="I145" s="51">
        <f t="shared" ca="1" si="231"/>
        <v>0</v>
      </c>
      <c r="J145" s="51">
        <f t="shared" ca="1" si="231"/>
        <v>0</v>
      </c>
      <c r="K145" s="51">
        <f t="shared" ca="1" si="231"/>
        <v>0</v>
      </c>
      <c r="L145" s="51">
        <f t="shared" ca="1" si="231"/>
        <v>0</v>
      </c>
      <c r="M145" s="51">
        <f t="shared" ca="1" si="231"/>
        <v>0</v>
      </c>
      <c r="N145" s="51">
        <f t="shared" ca="1" si="231"/>
        <v>0</v>
      </c>
      <c r="O145" s="51">
        <f t="shared" ca="1" si="231"/>
        <v>0</v>
      </c>
      <c r="P145" s="51">
        <f t="shared" ca="1" si="231"/>
        <v>0</v>
      </c>
      <c r="Q145" s="51">
        <f t="shared" ca="1" si="231"/>
        <v>0</v>
      </c>
      <c r="R145" s="51">
        <f t="shared" ca="1" si="231"/>
        <v>0</v>
      </c>
      <c r="S145" s="51">
        <f t="shared" ca="1" si="231"/>
        <v>0</v>
      </c>
      <c r="T145" s="51">
        <f t="shared" ca="1" si="231"/>
        <v>0</v>
      </c>
      <c r="U145" s="51">
        <f t="shared" ca="1" si="231"/>
        <v>0</v>
      </c>
      <c r="V145" s="51">
        <f t="shared" ca="1" si="231"/>
        <v>0</v>
      </c>
      <c r="W145" s="70">
        <f t="shared" ca="1" si="231"/>
        <v>0</v>
      </c>
      <c r="X145" s="65" t="e">
        <f ca="1">VLOOKUP(A141,OFFSET(Teams!$B$1,1,0,teams,4),4,FALSE)</f>
        <v>#N/A</v>
      </c>
      <c r="Z145" s="61" t="e">
        <f t="shared" ref="Z145:AT145" ca="1" si="232">SUM(Z142:Z144)</f>
        <v>#N/A</v>
      </c>
      <c r="AA145" s="51" t="e">
        <f t="shared" ca="1" si="232"/>
        <v>#N/A</v>
      </c>
      <c r="AB145" s="51" t="e">
        <f t="shared" ca="1" si="232"/>
        <v>#N/A</v>
      </c>
      <c r="AC145" s="51" t="e">
        <f t="shared" ca="1" si="232"/>
        <v>#N/A</v>
      </c>
      <c r="AD145" s="51" t="e">
        <f t="shared" ca="1" si="232"/>
        <v>#N/A</v>
      </c>
      <c r="AE145" s="51" t="e">
        <f t="shared" ca="1" si="232"/>
        <v>#N/A</v>
      </c>
      <c r="AF145" s="51" t="e">
        <f t="shared" ca="1" si="232"/>
        <v>#N/A</v>
      </c>
      <c r="AG145" s="51" t="e">
        <f t="shared" ca="1" si="232"/>
        <v>#N/A</v>
      </c>
      <c r="AH145" s="51" t="e">
        <f t="shared" ca="1" si="232"/>
        <v>#N/A</v>
      </c>
      <c r="AI145" s="51" t="e">
        <f t="shared" ca="1" si="232"/>
        <v>#N/A</v>
      </c>
      <c r="AJ145" s="51" t="e">
        <f t="shared" ca="1" si="232"/>
        <v>#N/A</v>
      </c>
      <c r="AK145" s="51" t="e">
        <f t="shared" ca="1" si="232"/>
        <v>#N/A</v>
      </c>
      <c r="AL145" s="51" t="e">
        <f t="shared" ca="1" si="232"/>
        <v>#N/A</v>
      </c>
      <c r="AM145" s="51" t="e">
        <f t="shared" ca="1" si="232"/>
        <v>#N/A</v>
      </c>
      <c r="AN145" s="51" t="e">
        <f t="shared" ca="1" si="232"/>
        <v>#N/A</v>
      </c>
      <c r="AO145" s="51" t="e">
        <f t="shared" ca="1" si="232"/>
        <v>#N/A</v>
      </c>
      <c r="AP145" s="51" t="e">
        <f t="shared" ca="1" si="232"/>
        <v>#N/A</v>
      </c>
      <c r="AQ145" s="51" t="e">
        <f t="shared" ca="1" si="232"/>
        <v>#N/A</v>
      </c>
      <c r="AR145" s="51" t="e">
        <f t="shared" ca="1" si="232"/>
        <v>#N/A</v>
      </c>
      <c r="AS145" s="51" t="e">
        <f t="shared" ca="1" si="232"/>
        <v>#N/A</v>
      </c>
      <c r="AT145" s="37" t="e">
        <f t="shared" ca="1" si="232"/>
        <v>#N/A</v>
      </c>
    </row>
    <row r="146" spans="1:46" ht="15.75" thickBot="1" x14ac:dyDescent="0.25"/>
    <row r="147" spans="1:46" x14ac:dyDescent="0.2">
      <c r="A147" s="12" t="s">
        <v>609</v>
      </c>
      <c r="B147" s="38">
        <f>VLOOKUP(A147,TeamLookup,2,FALSE)</f>
        <v>0</v>
      </c>
      <c r="C147" s="60" t="str">
        <f>$A147&amp;"."&amp;TEXT(C$1,"00")</f>
        <v>Y.01</v>
      </c>
      <c r="D147" s="50" t="str">
        <f t="shared" ref="D147:V147" si="233">$A147&amp;"."&amp;TEXT(D$1,"00")</f>
        <v>Y.02</v>
      </c>
      <c r="E147" s="50" t="str">
        <f t="shared" si="233"/>
        <v>Y.03</v>
      </c>
      <c r="F147" s="50" t="str">
        <f t="shared" si="233"/>
        <v>Y.04</v>
      </c>
      <c r="G147" s="50" t="str">
        <f t="shared" si="233"/>
        <v>Y.05</v>
      </c>
      <c r="H147" s="50" t="str">
        <f t="shared" si="233"/>
        <v>Y.06</v>
      </c>
      <c r="I147" s="50" t="str">
        <f t="shared" si="233"/>
        <v>Y.07</v>
      </c>
      <c r="J147" s="50" t="str">
        <f t="shared" si="233"/>
        <v>Y.08</v>
      </c>
      <c r="K147" s="50" t="str">
        <f t="shared" si="233"/>
        <v>Y.09</v>
      </c>
      <c r="L147" s="50" t="str">
        <f t="shared" si="233"/>
        <v>Y.10</v>
      </c>
      <c r="M147" s="50" t="str">
        <f t="shared" si="233"/>
        <v>Y.11</v>
      </c>
      <c r="N147" s="50" t="str">
        <f t="shared" si="233"/>
        <v>Y.12</v>
      </c>
      <c r="O147" s="50" t="str">
        <f t="shared" si="233"/>
        <v>Y.13</v>
      </c>
      <c r="P147" s="50" t="str">
        <f t="shared" si="233"/>
        <v>Y.14</v>
      </c>
      <c r="Q147" s="50" t="str">
        <f t="shared" si="233"/>
        <v>Y.15</v>
      </c>
      <c r="R147" s="50" t="str">
        <f t="shared" si="233"/>
        <v>Y.16</v>
      </c>
      <c r="S147" s="50" t="str">
        <f t="shared" si="233"/>
        <v>Y.17</v>
      </c>
      <c r="T147" s="50" t="str">
        <f t="shared" si="233"/>
        <v>Y.18</v>
      </c>
      <c r="U147" s="50" t="str">
        <f t="shared" si="233"/>
        <v>Y.19</v>
      </c>
      <c r="V147" s="50" t="str">
        <f t="shared" si="233"/>
        <v>Y.20</v>
      </c>
      <c r="W147" s="67" t="s">
        <v>110</v>
      </c>
      <c r="X147" s="66" t="s">
        <v>137</v>
      </c>
      <c r="Z147" s="60" t="str">
        <f>$A147&amp;"."&amp;TEXT(Z$1,"00")</f>
        <v>Y.01</v>
      </c>
      <c r="AA147" s="50" t="str">
        <f t="shared" ref="AA147:AS147" si="234">$A147&amp;"."&amp;TEXT(AA$1,"00")</f>
        <v>Y.02</v>
      </c>
      <c r="AB147" s="50" t="str">
        <f t="shared" si="234"/>
        <v>Y.03</v>
      </c>
      <c r="AC147" s="50" t="str">
        <f t="shared" si="234"/>
        <v>Y.04</v>
      </c>
      <c r="AD147" s="50" t="str">
        <f t="shared" si="234"/>
        <v>Y.05</v>
      </c>
      <c r="AE147" s="50" t="str">
        <f t="shared" si="234"/>
        <v>Y.06</v>
      </c>
      <c r="AF147" s="50" t="str">
        <f t="shared" si="234"/>
        <v>Y.07</v>
      </c>
      <c r="AG147" s="50" t="str">
        <f t="shared" si="234"/>
        <v>Y.08</v>
      </c>
      <c r="AH147" s="50" t="str">
        <f t="shared" si="234"/>
        <v>Y.09</v>
      </c>
      <c r="AI147" s="50" t="str">
        <f t="shared" si="234"/>
        <v>Y.10</v>
      </c>
      <c r="AJ147" s="50" t="str">
        <f t="shared" si="234"/>
        <v>Y.11</v>
      </c>
      <c r="AK147" s="50" t="str">
        <f t="shared" si="234"/>
        <v>Y.12</v>
      </c>
      <c r="AL147" s="50" t="str">
        <f t="shared" si="234"/>
        <v>Y.13</v>
      </c>
      <c r="AM147" s="50" t="str">
        <f t="shared" si="234"/>
        <v>Y.14</v>
      </c>
      <c r="AN147" s="50" t="str">
        <f t="shared" si="234"/>
        <v>Y.15</v>
      </c>
      <c r="AO147" s="50" t="str">
        <f t="shared" si="234"/>
        <v>Y.16</v>
      </c>
      <c r="AP147" s="50" t="str">
        <f t="shared" si="234"/>
        <v>Y.17</v>
      </c>
      <c r="AQ147" s="50" t="str">
        <f t="shared" si="234"/>
        <v>Y.18</v>
      </c>
      <c r="AR147" s="50" t="str">
        <f t="shared" si="234"/>
        <v>Y.19</v>
      </c>
      <c r="AS147" s="50" t="str">
        <f t="shared" si="234"/>
        <v>Y.20</v>
      </c>
      <c r="AT147" s="36" t="s">
        <v>110</v>
      </c>
    </row>
    <row r="148" spans="1:46" x14ac:dyDescent="0.2">
      <c r="B148" s="48">
        <v>1</v>
      </c>
      <c r="C148" s="52" t="str">
        <f t="shared" ref="C148:C150" ca="1" si="235">IF(ISNA(Z148),"",Z148)</f>
        <v/>
      </c>
      <c r="D148" s="53" t="str">
        <f t="shared" ref="D148:D150" ca="1" si="236">IF(ISNA(AA148),"",AA148)</f>
        <v/>
      </c>
      <c r="E148" s="53" t="str">
        <f t="shared" ref="E148:E150" ca="1" si="237">IF(ISNA(AB148),"",AB148)</f>
        <v/>
      </c>
      <c r="F148" s="53" t="str">
        <f t="shared" ref="F148:F150" ca="1" si="238">IF(ISNA(AC148),"",AC148)</f>
        <v/>
      </c>
      <c r="G148" s="53" t="str">
        <f t="shared" ref="G148:G150" ca="1" si="239">IF(ISNA(AD148),"",AD148)</f>
        <v/>
      </c>
      <c r="H148" s="53" t="str">
        <f t="shared" ref="H148:H150" ca="1" si="240">IF(ISNA(AE148),"",AE148)</f>
        <v/>
      </c>
      <c r="I148" s="53" t="str">
        <f t="shared" ref="I148:I150" ca="1" si="241">IF(ISNA(AF148),"",AF148)</f>
        <v/>
      </c>
      <c r="J148" s="53" t="str">
        <f t="shared" ref="J148:J150" ca="1" si="242">IF(ISNA(AG148),"",AG148)</f>
        <v/>
      </c>
      <c r="K148" s="53" t="str">
        <f t="shared" ref="K148:K150" ca="1" si="243">IF(ISNA(AH148),"",AH148)</f>
        <v/>
      </c>
      <c r="L148" s="53" t="str">
        <f t="shared" ref="L148:L150" ca="1" si="244">IF(ISNA(AI148),"",AI148)</f>
        <v/>
      </c>
      <c r="M148" s="53" t="str">
        <f t="shared" ref="M148:M150" ca="1" si="245">IF(ISNA(AJ148),"",AJ148)</f>
        <v/>
      </c>
      <c r="N148" s="53" t="str">
        <f t="shared" ref="N148:N150" ca="1" si="246">IF(ISNA(AK148),"",AK148)</f>
        <v/>
      </c>
      <c r="O148" s="53" t="str">
        <f t="shared" ref="O148:O150" ca="1" si="247">IF(ISNA(AL148),"",AL148)</f>
        <v/>
      </c>
      <c r="P148" s="53" t="str">
        <f t="shared" ref="P148:P150" ca="1" si="248">IF(ISNA(AM148),"",AM148)</f>
        <v/>
      </c>
      <c r="Q148" s="53" t="str">
        <f t="shared" ref="Q148:Q150" ca="1" si="249">IF(ISNA(AN148),"",AN148)</f>
        <v/>
      </c>
      <c r="R148" s="53" t="str">
        <f t="shared" ref="R148:R150" ca="1" si="250">IF(ISNA(AO148),"",AO148)</f>
        <v/>
      </c>
      <c r="S148" s="53" t="str">
        <f t="shared" ref="S148:S150" ca="1" si="251">IF(ISNA(AP148),"",AP148)</f>
        <v/>
      </c>
      <c r="T148" s="53" t="str">
        <f t="shared" ref="T148:T150" ca="1" si="252">IF(ISNA(AQ148),"",AQ148)</f>
        <v/>
      </c>
      <c r="U148" s="53" t="str">
        <f t="shared" ref="U148:U150" ca="1" si="253">IF(ISNA(AR148),"",AR148)</f>
        <v/>
      </c>
      <c r="V148" s="53" t="str">
        <f t="shared" ref="V148:V150" ca="1" si="254">IF(ISNA(AS148),"",AS148)</f>
        <v/>
      </c>
      <c r="W148" s="68">
        <f ca="1">SUM(C148:V148)</f>
        <v>0</v>
      </c>
      <c r="X148" s="49"/>
      <c r="Z148" s="53" t="e">
        <f ca="1">IF(ISNA(VLOOKUP(Z147,OFFSET(Pairings!$D$2,($B148-1)*gamesPerRound,0,gamesPerRound,3),3,FALSE)),VLOOKUP(Z147,OFFSET(Pairings!$E$2,($B148-1)*gamesPerRound,0,gamesPerRound,3),3,FALSE),VLOOKUP(Z147,OFFSET(Pairings!$D$2,($B148-1)*gamesPerRound,0,gamesPerRound,3),3,FALSE))</f>
        <v>#N/A</v>
      </c>
      <c r="AA148" s="53" t="e">
        <f ca="1">IF(ISNA(VLOOKUP(AA147,OFFSET(Pairings!$D$2,($B148-1)*gamesPerRound,0,gamesPerRound,3),3,FALSE)),VLOOKUP(AA147,OFFSET(Pairings!$E$2,($B148-1)*gamesPerRound,0,gamesPerRound,3),3,FALSE),VLOOKUP(AA147,OFFSET(Pairings!$D$2,($B148-1)*gamesPerRound,0,gamesPerRound,3),3,FALSE))</f>
        <v>#N/A</v>
      </c>
      <c r="AB148" s="53" t="e">
        <f ca="1">IF(ISNA(VLOOKUP(AB147,OFFSET(Pairings!$D$2,($B148-1)*gamesPerRound,0,gamesPerRound,3),3,FALSE)),VLOOKUP(AB147,OFFSET(Pairings!$E$2,($B148-1)*gamesPerRound,0,gamesPerRound,3),3,FALSE),VLOOKUP(AB147,OFFSET(Pairings!$D$2,($B148-1)*gamesPerRound,0,gamesPerRound,3),3,FALSE))</f>
        <v>#N/A</v>
      </c>
      <c r="AC148" s="53" t="e">
        <f ca="1">IF(ISNA(VLOOKUP(AC147,OFFSET(Pairings!$D$2,($B148-1)*gamesPerRound,0,gamesPerRound,3),3,FALSE)),VLOOKUP(AC147,OFFSET(Pairings!$E$2,($B148-1)*gamesPerRound,0,gamesPerRound,3),3,FALSE),VLOOKUP(AC147,OFFSET(Pairings!$D$2,($B148-1)*gamesPerRound,0,gamesPerRound,3),3,FALSE))</f>
        <v>#N/A</v>
      </c>
      <c r="AD148" s="53" t="e">
        <f ca="1">IF(ISNA(VLOOKUP(AD147,OFFSET(Pairings!$D$2,($B148-1)*gamesPerRound,0,gamesPerRound,3),3,FALSE)),VLOOKUP(AD147,OFFSET(Pairings!$E$2,($B148-1)*gamesPerRound,0,gamesPerRound,3),3,FALSE),VLOOKUP(AD147,OFFSET(Pairings!$D$2,($B148-1)*gamesPerRound,0,gamesPerRound,3),3,FALSE))</f>
        <v>#N/A</v>
      </c>
      <c r="AE148" s="53" t="e">
        <f ca="1">IF(ISNA(VLOOKUP(AE147,OFFSET(Pairings!$D$2,($B148-1)*gamesPerRound,0,gamesPerRound,3),3,FALSE)),VLOOKUP(AE147,OFFSET(Pairings!$E$2,($B148-1)*gamesPerRound,0,gamesPerRound,3),3,FALSE),VLOOKUP(AE147,OFFSET(Pairings!$D$2,($B148-1)*gamesPerRound,0,gamesPerRound,3),3,FALSE))</f>
        <v>#N/A</v>
      </c>
      <c r="AF148" s="53" t="e">
        <f ca="1">IF(ISNA(VLOOKUP(AF147,OFFSET(Pairings!$D$2,($B148-1)*gamesPerRound,0,gamesPerRound,3),3,FALSE)),VLOOKUP(AF147,OFFSET(Pairings!$E$2,($B148-1)*gamesPerRound,0,gamesPerRound,3),3,FALSE),VLOOKUP(AF147,OFFSET(Pairings!$D$2,($B148-1)*gamesPerRound,0,gamesPerRound,3),3,FALSE))</f>
        <v>#N/A</v>
      </c>
      <c r="AG148" s="53" t="e">
        <f ca="1">IF(ISNA(VLOOKUP(AG147,OFFSET(Pairings!$D$2,($B148-1)*gamesPerRound,0,gamesPerRound,3),3,FALSE)),VLOOKUP(AG147,OFFSET(Pairings!$E$2,($B148-1)*gamesPerRound,0,gamesPerRound,3),3,FALSE),VLOOKUP(AG147,OFFSET(Pairings!$D$2,($B148-1)*gamesPerRound,0,gamesPerRound,3),3,FALSE))</f>
        <v>#N/A</v>
      </c>
      <c r="AH148" s="53" t="e">
        <f ca="1">IF(ISNA(VLOOKUP(AH147,OFFSET(Pairings!$D$2,($B148-1)*gamesPerRound,0,gamesPerRound,3),3,FALSE)),VLOOKUP(AH147,OFFSET(Pairings!$E$2,($B148-1)*gamesPerRound,0,gamesPerRound,3),3,FALSE),VLOOKUP(AH147,OFFSET(Pairings!$D$2,($B148-1)*gamesPerRound,0,gamesPerRound,3),3,FALSE))</f>
        <v>#N/A</v>
      </c>
      <c r="AI148" s="53" t="e">
        <f ca="1">IF(ISNA(VLOOKUP(AI147,OFFSET(Pairings!$D$2,($B148-1)*gamesPerRound,0,gamesPerRound,3),3,FALSE)),VLOOKUP(AI147,OFFSET(Pairings!$E$2,($B148-1)*gamesPerRound,0,gamesPerRound,3),3,FALSE),VLOOKUP(AI147,OFFSET(Pairings!$D$2,($B148-1)*gamesPerRound,0,gamesPerRound,3),3,FALSE))</f>
        <v>#N/A</v>
      </c>
      <c r="AJ148" s="53" t="e">
        <f ca="1">IF(ISNA(VLOOKUP(AJ147,OFFSET(Pairings!$D$2,($B148-1)*gamesPerRound,0,gamesPerRound,3),3,FALSE)),VLOOKUP(AJ147,OFFSET(Pairings!$E$2,($B148-1)*gamesPerRound,0,gamesPerRound,3),3,FALSE),VLOOKUP(AJ147,OFFSET(Pairings!$D$2,($B148-1)*gamesPerRound,0,gamesPerRound,3),3,FALSE))</f>
        <v>#N/A</v>
      </c>
      <c r="AK148" s="54" t="e">
        <f ca="1">IF(ISNA(VLOOKUP(AK147,OFFSET(Pairings!$D$2,($B148-1)*gamesPerRound,0,gamesPerRound,3),3,FALSE)),VLOOKUP(AK147,OFFSET(Pairings!$E$2,($B148-1)*gamesPerRound,0,gamesPerRound,3),3,FALSE),VLOOKUP(AK147,OFFSET(Pairings!$D$2,($B148-1)*gamesPerRound,0,gamesPerRound,3),3,FALSE))</f>
        <v>#N/A</v>
      </c>
      <c r="AL148" s="54" t="e">
        <f ca="1">IF(ISNA(VLOOKUP(AL147,OFFSET(Pairings!$D$2,($B148-1)*gamesPerRound,0,gamesPerRound,3),3,FALSE)),VLOOKUP(AL147,OFFSET(Pairings!$E$2,($B148-1)*gamesPerRound,0,gamesPerRound,3),3,FALSE),VLOOKUP(AL147,OFFSET(Pairings!$D$2,($B148-1)*gamesPerRound,0,gamesPerRound,3),3,FALSE))</f>
        <v>#N/A</v>
      </c>
      <c r="AM148" s="54" t="e">
        <f ca="1">IF(ISNA(VLOOKUP(AM147,OFFSET(Pairings!$D$2,($B148-1)*gamesPerRound,0,gamesPerRound,3),3,FALSE)),VLOOKUP(AM147,OFFSET(Pairings!$E$2,($B148-1)*gamesPerRound,0,gamesPerRound,3),3,FALSE),VLOOKUP(AM147,OFFSET(Pairings!$D$2,($B148-1)*gamesPerRound,0,gamesPerRound,3),3,FALSE))</f>
        <v>#N/A</v>
      </c>
      <c r="AN148" s="54" t="e">
        <f ca="1">IF(ISNA(VLOOKUP(AN147,OFFSET(Pairings!$D$2,($B148-1)*gamesPerRound,0,gamesPerRound,3),3,FALSE)),VLOOKUP(AN147,OFFSET(Pairings!$E$2,($B148-1)*gamesPerRound,0,gamesPerRound,3),3,FALSE),VLOOKUP(AN147,OFFSET(Pairings!$D$2,($B148-1)*gamesPerRound,0,gamesPerRound,3),3,FALSE))</f>
        <v>#N/A</v>
      </c>
      <c r="AO148" s="54" t="e">
        <f ca="1">IF(ISNA(VLOOKUP(AO147,OFFSET(Pairings!$D$2,($B148-1)*gamesPerRound,0,gamesPerRound,3),3,FALSE)),VLOOKUP(AO147,OFFSET(Pairings!$E$2,($B148-1)*gamesPerRound,0,gamesPerRound,3),3,FALSE),VLOOKUP(AO147,OFFSET(Pairings!$D$2,($B148-1)*gamesPerRound,0,gamesPerRound,3),3,FALSE))</f>
        <v>#N/A</v>
      </c>
      <c r="AP148" s="54" t="e">
        <f ca="1">IF(ISNA(VLOOKUP(AP147,OFFSET(Pairings!$D$2,($B148-1)*gamesPerRound,0,gamesPerRound,3),3,FALSE)),VLOOKUP(AP147,OFFSET(Pairings!$E$2,($B148-1)*gamesPerRound,0,gamesPerRound,3),3,FALSE),VLOOKUP(AP147,OFFSET(Pairings!$D$2,($B148-1)*gamesPerRound,0,gamesPerRound,3),3,FALSE))</f>
        <v>#N/A</v>
      </c>
      <c r="AQ148" s="54" t="e">
        <f ca="1">IF(ISNA(VLOOKUP(AQ147,OFFSET(Pairings!$D$2,($B148-1)*gamesPerRound,0,gamesPerRound,3),3,FALSE)),VLOOKUP(AQ147,OFFSET(Pairings!$E$2,($B148-1)*gamesPerRound,0,gamesPerRound,3),3,FALSE),VLOOKUP(AQ147,OFFSET(Pairings!$D$2,($B148-1)*gamesPerRound,0,gamesPerRound,3),3,FALSE))</f>
        <v>#N/A</v>
      </c>
      <c r="AR148" s="54" t="e">
        <f ca="1">IF(ISNA(VLOOKUP(AR147,OFFSET(Pairings!$D$2,($B148-1)*gamesPerRound,0,gamesPerRound,3),3,FALSE)),VLOOKUP(AR147,OFFSET(Pairings!$E$2,($B148-1)*gamesPerRound,0,gamesPerRound,3),3,FALSE),VLOOKUP(AR147,OFFSET(Pairings!$D$2,($B148-1)*gamesPerRound,0,gamesPerRound,3),3,FALSE))</f>
        <v>#N/A</v>
      </c>
      <c r="AS148" s="54" t="e">
        <f ca="1">IF(ISNA(VLOOKUP(AS147,OFFSET(Pairings!$D$2,($B148-1)*gamesPerRound,0,gamesPerRound,3),3,FALSE)),VLOOKUP(AS147,OFFSET(Pairings!$E$2,($B148-1)*gamesPerRound,0,gamesPerRound,3),3,FALSE),VLOOKUP(AS147,OFFSET(Pairings!$D$2,($B148-1)*gamesPerRound,0,gamesPerRound,3),3,FALSE))</f>
        <v>#N/A</v>
      </c>
      <c r="AT148" s="49" t="e">
        <f ca="1">SUM(Z148:AS148)</f>
        <v>#N/A</v>
      </c>
    </row>
    <row r="149" spans="1:46" x14ac:dyDescent="0.2">
      <c r="B149" s="48">
        <v>2</v>
      </c>
      <c r="C149" s="55" t="str">
        <f t="shared" ca="1" si="235"/>
        <v/>
      </c>
      <c r="D149" s="33" t="str">
        <f t="shared" ca="1" si="236"/>
        <v/>
      </c>
      <c r="E149" s="33" t="str">
        <f t="shared" ca="1" si="237"/>
        <v/>
      </c>
      <c r="F149" s="33" t="str">
        <f t="shared" ca="1" si="238"/>
        <v/>
      </c>
      <c r="G149" s="33" t="str">
        <f t="shared" ca="1" si="239"/>
        <v/>
      </c>
      <c r="H149" s="33" t="str">
        <f t="shared" ca="1" si="240"/>
        <v/>
      </c>
      <c r="I149" s="33" t="str">
        <f t="shared" ca="1" si="241"/>
        <v/>
      </c>
      <c r="J149" s="33" t="str">
        <f t="shared" ca="1" si="242"/>
        <v/>
      </c>
      <c r="K149" s="33" t="str">
        <f t="shared" ca="1" si="243"/>
        <v/>
      </c>
      <c r="L149" s="33" t="str">
        <f t="shared" ca="1" si="244"/>
        <v/>
      </c>
      <c r="M149" s="33" t="str">
        <f t="shared" ca="1" si="245"/>
        <v/>
      </c>
      <c r="N149" s="33" t="str">
        <f t="shared" ca="1" si="246"/>
        <v/>
      </c>
      <c r="O149" s="33" t="str">
        <f t="shared" ca="1" si="247"/>
        <v/>
      </c>
      <c r="P149" s="33" t="str">
        <f t="shared" ca="1" si="248"/>
        <v/>
      </c>
      <c r="Q149" s="33" t="str">
        <f t="shared" ca="1" si="249"/>
        <v/>
      </c>
      <c r="R149" s="33" t="str">
        <f t="shared" ca="1" si="250"/>
        <v/>
      </c>
      <c r="S149" s="33" t="str">
        <f t="shared" ca="1" si="251"/>
        <v/>
      </c>
      <c r="T149" s="33" t="str">
        <f t="shared" ca="1" si="252"/>
        <v/>
      </c>
      <c r="U149" s="33" t="str">
        <f t="shared" ca="1" si="253"/>
        <v/>
      </c>
      <c r="V149" s="33" t="str">
        <f t="shared" ca="1" si="254"/>
        <v/>
      </c>
      <c r="W149" s="69">
        <f ca="1">SUM(C149:V149)</f>
        <v>0</v>
      </c>
      <c r="X149" s="49"/>
      <c r="Z149" s="55" t="e">
        <f ca="1">IF(ISNA(VLOOKUP(Z147,OFFSET(Pairings!$D$2,($B149-1)*gamesPerRound,0,gamesPerRound,3),3,FALSE)),VLOOKUP(Z147,OFFSET(Pairings!$E$2,($B149-1)*gamesPerRound,0,gamesPerRound,3),3,FALSE),VLOOKUP(Z147,OFFSET(Pairings!$D$2,($B149-1)*gamesPerRound,0,gamesPerRound,3),3,FALSE))</f>
        <v>#N/A</v>
      </c>
      <c r="AA149" s="33" t="e">
        <f ca="1">IF(ISNA(VLOOKUP(AA147,OFFSET(Pairings!$D$2,($B149-1)*gamesPerRound,0,gamesPerRound,3),3,FALSE)),VLOOKUP(AA147,OFFSET(Pairings!$E$2,($B149-1)*gamesPerRound,0,gamesPerRound,3),3,FALSE),VLOOKUP(AA147,OFFSET(Pairings!$D$2,($B149-1)*gamesPerRound,0,gamesPerRound,3),3,FALSE))</f>
        <v>#N/A</v>
      </c>
      <c r="AB149" s="33" t="e">
        <f ca="1">IF(ISNA(VLOOKUP(AB147,OFFSET(Pairings!$D$2,($B149-1)*gamesPerRound,0,gamesPerRound,3),3,FALSE)),VLOOKUP(AB147,OFFSET(Pairings!$E$2,($B149-1)*gamesPerRound,0,gamesPerRound,3),3,FALSE),VLOOKUP(AB147,OFFSET(Pairings!$D$2,($B149-1)*gamesPerRound,0,gamesPerRound,3),3,FALSE))</f>
        <v>#N/A</v>
      </c>
      <c r="AC149" s="33" t="e">
        <f ca="1">IF(ISNA(VLOOKUP(AC147,OFFSET(Pairings!$D$2,($B149-1)*gamesPerRound,0,gamesPerRound,3),3,FALSE)),VLOOKUP(AC147,OFFSET(Pairings!$E$2,($B149-1)*gamesPerRound,0,gamesPerRound,3),3,FALSE),VLOOKUP(AC147,OFFSET(Pairings!$D$2,($B149-1)*gamesPerRound,0,gamesPerRound,3),3,FALSE))</f>
        <v>#N/A</v>
      </c>
      <c r="AD149" s="33" t="e">
        <f ca="1">IF(ISNA(VLOOKUP(AD147,OFFSET(Pairings!$D$2,($B149-1)*gamesPerRound,0,gamesPerRound,3),3,FALSE)),VLOOKUP(AD147,OFFSET(Pairings!$E$2,($B149-1)*gamesPerRound,0,gamesPerRound,3),3,FALSE),VLOOKUP(AD147,OFFSET(Pairings!$D$2,($B149-1)*gamesPerRound,0,gamesPerRound,3),3,FALSE))</f>
        <v>#N/A</v>
      </c>
      <c r="AE149" s="33" t="e">
        <f ca="1">IF(ISNA(VLOOKUP(AE147,OFFSET(Pairings!$D$2,($B149-1)*gamesPerRound,0,gamesPerRound,3),3,FALSE)),VLOOKUP(AE147,OFFSET(Pairings!$E$2,($B149-1)*gamesPerRound,0,gamesPerRound,3),3,FALSE),VLOOKUP(AE147,OFFSET(Pairings!$D$2,($B149-1)*gamesPerRound,0,gamesPerRound,3),3,FALSE))</f>
        <v>#N/A</v>
      </c>
      <c r="AF149" s="33" t="e">
        <f ca="1">IF(ISNA(VLOOKUP(AF147,OFFSET(Pairings!$D$2,($B149-1)*gamesPerRound,0,gamesPerRound,3),3,FALSE)),VLOOKUP(AF147,OFFSET(Pairings!$E$2,($B149-1)*gamesPerRound,0,gamesPerRound,3),3,FALSE),VLOOKUP(AF147,OFFSET(Pairings!$D$2,($B149-1)*gamesPerRound,0,gamesPerRound,3),3,FALSE))</f>
        <v>#N/A</v>
      </c>
      <c r="AG149" s="33" t="e">
        <f ca="1">IF(ISNA(VLOOKUP(AG147,OFFSET(Pairings!$D$2,($B149-1)*gamesPerRound,0,gamesPerRound,3),3,FALSE)),VLOOKUP(AG147,OFFSET(Pairings!$E$2,($B149-1)*gamesPerRound,0,gamesPerRound,3),3,FALSE),VLOOKUP(AG147,OFFSET(Pairings!$D$2,($B149-1)*gamesPerRound,0,gamesPerRound,3),3,FALSE))</f>
        <v>#N/A</v>
      </c>
      <c r="AH149" s="33" t="e">
        <f ca="1">IF(ISNA(VLOOKUP(AH147,OFFSET(Pairings!$D$2,($B149-1)*gamesPerRound,0,gamesPerRound,3),3,FALSE)),VLOOKUP(AH147,OFFSET(Pairings!$E$2,($B149-1)*gamesPerRound,0,gamesPerRound,3),3,FALSE),VLOOKUP(AH147,OFFSET(Pairings!$D$2,($B149-1)*gamesPerRound,0,gamesPerRound,3),3,FALSE))</f>
        <v>#N/A</v>
      </c>
      <c r="AI149" s="33" t="e">
        <f ca="1">IF(ISNA(VLOOKUP(AI147,OFFSET(Pairings!$D$2,($B149-1)*gamesPerRound,0,gamesPerRound,3),3,FALSE)),VLOOKUP(AI147,OFFSET(Pairings!$E$2,($B149-1)*gamesPerRound,0,gamesPerRound,3),3,FALSE),VLOOKUP(AI147,OFFSET(Pairings!$D$2,($B149-1)*gamesPerRound,0,gamesPerRound,3),3,FALSE))</f>
        <v>#N/A</v>
      </c>
      <c r="AJ149" s="33" t="e">
        <f ca="1">IF(ISNA(VLOOKUP(AJ147,OFFSET(Pairings!$D$2,($B149-1)*gamesPerRound,0,gamesPerRound,3),3,FALSE)),VLOOKUP(AJ147,OFFSET(Pairings!$E$2,($B149-1)*gamesPerRound,0,gamesPerRound,3),3,FALSE),VLOOKUP(AJ147,OFFSET(Pairings!$D$2,($B149-1)*gamesPerRound,0,gamesPerRound,3),3,FALSE))</f>
        <v>#N/A</v>
      </c>
      <c r="AK149" s="56" t="e">
        <f ca="1">IF(ISNA(VLOOKUP(AK147,OFFSET(Pairings!$D$2,($B149-1)*gamesPerRound,0,gamesPerRound,3),3,FALSE)),VLOOKUP(AK147,OFFSET(Pairings!$E$2,($B149-1)*gamesPerRound,0,gamesPerRound,3),3,FALSE),VLOOKUP(AK147,OFFSET(Pairings!$D$2,($B149-1)*gamesPerRound,0,gamesPerRound,3),3,FALSE))</f>
        <v>#N/A</v>
      </c>
      <c r="AL149" s="56" t="e">
        <f ca="1">IF(ISNA(VLOOKUP(AL147,OFFSET(Pairings!$D$2,($B149-1)*gamesPerRound,0,gamesPerRound,3),3,FALSE)),VLOOKUP(AL147,OFFSET(Pairings!$E$2,($B149-1)*gamesPerRound,0,gamesPerRound,3),3,FALSE),VLOOKUP(AL147,OFFSET(Pairings!$D$2,($B149-1)*gamesPerRound,0,gamesPerRound,3),3,FALSE))</f>
        <v>#N/A</v>
      </c>
      <c r="AM149" s="56" t="e">
        <f ca="1">IF(ISNA(VLOOKUP(AM147,OFFSET(Pairings!$D$2,($B149-1)*gamesPerRound,0,gamesPerRound,3),3,FALSE)),VLOOKUP(AM147,OFFSET(Pairings!$E$2,($B149-1)*gamesPerRound,0,gamesPerRound,3),3,FALSE),VLOOKUP(AM147,OFFSET(Pairings!$D$2,($B149-1)*gamesPerRound,0,gamesPerRound,3),3,FALSE))</f>
        <v>#N/A</v>
      </c>
      <c r="AN149" s="56" t="e">
        <f ca="1">IF(ISNA(VLOOKUP(AN147,OFFSET(Pairings!$D$2,($B149-1)*gamesPerRound,0,gamesPerRound,3),3,FALSE)),VLOOKUP(AN147,OFFSET(Pairings!$E$2,($B149-1)*gamesPerRound,0,gamesPerRound,3),3,FALSE),VLOOKUP(AN147,OFFSET(Pairings!$D$2,($B149-1)*gamesPerRound,0,gamesPerRound,3),3,FALSE))</f>
        <v>#N/A</v>
      </c>
      <c r="AO149" s="56" t="e">
        <f ca="1">IF(ISNA(VLOOKUP(AO147,OFFSET(Pairings!$D$2,($B149-1)*gamesPerRound,0,gamesPerRound,3),3,FALSE)),VLOOKUP(AO147,OFFSET(Pairings!$E$2,($B149-1)*gamesPerRound,0,gamesPerRound,3),3,FALSE),VLOOKUP(AO147,OFFSET(Pairings!$D$2,($B149-1)*gamesPerRound,0,gamesPerRound,3),3,FALSE))</f>
        <v>#N/A</v>
      </c>
      <c r="AP149" s="56" t="e">
        <f ca="1">IF(ISNA(VLOOKUP(AP147,OFFSET(Pairings!$D$2,($B149-1)*gamesPerRound,0,gamesPerRound,3),3,FALSE)),VLOOKUP(AP147,OFFSET(Pairings!$E$2,($B149-1)*gamesPerRound,0,gamesPerRound,3),3,FALSE),VLOOKUP(AP147,OFFSET(Pairings!$D$2,($B149-1)*gamesPerRound,0,gamesPerRound,3),3,FALSE))</f>
        <v>#N/A</v>
      </c>
      <c r="AQ149" s="56" t="e">
        <f ca="1">IF(ISNA(VLOOKUP(AQ147,OFFSET(Pairings!$D$2,($B149-1)*gamesPerRound,0,gamesPerRound,3),3,FALSE)),VLOOKUP(AQ147,OFFSET(Pairings!$E$2,($B149-1)*gamesPerRound,0,gamesPerRound,3),3,FALSE),VLOOKUP(AQ147,OFFSET(Pairings!$D$2,($B149-1)*gamesPerRound,0,gamesPerRound,3),3,FALSE))</f>
        <v>#N/A</v>
      </c>
      <c r="AR149" s="56" t="e">
        <f ca="1">IF(ISNA(VLOOKUP(AR147,OFFSET(Pairings!$D$2,($B149-1)*gamesPerRound,0,gamesPerRound,3),3,FALSE)),VLOOKUP(AR147,OFFSET(Pairings!$E$2,($B149-1)*gamesPerRound,0,gamesPerRound,3),3,FALSE),VLOOKUP(AR147,OFFSET(Pairings!$D$2,($B149-1)*gamesPerRound,0,gamesPerRound,3),3,FALSE))</f>
        <v>#N/A</v>
      </c>
      <c r="AS149" s="56" t="e">
        <f ca="1">IF(ISNA(VLOOKUP(AS147,OFFSET(Pairings!$D$2,($B149-1)*gamesPerRound,0,gamesPerRound,3),3,FALSE)),VLOOKUP(AS147,OFFSET(Pairings!$E$2,($B149-1)*gamesPerRound,0,gamesPerRound,3),3,FALSE),VLOOKUP(AS147,OFFSET(Pairings!$D$2,($B149-1)*gamesPerRound,0,gamesPerRound,3),3,FALSE))</f>
        <v>#N/A</v>
      </c>
      <c r="AT149" s="49" t="e">
        <f ca="1">SUM(Z149:AS149)</f>
        <v>#N/A</v>
      </c>
    </row>
    <row r="150" spans="1:46" x14ac:dyDescent="0.2">
      <c r="B150" s="48">
        <v>3</v>
      </c>
      <c r="C150" s="57" t="str">
        <f t="shared" ca="1" si="235"/>
        <v/>
      </c>
      <c r="D150" s="58" t="str">
        <f t="shared" ca="1" si="236"/>
        <v/>
      </c>
      <c r="E150" s="58" t="str">
        <f t="shared" ca="1" si="237"/>
        <v/>
      </c>
      <c r="F150" s="58" t="str">
        <f t="shared" ca="1" si="238"/>
        <v/>
      </c>
      <c r="G150" s="58" t="str">
        <f t="shared" ca="1" si="239"/>
        <v/>
      </c>
      <c r="H150" s="58" t="str">
        <f t="shared" ca="1" si="240"/>
        <v/>
      </c>
      <c r="I150" s="58" t="str">
        <f t="shared" ca="1" si="241"/>
        <v/>
      </c>
      <c r="J150" s="58" t="str">
        <f t="shared" ca="1" si="242"/>
        <v/>
      </c>
      <c r="K150" s="58" t="str">
        <f t="shared" ca="1" si="243"/>
        <v/>
      </c>
      <c r="L150" s="58" t="str">
        <f t="shared" ca="1" si="244"/>
        <v/>
      </c>
      <c r="M150" s="58" t="str">
        <f t="shared" ca="1" si="245"/>
        <v/>
      </c>
      <c r="N150" s="58" t="str">
        <f t="shared" ca="1" si="246"/>
        <v/>
      </c>
      <c r="O150" s="58" t="str">
        <f t="shared" ca="1" si="247"/>
        <v/>
      </c>
      <c r="P150" s="58" t="str">
        <f t="shared" ca="1" si="248"/>
        <v/>
      </c>
      <c r="Q150" s="58" t="str">
        <f t="shared" ca="1" si="249"/>
        <v/>
      </c>
      <c r="R150" s="58" t="str">
        <f t="shared" ca="1" si="250"/>
        <v/>
      </c>
      <c r="S150" s="58" t="str">
        <f t="shared" ca="1" si="251"/>
        <v/>
      </c>
      <c r="T150" s="58" t="str">
        <f t="shared" ca="1" si="252"/>
        <v/>
      </c>
      <c r="U150" s="58" t="str">
        <f t="shared" ca="1" si="253"/>
        <v/>
      </c>
      <c r="V150" s="58" t="str">
        <f t="shared" ca="1" si="254"/>
        <v/>
      </c>
      <c r="W150" s="69">
        <f ca="1">SUM(C150:V150)</f>
        <v>0</v>
      </c>
      <c r="X150" s="49"/>
      <c r="Z150" s="57" t="e">
        <f ca="1">IF(ISNA(VLOOKUP(Z147,OFFSET(Pairings!$D$2,($B150-1)*gamesPerRound,0,gamesPerRound,3),3,FALSE)),VLOOKUP(Z147,OFFSET(Pairings!$E$2,($B150-1)*gamesPerRound,0,gamesPerRound,3),3,FALSE),VLOOKUP(Z147,OFFSET(Pairings!$D$2,($B150-1)*gamesPerRound,0,gamesPerRound,3),3,FALSE))</f>
        <v>#N/A</v>
      </c>
      <c r="AA150" s="58" t="e">
        <f ca="1">IF(ISNA(VLOOKUP(AA147,OFFSET(Pairings!$D$2,($B150-1)*gamesPerRound,0,gamesPerRound,3),3,FALSE)),VLOOKUP(AA147,OFFSET(Pairings!$E$2,($B150-1)*gamesPerRound,0,gamesPerRound,3),3,FALSE),VLOOKUP(AA147,OFFSET(Pairings!$D$2,($B150-1)*gamesPerRound,0,gamesPerRound,3),3,FALSE))</f>
        <v>#N/A</v>
      </c>
      <c r="AB150" s="58" t="e">
        <f ca="1">IF(ISNA(VLOOKUP(AB147,OFFSET(Pairings!$D$2,($B150-1)*gamesPerRound,0,gamesPerRound,3),3,FALSE)),VLOOKUP(AB147,OFFSET(Pairings!$E$2,($B150-1)*gamesPerRound,0,gamesPerRound,3),3,FALSE),VLOOKUP(AB147,OFFSET(Pairings!$D$2,($B150-1)*gamesPerRound,0,gamesPerRound,3),3,FALSE))</f>
        <v>#N/A</v>
      </c>
      <c r="AC150" s="58" t="e">
        <f ca="1">IF(ISNA(VLOOKUP(AC147,OFFSET(Pairings!$D$2,($B150-1)*gamesPerRound,0,gamesPerRound,3),3,FALSE)),VLOOKUP(AC147,OFFSET(Pairings!$E$2,($B150-1)*gamesPerRound,0,gamesPerRound,3),3,FALSE),VLOOKUP(AC147,OFFSET(Pairings!$D$2,($B150-1)*gamesPerRound,0,gamesPerRound,3),3,FALSE))</f>
        <v>#N/A</v>
      </c>
      <c r="AD150" s="58" t="e">
        <f ca="1">IF(ISNA(VLOOKUP(AD147,OFFSET(Pairings!$D$2,($B150-1)*gamesPerRound,0,gamesPerRound,3),3,FALSE)),VLOOKUP(AD147,OFFSET(Pairings!$E$2,($B150-1)*gamesPerRound,0,gamesPerRound,3),3,FALSE),VLOOKUP(AD147,OFFSET(Pairings!$D$2,($B150-1)*gamesPerRound,0,gamesPerRound,3),3,FALSE))</f>
        <v>#N/A</v>
      </c>
      <c r="AE150" s="58" t="e">
        <f ca="1">IF(ISNA(VLOOKUP(AE147,OFFSET(Pairings!$D$2,($B150-1)*gamesPerRound,0,gamesPerRound,3),3,FALSE)),VLOOKUP(AE147,OFFSET(Pairings!$E$2,($B150-1)*gamesPerRound,0,gamesPerRound,3),3,FALSE),VLOOKUP(AE147,OFFSET(Pairings!$D$2,($B150-1)*gamesPerRound,0,gamesPerRound,3),3,FALSE))</f>
        <v>#N/A</v>
      </c>
      <c r="AF150" s="58" t="e">
        <f ca="1">IF(ISNA(VLOOKUP(AF147,OFFSET(Pairings!$D$2,($B150-1)*gamesPerRound,0,gamesPerRound,3),3,FALSE)),VLOOKUP(AF147,OFFSET(Pairings!$E$2,($B150-1)*gamesPerRound,0,gamesPerRound,3),3,FALSE),VLOOKUP(AF147,OFFSET(Pairings!$D$2,($B150-1)*gamesPerRound,0,gamesPerRound,3),3,FALSE))</f>
        <v>#N/A</v>
      </c>
      <c r="AG150" s="58" t="e">
        <f ca="1">IF(ISNA(VLOOKUP(AG147,OFFSET(Pairings!$D$2,($B150-1)*gamesPerRound,0,gamesPerRound,3),3,FALSE)),VLOOKUP(AG147,OFFSET(Pairings!$E$2,($B150-1)*gamesPerRound,0,gamesPerRound,3),3,FALSE),VLOOKUP(AG147,OFFSET(Pairings!$D$2,($B150-1)*gamesPerRound,0,gamesPerRound,3),3,FALSE))</f>
        <v>#N/A</v>
      </c>
      <c r="AH150" s="58" t="e">
        <f ca="1">IF(ISNA(VLOOKUP(AH147,OFFSET(Pairings!$D$2,($B150-1)*gamesPerRound,0,gamesPerRound,3),3,FALSE)),VLOOKUP(AH147,OFFSET(Pairings!$E$2,($B150-1)*gamesPerRound,0,gamesPerRound,3),3,FALSE),VLOOKUP(AH147,OFFSET(Pairings!$D$2,($B150-1)*gamesPerRound,0,gamesPerRound,3),3,FALSE))</f>
        <v>#N/A</v>
      </c>
      <c r="AI150" s="58" t="e">
        <f ca="1">IF(ISNA(VLOOKUP(AI147,OFFSET(Pairings!$D$2,($B150-1)*gamesPerRound,0,gamesPerRound,3),3,FALSE)),VLOOKUP(AI147,OFFSET(Pairings!$E$2,($B150-1)*gamesPerRound,0,gamesPerRound,3),3,FALSE),VLOOKUP(AI147,OFFSET(Pairings!$D$2,($B150-1)*gamesPerRound,0,gamesPerRound,3),3,FALSE))</f>
        <v>#N/A</v>
      </c>
      <c r="AJ150" s="58" t="e">
        <f ca="1">IF(ISNA(VLOOKUP(AJ147,OFFSET(Pairings!$D$2,($B150-1)*gamesPerRound,0,gamesPerRound,3),3,FALSE)),VLOOKUP(AJ147,OFFSET(Pairings!$E$2,($B150-1)*gamesPerRound,0,gamesPerRound,3),3,FALSE),VLOOKUP(AJ147,OFFSET(Pairings!$D$2,($B150-1)*gamesPerRound,0,gamesPerRound,3),3,FALSE))</f>
        <v>#N/A</v>
      </c>
      <c r="AK150" s="59" t="e">
        <f ca="1">IF(ISNA(VLOOKUP(AK147,OFFSET(Pairings!$D$2,($B150-1)*gamesPerRound,0,gamesPerRound,3),3,FALSE)),VLOOKUP(AK147,OFFSET(Pairings!$E$2,($B150-1)*gamesPerRound,0,gamesPerRound,3),3,FALSE),VLOOKUP(AK147,OFFSET(Pairings!$D$2,($B150-1)*gamesPerRound,0,gamesPerRound,3),3,FALSE))</f>
        <v>#N/A</v>
      </c>
      <c r="AL150" s="59" t="e">
        <f ca="1">IF(ISNA(VLOOKUP(AL147,OFFSET(Pairings!$D$2,($B150-1)*gamesPerRound,0,gamesPerRound,3),3,FALSE)),VLOOKUP(AL147,OFFSET(Pairings!$E$2,($B150-1)*gamesPerRound,0,gamesPerRound,3),3,FALSE),VLOOKUP(AL147,OFFSET(Pairings!$D$2,($B150-1)*gamesPerRound,0,gamesPerRound,3),3,FALSE))</f>
        <v>#N/A</v>
      </c>
      <c r="AM150" s="59" t="e">
        <f ca="1">IF(ISNA(VLOOKUP(AM147,OFFSET(Pairings!$D$2,($B150-1)*gamesPerRound,0,gamesPerRound,3),3,FALSE)),VLOOKUP(AM147,OFFSET(Pairings!$E$2,($B150-1)*gamesPerRound,0,gamesPerRound,3),3,FALSE),VLOOKUP(AM147,OFFSET(Pairings!$D$2,($B150-1)*gamesPerRound,0,gamesPerRound,3),3,FALSE))</f>
        <v>#N/A</v>
      </c>
      <c r="AN150" s="59" t="e">
        <f ca="1">IF(ISNA(VLOOKUP(AN147,OFFSET(Pairings!$D$2,($B150-1)*gamesPerRound,0,gamesPerRound,3),3,FALSE)),VLOOKUP(AN147,OFFSET(Pairings!$E$2,($B150-1)*gamesPerRound,0,gamesPerRound,3),3,FALSE),VLOOKUP(AN147,OFFSET(Pairings!$D$2,($B150-1)*gamesPerRound,0,gamesPerRound,3),3,FALSE))</f>
        <v>#N/A</v>
      </c>
      <c r="AO150" s="59" t="e">
        <f ca="1">IF(ISNA(VLOOKUP(AO147,OFFSET(Pairings!$D$2,($B150-1)*gamesPerRound,0,gamesPerRound,3),3,FALSE)),VLOOKUP(AO147,OFFSET(Pairings!$E$2,($B150-1)*gamesPerRound,0,gamesPerRound,3),3,FALSE),VLOOKUP(AO147,OFFSET(Pairings!$D$2,($B150-1)*gamesPerRound,0,gamesPerRound,3),3,FALSE))</f>
        <v>#N/A</v>
      </c>
      <c r="AP150" s="59" t="e">
        <f ca="1">IF(ISNA(VLOOKUP(AP147,OFFSET(Pairings!$D$2,($B150-1)*gamesPerRound,0,gamesPerRound,3),3,FALSE)),VLOOKUP(AP147,OFFSET(Pairings!$E$2,($B150-1)*gamesPerRound,0,gamesPerRound,3),3,FALSE),VLOOKUP(AP147,OFFSET(Pairings!$D$2,($B150-1)*gamesPerRound,0,gamesPerRound,3),3,FALSE))</f>
        <v>#N/A</v>
      </c>
      <c r="AQ150" s="59" t="e">
        <f ca="1">IF(ISNA(VLOOKUP(AQ147,OFFSET(Pairings!$D$2,($B150-1)*gamesPerRound,0,gamesPerRound,3),3,FALSE)),VLOOKUP(AQ147,OFFSET(Pairings!$E$2,($B150-1)*gamesPerRound,0,gamesPerRound,3),3,FALSE),VLOOKUP(AQ147,OFFSET(Pairings!$D$2,($B150-1)*gamesPerRound,0,gamesPerRound,3),3,FALSE))</f>
        <v>#N/A</v>
      </c>
      <c r="AR150" s="59" t="e">
        <f ca="1">IF(ISNA(VLOOKUP(AR147,OFFSET(Pairings!$D$2,($B150-1)*gamesPerRound,0,gamesPerRound,3),3,FALSE)),VLOOKUP(AR147,OFFSET(Pairings!$E$2,($B150-1)*gamesPerRound,0,gamesPerRound,3),3,FALSE),VLOOKUP(AR147,OFFSET(Pairings!$D$2,($B150-1)*gamesPerRound,0,gamesPerRound,3),3,FALSE))</f>
        <v>#N/A</v>
      </c>
      <c r="AS150" s="59" t="e">
        <f ca="1">IF(ISNA(VLOOKUP(AS147,OFFSET(Pairings!$D$2,($B150-1)*gamesPerRound,0,gamesPerRound,3),3,FALSE)),VLOOKUP(AS147,OFFSET(Pairings!$E$2,($B150-1)*gamesPerRound,0,gamesPerRound,3),3,FALSE),VLOOKUP(AS147,OFFSET(Pairings!$D$2,($B150-1)*gamesPerRound,0,gamesPerRound,3),3,FALSE))</f>
        <v>#N/A</v>
      </c>
      <c r="AT150" s="49" t="e">
        <f ca="1">SUM(Z150:AS150)</f>
        <v>#N/A</v>
      </c>
    </row>
    <row r="151" spans="1:46" ht="15.75" thickBot="1" x14ac:dyDescent="0.25">
      <c r="B151" s="18" t="s">
        <v>110</v>
      </c>
      <c r="C151" s="61">
        <f t="shared" ref="C151:W151" ca="1" si="255">SUM(C148:C150)</f>
        <v>0</v>
      </c>
      <c r="D151" s="51">
        <f t="shared" ca="1" si="255"/>
        <v>0</v>
      </c>
      <c r="E151" s="51">
        <f t="shared" ca="1" si="255"/>
        <v>0</v>
      </c>
      <c r="F151" s="51">
        <f t="shared" ca="1" si="255"/>
        <v>0</v>
      </c>
      <c r="G151" s="51">
        <f t="shared" ca="1" si="255"/>
        <v>0</v>
      </c>
      <c r="H151" s="51">
        <f t="shared" ca="1" si="255"/>
        <v>0</v>
      </c>
      <c r="I151" s="51">
        <f t="shared" ca="1" si="255"/>
        <v>0</v>
      </c>
      <c r="J151" s="51">
        <f t="shared" ca="1" si="255"/>
        <v>0</v>
      </c>
      <c r="K151" s="51">
        <f t="shared" ca="1" si="255"/>
        <v>0</v>
      </c>
      <c r="L151" s="51">
        <f t="shared" ca="1" si="255"/>
        <v>0</v>
      </c>
      <c r="M151" s="51">
        <f t="shared" ca="1" si="255"/>
        <v>0</v>
      </c>
      <c r="N151" s="51">
        <f t="shared" ca="1" si="255"/>
        <v>0</v>
      </c>
      <c r="O151" s="51">
        <f t="shared" ca="1" si="255"/>
        <v>0</v>
      </c>
      <c r="P151" s="51">
        <f t="shared" ca="1" si="255"/>
        <v>0</v>
      </c>
      <c r="Q151" s="51">
        <f t="shared" ca="1" si="255"/>
        <v>0</v>
      </c>
      <c r="R151" s="51">
        <f t="shared" ca="1" si="255"/>
        <v>0</v>
      </c>
      <c r="S151" s="51">
        <f t="shared" ca="1" si="255"/>
        <v>0</v>
      </c>
      <c r="T151" s="51">
        <f t="shared" ca="1" si="255"/>
        <v>0</v>
      </c>
      <c r="U151" s="51">
        <f t="shared" ca="1" si="255"/>
        <v>0</v>
      </c>
      <c r="V151" s="51">
        <f t="shared" ca="1" si="255"/>
        <v>0</v>
      </c>
      <c r="W151" s="70">
        <f t="shared" ca="1" si="255"/>
        <v>0</v>
      </c>
      <c r="X151" s="65" t="e">
        <f ca="1">VLOOKUP(A147,OFFSET(Teams!$B$1,1,0,teams,4),4,FALSE)</f>
        <v>#N/A</v>
      </c>
      <c r="Z151" s="61" t="e">
        <f t="shared" ref="Z151:AT151" ca="1" si="256">SUM(Z148:Z150)</f>
        <v>#N/A</v>
      </c>
      <c r="AA151" s="51" t="e">
        <f t="shared" ca="1" si="256"/>
        <v>#N/A</v>
      </c>
      <c r="AB151" s="51" t="e">
        <f t="shared" ca="1" si="256"/>
        <v>#N/A</v>
      </c>
      <c r="AC151" s="51" t="e">
        <f t="shared" ca="1" si="256"/>
        <v>#N/A</v>
      </c>
      <c r="AD151" s="51" t="e">
        <f t="shared" ca="1" si="256"/>
        <v>#N/A</v>
      </c>
      <c r="AE151" s="51" t="e">
        <f t="shared" ca="1" si="256"/>
        <v>#N/A</v>
      </c>
      <c r="AF151" s="51" t="e">
        <f t="shared" ca="1" si="256"/>
        <v>#N/A</v>
      </c>
      <c r="AG151" s="51" t="e">
        <f t="shared" ca="1" si="256"/>
        <v>#N/A</v>
      </c>
      <c r="AH151" s="51" t="e">
        <f t="shared" ca="1" si="256"/>
        <v>#N/A</v>
      </c>
      <c r="AI151" s="51" t="e">
        <f t="shared" ca="1" si="256"/>
        <v>#N/A</v>
      </c>
      <c r="AJ151" s="51" t="e">
        <f t="shared" ca="1" si="256"/>
        <v>#N/A</v>
      </c>
      <c r="AK151" s="51" t="e">
        <f t="shared" ca="1" si="256"/>
        <v>#N/A</v>
      </c>
      <c r="AL151" s="51" t="e">
        <f t="shared" ca="1" si="256"/>
        <v>#N/A</v>
      </c>
      <c r="AM151" s="51" t="e">
        <f t="shared" ca="1" si="256"/>
        <v>#N/A</v>
      </c>
      <c r="AN151" s="51" t="e">
        <f t="shared" ca="1" si="256"/>
        <v>#N/A</v>
      </c>
      <c r="AO151" s="51" t="e">
        <f t="shared" ca="1" si="256"/>
        <v>#N/A</v>
      </c>
      <c r="AP151" s="51" t="e">
        <f t="shared" ca="1" si="256"/>
        <v>#N/A</v>
      </c>
      <c r="AQ151" s="51" t="e">
        <f t="shared" ca="1" si="256"/>
        <v>#N/A</v>
      </c>
      <c r="AR151" s="51" t="e">
        <f t="shared" ca="1" si="256"/>
        <v>#N/A</v>
      </c>
      <c r="AS151" s="51" t="e">
        <f t="shared" ca="1" si="256"/>
        <v>#N/A</v>
      </c>
      <c r="AT151" s="37" t="e">
        <f t="shared" ca="1" si="256"/>
        <v>#N/A</v>
      </c>
    </row>
    <row r="152" spans="1:46" ht="15.75" thickBot="1" x14ac:dyDescent="0.25"/>
    <row r="153" spans="1:46" x14ac:dyDescent="0.2">
      <c r="A153" s="12" t="s">
        <v>608</v>
      </c>
      <c r="B153" s="38">
        <f>VLOOKUP(A153,TeamLookup,2,FALSE)</f>
        <v>0</v>
      </c>
      <c r="C153" s="60" t="str">
        <f>$A153&amp;"."&amp;TEXT(C$1,"00")</f>
        <v>Z.01</v>
      </c>
      <c r="D153" s="50" t="str">
        <f t="shared" ref="D153:V153" si="257">$A153&amp;"."&amp;TEXT(D$1,"00")</f>
        <v>Z.02</v>
      </c>
      <c r="E153" s="50" t="str">
        <f t="shared" si="257"/>
        <v>Z.03</v>
      </c>
      <c r="F153" s="50" t="str">
        <f t="shared" si="257"/>
        <v>Z.04</v>
      </c>
      <c r="G153" s="50" t="str">
        <f t="shared" si="257"/>
        <v>Z.05</v>
      </c>
      <c r="H153" s="50" t="str">
        <f t="shared" si="257"/>
        <v>Z.06</v>
      </c>
      <c r="I153" s="50" t="str">
        <f t="shared" si="257"/>
        <v>Z.07</v>
      </c>
      <c r="J153" s="50" t="str">
        <f t="shared" si="257"/>
        <v>Z.08</v>
      </c>
      <c r="K153" s="50" t="str">
        <f t="shared" si="257"/>
        <v>Z.09</v>
      </c>
      <c r="L153" s="50" t="str">
        <f t="shared" si="257"/>
        <v>Z.10</v>
      </c>
      <c r="M153" s="50" t="str">
        <f t="shared" si="257"/>
        <v>Z.11</v>
      </c>
      <c r="N153" s="50" t="str">
        <f t="shared" si="257"/>
        <v>Z.12</v>
      </c>
      <c r="O153" s="50" t="str">
        <f t="shared" si="257"/>
        <v>Z.13</v>
      </c>
      <c r="P153" s="50" t="str">
        <f t="shared" si="257"/>
        <v>Z.14</v>
      </c>
      <c r="Q153" s="50" t="str">
        <f t="shared" si="257"/>
        <v>Z.15</v>
      </c>
      <c r="R153" s="50" t="str">
        <f t="shared" si="257"/>
        <v>Z.16</v>
      </c>
      <c r="S153" s="50" t="str">
        <f t="shared" si="257"/>
        <v>Z.17</v>
      </c>
      <c r="T153" s="50" t="str">
        <f t="shared" si="257"/>
        <v>Z.18</v>
      </c>
      <c r="U153" s="50" t="str">
        <f t="shared" si="257"/>
        <v>Z.19</v>
      </c>
      <c r="V153" s="50" t="str">
        <f t="shared" si="257"/>
        <v>Z.20</v>
      </c>
      <c r="W153" s="67" t="s">
        <v>110</v>
      </c>
      <c r="X153" s="66" t="s">
        <v>137</v>
      </c>
      <c r="Z153" s="60" t="str">
        <f>$A153&amp;"."&amp;TEXT(Z$1,"00")</f>
        <v>Z.01</v>
      </c>
      <c r="AA153" s="50" t="str">
        <f t="shared" ref="AA153:AS153" si="258">$A153&amp;"."&amp;TEXT(AA$1,"00")</f>
        <v>Z.02</v>
      </c>
      <c r="AB153" s="50" t="str">
        <f t="shared" si="258"/>
        <v>Z.03</v>
      </c>
      <c r="AC153" s="50" t="str">
        <f t="shared" si="258"/>
        <v>Z.04</v>
      </c>
      <c r="AD153" s="50" t="str">
        <f t="shared" si="258"/>
        <v>Z.05</v>
      </c>
      <c r="AE153" s="50" t="str">
        <f t="shared" si="258"/>
        <v>Z.06</v>
      </c>
      <c r="AF153" s="50" t="str">
        <f t="shared" si="258"/>
        <v>Z.07</v>
      </c>
      <c r="AG153" s="50" t="str">
        <f t="shared" si="258"/>
        <v>Z.08</v>
      </c>
      <c r="AH153" s="50" t="str">
        <f t="shared" si="258"/>
        <v>Z.09</v>
      </c>
      <c r="AI153" s="50" t="str">
        <f t="shared" si="258"/>
        <v>Z.10</v>
      </c>
      <c r="AJ153" s="50" t="str">
        <f t="shared" si="258"/>
        <v>Z.11</v>
      </c>
      <c r="AK153" s="50" t="str">
        <f t="shared" si="258"/>
        <v>Z.12</v>
      </c>
      <c r="AL153" s="50" t="str">
        <f t="shared" si="258"/>
        <v>Z.13</v>
      </c>
      <c r="AM153" s="50" t="str">
        <f t="shared" si="258"/>
        <v>Z.14</v>
      </c>
      <c r="AN153" s="50" t="str">
        <f t="shared" si="258"/>
        <v>Z.15</v>
      </c>
      <c r="AO153" s="50" t="str">
        <f t="shared" si="258"/>
        <v>Z.16</v>
      </c>
      <c r="AP153" s="50" t="str">
        <f t="shared" si="258"/>
        <v>Z.17</v>
      </c>
      <c r="AQ153" s="50" t="str">
        <f t="shared" si="258"/>
        <v>Z.18</v>
      </c>
      <c r="AR153" s="50" t="str">
        <f t="shared" si="258"/>
        <v>Z.19</v>
      </c>
      <c r="AS153" s="50" t="str">
        <f t="shared" si="258"/>
        <v>Z.20</v>
      </c>
      <c r="AT153" s="36" t="s">
        <v>110</v>
      </c>
    </row>
    <row r="154" spans="1:46" x14ac:dyDescent="0.2">
      <c r="B154" s="48">
        <v>1</v>
      </c>
      <c r="C154" s="52" t="str">
        <f t="shared" ref="C154:C156" ca="1" si="259">IF(ISNA(Z154),"",Z154)</f>
        <v/>
      </c>
      <c r="D154" s="53" t="str">
        <f t="shared" ref="D154:D156" ca="1" si="260">IF(ISNA(AA154),"",AA154)</f>
        <v/>
      </c>
      <c r="E154" s="53" t="str">
        <f t="shared" ref="E154:E156" ca="1" si="261">IF(ISNA(AB154),"",AB154)</f>
        <v/>
      </c>
      <c r="F154" s="53" t="str">
        <f t="shared" ref="F154:F156" ca="1" si="262">IF(ISNA(AC154),"",AC154)</f>
        <v/>
      </c>
      <c r="G154" s="53" t="str">
        <f t="shared" ref="G154:G156" ca="1" si="263">IF(ISNA(AD154),"",AD154)</f>
        <v/>
      </c>
      <c r="H154" s="53" t="str">
        <f t="shared" ref="H154:H156" ca="1" si="264">IF(ISNA(AE154),"",AE154)</f>
        <v/>
      </c>
      <c r="I154" s="53" t="str">
        <f t="shared" ref="I154:I156" ca="1" si="265">IF(ISNA(AF154),"",AF154)</f>
        <v/>
      </c>
      <c r="J154" s="53" t="str">
        <f t="shared" ref="J154:J156" ca="1" si="266">IF(ISNA(AG154),"",AG154)</f>
        <v/>
      </c>
      <c r="K154" s="53" t="str">
        <f t="shared" ref="K154:K156" ca="1" si="267">IF(ISNA(AH154),"",AH154)</f>
        <v/>
      </c>
      <c r="L154" s="53" t="str">
        <f t="shared" ref="L154:L156" ca="1" si="268">IF(ISNA(AI154),"",AI154)</f>
        <v/>
      </c>
      <c r="M154" s="53" t="str">
        <f t="shared" ref="M154:M156" ca="1" si="269">IF(ISNA(AJ154),"",AJ154)</f>
        <v/>
      </c>
      <c r="N154" s="53" t="str">
        <f t="shared" ref="N154:N156" ca="1" si="270">IF(ISNA(AK154),"",AK154)</f>
        <v/>
      </c>
      <c r="O154" s="53" t="str">
        <f t="shared" ref="O154:O156" ca="1" si="271">IF(ISNA(AL154),"",AL154)</f>
        <v/>
      </c>
      <c r="P154" s="53" t="str">
        <f t="shared" ref="P154:P156" ca="1" si="272">IF(ISNA(AM154),"",AM154)</f>
        <v/>
      </c>
      <c r="Q154" s="53" t="str">
        <f t="shared" ref="Q154:Q156" ca="1" si="273">IF(ISNA(AN154),"",AN154)</f>
        <v/>
      </c>
      <c r="R154" s="53" t="str">
        <f t="shared" ref="R154:R156" ca="1" si="274">IF(ISNA(AO154),"",AO154)</f>
        <v/>
      </c>
      <c r="S154" s="53" t="str">
        <f t="shared" ref="S154:S156" ca="1" si="275">IF(ISNA(AP154),"",AP154)</f>
        <v/>
      </c>
      <c r="T154" s="53" t="str">
        <f t="shared" ref="T154:T156" ca="1" si="276">IF(ISNA(AQ154),"",AQ154)</f>
        <v/>
      </c>
      <c r="U154" s="53" t="str">
        <f t="shared" ref="U154:U156" ca="1" si="277">IF(ISNA(AR154),"",AR154)</f>
        <v/>
      </c>
      <c r="V154" s="53" t="str">
        <f t="shared" ref="V154:V156" ca="1" si="278">IF(ISNA(AS154),"",AS154)</f>
        <v/>
      </c>
      <c r="W154" s="68">
        <f ca="1">SUM(C154:V154)</f>
        <v>0</v>
      </c>
      <c r="X154" s="49"/>
      <c r="Z154" s="53" t="e">
        <f ca="1">IF(ISNA(VLOOKUP(Z153,OFFSET(Pairings!$D$2,($B154-1)*gamesPerRound,0,gamesPerRound,3),3,FALSE)),VLOOKUP(Z153,OFFSET(Pairings!$E$2,($B154-1)*gamesPerRound,0,gamesPerRound,3),3,FALSE),VLOOKUP(Z153,OFFSET(Pairings!$D$2,($B154-1)*gamesPerRound,0,gamesPerRound,3),3,FALSE))</f>
        <v>#N/A</v>
      </c>
      <c r="AA154" s="53" t="e">
        <f ca="1">IF(ISNA(VLOOKUP(AA153,OFFSET(Pairings!$D$2,($B154-1)*gamesPerRound,0,gamesPerRound,3),3,FALSE)),VLOOKUP(AA153,OFFSET(Pairings!$E$2,($B154-1)*gamesPerRound,0,gamesPerRound,3),3,FALSE),VLOOKUP(AA153,OFFSET(Pairings!$D$2,($B154-1)*gamesPerRound,0,gamesPerRound,3),3,FALSE))</f>
        <v>#N/A</v>
      </c>
      <c r="AB154" s="53" t="e">
        <f ca="1">IF(ISNA(VLOOKUP(AB153,OFFSET(Pairings!$D$2,($B154-1)*gamesPerRound,0,gamesPerRound,3),3,FALSE)),VLOOKUP(AB153,OFFSET(Pairings!$E$2,($B154-1)*gamesPerRound,0,gamesPerRound,3),3,FALSE),VLOOKUP(AB153,OFFSET(Pairings!$D$2,($B154-1)*gamesPerRound,0,gamesPerRound,3),3,FALSE))</f>
        <v>#N/A</v>
      </c>
      <c r="AC154" s="53" t="e">
        <f ca="1">IF(ISNA(VLOOKUP(AC153,OFFSET(Pairings!$D$2,($B154-1)*gamesPerRound,0,gamesPerRound,3),3,FALSE)),VLOOKUP(AC153,OFFSET(Pairings!$E$2,($B154-1)*gamesPerRound,0,gamesPerRound,3),3,FALSE),VLOOKUP(AC153,OFFSET(Pairings!$D$2,($B154-1)*gamesPerRound,0,gamesPerRound,3),3,FALSE))</f>
        <v>#N/A</v>
      </c>
      <c r="AD154" s="53" t="e">
        <f ca="1">IF(ISNA(VLOOKUP(AD153,OFFSET(Pairings!$D$2,($B154-1)*gamesPerRound,0,gamesPerRound,3),3,FALSE)),VLOOKUP(AD153,OFFSET(Pairings!$E$2,($B154-1)*gamesPerRound,0,gamesPerRound,3),3,FALSE),VLOOKUP(AD153,OFFSET(Pairings!$D$2,($B154-1)*gamesPerRound,0,gamesPerRound,3),3,FALSE))</f>
        <v>#N/A</v>
      </c>
      <c r="AE154" s="53" t="e">
        <f ca="1">IF(ISNA(VLOOKUP(AE153,OFFSET(Pairings!$D$2,($B154-1)*gamesPerRound,0,gamesPerRound,3),3,FALSE)),VLOOKUP(AE153,OFFSET(Pairings!$E$2,($B154-1)*gamesPerRound,0,gamesPerRound,3),3,FALSE),VLOOKUP(AE153,OFFSET(Pairings!$D$2,($B154-1)*gamesPerRound,0,gamesPerRound,3),3,FALSE))</f>
        <v>#N/A</v>
      </c>
      <c r="AF154" s="53" t="e">
        <f ca="1">IF(ISNA(VLOOKUP(AF153,OFFSET(Pairings!$D$2,($B154-1)*gamesPerRound,0,gamesPerRound,3),3,FALSE)),VLOOKUP(AF153,OFFSET(Pairings!$E$2,($B154-1)*gamesPerRound,0,gamesPerRound,3),3,FALSE),VLOOKUP(AF153,OFFSET(Pairings!$D$2,($B154-1)*gamesPerRound,0,gamesPerRound,3),3,FALSE))</f>
        <v>#N/A</v>
      </c>
      <c r="AG154" s="53" t="e">
        <f ca="1">IF(ISNA(VLOOKUP(AG153,OFFSET(Pairings!$D$2,($B154-1)*gamesPerRound,0,gamesPerRound,3),3,FALSE)),VLOOKUP(AG153,OFFSET(Pairings!$E$2,($B154-1)*gamesPerRound,0,gamesPerRound,3),3,FALSE),VLOOKUP(AG153,OFFSET(Pairings!$D$2,($B154-1)*gamesPerRound,0,gamesPerRound,3),3,FALSE))</f>
        <v>#N/A</v>
      </c>
      <c r="AH154" s="53" t="e">
        <f ca="1">IF(ISNA(VLOOKUP(AH153,OFFSET(Pairings!$D$2,($B154-1)*gamesPerRound,0,gamesPerRound,3),3,FALSE)),VLOOKUP(AH153,OFFSET(Pairings!$E$2,($B154-1)*gamesPerRound,0,gamesPerRound,3),3,FALSE),VLOOKUP(AH153,OFFSET(Pairings!$D$2,($B154-1)*gamesPerRound,0,gamesPerRound,3),3,FALSE))</f>
        <v>#N/A</v>
      </c>
      <c r="AI154" s="53" t="e">
        <f ca="1">IF(ISNA(VLOOKUP(AI153,OFFSET(Pairings!$D$2,($B154-1)*gamesPerRound,0,gamesPerRound,3),3,FALSE)),VLOOKUP(AI153,OFFSET(Pairings!$E$2,($B154-1)*gamesPerRound,0,gamesPerRound,3),3,FALSE),VLOOKUP(AI153,OFFSET(Pairings!$D$2,($B154-1)*gamesPerRound,0,gamesPerRound,3),3,FALSE))</f>
        <v>#N/A</v>
      </c>
      <c r="AJ154" s="53" t="e">
        <f ca="1">IF(ISNA(VLOOKUP(AJ153,OFFSET(Pairings!$D$2,($B154-1)*gamesPerRound,0,gamesPerRound,3),3,FALSE)),VLOOKUP(AJ153,OFFSET(Pairings!$E$2,($B154-1)*gamesPerRound,0,gamesPerRound,3),3,FALSE),VLOOKUP(AJ153,OFFSET(Pairings!$D$2,($B154-1)*gamesPerRound,0,gamesPerRound,3),3,FALSE))</f>
        <v>#N/A</v>
      </c>
      <c r="AK154" s="54" t="e">
        <f ca="1">IF(ISNA(VLOOKUP(AK153,OFFSET(Pairings!$D$2,($B154-1)*gamesPerRound,0,gamesPerRound,3),3,FALSE)),VLOOKUP(AK153,OFFSET(Pairings!$E$2,($B154-1)*gamesPerRound,0,gamesPerRound,3),3,FALSE),VLOOKUP(AK153,OFFSET(Pairings!$D$2,($B154-1)*gamesPerRound,0,gamesPerRound,3),3,FALSE))</f>
        <v>#N/A</v>
      </c>
      <c r="AL154" s="54" t="e">
        <f ca="1">IF(ISNA(VLOOKUP(AL153,OFFSET(Pairings!$D$2,($B154-1)*gamesPerRound,0,gamesPerRound,3),3,FALSE)),VLOOKUP(AL153,OFFSET(Pairings!$E$2,($B154-1)*gamesPerRound,0,gamesPerRound,3),3,FALSE),VLOOKUP(AL153,OFFSET(Pairings!$D$2,($B154-1)*gamesPerRound,0,gamesPerRound,3),3,FALSE))</f>
        <v>#N/A</v>
      </c>
      <c r="AM154" s="54" t="e">
        <f ca="1">IF(ISNA(VLOOKUP(AM153,OFFSET(Pairings!$D$2,($B154-1)*gamesPerRound,0,gamesPerRound,3),3,FALSE)),VLOOKUP(AM153,OFFSET(Pairings!$E$2,($B154-1)*gamesPerRound,0,gamesPerRound,3),3,FALSE),VLOOKUP(AM153,OFFSET(Pairings!$D$2,($B154-1)*gamesPerRound,0,gamesPerRound,3),3,FALSE))</f>
        <v>#N/A</v>
      </c>
      <c r="AN154" s="54" t="e">
        <f ca="1">IF(ISNA(VLOOKUP(AN153,OFFSET(Pairings!$D$2,($B154-1)*gamesPerRound,0,gamesPerRound,3),3,FALSE)),VLOOKUP(AN153,OFFSET(Pairings!$E$2,($B154-1)*gamesPerRound,0,gamesPerRound,3),3,FALSE),VLOOKUP(AN153,OFFSET(Pairings!$D$2,($B154-1)*gamesPerRound,0,gamesPerRound,3),3,FALSE))</f>
        <v>#N/A</v>
      </c>
      <c r="AO154" s="54" t="e">
        <f ca="1">IF(ISNA(VLOOKUP(AO153,OFFSET(Pairings!$D$2,($B154-1)*gamesPerRound,0,gamesPerRound,3),3,FALSE)),VLOOKUP(AO153,OFFSET(Pairings!$E$2,($B154-1)*gamesPerRound,0,gamesPerRound,3),3,FALSE),VLOOKUP(AO153,OFFSET(Pairings!$D$2,($B154-1)*gamesPerRound,0,gamesPerRound,3),3,FALSE))</f>
        <v>#N/A</v>
      </c>
      <c r="AP154" s="54" t="e">
        <f ca="1">IF(ISNA(VLOOKUP(AP153,OFFSET(Pairings!$D$2,($B154-1)*gamesPerRound,0,gamesPerRound,3),3,FALSE)),VLOOKUP(AP153,OFFSET(Pairings!$E$2,($B154-1)*gamesPerRound,0,gamesPerRound,3),3,FALSE),VLOOKUP(AP153,OFFSET(Pairings!$D$2,($B154-1)*gamesPerRound,0,gamesPerRound,3),3,FALSE))</f>
        <v>#N/A</v>
      </c>
      <c r="AQ154" s="54" t="e">
        <f ca="1">IF(ISNA(VLOOKUP(AQ153,OFFSET(Pairings!$D$2,($B154-1)*gamesPerRound,0,gamesPerRound,3),3,FALSE)),VLOOKUP(AQ153,OFFSET(Pairings!$E$2,($B154-1)*gamesPerRound,0,gamesPerRound,3),3,FALSE),VLOOKUP(AQ153,OFFSET(Pairings!$D$2,($B154-1)*gamesPerRound,0,gamesPerRound,3),3,FALSE))</f>
        <v>#N/A</v>
      </c>
      <c r="AR154" s="54" t="e">
        <f ca="1">IF(ISNA(VLOOKUP(AR153,OFFSET(Pairings!$D$2,($B154-1)*gamesPerRound,0,gamesPerRound,3),3,FALSE)),VLOOKUP(AR153,OFFSET(Pairings!$E$2,($B154-1)*gamesPerRound,0,gamesPerRound,3),3,FALSE),VLOOKUP(AR153,OFFSET(Pairings!$D$2,($B154-1)*gamesPerRound,0,gamesPerRound,3),3,FALSE))</f>
        <v>#N/A</v>
      </c>
      <c r="AS154" s="54" t="e">
        <f ca="1">IF(ISNA(VLOOKUP(AS153,OFFSET(Pairings!$D$2,($B154-1)*gamesPerRound,0,gamesPerRound,3),3,FALSE)),VLOOKUP(AS153,OFFSET(Pairings!$E$2,($B154-1)*gamesPerRound,0,gamesPerRound,3),3,FALSE),VLOOKUP(AS153,OFFSET(Pairings!$D$2,($B154-1)*gamesPerRound,0,gamesPerRound,3),3,FALSE))</f>
        <v>#N/A</v>
      </c>
      <c r="AT154" s="49" t="e">
        <f ca="1">SUM(Z154:AS154)</f>
        <v>#N/A</v>
      </c>
    </row>
    <row r="155" spans="1:46" x14ac:dyDescent="0.2">
      <c r="B155" s="48">
        <v>2</v>
      </c>
      <c r="C155" s="55" t="str">
        <f t="shared" ca="1" si="259"/>
        <v/>
      </c>
      <c r="D155" s="33" t="str">
        <f t="shared" ca="1" si="260"/>
        <v/>
      </c>
      <c r="E155" s="33" t="str">
        <f t="shared" ca="1" si="261"/>
        <v/>
      </c>
      <c r="F155" s="33" t="str">
        <f t="shared" ca="1" si="262"/>
        <v/>
      </c>
      <c r="G155" s="33" t="str">
        <f t="shared" ca="1" si="263"/>
        <v/>
      </c>
      <c r="H155" s="33" t="str">
        <f t="shared" ca="1" si="264"/>
        <v/>
      </c>
      <c r="I155" s="33" t="str">
        <f t="shared" ca="1" si="265"/>
        <v/>
      </c>
      <c r="J155" s="33" t="str">
        <f t="shared" ca="1" si="266"/>
        <v/>
      </c>
      <c r="K155" s="33" t="str">
        <f t="shared" ca="1" si="267"/>
        <v/>
      </c>
      <c r="L155" s="33" t="str">
        <f t="shared" ca="1" si="268"/>
        <v/>
      </c>
      <c r="M155" s="33" t="str">
        <f t="shared" ca="1" si="269"/>
        <v/>
      </c>
      <c r="N155" s="33" t="str">
        <f t="shared" ca="1" si="270"/>
        <v/>
      </c>
      <c r="O155" s="33" t="str">
        <f t="shared" ca="1" si="271"/>
        <v/>
      </c>
      <c r="P155" s="33" t="str">
        <f t="shared" ca="1" si="272"/>
        <v/>
      </c>
      <c r="Q155" s="33" t="str">
        <f t="shared" ca="1" si="273"/>
        <v/>
      </c>
      <c r="R155" s="33" t="str">
        <f t="shared" ca="1" si="274"/>
        <v/>
      </c>
      <c r="S155" s="33" t="str">
        <f t="shared" ca="1" si="275"/>
        <v/>
      </c>
      <c r="T155" s="33" t="str">
        <f t="shared" ca="1" si="276"/>
        <v/>
      </c>
      <c r="U155" s="33" t="str">
        <f t="shared" ca="1" si="277"/>
        <v/>
      </c>
      <c r="V155" s="33" t="str">
        <f t="shared" ca="1" si="278"/>
        <v/>
      </c>
      <c r="W155" s="69">
        <f ca="1">SUM(C155:V155)</f>
        <v>0</v>
      </c>
      <c r="X155" s="49"/>
      <c r="Z155" s="55" t="e">
        <f ca="1">IF(ISNA(VLOOKUP(Z153,OFFSET(Pairings!$D$2,($B155-1)*gamesPerRound,0,gamesPerRound,3),3,FALSE)),VLOOKUP(Z153,OFFSET(Pairings!$E$2,($B155-1)*gamesPerRound,0,gamesPerRound,3),3,FALSE),VLOOKUP(Z153,OFFSET(Pairings!$D$2,($B155-1)*gamesPerRound,0,gamesPerRound,3),3,FALSE))</f>
        <v>#N/A</v>
      </c>
      <c r="AA155" s="33" t="e">
        <f ca="1">IF(ISNA(VLOOKUP(AA153,OFFSET(Pairings!$D$2,($B155-1)*gamesPerRound,0,gamesPerRound,3),3,FALSE)),VLOOKUP(AA153,OFFSET(Pairings!$E$2,($B155-1)*gamesPerRound,0,gamesPerRound,3),3,FALSE),VLOOKUP(AA153,OFFSET(Pairings!$D$2,($B155-1)*gamesPerRound,0,gamesPerRound,3),3,FALSE))</f>
        <v>#N/A</v>
      </c>
      <c r="AB155" s="33" t="e">
        <f ca="1">IF(ISNA(VLOOKUP(AB153,OFFSET(Pairings!$D$2,($B155-1)*gamesPerRound,0,gamesPerRound,3),3,FALSE)),VLOOKUP(AB153,OFFSET(Pairings!$E$2,($B155-1)*gamesPerRound,0,gamesPerRound,3),3,FALSE),VLOOKUP(AB153,OFFSET(Pairings!$D$2,($B155-1)*gamesPerRound,0,gamesPerRound,3),3,FALSE))</f>
        <v>#N/A</v>
      </c>
      <c r="AC155" s="33" t="e">
        <f ca="1">IF(ISNA(VLOOKUP(AC153,OFFSET(Pairings!$D$2,($B155-1)*gamesPerRound,0,gamesPerRound,3),3,FALSE)),VLOOKUP(AC153,OFFSET(Pairings!$E$2,($B155-1)*gamesPerRound,0,gamesPerRound,3),3,FALSE),VLOOKUP(AC153,OFFSET(Pairings!$D$2,($B155-1)*gamesPerRound,0,gamesPerRound,3),3,FALSE))</f>
        <v>#N/A</v>
      </c>
      <c r="AD155" s="33" t="e">
        <f ca="1">IF(ISNA(VLOOKUP(AD153,OFFSET(Pairings!$D$2,($B155-1)*gamesPerRound,0,gamesPerRound,3),3,FALSE)),VLOOKUP(AD153,OFFSET(Pairings!$E$2,($B155-1)*gamesPerRound,0,gamesPerRound,3),3,FALSE),VLOOKUP(AD153,OFFSET(Pairings!$D$2,($B155-1)*gamesPerRound,0,gamesPerRound,3),3,FALSE))</f>
        <v>#N/A</v>
      </c>
      <c r="AE155" s="33" t="e">
        <f ca="1">IF(ISNA(VLOOKUP(AE153,OFFSET(Pairings!$D$2,($B155-1)*gamesPerRound,0,gamesPerRound,3),3,FALSE)),VLOOKUP(AE153,OFFSET(Pairings!$E$2,($B155-1)*gamesPerRound,0,gamesPerRound,3),3,FALSE),VLOOKUP(AE153,OFFSET(Pairings!$D$2,($B155-1)*gamesPerRound,0,gamesPerRound,3),3,FALSE))</f>
        <v>#N/A</v>
      </c>
      <c r="AF155" s="33" t="e">
        <f ca="1">IF(ISNA(VLOOKUP(AF153,OFFSET(Pairings!$D$2,($B155-1)*gamesPerRound,0,gamesPerRound,3),3,FALSE)),VLOOKUP(AF153,OFFSET(Pairings!$E$2,($B155-1)*gamesPerRound,0,gamesPerRound,3),3,FALSE),VLOOKUP(AF153,OFFSET(Pairings!$D$2,($B155-1)*gamesPerRound,0,gamesPerRound,3),3,FALSE))</f>
        <v>#N/A</v>
      </c>
      <c r="AG155" s="33" t="e">
        <f ca="1">IF(ISNA(VLOOKUP(AG153,OFFSET(Pairings!$D$2,($B155-1)*gamesPerRound,0,gamesPerRound,3),3,FALSE)),VLOOKUP(AG153,OFFSET(Pairings!$E$2,($B155-1)*gamesPerRound,0,gamesPerRound,3),3,FALSE),VLOOKUP(AG153,OFFSET(Pairings!$D$2,($B155-1)*gamesPerRound,0,gamesPerRound,3),3,FALSE))</f>
        <v>#N/A</v>
      </c>
      <c r="AH155" s="33" t="e">
        <f ca="1">IF(ISNA(VLOOKUP(AH153,OFFSET(Pairings!$D$2,($B155-1)*gamesPerRound,0,gamesPerRound,3),3,FALSE)),VLOOKUP(AH153,OFFSET(Pairings!$E$2,($B155-1)*gamesPerRound,0,gamesPerRound,3),3,FALSE),VLOOKUP(AH153,OFFSET(Pairings!$D$2,($B155-1)*gamesPerRound,0,gamesPerRound,3),3,FALSE))</f>
        <v>#N/A</v>
      </c>
      <c r="AI155" s="33" t="e">
        <f ca="1">IF(ISNA(VLOOKUP(AI153,OFFSET(Pairings!$D$2,($B155-1)*gamesPerRound,0,gamesPerRound,3),3,FALSE)),VLOOKUP(AI153,OFFSET(Pairings!$E$2,($B155-1)*gamesPerRound,0,gamesPerRound,3),3,FALSE),VLOOKUP(AI153,OFFSET(Pairings!$D$2,($B155-1)*gamesPerRound,0,gamesPerRound,3),3,FALSE))</f>
        <v>#N/A</v>
      </c>
      <c r="AJ155" s="33" t="e">
        <f ca="1">IF(ISNA(VLOOKUP(AJ153,OFFSET(Pairings!$D$2,($B155-1)*gamesPerRound,0,gamesPerRound,3),3,FALSE)),VLOOKUP(AJ153,OFFSET(Pairings!$E$2,($B155-1)*gamesPerRound,0,gamesPerRound,3),3,FALSE),VLOOKUP(AJ153,OFFSET(Pairings!$D$2,($B155-1)*gamesPerRound,0,gamesPerRound,3),3,FALSE))</f>
        <v>#N/A</v>
      </c>
      <c r="AK155" s="56" t="e">
        <f ca="1">IF(ISNA(VLOOKUP(AK153,OFFSET(Pairings!$D$2,($B155-1)*gamesPerRound,0,gamesPerRound,3),3,FALSE)),VLOOKUP(AK153,OFFSET(Pairings!$E$2,($B155-1)*gamesPerRound,0,gamesPerRound,3),3,FALSE),VLOOKUP(AK153,OFFSET(Pairings!$D$2,($B155-1)*gamesPerRound,0,gamesPerRound,3),3,FALSE))</f>
        <v>#N/A</v>
      </c>
      <c r="AL155" s="56" t="e">
        <f ca="1">IF(ISNA(VLOOKUP(AL153,OFFSET(Pairings!$D$2,($B155-1)*gamesPerRound,0,gamesPerRound,3),3,FALSE)),VLOOKUP(AL153,OFFSET(Pairings!$E$2,($B155-1)*gamesPerRound,0,gamesPerRound,3),3,FALSE),VLOOKUP(AL153,OFFSET(Pairings!$D$2,($B155-1)*gamesPerRound,0,gamesPerRound,3),3,FALSE))</f>
        <v>#N/A</v>
      </c>
      <c r="AM155" s="56" t="e">
        <f ca="1">IF(ISNA(VLOOKUP(AM153,OFFSET(Pairings!$D$2,($B155-1)*gamesPerRound,0,gamesPerRound,3),3,FALSE)),VLOOKUP(AM153,OFFSET(Pairings!$E$2,($B155-1)*gamesPerRound,0,gamesPerRound,3),3,FALSE),VLOOKUP(AM153,OFFSET(Pairings!$D$2,($B155-1)*gamesPerRound,0,gamesPerRound,3),3,FALSE))</f>
        <v>#N/A</v>
      </c>
      <c r="AN155" s="56" t="e">
        <f ca="1">IF(ISNA(VLOOKUP(AN153,OFFSET(Pairings!$D$2,($B155-1)*gamesPerRound,0,gamesPerRound,3),3,FALSE)),VLOOKUP(AN153,OFFSET(Pairings!$E$2,($B155-1)*gamesPerRound,0,gamesPerRound,3),3,FALSE),VLOOKUP(AN153,OFFSET(Pairings!$D$2,($B155-1)*gamesPerRound,0,gamesPerRound,3),3,FALSE))</f>
        <v>#N/A</v>
      </c>
      <c r="AO155" s="56" t="e">
        <f ca="1">IF(ISNA(VLOOKUP(AO153,OFFSET(Pairings!$D$2,($B155-1)*gamesPerRound,0,gamesPerRound,3),3,FALSE)),VLOOKUP(AO153,OFFSET(Pairings!$E$2,($B155-1)*gamesPerRound,0,gamesPerRound,3),3,FALSE),VLOOKUP(AO153,OFFSET(Pairings!$D$2,($B155-1)*gamesPerRound,0,gamesPerRound,3),3,FALSE))</f>
        <v>#N/A</v>
      </c>
      <c r="AP155" s="56" t="e">
        <f ca="1">IF(ISNA(VLOOKUP(AP153,OFFSET(Pairings!$D$2,($B155-1)*gamesPerRound,0,gamesPerRound,3),3,FALSE)),VLOOKUP(AP153,OFFSET(Pairings!$E$2,($B155-1)*gamesPerRound,0,gamesPerRound,3),3,FALSE),VLOOKUP(AP153,OFFSET(Pairings!$D$2,($B155-1)*gamesPerRound,0,gamesPerRound,3),3,FALSE))</f>
        <v>#N/A</v>
      </c>
      <c r="AQ155" s="56" t="e">
        <f ca="1">IF(ISNA(VLOOKUP(AQ153,OFFSET(Pairings!$D$2,($B155-1)*gamesPerRound,0,gamesPerRound,3),3,FALSE)),VLOOKUP(AQ153,OFFSET(Pairings!$E$2,($B155-1)*gamesPerRound,0,gamesPerRound,3),3,FALSE),VLOOKUP(AQ153,OFFSET(Pairings!$D$2,($B155-1)*gamesPerRound,0,gamesPerRound,3),3,FALSE))</f>
        <v>#N/A</v>
      </c>
      <c r="AR155" s="56" t="e">
        <f ca="1">IF(ISNA(VLOOKUP(AR153,OFFSET(Pairings!$D$2,($B155-1)*gamesPerRound,0,gamesPerRound,3),3,FALSE)),VLOOKUP(AR153,OFFSET(Pairings!$E$2,($B155-1)*gamesPerRound,0,gamesPerRound,3),3,FALSE),VLOOKUP(AR153,OFFSET(Pairings!$D$2,($B155-1)*gamesPerRound,0,gamesPerRound,3),3,FALSE))</f>
        <v>#N/A</v>
      </c>
      <c r="AS155" s="56" t="e">
        <f ca="1">IF(ISNA(VLOOKUP(AS153,OFFSET(Pairings!$D$2,($B155-1)*gamesPerRound,0,gamesPerRound,3),3,FALSE)),VLOOKUP(AS153,OFFSET(Pairings!$E$2,($B155-1)*gamesPerRound,0,gamesPerRound,3),3,FALSE),VLOOKUP(AS153,OFFSET(Pairings!$D$2,($B155-1)*gamesPerRound,0,gamesPerRound,3),3,FALSE))</f>
        <v>#N/A</v>
      </c>
      <c r="AT155" s="49" t="e">
        <f ca="1">SUM(Z155:AS155)</f>
        <v>#N/A</v>
      </c>
    </row>
    <row r="156" spans="1:46" x14ac:dyDescent="0.2">
      <c r="B156" s="48">
        <v>3</v>
      </c>
      <c r="C156" s="57" t="str">
        <f t="shared" ca="1" si="259"/>
        <v/>
      </c>
      <c r="D156" s="58" t="str">
        <f t="shared" ca="1" si="260"/>
        <v/>
      </c>
      <c r="E156" s="58" t="str">
        <f t="shared" ca="1" si="261"/>
        <v/>
      </c>
      <c r="F156" s="58" t="str">
        <f t="shared" ca="1" si="262"/>
        <v/>
      </c>
      <c r="G156" s="58" t="str">
        <f t="shared" ca="1" si="263"/>
        <v/>
      </c>
      <c r="H156" s="58" t="str">
        <f t="shared" ca="1" si="264"/>
        <v/>
      </c>
      <c r="I156" s="58" t="str">
        <f t="shared" ca="1" si="265"/>
        <v/>
      </c>
      <c r="J156" s="58" t="str">
        <f t="shared" ca="1" si="266"/>
        <v/>
      </c>
      <c r="K156" s="58" t="str">
        <f t="shared" ca="1" si="267"/>
        <v/>
      </c>
      <c r="L156" s="58" t="str">
        <f t="shared" ca="1" si="268"/>
        <v/>
      </c>
      <c r="M156" s="58" t="str">
        <f t="shared" ca="1" si="269"/>
        <v/>
      </c>
      <c r="N156" s="58" t="str">
        <f t="shared" ca="1" si="270"/>
        <v/>
      </c>
      <c r="O156" s="58" t="str">
        <f t="shared" ca="1" si="271"/>
        <v/>
      </c>
      <c r="P156" s="58" t="str">
        <f t="shared" ca="1" si="272"/>
        <v/>
      </c>
      <c r="Q156" s="58" t="str">
        <f t="shared" ca="1" si="273"/>
        <v/>
      </c>
      <c r="R156" s="58" t="str">
        <f t="shared" ca="1" si="274"/>
        <v/>
      </c>
      <c r="S156" s="58" t="str">
        <f t="shared" ca="1" si="275"/>
        <v/>
      </c>
      <c r="T156" s="58" t="str">
        <f t="shared" ca="1" si="276"/>
        <v/>
      </c>
      <c r="U156" s="58" t="str">
        <f t="shared" ca="1" si="277"/>
        <v/>
      </c>
      <c r="V156" s="58" t="str">
        <f t="shared" ca="1" si="278"/>
        <v/>
      </c>
      <c r="W156" s="69">
        <f ca="1">SUM(C156:V156)</f>
        <v>0</v>
      </c>
      <c r="X156" s="49"/>
      <c r="Z156" s="57" t="e">
        <f ca="1">IF(ISNA(VLOOKUP(Z153,OFFSET(Pairings!$D$2,($B156-1)*gamesPerRound,0,gamesPerRound,3),3,FALSE)),VLOOKUP(Z153,OFFSET(Pairings!$E$2,($B156-1)*gamesPerRound,0,gamesPerRound,3),3,FALSE),VLOOKUP(Z153,OFFSET(Pairings!$D$2,($B156-1)*gamesPerRound,0,gamesPerRound,3),3,FALSE))</f>
        <v>#N/A</v>
      </c>
      <c r="AA156" s="58" t="e">
        <f ca="1">IF(ISNA(VLOOKUP(AA153,OFFSET(Pairings!$D$2,($B156-1)*gamesPerRound,0,gamesPerRound,3),3,FALSE)),VLOOKUP(AA153,OFFSET(Pairings!$E$2,($B156-1)*gamesPerRound,0,gamesPerRound,3),3,FALSE),VLOOKUP(AA153,OFFSET(Pairings!$D$2,($B156-1)*gamesPerRound,0,gamesPerRound,3),3,FALSE))</f>
        <v>#N/A</v>
      </c>
      <c r="AB156" s="58" t="e">
        <f ca="1">IF(ISNA(VLOOKUP(AB153,OFFSET(Pairings!$D$2,($B156-1)*gamesPerRound,0,gamesPerRound,3),3,FALSE)),VLOOKUP(AB153,OFFSET(Pairings!$E$2,($B156-1)*gamesPerRound,0,gamesPerRound,3),3,FALSE),VLOOKUP(AB153,OFFSET(Pairings!$D$2,($B156-1)*gamesPerRound,0,gamesPerRound,3),3,FALSE))</f>
        <v>#N/A</v>
      </c>
      <c r="AC156" s="58" t="e">
        <f ca="1">IF(ISNA(VLOOKUP(AC153,OFFSET(Pairings!$D$2,($B156-1)*gamesPerRound,0,gamesPerRound,3),3,FALSE)),VLOOKUP(AC153,OFFSET(Pairings!$E$2,($B156-1)*gamesPerRound,0,gamesPerRound,3),3,FALSE),VLOOKUP(AC153,OFFSET(Pairings!$D$2,($B156-1)*gamesPerRound,0,gamesPerRound,3),3,FALSE))</f>
        <v>#N/A</v>
      </c>
      <c r="AD156" s="58" t="e">
        <f ca="1">IF(ISNA(VLOOKUP(AD153,OFFSET(Pairings!$D$2,($B156-1)*gamesPerRound,0,gamesPerRound,3),3,FALSE)),VLOOKUP(AD153,OFFSET(Pairings!$E$2,($B156-1)*gamesPerRound,0,gamesPerRound,3),3,FALSE),VLOOKUP(AD153,OFFSET(Pairings!$D$2,($B156-1)*gamesPerRound,0,gamesPerRound,3),3,FALSE))</f>
        <v>#N/A</v>
      </c>
      <c r="AE156" s="58" t="e">
        <f ca="1">IF(ISNA(VLOOKUP(AE153,OFFSET(Pairings!$D$2,($B156-1)*gamesPerRound,0,gamesPerRound,3),3,FALSE)),VLOOKUP(AE153,OFFSET(Pairings!$E$2,($B156-1)*gamesPerRound,0,gamesPerRound,3),3,FALSE),VLOOKUP(AE153,OFFSET(Pairings!$D$2,($B156-1)*gamesPerRound,0,gamesPerRound,3),3,FALSE))</f>
        <v>#N/A</v>
      </c>
      <c r="AF156" s="58" t="e">
        <f ca="1">IF(ISNA(VLOOKUP(AF153,OFFSET(Pairings!$D$2,($B156-1)*gamesPerRound,0,gamesPerRound,3),3,FALSE)),VLOOKUP(AF153,OFFSET(Pairings!$E$2,($B156-1)*gamesPerRound,0,gamesPerRound,3),3,FALSE),VLOOKUP(AF153,OFFSET(Pairings!$D$2,($B156-1)*gamesPerRound,0,gamesPerRound,3),3,FALSE))</f>
        <v>#N/A</v>
      </c>
      <c r="AG156" s="58" t="e">
        <f ca="1">IF(ISNA(VLOOKUP(AG153,OFFSET(Pairings!$D$2,($B156-1)*gamesPerRound,0,gamesPerRound,3),3,FALSE)),VLOOKUP(AG153,OFFSET(Pairings!$E$2,($B156-1)*gamesPerRound,0,gamesPerRound,3),3,FALSE),VLOOKUP(AG153,OFFSET(Pairings!$D$2,($B156-1)*gamesPerRound,0,gamesPerRound,3),3,FALSE))</f>
        <v>#N/A</v>
      </c>
      <c r="AH156" s="58" t="e">
        <f ca="1">IF(ISNA(VLOOKUP(AH153,OFFSET(Pairings!$D$2,($B156-1)*gamesPerRound,0,gamesPerRound,3),3,FALSE)),VLOOKUP(AH153,OFFSET(Pairings!$E$2,($B156-1)*gamesPerRound,0,gamesPerRound,3),3,FALSE),VLOOKUP(AH153,OFFSET(Pairings!$D$2,($B156-1)*gamesPerRound,0,gamesPerRound,3),3,FALSE))</f>
        <v>#N/A</v>
      </c>
      <c r="AI156" s="58" t="e">
        <f ca="1">IF(ISNA(VLOOKUP(AI153,OFFSET(Pairings!$D$2,($B156-1)*gamesPerRound,0,gamesPerRound,3),3,FALSE)),VLOOKUP(AI153,OFFSET(Pairings!$E$2,($B156-1)*gamesPerRound,0,gamesPerRound,3),3,FALSE),VLOOKUP(AI153,OFFSET(Pairings!$D$2,($B156-1)*gamesPerRound,0,gamesPerRound,3),3,FALSE))</f>
        <v>#N/A</v>
      </c>
      <c r="AJ156" s="58" t="e">
        <f ca="1">IF(ISNA(VLOOKUP(AJ153,OFFSET(Pairings!$D$2,($B156-1)*gamesPerRound,0,gamesPerRound,3),3,FALSE)),VLOOKUP(AJ153,OFFSET(Pairings!$E$2,($B156-1)*gamesPerRound,0,gamesPerRound,3),3,FALSE),VLOOKUP(AJ153,OFFSET(Pairings!$D$2,($B156-1)*gamesPerRound,0,gamesPerRound,3),3,FALSE))</f>
        <v>#N/A</v>
      </c>
      <c r="AK156" s="59" t="e">
        <f ca="1">IF(ISNA(VLOOKUP(AK153,OFFSET(Pairings!$D$2,($B156-1)*gamesPerRound,0,gamesPerRound,3),3,FALSE)),VLOOKUP(AK153,OFFSET(Pairings!$E$2,($B156-1)*gamesPerRound,0,gamesPerRound,3),3,FALSE),VLOOKUP(AK153,OFFSET(Pairings!$D$2,($B156-1)*gamesPerRound,0,gamesPerRound,3),3,FALSE))</f>
        <v>#N/A</v>
      </c>
      <c r="AL156" s="59" t="e">
        <f ca="1">IF(ISNA(VLOOKUP(AL153,OFFSET(Pairings!$D$2,($B156-1)*gamesPerRound,0,gamesPerRound,3),3,FALSE)),VLOOKUP(AL153,OFFSET(Pairings!$E$2,($B156-1)*gamesPerRound,0,gamesPerRound,3),3,FALSE),VLOOKUP(AL153,OFFSET(Pairings!$D$2,($B156-1)*gamesPerRound,0,gamesPerRound,3),3,FALSE))</f>
        <v>#N/A</v>
      </c>
      <c r="AM156" s="59" t="e">
        <f ca="1">IF(ISNA(VLOOKUP(AM153,OFFSET(Pairings!$D$2,($B156-1)*gamesPerRound,0,gamesPerRound,3),3,FALSE)),VLOOKUP(AM153,OFFSET(Pairings!$E$2,($B156-1)*gamesPerRound,0,gamesPerRound,3),3,FALSE),VLOOKUP(AM153,OFFSET(Pairings!$D$2,($B156-1)*gamesPerRound,0,gamesPerRound,3),3,FALSE))</f>
        <v>#N/A</v>
      </c>
      <c r="AN156" s="59" t="e">
        <f ca="1">IF(ISNA(VLOOKUP(AN153,OFFSET(Pairings!$D$2,($B156-1)*gamesPerRound,0,gamesPerRound,3),3,FALSE)),VLOOKUP(AN153,OFFSET(Pairings!$E$2,($B156-1)*gamesPerRound,0,gamesPerRound,3),3,FALSE),VLOOKUP(AN153,OFFSET(Pairings!$D$2,($B156-1)*gamesPerRound,0,gamesPerRound,3),3,FALSE))</f>
        <v>#N/A</v>
      </c>
      <c r="AO156" s="59" t="e">
        <f ca="1">IF(ISNA(VLOOKUP(AO153,OFFSET(Pairings!$D$2,($B156-1)*gamesPerRound,0,gamesPerRound,3),3,FALSE)),VLOOKUP(AO153,OFFSET(Pairings!$E$2,($B156-1)*gamesPerRound,0,gamesPerRound,3),3,FALSE),VLOOKUP(AO153,OFFSET(Pairings!$D$2,($B156-1)*gamesPerRound,0,gamesPerRound,3),3,FALSE))</f>
        <v>#N/A</v>
      </c>
      <c r="AP156" s="59" t="e">
        <f ca="1">IF(ISNA(VLOOKUP(AP153,OFFSET(Pairings!$D$2,($B156-1)*gamesPerRound,0,gamesPerRound,3),3,FALSE)),VLOOKUP(AP153,OFFSET(Pairings!$E$2,($B156-1)*gamesPerRound,0,gamesPerRound,3),3,FALSE),VLOOKUP(AP153,OFFSET(Pairings!$D$2,($B156-1)*gamesPerRound,0,gamesPerRound,3),3,FALSE))</f>
        <v>#N/A</v>
      </c>
      <c r="AQ156" s="59" t="e">
        <f ca="1">IF(ISNA(VLOOKUP(AQ153,OFFSET(Pairings!$D$2,($B156-1)*gamesPerRound,0,gamesPerRound,3),3,FALSE)),VLOOKUP(AQ153,OFFSET(Pairings!$E$2,($B156-1)*gamesPerRound,0,gamesPerRound,3),3,FALSE),VLOOKUP(AQ153,OFFSET(Pairings!$D$2,($B156-1)*gamesPerRound,0,gamesPerRound,3),3,FALSE))</f>
        <v>#N/A</v>
      </c>
      <c r="AR156" s="59" t="e">
        <f ca="1">IF(ISNA(VLOOKUP(AR153,OFFSET(Pairings!$D$2,($B156-1)*gamesPerRound,0,gamesPerRound,3),3,FALSE)),VLOOKUP(AR153,OFFSET(Pairings!$E$2,($B156-1)*gamesPerRound,0,gamesPerRound,3),3,FALSE),VLOOKUP(AR153,OFFSET(Pairings!$D$2,($B156-1)*gamesPerRound,0,gamesPerRound,3),3,FALSE))</f>
        <v>#N/A</v>
      </c>
      <c r="AS156" s="59" t="e">
        <f ca="1">IF(ISNA(VLOOKUP(AS153,OFFSET(Pairings!$D$2,($B156-1)*gamesPerRound,0,gamesPerRound,3),3,FALSE)),VLOOKUP(AS153,OFFSET(Pairings!$E$2,($B156-1)*gamesPerRound,0,gamesPerRound,3),3,FALSE),VLOOKUP(AS153,OFFSET(Pairings!$D$2,($B156-1)*gamesPerRound,0,gamesPerRound,3),3,FALSE))</f>
        <v>#N/A</v>
      </c>
      <c r="AT156" s="49" t="e">
        <f ca="1">SUM(Z156:AS156)</f>
        <v>#N/A</v>
      </c>
    </row>
    <row r="157" spans="1:46" ht="15.75" thickBot="1" x14ac:dyDescent="0.25">
      <c r="B157" s="18" t="s">
        <v>110</v>
      </c>
      <c r="C157" s="61">
        <f t="shared" ref="C157:W157" ca="1" si="279">SUM(C154:C156)</f>
        <v>0</v>
      </c>
      <c r="D157" s="51">
        <f t="shared" ca="1" si="279"/>
        <v>0</v>
      </c>
      <c r="E157" s="51">
        <f t="shared" ca="1" si="279"/>
        <v>0</v>
      </c>
      <c r="F157" s="51">
        <f t="shared" ca="1" si="279"/>
        <v>0</v>
      </c>
      <c r="G157" s="51">
        <f t="shared" ca="1" si="279"/>
        <v>0</v>
      </c>
      <c r="H157" s="51">
        <f t="shared" ca="1" si="279"/>
        <v>0</v>
      </c>
      <c r="I157" s="51">
        <f t="shared" ca="1" si="279"/>
        <v>0</v>
      </c>
      <c r="J157" s="51">
        <f t="shared" ca="1" si="279"/>
        <v>0</v>
      </c>
      <c r="K157" s="51">
        <f t="shared" ca="1" si="279"/>
        <v>0</v>
      </c>
      <c r="L157" s="51">
        <f t="shared" ca="1" si="279"/>
        <v>0</v>
      </c>
      <c r="M157" s="51">
        <f t="shared" ca="1" si="279"/>
        <v>0</v>
      </c>
      <c r="N157" s="51">
        <f t="shared" ca="1" si="279"/>
        <v>0</v>
      </c>
      <c r="O157" s="51">
        <f t="shared" ca="1" si="279"/>
        <v>0</v>
      </c>
      <c r="P157" s="51">
        <f t="shared" ca="1" si="279"/>
        <v>0</v>
      </c>
      <c r="Q157" s="51">
        <f t="shared" ca="1" si="279"/>
        <v>0</v>
      </c>
      <c r="R157" s="51">
        <f t="shared" ca="1" si="279"/>
        <v>0</v>
      </c>
      <c r="S157" s="51">
        <f t="shared" ca="1" si="279"/>
        <v>0</v>
      </c>
      <c r="T157" s="51">
        <f t="shared" ca="1" si="279"/>
        <v>0</v>
      </c>
      <c r="U157" s="51">
        <f t="shared" ca="1" si="279"/>
        <v>0</v>
      </c>
      <c r="V157" s="51">
        <f t="shared" ca="1" si="279"/>
        <v>0</v>
      </c>
      <c r="W157" s="70">
        <f t="shared" ca="1" si="279"/>
        <v>0</v>
      </c>
      <c r="X157" s="65" t="e">
        <f ca="1">VLOOKUP(A153,OFFSET(Teams!$B$1,1,0,teams,4),4,FALSE)</f>
        <v>#N/A</v>
      </c>
      <c r="Z157" s="61" t="e">
        <f t="shared" ref="Z157:AT157" ca="1" si="280">SUM(Z154:Z156)</f>
        <v>#N/A</v>
      </c>
      <c r="AA157" s="51" t="e">
        <f t="shared" ca="1" si="280"/>
        <v>#N/A</v>
      </c>
      <c r="AB157" s="51" t="e">
        <f t="shared" ca="1" si="280"/>
        <v>#N/A</v>
      </c>
      <c r="AC157" s="51" t="e">
        <f t="shared" ca="1" si="280"/>
        <v>#N/A</v>
      </c>
      <c r="AD157" s="51" t="e">
        <f t="shared" ca="1" si="280"/>
        <v>#N/A</v>
      </c>
      <c r="AE157" s="51" t="e">
        <f t="shared" ca="1" si="280"/>
        <v>#N/A</v>
      </c>
      <c r="AF157" s="51" t="e">
        <f t="shared" ca="1" si="280"/>
        <v>#N/A</v>
      </c>
      <c r="AG157" s="51" t="e">
        <f t="shared" ca="1" si="280"/>
        <v>#N/A</v>
      </c>
      <c r="AH157" s="51" t="e">
        <f t="shared" ca="1" si="280"/>
        <v>#N/A</v>
      </c>
      <c r="AI157" s="51" t="e">
        <f t="shared" ca="1" si="280"/>
        <v>#N/A</v>
      </c>
      <c r="AJ157" s="51" t="e">
        <f t="shared" ca="1" si="280"/>
        <v>#N/A</v>
      </c>
      <c r="AK157" s="51" t="e">
        <f t="shared" ca="1" si="280"/>
        <v>#N/A</v>
      </c>
      <c r="AL157" s="51" t="e">
        <f t="shared" ca="1" si="280"/>
        <v>#N/A</v>
      </c>
      <c r="AM157" s="51" t="e">
        <f t="shared" ca="1" si="280"/>
        <v>#N/A</v>
      </c>
      <c r="AN157" s="51" t="e">
        <f t="shared" ca="1" si="280"/>
        <v>#N/A</v>
      </c>
      <c r="AO157" s="51" t="e">
        <f t="shared" ca="1" si="280"/>
        <v>#N/A</v>
      </c>
      <c r="AP157" s="51" t="e">
        <f t="shared" ca="1" si="280"/>
        <v>#N/A</v>
      </c>
      <c r="AQ157" s="51" t="e">
        <f t="shared" ca="1" si="280"/>
        <v>#N/A</v>
      </c>
      <c r="AR157" s="51" t="e">
        <f t="shared" ca="1" si="280"/>
        <v>#N/A</v>
      </c>
      <c r="AS157" s="51" t="e">
        <f t="shared" ca="1" si="280"/>
        <v>#N/A</v>
      </c>
      <c r="AT157" s="37" t="e">
        <f t="shared" ca="1" si="280"/>
        <v>#N/A</v>
      </c>
    </row>
  </sheetData>
  <sheetProtection sheet="1" objects="1" scenarios="1" formatCells="0" formatColumns="0" formatRows="0"/>
  <phoneticPr fontId="0" type="noConversion"/>
  <pageMargins left="0.19685039370078741" right="0.15748031496062992" top="0.59055118110236227" bottom="0.39370078740157483" header="0.19685039370078741" footer="0.15748031496062992"/>
  <pageSetup paperSize="9" scale="88" fitToHeight="3" orientation="landscape" horizontalDpi="300" verticalDpi="300" r:id="rId1"/>
  <headerFooter alignWithMargins="0">
    <oddHeader>&amp;C&amp;"Swis721 BT,Regular"&amp;16Team Results</oddHeader>
    <oddFooter>&amp;L&amp;"Verdana,Regular"for detailed results see www.oxfordfusion.com/epsca</oddFooter>
  </headerFooter>
  <rowBreaks count="3" manualBreakCount="3">
    <brk id="37" max="23" man="1"/>
    <brk id="73" max="23" man="1"/>
    <brk id="109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J1976"/>
  <sheetViews>
    <sheetView workbookViewId="0">
      <pane ySplit="2" topLeftCell="A3" activePane="bottomLeft" state="frozen"/>
      <selection activeCell="C1" sqref="C1"/>
      <selection pane="bottomLeft" activeCell="C1" sqref="C1"/>
    </sheetView>
  </sheetViews>
  <sheetFormatPr defaultRowHeight="12.75" x14ac:dyDescent="0.2"/>
  <cols>
    <col min="1" max="1" width="11.7109375" style="32" customWidth="1"/>
    <col min="2" max="2" width="10.140625" style="1" bestFit="1" customWidth="1"/>
    <col min="3" max="5" width="24.7109375" style="1" bestFit="1" customWidth="1"/>
    <col min="6" max="6" width="7.42578125" style="32" bestFit="1" customWidth="1"/>
    <col min="7" max="7" width="9.140625" style="1"/>
    <col min="8" max="10" width="9.140625" style="128"/>
    <col min="11" max="16384" width="9.140625" style="1"/>
  </cols>
  <sheetData>
    <row r="1" spans="1:10" s="77" customFormat="1" x14ac:dyDescent="0.2">
      <c r="A1" s="78"/>
      <c r="C1" s="77" t="s">
        <v>1367</v>
      </c>
      <c r="D1" s="155"/>
      <c r="F1" s="78"/>
      <c r="H1" s="126"/>
      <c r="I1" s="126"/>
      <c r="J1" s="126"/>
    </row>
    <row r="2" spans="1:10" s="77" customFormat="1" ht="25.5" customHeight="1" x14ac:dyDescent="0.2">
      <c r="A2" s="90" t="s">
        <v>446</v>
      </c>
      <c r="B2" s="91" t="s">
        <v>447</v>
      </c>
      <c r="C2" s="77" t="s">
        <v>111</v>
      </c>
      <c r="D2" s="77" t="s">
        <v>112</v>
      </c>
      <c r="E2" s="77" t="s">
        <v>113</v>
      </c>
      <c r="F2" s="78" t="s">
        <v>123</v>
      </c>
      <c r="H2" s="127" t="s">
        <v>1006</v>
      </c>
      <c r="I2" s="126"/>
      <c r="J2" s="126"/>
    </row>
    <row r="3" spans="1:10" x14ac:dyDescent="0.2">
      <c r="A3" s="32" t="s">
        <v>9</v>
      </c>
      <c r="B3" s="1" t="s">
        <v>22</v>
      </c>
      <c r="C3" s="129"/>
      <c r="D3" s="135">
        <f t="shared" ref="D3:E50" si="0">C3</f>
        <v>0</v>
      </c>
      <c r="E3" s="135">
        <f t="shared" si="0"/>
        <v>0</v>
      </c>
      <c r="F3" s="32" t="s">
        <v>124</v>
      </c>
      <c r="H3" s="128">
        <f>IF(LEN(C3)=0,1,MATCH(C3,PlayerDetails!$I:$I,0))</f>
        <v>1</v>
      </c>
      <c r="I3" s="128" t="e">
        <f>IF(LEN(D3)=0,1,MATCH(D3,PlayerDetails!$I:$I,0))</f>
        <v>#N/A</v>
      </c>
      <c r="J3" s="128" t="e">
        <f>IF(LEN(E3)=0,1,MATCH(E3,PlayerDetails!$I:$I,0))</f>
        <v>#N/A</v>
      </c>
    </row>
    <row r="4" spans="1:10" x14ac:dyDescent="0.2">
      <c r="A4" s="32" t="s">
        <v>9</v>
      </c>
      <c r="B4" s="1" t="s">
        <v>14</v>
      </c>
      <c r="C4" s="129"/>
      <c r="D4" s="135">
        <f t="shared" si="0"/>
        <v>0</v>
      </c>
      <c r="E4" s="135">
        <f t="shared" si="0"/>
        <v>0</v>
      </c>
      <c r="F4" s="32" t="s">
        <v>125</v>
      </c>
      <c r="H4" s="128">
        <f>IF(LEN(C4)=0,1,MATCH(C4,PlayerDetails!$I:$I,0))</f>
        <v>1</v>
      </c>
      <c r="I4" s="128" t="e">
        <f>IF(LEN(D4)=0,1,MATCH(D4,PlayerDetails!$I:$I,0))</f>
        <v>#N/A</v>
      </c>
      <c r="J4" s="128" t="e">
        <f>IF(LEN(E4)=0,1,MATCH(E4,PlayerDetails!$I:$I,0))</f>
        <v>#N/A</v>
      </c>
    </row>
    <row r="5" spans="1:10" x14ac:dyDescent="0.2">
      <c r="A5" s="32" t="s">
        <v>9</v>
      </c>
      <c r="B5" s="1" t="s">
        <v>15</v>
      </c>
      <c r="C5" s="129"/>
      <c r="D5" s="135">
        <f t="shared" si="0"/>
        <v>0</v>
      </c>
      <c r="E5" s="135">
        <f t="shared" si="0"/>
        <v>0</v>
      </c>
      <c r="F5" s="32" t="s">
        <v>126</v>
      </c>
      <c r="H5" s="128">
        <f>IF(LEN(C5)=0,1,MATCH(C5,PlayerDetails!$I:$I,0))</f>
        <v>1</v>
      </c>
      <c r="I5" s="128" t="e">
        <f>IF(LEN(D5)=0,1,MATCH(D5,PlayerDetails!$I:$I,0))</f>
        <v>#N/A</v>
      </c>
      <c r="J5" s="128" t="e">
        <f>IF(LEN(E5)=0,1,MATCH(E5,PlayerDetails!$I:$I,0))</f>
        <v>#N/A</v>
      </c>
    </row>
    <row r="6" spans="1:10" x14ac:dyDescent="0.2">
      <c r="A6" s="32" t="s">
        <v>9</v>
      </c>
      <c r="B6" s="1" t="s">
        <v>16</v>
      </c>
      <c r="C6" s="129"/>
      <c r="D6" s="135">
        <f t="shared" si="0"/>
        <v>0</v>
      </c>
      <c r="E6" s="135">
        <f t="shared" si="0"/>
        <v>0</v>
      </c>
      <c r="F6" s="32" t="s">
        <v>127</v>
      </c>
      <c r="H6" s="128">
        <f>IF(LEN(C6)=0,1,MATCH(C6,PlayerDetails!$I:$I,0))</f>
        <v>1</v>
      </c>
      <c r="I6" s="128" t="e">
        <f>IF(LEN(D6)=0,1,MATCH(D6,PlayerDetails!$I:$I,0))</f>
        <v>#N/A</v>
      </c>
      <c r="J6" s="128" t="e">
        <f>IF(LEN(E6)=0,1,MATCH(E6,PlayerDetails!$I:$I,0))</f>
        <v>#N/A</v>
      </c>
    </row>
    <row r="7" spans="1:10" x14ac:dyDescent="0.2">
      <c r="A7" s="32" t="s">
        <v>9</v>
      </c>
      <c r="B7" s="1" t="s">
        <v>17</v>
      </c>
      <c r="C7" s="129"/>
      <c r="D7" s="135">
        <f t="shared" si="0"/>
        <v>0</v>
      </c>
      <c r="E7" s="135">
        <f t="shared" si="0"/>
        <v>0</v>
      </c>
      <c r="F7" s="32" t="s">
        <v>128</v>
      </c>
      <c r="H7" s="128">
        <f>IF(LEN(C7)=0,1,MATCH(C7,PlayerDetails!$I:$I,0))</f>
        <v>1</v>
      </c>
      <c r="I7" s="128" t="e">
        <f>IF(LEN(D7)=0,1,MATCH(D7,PlayerDetails!$I:$I,0))</f>
        <v>#N/A</v>
      </c>
      <c r="J7" s="128" t="e">
        <f>IF(LEN(E7)=0,1,MATCH(E7,PlayerDetails!$I:$I,0))</f>
        <v>#N/A</v>
      </c>
    </row>
    <row r="8" spans="1:10" x14ac:dyDescent="0.2">
      <c r="A8" s="32" t="s">
        <v>9</v>
      </c>
      <c r="B8" s="1" t="s">
        <v>18</v>
      </c>
      <c r="C8" s="129"/>
      <c r="D8" s="135">
        <f t="shared" si="0"/>
        <v>0</v>
      </c>
      <c r="E8" s="135">
        <f t="shared" si="0"/>
        <v>0</v>
      </c>
      <c r="F8" s="32" t="s">
        <v>129</v>
      </c>
      <c r="H8" s="128">
        <f>IF(LEN(C8)=0,1,MATCH(C8,PlayerDetails!$I:$I,0))</f>
        <v>1</v>
      </c>
      <c r="I8" s="128" t="e">
        <f>IF(LEN(D8)=0,1,MATCH(D8,PlayerDetails!$I:$I,0))</f>
        <v>#N/A</v>
      </c>
      <c r="J8" s="128" t="e">
        <f>IF(LEN(E8)=0,1,MATCH(E8,PlayerDetails!$I:$I,0))</f>
        <v>#N/A</v>
      </c>
    </row>
    <row r="9" spans="1:10" x14ac:dyDescent="0.2">
      <c r="A9" s="32" t="s">
        <v>9</v>
      </c>
      <c r="B9" s="1" t="s">
        <v>19</v>
      </c>
      <c r="C9" s="129"/>
      <c r="D9" s="135">
        <f t="shared" si="0"/>
        <v>0</v>
      </c>
      <c r="E9" s="135">
        <f t="shared" si="0"/>
        <v>0</v>
      </c>
      <c r="F9" s="32" t="s">
        <v>130</v>
      </c>
      <c r="H9" s="128">
        <f>IF(LEN(C9)=0,1,MATCH(C9,PlayerDetails!$I:$I,0))</f>
        <v>1</v>
      </c>
      <c r="I9" s="128" t="e">
        <f>IF(LEN(D9)=0,1,MATCH(D9,PlayerDetails!$I:$I,0))</f>
        <v>#N/A</v>
      </c>
      <c r="J9" s="128" t="e">
        <f>IF(LEN(E9)=0,1,MATCH(E9,PlayerDetails!$I:$I,0))</f>
        <v>#N/A</v>
      </c>
    </row>
    <row r="10" spans="1:10" x14ac:dyDescent="0.2">
      <c r="A10" s="32" t="s">
        <v>9</v>
      </c>
      <c r="B10" s="1" t="s">
        <v>20</v>
      </c>
      <c r="C10" s="129"/>
      <c r="D10" s="135">
        <f t="shared" si="0"/>
        <v>0</v>
      </c>
      <c r="E10" s="135">
        <f t="shared" si="0"/>
        <v>0</v>
      </c>
      <c r="F10" s="32" t="s">
        <v>131</v>
      </c>
      <c r="H10" s="128">
        <f>IF(LEN(C10)=0,1,MATCH(C10,PlayerDetails!$I:$I,0))</f>
        <v>1</v>
      </c>
      <c r="I10" s="128" t="e">
        <f>IF(LEN(D10)=0,1,MATCH(D10,PlayerDetails!$I:$I,0))</f>
        <v>#N/A</v>
      </c>
      <c r="J10" s="128" t="e">
        <f>IF(LEN(E10)=0,1,MATCH(E10,PlayerDetails!$I:$I,0))</f>
        <v>#N/A</v>
      </c>
    </row>
    <row r="11" spans="1:10" x14ac:dyDescent="0.2">
      <c r="A11" s="32" t="s">
        <v>9</v>
      </c>
      <c r="B11" s="1" t="s">
        <v>21</v>
      </c>
      <c r="C11" s="129"/>
      <c r="D11" s="135">
        <f t="shared" si="0"/>
        <v>0</v>
      </c>
      <c r="E11" s="135">
        <f t="shared" si="0"/>
        <v>0</v>
      </c>
      <c r="F11" s="32" t="s">
        <v>132</v>
      </c>
      <c r="H11" s="128">
        <f>IF(LEN(C11)=0,1,MATCH(C11,PlayerDetails!$I:$I,0))</f>
        <v>1</v>
      </c>
      <c r="I11" s="128" t="e">
        <f>IF(LEN(D11)=0,1,MATCH(D11,PlayerDetails!$I:$I,0))</f>
        <v>#N/A</v>
      </c>
      <c r="J11" s="128" t="e">
        <f>IF(LEN(E11)=0,1,MATCH(E11,PlayerDetails!$I:$I,0))</f>
        <v>#N/A</v>
      </c>
    </row>
    <row r="12" spans="1:10" x14ac:dyDescent="0.2">
      <c r="A12" s="32" t="s">
        <v>9</v>
      </c>
      <c r="B12" s="1" t="s">
        <v>23</v>
      </c>
      <c r="C12" s="129"/>
      <c r="D12" s="135">
        <f t="shared" si="0"/>
        <v>0</v>
      </c>
      <c r="E12" s="135">
        <f t="shared" si="0"/>
        <v>0</v>
      </c>
      <c r="F12" s="32" t="s">
        <v>133</v>
      </c>
      <c r="H12" s="128">
        <f>IF(LEN(C12)=0,1,MATCH(C12,PlayerDetails!$I:$I,0))</f>
        <v>1</v>
      </c>
      <c r="I12" s="128" t="e">
        <f>IF(LEN(D12)=0,1,MATCH(D12,PlayerDetails!$I:$I,0))</f>
        <v>#N/A</v>
      </c>
      <c r="J12" s="128" t="e">
        <f>IF(LEN(E12)=0,1,MATCH(E12,PlayerDetails!$I:$I,0))</f>
        <v>#N/A</v>
      </c>
    </row>
    <row r="13" spans="1:10" x14ac:dyDescent="0.2">
      <c r="A13" s="32" t="s">
        <v>9</v>
      </c>
      <c r="B13" s="1" t="s">
        <v>24</v>
      </c>
      <c r="C13" s="129"/>
      <c r="D13" s="135">
        <f t="shared" si="0"/>
        <v>0</v>
      </c>
      <c r="E13" s="135">
        <f t="shared" si="0"/>
        <v>0</v>
      </c>
      <c r="F13" s="32" t="s">
        <v>134</v>
      </c>
      <c r="H13" s="128">
        <f>IF(LEN(C13)=0,1,MATCH(C13,PlayerDetails!$I:$I,0))</f>
        <v>1</v>
      </c>
      <c r="I13" s="128" t="e">
        <f>IF(LEN(D13)=0,1,MATCH(D13,PlayerDetails!$I:$I,0))</f>
        <v>#N/A</v>
      </c>
      <c r="J13" s="128" t="e">
        <f>IF(LEN(E13)=0,1,MATCH(E13,PlayerDetails!$I:$I,0))</f>
        <v>#N/A</v>
      </c>
    </row>
    <row r="14" spans="1:10" x14ac:dyDescent="0.2">
      <c r="A14" s="32" t="s">
        <v>9</v>
      </c>
      <c r="B14" s="1" t="s">
        <v>25</v>
      </c>
      <c r="C14" s="129"/>
      <c r="D14" s="135">
        <f t="shared" si="0"/>
        <v>0</v>
      </c>
      <c r="E14" s="135">
        <f t="shared" si="0"/>
        <v>0</v>
      </c>
      <c r="F14" s="32" t="s">
        <v>135</v>
      </c>
      <c r="H14" s="128">
        <f>IF(LEN(C14)=0,1,MATCH(C14,PlayerDetails!$I:$I,0))</f>
        <v>1</v>
      </c>
      <c r="I14" s="128" t="e">
        <f>IF(LEN(D14)=0,1,MATCH(D14,PlayerDetails!$I:$I,0))</f>
        <v>#N/A</v>
      </c>
      <c r="J14" s="128" t="e">
        <f>IF(LEN(E14)=0,1,MATCH(E14,PlayerDetails!$I:$I,0))</f>
        <v>#N/A</v>
      </c>
    </row>
    <row r="15" spans="1:10" x14ac:dyDescent="0.2">
      <c r="A15" s="32" t="s">
        <v>9</v>
      </c>
      <c r="B15" s="1" t="s">
        <v>139</v>
      </c>
      <c r="C15" s="129"/>
      <c r="D15" s="135">
        <f t="shared" si="0"/>
        <v>0</v>
      </c>
      <c r="E15" s="135">
        <f t="shared" si="0"/>
        <v>0</v>
      </c>
      <c r="F15" s="32" t="s">
        <v>614</v>
      </c>
      <c r="H15" s="128">
        <f>IF(LEN(C15)=0,1,MATCH(C15,PlayerDetails!$I:$I,0))</f>
        <v>1</v>
      </c>
      <c r="I15" s="128" t="e">
        <f>IF(LEN(D15)=0,1,MATCH(D15,PlayerDetails!$I:$I,0))</f>
        <v>#N/A</v>
      </c>
      <c r="J15" s="128" t="e">
        <f>IF(LEN(E15)=0,1,MATCH(E15,PlayerDetails!$I:$I,0))</f>
        <v>#N/A</v>
      </c>
    </row>
    <row r="16" spans="1:10" x14ac:dyDescent="0.2">
      <c r="A16" s="32" t="s">
        <v>9</v>
      </c>
      <c r="B16" s="1" t="s">
        <v>147</v>
      </c>
      <c r="C16" s="129"/>
      <c r="D16" s="135">
        <f t="shared" si="0"/>
        <v>0</v>
      </c>
      <c r="E16" s="135">
        <f t="shared" si="0"/>
        <v>0</v>
      </c>
      <c r="F16" s="32" t="s">
        <v>615</v>
      </c>
      <c r="H16" s="128">
        <f>IF(LEN(C16)=0,1,MATCH(C16,PlayerDetails!$I:$I,0))</f>
        <v>1</v>
      </c>
      <c r="I16" s="128" t="e">
        <f>IF(LEN(D16)=0,1,MATCH(D16,PlayerDetails!$I:$I,0))</f>
        <v>#N/A</v>
      </c>
      <c r="J16" s="128" t="e">
        <f>IF(LEN(E16)=0,1,MATCH(E16,PlayerDetails!$I:$I,0))</f>
        <v>#N/A</v>
      </c>
    </row>
    <row r="17" spans="1:10" x14ac:dyDescent="0.2">
      <c r="A17" s="32" t="s">
        <v>9</v>
      </c>
      <c r="B17" s="1" t="s">
        <v>162</v>
      </c>
      <c r="C17" s="129"/>
      <c r="D17" s="135">
        <f t="shared" si="0"/>
        <v>0</v>
      </c>
      <c r="E17" s="135">
        <f t="shared" si="0"/>
        <v>0</v>
      </c>
      <c r="F17" s="32" t="s">
        <v>616</v>
      </c>
      <c r="H17" s="128">
        <f>IF(LEN(C17)=0,1,MATCH(C17,PlayerDetails!$I:$I,0))</f>
        <v>1</v>
      </c>
      <c r="I17" s="128" t="e">
        <f>IF(LEN(D17)=0,1,MATCH(D17,PlayerDetails!$I:$I,0))</f>
        <v>#N/A</v>
      </c>
      <c r="J17" s="128" t="e">
        <f>IF(LEN(E17)=0,1,MATCH(E17,PlayerDetails!$I:$I,0))</f>
        <v>#N/A</v>
      </c>
    </row>
    <row r="18" spans="1:10" x14ac:dyDescent="0.2">
      <c r="A18" s="32" t="s">
        <v>9</v>
      </c>
      <c r="B18" s="1" t="s">
        <v>163</v>
      </c>
      <c r="C18" s="129"/>
      <c r="D18" s="135">
        <f t="shared" si="0"/>
        <v>0</v>
      </c>
      <c r="E18" s="135">
        <f t="shared" si="0"/>
        <v>0</v>
      </c>
      <c r="F18" s="32" t="s">
        <v>617</v>
      </c>
      <c r="H18" s="128">
        <f>IF(LEN(C18)=0,1,MATCH(C18,PlayerDetails!$I:$I,0))</f>
        <v>1</v>
      </c>
      <c r="I18" s="128" t="e">
        <f>IF(LEN(D18)=0,1,MATCH(D18,PlayerDetails!$I:$I,0))</f>
        <v>#N/A</v>
      </c>
      <c r="J18" s="128" t="e">
        <f>IF(LEN(E18)=0,1,MATCH(E18,PlayerDetails!$I:$I,0))</f>
        <v>#N/A</v>
      </c>
    </row>
    <row r="19" spans="1:10" x14ac:dyDescent="0.2">
      <c r="A19" s="32" t="s">
        <v>9</v>
      </c>
      <c r="B19" s="1" t="s">
        <v>170</v>
      </c>
      <c r="C19" s="129"/>
      <c r="D19" s="118">
        <f t="shared" si="0"/>
        <v>0</v>
      </c>
      <c r="E19" s="118">
        <f t="shared" si="0"/>
        <v>0</v>
      </c>
      <c r="F19" s="32" t="s">
        <v>203</v>
      </c>
      <c r="H19" s="128">
        <f>IF(LEN(C19)=0,1,MATCH(C19,PlayerDetails!$I:$I,0))</f>
        <v>1</v>
      </c>
      <c r="I19" s="128" t="e">
        <f>IF(LEN(D19)=0,1,MATCH(D19,PlayerDetails!$I:$I,0))</f>
        <v>#N/A</v>
      </c>
      <c r="J19" s="128" t="e">
        <f>IF(LEN(E19)=0,1,MATCH(E19,PlayerDetails!$I:$I,0))</f>
        <v>#N/A</v>
      </c>
    </row>
    <row r="20" spans="1:10" x14ac:dyDescent="0.2">
      <c r="A20" s="32" t="s">
        <v>9</v>
      </c>
      <c r="B20" s="1" t="s">
        <v>180</v>
      </c>
      <c r="C20" s="129"/>
      <c r="D20" s="118">
        <f t="shared" si="0"/>
        <v>0</v>
      </c>
      <c r="E20" s="118">
        <f t="shared" si="0"/>
        <v>0</v>
      </c>
      <c r="F20" s="32" t="s">
        <v>204</v>
      </c>
      <c r="H20" s="128">
        <f>IF(LEN(C20)=0,1,MATCH(C20,PlayerDetails!$I:$I,0))</f>
        <v>1</v>
      </c>
      <c r="I20" s="128" t="e">
        <f>IF(LEN(D20)=0,1,MATCH(D20,PlayerDetails!$I:$I,0))</f>
        <v>#N/A</v>
      </c>
      <c r="J20" s="128" t="e">
        <f>IF(LEN(E20)=0,1,MATCH(E20,PlayerDetails!$I:$I,0))</f>
        <v>#N/A</v>
      </c>
    </row>
    <row r="21" spans="1:10" x14ac:dyDescent="0.2">
      <c r="A21" s="32" t="s">
        <v>9</v>
      </c>
      <c r="B21" s="1" t="s">
        <v>187</v>
      </c>
      <c r="C21" s="129"/>
      <c r="D21" s="118">
        <f t="shared" si="0"/>
        <v>0</v>
      </c>
      <c r="E21" s="118">
        <f t="shared" si="0"/>
        <v>0</v>
      </c>
      <c r="F21" s="32" t="s">
        <v>205</v>
      </c>
      <c r="H21" s="128">
        <f>IF(LEN(C21)=0,1,MATCH(C21,PlayerDetails!$I:$I,0))</f>
        <v>1</v>
      </c>
      <c r="I21" s="128" t="e">
        <f>IF(LEN(D21)=0,1,MATCH(D21,PlayerDetails!$I:$I,0))</f>
        <v>#N/A</v>
      </c>
      <c r="J21" s="128" t="e">
        <f>IF(LEN(E21)=0,1,MATCH(E21,PlayerDetails!$I:$I,0))</f>
        <v>#N/A</v>
      </c>
    </row>
    <row r="22" spans="1:10" x14ac:dyDescent="0.2">
      <c r="A22" s="32" t="s">
        <v>9</v>
      </c>
      <c r="B22" s="1" t="s">
        <v>195</v>
      </c>
      <c r="C22" s="129"/>
      <c r="D22" s="118">
        <f t="shared" si="0"/>
        <v>0</v>
      </c>
      <c r="E22" s="118">
        <f t="shared" si="0"/>
        <v>0</v>
      </c>
      <c r="F22" s="32" t="s">
        <v>206</v>
      </c>
      <c r="H22" s="128">
        <f>IF(LEN(C22)=0,1,MATCH(C22,PlayerDetails!$I:$I,0))</f>
        <v>1</v>
      </c>
      <c r="I22" s="128" t="e">
        <f>IF(LEN(D22)=0,1,MATCH(D22,PlayerDetails!$I:$I,0))</f>
        <v>#N/A</v>
      </c>
      <c r="J22" s="128" t="e">
        <f>IF(LEN(E22)=0,1,MATCH(E22,PlayerDetails!$I:$I,0))</f>
        <v>#N/A</v>
      </c>
    </row>
    <row r="23" spans="1:10" x14ac:dyDescent="0.2">
      <c r="A23" s="32" t="s">
        <v>10</v>
      </c>
      <c r="B23" s="1" t="s">
        <v>31</v>
      </c>
      <c r="C23" s="129"/>
      <c r="D23" s="135">
        <f t="shared" si="0"/>
        <v>0</v>
      </c>
      <c r="E23" s="135">
        <f t="shared" si="0"/>
        <v>0</v>
      </c>
      <c r="F23" s="32" t="s">
        <v>124</v>
      </c>
      <c r="H23" s="128">
        <f>IF(LEN(C23)=0,1,MATCH(C23,PlayerDetails!$I:$I,0))</f>
        <v>1</v>
      </c>
      <c r="I23" s="128" t="e">
        <f>IF(LEN(D23)=0,1,MATCH(D23,PlayerDetails!$I:$I,0))</f>
        <v>#N/A</v>
      </c>
      <c r="J23" s="128" t="e">
        <f>IF(LEN(E23)=0,1,MATCH(E23,PlayerDetails!$I:$I,0))</f>
        <v>#N/A</v>
      </c>
    </row>
    <row r="24" spans="1:10" x14ac:dyDescent="0.2">
      <c r="A24" s="32" t="s">
        <v>10</v>
      </c>
      <c r="B24" s="1" t="s">
        <v>33</v>
      </c>
      <c r="C24" s="129"/>
      <c r="D24" s="135">
        <f t="shared" si="0"/>
        <v>0</v>
      </c>
      <c r="E24" s="135">
        <f t="shared" si="0"/>
        <v>0</v>
      </c>
      <c r="F24" s="32" t="s">
        <v>125</v>
      </c>
      <c r="H24" s="128">
        <f>IF(LEN(C24)=0,1,MATCH(C24,PlayerDetails!$I:$I,0))</f>
        <v>1</v>
      </c>
      <c r="I24" s="128" t="e">
        <f>IF(LEN(D24)=0,1,MATCH(D24,PlayerDetails!$I:$I,0))</f>
        <v>#N/A</v>
      </c>
      <c r="J24" s="128" t="e">
        <f>IF(LEN(E24)=0,1,MATCH(E24,PlayerDetails!$I:$I,0))</f>
        <v>#N/A</v>
      </c>
    </row>
    <row r="25" spans="1:10" x14ac:dyDescent="0.2">
      <c r="A25" s="32" t="s">
        <v>10</v>
      </c>
      <c r="B25" s="1" t="s">
        <v>41</v>
      </c>
      <c r="C25" s="129"/>
      <c r="D25" s="135">
        <f t="shared" si="0"/>
        <v>0</v>
      </c>
      <c r="E25" s="135">
        <f t="shared" si="0"/>
        <v>0</v>
      </c>
      <c r="F25" s="32" t="s">
        <v>126</v>
      </c>
      <c r="H25" s="128">
        <f>IF(LEN(C25)=0,1,MATCH(C25,PlayerDetails!$I:$I,0))</f>
        <v>1</v>
      </c>
      <c r="I25" s="128" t="e">
        <f>IF(LEN(D25)=0,1,MATCH(D25,PlayerDetails!$I:$I,0))</f>
        <v>#N/A</v>
      </c>
      <c r="J25" s="128" t="e">
        <f>IF(LEN(E25)=0,1,MATCH(E25,PlayerDetails!$I:$I,0))</f>
        <v>#N/A</v>
      </c>
    </row>
    <row r="26" spans="1:10" x14ac:dyDescent="0.2">
      <c r="A26" s="32" t="s">
        <v>10</v>
      </c>
      <c r="B26" s="1" t="s">
        <v>50</v>
      </c>
      <c r="C26" s="129"/>
      <c r="D26" s="135">
        <f t="shared" si="0"/>
        <v>0</v>
      </c>
      <c r="E26" s="135">
        <f t="shared" si="0"/>
        <v>0</v>
      </c>
      <c r="F26" s="32" t="s">
        <v>127</v>
      </c>
      <c r="H26" s="128">
        <f>IF(LEN(C26)=0,1,MATCH(C26,PlayerDetails!$I:$I,0))</f>
        <v>1</v>
      </c>
      <c r="I26" s="128" t="e">
        <f>IF(LEN(D26)=0,1,MATCH(D26,PlayerDetails!$I:$I,0))</f>
        <v>#N/A</v>
      </c>
      <c r="J26" s="128" t="e">
        <f>IF(LEN(E26)=0,1,MATCH(E26,PlayerDetails!$I:$I,0))</f>
        <v>#N/A</v>
      </c>
    </row>
    <row r="27" spans="1:10" x14ac:dyDescent="0.2">
      <c r="A27" s="32" t="s">
        <v>10</v>
      </c>
      <c r="B27" s="1" t="s">
        <v>56</v>
      </c>
      <c r="C27" s="129"/>
      <c r="D27" s="135">
        <f t="shared" si="0"/>
        <v>0</v>
      </c>
      <c r="E27" s="135">
        <f t="shared" si="0"/>
        <v>0</v>
      </c>
      <c r="F27" s="32" t="s">
        <v>128</v>
      </c>
      <c r="H27" s="128">
        <f>IF(LEN(C27)=0,1,MATCH(C27,PlayerDetails!$I:$I,0))</f>
        <v>1</v>
      </c>
      <c r="I27" s="128" t="e">
        <f>IF(LEN(D27)=0,1,MATCH(D27,PlayerDetails!$I:$I,0))</f>
        <v>#N/A</v>
      </c>
      <c r="J27" s="128" t="e">
        <f>IF(LEN(E27)=0,1,MATCH(E27,PlayerDetails!$I:$I,0))</f>
        <v>#N/A</v>
      </c>
    </row>
    <row r="28" spans="1:10" x14ac:dyDescent="0.2">
      <c r="A28" s="32" t="s">
        <v>10</v>
      </c>
      <c r="B28" s="1" t="s">
        <v>61</v>
      </c>
      <c r="C28" s="129"/>
      <c r="D28" s="135">
        <f t="shared" si="0"/>
        <v>0</v>
      </c>
      <c r="E28" s="135">
        <f t="shared" si="0"/>
        <v>0</v>
      </c>
      <c r="F28" s="32" t="s">
        <v>129</v>
      </c>
      <c r="H28" s="128">
        <f>IF(LEN(C28)=0,1,MATCH(C28,PlayerDetails!$I:$I,0))</f>
        <v>1</v>
      </c>
      <c r="I28" s="128" t="e">
        <f>IF(LEN(D28)=0,1,MATCH(D28,PlayerDetails!$I:$I,0))</f>
        <v>#N/A</v>
      </c>
      <c r="J28" s="128" t="e">
        <f>IF(LEN(E28)=0,1,MATCH(E28,PlayerDetails!$I:$I,0))</f>
        <v>#N/A</v>
      </c>
    </row>
    <row r="29" spans="1:10" x14ac:dyDescent="0.2">
      <c r="A29" s="32" t="s">
        <v>10</v>
      </c>
      <c r="B29" s="1" t="s">
        <v>68</v>
      </c>
      <c r="C29" s="129"/>
      <c r="D29" s="135">
        <f t="shared" si="0"/>
        <v>0</v>
      </c>
      <c r="E29" s="135">
        <f t="shared" si="0"/>
        <v>0</v>
      </c>
      <c r="F29" s="32" t="s">
        <v>130</v>
      </c>
      <c r="H29" s="128">
        <f>IF(LEN(C29)=0,1,MATCH(C29,PlayerDetails!$I:$I,0))</f>
        <v>1</v>
      </c>
      <c r="I29" s="128" t="e">
        <f>IF(LEN(D29)=0,1,MATCH(D29,PlayerDetails!$I:$I,0))</f>
        <v>#N/A</v>
      </c>
      <c r="J29" s="128" t="e">
        <f>IF(LEN(E29)=0,1,MATCH(E29,PlayerDetails!$I:$I,0))</f>
        <v>#N/A</v>
      </c>
    </row>
    <row r="30" spans="1:10" x14ac:dyDescent="0.2">
      <c r="A30" s="32" t="s">
        <v>10</v>
      </c>
      <c r="B30" s="1" t="s">
        <v>76</v>
      </c>
      <c r="C30" s="129"/>
      <c r="D30" s="135">
        <f t="shared" si="0"/>
        <v>0</v>
      </c>
      <c r="E30" s="135">
        <f t="shared" si="0"/>
        <v>0</v>
      </c>
      <c r="F30" s="32" t="s">
        <v>131</v>
      </c>
      <c r="H30" s="128">
        <f>IF(LEN(C30)=0,1,MATCH(C30,PlayerDetails!$I:$I,0))</f>
        <v>1</v>
      </c>
      <c r="I30" s="128" t="e">
        <f>IF(LEN(D30)=0,1,MATCH(D30,PlayerDetails!$I:$I,0))</f>
        <v>#N/A</v>
      </c>
      <c r="J30" s="128" t="e">
        <f>IF(LEN(E30)=0,1,MATCH(E30,PlayerDetails!$I:$I,0))</f>
        <v>#N/A</v>
      </c>
    </row>
    <row r="31" spans="1:10" x14ac:dyDescent="0.2">
      <c r="A31" s="32" t="s">
        <v>10</v>
      </c>
      <c r="B31" s="1" t="s">
        <v>83</v>
      </c>
      <c r="C31" s="129"/>
      <c r="D31" s="135">
        <f t="shared" si="0"/>
        <v>0</v>
      </c>
      <c r="E31" s="135">
        <f t="shared" si="0"/>
        <v>0</v>
      </c>
      <c r="F31" s="32" t="s">
        <v>132</v>
      </c>
      <c r="H31" s="128">
        <f>IF(LEN(C31)=0,1,MATCH(C31,PlayerDetails!$I:$I,0))</f>
        <v>1</v>
      </c>
      <c r="I31" s="128" t="e">
        <f>IF(LEN(D31)=0,1,MATCH(D31,PlayerDetails!$I:$I,0))</f>
        <v>#N/A</v>
      </c>
      <c r="J31" s="128" t="e">
        <f>IF(LEN(E31)=0,1,MATCH(E31,PlayerDetails!$I:$I,0))</f>
        <v>#N/A</v>
      </c>
    </row>
    <row r="32" spans="1:10" x14ac:dyDescent="0.2">
      <c r="A32" s="32" t="s">
        <v>10</v>
      </c>
      <c r="B32" s="1" t="s">
        <v>92</v>
      </c>
      <c r="C32" s="129"/>
      <c r="D32" s="135">
        <f t="shared" si="0"/>
        <v>0</v>
      </c>
      <c r="E32" s="135">
        <f t="shared" si="0"/>
        <v>0</v>
      </c>
      <c r="F32" s="32" t="s">
        <v>133</v>
      </c>
      <c r="H32" s="128">
        <f>IF(LEN(C32)=0,1,MATCH(C32,PlayerDetails!$I:$I,0))</f>
        <v>1</v>
      </c>
      <c r="I32" s="128" t="e">
        <f>IF(LEN(D32)=0,1,MATCH(D32,PlayerDetails!$I:$I,0))</f>
        <v>#N/A</v>
      </c>
      <c r="J32" s="128" t="e">
        <f>IF(LEN(E32)=0,1,MATCH(E32,PlayerDetails!$I:$I,0))</f>
        <v>#N/A</v>
      </c>
    </row>
    <row r="33" spans="1:10" x14ac:dyDescent="0.2">
      <c r="A33" s="32" t="s">
        <v>10</v>
      </c>
      <c r="B33" s="1" t="s">
        <v>101</v>
      </c>
      <c r="C33" s="129"/>
      <c r="D33" s="135">
        <f t="shared" si="0"/>
        <v>0</v>
      </c>
      <c r="E33" s="135">
        <f t="shared" si="0"/>
        <v>0</v>
      </c>
      <c r="F33" s="32" t="s">
        <v>134</v>
      </c>
      <c r="H33" s="128">
        <f>IF(LEN(C33)=0,1,MATCH(C33,PlayerDetails!$I:$I,0))</f>
        <v>1</v>
      </c>
      <c r="I33" s="128" t="e">
        <f>IF(LEN(D33)=0,1,MATCH(D33,PlayerDetails!$I:$I,0))</f>
        <v>#N/A</v>
      </c>
      <c r="J33" s="128" t="e">
        <f>IF(LEN(E33)=0,1,MATCH(E33,PlayerDetails!$I:$I,0))</f>
        <v>#N/A</v>
      </c>
    </row>
    <row r="34" spans="1:10" x14ac:dyDescent="0.2">
      <c r="A34" s="32" t="s">
        <v>10</v>
      </c>
      <c r="B34" s="1" t="s">
        <v>105</v>
      </c>
      <c r="C34" s="129"/>
      <c r="D34" s="135">
        <f t="shared" si="0"/>
        <v>0</v>
      </c>
      <c r="E34" s="135">
        <f t="shared" si="0"/>
        <v>0</v>
      </c>
      <c r="F34" s="32" t="s">
        <v>135</v>
      </c>
      <c r="H34" s="128">
        <f>IF(LEN(C34)=0,1,MATCH(C34,PlayerDetails!$I:$I,0))</f>
        <v>1</v>
      </c>
      <c r="I34" s="128" t="e">
        <f>IF(LEN(D34)=0,1,MATCH(D34,PlayerDetails!$I:$I,0))</f>
        <v>#N/A</v>
      </c>
      <c r="J34" s="128" t="e">
        <f>IF(LEN(E34)=0,1,MATCH(E34,PlayerDetails!$I:$I,0))</f>
        <v>#N/A</v>
      </c>
    </row>
    <row r="35" spans="1:10" x14ac:dyDescent="0.2">
      <c r="A35" s="32" t="s">
        <v>10</v>
      </c>
      <c r="B35" s="1" t="s">
        <v>140</v>
      </c>
      <c r="C35" s="129"/>
      <c r="D35" s="135">
        <f t="shared" si="0"/>
        <v>0</v>
      </c>
      <c r="E35" s="135">
        <f t="shared" si="0"/>
        <v>0</v>
      </c>
      <c r="F35" s="32" t="s">
        <v>614</v>
      </c>
      <c r="H35" s="128">
        <f>IF(LEN(C35)=0,1,MATCH(C35,PlayerDetails!$I:$I,0))</f>
        <v>1</v>
      </c>
      <c r="I35" s="128" t="e">
        <f>IF(LEN(D35)=0,1,MATCH(D35,PlayerDetails!$I:$I,0))</f>
        <v>#N/A</v>
      </c>
      <c r="J35" s="128" t="e">
        <f>IF(LEN(E35)=0,1,MATCH(E35,PlayerDetails!$I:$I,0))</f>
        <v>#N/A</v>
      </c>
    </row>
    <row r="36" spans="1:10" x14ac:dyDescent="0.2">
      <c r="A36" s="32" t="s">
        <v>10</v>
      </c>
      <c r="B36" s="1" t="s">
        <v>150</v>
      </c>
      <c r="C36" s="129"/>
      <c r="D36" s="135">
        <f t="shared" si="0"/>
        <v>0</v>
      </c>
      <c r="E36" s="135">
        <f t="shared" si="0"/>
        <v>0</v>
      </c>
      <c r="F36" s="32" t="s">
        <v>615</v>
      </c>
      <c r="H36" s="128">
        <f>IF(LEN(C36)=0,1,MATCH(C36,PlayerDetails!$I:$I,0))</f>
        <v>1</v>
      </c>
      <c r="I36" s="128" t="e">
        <f>IF(LEN(D36)=0,1,MATCH(D36,PlayerDetails!$I:$I,0))</f>
        <v>#N/A</v>
      </c>
      <c r="J36" s="128" t="e">
        <f>IF(LEN(E36)=0,1,MATCH(E36,PlayerDetails!$I:$I,0))</f>
        <v>#N/A</v>
      </c>
    </row>
    <row r="37" spans="1:10" x14ac:dyDescent="0.2">
      <c r="A37" s="32" t="s">
        <v>10</v>
      </c>
      <c r="B37" s="1" t="s">
        <v>154</v>
      </c>
      <c r="C37" s="129"/>
      <c r="D37" s="135">
        <f t="shared" si="0"/>
        <v>0</v>
      </c>
      <c r="E37" s="135">
        <f t="shared" si="0"/>
        <v>0</v>
      </c>
      <c r="F37" s="32" t="s">
        <v>616</v>
      </c>
      <c r="H37" s="128">
        <f>IF(LEN(C37)=0,1,MATCH(C37,PlayerDetails!$I:$I,0))</f>
        <v>1</v>
      </c>
      <c r="I37" s="128" t="e">
        <f>IF(LEN(D37)=0,1,MATCH(D37,PlayerDetails!$I:$I,0))</f>
        <v>#N/A</v>
      </c>
      <c r="J37" s="128" t="e">
        <f>IF(LEN(E37)=0,1,MATCH(E37,PlayerDetails!$I:$I,0))</f>
        <v>#N/A</v>
      </c>
    </row>
    <row r="38" spans="1:10" x14ac:dyDescent="0.2">
      <c r="A38" s="32" t="s">
        <v>10</v>
      </c>
      <c r="B38" s="1" t="s">
        <v>166</v>
      </c>
      <c r="C38" s="129"/>
      <c r="D38" s="135">
        <f t="shared" si="0"/>
        <v>0</v>
      </c>
      <c r="E38" s="135">
        <f t="shared" si="0"/>
        <v>0</v>
      </c>
      <c r="F38" s="32" t="s">
        <v>617</v>
      </c>
      <c r="H38" s="128">
        <f>IF(LEN(C38)=0,1,MATCH(C38,PlayerDetails!$I:$I,0))</f>
        <v>1</v>
      </c>
      <c r="I38" s="128" t="e">
        <f>IF(LEN(D38)=0,1,MATCH(D38,PlayerDetails!$I:$I,0))</f>
        <v>#N/A</v>
      </c>
      <c r="J38" s="128" t="e">
        <f>IF(LEN(E38)=0,1,MATCH(E38,PlayerDetails!$I:$I,0))</f>
        <v>#N/A</v>
      </c>
    </row>
    <row r="39" spans="1:10" x14ac:dyDescent="0.2">
      <c r="A39" s="32" t="s">
        <v>10</v>
      </c>
      <c r="B39" s="1" t="s">
        <v>171</v>
      </c>
      <c r="C39" s="129"/>
      <c r="D39" s="118">
        <f t="shared" si="0"/>
        <v>0</v>
      </c>
      <c r="E39" s="118">
        <f t="shared" si="0"/>
        <v>0</v>
      </c>
      <c r="F39" s="32" t="s">
        <v>203</v>
      </c>
      <c r="H39" s="128">
        <f>IF(LEN(C39)=0,1,MATCH(C39,PlayerDetails!$I:$I,0))</f>
        <v>1</v>
      </c>
      <c r="I39" s="128" t="e">
        <f>IF(LEN(D39)=0,1,MATCH(D39,PlayerDetails!$I:$I,0))</f>
        <v>#N/A</v>
      </c>
      <c r="J39" s="128" t="e">
        <f>IF(LEN(E39)=0,1,MATCH(E39,PlayerDetails!$I:$I,0))</f>
        <v>#N/A</v>
      </c>
    </row>
    <row r="40" spans="1:10" x14ac:dyDescent="0.2">
      <c r="A40" s="32" t="s">
        <v>10</v>
      </c>
      <c r="B40" s="1" t="s">
        <v>181</v>
      </c>
      <c r="C40" s="129"/>
      <c r="D40" s="118">
        <f t="shared" si="0"/>
        <v>0</v>
      </c>
      <c r="E40" s="118">
        <f t="shared" si="0"/>
        <v>0</v>
      </c>
      <c r="F40" s="32" t="s">
        <v>204</v>
      </c>
      <c r="H40" s="128">
        <f>IF(LEN(C40)=0,1,MATCH(C40,PlayerDetails!$I:$I,0))</f>
        <v>1</v>
      </c>
      <c r="I40" s="128" t="e">
        <f>IF(LEN(D40)=0,1,MATCH(D40,PlayerDetails!$I:$I,0))</f>
        <v>#N/A</v>
      </c>
      <c r="J40" s="128" t="e">
        <f>IF(LEN(E40)=0,1,MATCH(E40,PlayerDetails!$I:$I,0))</f>
        <v>#N/A</v>
      </c>
    </row>
    <row r="41" spans="1:10" x14ac:dyDescent="0.2">
      <c r="A41" s="32" t="s">
        <v>10</v>
      </c>
      <c r="B41" s="1" t="s">
        <v>194</v>
      </c>
      <c r="C41" s="129"/>
      <c r="D41" s="118">
        <f t="shared" si="0"/>
        <v>0</v>
      </c>
      <c r="E41" s="118">
        <f t="shared" si="0"/>
        <v>0</v>
      </c>
      <c r="F41" s="32" t="s">
        <v>205</v>
      </c>
      <c r="H41" s="128">
        <f>IF(LEN(C41)=0,1,MATCH(C41,PlayerDetails!$I:$I,0))</f>
        <v>1</v>
      </c>
      <c r="I41" s="128" t="e">
        <f>IF(LEN(D41)=0,1,MATCH(D41,PlayerDetails!$I:$I,0))</f>
        <v>#N/A</v>
      </c>
      <c r="J41" s="128" t="e">
        <f>IF(LEN(E41)=0,1,MATCH(E41,PlayerDetails!$I:$I,0))</f>
        <v>#N/A</v>
      </c>
    </row>
    <row r="42" spans="1:10" x14ac:dyDescent="0.2">
      <c r="A42" s="32" t="s">
        <v>10</v>
      </c>
      <c r="B42" s="1" t="s">
        <v>197</v>
      </c>
      <c r="C42" s="129"/>
      <c r="D42" s="118">
        <f t="shared" si="0"/>
        <v>0</v>
      </c>
      <c r="E42" s="118">
        <f t="shared" si="0"/>
        <v>0</v>
      </c>
      <c r="F42" s="32" t="s">
        <v>206</v>
      </c>
      <c r="H42" s="128">
        <f>IF(LEN(C42)=0,1,MATCH(C42,PlayerDetails!$I:$I,0))</f>
        <v>1</v>
      </c>
      <c r="I42" s="128" t="e">
        <f>IF(LEN(D42)=0,1,MATCH(D42,PlayerDetails!$I:$I,0))</f>
        <v>#N/A</v>
      </c>
      <c r="J42" s="128" t="e">
        <f>IF(LEN(E42)=0,1,MATCH(E42,PlayerDetails!$I:$I,0))</f>
        <v>#N/A</v>
      </c>
    </row>
    <row r="43" spans="1:10" x14ac:dyDescent="0.2">
      <c r="A43" s="32" t="s">
        <v>6</v>
      </c>
      <c r="B43" s="1" t="s">
        <v>26</v>
      </c>
      <c r="C43" s="129"/>
      <c r="D43" s="135">
        <f t="shared" si="0"/>
        <v>0</v>
      </c>
      <c r="E43" s="135">
        <f t="shared" si="0"/>
        <v>0</v>
      </c>
      <c r="F43" s="32" t="s">
        <v>124</v>
      </c>
      <c r="H43" s="128">
        <f>IF(LEN(C43)=0,1,MATCH(C43,PlayerDetails!$I:$I,0))</f>
        <v>1</v>
      </c>
      <c r="I43" s="128" t="e">
        <f>IF(LEN(D43)=0,1,MATCH(D43,PlayerDetails!$I:$I,0))</f>
        <v>#N/A</v>
      </c>
      <c r="J43" s="128" t="e">
        <f>IF(LEN(E43)=0,1,MATCH(E43,PlayerDetails!$I:$I,0))</f>
        <v>#N/A</v>
      </c>
    </row>
    <row r="44" spans="1:10" x14ac:dyDescent="0.2">
      <c r="A44" s="32" t="s">
        <v>6</v>
      </c>
      <c r="B44" s="1" t="s">
        <v>36</v>
      </c>
      <c r="C44" s="129"/>
      <c r="D44" s="135">
        <f t="shared" si="0"/>
        <v>0</v>
      </c>
      <c r="E44" s="135">
        <f t="shared" si="0"/>
        <v>0</v>
      </c>
      <c r="F44" s="32" t="s">
        <v>125</v>
      </c>
      <c r="H44" s="128">
        <f>IF(LEN(C44)=0,1,MATCH(C44,PlayerDetails!$I:$I,0))</f>
        <v>1</v>
      </c>
      <c r="I44" s="128" t="e">
        <f>IF(LEN(D44)=0,1,MATCH(D44,PlayerDetails!$I:$I,0))</f>
        <v>#N/A</v>
      </c>
      <c r="J44" s="128" t="e">
        <f>IF(LEN(E44)=0,1,MATCH(E44,PlayerDetails!$I:$I,0))</f>
        <v>#N/A</v>
      </c>
    </row>
    <row r="45" spans="1:10" x14ac:dyDescent="0.2">
      <c r="A45" s="32" t="s">
        <v>6</v>
      </c>
      <c r="B45" s="1" t="s">
        <v>43</v>
      </c>
      <c r="C45" s="129"/>
      <c r="D45" s="135">
        <f t="shared" si="0"/>
        <v>0</v>
      </c>
      <c r="E45" s="135">
        <f t="shared" si="0"/>
        <v>0</v>
      </c>
      <c r="F45" s="32" t="s">
        <v>126</v>
      </c>
      <c r="H45" s="128">
        <f>IF(LEN(C45)=0,1,MATCH(C45,PlayerDetails!$I:$I,0))</f>
        <v>1</v>
      </c>
      <c r="I45" s="128" t="e">
        <f>IF(LEN(D45)=0,1,MATCH(D45,PlayerDetails!$I:$I,0))</f>
        <v>#N/A</v>
      </c>
      <c r="J45" s="128" t="e">
        <f>IF(LEN(E45)=0,1,MATCH(E45,PlayerDetails!$I:$I,0))</f>
        <v>#N/A</v>
      </c>
    </row>
    <row r="46" spans="1:10" x14ac:dyDescent="0.2">
      <c r="A46" s="32" t="s">
        <v>6</v>
      </c>
      <c r="B46" s="1" t="s">
        <v>52</v>
      </c>
      <c r="C46" s="129"/>
      <c r="D46" s="135">
        <f t="shared" si="0"/>
        <v>0</v>
      </c>
      <c r="E46" s="135">
        <f t="shared" si="0"/>
        <v>0</v>
      </c>
      <c r="F46" s="32" t="s">
        <v>127</v>
      </c>
      <c r="H46" s="128">
        <f>IF(LEN(C46)=0,1,MATCH(C46,PlayerDetails!$I:$I,0))</f>
        <v>1</v>
      </c>
      <c r="I46" s="128" t="e">
        <f>IF(LEN(D46)=0,1,MATCH(D46,PlayerDetails!$I:$I,0))</f>
        <v>#N/A</v>
      </c>
      <c r="J46" s="128" t="e">
        <f>IF(LEN(E46)=0,1,MATCH(E46,PlayerDetails!$I:$I,0))</f>
        <v>#N/A</v>
      </c>
    </row>
    <row r="47" spans="1:10" x14ac:dyDescent="0.2">
      <c r="A47" s="32" t="s">
        <v>6</v>
      </c>
      <c r="B47" s="1" t="s">
        <v>59</v>
      </c>
      <c r="C47" s="129"/>
      <c r="D47" s="135">
        <f t="shared" si="0"/>
        <v>0</v>
      </c>
      <c r="E47" s="135">
        <f t="shared" si="0"/>
        <v>0</v>
      </c>
      <c r="F47" s="32" t="s">
        <v>128</v>
      </c>
      <c r="H47" s="128">
        <f>IF(LEN(C47)=0,1,MATCH(C47,PlayerDetails!$I:$I,0))</f>
        <v>1</v>
      </c>
      <c r="I47" s="128" t="e">
        <f>IF(LEN(D47)=0,1,MATCH(D47,PlayerDetails!$I:$I,0))</f>
        <v>#N/A</v>
      </c>
      <c r="J47" s="128" t="e">
        <f>IF(LEN(E47)=0,1,MATCH(E47,PlayerDetails!$I:$I,0))</f>
        <v>#N/A</v>
      </c>
    </row>
    <row r="48" spans="1:10" x14ac:dyDescent="0.2">
      <c r="A48" s="32" t="s">
        <v>6</v>
      </c>
      <c r="B48" s="1" t="s">
        <v>62</v>
      </c>
      <c r="C48" s="129"/>
      <c r="D48" s="135">
        <f t="shared" si="0"/>
        <v>0</v>
      </c>
      <c r="E48" s="135">
        <f t="shared" si="0"/>
        <v>0</v>
      </c>
      <c r="F48" s="32" t="s">
        <v>129</v>
      </c>
      <c r="H48" s="128">
        <f>IF(LEN(C48)=0,1,MATCH(C48,PlayerDetails!$I:$I,0))</f>
        <v>1</v>
      </c>
      <c r="I48" s="128" t="e">
        <f>IF(LEN(D48)=0,1,MATCH(D48,PlayerDetails!$I:$I,0))</f>
        <v>#N/A</v>
      </c>
      <c r="J48" s="128" t="e">
        <f>IF(LEN(E48)=0,1,MATCH(E48,PlayerDetails!$I:$I,0))</f>
        <v>#N/A</v>
      </c>
    </row>
    <row r="49" spans="1:10" x14ac:dyDescent="0.2">
      <c r="A49" s="32" t="s">
        <v>6</v>
      </c>
      <c r="B49" s="1" t="s">
        <v>70</v>
      </c>
      <c r="C49" s="129"/>
      <c r="D49" s="135">
        <f t="shared" si="0"/>
        <v>0</v>
      </c>
      <c r="E49" s="135">
        <f t="shared" si="0"/>
        <v>0</v>
      </c>
      <c r="F49" s="32" t="s">
        <v>130</v>
      </c>
      <c r="H49" s="128">
        <f>IF(LEN(C49)=0,1,MATCH(C49,PlayerDetails!$I:$I,0))</f>
        <v>1</v>
      </c>
      <c r="I49" s="128" t="e">
        <f>IF(LEN(D49)=0,1,MATCH(D49,PlayerDetails!$I:$I,0))</f>
        <v>#N/A</v>
      </c>
      <c r="J49" s="128" t="e">
        <f>IF(LEN(E49)=0,1,MATCH(E49,PlayerDetails!$I:$I,0))</f>
        <v>#N/A</v>
      </c>
    </row>
    <row r="50" spans="1:10" x14ac:dyDescent="0.2">
      <c r="A50" s="32" t="s">
        <v>6</v>
      </c>
      <c r="B50" s="1" t="s">
        <v>78</v>
      </c>
      <c r="C50" s="129"/>
      <c r="D50" s="135">
        <f t="shared" si="0"/>
        <v>0</v>
      </c>
      <c r="E50" s="135">
        <f t="shared" si="0"/>
        <v>0</v>
      </c>
      <c r="F50" s="32" t="s">
        <v>131</v>
      </c>
      <c r="H50" s="128">
        <f>IF(LEN(C50)=0,1,MATCH(C50,PlayerDetails!$I:$I,0))</f>
        <v>1</v>
      </c>
      <c r="I50" s="128" t="e">
        <f>IF(LEN(D50)=0,1,MATCH(D50,PlayerDetails!$I:$I,0))</f>
        <v>#N/A</v>
      </c>
      <c r="J50" s="128" t="e">
        <f>IF(LEN(E50)=0,1,MATCH(E50,PlayerDetails!$I:$I,0))</f>
        <v>#N/A</v>
      </c>
    </row>
    <row r="51" spans="1:10" x14ac:dyDescent="0.2">
      <c r="A51" s="32" t="s">
        <v>6</v>
      </c>
      <c r="B51" s="1" t="s">
        <v>86</v>
      </c>
      <c r="C51" s="129"/>
      <c r="D51" s="135">
        <f t="shared" ref="D51:E66" si="1">C51</f>
        <v>0</v>
      </c>
      <c r="E51" s="135">
        <f t="shared" si="1"/>
        <v>0</v>
      </c>
      <c r="F51" s="32" t="s">
        <v>132</v>
      </c>
      <c r="H51" s="128">
        <f>IF(LEN(C51)=0,1,MATCH(C51,PlayerDetails!$I:$I,0))</f>
        <v>1</v>
      </c>
      <c r="I51" s="128" t="e">
        <f>IF(LEN(D51)=0,1,MATCH(D51,PlayerDetails!$I:$I,0))</f>
        <v>#N/A</v>
      </c>
      <c r="J51" s="128" t="e">
        <f>IF(LEN(E51)=0,1,MATCH(E51,PlayerDetails!$I:$I,0))</f>
        <v>#N/A</v>
      </c>
    </row>
    <row r="52" spans="1:10" x14ac:dyDescent="0.2">
      <c r="A52" s="32" t="s">
        <v>6</v>
      </c>
      <c r="B52" s="1" t="s">
        <v>89</v>
      </c>
      <c r="C52" s="129"/>
      <c r="D52" s="135">
        <f t="shared" si="1"/>
        <v>0</v>
      </c>
      <c r="E52" s="135">
        <f t="shared" si="1"/>
        <v>0</v>
      </c>
      <c r="F52" s="32" t="s">
        <v>133</v>
      </c>
      <c r="H52" s="128">
        <f>IF(LEN(C52)=0,1,MATCH(C52,PlayerDetails!$I:$I,0))</f>
        <v>1</v>
      </c>
      <c r="I52" s="128" t="e">
        <f>IF(LEN(D52)=0,1,MATCH(D52,PlayerDetails!$I:$I,0))</f>
        <v>#N/A</v>
      </c>
      <c r="J52" s="128" t="e">
        <f>IF(LEN(E52)=0,1,MATCH(E52,PlayerDetails!$I:$I,0))</f>
        <v>#N/A</v>
      </c>
    </row>
    <row r="53" spans="1:10" x14ac:dyDescent="0.2">
      <c r="A53" s="32" t="s">
        <v>6</v>
      </c>
      <c r="B53" s="1" t="s">
        <v>96</v>
      </c>
      <c r="C53" s="129"/>
      <c r="D53" s="135">
        <f t="shared" si="1"/>
        <v>0</v>
      </c>
      <c r="E53" s="135">
        <f t="shared" si="1"/>
        <v>0</v>
      </c>
      <c r="F53" s="32" t="s">
        <v>134</v>
      </c>
      <c r="H53" s="128">
        <f>IF(LEN(C53)=0,1,MATCH(C53,PlayerDetails!$I:$I,0))</f>
        <v>1</v>
      </c>
      <c r="I53" s="128" t="e">
        <f>IF(LEN(D53)=0,1,MATCH(D53,PlayerDetails!$I:$I,0))</f>
        <v>#N/A</v>
      </c>
      <c r="J53" s="128" t="e">
        <f>IF(LEN(E53)=0,1,MATCH(E53,PlayerDetails!$I:$I,0))</f>
        <v>#N/A</v>
      </c>
    </row>
    <row r="54" spans="1:10" x14ac:dyDescent="0.2">
      <c r="A54" s="32" t="s">
        <v>6</v>
      </c>
      <c r="B54" s="1" t="s">
        <v>106</v>
      </c>
      <c r="C54" s="129"/>
      <c r="D54" s="135">
        <f t="shared" si="1"/>
        <v>0</v>
      </c>
      <c r="E54" s="135">
        <f t="shared" si="1"/>
        <v>0</v>
      </c>
      <c r="F54" s="32" t="s">
        <v>135</v>
      </c>
      <c r="H54" s="128">
        <f>IF(LEN(C54)=0,1,MATCH(C54,PlayerDetails!$I:$I,0))</f>
        <v>1</v>
      </c>
      <c r="I54" s="128" t="e">
        <f>IF(LEN(D54)=0,1,MATCH(D54,PlayerDetails!$I:$I,0))</f>
        <v>#N/A</v>
      </c>
      <c r="J54" s="128" t="e">
        <f>IF(LEN(E54)=0,1,MATCH(E54,PlayerDetails!$I:$I,0))</f>
        <v>#N/A</v>
      </c>
    </row>
    <row r="55" spans="1:10" x14ac:dyDescent="0.2">
      <c r="A55" s="32" t="s">
        <v>6</v>
      </c>
      <c r="B55" s="1" t="s">
        <v>143</v>
      </c>
      <c r="C55" s="129"/>
      <c r="D55" s="135">
        <f t="shared" si="1"/>
        <v>0</v>
      </c>
      <c r="E55" s="135">
        <f t="shared" si="1"/>
        <v>0</v>
      </c>
      <c r="F55" s="32" t="s">
        <v>614</v>
      </c>
      <c r="H55" s="128">
        <f>IF(LEN(C55)=0,1,MATCH(C55,PlayerDetails!$I:$I,0))</f>
        <v>1</v>
      </c>
      <c r="I55" s="128" t="e">
        <f>IF(LEN(D55)=0,1,MATCH(D55,PlayerDetails!$I:$I,0))</f>
        <v>#N/A</v>
      </c>
      <c r="J55" s="128" t="e">
        <f>IF(LEN(E55)=0,1,MATCH(E55,PlayerDetails!$I:$I,0))</f>
        <v>#N/A</v>
      </c>
    </row>
    <row r="56" spans="1:10" x14ac:dyDescent="0.2">
      <c r="A56" s="32" t="s">
        <v>6</v>
      </c>
      <c r="B56" s="1" t="s">
        <v>145</v>
      </c>
      <c r="C56" s="129"/>
      <c r="D56" s="135">
        <f t="shared" si="1"/>
        <v>0</v>
      </c>
      <c r="E56" s="135">
        <f t="shared" si="1"/>
        <v>0</v>
      </c>
      <c r="F56" s="32" t="s">
        <v>615</v>
      </c>
      <c r="H56" s="128">
        <f>IF(LEN(C56)=0,1,MATCH(C56,PlayerDetails!$I:$I,0))</f>
        <v>1</v>
      </c>
      <c r="I56" s="128" t="e">
        <f>IF(LEN(D56)=0,1,MATCH(D56,PlayerDetails!$I:$I,0))</f>
        <v>#N/A</v>
      </c>
      <c r="J56" s="128" t="e">
        <f>IF(LEN(E56)=0,1,MATCH(E56,PlayerDetails!$I:$I,0))</f>
        <v>#N/A</v>
      </c>
    </row>
    <row r="57" spans="1:10" x14ac:dyDescent="0.2">
      <c r="A57" s="32" t="s">
        <v>6</v>
      </c>
      <c r="B57" s="1" t="s">
        <v>156</v>
      </c>
      <c r="C57" s="129"/>
      <c r="D57" s="135">
        <f t="shared" si="1"/>
        <v>0</v>
      </c>
      <c r="E57" s="135">
        <f t="shared" si="1"/>
        <v>0</v>
      </c>
      <c r="F57" s="32" t="s">
        <v>616</v>
      </c>
      <c r="H57" s="128">
        <f>IF(LEN(C57)=0,1,MATCH(C57,PlayerDetails!$I:$I,0))</f>
        <v>1</v>
      </c>
      <c r="I57" s="128" t="e">
        <f>IF(LEN(D57)=0,1,MATCH(D57,PlayerDetails!$I:$I,0))</f>
        <v>#N/A</v>
      </c>
      <c r="J57" s="128" t="e">
        <f>IF(LEN(E57)=0,1,MATCH(E57,PlayerDetails!$I:$I,0))</f>
        <v>#N/A</v>
      </c>
    </row>
    <row r="58" spans="1:10" x14ac:dyDescent="0.2">
      <c r="A58" s="32" t="s">
        <v>6</v>
      </c>
      <c r="B58" s="1" t="s">
        <v>165</v>
      </c>
      <c r="C58" s="129"/>
      <c r="D58" s="135">
        <f t="shared" si="1"/>
        <v>0</v>
      </c>
      <c r="E58" s="135">
        <f t="shared" si="1"/>
        <v>0</v>
      </c>
      <c r="F58" s="32" t="s">
        <v>617</v>
      </c>
      <c r="H58" s="128">
        <f>IF(LEN(C58)=0,1,MATCH(C58,PlayerDetails!$I:$I,0))</f>
        <v>1</v>
      </c>
      <c r="I58" s="128" t="e">
        <f>IF(LEN(D58)=0,1,MATCH(D58,PlayerDetails!$I:$I,0))</f>
        <v>#N/A</v>
      </c>
      <c r="J58" s="128" t="e">
        <f>IF(LEN(E58)=0,1,MATCH(E58,PlayerDetails!$I:$I,0))</f>
        <v>#N/A</v>
      </c>
    </row>
    <row r="59" spans="1:10" x14ac:dyDescent="0.2">
      <c r="A59" s="32" t="s">
        <v>6</v>
      </c>
      <c r="B59" s="1" t="s">
        <v>172</v>
      </c>
      <c r="C59" s="129"/>
      <c r="D59" s="118">
        <f t="shared" si="1"/>
        <v>0</v>
      </c>
      <c r="E59" s="118">
        <f t="shared" si="1"/>
        <v>0</v>
      </c>
      <c r="F59" s="32" t="s">
        <v>203</v>
      </c>
      <c r="H59" s="128">
        <f>IF(LEN(C59)=0,1,MATCH(C59,PlayerDetails!$I:$I,0))</f>
        <v>1</v>
      </c>
      <c r="I59" s="128" t="e">
        <f>IF(LEN(D59)=0,1,MATCH(D59,PlayerDetails!$I:$I,0))</f>
        <v>#N/A</v>
      </c>
      <c r="J59" s="128" t="e">
        <f>IF(LEN(E59)=0,1,MATCH(E59,PlayerDetails!$I:$I,0))</f>
        <v>#N/A</v>
      </c>
    </row>
    <row r="60" spans="1:10" x14ac:dyDescent="0.2">
      <c r="A60" s="32" t="s">
        <v>6</v>
      </c>
      <c r="B60" s="1" t="s">
        <v>177</v>
      </c>
      <c r="C60" s="129"/>
      <c r="D60" s="118">
        <f t="shared" si="1"/>
        <v>0</v>
      </c>
      <c r="E60" s="118">
        <f t="shared" si="1"/>
        <v>0</v>
      </c>
      <c r="F60" s="32" t="s">
        <v>204</v>
      </c>
      <c r="H60" s="128">
        <f>IF(LEN(C60)=0,1,MATCH(C60,PlayerDetails!$I:$I,0))</f>
        <v>1</v>
      </c>
      <c r="I60" s="128" t="e">
        <f>IF(LEN(D60)=0,1,MATCH(D60,PlayerDetails!$I:$I,0))</f>
        <v>#N/A</v>
      </c>
      <c r="J60" s="128" t="e">
        <f>IF(LEN(E60)=0,1,MATCH(E60,PlayerDetails!$I:$I,0))</f>
        <v>#N/A</v>
      </c>
    </row>
    <row r="61" spans="1:10" x14ac:dyDescent="0.2">
      <c r="A61" s="32" t="s">
        <v>6</v>
      </c>
      <c r="B61" s="1" t="s">
        <v>186</v>
      </c>
      <c r="C61" s="129"/>
      <c r="D61" s="118">
        <f t="shared" si="1"/>
        <v>0</v>
      </c>
      <c r="E61" s="118">
        <f t="shared" si="1"/>
        <v>0</v>
      </c>
      <c r="F61" s="32" t="s">
        <v>205</v>
      </c>
      <c r="H61" s="128">
        <f>IF(LEN(C61)=0,1,MATCH(C61,PlayerDetails!$I:$I,0))</f>
        <v>1</v>
      </c>
      <c r="I61" s="128" t="e">
        <f>IF(LEN(D61)=0,1,MATCH(D61,PlayerDetails!$I:$I,0))</f>
        <v>#N/A</v>
      </c>
      <c r="J61" s="128" t="e">
        <f>IF(LEN(E61)=0,1,MATCH(E61,PlayerDetails!$I:$I,0))</f>
        <v>#N/A</v>
      </c>
    </row>
    <row r="62" spans="1:10" x14ac:dyDescent="0.2">
      <c r="A62" s="32" t="s">
        <v>6</v>
      </c>
      <c r="B62" s="1" t="s">
        <v>200</v>
      </c>
      <c r="C62" s="129"/>
      <c r="D62" s="118">
        <f t="shared" si="1"/>
        <v>0</v>
      </c>
      <c r="E62" s="118">
        <f t="shared" si="1"/>
        <v>0</v>
      </c>
      <c r="F62" s="32" t="s">
        <v>206</v>
      </c>
      <c r="H62" s="128">
        <f>IF(LEN(C62)=0,1,MATCH(C62,PlayerDetails!$I:$I,0))</f>
        <v>1</v>
      </c>
      <c r="I62" s="128" t="e">
        <f>IF(LEN(D62)=0,1,MATCH(D62,PlayerDetails!$I:$I,0))</f>
        <v>#N/A</v>
      </c>
      <c r="J62" s="128" t="e">
        <f>IF(LEN(E62)=0,1,MATCH(E62,PlayerDetails!$I:$I,0))</f>
        <v>#N/A</v>
      </c>
    </row>
    <row r="63" spans="1:10" x14ac:dyDescent="0.2">
      <c r="A63" s="32" t="s">
        <v>8</v>
      </c>
      <c r="B63" s="1" t="s">
        <v>28</v>
      </c>
      <c r="C63" s="129"/>
      <c r="D63" s="135">
        <f t="shared" si="1"/>
        <v>0</v>
      </c>
      <c r="E63" s="135">
        <f t="shared" si="1"/>
        <v>0</v>
      </c>
      <c r="F63" s="32" t="s">
        <v>124</v>
      </c>
      <c r="H63" s="128">
        <f>IF(LEN(C63)=0,1,MATCH(C63,PlayerDetails!$I:$I,0))</f>
        <v>1</v>
      </c>
      <c r="I63" s="128" t="e">
        <f>IF(LEN(D63)=0,1,MATCH(D63,PlayerDetails!$I:$I,0))</f>
        <v>#N/A</v>
      </c>
      <c r="J63" s="128" t="e">
        <f>IF(LEN(E63)=0,1,MATCH(E63,PlayerDetails!$I:$I,0))</f>
        <v>#N/A</v>
      </c>
    </row>
    <row r="64" spans="1:10" x14ac:dyDescent="0.2">
      <c r="A64" s="32" t="s">
        <v>8</v>
      </c>
      <c r="B64" s="1" t="s">
        <v>37</v>
      </c>
      <c r="C64" s="129"/>
      <c r="D64" s="135">
        <f t="shared" si="1"/>
        <v>0</v>
      </c>
      <c r="E64" s="135">
        <f t="shared" si="1"/>
        <v>0</v>
      </c>
      <c r="F64" s="32" t="s">
        <v>125</v>
      </c>
      <c r="H64" s="128">
        <f>IF(LEN(C64)=0,1,MATCH(C64,PlayerDetails!$I:$I,0))</f>
        <v>1</v>
      </c>
      <c r="I64" s="128" t="e">
        <f>IF(LEN(D64)=0,1,MATCH(D64,PlayerDetails!$I:$I,0))</f>
        <v>#N/A</v>
      </c>
      <c r="J64" s="128" t="e">
        <f>IF(LEN(E64)=0,1,MATCH(E64,PlayerDetails!$I:$I,0))</f>
        <v>#N/A</v>
      </c>
    </row>
    <row r="65" spans="1:10" x14ac:dyDescent="0.2">
      <c r="A65" s="32" t="s">
        <v>8</v>
      </c>
      <c r="B65" s="1" t="s">
        <v>44</v>
      </c>
      <c r="C65" s="129"/>
      <c r="D65" s="135">
        <f t="shared" si="1"/>
        <v>0</v>
      </c>
      <c r="E65" s="135">
        <f t="shared" si="1"/>
        <v>0</v>
      </c>
      <c r="F65" s="32" t="s">
        <v>126</v>
      </c>
      <c r="H65" s="128">
        <f>IF(LEN(C65)=0,1,MATCH(C65,PlayerDetails!$I:$I,0))</f>
        <v>1</v>
      </c>
      <c r="I65" s="128" t="e">
        <f>IF(LEN(D65)=0,1,MATCH(D65,PlayerDetails!$I:$I,0))</f>
        <v>#N/A</v>
      </c>
      <c r="J65" s="128" t="e">
        <f>IF(LEN(E65)=0,1,MATCH(E65,PlayerDetails!$I:$I,0))</f>
        <v>#N/A</v>
      </c>
    </row>
    <row r="66" spans="1:10" x14ac:dyDescent="0.2">
      <c r="A66" s="32" t="s">
        <v>8</v>
      </c>
      <c r="B66" s="1" t="s">
        <v>47</v>
      </c>
      <c r="C66" s="129"/>
      <c r="D66" s="135">
        <f t="shared" si="1"/>
        <v>0</v>
      </c>
      <c r="E66" s="135">
        <f t="shared" si="1"/>
        <v>0</v>
      </c>
      <c r="F66" s="32" t="s">
        <v>127</v>
      </c>
      <c r="H66" s="128">
        <f>IF(LEN(C66)=0,1,MATCH(C66,PlayerDetails!$I:$I,0))</f>
        <v>1</v>
      </c>
      <c r="I66" s="128" t="e">
        <f>IF(LEN(D66)=0,1,MATCH(D66,PlayerDetails!$I:$I,0))</f>
        <v>#N/A</v>
      </c>
      <c r="J66" s="128" t="e">
        <f>IF(LEN(E66)=0,1,MATCH(E66,PlayerDetails!$I:$I,0))</f>
        <v>#N/A</v>
      </c>
    </row>
    <row r="67" spans="1:10" x14ac:dyDescent="0.2">
      <c r="A67" s="32" t="s">
        <v>8</v>
      </c>
      <c r="B67" s="1" t="s">
        <v>55</v>
      </c>
      <c r="C67" s="129"/>
      <c r="D67" s="135">
        <f t="shared" ref="D67:E113" si="2">C67</f>
        <v>0</v>
      </c>
      <c r="E67" s="135">
        <f t="shared" si="2"/>
        <v>0</v>
      </c>
      <c r="F67" s="32" t="s">
        <v>128</v>
      </c>
      <c r="H67" s="128">
        <f>IF(LEN(C67)=0,1,MATCH(C67,PlayerDetails!$I:$I,0))</f>
        <v>1</v>
      </c>
      <c r="I67" s="128" t="e">
        <f>IF(LEN(D67)=0,1,MATCH(D67,PlayerDetails!$I:$I,0))</f>
        <v>#N/A</v>
      </c>
      <c r="J67" s="128" t="e">
        <f>IF(LEN(E67)=0,1,MATCH(E67,PlayerDetails!$I:$I,0))</f>
        <v>#N/A</v>
      </c>
    </row>
    <row r="68" spans="1:10" x14ac:dyDescent="0.2">
      <c r="A68" s="32" t="s">
        <v>8</v>
      </c>
      <c r="B68" s="1" t="s">
        <v>64</v>
      </c>
      <c r="C68" s="129"/>
      <c r="D68" s="135">
        <f t="shared" si="2"/>
        <v>0</v>
      </c>
      <c r="E68" s="135">
        <f t="shared" si="2"/>
        <v>0</v>
      </c>
      <c r="F68" s="32" t="s">
        <v>129</v>
      </c>
      <c r="H68" s="128">
        <f>IF(LEN(C68)=0,1,MATCH(C68,PlayerDetails!$I:$I,0))</f>
        <v>1</v>
      </c>
      <c r="I68" s="128" t="e">
        <f>IF(LEN(D68)=0,1,MATCH(D68,PlayerDetails!$I:$I,0))</f>
        <v>#N/A</v>
      </c>
      <c r="J68" s="128" t="e">
        <f>IF(LEN(E68)=0,1,MATCH(E68,PlayerDetails!$I:$I,0))</f>
        <v>#N/A</v>
      </c>
    </row>
    <row r="69" spans="1:10" x14ac:dyDescent="0.2">
      <c r="A69" s="32" t="s">
        <v>8</v>
      </c>
      <c r="B69" s="1" t="s">
        <v>72</v>
      </c>
      <c r="C69" s="129"/>
      <c r="D69" s="135">
        <f t="shared" si="2"/>
        <v>0</v>
      </c>
      <c r="E69" s="135">
        <f t="shared" si="2"/>
        <v>0</v>
      </c>
      <c r="F69" s="32" t="s">
        <v>130</v>
      </c>
      <c r="H69" s="128">
        <f>IF(LEN(C69)=0,1,MATCH(C69,PlayerDetails!$I:$I,0))</f>
        <v>1</v>
      </c>
      <c r="I69" s="128" t="e">
        <f>IF(LEN(D69)=0,1,MATCH(D69,PlayerDetails!$I:$I,0))</f>
        <v>#N/A</v>
      </c>
      <c r="J69" s="128" t="e">
        <f>IF(LEN(E69)=0,1,MATCH(E69,PlayerDetails!$I:$I,0))</f>
        <v>#N/A</v>
      </c>
    </row>
    <row r="70" spans="1:10" x14ac:dyDescent="0.2">
      <c r="A70" s="32" t="s">
        <v>8</v>
      </c>
      <c r="B70" s="1" t="s">
        <v>80</v>
      </c>
      <c r="C70" s="129"/>
      <c r="D70" s="135">
        <f t="shared" si="2"/>
        <v>0</v>
      </c>
      <c r="E70" s="135">
        <f t="shared" si="2"/>
        <v>0</v>
      </c>
      <c r="F70" s="32" t="s">
        <v>131</v>
      </c>
      <c r="H70" s="128">
        <f>IF(LEN(C70)=0,1,MATCH(C70,PlayerDetails!$I:$I,0))</f>
        <v>1</v>
      </c>
      <c r="I70" s="128" t="e">
        <f>IF(LEN(D70)=0,1,MATCH(D70,PlayerDetails!$I:$I,0))</f>
        <v>#N/A</v>
      </c>
      <c r="J70" s="128" t="e">
        <f>IF(LEN(E70)=0,1,MATCH(E70,PlayerDetails!$I:$I,0))</f>
        <v>#N/A</v>
      </c>
    </row>
    <row r="71" spans="1:10" x14ac:dyDescent="0.2">
      <c r="A71" s="32" t="s">
        <v>8</v>
      </c>
      <c r="B71" s="1" t="s">
        <v>87</v>
      </c>
      <c r="C71" s="129"/>
      <c r="D71" s="135">
        <f t="shared" si="2"/>
        <v>0</v>
      </c>
      <c r="E71" s="135">
        <f t="shared" si="2"/>
        <v>0</v>
      </c>
      <c r="F71" s="32" t="s">
        <v>132</v>
      </c>
      <c r="H71" s="128">
        <f>IF(LEN(C71)=0,1,MATCH(C71,PlayerDetails!$I:$I,0))</f>
        <v>1</v>
      </c>
      <c r="I71" s="128" t="e">
        <f>IF(LEN(D71)=0,1,MATCH(D71,PlayerDetails!$I:$I,0))</f>
        <v>#N/A</v>
      </c>
      <c r="J71" s="128" t="e">
        <f>IF(LEN(E71)=0,1,MATCH(E71,PlayerDetails!$I:$I,0))</f>
        <v>#N/A</v>
      </c>
    </row>
    <row r="72" spans="1:10" x14ac:dyDescent="0.2">
      <c r="A72" s="32" t="s">
        <v>8</v>
      </c>
      <c r="B72" s="1" t="s">
        <v>91</v>
      </c>
      <c r="C72" s="129"/>
      <c r="D72" s="135">
        <f t="shared" si="2"/>
        <v>0</v>
      </c>
      <c r="E72" s="135">
        <f t="shared" si="2"/>
        <v>0</v>
      </c>
      <c r="F72" s="32" t="s">
        <v>133</v>
      </c>
      <c r="H72" s="128">
        <f>IF(LEN(C72)=0,1,MATCH(C72,PlayerDetails!$I:$I,0))</f>
        <v>1</v>
      </c>
      <c r="I72" s="128" t="e">
        <f>IF(LEN(D72)=0,1,MATCH(D72,PlayerDetails!$I:$I,0))</f>
        <v>#N/A</v>
      </c>
      <c r="J72" s="128" t="e">
        <f>IF(LEN(E72)=0,1,MATCH(E72,PlayerDetails!$I:$I,0))</f>
        <v>#N/A</v>
      </c>
    </row>
    <row r="73" spans="1:10" x14ac:dyDescent="0.2">
      <c r="A73" s="32" t="s">
        <v>8</v>
      </c>
      <c r="B73" s="1" t="s">
        <v>97</v>
      </c>
      <c r="C73" s="129"/>
      <c r="D73" s="135">
        <f t="shared" si="2"/>
        <v>0</v>
      </c>
      <c r="E73" s="135">
        <f t="shared" si="2"/>
        <v>0</v>
      </c>
      <c r="F73" s="32" t="s">
        <v>134</v>
      </c>
      <c r="H73" s="128">
        <f>IF(LEN(C73)=0,1,MATCH(C73,PlayerDetails!$I:$I,0))</f>
        <v>1</v>
      </c>
      <c r="I73" s="128" t="e">
        <f>IF(LEN(D73)=0,1,MATCH(D73,PlayerDetails!$I:$I,0))</f>
        <v>#N/A</v>
      </c>
      <c r="J73" s="128" t="e">
        <f>IF(LEN(E73)=0,1,MATCH(E73,PlayerDetails!$I:$I,0))</f>
        <v>#N/A</v>
      </c>
    </row>
    <row r="74" spans="1:10" x14ac:dyDescent="0.2">
      <c r="A74" s="32" t="s">
        <v>8</v>
      </c>
      <c r="B74" s="1" t="s">
        <v>104</v>
      </c>
      <c r="C74" s="129"/>
      <c r="D74" s="135">
        <f t="shared" si="2"/>
        <v>0</v>
      </c>
      <c r="E74" s="135">
        <f t="shared" si="2"/>
        <v>0</v>
      </c>
      <c r="F74" s="32" t="s">
        <v>135</v>
      </c>
      <c r="H74" s="128">
        <f>IF(LEN(C74)=0,1,MATCH(C74,PlayerDetails!$I:$I,0))</f>
        <v>1</v>
      </c>
      <c r="I74" s="128" t="e">
        <f>IF(LEN(D74)=0,1,MATCH(D74,PlayerDetails!$I:$I,0))</f>
        <v>#N/A</v>
      </c>
      <c r="J74" s="128" t="e">
        <f>IF(LEN(E74)=0,1,MATCH(E74,PlayerDetails!$I:$I,0))</f>
        <v>#N/A</v>
      </c>
    </row>
    <row r="75" spans="1:10" x14ac:dyDescent="0.2">
      <c r="A75" s="32" t="s">
        <v>8</v>
      </c>
      <c r="B75" s="1" t="s">
        <v>146</v>
      </c>
      <c r="C75" s="129"/>
      <c r="D75" s="135">
        <f t="shared" si="2"/>
        <v>0</v>
      </c>
      <c r="E75" s="135">
        <f t="shared" si="2"/>
        <v>0</v>
      </c>
      <c r="F75" s="32" t="s">
        <v>614</v>
      </c>
      <c r="H75" s="128">
        <f>IF(LEN(C75)=0,1,MATCH(C75,PlayerDetails!$I:$I,0))</f>
        <v>1</v>
      </c>
      <c r="I75" s="128" t="e">
        <f>IF(LEN(D75)=0,1,MATCH(D75,PlayerDetails!$I:$I,0))</f>
        <v>#N/A</v>
      </c>
      <c r="J75" s="128" t="e">
        <f>IF(LEN(E75)=0,1,MATCH(E75,PlayerDetails!$I:$I,0))</f>
        <v>#N/A</v>
      </c>
    </row>
    <row r="76" spans="1:10" x14ac:dyDescent="0.2">
      <c r="A76" s="32" t="s">
        <v>8</v>
      </c>
      <c r="B76" s="1" t="s">
        <v>149</v>
      </c>
      <c r="C76" s="129"/>
      <c r="D76" s="135">
        <f t="shared" si="2"/>
        <v>0</v>
      </c>
      <c r="E76" s="135">
        <f t="shared" si="2"/>
        <v>0</v>
      </c>
      <c r="F76" s="32" t="s">
        <v>615</v>
      </c>
      <c r="H76" s="128">
        <f>IF(LEN(C76)=0,1,MATCH(C76,PlayerDetails!$I:$I,0))</f>
        <v>1</v>
      </c>
      <c r="I76" s="128" t="e">
        <f>IF(LEN(D76)=0,1,MATCH(D76,PlayerDetails!$I:$I,0))</f>
        <v>#N/A</v>
      </c>
      <c r="J76" s="128" t="e">
        <f>IF(LEN(E76)=0,1,MATCH(E76,PlayerDetails!$I:$I,0))</f>
        <v>#N/A</v>
      </c>
    </row>
    <row r="77" spans="1:10" x14ac:dyDescent="0.2">
      <c r="A77" s="32" t="s">
        <v>8</v>
      </c>
      <c r="B77" s="1" t="s">
        <v>157</v>
      </c>
      <c r="C77" s="129"/>
      <c r="D77" s="135">
        <f t="shared" si="2"/>
        <v>0</v>
      </c>
      <c r="E77" s="135">
        <f t="shared" si="2"/>
        <v>0</v>
      </c>
      <c r="F77" s="32" t="s">
        <v>616</v>
      </c>
      <c r="H77" s="128">
        <f>IF(LEN(C77)=0,1,MATCH(C77,PlayerDetails!$I:$I,0))</f>
        <v>1</v>
      </c>
      <c r="I77" s="128" t="e">
        <f>IF(LEN(D77)=0,1,MATCH(D77,PlayerDetails!$I:$I,0))</f>
        <v>#N/A</v>
      </c>
      <c r="J77" s="128" t="e">
        <f>IF(LEN(E77)=0,1,MATCH(E77,PlayerDetails!$I:$I,0))</f>
        <v>#N/A</v>
      </c>
    </row>
    <row r="78" spans="1:10" x14ac:dyDescent="0.2">
      <c r="A78" s="32" t="s">
        <v>8</v>
      </c>
      <c r="B78" s="1" t="s">
        <v>164</v>
      </c>
      <c r="C78" s="129"/>
      <c r="D78" s="135">
        <f t="shared" si="2"/>
        <v>0</v>
      </c>
      <c r="E78" s="135">
        <f t="shared" si="2"/>
        <v>0</v>
      </c>
      <c r="F78" s="32" t="s">
        <v>617</v>
      </c>
      <c r="H78" s="128">
        <f>IF(LEN(C78)=0,1,MATCH(C78,PlayerDetails!$I:$I,0))</f>
        <v>1</v>
      </c>
      <c r="I78" s="128" t="e">
        <f>IF(LEN(D78)=0,1,MATCH(D78,PlayerDetails!$I:$I,0))</f>
        <v>#N/A</v>
      </c>
      <c r="J78" s="128" t="e">
        <f>IF(LEN(E78)=0,1,MATCH(E78,PlayerDetails!$I:$I,0))</f>
        <v>#N/A</v>
      </c>
    </row>
    <row r="79" spans="1:10" x14ac:dyDescent="0.2">
      <c r="A79" s="32" t="s">
        <v>8</v>
      </c>
      <c r="B79" s="1" t="s">
        <v>173</v>
      </c>
      <c r="C79" s="129"/>
      <c r="D79" s="118">
        <f t="shared" si="2"/>
        <v>0</v>
      </c>
      <c r="E79" s="118">
        <f t="shared" si="2"/>
        <v>0</v>
      </c>
      <c r="F79" s="32" t="s">
        <v>203</v>
      </c>
      <c r="H79" s="128">
        <f>IF(LEN(C79)=0,1,MATCH(C79,PlayerDetails!$I:$I,0))</f>
        <v>1</v>
      </c>
      <c r="I79" s="128" t="e">
        <f>IF(LEN(D79)=0,1,MATCH(D79,PlayerDetails!$I:$I,0))</f>
        <v>#N/A</v>
      </c>
      <c r="J79" s="128" t="e">
        <f>IF(LEN(E79)=0,1,MATCH(E79,PlayerDetails!$I:$I,0))</f>
        <v>#N/A</v>
      </c>
    </row>
    <row r="80" spans="1:10" x14ac:dyDescent="0.2">
      <c r="A80" s="32" t="s">
        <v>8</v>
      </c>
      <c r="B80" s="1" t="s">
        <v>182</v>
      </c>
      <c r="C80" s="129"/>
      <c r="D80" s="118">
        <f t="shared" si="2"/>
        <v>0</v>
      </c>
      <c r="E80" s="118">
        <f t="shared" si="2"/>
        <v>0</v>
      </c>
      <c r="F80" s="32" t="s">
        <v>204</v>
      </c>
      <c r="H80" s="128">
        <f>IF(LEN(C80)=0,1,MATCH(C80,PlayerDetails!$I:$I,0))</f>
        <v>1</v>
      </c>
      <c r="I80" s="128" t="e">
        <f>IF(LEN(D80)=0,1,MATCH(D80,PlayerDetails!$I:$I,0))</f>
        <v>#N/A</v>
      </c>
      <c r="J80" s="128" t="e">
        <f>IF(LEN(E80)=0,1,MATCH(E80,PlayerDetails!$I:$I,0))</f>
        <v>#N/A</v>
      </c>
    </row>
    <row r="81" spans="1:10" x14ac:dyDescent="0.2">
      <c r="A81" s="32" t="s">
        <v>8</v>
      </c>
      <c r="B81" s="1" t="s">
        <v>188</v>
      </c>
      <c r="C81" s="129"/>
      <c r="D81" s="118">
        <f t="shared" si="2"/>
        <v>0</v>
      </c>
      <c r="E81" s="118">
        <f t="shared" si="2"/>
        <v>0</v>
      </c>
      <c r="F81" s="32" t="s">
        <v>205</v>
      </c>
      <c r="H81" s="128">
        <f>IF(LEN(C81)=0,1,MATCH(C81,PlayerDetails!$I:$I,0))</f>
        <v>1</v>
      </c>
      <c r="I81" s="128" t="e">
        <f>IF(LEN(D81)=0,1,MATCH(D81,PlayerDetails!$I:$I,0))</f>
        <v>#N/A</v>
      </c>
      <c r="J81" s="128" t="e">
        <f>IF(LEN(E81)=0,1,MATCH(E81,PlayerDetails!$I:$I,0))</f>
        <v>#N/A</v>
      </c>
    </row>
    <row r="82" spans="1:10" x14ac:dyDescent="0.2">
      <c r="A82" s="32" t="s">
        <v>8</v>
      </c>
      <c r="B82" s="1" t="s">
        <v>199</v>
      </c>
      <c r="C82" s="129"/>
      <c r="D82" s="118">
        <f t="shared" si="2"/>
        <v>0</v>
      </c>
      <c r="E82" s="118">
        <f t="shared" si="2"/>
        <v>0</v>
      </c>
      <c r="F82" s="32" t="s">
        <v>206</v>
      </c>
      <c r="H82" s="128">
        <f>IF(LEN(C82)=0,1,MATCH(C82,PlayerDetails!$I:$I,0))</f>
        <v>1</v>
      </c>
      <c r="I82" s="128" t="e">
        <f>IF(LEN(D82)=0,1,MATCH(D82,PlayerDetails!$I:$I,0))</f>
        <v>#N/A</v>
      </c>
      <c r="J82" s="128" t="e">
        <f>IF(LEN(E82)=0,1,MATCH(E82,PlayerDetails!$I:$I,0))</f>
        <v>#N/A</v>
      </c>
    </row>
    <row r="83" spans="1:10" x14ac:dyDescent="0.2">
      <c r="A83" s="32" t="s">
        <v>7</v>
      </c>
      <c r="B83" s="1" t="s">
        <v>29</v>
      </c>
      <c r="C83" s="129"/>
      <c r="D83" s="135">
        <f t="shared" si="2"/>
        <v>0</v>
      </c>
      <c r="E83" s="135">
        <f t="shared" si="2"/>
        <v>0</v>
      </c>
      <c r="F83" s="32" t="s">
        <v>124</v>
      </c>
      <c r="H83" s="128">
        <f>IF(LEN(C83)=0,1,MATCH(C83,PlayerDetails!$I:$I,0))</f>
        <v>1</v>
      </c>
      <c r="I83" s="128" t="e">
        <f>IF(LEN(D83)=0,1,MATCH(D83,PlayerDetails!$I:$I,0))</f>
        <v>#N/A</v>
      </c>
      <c r="J83" s="128" t="e">
        <f>IF(LEN(E83)=0,1,MATCH(E83,PlayerDetails!$I:$I,0))</f>
        <v>#N/A</v>
      </c>
    </row>
    <row r="84" spans="1:10" x14ac:dyDescent="0.2">
      <c r="A84" s="32" t="s">
        <v>7</v>
      </c>
      <c r="B84" s="1" t="s">
        <v>38</v>
      </c>
      <c r="C84" s="129"/>
      <c r="D84" s="135">
        <f t="shared" si="2"/>
        <v>0</v>
      </c>
      <c r="E84" s="135">
        <f t="shared" si="2"/>
        <v>0</v>
      </c>
      <c r="F84" s="32" t="s">
        <v>125</v>
      </c>
      <c r="H84" s="128">
        <f>IF(LEN(C84)=0,1,MATCH(C84,PlayerDetails!$I:$I,0))</f>
        <v>1</v>
      </c>
      <c r="I84" s="128" t="e">
        <f>IF(LEN(D84)=0,1,MATCH(D84,PlayerDetails!$I:$I,0))</f>
        <v>#N/A</v>
      </c>
      <c r="J84" s="128" t="e">
        <f>IF(LEN(E84)=0,1,MATCH(E84,PlayerDetails!$I:$I,0))</f>
        <v>#N/A</v>
      </c>
    </row>
    <row r="85" spans="1:10" x14ac:dyDescent="0.2">
      <c r="A85" s="32" t="s">
        <v>7</v>
      </c>
      <c r="B85" s="1" t="s">
        <v>42</v>
      </c>
      <c r="C85" s="129"/>
      <c r="D85" s="135">
        <f t="shared" si="2"/>
        <v>0</v>
      </c>
      <c r="E85" s="135">
        <f t="shared" si="2"/>
        <v>0</v>
      </c>
      <c r="F85" s="32" t="s">
        <v>126</v>
      </c>
      <c r="H85" s="128">
        <f>IF(LEN(C85)=0,1,MATCH(C85,PlayerDetails!$I:$I,0))</f>
        <v>1</v>
      </c>
      <c r="I85" s="128" t="e">
        <f>IF(LEN(D85)=0,1,MATCH(D85,PlayerDetails!$I:$I,0))</f>
        <v>#N/A</v>
      </c>
      <c r="J85" s="128" t="e">
        <f>IF(LEN(E85)=0,1,MATCH(E85,PlayerDetails!$I:$I,0))</f>
        <v>#N/A</v>
      </c>
    </row>
    <row r="86" spans="1:10" x14ac:dyDescent="0.2">
      <c r="A86" s="32" t="s">
        <v>7</v>
      </c>
      <c r="B86" s="1" t="s">
        <v>51</v>
      </c>
      <c r="C86" s="129"/>
      <c r="D86" s="135">
        <f t="shared" si="2"/>
        <v>0</v>
      </c>
      <c r="E86" s="135">
        <f t="shared" si="2"/>
        <v>0</v>
      </c>
      <c r="F86" s="32" t="s">
        <v>127</v>
      </c>
      <c r="H86" s="128">
        <f>IF(LEN(C86)=0,1,MATCH(C86,PlayerDetails!$I:$I,0))</f>
        <v>1</v>
      </c>
      <c r="I86" s="128" t="e">
        <f>IF(LEN(D86)=0,1,MATCH(D86,PlayerDetails!$I:$I,0))</f>
        <v>#N/A</v>
      </c>
      <c r="J86" s="128" t="e">
        <f>IF(LEN(E86)=0,1,MATCH(E86,PlayerDetails!$I:$I,0))</f>
        <v>#N/A</v>
      </c>
    </row>
    <row r="87" spans="1:10" x14ac:dyDescent="0.2">
      <c r="A87" s="32" t="s">
        <v>7</v>
      </c>
      <c r="B87" s="1" t="s">
        <v>54</v>
      </c>
      <c r="C87" s="129"/>
      <c r="D87" s="135">
        <f t="shared" si="2"/>
        <v>0</v>
      </c>
      <c r="E87" s="135">
        <f t="shared" si="2"/>
        <v>0</v>
      </c>
      <c r="F87" s="32" t="s">
        <v>128</v>
      </c>
      <c r="H87" s="128">
        <f>IF(LEN(C87)=0,1,MATCH(C87,PlayerDetails!$I:$I,0))</f>
        <v>1</v>
      </c>
      <c r="I87" s="128" t="e">
        <f>IF(LEN(D87)=0,1,MATCH(D87,PlayerDetails!$I:$I,0))</f>
        <v>#N/A</v>
      </c>
      <c r="J87" s="128" t="e">
        <f>IF(LEN(E87)=0,1,MATCH(E87,PlayerDetails!$I:$I,0))</f>
        <v>#N/A</v>
      </c>
    </row>
    <row r="88" spans="1:10" x14ac:dyDescent="0.2">
      <c r="A88" s="32" t="s">
        <v>7</v>
      </c>
      <c r="B88" s="1" t="s">
        <v>65</v>
      </c>
      <c r="C88" s="129"/>
      <c r="D88" s="135">
        <f t="shared" si="2"/>
        <v>0</v>
      </c>
      <c r="E88" s="135">
        <f t="shared" si="2"/>
        <v>0</v>
      </c>
      <c r="F88" s="32" t="s">
        <v>129</v>
      </c>
      <c r="H88" s="128">
        <f>IF(LEN(C88)=0,1,MATCH(C88,PlayerDetails!$I:$I,0))</f>
        <v>1</v>
      </c>
      <c r="I88" s="128" t="e">
        <f>IF(LEN(D88)=0,1,MATCH(D88,PlayerDetails!$I:$I,0))</f>
        <v>#N/A</v>
      </c>
      <c r="J88" s="128" t="e">
        <f>IF(LEN(E88)=0,1,MATCH(E88,PlayerDetails!$I:$I,0))</f>
        <v>#N/A</v>
      </c>
    </row>
    <row r="89" spans="1:10" x14ac:dyDescent="0.2">
      <c r="A89" s="32" t="s">
        <v>7</v>
      </c>
      <c r="B89" s="1" t="s">
        <v>73</v>
      </c>
      <c r="C89" s="129"/>
      <c r="D89" s="135">
        <f t="shared" si="2"/>
        <v>0</v>
      </c>
      <c r="E89" s="135">
        <f t="shared" si="2"/>
        <v>0</v>
      </c>
      <c r="F89" s="32" t="s">
        <v>130</v>
      </c>
      <c r="H89" s="128">
        <f>IF(LEN(C89)=0,1,MATCH(C89,PlayerDetails!$I:$I,0))</f>
        <v>1</v>
      </c>
      <c r="I89" s="128" t="e">
        <f>IF(LEN(D89)=0,1,MATCH(D89,PlayerDetails!$I:$I,0))</f>
        <v>#N/A</v>
      </c>
      <c r="J89" s="128" t="e">
        <f>IF(LEN(E89)=0,1,MATCH(E89,PlayerDetails!$I:$I,0))</f>
        <v>#N/A</v>
      </c>
    </row>
    <row r="90" spans="1:10" x14ac:dyDescent="0.2">
      <c r="A90" s="32" t="s">
        <v>7</v>
      </c>
      <c r="B90" s="1" t="s">
        <v>75</v>
      </c>
      <c r="C90" s="129"/>
      <c r="D90" s="135">
        <f t="shared" si="2"/>
        <v>0</v>
      </c>
      <c r="E90" s="135">
        <f t="shared" si="2"/>
        <v>0</v>
      </c>
      <c r="F90" s="32" t="s">
        <v>131</v>
      </c>
      <c r="H90" s="128">
        <f>IF(LEN(C90)=0,1,MATCH(C90,PlayerDetails!$I:$I,0))</f>
        <v>1</v>
      </c>
      <c r="I90" s="128" t="e">
        <f>IF(LEN(D90)=0,1,MATCH(D90,PlayerDetails!$I:$I,0))</f>
        <v>#N/A</v>
      </c>
      <c r="J90" s="128" t="e">
        <f>IF(LEN(E90)=0,1,MATCH(E90,PlayerDetails!$I:$I,0))</f>
        <v>#N/A</v>
      </c>
    </row>
    <row r="91" spans="1:10" x14ac:dyDescent="0.2">
      <c r="A91" s="32" t="s">
        <v>7</v>
      </c>
      <c r="B91" s="1" t="s">
        <v>85</v>
      </c>
      <c r="C91" s="129"/>
      <c r="D91" s="135">
        <f t="shared" si="2"/>
        <v>0</v>
      </c>
      <c r="E91" s="135">
        <f t="shared" si="2"/>
        <v>0</v>
      </c>
      <c r="F91" s="32" t="s">
        <v>132</v>
      </c>
      <c r="H91" s="128">
        <f>IF(LEN(C91)=0,1,MATCH(C91,PlayerDetails!$I:$I,0))</f>
        <v>1</v>
      </c>
      <c r="I91" s="128" t="e">
        <f>IF(LEN(D91)=0,1,MATCH(D91,PlayerDetails!$I:$I,0))</f>
        <v>#N/A</v>
      </c>
      <c r="J91" s="128" t="e">
        <f>IF(LEN(E91)=0,1,MATCH(E91,PlayerDetails!$I:$I,0))</f>
        <v>#N/A</v>
      </c>
    </row>
    <row r="92" spans="1:10" x14ac:dyDescent="0.2">
      <c r="A92" s="32" t="s">
        <v>7</v>
      </c>
      <c r="B92" s="1" t="s">
        <v>90</v>
      </c>
      <c r="C92" s="129"/>
      <c r="D92" s="135">
        <f t="shared" si="2"/>
        <v>0</v>
      </c>
      <c r="E92" s="135">
        <f t="shared" si="2"/>
        <v>0</v>
      </c>
      <c r="F92" s="32" t="s">
        <v>133</v>
      </c>
      <c r="H92" s="128">
        <f>IF(LEN(C92)=0,1,MATCH(C92,PlayerDetails!$I:$I,0))</f>
        <v>1</v>
      </c>
      <c r="I92" s="128" t="e">
        <f>IF(LEN(D92)=0,1,MATCH(D92,PlayerDetails!$I:$I,0))</f>
        <v>#N/A</v>
      </c>
      <c r="J92" s="128" t="e">
        <f>IF(LEN(E92)=0,1,MATCH(E92,PlayerDetails!$I:$I,0))</f>
        <v>#N/A</v>
      </c>
    </row>
    <row r="93" spans="1:10" x14ac:dyDescent="0.2">
      <c r="A93" s="32" t="s">
        <v>7</v>
      </c>
      <c r="B93" s="1" t="s">
        <v>99</v>
      </c>
      <c r="C93" s="129"/>
      <c r="D93" s="135">
        <f t="shared" si="2"/>
        <v>0</v>
      </c>
      <c r="E93" s="135">
        <f t="shared" si="2"/>
        <v>0</v>
      </c>
      <c r="F93" s="32" t="s">
        <v>134</v>
      </c>
      <c r="H93" s="128">
        <f>IF(LEN(C93)=0,1,MATCH(C93,PlayerDetails!$I:$I,0))</f>
        <v>1</v>
      </c>
      <c r="I93" s="128" t="e">
        <f>IF(LEN(D93)=0,1,MATCH(D93,PlayerDetails!$I:$I,0))</f>
        <v>#N/A</v>
      </c>
      <c r="J93" s="128" t="e">
        <f>IF(LEN(E93)=0,1,MATCH(E93,PlayerDetails!$I:$I,0))</f>
        <v>#N/A</v>
      </c>
    </row>
    <row r="94" spans="1:10" x14ac:dyDescent="0.2">
      <c r="A94" s="32" t="s">
        <v>7</v>
      </c>
      <c r="B94" s="1" t="s">
        <v>108</v>
      </c>
      <c r="C94" s="129"/>
      <c r="D94" s="135">
        <f t="shared" si="2"/>
        <v>0</v>
      </c>
      <c r="E94" s="135">
        <f t="shared" si="2"/>
        <v>0</v>
      </c>
      <c r="F94" s="32" t="s">
        <v>135</v>
      </c>
      <c r="H94" s="128">
        <f>IF(LEN(C94)=0,1,MATCH(C94,PlayerDetails!$I:$I,0))</f>
        <v>1</v>
      </c>
      <c r="I94" s="128" t="e">
        <f>IF(LEN(D94)=0,1,MATCH(D94,PlayerDetails!$I:$I,0))</f>
        <v>#N/A</v>
      </c>
      <c r="J94" s="128" t="e">
        <f>IF(LEN(E94)=0,1,MATCH(E94,PlayerDetails!$I:$I,0))</f>
        <v>#N/A</v>
      </c>
    </row>
    <row r="95" spans="1:10" x14ac:dyDescent="0.2">
      <c r="A95" s="32" t="s">
        <v>7</v>
      </c>
      <c r="B95" s="1" t="s">
        <v>142</v>
      </c>
      <c r="C95" s="129"/>
      <c r="D95" s="135">
        <f t="shared" si="2"/>
        <v>0</v>
      </c>
      <c r="E95" s="135">
        <f t="shared" si="2"/>
        <v>0</v>
      </c>
      <c r="F95" s="32" t="s">
        <v>614</v>
      </c>
      <c r="H95" s="128">
        <f>IF(LEN(C95)=0,1,MATCH(C95,PlayerDetails!$I:$I,0))</f>
        <v>1</v>
      </c>
      <c r="I95" s="128" t="e">
        <f>IF(LEN(D95)=0,1,MATCH(D95,PlayerDetails!$I:$I,0))</f>
        <v>#N/A</v>
      </c>
      <c r="J95" s="128" t="e">
        <f>IF(LEN(E95)=0,1,MATCH(E95,PlayerDetails!$I:$I,0))</f>
        <v>#N/A</v>
      </c>
    </row>
    <row r="96" spans="1:10" x14ac:dyDescent="0.2">
      <c r="A96" s="32" t="s">
        <v>7</v>
      </c>
      <c r="B96" s="1" t="s">
        <v>148</v>
      </c>
      <c r="C96" s="129"/>
      <c r="D96" s="135">
        <f t="shared" si="2"/>
        <v>0</v>
      </c>
      <c r="E96" s="135">
        <f t="shared" si="2"/>
        <v>0</v>
      </c>
      <c r="F96" s="32" t="s">
        <v>615</v>
      </c>
      <c r="H96" s="128">
        <f>IF(LEN(C96)=0,1,MATCH(C96,PlayerDetails!$I:$I,0))</f>
        <v>1</v>
      </c>
      <c r="I96" s="128" t="e">
        <f>IF(LEN(D96)=0,1,MATCH(D96,PlayerDetails!$I:$I,0))</f>
        <v>#N/A</v>
      </c>
      <c r="J96" s="128" t="e">
        <f>IF(LEN(E96)=0,1,MATCH(E96,PlayerDetails!$I:$I,0))</f>
        <v>#N/A</v>
      </c>
    </row>
    <row r="97" spans="1:10" x14ac:dyDescent="0.2">
      <c r="A97" s="32" t="s">
        <v>7</v>
      </c>
      <c r="B97" s="1" t="s">
        <v>159</v>
      </c>
      <c r="C97" s="129"/>
      <c r="D97" s="135">
        <f t="shared" si="2"/>
        <v>0</v>
      </c>
      <c r="E97" s="135">
        <f t="shared" si="2"/>
        <v>0</v>
      </c>
      <c r="F97" s="32" t="s">
        <v>616</v>
      </c>
      <c r="H97" s="128">
        <f>IF(LEN(C97)=0,1,MATCH(C97,PlayerDetails!$I:$I,0))</f>
        <v>1</v>
      </c>
      <c r="I97" s="128" t="e">
        <f>IF(LEN(D97)=0,1,MATCH(D97,PlayerDetails!$I:$I,0))</f>
        <v>#N/A</v>
      </c>
      <c r="J97" s="128" t="e">
        <f>IF(LEN(E97)=0,1,MATCH(E97,PlayerDetails!$I:$I,0))</f>
        <v>#N/A</v>
      </c>
    </row>
    <row r="98" spans="1:10" x14ac:dyDescent="0.2">
      <c r="A98" s="32" t="s">
        <v>7</v>
      </c>
      <c r="B98" s="1" t="s">
        <v>167</v>
      </c>
      <c r="C98" s="129"/>
      <c r="D98" s="135">
        <f t="shared" si="2"/>
        <v>0</v>
      </c>
      <c r="E98" s="135">
        <f t="shared" si="2"/>
        <v>0</v>
      </c>
      <c r="F98" s="32" t="s">
        <v>617</v>
      </c>
      <c r="H98" s="128">
        <f>IF(LEN(C98)=0,1,MATCH(C98,PlayerDetails!$I:$I,0))</f>
        <v>1</v>
      </c>
      <c r="I98" s="128" t="e">
        <f>IF(LEN(D98)=0,1,MATCH(D98,PlayerDetails!$I:$I,0))</f>
        <v>#N/A</v>
      </c>
      <c r="J98" s="128" t="e">
        <f>IF(LEN(E98)=0,1,MATCH(E98,PlayerDetails!$I:$I,0))</f>
        <v>#N/A</v>
      </c>
    </row>
    <row r="99" spans="1:10" x14ac:dyDescent="0.2">
      <c r="A99" s="32" t="s">
        <v>7</v>
      </c>
      <c r="B99" s="1" t="s">
        <v>176</v>
      </c>
      <c r="C99" s="129"/>
      <c r="D99" s="118">
        <f t="shared" si="2"/>
        <v>0</v>
      </c>
      <c r="E99" s="118">
        <f t="shared" si="2"/>
        <v>0</v>
      </c>
      <c r="F99" s="32" t="s">
        <v>203</v>
      </c>
      <c r="H99" s="128">
        <f>IF(LEN(C99)=0,1,MATCH(C99,PlayerDetails!$I:$I,0))</f>
        <v>1</v>
      </c>
      <c r="I99" s="128" t="e">
        <f>IF(LEN(D99)=0,1,MATCH(D99,PlayerDetails!$I:$I,0))</f>
        <v>#N/A</v>
      </c>
      <c r="J99" s="128" t="e">
        <f>IF(LEN(E99)=0,1,MATCH(E99,PlayerDetails!$I:$I,0))</f>
        <v>#N/A</v>
      </c>
    </row>
    <row r="100" spans="1:10" x14ac:dyDescent="0.2">
      <c r="A100" s="32" t="s">
        <v>7</v>
      </c>
      <c r="B100" s="1" t="s">
        <v>179</v>
      </c>
      <c r="C100" s="129"/>
      <c r="D100" s="118">
        <f t="shared" si="2"/>
        <v>0</v>
      </c>
      <c r="E100" s="118">
        <f t="shared" si="2"/>
        <v>0</v>
      </c>
      <c r="F100" s="32" t="s">
        <v>204</v>
      </c>
      <c r="H100" s="128">
        <f>IF(LEN(C100)=0,1,MATCH(C100,PlayerDetails!$I:$I,0))</f>
        <v>1</v>
      </c>
      <c r="I100" s="128" t="e">
        <f>IF(LEN(D100)=0,1,MATCH(D100,PlayerDetails!$I:$I,0))</f>
        <v>#N/A</v>
      </c>
      <c r="J100" s="128" t="e">
        <f>IF(LEN(E100)=0,1,MATCH(E100,PlayerDetails!$I:$I,0))</f>
        <v>#N/A</v>
      </c>
    </row>
    <row r="101" spans="1:10" x14ac:dyDescent="0.2">
      <c r="A101" s="32" t="s">
        <v>7</v>
      </c>
      <c r="B101" s="1" t="s">
        <v>189</v>
      </c>
      <c r="C101" s="129"/>
      <c r="D101" s="118">
        <f t="shared" si="2"/>
        <v>0</v>
      </c>
      <c r="E101" s="118">
        <f t="shared" si="2"/>
        <v>0</v>
      </c>
      <c r="F101" s="32" t="s">
        <v>205</v>
      </c>
      <c r="H101" s="128">
        <f>IF(LEN(C101)=0,1,MATCH(C101,PlayerDetails!$I:$I,0))</f>
        <v>1</v>
      </c>
      <c r="I101" s="128" t="e">
        <f>IF(LEN(D101)=0,1,MATCH(D101,PlayerDetails!$I:$I,0))</f>
        <v>#N/A</v>
      </c>
      <c r="J101" s="128" t="e">
        <f>IF(LEN(E101)=0,1,MATCH(E101,PlayerDetails!$I:$I,0))</f>
        <v>#N/A</v>
      </c>
    </row>
    <row r="102" spans="1:10" x14ac:dyDescent="0.2">
      <c r="A102" s="32" t="s">
        <v>7</v>
      </c>
      <c r="B102" s="1" t="s">
        <v>198</v>
      </c>
      <c r="C102" s="129"/>
      <c r="D102" s="118">
        <f t="shared" si="2"/>
        <v>0</v>
      </c>
      <c r="E102" s="118">
        <f t="shared" si="2"/>
        <v>0</v>
      </c>
      <c r="F102" s="32" t="s">
        <v>206</v>
      </c>
      <c r="H102" s="128">
        <f>IF(LEN(C102)=0,1,MATCH(C102,PlayerDetails!$I:$I,0))</f>
        <v>1</v>
      </c>
      <c r="I102" s="128" t="e">
        <f>IF(LEN(D102)=0,1,MATCH(D102,PlayerDetails!$I:$I,0))</f>
        <v>#N/A</v>
      </c>
      <c r="J102" s="128" t="e">
        <f>IF(LEN(E102)=0,1,MATCH(E102,PlayerDetails!$I:$I,0))</f>
        <v>#N/A</v>
      </c>
    </row>
    <row r="103" spans="1:10" x14ac:dyDescent="0.2">
      <c r="A103" s="32" t="s">
        <v>4</v>
      </c>
      <c r="B103" s="1" t="s">
        <v>30</v>
      </c>
      <c r="C103" s="129"/>
      <c r="D103" s="135">
        <f t="shared" si="2"/>
        <v>0</v>
      </c>
      <c r="E103" s="135">
        <f t="shared" si="2"/>
        <v>0</v>
      </c>
      <c r="F103" s="32" t="s">
        <v>124</v>
      </c>
      <c r="H103" s="128">
        <f>IF(LEN(C103)=0,1,MATCH(C103,PlayerDetails!$I:$I,0))</f>
        <v>1</v>
      </c>
      <c r="I103" s="128" t="e">
        <f>IF(LEN(D103)=0,1,MATCH(D103,PlayerDetails!$I:$I,0))</f>
        <v>#N/A</v>
      </c>
      <c r="J103" s="128" t="e">
        <f>IF(LEN(E103)=0,1,MATCH(E103,PlayerDetails!$I:$I,0))</f>
        <v>#N/A</v>
      </c>
    </row>
    <row r="104" spans="1:10" x14ac:dyDescent="0.2">
      <c r="A104" s="32" t="s">
        <v>4</v>
      </c>
      <c r="B104" s="1" t="s">
        <v>35</v>
      </c>
      <c r="C104" s="129"/>
      <c r="D104" s="135">
        <f t="shared" si="2"/>
        <v>0</v>
      </c>
      <c r="E104" s="135">
        <f t="shared" si="2"/>
        <v>0</v>
      </c>
      <c r="F104" s="32" t="s">
        <v>125</v>
      </c>
      <c r="H104" s="128">
        <f>IF(LEN(C104)=0,1,MATCH(C104,PlayerDetails!$I:$I,0))</f>
        <v>1</v>
      </c>
      <c r="I104" s="128" t="e">
        <f>IF(LEN(D104)=0,1,MATCH(D104,PlayerDetails!$I:$I,0))</f>
        <v>#N/A</v>
      </c>
      <c r="J104" s="128" t="e">
        <f>IF(LEN(E104)=0,1,MATCH(E104,PlayerDetails!$I:$I,0))</f>
        <v>#N/A</v>
      </c>
    </row>
    <row r="105" spans="1:10" x14ac:dyDescent="0.2">
      <c r="A105" s="32" t="s">
        <v>4</v>
      </c>
      <c r="B105" s="1" t="s">
        <v>40</v>
      </c>
      <c r="C105" s="129"/>
      <c r="D105" s="135">
        <f t="shared" si="2"/>
        <v>0</v>
      </c>
      <c r="E105" s="135">
        <f t="shared" si="2"/>
        <v>0</v>
      </c>
      <c r="F105" s="32" t="s">
        <v>126</v>
      </c>
      <c r="H105" s="128">
        <f>IF(LEN(C105)=0,1,MATCH(C105,PlayerDetails!$I:$I,0))</f>
        <v>1</v>
      </c>
      <c r="I105" s="128" t="e">
        <f>IF(LEN(D105)=0,1,MATCH(D105,PlayerDetails!$I:$I,0))</f>
        <v>#N/A</v>
      </c>
      <c r="J105" s="128" t="e">
        <f>IF(LEN(E105)=0,1,MATCH(E105,PlayerDetails!$I:$I,0))</f>
        <v>#N/A</v>
      </c>
    </row>
    <row r="106" spans="1:10" x14ac:dyDescent="0.2">
      <c r="A106" s="32" t="s">
        <v>4</v>
      </c>
      <c r="B106" s="1" t="s">
        <v>49</v>
      </c>
      <c r="C106" s="129"/>
      <c r="D106" s="135">
        <f t="shared" si="2"/>
        <v>0</v>
      </c>
      <c r="E106" s="135">
        <f t="shared" si="2"/>
        <v>0</v>
      </c>
      <c r="F106" s="32" t="s">
        <v>127</v>
      </c>
      <c r="H106" s="128">
        <f>IF(LEN(C106)=0,1,MATCH(C106,PlayerDetails!$I:$I,0))</f>
        <v>1</v>
      </c>
      <c r="I106" s="128" t="e">
        <f>IF(LEN(D106)=0,1,MATCH(D106,PlayerDetails!$I:$I,0))</f>
        <v>#N/A</v>
      </c>
      <c r="J106" s="128" t="e">
        <f>IF(LEN(E106)=0,1,MATCH(E106,PlayerDetails!$I:$I,0))</f>
        <v>#N/A</v>
      </c>
    </row>
    <row r="107" spans="1:10" x14ac:dyDescent="0.2">
      <c r="A107" s="32" t="s">
        <v>4</v>
      </c>
      <c r="B107" s="1" t="s">
        <v>57</v>
      </c>
      <c r="C107" s="129"/>
      <c r="D107" s="135">
        <f>C107</f>
        <v>0</v>
      </c>
      <c r="E107" s="135">
        <f t="shared" si="2"/>
        <v>0</v>
      </c>
      <c r="F107" s="32" t="s">
        <v>128</v>
      </c>
      <c r="H107" s="128">
        <f>IF(LEN(C107)=0,1,MATCH(C107,PlayerDetails!$I:$I,0))</f>
        <v>1</v>
      </c>
      <c r="I107" s="128" t="e">
        <f>IF(LEN(D107)=0,1,MATCH(D107,PlayerDetails!$I:$I,0))</f>
        <v>#N/A</v>
      </c>
      <c r="J107" s="128" t="e">
        <f>IF(LEN(E107)=0,1,MATCH(E107,PlayerDetails!$I:$I,0))</f>
        <v>#N/A</v>
      </c>
    </row>
    <row r="108" spans="1:10" x14ac:dyDescent="0.2">
      <c r="A108" s="32" t="s">
        <v>4</v>
      </c>
      <c r="B108" s="1" t="s">
        <v>66</v>
      </c>
      <c r="C108" s="129"/>
      <c r="D108" s="135">
        <f>C108</f>
        <v>0</v>
      </c>
      <c r="E108" s="135">
        <f t="shared" si="2"/>
        <v>0</v>
      </c>
      <c r="F108" s="32" t="s">
        <v>129</v>
      </c>
      <c r="H108" s="128">
        <f>IF(LEN(C108)=0,1,MATCH(C108,PlayerDetails!$I:$I,0))</f>
        <v>1</v>
      </c>
      <c r="I108" s="128" t="e">
        <f>IF(LEN(D108)=0,1,MATCH(D108,PlayerDetails!$I:$I,0))</f>
        <v>#N/A</v>
      </c>
      <c r="J108" s="128" t="e">
        <f>IF(LEN(E108)=0,1,MATCH(E108,PlayerDetails!$I:$I,0))</f>
        <v>#N/A</v>
      </c>
    </row>
    <row r="109" spans="1:10" x14ac:dyDescent="0.2">
      <c r="A109" s="32" t="s">
        <v>4</v>
      </c>
      <c r="B109" s="1" t="s">
        <v>71</v>
      </c>
      <c r="C109" s="129"/>
      <c r="D109" s="135">
        <f>C109</f>
        <v>0</v>
      </c>
      <c r="E109" s="135">
        <f t="shared" si="2"/>
        <v>0</v>
      </c>
      <c r="F109" s="32" t="s">
        <v>130</v>
      </c>
      <c r="H109" s="128">
        <f>IF(LEN(C109)=0,1,MATCH(C109,PlayerDetails!$I:$I,0))</f>
        <v>1</v>
      </c>
      <c r="I109" s="128" t="e">
        <f>IF(LEN(D109)=0,1,MATCH(D109,PlayerDetails!$I:$I,0))</f>
        <v>#N/A</v>
      </c>
      <c r="J109" s="128" t="e">
        <f>IF(LEN(E109)=0,1,MATCH(E109,PlayerDetails!$I:$I,0))</f>
        <v>#N/A</v>
      </c>
    </row>
    <row r="110" spans="1:10" x14ac:dyDescent="0.2">
      <c r="A110" s="32" t="s">
        <v>4</v>
      </c>
      <c r="B110" s="1" t="s">
        <v>79</v>
      </c>
      <c r="C110" s="129"/>
      <c r="D110" s="135">
        <f>C110</f>
        <v>0</v>
      </c>
      <c r="E110" s="135">
        <f t="shared" si="2"/>
        <v>0</v>
      </c>
      <c r="F110" s="32" t="s">
        <v>131</v>
      </c>
      <c r="H110" s="128">
        <f>IF(LEN(C110)=0,1,MATCH(C110,PlayerDetails!$I:$I,0))</f>
        <v>1</v>
      </c>
      <c r="I110" s="128" t="e">
        <f>IF(LEN(D110)=0,1,MATCH(D110,PlayerDetails!$I:$I,0))</f>
        <v>#N/A</v>
      </c>
      <c r="J110" s="128" t="e">
        <f>IF(LEN(E110)=0,1,MATCH(E110,PlayerDetails!$I:$I,0))</f>
        <v>#N/A</v>
      </c>
    </row>
    <row r="111" spans="1:10" x14ac:dyDescent="0.2">
      <c r="A111" s="32" t="s">
        <v>4</v>
      </c>
      <c r="B111" s="1" t="s">
        <v>84</v>
      </c>
      <c r="C111" s="129"/>
      <c r="D111" s="135">
        <f t="shared" ref="D111:E126" si="3">C111</f>
        <v>0</v>
      </c>
      <c r="E111" s="135">
        <f t="shared" si="2"/>
        <v>0</v>
      </c>
      <c r="F111" s="32" t="s">
        <v>132</v>
      </c>
      <c r="H111" s="128">
        <f>IF(LEN(C111)=0,1,MATCH(C111,PlayerDetails!$I:$I,0))</f>
        <v>1</v>
      </c>
      <c r="I111" s="128" t="e">
        <f>IF(LEN(D111)=0,1,MATCH(D111,PlayerDetails!$I:$I,0))</f>
        <v>#N/A</v>
      </c>
      <c r="J111" s="128" t="e">
        <f>IF(LEN(E111)=0,1,MATCH(E111,PlayerDetails!$I:$I,0))</f>
        <v>#N/A</v>
      </c>
    </row>
    <row r="112" spans="1:10" x14ac:dyDescent="0.2">
      <c r="A112" s="32" t="s">
        <v>4</v>
      </c>
      <c r="B112" s="1" t="s">
        <v>93</v>
      </c>
      <c r="C112" s="129"/>
      <c r="D112" s="135">
        <f t="shared" si="3"/>
        <v>0</v>
      </c>
      <c r="E112" s="135">
        <f t="shared" si="2"/>
        <v>0</v>
      </c>
      <c r="F112" s="32" t="s">
        <v>133</v>
      </c>
      <c r="H112" s="128">
        <f>IF(LEN(C112)=0,1,MATCH(C112,PlayerDetails!$I:$I,0))</f>
        <v>1</v>
      </c>
      <c r="I112" s="128" t="e">
        <f>IF(LEN(D112)=0,1,MATCH(D112,PlayerDetails!$I:$I,0))</f>
        <v>#N/A</v>
      </c>
      <c r="J112" s="128" t="e">
        <f>IF(LEN(E112)=0,1,MATCH(E112,PlayerDetails!$I:$I,0))</f>
        <v>#N/A</v>
      </c>
    </row>
    <row r="113" spans="1:10" x14ac:dyDescent="0.2">
      <c r="A113" s="32" t="s">
        <v>4</v>
      </c>
      <c r="B113" s="1" t="s">
        <v>100</v>
      </c>
      <c r="C113" s="129"/>
      <c r="D113" s="135">
        <f t="shared" si="3"/>
        <v>0</v>
      </c>
      <c r="E113" s="135">
        <f t="shared" si="2"/>
        <v>0</v>
      </c>
      <c r="F113" s="32" t="s">
        <v>134</v>
      </c>
      <c r="H113" s="128">
        <f>IF(LEN(C113)=0,1,MATCH(C113,PlayerDetails!$I:$I,0))</f>
        <v>1</v>
      </c>
      <c r="I113" s="128" t="e">
        <f>IF(LEN(D113)=0,1,MATCH(D113,PlayerDetails!$I:$I,0))</f>
        <v>#N/A</v>
      </c>
      <c r="J113" s="128" t="e">
        <f>IF(LEN(E113)=0,1,MATCH(E113,PlayerDetails!$I:$I,0))</f>
        <v>#N/A</v>
      </c>
    </row>
    <row r="114" spans="1:10" x14ac:dyDescent="0.2">
      <c r="A114" s="32" t="s">
        <v>4</v>
      </c>
      <c r="B114" s="1" t="s">
        <v>103</v>
      </c>
      <c r="C114" s="129"/>
      <c r="D114" s="135">
        <f t="shared" si="3"/>
        <v>0</v>
      </c>
      <c r="E114" s="135">
        <f t="shared" si="3"/>
        <v>0</v>
      </c>
      <c r="F114" s="32" t="s">
        <v>135</v>
      </c>
      <c r="H114" s="128">
        <f>IF(LEN(C114)=0,1,MATCH(C114,PlayerDetails!$I:$I,0))</f>
        <v>1</v>
      </c>
      <c r="I114" s="128" t="e">
        <f>IF(LEN(D114)=0,1,MATCH(D114,PlayerDetails!$I:$I,0))</f>
        <v>#N/A</v>
      </c>
      <c r="J114" s="128" t="e">
        <f>IF(LEN(E114)=0,1,MATCH(E114,PlayerDetails!$I:$I,0))</f>
        <v>#N/A</v>
      </c>
    </row>
    <row r="115" spans="1:10" x14ac:dyDescent="0.2">
      <c r="A115" s="32" t="s">
        <v>4</v>
      </c>
      <c r="B115" s="1" t="s">
        <v>141</v>
      </c>
      <c r="C115" s="129"/>
      <c r="D115" s="135">
        <f t="shared" si="3"/>
        <v>0</v>
      </c>
      <c r="E115" s="135">
        <f t="shared" si="3"/>
        <v>0</v>
      </c>
      <c r="F115" s="32" t="s">
        <v>614</v>
      </c>
      <c r="H115" s="128">
        <f>IF(LEN(C115)=0,1,MATCH(C115,PlayerDetails!$I:$I,0))</f>
        <v>1</v>
      </c>
      <c r="I115" s="128" t="e">
        <f>IF(LEN(D115)=0,1,MATCH(D115,PlayerDetails!$I:$I,0))</f>
        <v>#N/A</v>
      </c>
      <c r="J115" s="128" t="e">
        <f>IF(LEN(E115)=0,1,MATCH(E115,PlayerDetails!$I:$I,0))</f>
        <v>#N/A</v>
      </c>
    </row>
    <row r="116" spans="1:10" x14ac:dyDescent="0.2">
      <c r="A116" s="32" t="s">
        <v>4</v>
      </c>
      <c r="B116" s="1" t="s">
        <v>151</v>
      </c>
      <c r="C116" s="129"/>
      <c r="D116" s="135">
        <f t="shared" si="3"/>
        <v>0</v>
      </c>
      <c r="E116" s="135">
        <f t="shared" si="3"/>
        <v>0</v>
      </c>
      <c r="F116" s="32" t="s">
        <v>615</v>
      </c>
      <c r="H116" s="128">
        <f>IF(LEN(C116)=0,1,MATCH(C116,PlayerDetails!$I:$I,0))</f>
        <v>1</v>
      </c>
      <c r="I116" s="128" t="e">
        <f>IF(LEN(D116)=0,1,MATCH(D116,PlayerDetails!$I:$I,0))</f>
        <v>#N/A</v>
      </c>
      <c r="J116" s="128" t="e">
        <f>IF(LEN(E116)=0,1,MATCH(E116,PlayerDetails!$I:$I,0))</f>
        <v>#N/A</v>
      </c>
    </row>
    <row r="117" spans="1:10" x14ac:dyDescent="0.2">
      <c r="A117" s="32" t="s">
        <v>4</v>
      </c>
      <c r="B117" s="1" t="s">
        <v>160</v>
      </c>
      <c r="C117" s="129"/>
      <c r="D117" s="135">
        <f t="shared" si="3"/>
        <v>0</v>
      </c>
      <c r="E117" s="135">
        <f t="shared" si="3"/>
        <v>0</v>
      </c>
      <c r="F117" s="32" t="s">
        <v>616</v>
      </c>
      <c r="H117" s="128">
        <f>IF(LEN(C117)=0,1,MATCH(C117,PlayerDetails!$I:$I,0))</f>
        <v>1</v>
      </c>
      <c r="I117" s="128" t="e">
        <f>IF(LEN(D117)=0,1,MATCH(D117,PlayerDetails!$I:$I,0))</f>
        <v>#N/A</v>
      </c>
      <c r="J117" s="128" t="e">
        <f>IF(LEN(E117)=0,1,MATCH(E117,PlayerDetails!$I:$I,0))</f>
        <v>#N/A</v>
      </c>
    </row>
    <row r="118" spans="1:10" x14ac:dyDescent="0.2">
      <c r="A118" s="32" t="s">
        <v>4</v>
      </c>
      <c r="B118" s="1" t="s">
        <v>168</v>
      </c>
      <c r="C118" s="129"/>
      <c r="D118" s="135">
        <f t="shared" si="3"/>
        <v>0</v>
      </c>
      <c r="E118" s="135">
        <f t="shared" si="3"/>
        <v>0</v>
      </c>
      <c r="F118" s="32" t="s">
        <v>617</v>
      </c>
      <c r="H118" s="128">
        <f>IF(LEN(C118)=0,1,MATCH(C118,PlayerDetails!$I:$I,0))</f>
        <v>1</v>
      </c>
      <c r="I118" s="128" t="e">
        <f>IF(LEN(D118)=0,1,MATCH(D118,PlayerDetails!$I:$I,0))</f>
        <v>#N/A</v>
      </c>
      <c r="J118" s="128" t="e">
        <f>IF(LEN(E118)=0,1,MATCH(E118,PlayerDetails!$I:$I,0))</f>
        <v>#N/A</v>
      </c>
    </row>
    <row r="119" spans="1:10" x14ac:dyDescent="0.2">
      <c r="A119" s="32" t="s">
        <v>4</v>
      </c>
      <c r="B119" s="1" t="s">
        <v>178</v>
      </c>
      <c r="C119" s="129"/>
      <c r="D119" s="118">
        <f t="shared" si="3"/>
        <v>0</v>
      </c>
      <c r="E119" s="118">
        <f t="shared" si="3"/>
        <v>0</v>
      </c>
      <c r="F119" s="32" t="s">
        <v>203</v>
      </c>
      <c r="H119" s="128">
        <f>IF(LEN(C119)=0,1,MATCH(C119,PlayerDetails!$I:$I,0))</f>
        <v>1</v>
      </c>
      <c r="I119" s="128" t="e">
        <f>IF(LEN(D119)=0,1,MATCH(D119,PlayerDetails!$I:$I,0))</f>
        <v>#N/A</v>
      </c>
      <c r="J119" s="128" t="e">
        <f>IF(LEN(E119)=0,1,MATCH(E119,PlayerDetails!$I:$I,0))</f>
        <v>#N/A</v>
      </c>
    </row>
    <row r="120" spans="1:10" x14ac:dyDescent="0.2">
      <c r="A120" s="32" t="s">
        <v>4</v>
      </c>
      <c r="B120" s="1" t="s">
        <v>183</v>
      </c>
      <c r="C120" s="129"/>
      <c r="D120" s="118">
        <f t="shared" si="3"/>
        <v>0</v>
      </c>
      <c r="E120" s="118">
        <f t="shared" si="3"/>
        <v>0</v>
      </c>
      <c r="F120" s="32" t="s">
        <v>204</v>
      </c>
      <c r="H120" s="128">
        <f>IF(LEN(C120)=0,1,MATCH(C120,PlayerDetails!$I:$I,0))</f>
        <v>1</v>
      </c>
      <c r="I120" s="128" t="e">
        <f>IF(LEN(D120)=0,1,MATCH(D120,PlayerDetails!$I:$I,0))</f>
        <v>#N/A</v>
      </c>
      <c r="J120" s="128" t="e">
        <f>IF(LEN(E120)=0,1,MATCH(E120,PlayerDetails!$I:$I,0))</f>
        <v>#N/A</v>
      </c>
    </row>
    <row r="121" spans="1:10" x14ac:dyDescent="0.2">
      <c r="A121" s="32" t="s">
        <v>4</v>
      </c>
      <c r="B121" s="1" t="s">
        <v>191</v>
      </c>
      <c r="C121" s="129"/>
      <c r="D121" s="118">
        <f t="shared" si="3"/>
        <v>0</v>
      </c>
      <c r="E121" s="118">
        <f t="shared" si="3"/>
        <v>0</v>
      </c>
      <c r="F121" s="32" t="s">
        <v>205</v>
      </c>
      <c r="H121" s="128">
        <f>IF(LEN(C121)=0,1,MATCH(C121,PlayerDetails!$I:$I,0))</f>
        <v>1</v>
      </c>
      <c r="I121" s="128" t="e">
        <f>IF(LEN(D121)=0,1,MATCH(D121,PlayerDetails!$I:$I,0))</f>
        <v>#N/A</v>
      </c>
      <c r="J121" s="128" t="e">
        <f>IF(LEN(E121)=0,1,MATCH(E121,PlayerDetails!$I:$I,0))</f>
        <v>#N/A</v>
      </c>
    </row>
    <row r="122" spans="1:10" x14ac:dyDescent="0.2">
      <c r="A122" s="32" t="s">
        <v>4</v>
      </c>
      <c r="B122" s="1" t="s">
        <v>196</v>
      </c>
      <c r="C122" s="129"/>
      <c r="D122" s="118">
        <f t="shared" si="3"/>
        <v>0</v>
      </c>
      <c r="E122" s="118">
        <f t="shared" si="3"/>
        <v>0</v>
      </c>
      <c r="F122" s="32" t="s">
        <v>206</v>
      </c>
      <c r="H122" s="128">
        <f>IF(LEN(C122)=0,1,MATCH(C122,PlayerDetails!$I:$I,0))</f>
        <v>1</v>
      </c>
      <c r="I122" s="128" t="e">
        <f>IF(LEN(D122)=0,1,MATCH(D122,PlayerDetails!$I:$I,0))</f>
        <v>#N/A</v>
      </c>
      <c r="J122" s="128" t="e">
        <f>IF(LEN(E122)=0,1,MATCH(E122,PlayerDetails!$I:$I,0))</f>
        <v>#N/A</v>
      </c>
    </row>
    <row r="123" spans="1:10" x14ac:dyDescent="0.2">
      <c r="A123" s="32" t="s">
        <v>5</v>
      </c>
      <c r="B123" s="1" t="s">
        <v>27</v>
      </c>
      <c r="C123" s="129"/>
      <c r="D123" s="135">
        <f t="shared" si="3"/>
        <v>0</v>
      </c>
      <c r="E123" s="135">
        <f t="shared" si="3"/>
        <v>0</v>
      </c>
      <c r="F123" s="32" t="s">
        <v>124</v>
      </c>
      <c r="H123" s="128">
        <f>IF(LEN(C123)=0,1,MATCH(C123,PlayerDetails!$I:$I,0))</f>
        <v>1</v>
      </c>
      <c r="I123" s="128" t="e">
        <f>IF(LEN(D123)=0,1,MATCH(D123,PlayerDetails!$I:$I,0))</f>
        <v>#N/A</v>
      </c>
      <c r="J123" s="128" t="e">
        <f>IF(LEN(E123)=0,1,MATCH(E123,PlayerDetails!$I:$I,0))</f>
        <v>#N/A</v>
      </c>
    </row>
    <row r="124" spans="1:10" x14ac:dyDescent="0.2">
      <c r="A124" s="32" t="s">
        <v>5</v>
      </c>
      <c r="B124" s="1" t="s">
        <v>34</v>
      </c>
      <c r="C124" s="129"/>
      <c r="D124" s="135">
        <f t="shared" si="3"/>
        <v>0</v>
      </c>
      <c r="E124" s="135">
        <f t="shared" si="3"/>
        <v>0</v>
      </c>
      <c r="F124" s="32" t="s">
        <v>125</v>
      </c>
      <c r="H124" s="128">
        <f>IF(LEN(C124)=0,1,MATCH(C124,PlayerDetails!$I:$I,0))</f>
        <v>1</v>
      </c>
      <c r="I124" s="128" t="e">
        <f>IF(LEN(D124)=0,1,MATCH(D124,PlayerDetails!$I:$I,0))</f>
        <v>#N/A</v>
      </c>
      <c r="J124" s="128" t="e">
        <f>IF(LEN(E124)=0,1,MATCH(E124,PlayerDetails!$I:$I,0))</f>
        <v>#N/A</v>
      </c>
    </row>
    <row r="125" spans="1:10" x14ac:dyDescent="0.2">
      <c r="A125" s="32" t="s">
        <v>5</v>
      </c>
      <c r="B125" s="1" t="s">
        <v>45</v>
      </c>
      <c r="C125" s="129"/>
      <c r="D125" s="135">
        <f t="shared" si="3"/>
        <v>0</v>
      </c>
      <c r="E125" s="135">
        <f t="shared" si="3"/>
        <v>0</v>
      </c>
      <c r="F125" s="32" t="s">
        <v>126</v>
      </c>
      <c r="H125" s="128">
        <f>IF(LEN(C125)=0,1,MATCH(C125,PlayerDetails!$I:$I,0))</f>
        <v>1</v>
      </c>
      <c r="I125" s="128" t="e">
        <f>IF(LEN(D125)=0,1,MATCH(D125,PlayerDetails!$I:$I,0))</f>
        <v>#N/A</v>
      </c>
      <c r="J125" s="128" t="e">
        <f>IF(LEN(E125)=0,1,MATCH(E125,PlayerDetails!$I:$I,0))</f>
        <v>#N/A</v>
      </c>
    </row>
    <row r="126" spans="1:10" x14ac:dyDescent="0.2">
      <c r="A126" s="32" t="s">
        <v>5</v>
      </c>
      <c r="B126" s="1" t="s">
        <v>48</v>
      </c>
      <c r="C126" s="129"/>
      <c r="D126" s="135">
        <f t="shared" si="3"/>
        <v>0</v>
      </c>
      <c r="E126" s="135">
        <f t="shared" si="3"/>
        <v>0</v>
      </c>
      <c r="F126" s="32" t="s">
        <v>127</v>
      </c>
      <c r="H126" s="128">
        <f>IF(LEN(C126)=0,1,MATCH(C126,PlayerDetails!$I:$I,0))</f>
        <v>1</v>
      </c>
      <c r="I126" s="128" t="e">
        <f>IF(LEN(D126)=0,1,MATCH(D126,PlayerDetails!$I:$I,0))</f>
        <v>#N/A</v>
      </c>
      <c r="J126" s="128" t="e">
        <f>IF(LEN(E126)=0,1,MATCH(E126,PlayerDetails!$I:$I,0))</f>
        <v>#N/A</v>
      </c>
    </row>
    <row r="127" spans="1:10" x14ac:dyDescent="0.2">
      <c r="A127" s="32" t="s">
        <v>5</v>
      </c>
      <c r="B127" s="1" t="s">
        <v>58</v>
      </c>
      <c r="C127" s="129"/>
      <c r="D127" s="135">
        <f t="shared" ref="D127:E142" si="4">C127</f>
        <v>0</v>
      </c>
      <c r="E127" s="135">
        <f t="shared" si="4"/>
        <v>0</v>
      </c>
      <c r="F127" s="32" t="s">
        <v>128</v>
      </c>
      <c r="H127" s="128">
        <f>IF(LEN(C127)=0,1,MATCH(C127,PlayerDetails!$I:$I,0))</f>
        <v>1</v>
      </c>
      <c r="I127" s="128" t="e">
        <f>IF(LEN(D127)=0,1,MATCH(D127,PlayerDetails!$I:$I,0))</f>
        <v>#N/A</v>
      </c>
      <c r="J127" s="128" t="e">
        <f>IF(LEN(E127)=0,1,MATCH(E127,PlayerDetails!$I:$I,0))</f>
        <v>#N/A</v>
      </c>
    </row>
    <row r="128" spans="1:10" x14ac:dyDescent="0.2">
      <c r="A128" s="32" t="s">
        <v>5</v>
      </c>
      <c r="B128" s="1" t="s">
        <v>63</v>
      </c>
      <c r="C128" s="129"/>
      <c r="D128" s="135">
        <f t="shared" si="4"/>
        <v>0</v>
      </c>
      <c r="E128" s="135">
        <f t="shared" si="4"/>
        <v>0</v>
      </c>
      <c r="F128" s="32" t="s">
        <v>129</v>
      </c>
      <c r="H128" s="128">
        <f>IF(LEN(C128)=0,1,MATCH(C128,PlayerDetails!$I:$I,0))</f>
        <v>1</v>
      </c>
      <c r="I128" s="128" t="e">
        <f>IF(LEN(D128)=0,1,MATCH(D128,PlayerDetails!$I:$I,0))</f>
        <v>#N/A</v>
      </c>
      <c r="J128" s="128" t="e">
        <f>IF(LEN(E128)=0,1,MATCH(E128,PlayerDetails!$I:$I,0))</f>
        <v>#N/A</v>
      </c>
    </row>
    <row r="129" spans="1:10" x14ac:dyDescent="0.2">
      <c r="A129" s="32" t="s">
        <v>5</v>
      </c>
      <c r="B129" s="1" t="s">
        <v>69</v>
      </c>
      <c r="C129" s="129"/>
      <c r="D129" s="135">
        <f t="shared" si="4"/>
        <v>0</v>
      </c>
      <c r="E129" s="135">
        <f t="shared" si="4"/>
        <v>0</v>
      </c>
      <c r="F129" s="32" t="s">
        <v>130</v>
      </c>
      <c r="H129" s="128">
        <f>IF(LEN(C129)=0,1,MATCH(C129,PlayerDetails!$I:$I,0))</f>
        <v>1</v>
      </c>
      <c r="I129" s="128" t="e">
        <f>IF(LEN(D129)=0,1,MATCH(D129,PlayerDetails!$I:$I,0))</f>
        <v>#N/A</v>
      </c>
      <c r="J129" s="128" t="e">
        <f>IF(LEN(E129)=0,1,MATCH(E129,PlayerDetails!$I:$I,0))</f>
        <v>#N/A</v>
      </c>
    </row>
    <row r="130" spans="1:10" x14ac:dyDescent="0.2">
      <c r="A130" s="32" t="s">
        <v>5</v>
      </c>
      <c r="B130" s="1" t="s">
        <v>77</v>
      </c>
      <c r="C130" s="129"/>
      <c r="D130" s="135">
        <f t="shared" si="4"/>
        <v>0</v>
      </c>
      <c r="E130" s="135">
        <f t="shared" si="4"/>
        <v>0</v>
      </c>
      <c r="F130" s="32" t="s">
        <v>131</v>
      </c>
      <c r="H130" s="128">
        <f>IF(LEN(C130)=0,1,MATCH(C130,PlayerDetails!$I:$I,0))</f>
        <v>1</v>
      </c>
      <c r="I130" s="128" t="e">
        <f>IF(LEN(D130)=0,1,MATCH(D130,PlayerDetails!$I:$I,0))</f>
        <v>#N/A</v>
      </c>
      <c r="J130" s="128" t="e">
        <f>IF(LEN(E130)=0,1,MATCH(E130,PlayerDetails!$I:$I,0))</f>
        <v>#N/A</v>
      </c>
    </row>
    <row r="131" spans="1:10" x14ac:dyDescent="0.2">
      <c r="A131" s="32" t="s">
        <v>5</v>
      </c>
      <c r="B131" s="1" t="s">
        <v>82</v>
      </c>
      <c r="C131" s="129"/>
      <c r="D131" s="135">
        <f t="shared" si="4"/>
        <v>0</v>
      </c>
      <c r="E131" s="135">
        <f t="shared" si="4"/>
        <v>0</v>
      </c>
      <c r="F131" s="32" t="s">
        <v>132</v>
      </c>
      <c r="H131" s="128">
        <f>IF(LEN(C131)=0,1,MATCH(C131,PlayerDetails!$I:$I,0))</f>
        <v>1</v>
      </c>
      <c r="I131" s="128" t="e">
        <f>IF(LEN(D131)=0,1,MATCH(D131,PlayerDetails!$I:$I,0))</f>
        <v>#N/A</v>
      </c>
      <c r="J131" s="128" t="e">
        <f>IF(LEN(E131)=0,1,MATCH(E131,PlayerDetails!$I:$I,0))</f>
        <v>#N/A</v>
      </c>
    </row>
    <row r="132" spans="1:10" x14ac:dyDescent="0.2">
      <c r="A132" s="32" t="s">
        <v>5</v>
      </c>
      <c r="B132" s="1" t="s">
        <v>94</v>
      </c>
      <c r="C132" s="129"/>
      <c r="D132" s="135">
        <f t="shared" si="4"/>
        <v>0</v>
      </c>
      <c r="E132" s="135">
        <f t="shared" si="4"/>
        <v>0</v>
      </c>
      <c r="F132" s="32" t="s">
        <v>133</v>
      </c>
      <c r="H132" s="128">
        <f>IF(LEN(C132)=0,1,MATCH(C132,PlayerDetails!$I:$I,0))</f>
        <v>1</v>
      </c>
      <c r="I132" s="128" t="e">
        <f>IF(LEN(D132)=0,1,MATCH(D132,PlayerDetails!$I:$I,0))</f>
        <v>#N/A</v>
      </c>
      <c r="J132" s="128" t="e">
        <f>IF(LEN(E132)=0,1,MATCH(E132,PlayerDetails!$I:$I,0))</f>
        <v>#N/A</v>
      </c>
    </row>
    <row r="133" spans="1:10" x14ac:dyDescent="0.2">
      <c r="A133" s="32" t="s">
        <v>5</v>
      </c>
      <c r="B133" s="1" t="s">
        <v>98</v>
      </c>
      <c r="C133" s="129"/>
      <c r="D133" s="135">
        <f t="shared" si="4"/>
        <v>0</v>
      </c>
      <c r="E133" s="135">
        <f t="shared" si="4"/>
        <v>0</v>
      </c>
      <c r="F133" s="32" t="s">
        <v>134</v>
      </c>
      <c r="H133" s="128">
        <f>IF(LEN(C133)=0,1,MATCH(C133,PlayerDetails!$I:$I,0))</f>
        <v>1</v>
      </c>
      <c r="I133" s="128" t="e">
        <f>IF(LEN(D133)=0,1,MATCH(D133,PlayerDetails!$I:$I,0))</f>
        <v>#N/A</v>
      </c>
      <c r="J133" s="128" t="e">
        <f>IF(LEN(E133)=0,1,MATCH(E133,PlayerDetails!$I:$I,0))</f>
        <v>#N/A</v>
      </c>
    </row>
    <row r="134" spans="1:10" x14ac:dyDescent="0.2">
      <c r="A134" s="32" t="s">
        <v>5</v>
      </c>
      <c r="B134" s="1" t="s">
        <v>107</v>
      </c>
      <c r="C134" s="129"/>
      <c r="D134" s="135">
        <f t="shared" si="4"/>
        <v>0</v>
      </c>
      <c r="E134" s="135">
        <f t="shared" si="4"/>
        <v>0</v>
      </c>
      <c r="F134" s="32" t="s">
        <v>135</v>
      </c>
      <c r="H134" s="128">
        <f>IF(LEN(C134)=0,1,MATCH(C134,PlayerDetails!$I:$I,0))</f>
        <v>1</v>
      </c>
      <c r="I134" s="128" t="e">
        <f>IF(LEN(D134)=0,1,MATCH(D134,PlayerDetails!$I:$I,0))</f>
        <v>#N/A</v>
      </c>
      <c r="J134" s="128" t="e">
        <f>IF(LEN(E134)=0,1,MATCH(E134,PlayerDetails!$I:$I,0))</f>
        <v>#N/A</v>
      </c>
    </row>
    <row r="135" spans="1:10" x14ac:dyDescent="0.2">
      <c r="A135" s="32" t="s">
        <v>5</v>
      </c>
      <c r="B135" s="1" t="s">
        <v>138</v>
      </c>
      <c r="C135" s="129"/>
      <c r="D135" s="135">
        <f t="shared" si="4"/>
        <v>0</v>
      </c>
      <c r="E135" s="135">
        <f t="shared" si="4"/>
        <v>0</v>
      </c>
      <c r="F135" s="32" t="s">
        <v>614</v>
      </c>
      <c r="H135" s="128">
        <f>IF(LEN(C135)=0,1,MATCH(C135,PlayerDetails!$I:$I,0))</f>
        <v>1</v>
      </c>
      <c r="I135" s="128" t="e">
        <f>IF(LEN(D135)=0,1,MATCH(D135,PlayerDetails!$I:$I,0))</f>
        <v>#N/A</v>
      </c>
      <c r="J135" s="128" t="e">
        <f>IF(LEN(E135)=0,1,MATCH(E135,PlayerDetails!$I:$I,0))</f>
        <v>#N/A</v>
      </c>
    </row>
    <row r="136" spans="1:10" x14ac:dyDescent="0.2">
      <c r="A136" s="32" t="s">
        <v>5</v>
      </c>
      <c r="B136" s="1" t="s">
        <v>153</v>
      </c>
      <c r="C136" s="129"/>
      <c r="D136" s="135">
        <f t="shared" si="4"/>
        <v>0</v>
      </c>
      <c r="E136" s="135">
        <f t="shared" si="4"/>
        <v>0</v>
      </c>
      <c r="F136" s="32" t="s">
        <v>615</v>
      </c>
      <c r="H136" s="128">
        <f>IF(LEN(C136)=0,1,MATCH(C136,PlayerDetails!$I:$I,0))</f>
        <v>1</v>
      </c>
      <c r="I136" s="128" t="e">
        <f>IF(LEN(D136)=0,1,MATCH(D136,PlayerDetails!$I:$I,0))</f>
        <v>#N/A</v>
      </c>
      <c r="J136" s="128" t="e">
        <f>IF(LEN(E136)=0,1,MATCH(E136,PlayerDetails!$I:$I,0))</f>
        <v>#N/A</v>
      </c>
    </row>
    <row r="137" spans="1:10" x14ac:dyDescent="0.2">
      <c r="A137" s="32" t="s">
        <v>5</v>
      </c>
      <c r="B137" s="1" t="s">
        <v>158</v>
      </c>
      <c r="C137" s="129"/>
      <c r="D137" s="135">
        <f t="shared" si="4"/>
        <v>0</v>
      </c>
      <c r="E137" s="135">
        <f t="shared" si="4"/>
        <v>0</v>
      </c>
      <c r="F137" s="32" t="s">
        <v>616</v>
      </c>
      <c r="H137" s="128">
        <f>IF(LEN(C137)=0,1,MATCH(C137,PlayerDetails!$I:$I,0))</f>
        <v>1</v>
      </c>
      <c r="I137" s="128" t="e">
        <f>IF(LEN(D137)=0,1,MATCH(D137,PlayerDetails!$I:$I,0))</f>
        <v>#N/A</v>
      </c>
      <c r="J137" s="128" t="e">
        <f>IF(LEN(E137)=0,1,MATCH(E137,PlayerDetails!$I:$I,0))</f>
        <v>#N/A</v>
      </c>
    </row>
    <row r="138" spans="1:10" x14ac:dyDescent="0.2">
      <c r="A138" s="32" t="s">
        <v>5</v>
      </c>
      <c r="B138" s="1" t="s">
        <v>161</v>
      </c>
      <c r="C138" s="129"/>
      <c r="D138" s="135">
        <f t="shared" si="4"/>
        <v>0</v>
      </c>
      <c r="E138" s="135">
        <f t="shared" si="4"/>
        <v>0</v>
      </c>
      <c r="F138" s="32" t="s">
        <v>617</v>
      </c>
      <c r="H138" s="128">
        <f>IF(LEN(C138)=0,1,MATCH(C138,PlayerDetails!$I:$I,0))</f>
        <v>1</v>
      </c>
      <c r="I138" s="128" t="e">
        <f>IF(LEN(D138)=0,1,MATCH(D138,PlayerDetails!$I:$I,0))</f>
        <v>#N/A</v>
      </c>
      <c r="J138" s="128" t="e">
        <f>IF(LEN(E138)=0,1,MATCH(E138,PlayerDetails!$I:$I,0))</f>
        <v>#N/A</v>
      </c>
    </row>
    <row r="139" spans="1:10" x14ac:dyDescent="0.2">
      <c r="A139" s="32" t="s">
        <v>5</v>
      </c>
      <c r="B139" s="1" t="s">
        <v>175</v>
      </c>
      <c r="C139" s="129"/>
      <c r="D139" s="118">
        <f t="shared" si="4"/>
        <v>0</v>
      </c>
      <c r="E139" s="118">
        <f t="shared" si="4"/>
        <v>0</v>
      </c>
      <c r="F139" s="32" t="s">
        <v>203</v>
      </c>
      <c r="H139" s="128">
        <f>IF(LEN(C139)=0,1,MATCH(C139,PlayerDetails!$I:$I,0))</f>
        <v>1</v>
      </c>
      <c r="I139" s="128" t="e">
        <f>IF(LEN(D139)=0,1,MATCH(D139,PlayerDetails!$I:$I,0))</f>
        <v>#N/A</v>
      </c>
      <c r="J139" s="128" t="e">
        <f>IF(LEN(E139)=0,1,MATCH(E139,PlayerDetails!$I:$I,0))</f>
        <v>#N/A</v>
      </c>
    </row>
    <row r="140" spans="1:10" x14ac:dyDescent="0.2">
      <c r="A140" s="32" t="s">
        <v>5</v>
      </c>
      <c r="B140" s="1" t="s">
        <v>185</v>
      </c>
      <c r="C140" s="129"/>
      <c r="D140" s="118">
        <f>C140</f>
        <v>0</v>
      </c>
      <c r="E140" s="118">
        <f t="shared" si="4"/>
        <v>0</v>
      </c>
      <c r="F140" s="32" t="s">
        <v>204</v>
      </c>
      <c r="H140" s="128">
        <f>IF(LEN(C140)=0,1,MATCH(C140,PlayerDetails!$I:$I,0))</f>
        <v>1</v>
      </c>
      <c r="I140" s="128" t="e">
        <f>IF(LEN(D140)=0,1,MATCH(D140,PlayerDetails!$I:$I,0))</f>
        <v>#N/A</v>
      </c>
      <c r="J140" s="128" t="e">
        <f>IF(LEN(E140)=0,1,MATCH(E140,PlayerDetails!$I:$I,0))</f>
        <v>#N/A</v>
      </c>
    </row>
    <row r="141" spans="1:10" x14ac:dyDescent="0.2">
      <c r="A141" s="32" t="s">
        <v>5</v>
      </c>
      <c r="B141" s="1" t="s">
        <v>192</v>
      </c>
      <c r="C141" s="129"/>
      <c r="D141" s="118">
        <f>C141</f>
        <v>0</v>
      </c>
      <c r="E141" s="118">
        <f t="shared" si="4"/>
        <v>0</v>
      </c>
      <c r="F141" s="32" t="s">
        <v>205</v>
      </c>
      <c r="H141" s="128">
        <f>IF(LEN(C141)=0,1,MATCH(C141,PlayerDetails!$I:$I,0))</f>
        <v>1</v>
      </c>
      <c r="I141" s="128" t="e">
        <f>IF(LEN(D141)=0,1,MATCH(D141,PlayerDetails!$I:$I,0))</f>
        <v>#N/A</v>
      </c>
      <c r="J141" s="128" t="e">
        <f>IF(LEN(E141)=0,1,MATCH(E141,PlayerDetails!$I:$I,0))</f>
        <v>#N/A</v>
      </c>
    </row>
    <row r="142" spans="1:10" x14ac:dyDescent="0.2">
      <c r="A142" s="32" t="s">
        <v>5</v>
      </c>
      <c r="B142" s="1" t="s">
        <v>201</v>
      </c>
      <c r="C142" s="129"/>
      <c r="D142" s="118">
        <f>C142</f>
        <v>0</v>
      </c>
      <c r="E142" s="118">
        <f t="shared" si="4"/>
        <v>0</v>
      </c>
      <c r="F142" s="32" t="s">
        <v>206</v>
      </c>
      <c r="H142" s="128">
        <f>IF(LEN(C142)=0,1,MATCH(C142,PlayerDetails!$I:$I,0))</f>
        <v>1</v>
      </c>
      <c r="I142" s="128" t="e">
        <f>IF(LEN(D142)=0,1,MATCH(D142,PlayerDetails!$I:$I,0))</f>
        <v>#N/A</v>
      </c>
      <c r="J142" s="128" t="e">
        <f>IF(LEN(E142)=0,1,MATCH(E142,PlayerDetails!$I:$I,0))</f>
        <v>#N/A</v>
      </c>
    </row>
    <row r="143" spans="1:10" x14ac:dyDescent="0.2">
      <c r="A143" s="32" t="s">
        <v>11</v>
      </c>
      <c r="B143" s="1" t="s">
        <v>32</v>
      </c>
      <c r="C143" s="129"/>
      <c r="D143" s="135">
        <f t="shared" ref="D143:E158" si="5">C143</f>
        <v>0</v>
      </c>
      <c r="E143" s="135">
        <f t="shared" si="5"/>
        <v>0</v>
      </c>
      <c r="F143" s="32" t="s">
        <v>124</v>
      </c>
      <c r="H143" s="128">
        <f>IF(LEN(C143)=0,1,MATCH(C143,PlayerDetails!$I:$I,0))</f>
        <v>1</v>
      </c>
      <c r="I143" s="128" t="e">
        <f>IF(LEN(D143)=0,1,MATCH(D143,PlayerDetails!$I:$I,0))</f>
        <v>#N/A</v>
      </c>
      <c r="J143" s="128" t="e">
        <f>IF(LEN(E143)=0,1,MATCH(E143,PlayerDetails!$I:$I,0))</f>
        <v>#N/A</v>
      </c>
    </row>
    <row r="144" spans="1:10" x14ac:dyDescent="0.2">
      <c r="A144" s="32" t="s">
        <v>11</v>
      </c>
      <c r="B144" s="1" t="s">
        <v>39</v>
      </c>
      <c r="C144" s="129"/>
      <c r="D144" s="135">
        <f t="shared" si="5"/>
        <v>0</v>
      </c>
      <c r="E144" s="135">
        <f t="shared" si="5"/>
        <v>0</v>
      </c>
      <c r="F144" s="32" t="s">
        <v>125</v>
      </c>
      <c r="H144" s="128">
        <f>IF(LEN(C144)=0,1,MATCH(C144,PlayerDetails!$I:$I,0))</f>
        <v>1</v>
      </c>
      <c r="I144" s="128" t="e">
        <f>IF(LEN(D144)=0,1,MATCH(D144,PlayerDetails!$I:$I,0))</f>
        <v>#N/A</v>
      </c>
      <c r="J144" s="128" t="e">
        <f>IF(LEN(E144)=0,1,MATCH(E144,PlayerDetails!$I:$I,0))</f>
        <v>#N/A</v>
      </c>
    </row>
    <row r="145" spans="1:10" x14ac:dyDescent="0.2">
      <c r="A145" s="32" t="s">
        <v>11</v>
      </c>
      <c r="B145" s="1" t="s">
        <v>46</v>
      </c>
      <c r="C145" s="129"/>
      <c r="D145" s="135">
        <f t="shared" si="5"/>
        <v>0</v>
      </c>
      <c r="E145" s="135">
        <f t="shared" si="5"/>
        <v>0</v>
      </c>
      <c r="F145" s="32" t="s">
        <v>126</v>
      </c>
      <c r="H145" s="128">
        <f>IF(LEN(C145)=0,1,MATCH(C145,PlayerDetails!$I:$I,0))</f>
        <v>1</v>
      </c>
      <c r="I145" s="128" t="e">
        <f>IF(LEN(D145)=0,1,MATCH(D145,PlayerDetails!$I:$I,0))</f>
        <v>#N/A</v>
      </c>
      <c r="J145" s="128" t="e">
        <f>IF(LEN(E145)=0,1,MATCH(E145,PlayerDetails!$I:$I,0))</f>
        <v>#N/A</v>
      </c>
    </row>
    <row r="146" spans="1:10" x14ac:dyDescent="0.2">
      <c r="A146" s="32" t="s">
        <v>11</v>
      </c>
      <c r="B146" s="1" t="s">
        <v>53</v>
      </c>
      <c r="C146" s="129"/>
      <c r="D146" s="135">
        <f t="shared" si="5"/>
        <v>0</v>
      </c>
      <c r="E146" s="135">
        <f t="shared" si="5"/>
        <v>0</v>
      </c>
      <c r="F146" s="32" t="s">
        <v>127</v>
      </c>
      <c r="H146" s="128">
        <f>IF(LEN(C146)=0,1,MATCH(C146,PlayerDetails!$I:$I,0))</f>
        <v>1</v>
      </c>
      <c r="I146" s="128" t="e">
        <f>IF(LEN(D146)=0,1,MATCH(D146,PlayerDetails!$I:$I,0))</f>
        <v>#N/A</v>
      </c>
      <c r="J146" s="128" t="e">
        <f>IF(LEN(E146)=0,1,MATCH(E146,PlayerDetails!$I:$I,0))</f>
        <v>#N/A</v>
      </c>
    </row>
    <row r="147" spans="1:10" x14ac:dyDescent="0.2">
      <c r="A147" s="32" t="s">
        <v>11</v>
      </c>
      <c r="B147" s="1" t="s">
        <v>60</v>
      </c>
      <c r="C147" s="129"/>
      <c r="D147" s="135">
        <f t="shared" si="5"/>
        <v>0</v>
      </c>
      <c r="E147" s="135">
        <f t="shared" si="5"/>
        <v>0</v>
      </c>
      <c r="F147" s="32" t="s">
        <v>128</v>
      </c>
      <c r="H147" s="128">
        <f>IF(LEN(C147)=0,1,MATCH(C147,PlayerDetails!$I:$I,0))</f>
        <v>1</v>
      </c>
      <c r="I147" s="128" t="e">
        <f>IF(LEN(D147)=0,1,MATCH(D147,PlayerDetails!$I:$I,0))</f>
        <v>#N/A</v>
      </c>
      <c r="J147" s="128" t="e">
        <f>IF(LEN(E147)=0,1,MATCH(E147,PlayerDetails!$I:$I,0))</f>
        <v>#N/A</v>
      </c>
    </row>
    <row r="148" spans="1:10" x14ac:dyDescent="0.2">
      <c r="A148" s="32" t="s">
        <v>11</v>
      </c>
      <c r="B148" s="1" t="s">
        <v>67</v>
      </c>
      <c r="C148" s="129"/>
      <c r="D148" s="135">
        <f t="shared" si="5"/>
        <v>0</v>
      </c>
      <c r="E148" s="135">
        <f t="shared" si="5"/>
        <v>0</v>
      </c>
      <c r="F148" s="32" t="s">
        <v>129</v>
      </c>
      <c r="H148" s="128">
        <f>IF(LEN(C148)=0,1,MATCH(C148,PlayerDetails!$I:$I,0))</f>
        <v>1</v>
      </c>
      <c r="I148" s="128" t="e">
        <f>IF(LEN(D148)=0,1,MATCH(D148,PlayerDetails!$I:$I,0))</f>
        <v>#N/A</v>
      </c>
      <c r="J148" s="128" t="e">
        <f>IF(LEN(E148)=0,1,MATCH(E148,PlayerDetails!$I:$I,0))</f>
        <v>#N/A</v>
      </c>
    </row>
    <row r="149" spans="1:10" x14ac:dyDescent="0.2">
      <c r="A149" s="32" t="s">
        <v>11</v>
      </c>
      <c r="B149" s="1" t="s">
        <v>74</v>
      </c>
      <c r="C149" s="129"/>
      <c r="D149" s="135">
        <f t="shared" si="5"/>
        <v>0</v>
      </c>
      <c r="E149" s="135">
        <f t="shared" si="5"/>
        <v>0</v>
      </c>
      <c r="F149" s="32" t="s">
        <v>130</v>
      </c>
      <c r="H149" s="128">
        <f>IF(LEN(C149)=0,1,MATCH(C149,PlayerDetails!$I:$I,0))</f>
        <v>1</v>
      </c>
      <c r="I149" s="128" t="e">
        <f>IF(LEN(D149)=0,1,MATCH(D149,PlayerDetails!$I:$I,0))</f>
        <v>#N/A</v>
      </c>
      <c r="J149" s="128" t="e">
        <f>IF(LEN(E149)=0,1,MATCH(E149,PlayerDetails!$I:$I,0))</f>
        <v>#N/A</v>
      </c>
    </row>
    <row r="150" spans="1:10" x14ac:dyDescent="0.2">
      <c r="A150" s="32" t="s">
        <v>11</v>
      </c>
      <c r="B150" s="1" t="s">
        <v>81</v>
      </c>
      <c r="C150" s="129"/>
      <c r="D150" s="135">
        <f t="shared" si="5"/>
        <v>0</v>
      </c>
      <c r="E150" s="135">
        <f t="shared" si="5"/>
        <v>0</v>
      </c>
      <c r="F150" s="32" t="s">
        <v>131</v>
      </c>
      <c r="H150" s="128">
        <f>IF(LEN(C150)=0,1,MATCH(C150,PlayerDetails!$I:$I,0))</f>
        <v>1</v>
      </c>
      <c r="I150" s="128" t="e">
        <f>IF(LEN(D150)=0,1,MATCH(D150,PlayerDetails!$I:$I,0))</f>
        <v>#N/A</v>
      </c>
      <c r="J150" s="128" t="e">
        <f>IF(LEN(E150)=0,1,MATCH(E150,PlayerDetails!$I:$I,0))</f>
        <v>#N/A</v>
      </c>
    </row>
    <row r="151" spans="1:10" x14ac:dyDescent="0.2">
      <c r="A151" s="32" t="s">
        <v>11</v>
      </c>
      <c r="B151" s="1" t="s">
        <v>88</v>
      </c>
      <c r="C151" s="129"/>
      <c r="D151" s="135">
        <f t="shared" si="5"/>
        <v>0</v>
      </c>
      <c r="E151" s="135">
        <f t="shared" si="5"/>
        <v>0</v>
      </c>
      <c r="F151" s="32" t="s">
        <v>132</v>
      </c>
      <c r="H151" s="128">
        <f>IF(LEN(C151)=0,1,MATCH(C151,PlayerDetails!$I:$I,0))</f>
        <v>1</v>
      </c>
      <c r="I151" s="128" t="e">
        <f>IF(LEN(D151)=0,1,MATCH(D151,PlayerDetails!$I:$I,0))</f>
        <v>#N/A</v>
      </c>
      <c r="J151" s="128" t="e">
        <f>IF(LEN(E151)=0,1,MATCH(E151,PlayerDetails!$I:$I,0))</f>
        <v>#N/A</v>
      </c>
    </row>
    <row r="152" spans="1:10" x14ac:dyDescent="0.2">
      <c r="A152" s="32" t="s">
        <v>11</v>
      </c>
      <c r="B152" s="1" t="s">
        <v>95</v>
      </c>
      <c r="C152" s="129"/>
      <c r="D152" s="135">
        <f t="shared" si="5"/>
        <v>0</v>
      </c>
      <c r="E152" s="135">
        <f t="shared" si="5"/>
        <v>0</v>
      </c>
      <c r="F152" s="32" t="s">
        <v>133</v>
      </c>
      <c r="H152" s="128">
        <f>IF(LEN(C152)=0,1,MATCH(C152,PlayerDetails!$I:$I,0))</f>
        <v>1</v>
      </c>
      <c r="I152" s="128" t="e">
        <f>IF(LEN(D152)=0,1,MATCH(D152,PlayerDetails!$I:$I,0))</f>
        <v>#N/A</v>
      </c>
      <c r="J152" s="128" t="e">
        <f>IF(LEN(E152)=0,1,MATCH(E152,PlayerDetails!$I:$I,0))</f>
        <v>#N/A</v>
      </c>
    </row>
    <row r="153" spans="1:10" x14ac:dyDescent="0.2">
      <c r="A153" s="32" t="s">
        <v>11</v>
      </c>
      <c r="B153" s="1" t="s">
        <v>102</v>
      </c>
      <c r="C153" s="129"/>
      <c r="D153" s="135">
        <f t="shared" si="5"/>
        <v>0</v>
      </c>
      <c r="E153" s="135">
        <f t="shared" si="5"/>
        <v>0</v>
      </c>
      <c r="F153" s="32" t="s">
        <v>134</v>
      </c>
      <c r="H153" s="128">
        <f>IF(LEN(C153)=0,1,MATCH(C153,PlayerDetails!$I:$I,0))</f>
        <v>1</v>
      </c>
      <c r="I153" s="128" t="e">
        <f>IF(LEN(D153)=0,1,MATCH(D153,PlayerDetails!$I:$I,0))</f>
        <v>#N/A</v>
      </c>
      <c r="J153" s="128" t="e">
        <f>IF(LEN(E153)=0,1,MATCH(E153,PlayerDetails!$I:$I,0))</f>
        <v>#N/A</v>
      </c>
    </row>
    <row r="154" spans="1:10" x14ac:dyDescent="0.2">
      <c r="A154" s="32" t="s">
        <v>11</v>
      </c>
      <c r="B154" s="1" t="s">
        <v>109</v>
      </c>
      <c r="C154" s="129"/>
      <c r="D154" s="135">
        <f t="shared" si="5"/>
        <v>0</v>
      </c>
      <c r="E154" s="135">
        <f t="shared" si="5"/>
        <v>0</v>
      </c>
      <c r="F154" s="32" t="s">
        <v>135</v>
      </c>
      <c r="H154" s="128">
        <f>IF(LEN(C154)=0,1,MATCH(C154,PlayerDetails!$I:$I,0))</f>
        <v>1</v>
      </c>
      <c r="I154" s="128" t="e">
        <f>IF(LEN(D154)=0,1,MATCH(D154,PlayerDetails!$I:$I,0))</f>
        <v>#N/A</v>
      </c>
      <c r="J154" s="128" t="e">
        <f>IF(LEN(E154)=0,1,MATCH(E154,PlayerDetails!$I:$I,0))</f>
        <v>#N/A</v>
      </c>
    </row>
    <row r="155" spans="1:10" x14ac:dyDescent="0.2">
      <c r="A155" s="32" t="s">
        <v>11</v>
      </c>
      <c r="B155" s="1" t="s">
        <v>144</v>
      </c>
      <c r="C155" s="129"/>
      <c r="D155" s="135">
        <f t="shared" si="5"/>
        <v>0</v>
      </c>
      <c r="E155" s="135">
        <f t="shared" si="5"/>
        <v>0</v>
      </c>
      <c r="F155" s="32" t="s">
        <v>614</v>
      </c>
      <c r="H155" s="128">
        <f>IF(LEN(C155)=0,1,MATCH(C155,PlayerDetails!$I:$I,0))</f>
        <v>1</v>
      </c>
      <c r="I155" s="128" t="e">
        <f>IF(LEN(D155)=0,1,MATCH(D155,PlayerDetails!$I:$I,0))</f>
        <v>#N/A</v>
      </c>
      <c r="J155" s="128" t="e">
        <f>IF(LEN(E155)=0,1,MATCH(E155,PlayerDetails!$I:$I,0))</f>
        <v>#N/A</v>
      </c>
    </row>
    <row r="156" spans="1:10" x14ac:dyDescent="0.2">
      <c r="A156" s="32" t="s">
        <v>11</v>
      </c>
      <c r="B156" s="1" t="s">
        <v>152</v>
      </c>
      <c r="C156" s="129"/>
      <c r="D156" s="135">
        <f t="shared" si="5"/>
        <v>0</v>
      </c>
      <c r="E156" s="135">
        <f t="shared" si="5"/>
        <v>0</v>
      </c>
      <c r="F156" s="32" t="s">
        <v>615</v>
      </c>
      <c r="H156" s="128">
        <f>IF(LEN(C156)=0,1,MATCH(C156,PlayerDetails!$I:$I,0))</f>
        <v>1</v>
      </c>
      <c r="I156" s="128" t="e">
        <f>IF(LEN(D156)=0,1,MATCH(D156,PlayerDetails!$I:$I,0))</f>
        <v>#N/A</v>
      </c>
      <c r="J156" s="128" t="e">
        <f>IF(LEN(E156)=0,1,MATCH(E156,PlayerDetails!$I:$I,0))</f>
        <v>#N/A</v>
      </c>
    </row>
    <row r="157" spans="1:10" x14ac:dyDescent="0.2">
      <c r="A157" s="32" t="s">
        <v>11</v>
      </c>
      <c r="B157" s="1" t="s">
        <v>155</v>
      </c>
      <c r="C157" s="129"/>
      <c r="D157" s="135">
        <f t="shared" si="5"/>
        <v>0</v>
      </c>
      <c r="E157" s="135">
        <f t="shared" si="5"/>
        <v>0</v>
      </c>
      <c r="F157" s="32" t="s">
        <v>616</v>
      </c>
      <c r="H157" s="128">
        <f>IF(LEN(C157)=0,1,MATCH(C157,PlayerDetails!$I:$I,0))</f>
        <v>1</v>
      </c>
      <c r="I157" s="128" t="e">
        <f>IF(LEN(D157)=0,1,MATCH(D157,PlayerDetails!$I:$I,0))</f>
        <v>#N/A</v>
      </c>
      <c r="J157" s="128" t="e">
        <f>IF(LEN(E157)=0,1,MATCH(E157,PlayerDetails!$I:$I,0))</f>
        <v>#N/A</v>
      </c>
    </row>
    <row r="158" spans="1:10" x14ac:dyDescent="0.2">
      <c r="A158" s="32" t="s">
        <v>11</v>
      </c>
      <c r="B158" s="1" t="s">
        <v>169</v>
      </c>
      <c r="C158" s="129"/>
      <c r="D158" s="135">
        <f>C158</f>
        <v>0</v>
      </c>
      <c r="E158" s="135">
        <f t="shared" si="5"/>
        <v>0</v>
      </c>
      <c r="F158" s="32" t="s">
        <v>617</v>
      </c>
      <c r="H158" s="128">
        <f>IF(LEN(C158)=0,1,MATCH(C158,PlayerDetails!$I:$I,0))</f>
        <v>1</v>
      </c>
      <c r="I158" s="128" t="e">
        <f>IF(LEN(D158)=0,1,MATCH(D158,PlayerDetails!$I:$I,0))</f>
        <v>#N/A</v>
      </c>
      <c r="J158" s="128" t="e">
        <f>IF(LEN(E158)=0,1,MATCH(E158,PlayerDetails!$I:$I,0))</f>
        <v>#N/A</v>
      </c>
    </row>
    <row r="159" spans="1:10" x14ac:dyDescent="0.2">
      <c r="A159" s="32" t="s">
        <v>11</v>
      </c>
      <c r="B159" s="1" t="s">
        <v>174</v>
      </c>
      <c r="C159" s="129"/>
      <c r="D159" s="118">
        <f>C159</f>
        <v>0</v>
      </c>
      <c r="E159" s="118">
        <f t="shared" ref="E159:E222" si="6">D159</f>
        <v>0</v>
      </c>
      <c r="F159" s="32" t="s">
        <v>203</v>
      </c>
      <c r="H159" s="128">
        <f>IF(LEN(C159)=0,1,MATCH(C159,PlayerDetails!$I:$I,0))</f>
        <v>1</v>
      </c>
      <c r="I159" s="128" t="e">
        <f>IF(LEN(D159)=0,1,MATCH(D159,PlayerDetails!$I:$I,0))</f>
        <v>#N/A</v>
      </c>
      <c r="J159" s="128" t="e">
        <f>IF(LEN(E159)=0,1,MATCH(E159,PlayerDetails!$I:$I,0))</f>
        <v>#N/A</v>
      </c>
    </row>
    <row r="160" spans="1:10" x14ac:dyDescent="0.2">
      <c r="A160" s="32" t="s">
        <v>11</v>
      </c>
      <c r="B160" s="1" t="s">
        <v>184</v>
      </c>
      <c r="C160" s="129"/>
      <c r="D160" s="118">
        <f>C160</f>
        <v>0</v>
      </c>
      <c r="E160" s="118">
        <f t="shared" si="6"/>
        <v>0</v>
      </c>
      <c r="F160" s="32" t="s">
        <v>204</v>
      </c>
      <c r="H160" s="128">
        <f>IF(LEN(C160)=0,1,MATCH(C160,PlayerDetails!$I:$I,0))</f>
        <v>1</v>
      </c>
      <c r="I160" s="128" t="e">
        <f>IF(LEN(D160)=0,1,MATCH(D160,PlayerDetails!$I:$I,0))</f>
        <v>#N/A</v>
      </c>
      <c r="J160" s="128" t="e">
        <f>IF(LEN(E160)=0,1,MATCH(E160,PlayerDetails!$I:$I,0))</f>
        <v>#N/A</v>
      </c>
    </row>
    <row r="161" spans="1:10" x14ac:dyDescent="0.2">
      <c r="A161" s="32" t="s">
        <v>11</v>
      </c>
      <c r="B161" s="1" t="s">
        <v>190</v>
      </c>
      <c r="C161" s="129"/>
      <c r="D161" s="118">
        <f>C161</f>
        <v>0</v>
      </c>
      <c r="E161" s="118">
        <f t="shared" si="6"/>
        <v>0</v>
      </c>
      <c r="F161" s="32" t="s">
        <v>205</v>
      </c>
      <c r="H161" s="128">
        <f>IF(LEN(C161)=0,1,MATCH(C161,PlayerDetails!$I:$I,0))</f>
        <v>1</v>
      </c>
      <c r="I161" s="128" t="e">
        <f>IF(LEN(D161)=0,1,MATCH(D161,PlayerDetails!$I:$I,0))</f>
        <v>#N/A</v>
      </c>
      <c r="J161" s="128" t="e">
        <f>IF(LEN(E161)=0,1,MATCH(E161,PlayerDetails!$I:$I,0))</f>
        <v>#N/A</v>
      </c>
    </row>
    <row r="162" spans="1:10" x14ac:dyDescent="0.2">
      <c r="A162" s="32" t="s">
        <v>11</v>
      </c>
      <c r="B162" s="1" t="s">
        <v>193</v>
      </c>
      <c r="C162" s="129"/>
      <c r="D162" s="118">
        <f>C162</f>
        <v>0</v>
      </c>
      <c r="E162" s="118">
        <f t="shared" si="6"/>
        <v>0</v>
      </c>
      <c r="F162" s="32" t="s">
        <v>206</v>
      </c>
      <c r="H162" s="128">
        <f>IF(LEN(C162)=0,1,MATCH(C162,PlayerDetails!$I:$I,0))</f>
        <v>1</v>
      </c>
      <c r="I162" s="128" t="e">
        <f>IF(LEN(D162)=0,1,MATCH(D162,PlayerDetails!$I:$I,0))</f>
        <v>#N/A</v>
      </c>
      <c r="J162" s="128" t="e">
        <f>IF(LEN(E162)=0,1,MATCH(E162,PlayerDetails!$I:$I,0))</f>
        <v>#N/A</v>
      </c>
    </row>
    <row r="163" spans="1:10" x14ac:dyDescent="0.2">
      <c r="A163" s="32" t="s">
        <v>13</v>
      </c>
      <c r="B163" s="1" t="s">
        <v>214</v>
      </c>
      <c r="C163" s="129"/>
      <c r="D163" s="135">
        <f t="shared" ref="D163:E223" si="7">C163</f>
        <v>0</v>
      </c>
      <c r="E163" s="135">
        <f t="shared" si="6"/>
        <v>0</v>
      </c>
      <c r="F163" s="32" t="s">
        <v>124</v>
      </c>
      <c r="H163" s="128">
        <f>IF(LEN(C163)=0,1,MATCH(C163,PlayerDetails!$I:$I,0))</f>
        <v>1</v>
      </c>
      <c r="I163" s="128" t="e">
        <f>IF(LEN(D163)=0,1,MATCH(D163,PlayerDetails!$I:$I,0))</f>
        <v>#N/A</v>
      </c>
      <c r="J163" s="128" t="e">
        <f>IF(LEN(E163)=0,1,MATCH(E163,PlayerDetails!$I:$I,0))</f>
        <v>#N/A</v>
      </c>
    </row>
    <row r="164" spans="1:10" x14ac:dyDescent="0.2">
      <c r="A164" s="32" t="s">
        <v>13</v>
      </c>
      <c r="B164" s="1" t="s">
        <v>215</v>
      </c>
      <c r="C164" s="129"/>
      <c r="D164" s="135">
        <f t="shared" si="7"/>
        <v>0</v>
      </c>
      <c r="E164" s="135">
        <f t="shared" si="6"/>
        <v>0</v>
      </c>
      <c r="F164" s="32" t="s">
        <v>125</v>
      </c>
      <c r="H164" s="128">
        <f>IF(LEN(C164)=0,1,MATCH(C164,PlayerDetails!$I:$I,0))</f>
        <v>1</v>
      </c>
      <c r="I164" s="128" t="e">
        <f>IF(LEN(D164)=0,1,MATCH(D164,PlayerDetails!$I:$I,0))</f>
        <v>#N/A</v>
      </c>
      <c r="J164" s="128" t="e">
        <f>IF(LEN(E164)=0,1,MATCH(E164,PlayerDetails!$I:$I,0))</f>
        <v>#N/A</v>
      </c>
    </row>
    <row r="165" spans="1:10" x14ac:dyDescent="0.2">
      <c r="A165" s="32" t="s">
        <v>13</v>
      </c>
      <c r="B165" s="1" t="s">
        <v>216</v>
      </c>
      <c r="C165" s="129"/>
      <c r="D165" s="135">
        <f t="shared" si="7"/>
        <v>0</v>
      </c>
      <c r="E165" s="135">
        <f t="shared" si="6"/>
        <v>0</v>
      </c>
      <c r="F165" s="32" t="s">
        <v>126</v>
      </c>
      <c r="H165" s="128">
        <f>IF(LEN(C165)=0,1,MATCH(C165,PlayerDetails!$I:$I,0))</f>
        <v>1</v>
      </c>
      <c r="I165" s="128" t="e">
        <f>IF(LEN(D165)=0,1,MATCH(D165,PlayerDetails!$I:$I,0))</f>
        <v>#N/A</v>
      </c>
      <c r="J165" s="128" t="e">
        <f>IF(LEN(E165)=0,1,MATCH(E165,PlayerDetails!$I:$I,0))</f>
        <v>#N/A</v>
      </c>
    </row>
    <row r="166" spans="1:10" x14ac:dyDescent="0.2">
      <c r="A166" s="32" t="s">
        <v>13</v>
      </c>
      <c r="B166" s="1" t="s">
        <v>217</v>
      </c>
      <c r="C166" s="129"/>
      <c r="D166" s="135">
        <f t="shared" si="7"/>
        <v>0</v>
      </c>
      <c r="E166" s="135">
        <f t="shared" si="6"/>
        <v>0</v>
      </c>
      <c r="F166" s="32" t="s">
        <v>127</v>
      </c>
      <c r="H166" s="128">
        <f>IF(LEN(C166)=0,1,MATCH(C166,PlayerDetails!$I:$I,0))</f>
        <v>1</v>
      </c>
      <c r="I166" s="128" t="e">
        <f>IF(LEN(D166)=0,1,MATCH(D166,PlayerDetails!$I:$I,0))</f>
        <v>#N/A</v>
      </c>
      <c r="J166" s="128" t="e">
        <f>IF(LEN(E166)=0,1,MATCH(E166,PlayerDetails!$I:$I,0))</f>
        <v>#N/A</v>
      </c>
    </row>
    <row r="167" spans="1:10" x14ac:dyDescent="0.2">
      <c r="A167" s="32" t="s">
        <v>13</v>
      </c>
      <c r="B167" s="1" t="s">
        <v>218</v>
      </c>
      <c r="C167" s="129"/>
      <c r="D167" s="135">
        <f t="shared" si="7"/>
        <v>0</v>
      </c>
      <c r="E167" s="135">
        <f t="shared" si="6"/>
        <v>0</v>
      </c>
      <c r="F167" s="32" t="s">
        <v>128</v>
      </c>
      <c r="H167" s="128">
        <f>IF(LEN(C167)=0,1,MATCH(C167,PlayerDetails!$I:$I,0))</f>
        <v>1</v>
      </c>
      <c r="I167" s="128" t="e">
        <f>IF(LEN(D167)=0,1,MATCH(D167,PlayerDetails!$I:$I,0))</f>
        <v>#N/A</v>
      </c>
      <c r="J167" s="128" t="e">
        <f>IF(LEN(E167)=0,1,MATCH(E167,PlayerDetails!$I:$I,0))</f>
        <v>#N/A</v>
      </c>
    </row>
    <row r="168" spans="1:10" x14ac:dyDescent="0.2">
      <c r="A168" s="32" t="s">
        <v>13</v>
      </c>
      <c r="B168" s="1" t="s">
        <v>219</v>
      </c>
      <c r="C168" s="129"/>
      <c r="D168" s="135">
        <f t="shared" si="7"/>
        <v>0</v>
      </c>
      <c r="E168" s="135">
        <f t="shared" si="6"/>
        <v>0</v>
      </c>
      <c r="F168" s="32" t="s">
        <v>129</v>
      </c>
      <c r="H168" s="128">
        <f>IF(LEN(C168)=0,1,MATCH(C168,PlayerDetails!$I:$I,0))</f>
        <v>1</v>
      </c>
      <c r="I168" s="128" t="e">
        <f>IF(LEN(D168)=0,1,MATCH(D168,PlayerDetails!$I:$I,0))</f>
        <v>#N/A</v>
      </c>
      <c r="J168" s="128" t="e">
        <f>IF(LEN(E168)=0,1,MATCH(E168,PlayerDetails!$I:$I,0))</f>
        <v>#N/A</v>
      </c>
    </row>
    <row r="169" spans="1:10" x14ac:dyDescent="0.2">
      <c r="A169" s="32" t="s">
        <v>13</v>
      </c>
      <c r="B169" s="1" t="s">
        <v>220</v>
      </c>
      <c r="C169" s="129"/>
      <c r="D169" s="135">
        <f t="shared" si="7"/>
        <v>0</v>
      </c>
      <c r="E169" s="135">
        <f t="shared" si="6"/>
        <v>0</v>
      </c>
      <c r="F169" s="32" t="s">
        <v>130</v>
      </c>
      <c r="H169" s="128">
        <f>IF(LEN(C169)=0,1,MATCH(C169,PlayerDetails!$I:$I,0))</f>
        <v>1</v>
      </c>
      <c r="I169" s="128" t="e">
        <f>IF(LEN(D169)=0,1,MATCH(D169,PlayerDetails!$I:$I,0))</f>
        <v>#N/A</v>
      </c>
      <c r="J169" s="128" t="e">
        <f>IF(LEN(E169)=0,1,MATCH(E169,PlayerDetails!$I:$I,0))</f>
        <v>#N/A</v>
      </c>
    </row>
    <row r="170" spans="1:10" x14ac:dyDescent="0.2">
      <c r="A170" s="32" t="s">
        <v>13</v>
      </c>
      <c r="B170" s="1" t="s">
        <v>221</v>
      </c>
      <c r="C170" s="129"/>
      <c r="D170" s="135">
        <f t="shared" si="7"/>
        <v>0</v>
      </c>
      <c r="E170" s="135">
        <f t="shared" si="6"/>
        <v>0</v>
      </c>
      <c r="F170" s="32" t="s">
        <v>131</v>
      </c>
      <c r="H170" s="128">
        <f>IF(LEN(C170)=0,1,MATCH(C170,PlayerDetails!$I:$I,0))</f>
        <v>1</v>
      </c>
      <c r="I170" s="128" t="e">
        <f>IF(LEN(D170)=0,1,MATCH(D170,PlayerDetails!$I:$I,0))</f>
        <v>#N/A</v>
      </c>
      <c r="J170" s="128" t="e">
        <f>IF(LEN(E170)=0,1,MATCH(E170,PlayerDetails!$I:$I,0))</f>
        <v>#N/A</v>
      </c>
    </row>
    <row r="171" spans="1:10" x14ac:dyDescent="0.2">
      <c r="A171" s="32" t="s">
        <v>13</v>
      </c>
      <c r="B171" s="1" t="s">
        <v>222</v>
      </c>
      <c r="C171" s="129"/>
      <c r="D171" s="135">
        <f t="shared" si="7"/>
        <v>0</v>
      </c>
      <c r="E171" s="135">
        <f t="shared" si="6"/>
        <v>0</v>
      </c>
      <c r="F171" s="32" t="s">
        <v>132</v>
      </c>
      <c r="H171" s="128">
        <f>IF(LEN(C171)=0,1,MATCH(C171,PlayerDetails!$I:$I,0))</f>
        <v>1</v>
      </c>
      <c r="I171" s="128" t="e">
        <f>IF(LEN(D171)=0,1,MATCH(D171,PlayerDetails!$I:$I,0))</f>
        <v>#N/A</v>
      </c>
      <c r="J171" s="128" t="e">
        <f>IF(LEN(E171)=0,1,MATCH(E171,PlayerDetails!$I:$I,0))</f>
        <v>#N/A</v>
      </c>
    </row>
    <row r="172" spans="1:10" x14ac:dyDescent="0.2">
      <c r="A172" s="32" t="s">
        <v>13</v>
      </c>
      <c r="B172" s="1" t="s">
        <v>223</v>
      </c>
      <c r="C172" s="129"/>
      <c r="D172" s="135">
        <f t="shared" si="7"/>
        <v>0</v>
      </c>
      <c r="E172" s="135">
        <f t="shared" si="6"/>
        <v>0</v>
      </c>
      <c r="F172" s="32" t="s">
        <v>133</v>
      </c>
      <c r="H172" s="128">
        <f>IF(LEN(C172)=0,1,MATCH(C172,PlayerDetails!$I:$I,0))</f>
        <v>1</v>
      </c>
      <c r="I172" s="128" t="e">
        <f>IF(LEN(D172)=0,1,MATCH(D172,PlayerDetails!$I:$I,0))</f>
        <v>#N/A</v>
      </c>
      <c r="J172" s="128" t="e">
        <f>IF(LEN(E172)=0,1,MATCH(E172,PlayerDetails!$I:$I,0))</f>
        <v>#N/A</v>
      </c>
    </row>
    <row r="173" spans="1:10" x14ac:dyDescent="0.2">
      <c r="A173" s="32" t="s">
        <v>13</v>
      </c>
      <c r="B173" s="1" t="s">
        <v>224</v>
      </c>
      <c r="C173" s="129"/>
      <c r="D173" s="135">
        <f t="shared" si="7"/>
        <v>0</v>
      </c>
      <c r="E173" s="135">
        <f t="shared" si="6"/>
        <v>0</v>
      </c>
      <c r="F173" s="32" t="s">
        <v>134</v>
      </c>
      <c r="H173" s="128">
        <f>IF(LEN(C173)=0,1,MATCH(C173,PlayerDetails!$I:$I,0))</f>
        <v>1</v>
      </c>
      <c r="I173" s="128" t="e">
        <f>IF(LEN(D173)=0,1,MATCH(D173,PlayerDetails!$I:$I,0))</f>
        <v>#N/A</v>
      </c>
      <c r="J173" s="128" t="e">
        <f>IF(LEN(E173)=0,1,MATCH(E173,PlayerDetails!$I:$I,0))</f>
        <v>#N/A</v>
      </c>
    </row>
    <row r="174" spans="1:10" x14ac:dyDescent="0.2">
      <c r="A174" s="32" t="s">
        <v>13</v>
      </c>
      <c r="B174" s="1" t="s">
        <v>225</v>
      </c>
      <c r="C174" s="129"/>
      <c r="D174" s="135">
        <f t="shared" si="7"/>
        <v>0</v>
      </c>
      <c r="E174" s="135">
        <f t="shared" si="6"/>
        <v>0</v>
      </c>
      <c r="F174" s="32" t="s">
        <v>135</v>
      </c>
      <c r="H174" s="128">
        <f>IF(LEN(C174)=0,1,MATCH(C174,PlayerDetails!$I:$I,0))</f>
        <v>1</v>
      </c>
      <c r="I174" s="128" t="e">
        <f>IF(LEN(D174)=0,1,MATCH(D174,PlayerDetails!$I:$I,0))</f>
        <v>#N/A</v>
      </c>
      <c r="J174" s="128" t="e">
        <f>IF(LEN(E174)=0,1,MATCH(E174,PlayerDetails!$I:$I,0))</f>
        <v>#N/A</v>
      </c>
    </row>
    <row r="175" spans="1:10" x14ac:dyDescent="0.2">
      <c r="A175" s="32" t="s">
        <v>13</v>
      </c>
      <c r="B175" s="1" t="s">
        <v>226</v>
      </c>
      <c r="C175" s="129"/>
      <c r="D175" s="135">
        <f t="shared" si="7"/>
        <v>0</v>
      </c>
      <c r="E175" s="135">
        <f t="shared" si="6"/>
        <v>0</v>
      </c>
      <c r="F175" s="32" t="s">
        <v>614</v>
      </c>
      <c r="H175" s="128">
        <f>IF(LEN(C175)=0,1,MATCH(C175,PlayerDetails!$I:$I,0))</f>
        <v>1</v>
      </c>
      <c r="I175" s="128" t="e">
        <f>IF(LEN(D175)=0,1,MATCH(D175,PlayerDetails!$I:$I,0))</f>
        <v>#N/A</v>
      </c>
      <c r="J175" s="128" t="e">
        <f>IF(LEN(E175)=0,1,MATCH(E175,PlayerDetails!$I:$I,0))</f>
        <v>#N/A</v>
      </c>
    </row>
    <row r="176" spans="1:10" x14ac:dyDescent="0.2">
      <c r="A176" s="32" t="s">
        <v>13</v>
      </c>
      <c r="B176" s="1" t="s">
        <v>227</v>
      </c>
      <c r="C176" s="129"/>
      <c r="D176" s="135">
        <f t="shared" si="7"/>
        <v>0</v>
      </c>
      <c r="E176" s="135">
        <f t="shared" si="6"/>
        <v>0</v>
      </c>
      <c r="F176" s="32" t="s">
        <v>615</v>
      </c>
      <c r="H176" s="128">
        <f>IF(LEN(C176)=0,1,MATCH(C176,PlayerDetails!$I:$I,0))</f>
        <v>1</v>
      </c>
      <c r="I176" s="128" t="e">
        <f>IF(LEN(D176)=0,1,MATCH(D176,PlayerDetails!$I:$I,0))</f>
        <v>#N/A</v>
      </c>
      <c r="J176" s="128" t="e">
        <f>IF(LEN(E176)=0,1,MATCH(E176,PlayerDetails!$I:$I,0))</f>
        <v>#N/A</v>
      </c>
    </row>
    <row r="177" spans="1:10" x14ac:dyDescent="0.2">
      <c r="A177" s="32" t="s">
        <v>13</v>
      </c>
      <c r="B177" s="1" t="s">
        <v>228</v>
      </c>
      <c r="C177" s="129"/>
      <c r="D177" s="135">
        <f t="shared" si="7"/>
        <v>0</v>
      </c>
      <c r="E177" s="135">
        <f t="shared" si="6"/>
        <v>0</v>
      </c>
      <c r="F177" s="32" t="s">
        <v>616</v>
      </c>
      <c r="H177" s="128">
        <f>IF(LEN(C177)=0,1,MATCH(C177,PlayerDetails!$I:$I,0))</f>
        <v>1</v>
      </c>
      <c r="I177" s="128" t="e">
        <f>IF(LEN(D177)=0,1,MATCH(D177,PlayerDetails!$I:$I,0))</f>
        <v>#N/A</v>
      </c>
      <c r="J177" s="128" t="e">
        <f>IF(LEN(E177)=0,1,MATCH(E177,PlayerDetails!$I:$I,0))</f>
        <v>#N/A</v>
      </c>
    </row>
    <row r="178" spans="1:10" x14ac:dyDescent="0.2">
      <c r="A178" s="32" t="s">
        <v>13</v>
      </c>
      <c r="B178" s="1" t="s">
        <v>229</v>
      </c>
      <c r="C178" s="129"/>
      <c r="D178" s="135">
        <f t="shared" si="7"/>
        <v>0</v>
      </c>
      <c r="E178" s="135">
        <f t="shared" si="6"/>
        <v>0</v>
      </c>
      <c r="F178" s="32" t="s">
        <v>617</v>
      </c>
      <c r="H178" s="128">
        <f>IF(LEN(C178)=0,1,MATCH(C178,PlayerDetails!$I:$I,0))</f>
        <v>1</v>
      </c>
      <c r="I178" s="128" t="e">
        <f>IF(LEN(D178)=0,1,MATCH(D178,PlayerDetails!$I:$I,0))</f>
        <v>#N/A</v>
      </c>
      <c r="J178" s="128" t="e">
        <f>IF(LEN(E178)=0,1,MATCH(E178,PlayerDetails!$I:$I,0))</f>
        <v>#N/A</v>
      </c>
    </row>
    <row r="179" spans="1:10" x14ac:dyDescent="0.2">
      <c r="A179" s="32" t="s">
        <v>13</v>
      </c>
      <c r="B179" s="1" t="s">
        <v>230</v>
      </c>
      <c r="C179" s="129"/>
      <c r="D179" s="118">
        <f t="shared" si="7"/>
        <v>0</v>
      </c>
      <c r="E179" s="118">
        <f t="shared" si="6"/>
        <v>0</v>
      </c>
      <c r="F179" s="32" t="s">
        <v>203</v>
      </c>
      <c r="H179" s="128">
        <f>IF(LEN(C179)=0,1,MATCH(C179,PlayerDetails!$I:$I,0))</f>
        <v>1</v>
      </c>
      <c r="I179" s="128" t="e">
        <f>IF(LEN(D179)=0,1,MATCH(D179,PlayerDetails!$I:$I,0))</f>
        <v>#N/A</v>
      </c>
      <c r="J179" s="128" t="e">
        <f>IF(LEN(E179)=0,1,MATCH(E179,PlayerDetails!$I:$I,0))</f>
        <v>#N/A</v>
      </c>
    </row>
    <row r="180" spans="1:10" x14ac:dyDescent="0.2">
      <c r="A180" s="32" t="s">
        <v>13</v>
      </c>
      <c r="B180" s="1" t="s">
        <v>231</v>
      </c>
      <c r="C180" s="129"/>
      <c r="D180" s="118">
        <f t="shared" si="7"/>
        <v>0</v>
      </c>
      <c r="E180" s="118">
        <f t="shared" si="6"/>
        <v>0</v>
      </c>
      <c r="F180" s="32" t="s">
        <v>204</v>
      </c>
      <c r="H180" s="128">
        <f>IF(LEN(C180)=0,1,MATCH(C180,PlayerDetails!$I:$I,0))</f>
        <v>1</v>
      </c>
      <c r="I180" s="128" t="e">
        <f>IF(LEN(D180)=0,1,MATCH(D180,PlayerDetails!$I:$I,0))</f>
        <v>#N/A</v>
      </c>
      <c r="J180" s="128" t="e">
        <f>IF(LEN(E180)=0,1,MATCH(E180,PlayerDetails!$I:$I,0))</f>
        <v>#N/A</v>
      </c>
    </row>
    <row r="181" spans="1:10" x14ac:dyDescent="0.2">
      <c r="A181" s="32" t="s">
        <v>13</v>
      </c>
      <c r="B181" s="1" t="s">
        <v>232</v>
      </c>
      <c r="C181" s="129"/>
      <c r="D181" s="118">
        <f t="shared" si="7"/>
        <v>0</v>
      </c>
      <c r="E181" s="118">
        <f t="shared" si="6"/>
        <v>0</v>
      </c>
      <c r="F181" s="32" t="s">
        <v>205</v>
      </c>
      <c r="H181" s="128">
        <f>IF(LEN(C181)=0,1,MATCH(C181,PlayerDetails!$I:$I,0))</f>
        <v>1</v>
      </c>
      <c r="I181" s="128" t="e">
        <f>IF(LEN(D181)=0,1,MATCH(D181,PlayerDetails!$I:$I,0))</f>
        <v>#N/A</v>
      </c>
      <c r="J181" s="128" t="e">
        <f>IF(LEN(E181)=0,1,MATCH(E181,PlayerDetails!$I:$I,0))</f>
        <v>#N/A</v>
      </c>
    </row>
    <row r="182" spans="1:10" x14ac:dyDescent="0.2">
      <c r="A182" s="32" t="s">
        <v>13</v>
      </c>
      <c r="B182" s="1" t="s">
        <v>233</v>
      </c>
      <c r="C182" s="129"/>
      <c r="D182" s="118">
        <f t="shared" si="7"/>
        <v>0</v>
      </c>
      <c r="E182" s="118">
        <f t="shared" si="6"/>
        <v>0</v>
      </c>
      <c r="F182" s="32" t="s">
        <v>206</v>
      </c>
      <c r="H182" s="128">
        <f>IF(LEN(C182)=0,1,MATCH(C182,PlayerDetails!$I:$I,0))</f>
        <v>1</v>
      </c>
      <c r="I182" s="128" t="e">
        <f>IF(LEN(D182)=0,1,MATCH(D182,PlayerDetails!$I:$I,0))</f>
        <v>#N/A</v>
      </c>
      <c r="J182" s="128" t="e">
        <f>IF(LEN(E182)=0,1,MATCH(E182,PlayerDetails!$I:$I,0))</f>
        <v>#N/A</v>
      </c>
    </row>
    <row r="183" spans="1:10" x14ac:dyDescent="0.2">
      <c r="A183" s="32" t="s">
        <v>213</v>
      </c>
      <c r="B183" s="1" t="s">
        <v>234</v>
      </c>
      <c r="C183" s="129"/>
      <c r="D183" s="135">
        <f t="shared" si="7"/>
        <v>0</v>
      </c>
      <c r="E183" s="135">
        <f t="shared" si="6"/>
        <v>0</v>
      </c>
      <c r="F183" s="32" t="s">
        <v>124</v>
      </c>
      <c r="H183" s="128">
        <f>IF(LEN(C183)=0,1,MATCH(C183,PlayerDetails!$I:$I,0))</f>
        <v>1</v>
      </c>
      <c r="I183" s="128" t="e">
        <f>IF(LEN(D183)=0,1,MATCH(D183,PlayerDetails!$I:$I,0))</f>
        <v>#N/A</v>
      </c>
      <c r="J183" s="128" t="e">
        <f>IF(LEN(E183)=0,1,MATCH(E183,PlayerDetails!$I:$I,0))</f>
        <v>#N/A</v>
      </c>
    </row>
    <row r="184" spans="1:10" x14ac:dyDescent="0.2">
      <c r="A184" s="32" t="s">
        <v>213</v>
      </c>
      <c r="B184" s="1" t="s">
        <v>235</v>
      </c>
      <c r="C184" s="129"/>
      <c r="D184" s="135">
        <f t="shared" si="7"/>
        <v>0</v>
      </c>
      <c r="E184" s="135">
        <f t="shared" si="6"/>
        <v>0</v>
      </c>
      <c r="F184" s="32" t="s">
        <v>125</v>
      </c>
      <c r="H184" s="128">
        <f>IF(LEN(C184)=0,1,MATCH(C184,PlayerDetails!$I:$I,0))</f>
        <v>1</v>
      </c>
      <c r="I184" s="128" t="e">
        <f>IF(LEN(D184)=0,1,MATCH(D184,PlayerDetails!$I:$I,0))</f>
        <v>#N/A</v>
      </c>
      <c r="J184" s="128" t="e">
        <f>IF(LEN(E184)=0,1,MATCH(E184,PlayerDetails!$I:$I,0))</f>
        <v>#N/A</v>
      </c>
    </row>
    <row r="185" spans="1:10" x14ac:dyDescent="0.2">
      <c r="A185" s="32" t="s">
        <v>213</v>
      </c>
      <c r="B185" s="1" t="s">
        <v>236</v>
      </c>
      <c r="C185" s="129"/>
      <c r="D185" s="135">
        <f t="shared" si="7"/>
        <v>0</v>
      </c>
      <c r="E185" s="135">
        <f t="shared" si="6"/>
        <v>0</v>
      </c>
      <c r="F185" s="32" t="s">
        <v>126</v>
      </c>
      <c r="H185" s="128">
        <f>IF(LEN(C185)=0,1,MATCH(C185,PlayerDetails!$I:$I,0))</f>
        <v>1</v>
      </c>
      <c r="I185" s="128" t="e">
        <f>IF(LEN(D185)=0,1,MATCH(D185,PlayerDetails!$I:$I,0))</f>
        <v>#N/A</v>
      </c>
      <c r="J185" s="128" t="e">
        <f>IF(LEN(E185)=0,1,MATCH(E185,PlayerDetails!$I:$I,0))</f>
        <v>#N/A</v>
      </c>
    </row>
    <row r="186" spans="1:10" x14ac:dyDescent="0.2">
      <c r="A186" s="32" t="s">
        <v>213</v>
      </c>
      <c r="B186" s="1" t="s">
        <v>237</v>
      </c>
      <c r="C186" s="129"/>
      <c r="D186" s="135">
        <f t="shared" si="7"/>
        <v>0</v>
      </c>
      <c r="E186" s="135">
        <f t="shared" si="6"/>
        <v>0</v>
      </c>
      <c r="F186" s="32" t="s">
        <v>127</v>
      </c>
      <c r="H186" s="128">
        <f>IF(LEN(C186)=0,1,MATCH(C186,PlayerDetails!$I:$I,0))</f>
        <v>1</v>
      </c>
      <c r="I186" s="128" t="e">
        <f>IF(LEN(D186)=0,1,MATCH(D186,PlayerDetails!$I:$I,0))</f>
        <v>#N/A</v>
      </c>
      <c r="J186" s="128" t="e">
        <f>IF(LEN(E186)=0,1,MATCH(E186,PlayerDetails!$I:$I,0))</f>
        <v>#N/A</v>
      </c>
    </row>
    <row r="187" spans="1:10" x14ac:dyDescent="0.2">
      <c r="A187" s="32" t="s">
        <v>213</v>
      </c>
      <c r="B187" s="1" t="s">
        <v>238</v>
      </c>
      <c r="C187" s="129"/>
      <c r="D187" s="135">
        <f t="shared" si="7"/>
        <v>0</v>
      </c>
      <c r="E187" s="135">
        <f t="shared" si="6"/>
        <v>0</v>
      </c>
      <c r="F187" s="32" t="s">
        <v>128</v>
      </c>
      <c r="H187" s="128">
        <f>IF(LEN(C187)=0,1,MATCH(C187,PlayerDetails!$I:$I,0))</f>
        <v>1</v>
      </c>
      <c r="I187" s="128" t="e">
        <f>IF(LEN(D187)=0,1,MATCH(D187,PlayerDetails!$I:$I,0))</f>
        <v>#N/A</v>
      </c>
      <c r="J187" s="128" t="e">
        <f>IF(LEN(E187)=0,1,MATCH(E187,PlayerDetails!$I:$I,0))</f>
        <v>#N/A</v>
      </c>
    </row>
    <row r="188" spans="1:10" x14ac:dyDescent="0.2">
      <c r="A188" s="32" t="s">
        <v>213</v>
      </c>
      <c r="B188" s="1" t="s">
        <v>239</v>
      </c>
      <c r="C188" s="129"/>
      <c r="D188" s="135">
        <f t="shared" si="7"/>
        <v>0</v>
      </c>
      <c r="E188" s="135">
        <f t="shared" si="6"/>
        <v>0</v>
      </c>
      <c r="F188" s="32" t="s">
        <v>129</v>
      </c>
      <c r="H188" s="128">
        <f>IF(LEN(C188)=0,1,MATCH(C188,PlayerDetails!$I:$I,0))</f>
        <v>1</v>
      </c>
      <c r="I188" s="128" t="e">
        <f>IF(LEN(D188)=0,1,MATCH(D188,PlayerDetails!$I:$I,0))</f>
        <v>#N/A</v>
      </c>
      <c r="J188" s="128" t="e">
        <f>IF(LEN(E188)=0,1,MATCH(E188,PlayerDetails!$I:$I,0))</f>
        <v>#N/A</v>
      </c>
    </row>
    <row r="189" spans="1:10" x14ac:dyDescent="0.2">
      <c r="A189" s="32" t="s">
        <v>213</v>
      </c>
      <c r="B189" s="1" t="s">
        <v>240</v>
      </c>
      <c r="C189" s="129"/>
      <c r="D189" s="135">
        <f t="shared" si="7"/>
        <v>0</v>
      </c>
      <c r="E189" s="135">
        <f t="shared" si="6"/>
        <v>0</v>
      </c>
      <c r="F189" s="32" t="s">
        <v>130</v>
      </c>
      <c r="H189" s="128">
        <f>IF(LEN(C189)=0,1,MATCH(C189,PlayerDetails!$I:$I,0))</f>
        <v>1</v>
      </c>
      <c r="I189" s="128" t="e">
        <f>IF(LEN(D189)=0,1,MATCH(D189,PlayerDetails!$I:$I,0))</f>
        <v>#N/A</v>
      </c>
      <c r="J189" s="128" t="e">
        <f>IF(LEN(E189)=0,1,MATCH(E189,PlayerDetails!$I:$I,0))</f>
        <v>#N/A</v>
      </c>
    </row>
    <row r="190" spans="1:10" x14ac:dyDescent="0.2">
      <c r="A190" s="32" t="s">
        <v>213</v>
      </c>
      <c r="B190" s="1" t="s">
        <v>241</v>
      </c>
      <c r="C190" s="129"/>
      <c r="D190" s="135">
        <f t="shared" si="7"/>
        <v>0</v>
      </c>
      <c r="E190" s="135">
        <f t="shared" si="6"/>
        <v>0</v>
      </c>
      <c r="F190" s="32" t="s">
        <v>131</v>
      </c>
      <c r="H190" s="128">
        <f>IF(LEN(C190)=0,1,MATCH(C190,PlayerDetails!$I:$I,0))</f>
        <v>1</v>
      </c>
      <c r="I190" s="128" t="e">
        <f>IF(LEN(D190)=0,1,MATCH(D190,PlayerDetails!$I:$I,0))</f>
        <v>#N/A</v>
      </c>
      <c r="J190" s="128" t="e">
        <f>IF(LEN(E190)=0,1,MATCH(E190,PlayerDetails!$I:$I,0))</f>
        <v>#N/A</v>
      </c>
    </row>
    <row r="191" spans="1:10" x14ac:dyDescent="0.2">
      <c r="A191" s="32" t="s">
        <v>213</v>
      </c>
      <c r="B191" s="1" t="s">
        <v>242</v>
      </c>
      <c r="C191" s="129"/>
      <c r="D191" s="135">
        <f t="shared" si="7"/>
        <v>0</v>
      </c>
      <c r="E191" s="135">
        <f t="shared" si="6"/>
        <v>0</v>
      </c>
      <c r="F191" s="32" t="s">
        <v>132</v>
      </c>
      <c r="H191" s="128">
        <f>IF(LEN(C191)=0,1,MATCH(C191,PlayerDetails!$I:$I,0))</f>
        <v>1</v>
      </c>
      <c r="I191" s="128" t="e">
        <f>IF(LEN(D191)=0,1,MATCH(D191,PlayerDetails!$I:$I,0))</f>
        <v>#N/A</v>
      </c>
      <c r="J191" s="128" t="e">
        <f>IF(LEN(E191)=0,1,MATCH(E191,PlayerDetails!$I:$I,0))</f>
        <v>#N/A</v>
      </c>
    </row>
    <row r="192" spans="1:10" x14ac:dyDescent="0.2">
      <c r="A192" s="32" t="s">
        <v>213</v>
      </c>
      <c r="B192" s="1" t="s">
        <v>243</v>
      </c>
      <c r="C192" s="129"/>
      <c r="D192" s="135">
        <f t="shared" si="7"/>
        <v>0</v>
      </c>
      <c r="E192" s="135">
        <f t="shared" si="6"/>
        <v>0</v>
      </c>
      <c r="F192" s="32" t="s">
        <v>133</v>
      </c>
      <c r="H192" s="128">
        <f>IF(LEN(C192)=0,1,MATCH(C192,PlayerDetails!$I:$I,0))</f>
        <v>1</v>
      </c>
      <c r="I192" s="128" t="e">
        <f>IF(LEN(D192)=0,1,MATCH(D192,PlayerDetails!$I:$I,0))</f>
        <v>#N/A</v>
      </c>
      <c r="J192" s="128" t="e">
        <f>IF(LEN(E192)=0,1,MATCH(E192,PlayerDetails!$I:$I,0))</f>
        <v>#N/A</v>
      </c>
    </row>
    <row r="193" spans="1:10" x14ac:dyDescent="0.2">
      <c r="A193" s="32" t="s">
        <v>213</v>
      </c>
      <c r="B193" s="1" t="s">
        <v>244</v>
      </c>
      <c r="C193" s="129"/>
      <c r="D193" s="135">
        <f t="shared" si="7"/>
        <v>0</v>
      </c>
      <c r="E193" s="135">
        <f t="shared" si="6"/>
        <v>0</v>
      </c>
      <c r="F193" s="32" t="s">
        <v>134</v>
      </c>
      <c r="H193" s="128">
        <f>IF(LEN(C193)=0,1,MATCH(C193,PlayerDetails!$I:$I,0))</f>
        <v>1</v>
      </c>
      <c r="I193" s="128" t="e">
        <f>IF(LEN(D193)=0,1,MATCH(D193,PlayerDetails!$I:$I,0))</f>
        <v>#N/A</v>
      </c>
      <c r="J193" s="128" t="e">
        <f>IF(LEN(E193)=0,1,MATCH(E193,PlayerDetails!$I:$I,0))</f>
        <v>#N/A</v>
      </c>
    </row>
    <row r="194" spans="1:10" x14ac:dyDescent="0.2">
      <c r="A194" s="32" t="s">
        <v>213</v>
      </c>
      <c r="B194" s="1" t="s">
        <v>245</v>
      </c>
      <c r="C194" s="129"/>
      <c r="D194" s="135">
        <f t="shared" si="7"/>
        <v>0</v>
      </c>
      <c r="E194" s="135">
        <f t="shared" si="6"/>
        <v>0</v>
      </c>
      <c r="F194" s="32" t="s">
        <v>135</v>
      </c>
      <c r="H194" s="128">
        <f>IF(LEN(C194)=0,1,MATCH(C194,PlayerDetails!$I:$I,0))</f>
        <v>1</v>
      </c>
      <c r="I194" s="128" t="e">
        <f>IF(LEN(D194)=0,1,MATCH(D194,PlayerDetails!$I:$I,0))</f>
        <v>#N/A</v>
      </c>
      <c r="J194" s="128" t="e">
        <f>IF(LEN(E194)=0,1,MATCH(E194,PlayerDetails!$I:$I,0))</f>
        <v>#N/A</v>
      </c>
    </row>
    <row r="195" spans="1:10" x14ac:dyDescent="0.2">
      <c r="A195" s="32" t="s">
        <v>213</v>
      </c>
      <c r="B195" s="1" t="s">
        <v>246</v>
      </c>
      <c r="C195" s="129"/>
      <c r="D195" s="135">
        <f t="shared" si="7"/>
        <v>0</v>
      </c>
      <c r="E195" s="135">
        <f t="shared" si="6"/>
        <v>0</v>
      </c>
      <c r="F195" s="32" t="s">
        <v>614</v>
      </c>
      <c r="H195" s="128">
        <f>IF(LEN(C195)=0,1,MATCH(C195,PlayerDetails!$I:$I,0))</f>
        <v>1</v>
      </c>
      <c r="I195" s="128" t="e">
        <f>IF(LEN(D195)=0,1,MATCH(D195,PlayerDetails!$I:$I,0))</f>
        <v>#N/A</v>
      </c>
      <c r="J195" s="128" t="e">
        <f>IF(LEN(E195)=0,1,MATCH(E195,PlayerDetails!$I:$I,0))</f>
        <v>#N/A</v>
      </c>
    </row>
    <row r="196" spans="1:10" x14ac:dyDescent="0.2">
      <c r="A196" s="32" t="s">
        <v>213</v>
      </c>
      <c r="B196" s="1" t="s">
        <v>247</v>
      </c>
      <c r="C196" s="129"/>
      <c r="D196" s="135">
        <f t="shared" si="7"/>
        <v>0</v>
      </c>
      <c r="E196" s="135">
        <f t="shared" si="6"/>
        <v>0</v>
      </c>
      <c r="F196" s="32" t="s">
        <v>615</v>
      </c>
      <c r="H196" s="128">
        <f>IF(LEN(C196)=0,1,MATCH(C196,PlayerDetails!$I:$I,0))</f>
        <v>1</v>
      </c>
      <c r="I196" s="128" t="e">
        <f>IF(LEN(D196)=0,1,MATCH(D196,PlayerDetails!$I:$I,0))</f>
        <v>#N/A</v>
      </c>
      <c r="J196" s="128" t="e">
        <f>IF(LEN(E196)=0,1,MATCH(E196,PlayerDetails!$I:$I,0))</f>
        <v>#N/A</v>
      </c>
    </row>
    <row r="197" spans="1:10" x14ac:dyDescent="0.2">
      <c r="A197" s="32" t="s">
        <v>213</v>
      </c>
      <c r="B197" s="1" t="s">
        <v>248</v>
      </c>
      <c r="C197" s="129"/>
      <c r="D197" s="135">
        <f t="shared" si="7"/>
        <v>0</v>
      </c>
      <c r="E197" s="135">
        <f t="shared" si="6"/>
        <v>0</v>
      </c>
      <c r="F197" s="32" t="s">
        <v>616</v>
      </c>
      <c r="H197" s="128">
        <f>IF(LEN(C197)=0,1,MATCH(C197,PlayerDetails!$I:$I,0))</f>
        <v>1</v>
      </c>
      <c r="I197" s="128" t="e">
        <f>IF(LEN(D197)=0,1,MATCH(D197,PlayerDetails!$I:$I,0))</f>
        <v>#N/A</v>
      </c>
      <c r="J197" s="128" t="e">
        <f>IF(LEN(E197)=0,1,MATCH(E197,PlayerDetails!$I:$I,0))</f>
        <v>#N/A</v>
      </c>
    </row>
    <row r="198" spans="1:10" x14ac:dyDescent="0.2">
      <c r="A198" s="32" t="s">
        <v>213</v>
      </c>
      <c r="B198" s="1" t="s">
        <v>249</v>
      </c>
      <c r="C198" s="129"/>
      <c r="D198" s="135">
        <f t="shared" si="7"/>
        <v>0</v>
      </c>
      <c r="E198" s="135">
        <f t="shared" si="6"/>
        <v>0</v>
      </c>
      <c r="F198" s="32" t="s">
        <v>617</v>
      </c>
      <c r="H198" s="128">
        <f>IF(LEN(C198)=0,1,MATCH(C198,PlayerDetails!$I:$I,0))</f>
        <v>1</v>
      </c>
      <c r="I198" s="128" t="e">
        <f>IF(LEN(D198)=0,1,MATCH(D198,PlayerDetails!$I:$I,0))</f>
        <v>#N/A</v>
      </c>
      <c r="J198" s="128" t="e">
        <f>IF(LEN(E198)=0,1,MATCH(E198,PlayerDetails!$I:$I,0))</f>
        <v>#N/A</v>
      </c>
    </row>
    <row r="199" spans="1:10" x14ac:dyDescent="0.2">
      <c r="A199" s="32" t="s">
        <v>213</v>
      </c>
      <c r="B199" s="1" t="s">
        <v>250</v>
      </c>
      <c r="C199" s="129"/>
      <c r="D199" s="118">
        <f t="shared" si="7"/>
        <v>0</v>
      </c>
      <c r="E199" s="118">
        <f t="shared" si="6"/>
        <v>0</v>
      </c>
      <c r="F199" s="32" t="s">
        <v>203</v>
      </c>
      <c r="H199" s="128">
        <f>IF(LEN(C199)=0,1,MATCH(C199,PlayerDetails!$I:$I,0))</f>
        <v>1</v>
      </c>
      <c r="I199" s="128" t="e">
        <f>IF(LEN(D199)=0,1,MATCH(D199,PlayerDetails!$I:$I,0))</f>
        <v>#N/A</v>
      </c>
      <c r="J199" s="128" t="e">
        <f>IF(LEN(E199)=0,1,MATCH(E199,PlayerDetails!$I:$I,0))</f>
        <v>#N/A</v>
      </c>
    </row>
    <row r="200" spans="1:10" x14ac:dyDescent="0.2">
      <c r="A200" s="32" t="s">
        <v>213</v>
      </c>
      <c r="B200" s="1" t="s">
        <v>251</v>
      </c>
      <c r="C200" s="129"/>
      <c r="D200" s="118">
        <f t="shared" si="7"/>
        <v>0</v>
      </c>
      <c r="E200" s="118">
        <f t="shared" si="6"/>
        <v>0</v>
      </c>
      <c r="F200" s="32" t="s">
        <v>204</v>
      </c>
      <c r="H200" s="128">
        <f>IF(LEN(C200)=0,1,MATCH(C200,PlayerDetails!$I:$I,0))</f>
        <v>1</v>
      </c>
      <c r="I200" s="128" t="e">
        <f>IF(LEN(D200)=0,1,MATCH(D200,PlayerDetails!$I:$I,0))</f>
        <v>#N/A</v>
      </c>
      <c r="J200" s="128" t="e">
        <f>IF(LEN(E200)=0,1,MATCH(E200,PlayerDetails!$I:$I,0))</f>
        <v>#N/A</v>
      </c>
    </row>
    <row r="201" spans="1:10" x14ac:dyDescent="0.2">
      <c r="A201" s="32" t="s">
        <v>213</v>
      </c>
      <c r="B201" s="1" t="s">
        <v>252</v>
      </c>
      <c r="C201" s="129"/>
      <c r="D201" s="118">
        <f t="shared" si="7"/>
        <v>0</v>
      </c>
      <c r="E201" s="118">
        <f t="shared" si="6"/>
        <v>0</v>
      </c>
      <c r="F201" s="32" t="s">
        <v>205</v>
      </c>
      <c r="H201" s="128">
        <f>IF(LEN(C201)=0,1,MATCH(C201,PlayerDetails!$I:$I,0))</f>
        <v>1</v>
      </c>
      <c r="I201" s="128" t="e">
        <f>IF(LEN(D201)=0,1,MATCH(D201,PlayerDetails!$I:$I,0))</f>
        <v>#N/A</v>
      </c>
      <c r="J201" s="128" t="e">
        <f>IF(LEN(E201)=0,1,MATCH(E201,PlayerDetails!$I:$I,0))</f>
        <v>#N/A</v>
      </c>
    </row>
    <row r="202" spans="1:10" x14ac:dyDescent="0.2">
      <c r="A202" s="32" t="s">
        <v>213</v>
      </c>
      <c r="B202" s="1" t="s">
        <v>253</v>
      </c>
      <c r="C202" s="129"/>
      <c r="D202" s="118">
        <f t="shared" si="7"/>
        <v>0</v>
      </c>
      <c r="E202" s="118">
        <f t="shared" si="6"/>
        <v>0</v>
      </c>
      <c r="F202" s="32" t="s">
        <v>206</v>
      </c>
      <c r="H202" s="128">
        <f>IF(LEN(C202)=0,1,MATCH(C202,PlayerDetails!$I:$I,0))</f>
        <v>1</v>
      </c>
      <c r="I202" s="128" t="e">
        <f>IF(LEN(D202)=0,1,MATCH(D202,PlayerDetails!$I:$I,0))</f>
        <v>#N/A</v>
      </c>
      <c r="J202" s="128" t="e">
        <f>IF(LEN(E202)=0,1,MATCH(E202,PlayerDetails!$I:$I,0))</f>
        <v>#N/A</v>
      </c>
    </row>
    <row r="203" spans="1:10" x14ac:dyDescent="0.2">
      <c r="A203" s="32" t="s">
        <v>207</v>
      </c>
      <c r="B203" s="1" t="s">
        <v>254</v>
      </c>
      <c r="C203" s="129"/>
      <c r="D203" s="135">
        <f t="shared" si="7"/>
        <v>0</v>
      </c>
      <c r="E203" s="135">
        <f t="shared" si="6"/>
        <v>0</v>
      </c>
      <c r="F203" s="32" t="s">
        <v>124</v>
      </c>
      <c r="H203" s="128">
        <f>IF(LEN(C203)=0,1,MATCH(C203,PlayerDetails!$I:$I,0))</f>
        <v>1</v>
      </c>
      <c r="I203" s="128" t="e">
        <f>IF(LEN(D203)=0,1,MATCH(D203,PlayerDetails!$I:$I,0))</f>
        <v>#N/A</v>
      </c>
      <c r="J203" s="128" t="e">
        <f>IF(LEN(E203)=0,1,MATCH(E203,PlayerDetails!$I:$I,0))</f>
        <v>#N/A</v>
      </c>
    </row>
    <row r="204" spans="1:10" x14ac:dyDescent="0.2">
      <c r="A204" s="32" t="s">
        <v>207</v>
      </c>
      <c r="B204" s="1" t="s">
        <v>255</v>
      </c>
      <c r="C204" s="129"/>
      <c r="D204" s="135">
        <f t="shared" si="7"/>
        <v>0</v>
      </c>
      <c r="E204" s="135">
        <f t="shared" si="6"/>
        <v>0</v>
      </c>
      <c r="F204" s="32" t="s">
        <v>125</v>
      </c>
      <c r="H204" s="128">
        <f>IF(LEN(C204)=0,1,MATCH(C204,PlayerDetails!$I:$I,0))</f>
        <v>1</v>
      </c>
      <c r="I204" s="128" t="e">
        <f>IF(LEN(D204)=0,1,MATCH(D204,PlayerDetails!$I:$I,0))</f>
        <v>#N/A</v>
      </c>
      <c r="J204" s="128" t="e">
        <f>IF(LEN(E204)=0,1,MATCH(E204,PlayerDetails!$I:$I,0))</f>
        <v>#N/A</v>
      </c>
    </row>
    <row r="205" spans="1:10" x14ac:dyDescent="0.2">
      <c r="A205" s="32" t="s">
        <v>207</v>
      </c>
      <c r="B205" s="1" t="s">
        <v>256</v>
      </c>
      <c r="C205" s="129"/>
      <c r="D205" s="135">
        <f t="shared" si="7"/>
        <v>0</v>
      </c>
      <c r="E205" s="135">
        <f t="shared" si="6"/>
        <v>0</v>
      </c>
      <c r="F205" s="32" t="s">
        <v>126</v>
      </c>
      <c r="H205" s="128">
        <f>IF(LEN(C205)=0,1,MATCH(C205,PlayerDetails!$I:$I,0))</f>
        <v>1</v>
      </c>
      <c r="I205" s="128" t="e">
        <f>IF(LEN(D205)=0,1,MATCH(D205,PlayerDetails!$I:$I,0))</f>
        <v>#N/A</v>
      </c>
      <c r="J205" s="128" t="e">
        <f>IF(LEN(E205)=0,1,MATCH(E205,PlayerDetails!$I:$I,0))</f>
        <v>#N/A</v>
      </c>
    </row>
    <row r="206" spans="1:10" x14ac:dyDescent="0.2">
      <c r="A206" s="32" t="s">
        <v>207</v>
      </c>
      <c r="B206" s="1" t="s">
        <v>257</v>
      </c>
      <c r="C206" s="129"/>
      <c r="D206" s="135">
        <f t="shared" si="7"/>
        <v>0</v>
      </c>
      <c r="E206" s="135">
        <f t="shared" si="6"/>
        <v>0</v>
      </c>
      <c r="F206" s="32" t="s">
        <v>127</v>
      </c>
      <c r="H206" s="128">
        <f>IF(LEN(C206)=0,1,MATCH(C206,PlayerDetails!$I:$I,0))</f>
        <v>1</v>
      </c>
      <c r="I206" s="128" t="e">
        <f>IF(LEN(D206)=0,1,MATCH(D206,PlayerDetails!$I:$I,0))</f>
        <v>#N/A</v>
      </c>
      <c r="J206" s="128" t="e">
        <f>IF(LEN(E206)=0,1,MATCH(E206,PlayerDetails!$I:$I,0))</f>
        <v>#N/A</v>
      </c>
    </row>
    <row r="207" spans="1:10" x14ac:dyDescent="0.2">
      <c r="A207" s="32" t="s">
        <v>207</v>
      </c>
      <c r="B207" s="1" t="s">
        <v>258</v>
      </c>
      <c r="C207" s="129"/>
      <c r="D207" s="135">
        <f t="shared" si="7"/>
        <v>0</v>
      </c>
      <c r="E207" s="135">
        <f t="shared" si="6"/>
        <v>0</v>
      </c>
      <c r="F207" s="32" t="s">
        <v>128</v>
      </c>
      <c r="H207" s="128">
        <f>IF(LEN(C207)=0,1,MATCH(C207,PlayerDetails!$I:$I,0))</f>
        <v>1</v>
      </c>
      <c r="I207" s="128" t="e">
        <f>IF(LEN(D207)=0,1,MATCH(D207,PlayerDetails!$I:$I,0))</f>
        <v>#N/A</v>
      </c>
      <c r="J207" s="128" t="e">
        <f>IF(LEN(E207)=0,1,MATCH(E207,PlayerDetails!$I:$I,0))</f>
        <v>#N/A</v>
      </c>
    </row>
    <row r="208" spans="1:10" x14ac:dyDescent="0.2">
      <c r="A208" s="32" t="s">
        <v>207</v>
      </c>
      <c r="B208" s="1" t="s">
        <v>259</v>
      </c>
      <c r="C208" s="129"/>
      <c r="D208" s="135">
        <f t="shared" si="7"/>
        <v>0</v>
      </c>
      <c r="E208" s="135">
        <f t="shared" si="6"/>
        <v>0</v>
      </c>
      <c r="F208" s="32" t="s">
        <v>129</v>
      </c>
      <c r="H208" s="128">
        <f>IF(LEN(C208)=0,1,MATCH(C208,PlayerDetails!$I:$I,0))</f>
        <v>1</v>
      </c>
      <c r="I208" s="128" t="e">
        <f>IF(LEN(D208)=0,1,MATCH(D208,PlayerDetails!$I:$I,0))</f>
        <v>#N/A</v>
      </c>
      <c r="J208" s="128" t="e">
        <f>IF(LEN(E208)=0,1,MATCH(E208,PlayerDetails!$I:$I,0))</f>
        <v>#N/A</v>
      </c>
    </row>
    <row r="209" spans="1:10" x14ac:dyDescent="0.2">
      <c r="A209" s="32" t="s">
        <v>207</v>
      </c>
      <c r="B209" s="1" t="s">
        <v>260</v>
      </c>
      <c r="C209" s="129"/>
      <c r="D209" s="135">
        <f t="shared" si="7"/>
        <v>0</v>
      </c>
      <c r="E209" s="135">
        <f t="shared" si="6"/>
        <v>0</v>
      </c>
      <c r="F209" s="32" t="s">
        <v>130</v>
      </c>
      <c r="H209" s="128">
        <f>IF(LEN(C209)=0,1,MATCH(C209,PlayerDetails!$I:$I,0))</f>
        <v>1</v>
      </c>
      <c r="I209" s="128" t="e">
        <f>IF(LEN(D209)=0,1,MATCH(D209,PlayerDetails!$I:$I,0))</f>
        <v>#N/A</v>
      </c>
      <c r="J209" s="128" t="e">
        <f>IF(LEN(E209)=0,1,MATCH(E209,PlayerDetails!$I:$I,0))</f>
        <v>#N/A</v>
      </c>
    </row>
    <row r="210" spans="1:10" x14ac:dyDescent="0.2">
      <c r="A210" s="32" t="s">
        <v>207</v>
      </c>
      <c r="B210" s="1" t="s">
        <v>261</v>
      </c>
      <c r="C210" s="129"/>
      <c r="D210" s="135">
        <f t="shared" si="7"/>
        <v>0</v>
      </c>
      <c r="E210" s="135">
        <f t="shared" si="6"/>
        <v>0</v>
      </c>
      <c r="F210" s="32" t="s">
        <v>131</v>
      </c>
      <c r="H210" s="128">
        <f>IF(LEN(C210)=0,1,MATCH(C210,PlayerDetails!$I:$I,0))</f>
        <v>1</v>
      </c>
      <c r="I210" s="128" t="e">
        <f>IF(LEN(D210)=0,1,MATCH(D210,PlayerDetails!$I:$I,0))</f>
        <v>#N/A</v>
      </c>
      <c r="J210" s="128" t="e">
        <f>IF(LEN(E210)=0,1,MATCH(E210,PlayerDetails!$I:$I,0))</f>
        <v>#N/A</v>
      </c>
    </row>
    <row r="211" spans="1:10" x14ac:dyDescent="0.2">
      <c r="A211" s="32" t="s">
        <v>207</v>
      </c>
      <c r="B211" s="1" t="s">
        <v>262</v>
      </c>
      <c r="C211" s="129"/>
      <c r="D211" s="135">
        <f t="shared" si="7"/>
        <v>0</v>
      </c>
      <c r="E211" s="135">
        <f t="shared" si="6"/>
        <v>0</v>
      </c>
      <c r="F211" s="32" t="s">
        <v>132</v>
      </c>
      <c r="H211" s="128">
        <f>IF(LEN(C211)=0,1,MATCH(C211,PlayerDetails!$I:$I,0))</f>
        <v>1</v>
      </c>
      <c r="I211" s="128" t="e">
        <f>IF(LEN(D211)=0,1,MATCH(D211,PlayerDetails!$I:$I,0))</f>
        <v>#N/A</v>
      </c>
      <c r="J211" s="128" t="e">
        <f>IF(LEN(E211)=0,1,MATCH(E211,PlayerDetails!$I:$I,0))</f>
        <v>#N/A</v>
      </c>
    </row>
    <row r="212" spans="1:10" x14ac:dyDescent="0.2">
      <c r="A212" s="32" t="s">
        <v>207</v>
      </c>
      <c r="B212" s="1" t="s">
        <v>263</v>
      </c>
      <c r="C212" s="129"/>
      <c r="D212" s="135">
        <f t="shared" si="7"/>
        <v>0</v>
      </c>
      <c r="E212" s="135">
        <f t="shared" si="6"/>
        <v>0</v>
      </c>
      <c r="F212" s="32" t="s">
        <v>133</v>
      </c>
      <c r="H212" s="128">
        <f>IF(LEN(C212)=0,1,MATCH(C212,PlayerDetails!$I:$I,0))</f>
        <v>1</v>
      </c>
      <c r="I212" s="128" t="e">
        <f>IF(LEN(D212)=0,1,MATCH(D212,PlayerDetails!$I:$I,0))</f>
        <v>#N/A</v>
      </c>
      <c r="J212" s="128" t="e">
        <f>IF(LEN(E212)=0,1,MATCH(E212,PlayerDetails!$I:$I,0))</f>
        <v>#N/A</v>
      </c>
    </row>
    <row r="213" spans="1:10" x14ac:dyDescent="0.2">
      <c r="A213" s="32" t="s">
        <v>207</v>
      </c>
      <c r="B213" s="1" t="s">
        <v>264</v>
      </c>
      <c r="C213" s="129"/>
      <c r="D213" s="135">
        <f t="shared" si="7"/>
        <v>0</v>
      </c>
      <c r="E213" s="135">
        <f t="shared" si="6"/>
        <v>0</v>
      </c>
      <c r="F213" s="32" t="s">
        <v>134</v>
      </c>
      <c r="H213" s="128">
        <f>IF(LEN(C213)=0,1,MATCH(C213,PlayerDetails!$I:$I,0))</f>
        <v>1</v>
      </c>
      <c r="I213" s="128" t="e">
        <f>IF(LEN(D213)=0,1,MATCH(D213,PlayerDetails!$I:$I,0))</f>
        <v>#N/A</v>
      </c>
      <c r="J213" s="128" t="e">
        <f>IF(LEN(E213)=0,1,MATCH(E213,PlayerDetails!$I:$I,0))</f>
        <v>#N/A</v>
      </c>
    </row>
    <row r="214" spans="1:10" x14ac:dyDescent="0.2">
      <c r="A214" s="32" t="s">
        <v>207</v>
      </c>
      <c r="B214" s="1" t="s">
        <v>265</v>
      </c>
      <c r="C214" s="129"/>
      <c r="D214" s="135">
        <f t="shared" si="7"/>
        <v>0</v>
      </c>
      <c r="E214" s="135">
        <f t="shared" si="6"/>
        <v>0</v>
      </c>
      <c r="F214" s="32" t="s">
        <v>135</v>
      </c>
      <c r="H214" s="128">
        <f>IF(LEN(C214)=0,1,MATCH(C214,PlayerDetails!$I:$I,0))</f>
        <v>1</v>
      </c>
      <c r="I214" s="128" t="e">
        <f>IF(LEN(D214)=0,1,MATCH(D214,PlayerDetails!$I:$I,0))</f>
        <v>#N/A</v>
      </c>
      <c r="J214" s="128" t="e">
        <f>IF(LEN(E214)=0,1,MATCH(E214,PlayerDetails!$I:$I,0))</f>
        <v>#N/A</v>
      </c>
    </row>
    <row r="215" spans="1:10" x14ac:dyDescent="0.2">
      <c r="A215" s="32" t="s">
        <v>207</v>
      </c>
      <c r="B215" s="1" t="s">
        <v>266</v>
      </c>
      <c r="C215" s="129"/>
      <c r="D215" s="135">
        <f t="shared" si="7"/>
        <v>0</v>
      </c>
      <c r="E215" s="135">
        <f t="shared" si="6"/>
        <v>0</v>
      </c>
      <c r="F215" s="32" t="s">
        <v>614</v>
      </c>
      <c r="H215" s="128">
        <f>IF(LEN(C215)=0,1,MATCH(C215,PlayerDetails!$I:$I,0))</f>
        <v>1</v>
      </c>
      <c r="I215" s="128" t="e">
        <f>IF(LEN(D215)=0,1,MATCH(D215,PlayerDetails!$I:$I,0))</f>
        <v>#N/A</v>
      </c>
      <c r="J215" s="128" t="e">
        <f>IF(LEN(E215)=0,1,MATCH(E215,PlayerDetails!$I:$I,0))</f>
        <v>#N/A</v>
      </c>
    </row>
    <row r="216" spans="1:10" x14ac:dyDescent="0.2">
      <c r="A216" s="32" t="s">
        <v>207</v>
      </c>
      <c r="B216" s="1" t="s">
        <v>267</v>
      </c>
      <c r="C216" s="129"/>
      <c r="D216" s="135">
        <f t="shared" si="7"/>
        <v>0</v>
      </c>
      <c r="E216" s="135">
        <f t="shared" si="6"/>
        <v>0</v>
      </c>
      <c r="F216" s="32" t="s">
        <v>615</v>
      </c>
      <c r="H216" s="128">
        <f>IF(LEN(C216)=0,1,MATCH(C216,PlayerDetails!$I:$I,0))</f>
        <v>1</v>
      </c>
      <c r="I216" s="128" t="e">
        <f>IF(LEN(D216)=0,1,MATCH(D216,PlayerDetails!$I:$I,0))</f>
        <v>#N/A</v>
      </c>
      <c r="J216" s="128" t="e">
        <f>IF(LEN(E216)=0,1,MATCH(E216,PlayerDetails!$I:$I,0))</f>
        <v>#N/A</v>
      </c>
    </row>
    <row r="217" spans="1:10" x14ac:dyDescent="0.2">
      <c r="A217" s="32" t="s">
        <v>207</v>
      </c>
      <c r="B217" s="1" t="s">
        <v>268</v>
      </c>
      <c r="C217" s="129"/>
      <c r="D217" s="135">
        <f t="shared" si="7"/>
        <v>0</v>
      </c>
      <c r="E217" s="135">
        <f t="shared" si="6"/>
        <v>0</v>
      </c>
      <c r="F217" s="32" t="s">
        <v>616</v>
      </c>
      <c r="H217" s="128">
        <f>IF(LEN(C217)=0,1,MATCH(C217,PlayerDetails!$I:$I,0))</f>
        <v>1</v>
      </c>
      <c r="I217" s="128" t="e">
        <f>IF(LEN(D217)=0,1,MATCH(D217,PlayerDetails!$I:$I,0))</f>
        <v>#N/A</v>
      </c>
      <c r="J217" s="128" t="e">
        <f>IF(LEN(E217)=0,1,MATCH(E217,PlayerDetails!$I:$I,0))</f>
        <v>#N/A</v>
      </c>
    </row>
    <row r="218" spans="1:10" x14ac:dyDescent="0.2">
      <c r="A218" s="32" t="s">
        <v>207</v>
      </c>
      <c r="B218" s="1" t="s">
        <v>269</v>
      </c>
      <c r="C218" s="129"/>
      <c r="D218" s="135">
        <f t="shared" si="7"/>
        <v>0</v>
      </c>
      <c r="E218" s="135">
        <f t="shared" si="6"/>
        <v>0</v>
      </c>
      <c r="F218" s="32" t="s">
        <v>617</v>
      </c>
      <c r="H218" s="128">
        <f>IF(LEN(C218)=0,1,MATCH(C218,PlayerDetails!$I:$I,0))</f>
        <v>1</v>
      </c>
      <c r="I218" s="128" t="e">
        <f>IF(LEN(D218)=0,1,MATCH(D218,PlayerDetails!$I:$I,0))</f>
        <v>#N/A</v>
      </c>
      <c r="J218" s="128" t="e">
        <f>IF(LEN(E218)=0,1,MATCH(E218,PlayerDetails!$I:$I,0))</f>
        <v>#N/A</v>
      </c>
    </row>
    <row r="219" spans="1:10" x14ac:dyDescent="0.2">
      <c r="A219" s="32" t="s">
        <v>207</v>
      </c>
      <c r="B219" s="1" t="s">
        <v>270</v>
      </c>
      <c r="C219" s="129"/>
      <c r="D219" s="118">
        <f t="shared" si="7"/>
        <v>0</v>
      </c>
      <c r="E219" s="118">
        <f t="shared" si="6"/>
        <v>0</v>
      </c>
      <c r="F219" s="32" t="s">
        <v>203</v>
      </c>
      <c r="H219" s="128">
        <f>IF(LEN(C219)=0,1,MATCH(C219,PlayerDetails!$I:$I,0))</f>
        <v>1</v>
      </c>
      <c r="I219" s="128" t="e">
        <f>IF(LEN(D219)=0,1,MATCH(D219,PlayerDetails!$I:$I,0))</f>
        <v>#N/A</v>
      </c>
      <c r="J219" s="128" t="e">
        <f>IF(LEN(E219)=0,1,MATCH(E219,PlayerDetails!$I:$I,0))</f>
        <v>#N/A</v>
      </c>
    </row>
    <row r="220" spans="1:10" x14ac:dyDescent="0.2">
      <c r="A220" s="32" t="s">
        <v>207</v>
      </c>
      <c r="B220" s="1" t="s">
        <v>271</v>
      </c>
      <c r="C220" s="129"/>
      <c r="D220" s="118">
        <f t="shared" si="7"/>
        <v>0</v>
      </c>
      <c r="E220" s="118">
        <f t="shared" si="6"/>
        <v>0</v>
      </c>
      <c r="F220" s="32" t="s">
        <v>204</v>
      </c>
      <c r="H220" s="128">
        <f>IF(LEN(C220)=0,1,MATCH(C220,PlayerDetails!$I:$I,0))</f>
        <v>1</v>
      </c>
      <c r="I220" s="128" t="e">
        <f>IF(LEN(D220)=0,1,MATCH(D220,PlayerDetails!$I:$I,0))</f>
        <v>#N/A</v>
      </c>
      <c r="J220" s="128" t="e">
        <f>IF(LEN(E220)=0,1,MATCH(E220,PlayerDetails!$I:$I,0))</f>
        <v>#N/A</v>
      </c>
    </row>
    <row r="221" spans="1:10" x14ac:dyDescent="0.2">
      <c r="A221" s="32" t="s">
        <v>207</v>
      </c>
      <c r="B221" s="1" t="s">
        <v>272</v>
      </c>
      <c r="C221" s="129"/>
      <c r="D221" s="118">
        <f t="shared" si="7"/>
        <v>0</v>
      </c>
      <c r="E221" s="118">
        <f t="shared" si="6"/>
        <v>0</v>
      </c>
      <c r="F221" s="32" t="s">
        <v>205</v>
      </c>
      <c r="H221" s="128">
        <f>IF(LEN(C221)=0,1,MATCH(C221,PlayerDetails!$I:$I,0))</f>
        <v>1</v>
      </c>
      <c r="I221" s="128" t="e">
        <f>IF(LEN(D221)=0,1,MATCH(D221,PlayerDetails!$I:$I,0))</f>
        <v>#N/A</v>
      </c>
      <c r="J221" s="128" t="e">
        <f>IF(LEN(E221)=0,1,MATCH(E221,PlayerDetails!$I:$I,0))</f>
        <v>#N/A</v>
      </c>
    </row>
    <row r="222" spans="1:10" x14ac:dyDescent="0.2">
      <c r="A222" s="32" t="s">
        <v>207</v>
      </c>
      <c r="B222" s="1" t="s">
        <v>273</v>
      </c>
      <c r="C222" s="129"/>
      <c r="D222" s="118">
        <f t="shared" si="7"/>
        <v>0</v>
      </c>
      <c r="E222" s="118">
        <f t="shared" si="6"/>
        <v>0</v>
      </c>
      <c r="F222" s="32" t="s">
        <v>206</v>
      </c>
      <c r="H222" s="128">
        <f>IF(LEN(C222)=0,1,MATCH(C222,PlayerDetails!$I:$I,0))</f>
        <v>1</v>
      </c>
      <c r="I222" s="128" t="e">
        <f>IF(LEN(D222)=0,1,MATCH(D222,PlayerDetails!$I:$I,0))</f>
        <v>#N/A</v>
      </c>
      <c r="J222" s="128" t="e">
        <f>IF(LEN(E222)=0,1,MATCH(E222,PlayerDetails!$I:$I,0))</f>
        <v>#N/A</v>
      </c>
    </row>
    <row r="223" spans="1:10" x14ac:dyDescent="0.2">
      <c r="A223" s="32" t="s">
        <v>208</v>
      </c>
      <c r="B223" s="1" t="s">
        <v>274</v>
      </c>
      <c r="C223" s="129"/>
      <c r="D223" s="135">
        <f t="shared" si="7"/>
        <v>0</v>
      </c>
      <c r="E223" s="135">
        <f t="shared" si="7"/>
        <v>0</v>
      </c>
      <c r="F223" s="32" t="s">
        <v>124</v>
      </c>
      <c r="H223" s="128">
        <f>IF(LEN(C223)=0,1,MATCH(C223,PlayerDetails!$I:$I,0))</f>
        <v>1</v>
      </c>
      <c r="I223" s="128" t="e">
        <f>IF(LEN(D223)=0,1,MATCH(D223,PlayerDetails!$I:$I,0))</f>
        <v>#N/A</v>
      </c>
      <c r="J223" s="128" t="e">
        <f>IF(LEN(E223)=0,1,MATCH(E223,PlayerDetails!$I:$I,0))</f>
        <v>#N/A</v>
      </c>
    </row>
    <row r="224" spans="1:10" x14ac:dyDescent="0.2">
      <c r="A224" s="32" t="s">
        <v>208</v>
      </c>
      <c r="B224" s="1" t="s">
        <v>275</v>
      </c>
      <c r="C224" s="129"/>
      <c r="D224" s="135">
        <f t="shared" ref="D224:E287" si="8">C224</f>
        <v>0</v>
      </c>
      <c r="E224" s="135">
        <f t="shared" si="8"/>
        <v>0</v>
      </c>
      <c r="F224" s="32" t="s">
        <v>125</v>
      </c>
      <c r="H224" s="128">
        <f>IF(LEN(C224)=0,1,MATCH(C224,PlayerDetails!$I:$I,0))</f>
        <v>1</v>
      </c>
      <c r="I224" s="128" t="e">
        <f>IF(LEN(D224)=0,1,MATCH(D224,PlayerDetails!$I:$I,0))</f>
        <v>#N/A</v>
      </c>
      <c r="J224" s="128" t="e">
        <f>IF(LEN(E224)=0,1,MATCH(E224,PlayerDetails!$I:$I,0))</f>
        <v>#N/A</v>
      </c>
    </row>
    <row r="225" spans="1:10" x14ac:dyDescent="0.2">
      <c r="A225" s="32" t="s">
        <v>208</v>
      </c>
      <c r="B225" s="1" t="s">
        <v>276</v>
      </c>
      <c r="C225" s="129"/>
      <c r="D225" s="135">
        <f t="shared" si="8"/>
        <v>0</v>
      </c>
      <c r="E225" s="135">
        <f t="shared" si="8"/>
        <v>0</v>
      </c>
      <c r="F225" s="32" t="s">
        <v>126</v>
      </c>
      <c r="H225" s="128">
        <f>IF(LEN(C225)=0,1,MATCH(C225,PlayerDetails!$I:$I,0))</f>
        <v>1</v>
      </c>
      <c r="I225" s="128" t="e">
        <f>IF(LEN(D225)=0,1,MATCH(D225,PlayerDetails!$I:$I,0))</f>
        <v>#N/A</v>
      </c>
      <c r="J225" s="128" t="e">
        <f>IF(LEN(E225)=0,1,MATCH(E225,PlayerDetails!$I:$I,0))</f>
        <v>#N/A</v>
      </c>
    </row>
    <row r="226" spans="1:10" x14ac:dyDescent="0.2">
      <c r="A226" s="32" t="s">
        <v>208</v>
      </c>
      <c r="B226" s="1" t="s">
        <v>277</v>
      </c>
      <c r="C226" s="129"/>
      <c r="D226" s="135">
        <f t="shared" si="8"/>
        <v>0</v>
      </c>
      <c r="E226" s="135">
        <f t="shared" si="8"/>
        <v>0</v>
      </c>
      <c r="F226" s="32" t="s">
        <v>127</v>
      </c>
      <c r="H226" s="128">
        <f>IF(LEN(C226)=0,1,MATCH(C226,PlayerDetails!$I:$I,0))</f>
        <v>1</v>
      </c>
      <c r="I226" s="128" t="e">
        <f>IF(LEN(D226)=0,1,MATCH(D226,PlayerDetails!$I:$I,0))</f>
        <v>#N/A</v>
      </c>
      <c r="J226" s="128" t="e">
        <f>IF(LEN(E226)=0,1,MATCH(E226,PlayerDetails!$I:$I,0))</f>
        <v>#N/A</v>
      </c>
    </row>
    <row r="227" spans="1:10" x14ac:dyDescent="0.2">
      <c r="A227" s="32" t="s">
        <v>208</v>
      </c>
      <c r="B227" s="1" t="s">
        <v>278</v>
      </c>
      <c r="C227" s="129"/>
      <c r="D227" s="135">
        <f t="shared" si="8"/>
        <v>0</v>
      </c>
      <c r="E227" s="135">
        <f t="shared" si="8"/>
        <v>0</v>
      </c>
      <c r="F227" s="32" t="s">
        <v>128</v>
      </c>
      <c r="H227" s="128">
        <f>IF(LEN(C227)=0,1,MATCH(C227,PlayerDetails!$I:$I,0))</f>
        <v>1</v>
      </c>
      <c r="I227" s="128" t="e">
        <f>IF(LEN(D227)=0,1,MATCH(D227,PlayerDetails!$I:$I,0))</f>
        <v>#N/A</v>
      </c>
      <c r="J227" s="128" t="e">
        <f>IF(LEN(E227)=0,1,MATCH(E227,PlayerDetails!$I:$I,0))</f>
        <v>#N/A</v>
      </c>
    </row>
    <row r="228" spans="1:10" x14ac:dyDescent="0.2">
      <c r="A228" s="32" t="s">
        <v>208</v>
      </c>
      <c r="B228" s="1" t="s">
        <v>279</v>
      </c>
      <c r="C228" s="129"/>
      <c r="D228" s="135">
        <f t="shared" si="8"/>
        <v>0</v>
      </c>
      <c r="E228" s="135">
        <f t="shared" si="8"/>
        <v>0</v>
      </c>
      <c r="F228" s="32" t="s">
        <v>129</v>
      </c>
      <c r="H228" s="128">
        <f>IF(LEN(C228)=0,1,MATCH(C228,PlayerDetails!$I:$I,0))</f>
        <v>1</v>
      </c>
      <c r="I228" s="128" t="e">
        <f>IF(LEN(D228)=0,1,MATCH(D228,PlayerDetails!$I:$I,0))</f>
        <v>#N/A</v>
      </c>
      <c r="J228" s="128" t="e">
        <f>IF(LEN(E228)=0,1,MATCH(E228,PlayerDetails!$I:$I,0))</f>
        <v>#N/A</v>
      </c>
    </row>
    <row r="229" spans="1:10" x14ac:dyDescent="0.2">
      <c r="A229" s="32" t="s">
        <v>208</v>
      </c>
      <c r="B229" s="1" t="s">
        <v>280</v>
      </c>
      <c r="C229" s="129"/>
      <c r="D229" s="135">
        <f t="shared" si="8"/>
        <v>0</v>
      </c>
      <c r="E229" s="135">
        <f t="shared" si="8"/>
        <v>0</v>
      </c>
      <c r="F229" s="32" t="s">
        <v>130</v>
      </c>
      <c r="H229" s="128">
        <f>IF(LEN(C229)=0,1,MATCH(C229,PlayerDetails!$I:$I,0))</f>
        <v>1</v>
      </c>
      <c r="I229" s="128" t="e">
        <f>IF(LEN(D229)=0,1,MATCH(D229,PlayerDetails!$I:$I,0))</f>
        <v>#N/A</v>
      </c>
      <c r="J229" s="128" t="e">
        <f>IF(LEN(E229)=0,1,MATCH(E229,PlayerDetails!$I:$I,0))</f>
        <v>#N/A</v>
      </c>
    </row>
    <row r="230" spans="1:10" x14ac:dyDescent="0.2">
      <c r="A230" s="32" t="s">
        <v>208</v>
      </c>
      <c r="B230" s="1" t="s">
        <v>281</v>
      </c>
      <c r="C230" s="129"/>
      <c r="D230" s="135">
        <f t="shared" si="8"/>
        <v>0</v>
      </c>
      <c r="E230" s="135">
        <f t="shared" si="8"/>
        <v>0</v>
      </c>
      <c r="F230" s="32" t="s">
        <v>131</v>
      </c>
      <c r="H230" s="128">
        <f>IF(LEN(C230)=0,1,MATCH(C230,PlayerDetails!$I:$I,0))</f>
        <v>1</v>
      </c>
      <c r="I230" s="128" t="e">
        <f>IF(LEN(D230)=0,1,MATCH(D230,PlayerDetails!$I:$I,0))</f>
        <v>#N/A</v>
      </c>
      <c r="J230" s="128" t="e">
        <f>IF(LEN(E230)=0,1,MATCH(E230,PlayerDetails!$I:$I,0))</f>
        <v>#N/A</v>
      </c>
    </row>
    <row r="231" spans="1:10" x14ac:dyDescent="0.2">
      <c r="A231" s="32" t="s">
        <v>208</v>
      </c>
      <c r="B231" s="1" t="s">
        <v>282</v>
      </c>
      <c r="C231" s="129"/>
      <c r="D231" s="135">
        <f t="shared" si="8"/>
        <v>0</v>
      </c>
      <c r="E231" s="135">
        <f t="shared" si="8"/>
        <v>0</v>
      </c>
      <c r="F231" s="32" t="s">
        <v>132</v>
      </c>
      <c r="H231" s="128">
        <f>IF(LEN(C231)=0,1,MATCH(C231,PlayerDetails!$I:$I,0))</f>
        <v>1</v>
      </c>
      <c r="I231" s="128" t="e">
        <f>IF(LEN(D231)=0,1,MATCH(D231,PlayerDetails!$I:$I,0))</f>
        <v>#N/A</v>
      </c>
      <c r="J231" s="128" t="e">
        <f>IF(LEN(E231)=0,1,MATCH(E231,PlayerDetails!$I:$I,0))</f>
        <v>#N/A</v>
      </c>
    </row>
    <row r="232" spans="1:10" x14ac:dyDescent="0.2">
      <c r="A232" s="32" t="s">
        <v>208</v>
      </c>
      <c r="B232" s="1" t="s">
        <v>283</v>
      </c>
      <c r="C232" s="129"/>
      <c r="D232" s="135">
        <f t="shared" si="8"/>
        <v>0</v>
      </c>
      <c r="E232" s="135">
        <f t="shared" si="8"/>
        <v>0</v>
      </c>
      <c r="F232" s="32" t="s">
        <v>133</v>
      </c>
      <c r="H232" s="128">
        <f>IF(LEN(C232)=0,1,MATCH(C232,PlayerDetails!$I:$I,0))</f>
        <v>1</v>
      </c>
      <c r="I232" s="128" t="e">
        <f>IF(LEN(D232)=0,1,MATCH(D232,PlayerDetails!$I:$I,0))</f>
        <v>#N/A</v>
      </c>
      <c r="J232" s="128" t="e">
        <f>IF(LEN(E232)=0,1,MATCH(E232,PlayerDetails!$I:$I,0))</f>
        <v>#N/A</v>
      </c>
    </row>
    <row r="233" spans="1:10" x14ac:dyDescent="0.2">
      <c r="A233" s="32" t="s">
        <v>208</v>
      </c>
      <c r="B233" s="1" t="s">
        <v>284</v>
      </c>
      <c r="C233" s="129"/>
      <c r="D233" s="135">
        <f t="shared" si="8"/>
        <v>0</v>
      </c>
      <c r="E233" s="135">
        <f t="shared" si="8"/>
        <v>0</v>
      </c>
      <c r="F233" s="32" t="s">
        <v>134</v>
      </c>
      <c r="H233" s="128">
        <f>IF(LEN(C233)=0,1,MATCH(C233,PlayerDetails!$I:$I,0))</f>
        <v>1</v>
      </c>
      <c r="I233" s="128" t="e">
        <f>IF(LEN(D233)=0,1,MATCH(D233,PlayerDetails!$I:$I,0))</f>
        <v>#N/A</v>
      </c>
      <c r="J233" s="128" t="e">
        <f>IF(LEN(E233)=0,1,MATCH(E233,PlayerDetails!$I:$I,0))</f>
        <v>#N/A</v>
      </c>
    </row>
    <row r="234" spans="1:10" x14ac:dyDescent="0.2">
      <c r="A234" s="32" t="s">
        <v>208</v>
      </c>
      <c r="B234" s="1" t="s">
        <v>285</v>
      </c>
      <c r="C234" s="129"/>
      <c r="D234" s="135">
        <f t="shared" si="8"/>
        <v>0</v>
      </c>
      <c r="E234" s="135">
        <f t="shared" si="8"/>
        <v>0</v>
      </c>
      <c r="F234" s="32" t="s">
        <v>135</v>
      </c>
      <c r="H234" s="128">
        <f>IF(LEN(C234)=0,1,MATCH(C234,PlayerDetails!$I:$I,0))</f>
        <v>1</v>
      </c>
      <c r="I234" s="128" t="e">
        <f>IF(LEN(D234)=0,1,MATCH(D234,PlayerDetails!$I:$I,0))</f>
        <v>#N/A</v>
      </c>
      <c r="J234" s="128" t="e">
        <f>IF(LEN(E234)=0,1,MATCH(E234,PlayerDetails!$I:$I,0))</f>
        <v>#N/A</v>
      </c>
    </row>
    <row r="235" spans="1:10" x14ac:dyDescent="0.2">
      <c r="A235" s="32" t="s">
        <v>208</v>
      </c>
      <c r="B235" s="1" t="s">
        <v>286</v>
      </c>
      <c r="C235" s="129"/>
      <c r="D235" s="135">
        <f t="shared" si="8"/>
        <v>0</v>
      </c>
      <c r="E235" s="135">
        <f t="shared" si="8"/>
        <v>0</v>
      </c>
      <c r="F235" s="32" t="s">
        <v>614</v>
      </c>
      <c r="H235" s="128">
        <f>IF(LEN(C235)=0,1,MATCH(C235,PlayerDetails!$I:$I,0))</f>
        <v>1</v>
      </c>
      <c r="I235" s="128" t="e">
        <f>IF(LEN(D235)=0,1,MATCH(D235,PlayerDetails!$I:$I,0))</f>
        <v>#N/A</v>
      </c>
      <c r="J235" s="128" t="e">
        <f>IF(LEN(E235)=0,1,MATCH(E235,PlayerDetails!$I:$I,0))</f>
        <v>#N/A</v>
      </c>
    </row>
    <row r="236" spans="1:10" x14ac:dyDescent="0.2">
      <c r="A236" s="32" t="s">
        <v>208</v>
      </c>
      <c r="B236" s="1" t="s">
        <v>287</v>
      </c>
      <c r="C236" s="129"/>
      <c r="D236" s="135">
        <f t="shared" si="8"/>
        <v>0</v>
      </c>
      <c r="E236" s="135">
        <f t="shared" si="8"/>
        <v>0</v>
      </c>
      <c r="F236" s="32" t="s">
        <v>615</v>
      </c>
      <c r="H236" s="128">
        <f>IF(LEN(C236)=0,1,MATCH(C236,PlayerDetails!$I:$I,0))</f>
        <v>1</v>
      </c>
      <c r="I236" s="128" t="e">
        <f>IF(LEN(D236)=0,1,MATCH(D236,PlayerDetails!$I:$I,0))</f>
        <v>#N/A</v>
      </c>
      <c r="J236" s="128" t="e">
        <f>IF(LEN(E236)=0,1,MATCH(E236,PlayerDetails!$I:$I,0))</f>
        <v>#N/A</v>
      </c>
    </row>
    <row r="237" spans="1:10" x14ac:dyDescent="0.2">
      <c r="A237" s="32" t="s">
        <v>208</v>
      </c>
      <c r="B237" s="1" t="s">
        <v>288</v>
      </c>
      <c r="C237" s="129"/>
      <c r="D237" s="135">
        <f t="shared" si="8"/>
        <v>0</v>
      </c>
      <c r="E237" s="135">
        <f t="shared" si="8"/>
        <v>0</v>
      </c>
      <c r="F237" s="32" t="s">
        <v>616</v>
      </c>
      <c r="H237" s="128">
        <f>IF(LEN(C237)=0,1,MATCH(C237,PlayerDetails!$I:$I,0))</f>
        <v>1</v>
      </c>
      <c r="I237" s="128" t="e">
        <f>IF(LEN(D237)=0,1,MATCH(D237,PlayerDetails!$I:$I,0))</f>
        <v>#N/A</v>
      </c>
      <c r="J237" s="128" t="e">
        <f>IF(LEN(E237)=0,1,MATCH(E237,PlayerDetails!$I:$I,0))</f>
        <v>#N/A</v>
      </c>
    </row>
    <row r="238" spans="1:10" x14ac:dyDescent="0.2">
      <c r="A238" s="32" t="s">
        <v>208</v>
      </c>
      <c r="B238" s="1" t="s">
        <v>289</v>
      </c>
      <c r="C238" s="129"/>
      <c r="D238" s="135">
        <f t="shared" si="8"/>
        <v>0</v>
      </c>
      <c r="E238" s="135">
        <f t="shared" si="8"/>
        <v>0</v>
      </c>
      <c r="F238" s="32" t="s">
        <v>617</v>
      </c>
      <c r="H238" s="128">
        <f>IF(LEN(C238)=0,1,MATCH(C238,PlayerDetails!$I:$I,0))</f>
        <v>1</v>
      </c>
      <c r="I238" s="128" t="e">
        <f>IF(LEN(D238)=0,1,MATCH(D238,PlayerDetails!$I:$I,0))</f>
        <v>#N/A</v>
      </c>
      <c r="J238" s="128" t="e">
        <f>IF(LEN(E238)=0,1,MATCH(E238,PlayerDetails!$I:$I,0))</f>
        <v>#N/A</v>
      </c>
    </row>
    <row r="239" spans="1:10" x14ac:dyDescent="0.2">
      <c r="A239" s="32" t="s">
        <v>208</v>
      </c>
      <c r="B239" s="1" t="s">
        <v>290</v>
      </c>
      <c r="C239" s="129"/>
      <c r="D239" s="118">
        <f t="shared" si="8"/>
        <v>0</v>
      </c>
      <c r="E239" s="118">
        <f t="shared" si="8"/>
        <v>0</v>
      </c>
      <c r="F239" s="32" t="s">
        <v>203</v>
      </c>
      <c r="H239" s="128">
        <f>IF(LEN(C239)=0,1,MATCH(C239,PlayerDetails!$I:$I,0))</f>
        <v>1</v>
      </c>
      <c r="I239" s="128" t="e">
        <f>IF(LEN(D239)=0,1,MATCH(D239,PlayerDetails!$I:$I,0))</f>
        <v>#N/A</v>
      </c>
      <c r="J239" s="128" t="e">
        <f>IF(LEN(E239)=0,1,MATCH(E239,PlayerDetails!$I:$I,0))</f>
        <v>#N/A</v>
      </c>
    </row>
    <row r="240" spans="1:10" x14ac:dyDescent="0.2">
      <c r="A240" s="32" t="s">
        <v>208</v>
      </c>
      <c r="B240" s="1" t="s">
        <v>291</v>
      </c>
      <c r="C240" s="129"/>
      <c r="D240" s="118">
        <f t="shared" si="8"/>
        <v>0</v>
      </c>
      <c r="E240" s="118">
        <f t="shared" si="8"/>
        <v>0</v>
      </c>
      <c r="F240" s="32" t="s">
        <v>204</v>
      </c>
      <c r="H240" s="128">
        <f>IF(LEN(C240)=0,1,MATCH(C240,PlayerDetails!$I:$I,0))</f>
        <v>1</v>
      </c>
      <c r="I240" s="128" t="e">
        <f>IF(LEN(D240)=0,1,MATCH(D240,PlayerDetails!$I:$I,0))</f>
        <v>#N/A</v>
      </c>
      <c r="J240" s="128" t="e">
        <f>IF(LEN(E240)=0,1,MATCH(E240,PlayerDetails!$I:$I,0))</f>
        <v>#N/A</v>
      </c>
    </row>
    <row r="241" spans="1:10" x14ac:dyDescent="0.2">
      <c r="A241" s="32" t="s">
        <v>208</v>
      </c>
      <c r="B241" s="1" t="s">
        <v>292</v>
      </c>
      <c r="C241" s="129"/>
      <c r="D241" s="118">
        <f t="shared" si="8"/>
        <v>0</v>
      </c>
      <c r="E241" s="118">
        <f t="shared" si="8"/>
        <v>0</v>
      </c>
      <c r="F241" s="32" t="s">
        <v>205</v>
      </c>
      <c r="H241" s="128">
        <f>IF(LEN(C241)=0,1,MATCH(C241,PlayerDetails!$I:$I,0))</f>
        <v>1</v>
      </c>
      <c r="I241" s="128" t="e">
        <f>IF(LEN(D241)=0,1,MATCH(D241,PlayerDetails!$I:$I,0))</f>
        <v>#N/A</v>
      </c>
      <c r="J241" s="128" t="e">
        <f>IF(LEN(E241)=0,1,MATCH(E241,PlayerDetails!$I:$I,0))</f>
        <v>#N/A</v>
      </c>
    </row>
    <row r="242" spans="1:10" x14ac:dyDescent="0.2">
      <c r="A242" s="32" t="s">
        <v>208</v>
      </c>
      <c r="B242" s="1" t="s">
        <v>293</v>
      </c>
      <c r="C242" s="129"/>
      <c r="D242" s="118">
        <f t="shared" si="8"/>
        <v>0</v>
      </c>
      <c r="E242" s="118">
        <f t="shared" si="8"/>
        <v>0</v>
      </c>
      <c r="F242" s="32" t="s">
        <v>206</v>
      </c>
      <c r="H242" s="128">
        <f>IF(LEN(C242)=0,1,MATCH(C242,PlayerDetails!$I:$I,0))</f>
        <v>1</v>
      </c>
      <c r="I242" s="128" t="e">
        <f>IF(LEN(D242)=0,1,MATCH(D242,PlayerDetails!$I:$I,0))</f>
        <v>#N/A</v>
      </c>
      <c r="J242" s="128" t="e">
        <f>IF(LEN(E242)=0,1,MATCH(E242,PlayerDetails!$I:$I,0))</f>
        <v>#N/A</v>
      </c>
    </row>
    <row r="243" spans="1:10" x14ac:dyDescent="0.2">
      <c r="A243" s="32" t="s">
        <v>209</v>
      </c>
      <c r="B243" s="1" t="s">
        <v>294</v>
      </c>
      <c r="C243" s="129"/>
      <c r="D243" s="135">
        <f t="shared" si="8"/>
        <v>0</v>
      </c>
      <c r="E243" s="135">
        <f t="shared" si="8"/>
        <v>0</v>
      </c>
      <c r="F243" s="32" t="s">
        <v>124</v>
      </c>
      <c r="H243" s="128">
        <f>IF(LEN(C243)=0,1,MATCH(C243,PlayerDetails!$I:$I,0))</f>
        <v>1</v>
      </c>
      <c r="I243" s="128" t="e">
        <f>IF(LEN(D243)=0,1,MATCH(D243,PlayerDetails!$I:$I,0))</f>
        <v>#N/A</v>
      </c>
      <c r="J243" s="128" t="e">
        <f>IF(LEN(E243)=0,1,MATCH(E243,PlayerDetails!$I:$I,0))</f>
        <v>#N/A</v>
      </c>
    </row>
    <row r="244" spans="1:10" x14ac:dyDescent="0.2">
      <c r="A244" s="32" t="s">
        <v>209</v>
      </c>
      <c r="B244" s="1" t="s">
        <v>295</v>
      </c>
      <c r="C244" s="129"/>
      <c r="D244" s="135">
        <f t="shared" si="8"/>
        <v>0</v>
      </c>
      <c r="E244" s="135">
        <f t="shared" si="8"/>
        <v>0</v>
      </c>
      <c r="F244" s="32" t="s">
        <v>125</v>
      </c>
      <c r="H244" s="128">
        <f>IF(LEN(C244)=0,1,MATCH(C244,PlayerDetails!$I:$I,0))</f>
        <v>1</v>
      </c>
      <c r="I244" s="128" t="e">
        <f>IF(LEN(D244)=0,1,MATCH(D244,PlayerDetails!$I:$I,0))</f>
        <v>#N/A</v>
      </c>
      <c r="J244" s="128" t="e">
        <f>IF(LEN(E244)=0,1,MATCH(E244,PlayerDetails!$I:$I,0))</f>
        <v>#N/A</v>
      </c>
    </row>
    <row r="245" spans="1:10" x14ac:dyDescent="0.2">
      <c r="A245" s="32" t="s">
        <v>209</v>
      </c>
      <c r="B245" s="1" t="s">
        <v>296</v>
      </c>
      <c r="C245" s="129"/>
      <c r="D245" s="135">
        <f t="shared" si="8"/>
        <v>0</v>
      </c>
      <c r="E245" s="135">
        <f t="shared" si="8"/>
        <v>0</v>
      </c>
      <c r="F245" s="32" t="s">
        <v>126</v>
      </c>
      <c r="H245" s="128">
        <f>IF(LEN(C245)=0,1,MATCH(C245,PlayerDetails!$I:$I,0))</f>
        <v>1</v>
      </c>
      <c r="I245" s="128" t="e">
        <f>IF(LEN(D245)=0,1,MATCH(D245,PlayerDetails!$I:$I,0))</f>
        <v>#N/A</v>
      </c>
      <c r="J245" s="128" t="e">
        <f>IF(LEN(E245)=0,1,MATCH(E245,PlayerDetails!$I:$I,0))</f>
        <v>#N/A</v>
      </c>
    </row>
    <row r="246" spans="1:10" x14ac:dyDescent="0.2">
      <c r="A246" s="32" t="s">
        <v>209</v>
      </c>
      <c r="B246" s="1" t="s">
        <v>297</v>
      </c>
      <c r="C246" s="129"/>
      <c r="D246" s="135">
        <f t="shared" si="8"/>
        <v>0</v>
      </c>
      <c r="E246" s="135">
        <f t="shared" si="8"/>
        <v>0</v>
      </c>
      <c r="F246" s="32" t="s">
        <v>127</v>
      </c>
      <c r="H246" s="128">
        <f>IF(LEN(C246)=0,1,MATCH(C246,PlayerDetails!$I:$I,0))</f>
        <v>1</v>
      </c>
      <c r="I246" s="128" t="e">
        <f>IF(LEN(D246)=0,1,MATCH(D246,PlayerDetails!$I:$I,0))</f>
        <v>#N/A</v>
      </c>
      <c r="J246" s="128" t="e">
        <f>IF(LEN(E246)=0,1,MATCH(E246,PlayerDetails!$I:$I,0))</f>
        <v>#N/A</v>
      </c>
    </row>
    <row r="247" spans="1:10" x14ac:dyDescent="0.2">
      <c r="A247" s="32" t="s">
        <v>209</v>
      </c>
      <c r="B247" s="1" t="s">
        <v>298</v>
      </c>
      <c r="C247" s="129"/>
      <c r="D247" s="135">
        <f t="shared" si="8"/>
        <v>0</v>
      </c>
      <c r="E247" s="135">
        <f t="shared" si="8"/>
        <v>0</v>
      </c>
      <c r="F247" s="32" t="s">
        <v>128</v>
      </c>
      <c r="H247" s="128">
        <f>IF(LEN(C247)=0,1,MATCH(C247,PlayerDetails!$I:$I,0))</f>
        <v>1</v>
      </c>
      <c r="I247" s="128" t="e">
        <f>IF(LEN(D247)=0,1,MATCH(D247,PlayerDetails!$I:$I,0))</f>
        <v>#N/A</v>
      </c>
      <c r="J247" s="128" t="e">
        <f>IF(LEN(E247)=0,1,MATCH(E247,PlayerDetails!$I:$I,0))</f>
        <v>#N/A</v>
      </c>
    </row>
    <row r="248" spans="1:10" x14ac:dyDescent="0.2">
      <c r="A248" s="32" t="s">
        <v>209</v>
      </c>
      <c r="B248" s="1" t="s">
        <v>299</v>
      </c>
      <c r="C248" s="129"/>
      <c r="D248" s="135">
        <f t="shared" si="8"/>
        <v>0</v>
      </c>
      <c r="E248" s="135">
        <f t="shared" si="8"/>
        <v>0</v>
      </c>
      <c r="F248" s="32" t="s">
        <v>129</v>
      </c>
      <c r="H248" s="128">
        <f>IF(LEN(C248)=0,1,MATCH(C248,PlayerDetails!$I:$I,0))</f>
        <v>1</v>
      </c>
      <c r="I248" s="128" t="e">
        <f>IF(LEN(D248)=0,1,MATCH(D248,PlayerDetails!$I:$I,0))</f>
        <v>#N/A</v>
      </c>
      <c r="J248" s="128" t="e">
        <f>IF(LEN(E248)=0,1,MATCH(E248,PlayerDetails!$I:$I,0))</f>
        <v>#N/A</v>
      </c>
    </row>
    <row r="249" spans="1:10" x14ac:dyDescent="0.2">
      <c r="A249" s="32" t="s">
        <v>209</v>
      </c>
      <c r="B249" s="1" t="s">
        <v>300</v>
      </c>
      <c r="C249" s="129"/>
      <c r="D249" s="135">
        <f t="shared" si="8"/>
        <v>0</v>
      </c>
      <c r="E249" s="135">
        <f t="shared" si="8"/>
        <v>0</v>
      </c>
      <c r="F249" s="32" t="s">
        <v>130</v>
      </c>
      <c r="H249" s="128">
        <f>IF(LEN(C249)=0,1,MATCH(C249,PlayerDetails!$I:$I,0))</f>
        <v>1</v>
      </c>
      <c r="I249" s="128" t="e">
        <f>IF(LEN(D249)=0,1,MATCH(D249,PlayerDetails!$I:$I,0))</f>
        <v>#N/A</v>
      </c>
      <c r="J249" s="128" t="e">
        <f>IF(LEN(E249)=0,1,MATCH(E249,PlayerDetails!$I:$I,0))</f>
        <v>#N/A</v>
      </c>
    </row>
    <row r="250" spans="1:10" x14ac:dyDescent="0.2">
      <c r="A250" s="32" t="s">
        <v>209</v>
      </c>
      <c r="B250" s="1" t="s">
        <v>301</v>
      </c>
      <c r="C250" s="129"/>
      <c r="D250" s="135">
        <f t="shared" si="8"/>
        <v>0</v>
      </c>
      <c r="E250" s="135">
        <f t="shared" si="8"/>
        <v>0</v>
      </c>
      <c r="F250" s="32" t="s">
        <v>131</v>
      </c>
      <c r="H250" s="128">
        <f>IF(LEN(C250)=0,1,MATCH(C250,PlayerDetails!$I:$I,0))</f>
        <v>1</v>
      </c>
      <c r="I250" s="128" t="e">
        <f>IF(LEN(D250)=0,1,MATCH(D250,PlayerDetails!$I:$I,0))</f>
        <v>#N/A</v>
      </c>
      <c r="J250" s="128" t="e">
        <f>IF(LEN(E250)=0,1,MATCH(E250,PlayerDetails!$I:$I,0))</f>
        <v>#N/A</v>
      </c>
    </row>
    <row r="251" spans="1:10" x14ac:dyDescent="0.2">
      <c r="A251" s="32" t="s">
        <v>209</v>
      </c>
      <c r="B251" s="1" t="s">
        <v>302</v>
      </c>
      <c r="C251" s="129"/>
      <c r="D251" s="135">
        <f t="shared" si="8"/>
        <v>0</v>
      </c>
      <c r="E251" s="135">
        <f t="shared" si="8"/>
        <v>0</v>
      </c>
      <c r="F251" s="32" t="s">
        <v>132</v>
      </c>
      <c r="H251" s="128">
        <f>IF(LEN(C251)=0,1,MATCH(C251,PlayerDetails!$I:$I,0))</f>
        <v>1</v>
      </c>
      <c r="I251" s="128" t="e">
        <f>IF(LEN(D251)=0,1,MATCH(D251,PlayerDetails!$I:$I,0))</f>
        <v>#N/A</v>
      </c>
      <c r="J251" s="128" t="e">
        <f>IF(LEN(E251)=0,1,MATCH(E251,PlayerDetails!$I:$I,0))</f>
        <v>#N/A</v>
      </c>
    </row>
    <row r="252" spans="1:10" x14ac:dyDescent="0.2">
      <c r="A252" s="32" t="s">
        <v>209</v>
      </c>
      <c r="B252" s="1" t="s">
        <v>303</v>
      </c>
      <c r="C252" s="129"/>
      <c r="D252" s="135">
        <f t="shared" si="8"/>
        <v>0</v>
      </c>
      <c r="E252" s="135">
        <f t="shared" si="8"/>
        <v>0</v>
      </c>
      <c r="F252" s="32" t="s">
        <v>133</v>
      </c>
      <c r="H252" s="128">
        <f>IF(LEN(C252)=0,1,MATCH(C252,PlayerDetails!$I:$I,0))</f>
        <v>1</v>
      </c>
      <c r="I252" s="128" t="e">
        <f>IF(LEN(D252)=0,1,MATCH(D252,PlayerDetails!$I:$I,0))</f>
        <v>#N/A</v>
      </c>
      <c r="J252" s="128" t="e">
        <f>IF(LEN(E252)=0,1,MATCH(E252,PlayerDetails!$I:$I,0))</f>
        <v>#N/A</v>
      </c>
    </row>
    <row r="253" spans="1:10" x14ac:dyDescent="0.2">
      <c r="A253" s="32" t="s">
        <v>209</v>
      </c>
      <c r="B253" s="1" t="s">
        <v>304</v>
      </c>
      <c r="C253" s="129"/>
      <c r="D253" s="135">
        <f t="shared" si="8"/>
        <v>0</v>
      </c>
      <c r="E253" s="135">
        <f t="shared" si="8"/>
        <v>0</v>
      </c>
      <c r="F253" s="32" t="s">
        <v>134</v>
      </c>
      <c r="H253" s="128">
        <f>IF(LEN(C253)=0,1,MATCH(C253,PlayerDetails!$I:$I,0))</f>
        <v>1</v>
      </c>
      <c r="I253" s="128" t="e">
        <f>IF(LEN(D253)=0,1,MATCH(D253,PlayerDetails!$I:$I,0))</f>
        <v>#N/A</v>
      </c>
      <c r="J253" s="128" t="e">
        <f>IF(LEN(E253)=0,1,MATCH(E253,PlayerDetails!$I:$I,0))</f>
        <v>#N/A</v>
      </c>
    </row>
    <row r="254" spans="1:10" x14ac:dyDescent="0.2">
      <c r="A254" s="32" t="s">
        <v>209</v>
      </c>
      <c r="B254" s="1" t="s">
        <v>305</v>
      </c>
      <c r="C254" s="129"/>
      <c r="D254" s="135">
        <f t="shared" si="8"/>
        <v>0</v>
      </c>
      <c r="E254" s="135">
        <f t="shared" si="8"/>
        <v>0</v>
      </c>
      <c r="F254" s="32" t="s">
        <v>135</v>
      </c>
      <c r="H254" s="128">
        <f>IF(LEN(C254)=0,1,MATCH(C254,PlayerDetails!$I:$I,0))</f>
        <v>1</v>
      </c>
      <c r="I254" s="128" t="e">
        <f>IF(LEN(D254)=0,1,MATCH(D254,PlayerDetails!$I:$I,0))</f>
        <v>#N/A</v>
      </c>
      <c r="J254" s="128" t="e">
        <f>IF(LEN(E254)=0,1,MATCH(E254,PlayerDetails!$I:$I,0))</f>
        <v>#N/A</v>
      </c>
    </row>
    <row r="255" spans="1:10" x14ac:dyDescent="0.2">
      <c r="A255" s="32" t="s">
        <v>209</v>
      </c>
      <c r="B255" s="1" t="s">
        <v>306</v>
      </c>
      <c r="C255" s="129"/>
      <c r="D255" s="135">
        <f t="shared" si="8"/>
        <v>0</v>
      </c>
      <c r="E255" s="135">
        <f t="shared" si="8"/>
        <v>0</v>
      </c>
      <c r="F255" s="32" t="s">
        <v>614</v>
      </c>
      <c r="H255" s="128">
        <f>IF(LEN(C255)=0,1,MATCH(C255,PlayerDetails!$I:$I,0))</f>
        <v>1</v>
      </c>
      <c r="I255" s="128" t="e">
        <f>IF(LEN(D255)=0,1,MATCH(D255,PlayerDetails!$I:$I,0))</f>
        <v>#N/A</v>
      </c>
      <c r="J255" s="128" t="e">
        <f>IF(LEN(E255)=0,1,MATCH(E255,PlayerDetails!$I:$I,0))</f>
        <v>#N/A</v>
      </c>
    </row>
    <row r="256" spans="1:10" x14ac:dyDescent="0.2">
      <c r="A256" s="32" t="s">
        <v>209</v>
      </c>
      <c r="B256" s="1" t="s">
        <v>307</v>
      </c>
      <c r="C256" s="129"/>
      <c r="D256" s="135">
        <f t="shared" si="8"/>
        <v>0</v>
      </c>
      <c r="E256" s="135">
        <f t="shared" si="8"/>
        <v>0</v>
      </c>
      <c r="F256" s="32" t="s">
        <v>615</v>
      </c>
      <c r="H256" s="128">
        <f>IF(LEN(C256)=0,1,MATCH(C256,PlayerDetails!$I:$I,0))</f>
        <v>1</v>
      </c>
      <c r="I256" s="128" t="e">
        <f>IF(LEN(D256)=0,1,MATCH(D256,PlayerDetails!$I:$I,0))</f>
        <v>#N/A</v>
      </c>
      <c r="J256" s="128" t="e">
        <f>IF(LEN(E256)=0,1,MATCH(E256,PlayerDetails!$I:$I,0))</f>
        <v>#N/A</v>
      </c>
    </row>
    <row r="257" spans="1:10" x14ac:dyDescent="0.2">
      <c r="A257" s="32" t="s">
        <v>209</v>
      </c>
      <c r="B257" s="1" t="s">
        <v>308</v>
      </c>
      <c r="C257" s="129"/>
      <c r="D257" s="135">
        <f t="shared" si="8"/>
        <v>0</v>
      </c>
      <c r="E257" s="135">
        <f t="shared" si="8"/>
        <v>0</v>
      </c>
      <c r="F257" s="32" t="s">
        <v>616</v>
      </c>
      <c r="H257" s="128">
        <f>IF(LEN(C257)=0,1,MATCH(C257,PlayerDetails!$I:$I,0))</f>
        <v>1</v>
      </c>
      <c r="I257" s="128" t="e">
        <f>IF(LEN(D257)=0,1,MATCH(D257,PlayerDetails!$I:$I,0))</f>
        <v>#N/A</v>
      </c>
      <c r="J257" s="128" t="e">
        <f>IF(LEN(E257)=0,1,MATCH(E257,PlayerDetails!$I:$I,0))</f>
        <v>#N/A</v>
      </c>
    </row>
    <row r="258" spans="1:10" x14ac:dyDescent="0.2">
      <c r="A258" s="32" t="s">
        <v>209</v>
      </c>
      <c r="B258" s="1" t="s">
        <v>309</v>
      </c>
      <c r="C258" s="129"/>
      <c r="D258" s="135">
        <f t="shared" si="8"/>
        <v>0</v>
      </c>
      <c r="E258" s="135">
        <f t="shared" si="8"/>
        <v>0</v>
      </c>
      <c r="F258" s="32" t="s">
        <v>617</v>
      </c>
      <c r="H258" s="128">
        <f>IF(LEN(C258)=0,1,MATCH(C258,PlayerDetails!$I:$I,0))</f>
        <v>1</v>
      </c>
      <c r="I258" s="128" t="e">
        <f>IF(LEN(D258)=0,1,MATCH(D258,PlayerDetails!$I:$I,0))</f>
        <v>#N/A</v>
      </c>
      <c r="J258" s="128" t="e">
        <f>IF(LEN(E258)=0,1,MATCH(E258,PlayerDetails!$I:$I,0))</f>
        <v>#N/A</v>
      </c>
    </row>
    <row r="259" spans="1:10" x14ac:dyDescent="0.2">
      <c r="A259" s="32" t="s">
        <v>209</v>
      </c>
      <c r="B259" s="1" t="s">
        <v>310</v>
      </c>
      <c r="C259" s="129"/>
      <c r="D259" s="118">
        <f t="shared" si="8"/>
        <v>0</v>
      </c>
      <c r="E259" s="118">
        <f t="shared" si="8"/>
        <v>0</v>
      </c>
      <c r="F259" s="32" t="s">
        <v>203</v>
      </c>
      <c r="H259" s="128">
        <f>IF(LEN(C259)=0,1,MATCH(C259,PlayerDetails!$I:$I,0))</f>
        <v>1</v>
      </c>
      <c r="I259" s="128" t="e">
        <f>IF(LEN(D259)=0,1,MATCH(D259,PlayerDetails!$I:$I,0))</f>
        <v>#N/A</v>
      </c>
      <c r="J259" s="128" t="e">
        <f>IF(LEN(E259)=0,1,MATCH(E259,PlayerDetails!$I:$I,0))</f>
        <v>#N/A</v>
      </c>
    </row>
    <row r="260" spans="1:10" x14ac:dyDescent="0.2">
      <c r="A260" s="32" t="s">
        <v>209</v>
      </c>
      <c r="B260" s="1" t="s">
        <v>311</v>
      </c>
      <c r="C260" s="129"/>
      <c r="D260" s="118">
        <f t="shared" si="8"/>
        <v>0</v>
      </c>
      <c r="E260" s="118">
        <f t="shared" si="8"/>
        <v>0</v>
      </c>
      <c r="F260" s="32" t="s">
        <v>204</v>
      </c>
      <c r="H260" s="128">
        <f>IF(LEN(C260)=0,1,MATCH(C260,PlayerDetails!$I:$I,0))</f>
        <v>1</v>
      </c>
      <c r="I260" s="128" t="e">
        <f>IF(LEN(D260)=0,1,MATCH(D260,PlayerDetails!$I:$I,0))</f>
        <v>#N/A</v>
      </c>
      <c r="J260" s="128" t="e">
        <f>IF(LEN(E260)=0,1,MATCH(E260,PlayerDetails!$I:$I,0))</f>
        <v>#N/A</v>
      </c>
    </row>
    <row r="261" spans="1:10" x14ac:dyDescent="0.2">
      <c r="A261" s="32" t="s">
        <v>209</v>
      </c>
      <c r="B261" s="1" t="s">
        <v>312</v>
      </c>
      <c r="C261" s="129"/>
      <c r="D261" s="118">
        <f t="shared" si="8"/>
        <v>0</v>
      </c>
      <c r="E261" s="118">
        <f t="shared" si="8"/>
        <v>0</v>
      </c>
      <c r="F261" s="32" t="s">
        <v>205</v>
      </c>
      <c r="H261" s="128">
        <f>IF(LEN(C261)=0,1,MATCH(C261,PlayerDetails!$I:$I,0))</f>
        <v>1</v>
      </c>
      <c r="I261" s="128" t="e">
        <f>IF(LEN(D261)=0,1,MATCH(D261,PlayerDetails!$I:$I,0))</f>
        <v>#N/A</v>
      </c>
      <c r="J261" s="128" t="e">
        <f>IF(LEN(E261)=0,1,MATCH(E261,PlayerDetails!$I:$I,0))</f>
        <v>#N/A</v>
      </c>
    </row>
    <row r="262" spans="1:10" x14ac:dyDescent="0.2">
      <c r="A262" s="32" t="s">
        <v>209</v>
      </c>
      <c r="B262" s="1" t="s">
        <v>313</v>
      </c>
      <c r="C262" s="129"/>
      <c r="D262" s="118">
        <f t="shared" si="8"/>
        <v>0</v>
      </c>
      <c r="E262" s="118">
        <f t="shared" si="8"/>
        <v>0</v>
      </c>
      <c r="F262" s="32" t="s">
        <v>206</v>
      </c>
      <c r="H262" s="128">
        <f>IF(LEN(C262)=0,1,MATCH(C262,PlayerDetails!$I:$I,0))</f>
        <v>1</v>
      </c>
      <c r="I262" s="128" t="e">
        <f>IF(LEN(D262)=0,1,MATCH(D262,PlayerDetails!$I:$I,0))</f>
        <v>#N/A</v>
      </c>
      <c r="J262" s="128" t="e">
        <f>IF(LEN(E262)=0,1,MATCH(E262,PlayerDetails!$I:$I,0))</f>
        <v>#N/A</v>
      </c>
    </row>
    <row r="263" spans="1:10" x14ac:dyDescent="0.2">
      <c r="A263" s="32" t="s">
        <v>210</v>
      </c>
      <c r="B263" s="1" t="s">
        <v>314</v>
      </c>
      <c r="C263" s="129"/>
      <c r="D263" s="135">
        <f t="shared" si="8"/>
        <v>0</v>
      </c>
      <c r="E263" s="135">
        <f t="shared" si="8"/>
        <v>0</v>
      </c>
      <c r="F263" s="32" t="s">
        <v>124</v>
      </c>
      <c r="H263" s="128">
        <f>IF(LEN(C263)=0,1,MATCH(C263,PlayerDetails!$I:$I,0))</f>
        <v>1</v>
      </c>
      <c r="I263" s="128" t="e">
        <f>IF(LEN(D263)=0,1,MATCH(D263,PlayerDetails!$I:$I,0))</f>
        <v>#N/A</v>
      </c>
      <c r="J263" s="128" t="e">
        <f>IF(LEN(E263)=0,1,MATCH(E263,PlayerDetails!$I:$I,0))</f>
        <v>#N/A</v>
      </c>
    </row>
    <row r="264" spans="1:10" x14ac:dyDescent="0.2">
      <c r="A264" s="32" t="s">
        <v>210</v>
      </c>
      <c r="B264" s="1" t="s">
        <v>315</v>
      </c>
      <c r="C264" s="129"/>
      <c r="D264" s="135">
        <f t="shared" si="8"/>
        <v>0</v>
      </c>
      <c r="E264" s="135">
        <f t="shared" si="8"/>
        <v>0</v>
      </c>
      <c r="F264" s="32" t="s">
        <v>125</v>
      </c>
      <c r="H264" s="128">
        <f>IF(LEN(C264)=0,1,MATCH(C264,PlayerDetails!$I:$I,0))</f>
        <v>1</v>
      </c>
      <c r="I264" s="128" t="e">
        <f>IF(LEN(D264)=0,1,MATCH(D264,PlayerDetails!$I:$I,0))</f>
        <v>#N/A</v>
      </c>
      <c r="J264" s="128" t="e">
        <f>IF(LEN(E264)=0,1,MATCH(E264,PlayerDetails!$I:$I,0))</f>
        <v>#N/A</v>
      </c>
    </row>
    <row r="265" spans="1:10" x14ac:dyDescent="0.2">
      <c r="A265" s="32" t="s">
        <v>210</v>
      </c>
      <c r="B265" s="1" t="s">
        <v>316</v>
      </c>
      <c r="C265" s="129"/>
      <c r="D265" s="135">
        <f t="shared" si="8"/>
        <v>0</v>
      </c>
      <c r="E265" s="135">
        <f t="shared" si="8"/>
        <v>0</v>
      </c>
      <c r="F265" s="32" t="s">
        <v>126</v>
      </c>
      <c r="H265" s="128">
        <f>IF(LEN(C265)=0,1,MATCH(C265,PlayerDetails!$I:$I,0))</f>
        <v>1</v>
      </c>
      <c r="I265" s="128" t="e">
        <f>IF(LEN(D265)=0,1,MATCH(D265,PlayerDetails!$I:$I,0))</f>
        <v>#N/A</v>
      </c>
      <c r="J265" s="128" t="e">
        <f>IF(LEN(E265)=0,1,MATCH(E265,PlayerDetails!$I:$I,0))</f>
        <v>#N/A</v>
      </c>
    </row>
    <row r="266" spans="1:10" x14ac:dyDescent="0.2">
      <c r="A266" s="32" t="s">
        <v>210</v>
      </c>
      <c r="B266" s="1" t="s">
        <v>317</v>
      </c>
      <c r="C266" s="129"/>
      <c r="D266" s="135">
        <f t="shared" si="8"/>
        <v>0</v>
      </c>
      <c r="E266" s="135">
        <f t="shared" si="8"/>
        <v>0</v>
      </c>
      <c r="F266" s="32" t="s">
        <v>127</v>
      </c>
      <c r="H266" s="128">
        <f>IF(LEN(C266)=0,1,MATCH(C266,PlayerDetails!$I:$I,0))</f>
        <v>1</v>
      </c>
      <c r="I266" s="128" t="e">
        <f>IF(LEN(D266)=0,1,MATCH(D266,PlayerDetails!$I:$I,0))</f>
        <v>#N/A</v>
      </c>
      <c r="J266" s="128" t="e">
        <f>IF(LEN(E266)=0,1,MATCH(E266,PlayerDetails!$I:$I,0))</f>
        <v>#N/A</v>
      </c>
    </row>
    <row r="267" spans="1:10" x14ac:dyDescent="0.2">
      <c r="A267" s="32" t="s">
        <v>210</v>
      </c>
      <c r="B267" s="1" t="s">
        <v>318</v>
      </c>
      <c r="C267" s="129"/>
      <c r="D267" s="135">
        <f t="shared" si="8"/>
        <v>0</v>
      </c>
      <c r="E267" s="135">
        <f t="shared" si="8"/>
        <v>0</v>
      </c>
      <c r="F267" s="32" t="s">
        <v>128</v>
      </c>
      <c r="H267" s="128">
        <f>IF(LEN(C267)=0,1,MATCH(C267,PlayerDetails!$I:$I,0))</f>
        <v>1</v>
      </c>
      <c r="I267" s="128" t="e">
        <f>IF(LEN(D267)=0,1,MATCH(D267,PlayerDetails!$I:$I,0))</f>
        <v>#N/A</v>
      </c>
      <c r="J267" s="128" t="e">
        <f>IF(LEN(E267)=0,1,MATCH(E267,PlayerDetails!$I:$I,0))</f>
        <v>#N/A</v>
      </c>
    </row>
    <row r="268" spans="1:10" x14ac:dyDescent="0.2">
      <c r="A268" s="32" t="s">
        <v>210</v>
      </c>
      <c r="B268" s="1" t="s">
        <v>319</v>
      </c>
      <c r="C268" s="129"/>
      <c r="D268" s="135">
        <f t="shared" si="8"/>
        <v>0</v>
      </c>
      <c r="E268" s="135">
        <f t="shared" si="8"/>
        <v>0</v>
      </c>
      <c r="F268" s="32" t="s">
        <v>129</v>
      </c>
      <c r="H268" s="128">
        <f>IF(LEN(C268)=0,1,MATCH(C268,PlayerDetails!$I:$I,0))</f>
        <v>1</v>
      </c>
      <c r="I268" s="128" t="e">
        <f>IF(LEN(D268)=0,1,MATCH(D268,PlayerDetails!$I:$I,0))</f>
        <v>#N/A</v>
      </c>
      <c r="J268" s="128" t="e">
        <f>IF(LEN(E268)=0,1,MATCH(E268,PlayerDetails!$I:$I,0))</f>
        <v>#N/A</v>
      </c>
    </row>
    <row r="269" spans="1:10" x14ac:dyDescent="0.2">
      <c r="A269" s="32" t="s">
        <v>210</v>
      </c>
      <c r="B269" s="1" t="s">
        <v>320</v>
      </c>
      <c r="C269" s="129"/>
      <c r="D269" s="135">
        <f t="shared" si="8"/>
        <v>0</v>
      </c>
      <c r="E269" s="135">
        <f t="shared" si="8"/>
        <v>0</v>
      </c>
      <c r="F269" s="32" t="s">
        <v>130</v>
      </c>
      <c r="H269" s="128">
        <f>IF(LEN(C269)=0,1,MATCH(C269,PlayerDetails!$I:$I,0))</f>
        <v>1</v>
      </c>
      <c r="I269" s="128" t="e">
        <f>IF(LEN(D269)=0,1,MATCH(D269,PlayerDetails!$I:$I,0))</f>
        <v>#N/A</v>
      </c>
      <c r="J269" s="128" t="e">
        <f>IF(LEN(E269)=0,1,MATCH(E269,PlayerDetails!$I:$I,0))</f>
        <v>#N/A</v>
      </c>
    </row>
    <row r="270" spans="1:10" x14ac:dyDescent="0.2">
      <c r="A270" s="32" t="s">
        <v>210</v>
      </c>
      <c r="B270" s="1" t="s">
        <v>321</v>
      </c>
      <c r="C270" s="129"/>
      <c r="D270" s="135">
        <f t="shared" si="8"/>
        <v>0</v>
      </c>
      <c r="E270" s="135">
        <f t="shared" si="8"/>
        <v>0</v>
      </c>
      <c r="F270" s="32" t="s">
        <v>131</v>
      </c>
      <c r="H270" s="128">
        <f>IF(LEN(C270)=0,1,MATCH(C270,PlayerDetails!$I:$I,0))</f>
        <v>1</v>
      </c>
      <c r="I270" s="128" t="e">
        <f>IF(LEN(D270)=0,1,MATCH(D270,PlayerDetails!$I:$I,0))</f>
        <v>#N/A</v>
      </c>
      <c r="J270" s="128" t="e">
        <f>IF(LEN(E270)=0,1,MATCH(E270,PlayerDetails!$I:$I,0))</f>
        <v>#N/A</v>
      </c>
    </row>
    <row r="271" spans="1:10" x14ac:dyDescent="0.2">
      <c r="A271" s="32" t="s">
        <v>210</v>
      </c>
      <c r="B271" s="1" t="s">
        <v>322</v>
      </c>
      <c r="C271" s="129"/>
      <c r="D271" s="135">
        <f t="shared" si="8"/>
        <v>0</v>
      </c>
      <c r="E271" s="135">
        <f t="shared" si="8"/>
        <v>0</v>
      </c>
      <c r="F271" s="32" t="s">
        <v>132</v>
      </c>
      <c r="H271" s="128">
        <f>IF(LEN(C271)=0,1,MATCH(C271,PlayerDetails!$I:$I,0))</f>
        <v>1</v>
      </c>
      <c r="I271" s="128" t="e">
        <f>IF(LEN(D271)=0,1,MATCH(D271,PlayerDetails!$I:$I,0))</f>
        <v>#N/A</v>
      </c>
      <c r="J271" s="128" t="e">
        <f>IF(LEN(E271)=0,1,MATCH(E271,PlayerDetails!$I:$I,0))</f>
        <v>#N/A</v>
      </c>
    </row>
    <row r="272" spans="1:10" x14ac:dyDescent="0.2">
      <c r="A272" s="32" t="s">
        <v>210</v>
      </c>
      <c r="B272" s="1" t="s">
        <v>323</v>
      </c>
      <c r="C272" s="129"/>
      <c r="D272" s="135">
        <f t="shared" si="8"/>
        <v>0</v>
      </c>
      <c r="E272" s="135">
        <f t="shared" si="8"/>
        <v>0</v>
      </c>
      <c r="F272" s="32" t="s">
        <v>133</v>
      </c>
      <c r="H272" s="128">
        <f>IF(LEN(C272)=0,1,MATCH(C272,PlayerDetails!$I:$I,0))</f>
        <v>1</v>
      </c>
      <c r="I272" s="128" t="e">
        <f>IF(LEN(D272)=0,1,MATCH(D272,PlayerDetails!$I:$I,0))</f>
        <v>#N/A</v>
      </c>
      <c r="J272" s="128" t="e">
        <f>IF(LEN(E272)=0,1,MATCH(E272,PlayerDetails!$I:$I,0))</f>
        <v>#N/A</v>
      </c>
    </row>
    <row r="273" spans="1:10" x14ac:dyDescent="0.2">
      <c r="A273" s="32" t="s">
        <v>210</v>
      </c>
      <c r="B273" s="1" t="s">
        <v>324</v>
      </c>
      <c r="C273" s="129"/>
      <c r="D273" s="135">
        <f t="shared" si="8"/>
        <v>0</v>
      </c>
      <c r="E273" s="135">
        <f t="shared" si="8"/>
        <v>0</v>
      </c>
      <c r="F273" s="32" t="s">
        <v>134</v>
      </c>
      <c r="H273" s="128">
        <f>IF(LEN(C273)=0,1,MATCH(C273,PlayerDetails!$I:$I,0))</f>
        <v>1</v>
      </c>
      <c r="I273" s="128" t="e">
        <f>IF(LEN(D273)=0,1,MATCH(D273,PlayerDetails!$I:$I,0))</f>
        <v>#N/A</v>
      </c>
      <c r="J273" s="128" t="e">
        <f>IF(LEN(E273)=0,1,MATCH(E273,PlayerDetails!$I:$I,0))</f>
        <v>#N/A</v>
      </c>
    </row>
    <row r="274" spans="1:10" x14ac:dyDescent="0.2">
      <c r="A274" s="32" t="s">
        <v>210</v>
      </c>
      <c r="B274" s="1" t="s">
        <v>325</v>
      </c>
      <c r="C274" s="129"/>
      <c r="D274" s="135">
        <f t="shared" si="8"/>
        <v>0</v>
      </c>
      <c r="E274" s="135">
        <f t="shared" si="8"/>
        <v>0</v>
      </c>
      <c r="F274" s="32" t="s">
        <v>135</v>
      </c>
      <c r="H274" s="128">
        <f>IF(LEN(C274)=0,1,MATCH(C274,PlayerDetails!$I:$I,0))</f>
        <v>1</v>
      </c>
      <c r="I274" s="128" t="e">
        <f>IF(LEN(D274)=0,1,MATCH(D274,PlayerDetails!$I:$I,0))</f>
        <v>#N/A</v>
      </c>
      <c r="J274" s="128" t="e">
        <f>IF(LEN(E274)=0,1,MATCH(E274,PlayerDetails!$I:$I,0))</f>
        <v>#N/A</v>
      </c>
    </row>
    <row r="275" spans="1:10" x14ac:dyDescent="0.2">
      <c r="A275" s="32" t="s">
        <v>210</v>
      </c>
      <c r="B275" s="1" t="s">
        <v>326</v>
      </c>
      <c r="C275" s="129"/>
      <c r="D275" s="135">
        <f t="shared" si="8"/>
        <v>0</v>
      </c>
      <c r="E275" s="135">
        <f t="shared" si="8"/>
        <v>0</v>
      </c>
      <c r="F275" s="32" t="s">
        <v>614</v>
      </c>
      <c r="H275" s="128">
        <f>IF(LEN(C275)=0,1,MATCH(C275,PlayerDetails!$I:$I,0))</f>
        <v>1</v>
      </c>
      <c r="I275" s="128" t="e">
        <f>IF(LEN(D275)=0,1,MATCH(D275,PlayerDetails!$I:$I,0))</f>
        <v>#N/A</v>
      </c>
      <c r="J275" s="128" t="e">
        <f>IF(LEN(E275)=0,1,MATCH(E275,PlayerDetails!$I:$I,0))</f>
        <v>#N/A</v>
      </c>
    </row>
    <row r="276" spans="1:10" x14ac:dyDescent="0.2">
      <c r="A276" s="32" t="s">
        <v>210</v>
      </c>
      <c r="B276" s="1" t="s">
        <v>327</v>
      </c>
      <c r="C276" s="129"/>
      <c r="D276" s="135">
        <f t="shared" si="8"/>
        <v>0</v>
      </c>
      <c r="E276" s="135">
        <f t="shared" si="8"/>
        <v>0</v>
      </c>
      <c r="F276" s="32" t="s">
        <v>615</v>
      </c>
      <c r="H276" s="128">
        <f>IF(LEN(C276)=0,1,MATCH(C276,PlayerDetails!$I:$I,0))</f>
        <v>1</v>
      </c>
      <c r="I276" s="128" t="e">
        <f>IF(LEN(D276)=0,1,MATCH(D276,PlayerDetails!$I:$I,0))</f>
        <v>#N/A</v>
      </c>
      <c r="J276" s="128" t="e">
        <f>IF(LEN(E276)=0,1,MATCH(E276,PlayerDetails!$I:$I,0))</f>
        <v>#N/A</v>
      </c>
    </row>
    <row r="277" spans="1:10" x14ac:dyDescent="0.2">
      <c r="A277" s="32" t="s">
        <v>210</v>
      </c>
      <c r="B277" s="1" t="s">
        <v>328</v>
      </c>
      <c r="C277" s="129"/>
      <c r="D277" s="135">
        <f t="shared" si="8"/>
        <v>0</v>
      </c>
      <c r="E277" s="135">
        <f t="shared" si="8"/>
        <v>0</v>
      </c>
      <c r="F277" s="32" t="s">
        <v>616</v>
      </c>
      <c r="H277" s="128">
        <f>IF(LEN(C277)=0,1,MATCH(C277,PlayerDetails!$I:$I,0))</f>
        <v>1</v>
      </c>
      <c r="I277" s="128" t="e">
        <f>IF(LEN(D277)=0,1,MATCH(D277,PlayerDetails!$I:$I,0))</f>
        <v>#N/A</v>
      </c>
      <c r="J277" s="128" t="e">
        <f>IF(LEN(E277)=0,1,MATCH(E277,PlayerDetails!$I:$I,0))</f>
        <v>#N/A</v>
      </c>
    </row>
    <row r="278" spans="1:10" x14ac:dyDescent="0.2">
      <c r="A278" s="32" t="s">
        <v>210</v>
      </c>
      <c r="B278" s="1" t="s">
        <v>329</v>
      </c>
      <c r="C278" s="129"/>
      <c r="D278" s="135">
        <f t="shared" si="8"/>
        <v>0</v>
      </c>
      <c r="E278" s="135">
        <f t="shared" si="8"/>
        <v>0</v>
      </c>
      <c r="F278" s="32" t="s">
        <v>617</v>
      </c>
      <c r="H278" s="128">
        <f>IF(LEN(C278)=0,1,MATCH(C278,PlayerDetails!$I:$I,0))</f>
        <v>1</v>
      </c>
      <c r="I278" s="128" t="e">
        <f>IF(LEN(D278)=0,1,MATCH(D278,PlayerDetails!$I:$I,0))</f>
        <v>#N/A</v>
      </c>
      <c r="J278" s="128" t="e">
        <f>IF(LEN(E278)=0,1,MATCH(E278,PlayerDetails!$I:$I,0))</f>
        <v>#N/A</v>
      </c>
    </row>
    <row r="279" spans="1:10" x14ac:dyDescent="0.2">
      <c r="A279" s="32" t="s">
        <v>210</v>
      </c>
      <c r="B279" s="1" t="s">
        <v>330</v>
      </c>
      <c r="C279" s="129"/>
      <c r="D279" s="118">
        <f t="shared" si="8"/>
        <v>0</v>
      </c>
      <c r="E279" s="118">
        <f t="shared" si="8"/>
        <v>0</v>
      </c>
      <c r="F279" s="32" t="s">
        <v>203</v>
      </c>
      <c r="H279" s="128">
        <f>IF(LEN(C279)=0,1,MATCH(C279,PlayerDetails!$I:$I,0))</f>
        <v>1</v>
      </c>
      <c r="I279" s="128" t="e">
        <f>IF(LEN(D279)=0,1,MATCH(D279,PlayerDetails!$I:$I,0))</f>
        <v>#N/A</v>
      </c>
      <c r="J279" s="128" t="e">
        <f>IF(LEN(E279)=0,1,MATCH(E279,PlayerDetails!$I:$I,0))</f>
        <v>#N/A</v>
      </c>
    </row>
    <row r="280" spans="1:10" x14ac:dyDescent="0.2">
      <c r="A280" s="32" t="s">
        <v>210</v>
      </c>
      <c r="B280" s="1" t="s">
        <v>331</v>
      </c>
      <c r="C280" s="129"/>
      <c r="D280" s="118">
        <f t="shared" si="8"/>
        <v>0</v>
      </c>
      <c r="E280" s="118">
        <f t="shared" si="8"/>
        <v>0</v>
      </c>
      <c r="F280" s="32" t="s">
        <v>204</v>
      </c>
      <c r="H280" s="128">
        <f>IF(LEN(C280)=0,1,MATCH(C280,PlayerDetails!$I:$I,0))</f>
        <v>1</v>
      </c>
      <c r="I280" s="128" t="e">
        <f>IF(LEN(D280)=0,1,MATCH(D280,PlayerDetails!$I:$I,0))</f>
        <v>#N/A</v>
      </c>
      <c r="J280" s="128" t="e">
        <f>IF(LEN(E280)=0,1,MATCH(E280,PlayerDetails!$I:$I,0))</f>
        <v>#N/A</v>
      </c>
    </row>
    <row r="281" spans="1:10" x14ac:dyDescent="0.2">
      <c r="A281" s="32" t="s">
        <v>210</v>
      </c>
      <c r="B281" s="1" t="s">
        <v>332</v>
      </c>
      <c r="C281" s="129"/>
      <c r="D281" s="118">
        <f t="shared" si="8"/>
        <v>0</v>
      </c>
      <c r="E281" s="118">
        <f t="shared" si="8"/>
        <v>0</v>
      </c>
      <c r="F281" s="32" t="s">
        <v>205</v>
      </c>
      <c r="H281" s="128">
        <f>IF(LEN(C281)=0,1,MATCH(C281,PlayerDetails!$I:$I,0))</f>
        <v>1</v>
      </c>
      <c r="I281" s="128" t="e">
        <f>IF(LEN(D281)=0,1,MATCH(D281,PlayerDetails!$I:$I,0))</f>
        <v>#N/A</v>
      </c>
      <c r="J281" s="128" t="e">
        <f>IF(LEN(E281)=0,1,MATCH(E281,PlayerDetails!$I:$I,0))</f>
        <v>#N/A</v>
      </c>
    </row>
    <row r="282" spans="1:10" x14ac:dyDescent="0.2">
      <c r="A282" s="32" t="s">
        <v>210</v>
      </c>
      <c r="B282" s="1" t="s">
        <v>333</v>
      </c>
      <c r="C282" s="129"/>
      <c r="D282" s="118">
        <f t="shared" si="8"/>
        <v>0</v>
      </c>
      <c r="E282" s="118">
        <f t="shared" si="8"/>
        <v>0</v>
      </c>
      <c r="F282" s="32" t="s">
        <v>206</v>
      </c>
      <c r="H282" s="128">
        <f>IF(LEN(C282)=0,1,MATCH(C282,PlayerDetails!$I:$I,0))</f>
        <v>1</v>
      </c>
      <c r="I282" s="128" t="e">
        <f>IF(LEN(D282)=0,1,MATCH(D282,PlayerDetails!$I:$I,0))</f>
        <v>#N/A</v>
      </c>
      <c r="J282" s="128" t="e">
        <f>IF(LEN(E282)=0,1,MATCH(E282,PlayerDetails!$I:$I,0))</f>
        <v>#N/A</v>
      </c>
    </row>
    <row r="283" spans="1:10" x14ac:dyDescent="0.2">
      <c r="A283" s="32" t="s">
        <v>211</v>
      </c>
      <c r="B283" s="1" t="s">
        <v>334</v>
      </c>
      <c r="C283" s="129"/>
      <c r="D283" s="135">
        <f t="shared" si="8"/>
        <v>0</v>
      </c>
      <c r="E283" s="135">
        <f t="shared" si="8"/>
        <v>0</v>
      </c>
      <c r="F283" s="32" t="s">
        <v>124</v>
      </c>
      <c r="H283" s="128">
        <f>IF(LEN(C283)=0,1,MATCH(C283,PlayerDetails!$I:$I,0))</f>
        <v>1</v>
      </c>
      <c r="I283" s="128" t="e">
        <f>IF(LEN(D283)=0,1,MATCH(D283,PlayerDetails!$I:$I,0))</f>
        <v>#N/A</v>
      </c>
      <c r="J283" s="128" t="e">
        <f>IF(LEN(E283)=0,1,MATCH(E283,PlayerDetails!$I:$I,0))</f>
        <v>#N/A</v>
      </c>
    </row>
    <row r="284" spans="1:10" x14ac:dyDescent="0.2">
      <c r="A284" s="32" t="s">
        <v>211</v>
      </c>
      <c r="B284" s="1" t="s">
        <v>335</v>
      </c>
      <c r="C284" s="129"/>
      <c r="D284" s="135">
        <f t="shared" si="8"/>
        <v>0</v>
      </c>
      <c r="E284" s="135">
        <f t="shared" si="8"/>
        <v>0</v>
      </c>
      <c r="F284" s="32" t="s">
        <v>125</v>
      </c>
      <c r="H284" s="128">
        <f>IF(LEN(C284)=0,1,MATCH(C284,PlayerDetails!$I:$I,0))</f>
        <v>1</v>
      </c>
      <c r="I284" s="128" t="e">
        <f>IF(LEN(D284)=0,1,MATCH(D284,PlayerDetails!$I:$I,0))</f>
        <v>#N/A</v>
      </c>
      <c r="J284" s="128" t="e">
        <f>IF(LEN(E284)=0,1,MATCH(E284,PlayerDetails!$I:$I,0))</f>
        <v>#N/A</v>
      </c>
    </row>
    <row r="285" spans="1:10" x14ac:dyDescent="0.2">
      <c r="A285" s="32" t="s">
        <v>211</v>
      </c>
      <c r="B285" s="1" t="s">
        <v>336</v>
      </c>
      <c r="C285" s="129"/>
      <c r="D285" s="135">
        <f t="shared" si="8"/>
        <v>0</v>
      </c>
      <c r="E285" s="135">
        <f t="shared" si="8"/>
        <v>0</v>
      </c>
      <c r="F285" s="32" t="s">
        <v>126</v>
      </c>
      <c r="H285" s="128">
        <f>IF(LEN(C285)=0,1,MATCH(C285,PlayerDetails!$I:$I,0))</f>
        <v>1</v>
      </c>
      <c r="I285" s="128" t="e">
        <f>IF(LEN(D285)=0,1,MATCH(D285,PlayerDetails!$I:$I,0))</f>
        <v>#N/A</v>
      </c>
      <c r="J285" s="128" t="e">
        <f>IF(LEN(E285)=0,1,MATCH(E285,PlayerDetails!$I:$I,0))</f>
        <v>#N/A</v>
      </c>
    </row>
    <row r="286" spans="1:10" x14ac:dyDescent="0.2">
      <c r="A286" s="32" t="s">
        <v>211</v>
      </c>
      <c r="B286" s="1" t="s">
        <v>337</v>
      </c>
      <c r="C286" s="129"/>
      <c r="D286" s="135">
        <f t="shared" si="8"/>
        <v>0</v>
      </c>
      <c r="E286" s="135">
        <f t="shared" si="8"/>
        <v>0</v>
      </c>
      <c r="F286" s="32" t="s">
        <v>127</v>
      </c>
      <c r="H286" s="128">
        <f>IF(LEN(C286)=0,1,MATCH(C286,PlayerDetails!$I:$I,0))</f>
        <v>1</v>
      </c>
      <c r="I286" s="128" t="e">
        <f>IF(LEN(D286)=0,1,MATCH(D286,PlayerDetails!$I:$I,0))</f>
        <v>#N/A</v>
      </c>
      <c r="J286" s="128" t="e">
        <f>IF(LEN(E286)=0,1,MATCH(E286,PlayerDetails!$I:$I,0))</f>
        <v>#N/A</v>
      </c>
    </row>
    <row r="287" spans="1:10" x14ac:dyDescent="0.2">
      <c r="A287" s="32" t="s">
        <v>211</v>
      </c>
      <c r="B287" s="1" t="s">
        <v>338</v>
      </c>
      <c r="C287" s="129"/>
      <c r="D287" s="135">
        <f t="shared" si="8"/>
        <v>0</v>
      </c>
      <c r="E287" s="135">
        <f t="shared" si="8"/>
        <v>0</v>
      </c>
      <c r="F287" s="32" t="s">
        <v>128</v>
      </c>
      <c r="H287" s="128">
        <f>IF(LEN(C287)=0,1,MATCH(C287,PlayerDetails!$I:$I,0))</f>
        <v>1</v>
      </c>
      <c r="I287" s="128" t="e">
        <f>IF(LEN(D287)=0,1,MATCH(D287,PlayerDetails!$I:$I,0))</f>
        <v>#N/A</v>
      </c>
      <c r="J287" s="128" t="e">
        <f>IF(LEN(E287)=0,1,MATCH(E287,PlayerDetails!$I:$I,0))</f>
        <v>#N/A</v>
      </c>
    </row>
    <row r="288" spans="1:10" x14ac:dyDescent="0.2">
      <c r="A288" s="32" t="s">
        <v>211</v>
      </c>
      <c r="B288" s="1" t="s">
        <v>339</v>
      </c>
      <c r="C288" s="129"/>
      <c r="D288" s="135">
        <f t="shared" ref="D288:E351" si="9">C288</f>
        <v>0</v>
      </c>
      <c r="E288" s="135">
        <f t="shared" si="9"/>
        <v>0</v>
      </c>
      <c r="F288" s="32" t="s">
        <v>129</v>
      </c>
      <c r="H288" s="128">
        <f>IF(LEN(C288)=0,1,MATCH(C288,PlayerDetails!$I:$I,0))</f>
        <v>1</v>
      </c>
      <c r="I288" s="128" t="e">
        <f>IF(LEN(D288)=0,1,MATCH(D288,PlayerDetails!$I:$I,0))</f>
        <v>#N/A</v>
      </c>
      <c r="J288" s="128" t="e">
        <f>IF(LEN(E288)=0,1,MATCH(E288,PlayerDetails!$I:$I,0))</f>
        <v>#N/A</v>
      </c>
    </row>
    <row r="289" spans="1:10" x14ac:dyDescent="0.2">
      <c r="A289" s="32" t="s">
        <v>211</v>
      </c>
      <c r="B289" s="1" t="s">
        <v>340</v>
      </c>
      <c r="C289" s="129"/>
      <c r="D289" s="135">
        <f t="shared" si="9"/>
        <v>0</v>
      </c>
      <c r="E289" s="135">
        <f t="shared" si="9"/>
        <v>0</v>
      </c>
      <c r="F289" s="32" t="s">
        <v>130</v>
      </c>
      <c r="H289" s="128">
        <f>IF(LEN(C289)=0,1,MATCH(C289,PlayerDetails!$I:$I,0))</f>
        <v>1</v>
      </c>
      <c r="I289" s="128" t="e">
        <f>IF(LEN(D289)=0,1,MATCH(D289,PlayerDetails!$I:$I,0))</f>
        <v>#N/A</v>
      </c>
      <c r="J289" s="128" t="e">
        <f>IF(LEN(E289)=0,1,MATCH(E289,PlayerDetails!$I:$I,0))</f>
        <v>#N/A</v>
      </c>
    </row>
    <row r="290" spans="1:10" x14ac:dyDescent="0.2">
      <c r="A290" s="32" t="s">
        <v>211</v>
      </c>
      <c r="B290" s="1" t="s">
        <v>341</v>
      </c>
      <c r="C290" s="129"/>
      <c r="D290" s="135">
        <f t="shared" si="9"/>
        <v>0</v>
      </c>
      <c r="E290" s="135">
        <f t="shared" si="9"/>
        <v>0</v>
      </c>
      <c r="F290" s="32" t="s">
        <v>131</v>
      </c>
      <c r="H290" s="128">
        <f>IF(LEN(C290)=0,1,MATCH(C290,PlayerDetails!$I:$I,0))</f>
        <v>1</v>
      </c>
      <c r="I290" s="128" t="e">
        <f>IF(LEN(D290)=0,1,MATCH(D290,PlayerDetails!$I:$I,0))</f>
        <v>#N/A</v>
      </c>
      <c r="J290" s="128" t="e">
        <f>IF(LEN(E290)=0,1,MATCH(E290,PlayerDetails!$I:$I,0))</f>
        <v>#N/A</v>
      </c>
    </row>
    <row r="291" spans="1:10" x14ac:dyDescent="0.2">
      <c r="A291" s="32" t="s">
        <v>211</v>
      </c>
      <c r="B291" s="1" t="s">
        <v>342</v>
      </c>
      <c r="C291" s="129"/>
      <c r="D291" s="135">
        <f t="shared" si="9"/>
        <v>0</v>
      </c>
      <c r="E291" s="135">
        <f t="shared" si="9"/>
        <v>0</v>
      </c>
      <c r="F291" s="32" t="s">
        <v>132</v>
      </c>
      <c r="H291" s="128">
        <f>IF(LEN(C291)=0,1,MATCH(C291,PlayerDetails!$I:$I,0))</f>
        <v>1</v>
      </c>
      <c r="I291" s="128" t="e">
        <f>IF(LEN(D291)=0,1,MATCH(D291,PlayerDetails!$I:$I,0))</f>
        <v>#N/A</v>
      </c>
      <c r="J291" s="128" t="e">
        <f>IF(LEN(E291)=0,1,MATCH(E291,PlayerDetails!$I:$I,0))</f>
        <v>#N/A</v>
      </c>
    </row>
    <row r="292" spans="1:10" x14ac:dyDescent="0.2">
      <c r="A292" s="32" t="s">
        <v>211</v>
      </c>
      <c r="B292" s="1" t="s">
        <v>343</v>
      </c>
      <c r="C292" s="129"/>
      <c r="D292" s="135">
        <f t="shared" si="9"/>
        <v>0</v>
      </c>
      <c r="E292" s="135">
        <f t="shared" si="9"/>
        <v>0</v>
      </c>
      <c r="F292" s="32" t="s">
        <v>133</v>
      </c>
      <c r="H292" s="128">
        <f>IF(LEN(C292)=0,1,MATCH(C292,PlayerDetails!$I:$I,0))</f>
        <v>1</v>
      </c>
      <c r="I292" s="128" t="e">
        <f>IF(LEN(D292)=0,1,MATCH(D292,PlayerDetails!$I:$I,0))</f>
        <v>#N/A</v>
      </c>
      <c r="J292" s="128" t="e">
        <f>IF(LEN(E292)=0,1,MATCH(E292,PlayerDetails!$I:$I,0))</f>
        <v>#N/A</v>
      </c>
    </row>
    <row r="293" spans="1:10" x14ac:dyDescent="0.2">
      <c r="A293" s="32" t="s">
        <v>211</v>
      </c>
      <c r="B293" s="1" t="s">
        <v>344</v>
      </c>
      <c r="C293" s="129"/>
      <c r="D293" s="135">
        <f t="shared" si="9"/>
        <v>0</v>
      </c>
      <c r="E293" s="135">
        <f t="shared" si="9"/>
        <v>0</v>
      </c>
      <c r="F293" s="32" t="s">
        <v>134</v>
      </c>
      <c r="H293" s="128">
        <f>IF(LEN(C293)=0,1,MATCH(C293,PlayerDetails!$I:$I,0))</f>
        <v>1</v>
      </c>
      <c r="I293" s="128" t="e">
        <f>IF(LEN(D293)=0,1,MATCH(D293,PlayerDetails!$I:$I,0))</f>
        <v>#N/A</v>
      </c>
      <c r="J293" s="128" t="e">
        <f>IF(LEN(E293)=0,1,MATCH(E293,PlayerDetails!$I:$I,0))</f>
        <v>#N/A</v>
      </c>
    </row>
    <row r="294" spans="1:10" x14ac:dyDescent="0.2">
      <c r="A294" s="32" t="s">
        <v>211</v>
      </c>
      <c r="B294" s="1" t="s">
        <v>345</v>
      </c>
      <c r="C294" s="129"/>
      <c r="D294" s="135">
        <f t="shared" si="9"/>
        <v>0</v>
      </c>
      <c r="E294" s="135">
        <f t="shared" si="9"/>
        <v>0</v>
      </c>
      <c r="F294" s="32" t="s">
        <v>135</v>
      </c>
      <c r="H294" s="128">
        <f>IF(LEN(C294)=0,1,MATCH(C294,PlayerDetails!$I:$I,0))</f>
        <v>1</v>
      </c>
      <c r="I294" s="128" t="e">
        <f>IF(LEN(D294)=0,1,MATCH(D294,PlayerDetails!$I:$I,0))</f>
        <v>#N/A</v>
      </c>
      <c r="J294" s="128" t="e">
        <f>IF(LEN(E294)=0,1,MATCH(E294,PlayerDetails!$I:$I,0))</f>
        <v>#N/A</v>
      </c>
    </row>
    <row r="295" spans="1:10" x14ac:dyDescent="0.2">
      <c r="A295" s="32" t="s">
        <v>211</v>
      </c>
      <c r="B295" s="1" t="s">
        <v>346</v>
      </c>
      <c r="C295" s="129"/>
      <c r="D295" s="135">
        <f t="shared" si="9"/>
        <v>0</v>
      </c>
      <c r="E295" s="135">
        <f t="shared" si="9"/>
        <v>0</v>
      </c>
      <c r="F295" s="32" t="s">
        <v>614</v>
      </c>
      <c r="H295" s="128">
        <f>IF(LEN(C295)=0,1,MATCH(C295,PlayerDetails!$I:$I,0))</f>
        <v>1</v>
      </c>
      <c r="I295" s="128" t="e">
        <f>IF(LEN(D295)=0,1,MATCH(D295,PlayerDetails!$I:$I,0))</f>
        <v>#N/A</v>
      </c>
      <c r="J295" s="128" t="e">
        <f>IF(LEN(E295)=0,1,MATCH(E295,PlayerDetails!$I:$I,0))</f>
        <v>#N/A</v>
      </c>
    </row>
    <row r="296" spans="1:10" x14ac:dyDescent="0.2">
      <c r="A296" s="32" t="s">
        <v>211</v>
      </c>
      <c r="B296" s="1" t="s">
        <v>347</v>
      </c>
      <c r="C296" s="129"/>
      <c r="D296" s="135">
        <f t="shared" si="9"/>
        <v>0</v>
      </c>
      <c r="E296" s="135">
        <f t="shared" si="9"/>
        <v>0</v>
      </c>
      <c r="F296" s="32" t="s">
        <v>615</v>
      </c>
      <c r="H296" s="128">
        <f>IF(LEN(C296)=0,1,MATCH(C296,PlayerDetails!$I:$I,0))</f>
        <v>1</v>
      </c>
      <c r="I296" s="128" t="e">
        <f>IF(LEN(D296)=0,1,MATCH(D296,PlayerDetails!$I:$I,0))</f>
        <v>#N/A</v>
      </c>
      <c r="J296" s="128" t="e">
        <f>IF(LEN(E296)=0,1,MATCH(E296,PlayerDetails!$I:$I,0))</f>
        <v>#N/A</v>
      </c>
    </row>
    <row r="297" spans="1:10" x14ac:dyDescent="0.2">
      <c r="A297" s="32" t="s">
        <v>211</v>
      </c>
      <c r="B297" s="1" t="s">
        <v>348</v>
      </c>
      <c r="C297" s="129"/>
      <c r="D297" s="135">
        <f t="shared" si="9"/>
        <v>0</v>
      </c>
      <c r="E297" s="135">
        <f t="shared" si="9"/>
        <v>0</v>
      </c>
      <c r="F297" s="32" t="s">
        <v>616</v>
      </c>
      <c r="H297" s="128">
        <f>IF(LEN(C297)=0,1,MATCH(C297,PlayerDetails!$I:$I,0))</f>
        <v>1</v>
      </c>
      <c r="I297" s="128" t="e">
        <f>IF(LEN(D297)=0,1,MATCH(D297,PlayerDetails!$I:$I,0))</f>
        <v>#N/A</v>
      </c>
      <c r="J297" s="128" t="e">
        <f>IF(LEN(E297)=0,1,MATCH(E297,PlayerDetails!$I:$I,0))</f>
        <v>#N/A</v>
      </c>
    </row>
    <row r="298" spans="1:10" x14ac:dyDescent="0.2">
      <c r="A298" s="32" t="s">
        <v>211</v>
      </c>
      <c r="B298" s="1" t="s">
        <v>349</v>
      </c>
      <c r="C298" s="129"/>
      <c r="D298" s="135">
        <f t="shared" si="9"/>
        <v>0</v>
      </c>
      <c r="E298" s="135">
        <f t="shared" si="9"/>
        <v>0</v>
      </c>
      <c r="F298" s="32" t="s">
        <v>617</v>
      </c>
      <c r="H298" s="128">
        <f>IF(LEN(C298)=0,1,MATCH(C298,PlayerDetails!$I:$I,0))</f>
        <v>1</v>
      </c>
      <c r="I298" s="128" t="e">
        <f>IF(LEN(D298)=0,1,MATCH(D298,PlayerDetails!$I:$I,0))</f>
        <v>#N/A</v>
      </c>
      <c r="J298" s="128" t="e">
        <f>IF(LEN(E298)=0,1,MATCH(E298,PlayerDetails!$I:$I,0))</f>
        <v>#N/A</v>
      </c>
    </row>
    <row r="299" spans="1:10" x14ac:dyDescent="0.2">
      <c r="A299" s="32" t="s">
        <v>211</v>
      </c>
      <c r="B299" s="1" t="s">
        <v>350</v>
      </c>
      <c r="C299" s="129"/>
      <c r="D299" s="118">
        <f t="shared" si="9"/>
        <v>0</v>
      </c>
      <c r="E299" s="118">
        <f t="shared" si="9"/>
        <v>0</v>
      </c>
      <c r="F299" s="32" t="s">
        <v>203</v>
      </c>
      <c r="H299" s="128">
        <f>IF(LEN(C299)=0,1,MATCH(C299,PlayerDetails!$I:$I,0))</f>
        <v>1</v>
      </c>
      <c r="I299" s="128" t="e">
        <f>IF(LEN(D299)=0,1,MATCH(D299,PlayerDetails!$I:$I,0))</f>
        <v>#N/A</v>
      </c>
      <c r="J299" s="128" t="e">
        <f>IF(LEN(E299)=0,1,MATCH(E299,PlayerDetails!$I:$I,0))</f>
        <v>#N/A</v>
      </c>
    </row>
    <row r="300" spans="1:10" x14ac:dyDescent="0.2">
      <c r="A300" s="32" t="s">
        <v>211</v>
      </c>
      <c r="B300" s="1" t="s">
        <v>351</v>
      </c>
      <c r="C300" s="129"/>
      <c r="D300" s="118">
        <f t="shared" si="9"/>
        <v>0</v>
      </c>
      <c r="E300" s="118">
        <f t="shared" si="9"/>
        <v>0</v>
      </c>
      <c r="F300" s="32" t="s">
        <v>204</v>
      </c>
      <c r="H300" s="128">
        <f>IF(LEN(C300)=0,1,MATCH(C300,PlayerDetails!$I:$I,0))</f>
        <v>1</v>
      </c>
      <c r="I300" s="128" t="e">
        <f>IF(LEN(D300)=0,1,MATCH(D300,PlayerDetails!$I:$I,0))</f>
        <v>#N/A</v>
      </c>
      <c r="J300" s="128" t="e">
        <f>IF(LEN(E300)=0,1,MATCH(E300,PlayerDetails!$I:$I,0))</f>
        <v>#N/A</v>
      </c>
    </row>
    <row r="301" spans="1:10" x14ac:dyDescent="0.2">
      <c r="A301" s="32" t="s">
        <v>211</v>
      </c>
      <c r="B301" s="1" t="s">
        <v>352</v>
      </c>
      <c r="C301" s="129"/>
      <c r="D301" s="118">
        <f t="shared" si="9"/>
        <v>0</v>
      </c>
      <c r="E301" s="118">
        <f t="shared" si="9"/>
        <v>0</v>
      </c>
      <c r="F301" s="32" t="s">
        <v>205</v>
      </c>
      <c r="H301" s="128">
        <f>IF(LEN(C301)=0,1,MATCH(C301,PlayerDetails!$I:$I,0))</f>
        <v>1</v>
      </c>
      <c r="I301" s="128" t="e">
        <f>IF(LEN(D301)=0,1,MATCH(D301,PlayerDetails!$I:$I,0))</f>
        <v>#N/A</v>
      </c>
      <c r="J301" s="128" t="e">
        <f>IF(LEN(E301)=0,1,MATCH(E301,PlayerDetails!$I:$I,0))</f>
        <v>#N/A</v>
      </c>
    </row>
    <row r="302" spans="1:10" x14ac:dyDescent="0.2">
      <c r="A302" s="32" t="s">
        <v>211</v>
      </c>
      <c r="B302" s="1" t="s">
        <v>353</v>
      </c>
      <c r="C302" s="129"/>
      <c r="D302" s="118">
        <f t="shared" si="9"/>
        <v>0</v>
      </c>
      <c r="E302" s="118">
        <f t="shared" si="9"/>
        <v>0</v>
      </c>
      <c r="F302" s="32" t="s">
        <v>206</v>
      </c>
      <c r="H302" s="128">
        <f>IF(LEN(C302)=0,1,MATCH(C302,PlayerDetails!$I:$I,0))</f>
        <v>1</v>
      </c>
      <c r="I302" s="128" t="e">
        <f>IF(LEN(D302)=0,1,MATCH(D302,PlayerDetails!$I:$I,0))</f>
        <v>#N/A</v>
      </c>
      <c r="J302" s="128" t="e">
        <f>IF(LEN(E302)=0,1,MATCH(E302,PlayerDetails!$I:$I,0))</f>
        <v>#N/A</v>
      </c>
    </row>
    <row r="303" spans="1:10" x14ac:dyDescent="0.2">
      <c r="A303" s="32" t="s">
        <v>212</v>
      </c>
      <c r="B303" s="1" t="s">
        <v>354</v>
      </c>
      <c r="C303" s="129"/>
      <c r="D303" s="135">
        <f t="shared" si="9"/>
        <v>0</v>
      </c>
      <c r="E303" s="135">
        <f t="shared" si="9"/>
        <v>0</v>
      </c>
      <c r="F303" s="32" t="s">
        <v>124</v>
      </c>
      <c r="H303" s="128">
        <f>IF(LEN(C303)=0,1,MATCH(C303,PlayerDetails!$I:$I,0))</f>
        <v>1</v>
      </c>
      <c r="I303" s="128" t="e">
        <f>IF(LEN(D303)=0,1,MATCH(D303,PlayerDetails!$I:$I,0))</f>
        <v>#N/A</v>
      </c>
      <c r="J303" s="128" t="e">
        <f>IF(LEN(E303)=0,1,MATCH(E303,PlayerDetails!$I:$I,0))</f>
        <v>#N/A</v>
      </c>
    </row>
    <row r="304" spans="1:10" x14ac:dyDescent="0.2">
      <c r="A304" s="32" t="s">
        <v>212</v>
      </c>
      <c r="B304" s="1" t="s">
        <v>355</v>
      </c>
      <c r="C304" s="129"/>
      <c r="D304" s="135">
        <f t="shared" si="9"/>
        <v>0</v>
      </c>
      <c r="E304" s="135">
        <f t="shared" si="9"/>
        <v>0</v>
      </c>
      <c r="F304" s="32" t="s">
        <v>125</v>
      </c>
      <c r="H304" s="128">
        <f>IF(LEN(C304)=0,1,MATCH(C304,PlayerDetails!$I:$I,0))</f>
        <v>1</v>
      </c>
      <c r="I304" s="128" t="e">
        <f>IF(LEN(D304)=0,1,MATCH(D304,PlayerDetails!$I:$I,0))</f>
        <v>#N/A</v>
      </c>
      <c r="J304" s="128" t="e">
        <f>IF(LEN(E304)=0,1,MATCH(E304,PlayerDetails!$I:$I,0))</f>
        <v>#N/A</v>
      </c>
    </row>
    <row r="305" spans="1:10" x14ac:dyDescent="0.2">
      <c r="A305" s="32" t="s">
        <v>212</v>
      </c>
      <c r="B305" s="1" t="s">
        <v>356</v>
      </c>
      <c r="C305" s="129"/>
      <c r="D305" s="135">
        <f t="shared" si="9"/>
        <v>0</v>
      </c>
      <c r="E305" s="135">
        <f t="shared" si="9"/>
        <v>0</v>
      </c>
      <c r="F305" s="32" t="s">
        <v>126</v>
      </c>
      <c r="H305" s="128">
        <f>IF(LEN(C305)=0,1,MATCH(C305,PlayerDetails!$I:$I,0))</f>
        <v>1</v>
      </c>
      <c r="I305" s="128" t="e">
        <f>IF(LEN(D305)=0,1,MATCH(D305,PlayerDetails!$I:$I,0))</f>
        <v>#N/A</v>
      </c>
      <c r="J305" s="128" t="e">
        <f>IF(LEN(E305)=0,1,MATCH(E305,PlayerDetails!$I:$I,0))</f>
        <v>#N/A</v>
      </c>
    </row>
    <row r="306" spans="1:10" x14ac:dyDescent="0.2">
      <c r="A306" s="32" t="s">
        <v>212</v>
      </c>
      <c r="B306" s="1" t="s">
        <v>357</v>
      </c>
      <c r="C306" s="129"/>
      <c r="D306" s="135">
        <f t="shared" si="9"/>
        <v>0</v>
      </c>
      <c r="E306" s="135">
        <f t="shared" si="9"/>
        <v>0</v>
      </c>
      <c r="F306" s="32" t="s">
        <v>127</v>
      </c>
      <c r="H306" s="128">
        <f>IF(LEN(C306)=0,1,MATCH(C306,PlayerDetails!$I:$I,0))</f>
        <v>1</v>
      </c>
      <c r="I306" s="128" t="e">
        <f>IF(LEN(D306)=0,1,MATCH(D306,PlayerDetails!$I:$I,0))</f>
        <v>#N/A</v>
      </c>
      <c r="J306" s="128" t="e">
        <f>IF(LEN(E306)=0,1,MATCH(E306,PlayerDetails!$I:$I,0))</f>
        <v>#N/A</v>
      </c>
    </row>
    <row r="307" spans="1:10" x14ac:dyDescent="0.2">
      <c r="A307" s="32" t="s">
        <v>212</v>
      </c>
      <c r="B307" s="1" t="s">
        <v>358</v>
      </c>
      <c r="C307" s="129"/>
      <c r="D307" s="135">
        <f t="shared" si="9"/>
        <v>0</v>
      </c>
      <c r="E307" s="135">
        <f t="shared" si="9"/>
        <v>0</v>
      </c>
      <c r="F307" s="32" t="s">
        <v>128</v>
      </c>
      <c r="H307" s="128">
        <f>IF(LEN(C307)=0,1,MATCH(C307,PlayerDetails!$I:$I,0))</f>
        <v>1</v>
      </c>
      <c r="I307" s="128" t="e">
        <f>IF(LEN(D307)=0,1,MATCH(D307,PlayerDetails!$I:$I,0))</f>
        <v>#N/A</v>
      </c>
      <c r="J307" s="128" t="e">
        <f>IF(LEN(E307)=0,1,MATCH(E307,PlayerDetails!$I:$I,0))</f>
        <v>#N/A</v>
      </c>
    </row>
    <row r="308" spans="1:10" x14ac:dyDescent="0.2">
      <c r="A308" s="32" t="s">
        <v>212</v>
      </c>
      <c r="B308" s="1" t="s">
        <v>359</v>
      </c>
      <c r="C308" s="129"/>
      <c r="D308" s="135">
        <f t="shared" si="9"/>
        <v>0</v>
      </c>
      <c r="E308" s="135">
        <f t="shared" si="9"/>
        <v>0</v>
      </c>
      <c r="F308" s="32" t="s">
        <v>129</v>
      </c>
      <c r="H308" s="128">
        <f>IF(LEN(C308)=0,1,MATCH(C308,PlayerDetails!$I:$I,0))</f>
        <v>1</v>
      </c>
      <c r="I308" s="128" t="e">
        <f>IF(LEN(D308)=0,1,MATCH(D308,PlayerDetails!$I:$I,0))</f>
        <v>#N/A</v>
      </c>
      <c r="J308" s="128" t="e">
        <f>IF(LEN(E308)=0,1,MATCH(E308,PlayerDetails!$I:$I,0))</f>
        <v>#N/A</v>
      </c>
    </row>
    <row r="309" spans="1:10" x14ac:dyDescent="0.2">
      <c r="A309" s="32" t="s">
        <v>212</v>
      </c>
      <c r="B309" s="1" t="s">
        <v>360</v>
      </c>
      <c r="C309" s="129"/>
      <c r="D309" s="135">
        <f t="shared" si="9"/>
        <v>0</v>
      </c>
      <c r="E309" s="135">
        <f t="shared" si="9"/>
        <v>0</v>
      </c>
      <c r="F309" s="32" t="s">
        <v>130</v>
      </c>
      <c r="H309" s="128">
        <f>IF(LEN(C309)=0,1,MATCH(C309,PlayerDetails!$I:$I,0))</f>
        <v>1</v>
      </c>
      <c r="I309" s="128" t="e">
        <f>IF(LEN(D309)=0,1,MATCH(D309,PlayerDetails!$I:$I,0))</f>
        <v>#N/A</v>
      </c>
      <c r="J309" s="128" t="e">
        <f>IF(LEN(E309)=0,1,MATCH(E309,PlayerDetails!$I:$I,0))</f>
        <v>#N/A</v>
      </c>
    </row>
    <row r="310" spans="1:10" x14ac:dyDescent="0.2">
      <c r="A310" s="32" t="s">
        <v>212</v>
      </c>
      <c r="B310" s="1" t="s">
        <v>361</v>
      </c>
      <c r="C310" s="129"/>
      <c r="D310" s="135">
        <f t="shared" si="9"/>
        <v>0</v>
      </c>
      <c r="E310" s="135">
        <f t="shared" si="9"/>
        <v>0</v>
      </c>
      <c r="F310" s="32" t="s">
        <v>131</v>
      </c>
      <c r="H310" s="128">
        <f>IF(LEN(C310)=0,1,MATCH(C310,PlayerDetails!$I:$I,0))</f>
        <v>1</v>
      </c>
      <c r="I310" s="128" t="e">
        <f>IF(LEN(D310)=0,1,MATCH(D310,PlayerDetails!$I:$I,0))</f>
        <v>#N/A</v>
      </c>
      <c r="J310" s="128" t="e">
        <f>IF(LEN(E310)=0,1,MATCH(E310,PlayerDetails!$I:$I,0))</f>
        <v>#N/A</v>
      </c>
    </row>
    <row r="311" spans="1:10" x14ac:dyDescent="0.2">
      <c r="A311" s="32" t="s">
        <v>212</v>
      </c>
      <c r="B311" s="1" t="s">
        <v>362</v>
      </c>
      <c r="C311" s="129"/>
      <c r="D311" s="135">
        <f t="shared" si="9"/>
        <v>0</v>
      </c>
      <c r="E311" s="135">
        <f t="shared" si="9"/>
        <v>0</v>
      </c>
      <c r="F311" s="32" t="s">
        <v>132</v>
      </c>
      <c r="H311" s="128">
        <f>IF(LEN(C311)=0,1,MATCH(C311,PlayerDetails!$I:$I,0))</f>
        <v>1</v>
      </c>
      <c r="I311" s="128" t="e">
        <f>IF(LEN(D311)=0,1,MATCH(D311,PlayerDetails!$I:$I,0))</f>
        <v>#N/A</v>
      </c>
      <c r="J311" s="128" t="e">
        <f>IF(LEN(E311)=0,1,MATCH(E311,PlayerDetails!$I:$I,0))</f>
        <v>#N/A</v>
      </c>
    </row>
    <row r="312" spans="1:10" x14ac:dyDescent="0.2">
      <c r="A312" s="32" t="s">
        <v>212</v>
      </c>
      <c r="B312" s="1" t="s">
        <v>363</v>
      </c>
      <c r="C312" s="129"/>
      <c r="D312" s="135">
        <f t="shared" si="9"/>
        <v>0</v>
      </c>
      <c r="E312" s="135">
        <f t="shared" si="9"/>
        <v>0</v>
      </c>
      <c r="F312" s="32" t="s">
        <v>133</v>
      </c>
      <c r="H312" s="128">
        <f>IF(LEN(C312)=0,1,MATCH(C312,PlayerDetails!$I:$I,0))</f>
        <v>1</v>
      </c>
      <c r="I312" s="128" t="e">
        <f>IF(LEN(D312)=0,1,MATCH(D312,PlayerDetails!$I:$I,0))</f>
        <v>#N/A</v>
      </c>
      <c r="J312" s="128" t="e">
        <f>IF(LEN(E312)=0,1,MATCH(E312,PlayerDetails!$I:$I,0))</f>
        <v>#N/A</v>
      </c>
    </row>
    <row r="313" spans="1:10" x14ac:dyDescent="0.2">
      <c r="A313" s="32" t="s">
        <v>212</v>
      </c>
      <c r="B313" s="1" t="s">
        <v>364</v>
      </c>
      <c r="C313" s="129"/>
      <c r="D313" s="135">
        <f t="shared" si="9"/>
        <v>0</v>
      </c>
      <c r="E313" s="135">
        <f t="shared" si="9"/>
        <v>0</v>
      </c>
      <c r="F313" s="32" t="s">
        <v>134</v>
      </c>
      <c r="H313" s="128">
        <f>IF(LEN(C313)=0,1,MATCH(C313,PlayerDetails!$I:$I,0))</f>
        <v>1</v>
      </c>
      <c r="I313" s="128" t="e">
        <f>IF(LEN(D313)=0,1,MATCH(D313,PlayerDetails!$I:$I,0))</f>
        <v>#N/A</v>
      </c>
      <c r="J313" s="128" t="e">
        <f>IF(LEN(E313)=0,1,MATCH(E313,PlayerDetails!$I:$I,0))</f>
        <v>#N/A</v>
      </c>
    </row>
    <row r="314" spans="1:10" x14ac:dyDescent="0.2">
      <c r="A314" s="32" t="s">
        <v>212</v>
      </c>
      <c r="B314" s="1" t="s">
        <v>365</v>
      </c>
      <c r="C314" s="129"/>
      <c r="D314" s="135">
        <f t="shared" si="9"/>
        <v>0</v>
      </c>
      <c r="E314" s="135">
        <f t="shared" si="9"/>
        <v>0</v>
      </c>
      <c r="F314" s="32" t="s">
        <v>135</v>
      </c>
      <c r="H314" s="128">
        <f>IF(LEN(C314)=0,1,MATCH(C314,PlayerDetails!$I:$I,0))</f>
        <v>1</v>
      </c>
      <c r="I314" s="128" t="e">
        <f>IF(LEN(D314)=0,1,MATCH(D314,PlayerDetails!$I:$I,0))</f>
        <v>#N/A</v>
      </c>
      <c r="J314" s="128" t="e">
        <f>IF(LEN(E314)=0,1,MATCH(E314,PlayerDetails!$I:$I,0))</f>
        <v>#N/A</v>
      </c>
    </row>
    <row r="315" spans="1:10" x14ac:dyDescent="0.2">
      <c r="A315" s="32" t="s">
        <v>212</v>
      </c>
      <c r="B315" s="1" t="s">
        <v>366</v>
      </c>
      <c r="C315" s="129"/>
      <c r="D315" s="135">
        <f t="shared" si="9"/>
        <v>0</v>
      </c>
      <c r="E315" s="135">
        <f t="shared" si="9"/>
        <v>0</v>
      </c>
      <c r="F315" s="32" t="s">
        <v>614</v>
      </c>
      <c r="H315" s="128">
        <f>IF(LEN(C315)=0,1,MATCH(C315,PlayerDetails!$I:$I,0))</f>
        <v>1</v>
      </c>
      <c r="I315" s="128" t="e">
        <f>IF(LEN(D315)=0,1,MATCH(D315,PlayerDetails!$I:$I,0))</f>
        <v>#N/A</v>
      </c>
      <c r="J315" s="128" t="e">
        <f>IF(LEN(E315)=0,1,MATCH(E315,PlayerDetails!$I:$I,0))</f>
        <v>#N/A</v>
      </c>
    </row>
    <row r="316" spans="1:10" x14ac:dyDescent="0.2">
      <c r="A316" s="32" t="s">
        <v>212</v>
      </c>
      <c r="B316" s="1" t="s">
        <v>367</v>
      </c>
      <c r="C316" s="129"/>
      <c r="D316" s="135">
        <f t="shared" si="9"/>
        <v>0</v>
      </c>
      <c r="E316" s="135">
        <f t="shared" si="9"/>
        <v>0</v>
      </c>
      <c r="F316" s="32" t="s">
        <v>615</v>
      </c>
      <c r="H316" s="128">
        <f>IF(LEN(C316)=0,1,MATCH(C316,PlayerDetails!$I:$I,0))</f>
        <v>1</v>
      </c>
      <c r="I316" s="128" t="e">
        <f>IF(LEN(D316)=0,1,MATCH(D316,PlayerDetails!$I:$I,0))</f>
        <v>#N/A</v>
      </c>
      <c r="J316" s="128" t="e">
        <f>IF(LEN(E316)=0,1,MATCH(E316,PlayerDetails!$I:$I,0))</f>
        <v>#N/A</v>
      </c>
    </row>
    <row r="317" spans="1:10" x14ac:dyDescent="0.2">
      <c r="A317" s="32" t="s">
        <v>212</v>
      </c>
      <c r="B317" s="1" t="s">
        <v>368</v>
      </c>
      <c r="C317" s="129"/>
      <c r="D317" s="135">
        <f t="shared" si="9"/>
        <v>0</v>
      </c>
      <c r="E317" s="135">
        <f t="shared" si="9"/>
        <v>0</v>
      </c>
      <c r="F317" s="32" t="s">
        <v>616</v>
      </c>
      <c r="H317" s="128">
        <f>IF(LEN(C317)=0,1,MATCH(C317,PlayerDetails!$I:$I,0))</f>
        <v>1</v>
      </c>
      <c r="I317" s="128" t="e">
        <f>IF(LEN(D317)=0,1,MATCH(D317,PlayerDetails!$I:$I,0))</f>
        <v>#N/A</v>
      </c>
      <c r="J317" s="128" t="e">
        <f>IF(LEN(E317)=0,1,MATCH(E317,PlayerDetails!$I:$I,0))</f>
        <v>#N/A</v>
      </c>
    </row>
    <row r="318" spans="1:10" x14ac:dyDescent="0.2">
      <c r="A318" s="32" t="s">
        <v>212</v>
      </c>
      <c r="B318" s="1" t="s">
        <v>369</v>
      </c>
      <c r="C318" s="129"/>
      <c r="D318" s="135">
        <f t="shared" si="9"/>
        <v>0</v>
      </c>
      <c r="E318" s="135">
        <f t="shared" si="9"/>
        <v>0</v>
      </c>
      <c r="F318" s="32" t="s">
        <v>617</v>
      </c>
      <c r="H318" s="128">
        <f>IF(LEN(C318)=0,1,MATCH(C318,PlayerDetails!$I:$I,0))</f>
        <v>1</v>
      </c>
      <c r="I318" s="128" t="e">
        <f>IF(LEN(D318)=0,1,MATCH(D318,PlayerDetails!$I:$I,0))</f>
        <v>#N/A</v>
      </c>
      <c r="J318" s="128" t="e">
        <f>IF(LEN(E318)=0,1,MATCH(E318,PlayerDetails!$I:$I,0))</f>
        <v>#N/A</v>
      </c>
    </row>
    <row r="319" spans="1:10" x14ac:dyDescent="0.2">
      <c r="A319" s="32" t="s">
        <v>212</v>
      </c>
      <c r="B319" s="1" t="s">
        <v>370</v>
      </c>
      <c r="C319" s="129"/>
      <c r="D319" s="118">
        <f t="shared" si="9"/>
        <v>0</v>
      </c>
      <c r="E319" s="118">
        <f t="shared" si="9"/>
        <v>0</v>
      </c>
      <c r="F319" s="32" t="s">
        <v>203</v>
      </c>
      <c r="H319" s="128">
        <f>IF(LEN(C319)=0,1,MATCH(C319,PlayerDetails!$I:$I,0))</f>
        <v>1</v>
      </c>
      <c r="I319" s="128" t="e">
        <f>IF(LEN(D319)=0,1,MATCH(D319,PlayerDetails!$I:$I,0))</f>
        <v>#N/A</v>
      </c>
      <c r="J319" s="128" t="e">
        <f>IF(LEN(E319)=0,1,MATCH(E319,PlayerDetails!$I:$I,0))</f>
        <v>#N/A</v>
      </c>
    </row>
    <row r="320" spans="1:10" x14ac:dyDescent="0.2">
      <c r="A320" s="32" t="s">
        <v>212</v>
      </c>
      <c r="B320" s="1" t="s">
        <v>371</v>
      </c>
      <c r="C320" s="129"/>
      <c r="D320" s="118">
        <f t="shared" si="9"/>
        <v>0</v>
      </c>
      <c r="E320" s="118">
        <f t="shared" si="9"/>
        <v>0</v>
      </c>
      <c r="F320" s="32" t="s">
        <v>204</v>
      </c>
      <c r="H320" s="128">
        <f>IF(LEN(C320)=0,1,MATCH(C320,PlayerDetails!$I:$I,0))</f>
        <v>1</v>
      </c>
      <c r="I320" s="128" t="e">
        <f>IF(LEN(D320)=0,1,MATCH(D320,PlayerDetails!$I:$I,0))</f>
        <v>#N/A</v>
      </c>
      <c r="J320" s="128" t="e">
        <f>IF(LEN(E320)=0,1,MATCH(E320,PlayerDetails!$I:$I,0))</f>
        <v>#N/A</v>
      </c>
    </row>
    <row r="321" spans="1:10" x14ac:dyDescent="0.2">
      <c r="A321" s="32" t="s">
        <v>212</v>
      </c>
      <c r="B321" s="1" t="s">
        <v>372</v>
      </c>
      <c r="C321" s="129"/>
      <c r="D321" s="118">
        <f t="shared" si="9"/>
        <v>0</v>
      </c>
      <c r="E321" s="118">
        <f t="shared" si="9"/>
        <v>0</v>
      </c>
      <c r="F321" s="32" t="s">
        <v>205</v>
      </c>
      <c r="H321" s="128">
        <f>IF(LEN(C321)=0,1,MATCH(C321,PlayerDetails!$I:$I,0))</f>
        <v>1</v>
      </c>
      <c r="I321" s="128" t="e">
        <f>IF(LEN(D321)=0,1,MATCH(D321,PlayerDetails!$I:$I,0))</f>
        <v>#N/A</v>
      </c>
      <c r="J321" s="128" t="e">
        <f>IF(LEN(E321)=0,1,MATCH(E321,PlayerDetails!$I:$I,0))</f>
        <v>#N/A</v>
      </c>
    </row>
    <row r="322" spans="1:10" x14ac:dyDescent="0.2">
      <c r="A322" s="32" t="s">
        <v>212</v>
      </c>
      <c r="B322" s="1" t="s">
        <v>373</v>
      </c>
      <c r="C322" s="129"/>
      <c r="D322" s="118">
        <f t="shared" si="9"/>
        <v>0</v>
      </c>
      <c r="E322" s="118">
        <f t="shared" si="9"/>
        <v>0</v>
      </c>
      <c r="F322" s="32" t="s">
        <v>206</v>
      </c>
      <c r="H322" s="128">
        <f>IF(LEN(C322)=0,1,MATCH(C322,PlayerDetails!$I:$I,0))</f>
        <v>1</v>
      </c>
      <c r="I322" s="128" t="e">
        <f>IF(LEN(D322)=0,1,MATCH(D322,PlayerDetails!$I:$I,0))</f>
        <v>#N/A</v>
      </c>
      <c r="J322" s="128" t="e">
        <f>IF(LEN(E322)=0,1,MATCH(E322,PlayerDetails!$I:$I,0))</f>
        <v>#N/A</v>
      </c>
    </row>
    <row r="323" spans="1:10" x14ac:dyDescent="0.2">
      <c r="A323" s="32" t="s">
        <v>375</v>
      </c>
      <c r="B323" s="1" t="s">
        <v>383</v>
      </c>
      <c r="C323" s="129"/>
      <c r="D323" s="93">
        <f t="shared" si="9"/>
        <v>0</v>
      </c>
      <c r="E323" s="93">
        <f t="shared" si="9"/>
        <v>0</v>
      </c>
      <c r="F323" s="32" t="s">
        <v>124</v>
      </c>
      <c r="H323" s="128">
        <f>IF(LEN(C323)=0,1,MATCH(C323,PlayerDetails!$I:$I,0))</f>
        <v>1</v>
      </c>
      <c r="I323" s="128" t="e">
        <f>IF(LEN(D323)=0,1,MATCH(D323,PlayerDetails!$I:$I,0))</f>
        <v>#N/A</v>
      </c>
      <c r="J323" s="128" t="e">
        <f>IF(LEN(E323)=0,1,MATCH(E323,PlayerDetails!$I:$I,0))</f>
        <v>#N/A</v>
      </c>
    </row>
    <row r="324" spans="1:10" x14ac:dyDescent="0.2">
      <c r="A324" s="32" t="str">
        <f>A323</f>
        <v>Q</v>
      </c>
      <c r="B324" s="1" t="s">
        <v>386</v>
      </c>
      <c r="C324" s="129"/>
      <c r="D324" s="93">
        <f t="shared" si="9"/>
        <v>0</v>
      </c>
      <c r="E324" s="93">
        <f t="shared" si="9"/>
        <v>0</v>
      </c>
      <c r="F324" s="32" t="s">
        <v>125</v>
      </c>
      <c r="H324" s="128">
        <f>IF(LEN(C324)=0,1,MATCH(C324,PlayerDetails!$I:$I,0))</f>
        <v>1</v>
      </c>
      <c r="I324" s="128" t="e">
        <f>IF(LEN(D324)=0,1,MATCH(D324,PlayerDetails!$I:$I,0))</f>
        <v>#N/A</v>
      </c>
      <c r="J324" s="128" t="e">
        <f>IF(LEN(E324)=0,1,MATCH(E324,PlayerDetails!$I:$I,0))</f>
        <v>#N/A</v>
      </c>
    </row>
    <row r="325" spans="1:10" x14ac:dyDescent="0.2">
      <c r="A325" s="32" t="str">
        <f t="shared" ref="A325:A342" si="10">A324</f>
        <v>Q</v>
      </c>
      <c r="B325" s="1" t="s">
        <v>387</v>
      </c>
      <c r="C325" s="129"/>
      <c r="D325" s="93">
        <f t="shared" si="9"/>
        <v>0</v>
      </c>
      <c r="E325" s="93">
        <f t="shared" si="9"/>
        <v>0</v>
      </c>
      <c r="F325" s="32" t="s">
        <v>126</v>
      </c>
      <c r="H325" s="128">
        <f>IF(LEN(C325)=0,1,MATCH(C325,PlayerDetails!$I:$I,0))</f>
        <v>1</v>
      </c>
      <c r="I325" s="128" t="e">
        <f>IF(LEN(D325)=0,1,MATCH(D325,PlayerDetails!$I:$I,0))</f>
        <v>#N/A</v>
      </c>
      <c r="J325" s="128" t="e">
        <f>IF(LEN(E325)=0,1,MATCH(E325,PlayerDetails!$I:$I,0))</f>
        <v>#N/A</v>
      </c>
    </row>
    <row r="326" spans="1:10" x14ac:dyDescent="0.2">
      <c r="A326" s="32" t="str">
        <f t="shared" si="10"/>
        <v>Q</v>
      </c>
      <c r="B326" s="1" t="s">
        <v>390</v>
      </c>
      <c r="C326" s="129"/>
      <c r="D326" s="93">
        <f t="shared" si="9"/>
        <v>0</v>
      </c>
      <c r="E326" s="93">
        <f t="shared" si="9"/>
        <v>0</v>
      </c>
      <c r="F326" s="32" t="s">
        <v>127</v>
      </c>
      <c r="H326" s="128">
        <f>IF(LEN(C326)=0,1,MATCH(C326,PlayerDetails!$I:$I,0))</f>
        <v>1</v>
      </c>
      <c r="I326" s="128" t="e">
        <f>IF(LEN(D326)=0,1,MATCH(D326,PlayerDetails!$I:$I,0))</f>
        <v>#N/A</v>
      </c>
      <c r="J326" s="128" t="e">
        <f>IF(LEN(E326)=0,1,MATCH(E326,PlayerDetails!$I:$I,0))</f>
        <v>#N/A</v>
      </c>
    </row>
    <row r="327" spans="1:10" x14ac:dyDescent="0.2">
      <c r="A327" s="32" t="str">
        <f t="shared" si="10"/>
        <v>Q</v>
      </c>
      <c r="B327" s="1" t="s">
        <v>391</v>
      </c>
      <c r="C327" s="129"/>
      <c r="D327" s="93">
        <f t="shared" si="9"/>
        <v>0</v>
      </c>
      <c r="E327" s="93">
        <f t="shared" si="9"/>
        <v>0</v>
      </c>
      <c r="F327" s="32" t="s">
        <v>128</v>
      </c>
      <c r="H327" s="128">
        <f>IF(LEN(C327)=0,1,MATCH(C327,PlayerDetails!$I:$I,0))</f>
        <v>1</v>
      </c>
      <c r="I327" s="128" t="e">
        <f>IF(LEN(D327)=0,1,MATCH(D327,PlayerDetails!$I:$I,0))</f>
        <v>#N/A</v>
      </c>
      <c r="J327" s="128" t="e">
        <f>IF(LEN(E327)=0,1,MATCH(E327,PlayerDetails!$I:$I,0))</f>
        <v>#N/A</v>
      </c>
    </row>
    <row r="328" spans="1:10" x14ac:dyDescent="0.2">
      <c r="A328" s="32" t="str">
        <f t="shared" si="10"/>
        <v>Q</v>
      </c>
      <c r="B328" s="1" t="s">
        <v>393</v>
      </c>
      <c r="C328" s="129"/>
      <c r="D328" s="93">
        <f t="shared" si="9"/>
        <v>0</v>
      </c>
      <c r="E328" s="93">
        <f t="shared" si="9"/>
        <v>0</v>
      </c>
      <c r="F328" s="32" t="s">
        <v>129</v>
      </c>
      <c r="H328" s="128">
        <f>IF(LEN(C328)=0,1,MATCH(C328,PlayerDetails!$I:$I,0))</f>
        <v>1</v>
      </c>
      <c r="I328" s="128" t="e">
        <f>IF(LEN(D328)=0,1,MATCH(D328,PlayerDetails!$I:$I,0))</f>
        <v>#N/A</v>
      </c>
      <c r="J328" s="128" t="e">
        <f>IF(LEN(E328)=0,1,MATCH(E328,PlayerDetails!$I:$I,0))</f>
        <v>#N/A</v>
      </c>
    </row>
    <row r="329" spans="1:10" x14ac:dyDescent="0.2">
      <c r="A329" s="32" t="str">
        <f t="shared" si="10"/>
        <v>Q</v>
      </c>
      <c r="B329" s="1" t="s">
        <v>396</v>
      </c>
      <c r="C329" s="129"/>
      <c r="D329" s="93">
        <f t="shared" si="9"/>
        <v>0</v>
      </c>
      <c r="E329" s="93">
        <f t="shared" si="9"/>
        <v>0</v>
      </c>
      <c r="F329" s="32" t="s">
        <v>130</v>
      </c>
      <c r="H329" s="128">
        <f>IF(LEN(C329)=0,1,MATCH(C329,PlayerDetails!$I:$I,0))</f>
        <v>1</v>
      </c>
      <c r="I329" s="128" t="e">
        <f>IF(LEN(D329)=0,1,MATCH(D329,PlayerDetails!$I:$I,0))</f>
        <v>#N/A</v>
      </c>
      <c r="J329" s="128" t="e">
        <f>IF(LEN(E329)=0,1,MATCH(E329,PlayerDetails!$I:$I,0))</f>
        <v>#N/A</v>
      </c>
    </row>
    <row r="330" spans="1:10" x14ac:dyDescent="0.2">
      <c r="A330" s="32" t="str">
        <f t="shared" si="10"/>
        <v>Q</v>
      </c>
      <c r="B330" s="1" t="s">
        <v>397</v>
      </c>
      <c r="C330" s="129"/>
      <c r="D330" s="93">
        <f t="shared" si="9"/>
        <v>0</v>
      </c>
      <c r="E330" s="93">
        <f t="shared" si="9"/>
        <v>0</v>
      </c>
      <c r="F330" s="32" t="s">
        <v>131</v>
      </c>
      <c r="H330" s="128">
        <f>IF(LEN(C330)=0,1,MATCH(C330,PlayerDetails!$I:$I,0))</f>
        <v>1</v>
      </c>
      <c r="I330" s="128" t="e">
        <f>IF(LEN(D330)=0,1,MATCH(D330,PlayerDetails!$I:$I,0))</f>
        <v>#N/A</v>
      </c>
      <c r="J330" s="128" t="e">
        <f>IF(LEN(E330)=0,1,MATCH(E330,PlayerDetails!$I:$I,0))</f>
        <v>#N/A</v>
      </c>
    </row>
    <row r="331" spans="1:10" x14ac:dyDescent="0.2">
      <c r="A331" s="32" t="str">
        <f t="shared" si="10"/>
        <v>Q</v>
      </c>
      <c r="B331" s="1" t="s">
        <v>400</v>
      </c>
      <c r="C331" s="129"/>
      <c r="D331" s="93">
        <f t="shared" si="9"/>
        <v>0</v>
      </c>
      <c r="E331" s="93">
        <f t="shared" si="9"/>
        <v>0</v>
      </c>
      <c r="F331" s="32" t="s">
        <v>132</v>
      </c>
      <c r="H331" s="128">
        <f>IF(LEN(C331)=0,1,MATCH(C331,PlayerDetails!$I:$I,0))</f>
        <v>1</v>
      </c>
      <c r="I331" s="128" t="e">
        <f>IF(LEN(D331)=0,1,MATCH(D331,PlayerDetails!$I:$I,0))</f>
        <v>#N/A</v>
      </c>
      <c r="J331" s="128" t="e">
        <f>IF(LEN(E331)=0,1,MATCH(E331,PlayerDetails!$I:$I,0))</f>
        <v>#N/A</v>
      </c>
    </row>
    <row r="332" spans="1:10" x14ac:dyDescent="0.2">
      <c r="A332" s="32" t="str">
        <f t="shared" si="10"/>
        <v>Q</v>
      </c>
      <c r="B332" s="1" t="s">
        <v>401</v>
      </c>
      <c r="C332" s="129"/>
      <c r="D332" s="93">
        <f t="shared" si="9"/>
        <v>0</v>
      </c>
      <c r="E332" s="93">
        <f t="shared" si="9"/>
        <v>0</v>
      </c>
      <c r="F332" s="32" t="s">
        <v>133</v>
      </c>
      <c r="H332" s="128">
        <f>IF(LEN(C332)=0,1,MATCH(C332,PlayerDetails!$I:$I,0))</f>
        <v>1</v>
      </c>
      <c r="I332" s="128" t="e">
        <f>IF(LEN(D332)=0,1,MATCH(D332,PlayerDetails!$I:$I,0))</f>
        <v>#N/A</v>
      </c>
      <c r="J332" s="128" t="e">
        <f>IF(LEN(E332)=0,1,MATCH(E332,PlayerDetails!$I:$I,0))</f>
        <v>#N/A</v>
      </c>
    </row>
    <row r="333" spans="1:10" x14ac:dyDescent="0.2">
      <c r="A333" s="32" t="str">
        <f t="shared" si="10"/>
        <v>Q</v>
      </c>
      <c r="B333" s="1" t="s">
        <v>404</v>
      </c>
      <c r="C333" s="129"/>
      <c r="D333" s="93">
        <f t="shared" si="9"/>
        <v>0</v>
      </c>
      <c r="E333" s="93">
        <f t="shared" si="9"/>
        <v>0</v>
      </c>
      <c r="F333" s="32" t="s">
        <v>134</v>
      </c>
      <c r="H333" s="128">
        <f>IF(LEN(C333)=0,1,MATCH(C333,PlayerDetails!$I:$I,0))</f>
        <v>1</v>
      </c>
      <c r="I333" s="128" t="e">
        <f>IF(LEN(D333)=0,1,MATCH(D333,PlayerDetails!$I:$I,0))</f>
        <v>#N/A</v>
      </c>
      <c r="J333" s="128" t="e">
        <f>IF(LEN(E333)=0,1,MATCH(E333,PlayerDetails!$I:$I,0))</f>
        <v>#N/A</v>
      </c>
    </row>
    <row r="334" spans="1:10" x14ac:dyDescent="0.2">
      <c r="A334" s="32" t="str">
        <f t="shared" si="10"/>
        <v>Q</v>
      </c>
      <c r="B334" s="1" t="s">
        <v>406</v>
      </c>
      <c r="C334" s="129"/>
      <c r="D334" s="93">
        <f t="shared" si="9"/>
        <v>0</v>
      </c>
      <c r="E334" s="93">
        <f t="shared" si="9"/>
        <v>0</v>
      </c>
      <c r="F334" s="32" t="s">
        <v>135</v>
      </c>
      <c r="H334" s="128">
        <f>IF(LEN(C334)=0,1,MATCH(C334,PlayerDetails!$I:$I,0))</f>
        <v>1</v>
      </c>
      <c r="I334" s="128" t="e">
        <f>IF(LEN(D334)=0,1,MATCH(D334,PlayerDetails!$I:$I,0))</f>
        <v>#N/A</v>
      </c>
      <c r="J334" s="128" t="e">
        <f>IF(LEN(E334)=0,1,MATCH(E334,PlayerDetails!$I:$I,0))</f>
        <v>#N/A</v>
      </c>
    </row>
    <row r="335" spans="1:10" x14ac:dyDescent="0.2">
      <c r="A335" s="32" t="str">
        <f t="shared" si="10"/>
        <v>Q</v>
      </c>
      <c r="B335" s="1" t="s">
        <v>407</v>
      </c>
      <c r="C335" s="129"/>
      <c r="D335" s="93">
        <f t="shared" si="9"/>
        <v>0</v>
      </c>
      <c r="E335" s="93">
        <f t="shared" si="9"/>
        <v>0</v>
      </c>
      <c r="F335" s="32" t="s">
        <v>614</v>
      </c>
      <c r="H335" s="128">
        <f>IF(LEN(C335)=0,1,MATCH(C335,PlayerDetails!$I:$I,0))</f>
        <v>1</v>
      </c>
      <c r="I335" s="128" t="e">
        <f>IF(LEN(D335)=0,1,MATCH(D335,PlayerDetails!$I:$I,0))</f>
        <v>#N/A</v>
      </c>
      <c r="J335" s="128" t="e">
        <f>IF(LEN(E335)=0,1,MATCH(E335,PlayerDetails!$I:$I,0))</f>
        <v>#N/A</v>
      </c>
    </row>
    <row r="336" spans="1:10" x14ac:dyDescent="0.2">
      <c r="A336" s="32" t="str">
        <f t="shared" si="10"/>
        <v>Q</v>
      </c>
      <c r="B336" s="1" t="s">
        <v>410</v>
      </c>
      <c r="C336" s="129"/>
      <c r="D336" s="93">
        <f t="shared" si="9"/>
        <v>0</v>
      </c>
      <c r="E336" s="93">
        <f t="shared" si="9"/>
        <v>0</v>
      </c>
      <c r="F336" s="32" t="s">
        <v>615</v>
      </c>
      <c r="H336" s="128">
        <f>IF(LEN(C336)=0,1,MATCH(C336,PlayerDetails!$I:$I,0))</f>
        <v>1</v>
      </c>
      <c r="I336" s="128" t="e">
        <f>IF(LEN(D336)=0,1,MATCH(D336,PlayerDetails!$I:$I,0))</f>
        <v>#N/A</v>
      </c>
      <c r="J336" s="128" t="e">
        <f>IF(LEN(E336)=0,1,MATCH(E336,PlayerDetails!$I:$I,0))</f>
        <v>#N/A</v>
      </c>
    </row>
    <row r="337" spans="1:10" x14ac:dyDescent="0.2">
      <c r="A337" s="32" t="str">
        <f t="shared" si="10"/>
        <v>Q</v>
      </c>
      <c r="B337" s="1" t="s">
        <v>411</v>
      </c>
      <c r="C337" s="129"/>
      <c r="D337" s="93">
        <f t="shared" si="9"/>
        <v>0</v>
      </c>
      <c r="E337" s="93">
        <f t="shared" si="9"/>
        <v>0</v>
      </c>
      <c r="F337" s="32" t="s">
        <v>616</v>
      </c>
      <c r="H337" s="128">
        <f>IF(LEN(C337)=0,1,MATCH(C337,PlayerDetails!$I:$I,0))</f>
        <v>1</v>
      </c>
      <c r="I337" s="128" t="e">
        <f>IF(LEN(D337)=0,1,MATCH(D337,PlayerDetails!$I:$I,0))</f>
        <v>#N/A</v>
      </c>
      <c r="J337" s="128" t="e">
        <f>IF(LEN(E337)=0,1,MATCH(E337,PlayerDetails!$I:$I,0))</f>
        <v>#N/A</v>
      </c>
    </row>
    <row r="338" spans="1:10" x14ac:dyDescent="0.2">
      <c r="A338" s="32" t="str">
        <f t="shared" si="10"/>
        <v>Q</v>
      </c>
      <c r="B338" s="1" t="s">
        <v>414</v>
      </c>
      <c r="C338" s="129"/>
      <c r="D338" s="93">
        <f t="shared" si="9"/>
        <v>0</v>
      </c>
      <c r="E338" s="93">
        <f t="shared" si="9"/>
        <v>0</v>
      </c>
      <c r="F338" s="32" t="s">
        <v>617</v>
      </c>
      <c r="H338" s="128">
        <f>IF(LEN(C338)=0,1,MATCH(C338,PlayerDetails!$I:$I,0))</f>
        <v>1</v>
      </c>
      <c r="I338" s="128" t="e">
        <f>IF(LEN(D338)=0,1,MATCH(D338,PlayerDetails!$I:$I,0))</f>
        <v>#N/A</v>
      </c>
      <c r="J338" s="128" t="e">
        <f>IF(LEN(E338)=0,1,MATCH(E338,PlayerDetails!$I:$I,0))</f>
        <v>#N/A</v>
      </c>
    </row>
    <row r="339" spans="1:10" x14ac:dyDescent="0.2">
      <c r="A339" s="32" t="str">
        <f t="shared" si="10"/>
        <v>Q</v>
      </c>
      <c r="B339" s="1" t="s">
        <v>416</v>
      </c>
      <c r="C339" s="129"/>
      <c r="D339" s="118">
        <f t="shared" si="9"/>
        <v>0</v>
      </c>
      <c r="E339" s="118">
        <f t="shared" si="9"/>
        <v>0</v>
      </c>
      <c r="F339" s="32" t="s">
        <v>203</v>
      </c>
      <c r="H339" s="128">
        <f>IF(LEN(C339)=0,1,MATCH(C339,PlayerDetails!$I:$I,0))</f>
        <v>1</v>
      </c>
      <c r="I339" s="128" t="e">
        <f>IF(LEN(D339)=0,1,MATCH(D339,PlayerDetails!$I:$I,0))</f>
        <v>#N/A</v>
      </c>
      <c r="J339" s="128" t="e">
        <f>IF(LEN(E339)=0,1,MATCH(E339,PlayerDetails!$I:$I,0))</f>
        <v>#N/A</v>
      </c>
    </row>
    <row r="340" spans="1:10" x14ac:dyDescent="0.2">
      <c r="A340" s="32" t="str">
        <f t="shared" si="10"/>
        <v>Q</v>
      </c>
      <c r="B340" s="1" t="s">
        <v>417</v>
      </c>
      <c r="C340" s="129"/>
      <c r="D340" s="118">
        <f t="shared" si="9"/>
        <v>0</v>
      </c>
      <c r="E340" s="118">
        <f t="shared" si="9"/>
        <v>0</v>
      </c>
      <c r="F340" s="32" t="s">
        <v>204</v>
      </c>
      <c r="H340" s="128">
        <f>IF(LEN(C340)=0,1,MATCH(C340,PlayerDetails!$I:$I,0))</f>
        <v>1</v>
      </c>
      <c r="I340" s="128" t="e">
        <f>IF(LEN(D340)=0,1,MATCH(D340,PlayerDetails!$I:$I,0))</f>
        <v>#N/A</v>
      </c>
      <c r="J340" s="128" t="e">
        <f>IF(LEN(E340)=0,1,MATCH(E340,PlayerDetails!$I:$I,0))</f>
        <v>#N/A</v>
      </c>
    </row>
    <row r="341" spans="1:10" x14ac:dyDescent="0.2">
      <c r="A341" s="32" t="str">
        <f t="shared" si="10"/>
        <v>Q</v>
      </c>
      <c r="B341" s="1" t="s">
        <v>420</v>
      </c>
      <c r="C341" s="129"/>
      <c r="D341" s="118">
        <f t="shared" si="9"/>
        <v>0</v>
      </c>
      <c r="E341" s="118">
        <f t="shared" si="9"/>
        <v>0</v>
      </c>
      <c r="F341" s="32" t="s">
        <v>205</v>
      </c>
      <c r="H341" s="128">
        <f>IF(LEN(C341)=0,1,MATCH(C341,PlayerDetails!$I:$I,0))</f>
        <v>1</v>
      </c>
      <c r="I341" s="128" t="e">
        <f>IF(LEN(D341)=0,1,MATCH(D341,PlayerDetails!$I:$I,0))</f>
        <v>#N/A</v>
      </c>
      <c r="J341" s="128" t="e">
        <f>IF(LEN(E341)=0,1,MATCH(E341,PlayerDetails!$I:$I,0))</f>
        <v>#N/A</v>
      </c>
    </row>
    <row r="342" spans="1:10" x14ac:dyDescent="0.2">
      <c r="A342" s="32" t="str">
        <f t="shared" si="10"/>
        <v>Q</v>
      </c>
      <c r="B342" s="1" t="s">
        <v>421</v>
      </c>
      <c r="C342" s="129"/>
      <c r="D342" s="118">
        <f t="shared" si="9"/>
        <v>0</v>
      </c>
      <c r="E342" s="118">
        <f t="shared" si="9"/>
        <v>0</v>
      </c>
      <c r="F342" s="32" t="s">
        <v>206</v>
      </c>
      <c r="H342" s="128">
        <f>IF(LEN(C342)=0,1,MATCH(C342,PlayerDetails!$I:$I,0))</f>
        <v>1</v>
      </c>
      <c r="I342" s="128" t="e">
        <f>IF(LEN(D342)=0,1,MATCH(D342,PlayerDetails!$I:$I,0))</f>
        <v>#N/A</v>
      </c>
      <c r="J342" s="128" t="e">
        <f>IF(LEN(E342)=0,1,MATCH(E342,PlayerDetails!$I:$I,0))</f>
        <v>#N/A</v>
      </c>
    </row>
    <row r="343" spans="1:10" x14ac:dyDescent="0.2">
      <c r="A343" s="32" t="s">
        <v>376</v>
      </c>
      <c r="B343" s="1" t="s">
        <v>384</v>
      </c>
      <c r="C343" s="129"/>
      <c r="D343" s="93">
        <f t="shared" si="9"/>
        <v>0</v>
      </c>
      <c r="E343" s="93">
        <f t="shared" si="9"/>
        <v>0</v>
      </c>
      <c r="F343" s="32" t="s">
        <v>124</v>
      </c>
      <c r="H343" s="128">
        <f>IF(LEN(C343)=0,1,MATCH(C343,PlayerDetails!$I:$I,0))</f>
        <v>1</v>
      </c>
      <c r="I343" s="128" t="e">
        <f>IF(LEN(D343)=0,1,MATCH(D343,PlayerDetails!$I:$I,0))</f>
        <v>#N/A</v>
      </c>
      <c r="J343" s="128" t="e">
        <f>IF(LEN(E343)=0,1,MATCH(E343,PlayerDetails!$I:$I,0))</f>
        <v>#N/A</v>
      </c>
    </row>
    <row r="344" spans="1:10" x14ac:dyDescent="0.2">
      <c r="A344" s="32" t="str">
        <f>A343</f>
        <v>R</v>
      </c>
      <c r="B344" s="1" t="s">
        <v>385</v>
      </c>
      <c r="C344" s="129"/>
      <c r="D344" s="93">
        <f t="shared" si="9"/>
        <v>0</v>
      </c>
      <c r="E344" s="93">
        <f t="shared" si="9"/>
        <v>0</v>
      </c>
      <c r="F344" s="32" t="s">
        <v>125</v>
      </c>
      <c r="H344" s="128">
        <f>IF(LEN(C344)=0,1,MATCH(C344,PlayerDetails!$I:$I,0))</f>
        <v>1</v>
      </c>
      <c r="I344" s="128" t="e">
        <f>IF(LEN(D344)=0,1,MATCH(D344,PlayerDetails!$I:$I,0))</f>
        <v>#N/A</v>
      </c>
      <c r="J344" s="128" t="e">
        <f>IF(LEN(E344)=0,1,MATCH(E344,PlayerDetails!$I:$I,0))</f>
        <v>#N/A</v>
      </c>
    </row>
    <row r="345" spans="1:10" x14ac:dyDescent="0.2">
      <c r="A345" s="32" t="str">
        <f t="shared" ref="A345:A362" si="11">A344</f>
        <v>R</v>
      </c>
      <c r="B345" s="1" t="s">
        <v>388</v>
      </c>
      <c r="C345" s="129"/>
      <c r="D345" s="93">
        <f t="shared" si="9"/>
        <v>0</v>
      </c>
      <c r="E345" s="93">
        <f t="shared" si="9"/>
        <v>0</v>
      </c>
      <c r="F345" s="32" t="s">
        <v>126</v>
      </c>
      <c r="H345" s="128">
        <f>IF(LEN(C345)=0,1,MATCH(C345,PlayerDetails!$I:$I,0))</f>
        <v>1</v>
      </c>
      <c r="I345" s="128" t="e">
        <f>IF(LEN(D345)=0,1,MATCH(D345,PlayerDetails!$I:$I,0))</f>
        <v>#N/A</v>
      </c>
      <c r="J345" s="128" t="e">
        <f>IF(LEN(E345)=0,1,MATCH(E345,PlayerDetails!$I:$I,0))</f>
        <v>#N/A</v>
      </c>
    </row>
    <row r="346" spans="1:10" x14ac:dyDescent="0.2">
      <c r="A346" s="32" t="str">
        <f t="shared" si="11"/>
        <v>R</v>
      </c>
      <c r="B346" s="1" t="s">
        <v>389</v>
      </c>
      <c r="C346" s="129"/>
      <c r="D346" s="93">
        <f t="shared" si="9"/>
        <v>0</v>
      </c>
      <c r="E346" s="93">
        <f t="shared" si="9"/>
        <v>0</v>
      </c>
      <c r="F346" s="32" t="s">
        <v>127</v>
      </c>
      <c r="H346" s="128">
        <f>IF(LEN(C346)=0,1,MATCH(C346,PlayerDetails!$I:$I,0))</f>
        <v>1</v>
      </c>
      <c r="I346" s="128" t="e">
        <f>IF(LEN(D346)=0,1,MATCH(D346,PlayerDetails!$I:$I,0))</f>
        <v>#N/A</v>
      </c>
      <c r="J346" s="128" t="e">
        <f>IF(LEN(E346)=0,1,MATCH(E346,PlayerDetails!$I:$I,0))</f>
        <v>#N/A</v>
      </c>
    </row>
    <row r="347" spans="1:10" x14ac:dyDescent="0.2">
      <c r="A347" s="32" t="str">
        <f t="shared" si="11"/>
        <v>R</v>
      </c>
      <c r="B347" s="1" t="s">
        <v>392</v>
      </c>
      <c r="C347" s="129"/>
      <c r="D347" s="93">
        <f t="shared" si="9"/>
        <v>0</v>
      </c>
      <c r="E347" s="93">
        <f t="shared" si="9"/>
        <v>0</v>
      </c>
      <c r="F347" s="32" t="s">
        <v>128</v>
      </c>
      <c r="H347" s="128">
        <f>IF(LEN(C347)=0,1,MATCH(C347,PlayerDetails!$I:$I,0))</f>
        <v>1</v>
      </c>
      <c r="I347" s="128" t="e">
        <f>IF(LEN(D347)=0,1,MATCH(D347,PlayerDetails!$I:$I,0))</f>
        <v>#N/A</v>
      </c>
      <c r="J347" s="128" t="e">
        <f>IF(LEN(E347)=0,1,MATCH(E347,PlayerDetails!$I:$I,0))</f>
        <v>#N/A</v>
      </c>
    </row>
    <row r="348" spans="1:10" x14ac:dyDescent="0.2">
      <c r="A348" s="32" t="str">
        <f t="shared" si="11"/>
        <v>R</v>
      </c>
      <c r="B348" s="1" t="s">
        <v>394</v>
      </c>
      <c r="C348" s="129"/>
      <c r="D348" s="93">
        <f t="shared" si="9"/>
        <v>0</v>
      </c>
      <c r="E348" s="93">
        <f t="shared" si="9"/>
        <v>0</v>
      </c>
      <c r="F348" s="32" t="s">
        <v>129</v>
      </c>
      <c r="H348" s="128">
        <f>IF(LEN(C348)=0,1,MATCH(C348,PlayerDetails!$I:$I,0))</f>
        <v>1</v>
      </c>
      <c r="I348" s="128" t="e">
        <f>IF(LEN(D348)=0,1,MATCH(D348,PlayerDetails!$I:$I,0))</f>
        <v>#N/A</v>
      </c>
      <c r="J348" s="128" t="e">
        <f>IF(LEN(E348)=0,1,MATCH(E348,PlayerDetails!$I:$I,0))</f>
        <v>#N/A</v>
      </c>
    </row>
    <row r="349" spans="1:10" x14ac:dyDescent="0.2">
      <c r="A349" s="32" t="str">
        <f t="shared" si="11"/>
        <v>R</v>
      </c>
      <c r="B349" s="1" t="s">
        <v>395</v>
      </c>
      <c r="C349" s="129"/>
      <c r="D349" s="93">
        <f t="shared" si="9"/>
        <v>0</v>
      </c>
      <c r="E349" s="93">
        <f t="shared" si="9"/>
        <v>0</v>
      </c>
      <c r="F349" s="32" t="s">
        <v>130</v>
      </c>
      <c r="H349" s="128">
        <f>IF(LEN(C349)=0,1,MATCH(C349,PlayerDetails!$I:$I,0))</f>
        <v>1</v>
      </c>
      <c r="I349" s="128" t="e">
        <f>IF(LEN(D349)=0,1,MATCH(D349,PlayerDetails!$I:$I,0))</f>
        <v>#N/A</v>
      </c>
      <c r="J349" s="128" t="e">
        <f>IF(LEN(E349)=0,1,MATCH(E349,PlayerDetails!$I:$I,0))</f>
        <v>#N/A</v>
      </c>
    </row>
    <row r="350" spans="1:10" x14ac:dyDescent="0.2">
      <c r="A350" s="32" t="str">
        <f t="shared" si="11"/>
        <v>R</v>
      </c>
      <c r="B350" s="1" t="s">
        <v>398</v>
      </c>
      <c r="C350" s="129"/>
      <c r="D350" s="93">
        <f t="shared" si="9"/>
        <v>0</v>
      </c>
      <c r="E350" s="93">
        <f t="shared" si="9"/>
        <v>0</v>
      </c>
      <c r="F350" s="32" t="s">
        <v>131</v>
      </c>
      <c r="H350" s="128">
        <f>IF(LEN(C350)=0,1,MATCH(C350,PlayerDetails!$I:$I,0))</f>
        <v>1</v>
      </c>
      <c r="I350" s="128" t="e">
        <f>IF(LEN(D350)=0,1,MATCH(D350,PlayerDetails!$I:$I,0))</f>
        <v>#N/A</v>
      </c>
      <c r="J350" s="128" t="e">
        <f>IF(LEN(E350)=0,1,MATCH(E350,PlayerDetails!$I:$I,0))</f>
        <v>#N/A</v>
      </c>
    </row>
    <row r="351" spans="1:10" x14ac:dyDescent="0.2">
      <c r="A351" s="32" t="str">
        <f t="shared" si="11"/>
        <v>R</v>
      </c>
      <c r="B351" s="1" t="s">
        <v>399</v>
      </c>
      <c r="C351" s="129"/>
      <c r="D351" s="93">
        <f t="shared" si="9"/>
        <v>0</v>
      </c>
      <c r="E351" s="93">
        <f t="shared" si="9"/>
        <v>0</v>
      </c>
      <c r="F351" s="32" t="s">
        <v>132</v>
      </c>
      <c r="H351" s="128">
        <f>IF(LEN(C351)=0,1,MATCH(C351,PlayerDetails!$I:$I,0))</f>
        <v>1</v>
      </c>
      <c r="I351" s="128" t="e">
        <f>IF(LEN(D351)=0,1,MATCH(D351,PlayerDetails!$I:$I,0))</f>
        <v>#N/A</v>
      </c>
      <c r="J351" s="128" t="e">
        <f>IF(LEN(E351)=0,1,MATCH(E351,PlayerDetails!$I:$I,0))</f>
        <v>#N/A</v>
      </c>
    </row>
    <row r="352" spans="1:10" x14ac:dyDescent="0.2">
      <c r="A352" s="32" t="str">
        <f t="shared" si="11"/>
        <v>R</v>
      </c>
      <c r="B352" s="1" t="s">
        <v>402</v>
      </c>
      <c r="C352" s="129"/>
      <c r="D352" s="93">
        <f t="shared" ref="D352:E415" si="12">C352</f>
        <v>0</v>
      </c>
      <c r="E352" s="93">
        <f t="shared" si="12"/>
        <v>0</v>
      </c>
      <c r="F352" s="32" t="s">
        <v>133</v>
      </c>
      <c r="H352" s="128">
        <f>IF(LEN(C352)=0,1,MATCH(C352,PlayerDetails!$I:$I,0))</f>
        <v>1</v>
      </c>
      <c r="I352" s="128" t="e">
        <f>IF(LEN(D352)=0,1,MATCH(D352,PlayerDetails!$I:$I,0))</f>
        <v>#N/A</v>
      </c>
      <c r="J352" s="128" t="e">
        <f>IF(LEN(E352)=0,1,MATCH(E352,PlayerDetails!$I:$I,0))</f>
        <v>#N/A</v>
      </c>
    </row>
    <row r="353" spans="1:10" x14ac:dyDescent="0.2">
      <c r="A353" s="32" t="str">
        <f t="shared" si="11"/>
        <v>R</v>
      </c>
      <c r="B353" s="1" t="s">
        <v>403</v>
      </c>
      <c r="C353" s="129"/>
      <c r="D353" s="93">
        <f t="shared" si="12"/>
        <v>0</v>
      </c>
      <c r="E353" s="93">
        <f t="shared" si="12"/>
        <v>0</v>
      </c>
      <c r="F353" s="32" t="s">
        <v>134</v>
      </c>
      <c r="H353" s="128">
        <f>IF(LEN(C353)=0,1,MATCH(C353,PlayerDetails!$I:$I,0))</f>
        <v>1</v>
      </c>
      <c r="I353" s="128" t="e">
        <f>IF(LEN(D353)=0,1,MATCH(D353,PlayerDetails!$I:$I,0))</f>
        <v>#N/A</v>
      </c>
      <c r="J353" s="128" t="e">
        <f>IF(LEN(E353)=0,1,MATCH(E353,PlayerDetails!$I:$I,0))</f>
        <v>#N/A</v>
      </c>
    </row>
    <row r="354" spans="1:10" x14ac:dyDescent="0.2">
      <c r="A354" s="32" t="str">
        <f t="shared" si="11"/>
        <v>R</v>
      </c>
      <c r="B354" s="1" t="s">
        <v>405</v>
      </c>
      <c r="C354" s="129"/>
      <c r="D354" s="93">
        <f t="shared" si="12"/>
        <v>0</v>
      </c>
      <c r="E354" s="93">
        <f t="shared" si="12"/>
        <v>0</v>
      </c>
      <c r="F354" s="32" t="s">
        <v>135</v>
      </c>
      <c r="H354" s="128">
        <f>IF(LEN(C354)=0,1,MATCH(C354,PlayerDetails!$I:$I,0))</f>
        <v>1</v>
      </c>
      <c r="I354" s="128" t="e">
        <f>IF(LEN(D354)=0,1,MATCH(D354,PlayerDetails!$I:$I,0))</f>
        <v>#N/A</v>
      </c>
      <c r="J354" s="128" t="e">
        <f>IF(LEN(E354)=0,1,MATCH(E354,PlayerDetails!$I:$I,0))</f>
        <v>#N/A</v>
      </c>
    </row>
    <row r="355" spans="1:10" x14ac:dyDescent="0.2">
      <c r="A355" s="32" t="str">
        <f t="shared" si="11"/>
        <v>R</v>
      </c>
      <c r="B355" s="1" t="s">
        <v>408</v>
      </c>
      <c r="C355" s="129"/>
      <c r="D355" s="93">
        <f t="shared" si="12"/>
        <v>0</v>
      </c>
      <c r="E355" s="93">
        <f t="shared" si="12"/>
        <v>0</v>
      </c>
      <c r="F355" s="32" t="s">
        <v>614</v>
      </c>
      <c r="H355" s="128">
        <f>IF(LEN(C355)=0,1,MATCH(C355,PlayerDetails!$I:$I,0))</f>
        <v>1</v>
      </c>
      <c r="I355" s="128" t="e">
        <f>IF(LEN(D355)=0,1,MATCH(D355,PlayerDetails!$I:$I,0))</f>
        <v>#N/A</v>
      </c>
      <c r="J355" s="128" t="e">
        <f>IF(LEN(E355)=0,1,MATCH(E355,PlayerDetails!$I:$I,0))</f>
        <v>#N/A</v>
      </c>
    </row>
    <row r="356" spans="1:10" x14ac:dyDescent="0.2">
      <c r="A356" s="32" t="str">
        <f t="shared" si="11"/>
        <v>R</v>
      </c>
      <c r="B356" s="1" t="s">
        <v>409</v>
      </c>
      <c r="C356" s="129"/>
      <c r="D356" s="93">
        <f t="shared" si="12"/>
        <v>0</v>
      </c>
      <c r="E356" s="93">
        <f t="shared" si="12"/>
        <v>0</v>
      </c>
      <c r="F356" s="32" t="s">
        <v>615</v>
      </c>
      <c r="H356" s="128">
        <f>IF(LEN(C356)=0,1,MATCH(C356,PlayerDetails!$I:$I,0))</f>
        <v>1</v>
      </c>
      <c r="I356" s="128" t="e">
        <f>IF(LEN(D356)=0,1,MATCH(D356,PlayerDetails!$I:$I,0))</f>
        <v>#N/A</v>
      </c>
      <c r="J356" s="128" t="e">
        <f>IF(LEN(E356)=0,1,MATCH(E356,PlayerDetails!$I:$I,0))</f>
        <v>#N/A</v>
      </c>
    </row>
    <row r="357" spans="1:10" x14ac:dyDescent="0.2">
      <c r="A357" s="32" t="str">
        <f t="shared" si="11"/>
        <v>R</v>
      </c>
      <c r="B357" s="1" t="s">
        <v>412</v>
      </c>
      <c r="C357" s="129"/>
      <c r="D357" s="93">
        <f t="shared" si="12"/>
        <v>0</v>
      </c>
      <c r="E357" s="93">
        <f t="shared" si="12"/>
        <v>0</v>
      </c>
      <c r="F357" s="32" t="s">
        <v>616</v>
      </c>
      <c r="H357" s="128">
        <f>IF(LEN(C357)=0,1,MATCH(C357,PlayerDetails!$I:$I,0))</f>
        <v>1</v>
      </c>
      <c r="I357" s="128" t="e">
        <f>IF(LEN(D357)=0,1,MATCH(D357,PlayerDetails!$I:$I,0))</f>
        <v>#N/A</v>
      </c>
      <c r="J357" s="128" t="e">
        <f>IF(LEN(E357)=0,1,MATCH(E357,PlayerDetails!$I:$I,0))</f>
        <v>#N/A</v>
      </c>
    </row>
    <row r="358" spans="1:10" x14ac:dyDescent="0.2">
      <c r="A358" s="32" t="str">
        <f t="shared" si="11"/>
        <v>R</v>
      </c>
      <c r="B358" s="1" t="s">
        <v>413</v>
      </c>
      <c r="C358" s="129"/>
      <c r="D358" s="93">
        <f t="shared" si="12"/>
        <v>0</v>
      </c>
      <c r="E358" s="93">
        <f t="shared" si="12"/>
        <v>0</v>
      </c>
      <c r="F358" s="32" t="s">
        <v>617</v>
      </c>
      <c r="H358" s="128">
        <f>IF(LEN(C358)=0,1,MATCH(C358,PlayerDetails!$I:$I,0))</f>
        <v>1</v>
      </c>
      <c r="I358" s="128" t="e">
        <f>IF(LEN(D358)=0,1,MATCH(D358,PlayerDetails!$I:$I,0))</f>
        <v>#N/A</v>
      </c>
      <c r="J358" s="128" t="e">
        <f>IF(LEN(E358)=0,1,MATCH(E358,PlayerDetails!$I:$I,0))</f>
        <v>#N/A</v>
      </c>
    </row>
    <row r="359" spans="1:10" x14ac:dyDescent="0.2">
      <c r="A359" s="32" t="str">
        <f t="shared" si="11"/>
        <v>R</v>
      </c>
      <c r="B359" s="1" t="s">
        <v>415</v>
      </c>
      <c r="C359" s="129"/>
      <c r="D359" s="118">
        <f t="shared" si="12"/>
        <v>0</v>
      </c>
      <c r="E359" s="118">
        <f t="shared" si="12"/>
        <v>0</v>
      </c>
      <c r="F359" s="32" t="s">
        <v>203</v>
      </c>
      <c r="H359" s="128">
        <f>IF(LEN(C359)=0,1,MATCH(C359,PlayerDetails!$I:$I,0))</f>
        <v>1</v>
      </c>
      <c r="I359" s="128" t="e">
        <f>IF(LEN(D359)=0,1,MATCH(D359,PlayerDetails!$I:$I,0))</f>
        <v>#N/A</v>
      </c>
      <c r="J359" s="128" t="e">
        <f>IF(LEN(E359)=0,1,MATCH(E359,PlayerDetails!$I:$I,0))</f>
        <v>#N/A</v>
      </c>
    </row>
    <row r="360" spans="1:10" x14ac:dyDescent="0.2">
      <c r="A360" s="32" t="str">
        <f t="shared" si="11"/>
        <v>R</v>
      </c>
      <c r="B360" s="1" t="s">
        <v>418</v>
      </c>
      <c r="C360" s="129"/>
      <c r="D360" s="118">
        <f t="shared" si="12"/>
        <v>0</v>
      </c>
      <c r="E360" s="118">
        <f t="shared" si="12"/>
        <v>0</v>
      </c>
      <c r="F360" s="32" t="s">
        <v>204</v>
      </c>
      <c r="H360" s="128">
        <f>IF(LEN(C360)=0,1,MATCH(C360,PlayerDetails!$I:$I,0))</f>
        <v>1</v>
      </c>
      <c r="I360" s="128" t="e">
        <f>IF(LEN(D360)=0,1,MATCH(D360,PlayerDetails!$I:$I,0))</f>
        <v>#N/A</v>
      </c>
      <c r="J360" s="128" t="e">
        <f>IF(LEN(E360)=0,1,MATCH(E360,PlayerDetails!$I:$I,0))</f>
        <v>#N/A</v>
      </c>
    </row>
    <row r="361" spans="1:10" x14ac:dyDescent="0.2">
      <c r="A361" s="32" t="str">
        <f t="shared" si="11"/>
        <v>R</v>
      </c>
      <c r="B361" s="1" t="s">
        <v>419</v>
      </c>
      <c r="C361" s="129"/>
      <c r="D361" s="118">
        <f t="shared" si="12"/>
        <v>0</v>
      </c>
      <c r="E361" s="118">
        <f t="shared" si="12"/>
        <v>0</v>
      </c>
      <c r="F361" s="32" t="s">
        <v>205</v>
      </c>
      <c r="H361" s="128">
        <f>IF(LEN(C361)=0,1,MATCH(C361,PlayerDetails!$I:$I,0))</f>
        <v>1</v>
      </c>
      <c r="I361" s="128" t="e">
        <f>IF(LEN(D361)=0,1,MATCH(D361,PlayerDetails!$I:$I,0))</f>
        <v>#N/A</v>
      </c>
      <c r="J361" s="128" t="e">
        <f>IF(LEN(E361)=0,1,MATCH(E361,PlayerDetails!$I:$I,0))</f>
        <v>#N/A</v>
      </c>
    </row>
    <row r="362" spans="1:10" x14ac:dyDescent="0.2">
      <c r="A362" s="32" t="str">
        <f t="shared" si="11"/>
        <v>R</v>
      </c>
      <c r="B362" s="1" t="s">
        <v>422</v>
      </c>
      <c r="C362" s="129"/>
      <c r="D362" s="118">
        <f t="shared" si="12"/>
        <v>0</v>
      </c>
      <c r="E362" s="118">
        <f t="shared" si="12"/>
        <v>0</v>
      </c>
      <c r="F362" s="32" t="s">
        <v>206</v>
      </c>
      <c r="H362" s="128">
        <f>IF(LEN(C362)=0,1,MATCH(C362,PlayerDetails!$I:$I,0))</f>
        <v>1</v>
      </c>
      <c r="I362" s="128" t="e">
        <f>IF(LEN(D362)=0,1,MATCH(D362,PlayerDetails!$I:$I,0))</f>
        <v>#N/A</v>
      </c>
      <c r="J362" s="128" t="e">
        <f>IF(LEN(E362)=0,1,MATCH(E362,PlayerDetails!$I:$I,0))</f>
        <v>#N/A</v>
      </c>
    </row>
    <row r="363" spans="1:10" x14ac:dyDescent="0.2">
      <c r="A363" s="32" t="s">
        <v>377</v>
      </c>
      <c r="B363" s="1" t="s">
        <v>423</v>
      </c>
      <c r="C363" s="129"/>
      <c r="D363" s="93">
        <f t="shared" si="12"/>
        <v>0</v>
      </c>
      <c r="E363" s="93">
        <f t="shared" si="12"/>
        <v>0</v>
      </c>
      <c r="F363" s="32" t="s">
        <v>124</v>
      </c>
      <c r="H363" s="128">
        <f>IF(LEN(C363)=0,1,MATCH(C363,PlayerDetails!$I:$I,0))</f>
        <v>1</v>
      </c>
      <c r="I363" s="128" t="e">
        <f>IF(LEN(D363)=0,1,MATCH(D363,PlayerDetails!$I:$I,0))</f>
        <v>#N/A</v>
      </c>
      <c r="J363" s="128" t="e">
        <f>IF(LEN(E363)=0,1,MATCH(E363,PlayerDetails!$I:$I,0))</f>
        <v>#N/A</v>
      </c>
    </row>
    <row r="364" spans="1:10" x14ac:dyDescent="0.2">
      <c r="A364" s="32" t="str">
        <f>A363</f>
        <v>S</v>
      </c>
      <c r="B364" s="1" t="s">
        <v>424</v>
      </c>
      <c r="C364" s="129"/>
      <c r="D364" s="93">
        <f t="shared" si="12"/>
        <v>0</v>
      </c>
      <c r="E364" s="93">
        <f t="shared" si="12"/>
        <v>0</v>
      </c>
      <c r="F364" s="32" t="s">
        <v>125</v>
      </c>
      <c r="H364" s="128">
        <f>IF(LEN(C364)=0,1,MATCH(C364,PlayerDetails!$I:$I,0))</f>
        <v>1</v>
      </c>
      <c r="I364" s="128" t="e">
        <f>IF(LEN(D364)=0,1,MATCH(D364,PlayerDetails!$I:$I,0))</f>
        <v>#N/A</v>
      </c>
      <c r="J364" s="128" t="e">
        <f>IF(LEN(E364)=0,1,MATCH(E364,PlayerDetails!$I:$I,0))</f>
        <v>#N/A</v>
      </c>
    </row>
    <row r="365" spans="1:10" x14ac:dyDescent="0.2">
      <c r="A365" s="32" t="str">
        <f t="shared" ref="A365:A382" si="13">A364</f>
        <v>S</v>
      </c>
      <c r="B365" s="1" t="s">
        <v>425</v>
      </c>
      <c r="C365" s="129"/>
      <c r="D365" s="93">
        <f t="shared" si="12"/>
        <v>0</v>
      </c>
      <c r="E365" s="93">
        <f t="shared" si="12"/>
        <v>0</v>
      </c>
      <c r="F365" s="32" t="s">
        <v>126</v>
      </c>
      <c r="H365" s="128">
        <f>IF(LEN(C365)=0,1,MATCH(C365,PlayerDetails!$I:$I,0))</f>
        <v>1</v>
      </c>
      <c r="I365" s="128" t="e">
        <f>IF(LEN(D365)=0,1,MATCH(D365,PlayerDetails!$I:$I,0))</f>
        <v>#N/A</v>
      </c>
      <c r="J365" s="128" t="e">
        <f>IF(LEN(E365)=0,1,MATCH(E365,PlayerDetails!$I:$I,0))</f>
        <v>#N/A</v>
      </c>
    </row>
    <row r="366" spans="1:10" x14ac:dyDescent="0.2">
      <c r="A366" s="32" t="str">
        <f t="shared" si="13"/>
        <v>S</v>
      </c>
      <c r="B366" s="1" t="s">
        <v>426</v>
      </c>
      <c r="C366" s="129"/>
      <c r="D366" s="93">
        <f t="shared" si="12"/>
        <v>0</v>
      </c>
      <c r="E366" s="93">
        <f t="shared" si="12"/>
        <v>0</v>
      </c>
      <c r="F366" s="32" t="s">
        <v>127</v>
      </c>
      <c r="H366" s="128">
        <f>IF(LEN(C366)=0,1,MATCH(C366,PlayerDetails!$I:$I,0))</f>
        <v>1</v>
      </c>
      <c r="I366" s="128" t="e">
        <f>IF(LEN(D366)=0,1,MATCH(D366,PlayerDetails!$I:$I,0))</f>
        <v>#N/A</v>
      </c>
      <c r="J366" s="128" t="e">
        <f>IF(LEN(E366)=0,1,MATCH(E366,PlayerDetails!$I:$I,0))</f>
        <v>#N/A</v>
      </c>
    </row>
    <row r="367" spans="1:10" x14ac:dyDescent="0.2">
      <c r="A367" s="32" t="str">
        <f t="shared" si="13"/>
        <v>S</v>
      </c>
      <c r="B367" s="1" t="s">
        <v>427</v>
      </c>
      <c r="C367" s="129"/>
      <c r="D367" s="93">
        <f t="shared" si="12"/>
        <v>0</v>
      </c>
      <c r="E367" s="93">
        <f t="shared" si="12"/>
        <v>0</v>
      </c>
      <c r="F367" s="32" t="s">
        <v>128</v>
      </c>
      <c r="H367" s="128">
        <f>IF(LEN(C367)=0,1,MATCH(C367,PlayerDetails!$I:$I,0))</f>
        <v>1</v>
      </c>
      <c r="I367" s="128" t="e">
        <f>IF(LEN(D367)=0,1,MATCH(D367,PlayerDetails!$I:$I,0))</f>
        <v>#N/A</v>
      </c>
      <c r="J367" s="128" t="e">
        <f>IF(LEN(E367)=0,1,MATCH(E367,PlayerDetails!$I:$I,0))</f>
        <v>#N/A</v>
      </c>
    </row>
    <row r="368" spans="1:10" x14ac:dyDescent="0.2">
      <c r="A368" s="32" t="str">
        <f t="shared" si="13"/>
        <v>S</v>
      </c>
      <c r="B368" s="1" t="s">
        <v>428</v>
      </c>
      <c r="C368" s="129"/>
      <c r="D368" s="93">
        <f t="shared" si="12"/>
        <v>0</v>
      </c>
      <c r="E368" s="93">
        <f t="shared" si="12"/>
        <v>0</v>
      </c>
      <c r="F368" s="32" t="s">
        <v>129</v>
      </c>
      <c r="H368" s="128">
        <f>IF(LEN(C368)=0,1,MATCH(C368,PlayerDetails!$I:$I,0))</f>
        <v>1</v>
      </c>
      <c r="I368" s="128" t="e">
        <f>IF(LEN(D368)=0,1,MATCH(D368,PlayerDetails!$I:$I,0))</f>
        <v>#N/A</v>
      </c>
      <c r="J368" s="128" t="e">
        <f>IF(LEN(E368)=0,1,MATCH(E368,PlayerDetails!$I:$I,0))</f>
        <v>#N/A</v>
      </c>
    </row>
    <row r="369" spans="1:10" x14ac:dyDescent="0.2">
      <c r="A369" s="32" t="str">
        <f t="shared" si="13"/>
        <v>S</v>
      </c>
      <c r="B369" s="1" t="s">
        <v>429</v>
      </c>
      <c r="C369" s="129"/>
      <c r="D369" s="93">
        <f t="shared" si="12"/>
        <v>0</v>
      </c>
      <c r="E369" s="93">
        <f t="shared" si="12"/>
        <v>0</v>
      </c>
      <c r="F369" s="32" t="s">
        <v>130</v>
      </c>
      <c r="H369" s="128">
        <f>IF(LEN(C369)=0,1,MATCH(C369,PlayerDetails!$I:$I,0))</f>
        <v>1</v>
      </c>
      <c r="I369" s="128" t="e">
        <f>IF(LEN(D369)=0,1,MATCH(D369,PlayerDetails!$I:$I,0))</f>
        <v>#N/A</v>
      </c>
      <c r="J369" s="128" t="e">
        <f>IF(LEN(E369)=0,1,MATCH(E369,PlayerDetails!$I:$I,0))</f>
        <v>#N/A</v>
      </c>
    </row>
    <row r="370" spans="1:10" x14ac:dyDescent="0.2">
      <c r="A370" s="32" t="str">
        <f t="shared" si="13"/>
        <v>S</v>
      </c>
      <c r="B370" s="1" t="s">
        <v>430</v>
      </c>
      <c r="C370" s="129"/>
      <c r="D370" s="93">
        <f t="shared" si="12"/>
        <v>0</v>
      </c>
      <c r="E370" s="93">
        <f t="shared" si="12"/>
        <v>0</v>
      </c>
      <c r="F370" s="32" t="s">
        <v>131</v>
      </c>
      <c r="H370" s="128">
        <f>IF(LEN(C370)=0,1,MATCH(C370,PlayerDetails!$I:$I,0))</f>
        <v>1</v>
      </c>
      <c r="I370" s="128" t="e">
        <f>IF(LEN(D370)=0,1,MATCH(D370,PlayerDetails!$I:$I,0))</f>
        <v>#N/A</v>
      </c>
      <c r="J370" s="128" t="e">
        <f>IF(LEN(E370)=0,1,MATCH(E370,PlayerDetails!$I:$I,0))</f>
        <v>#N/A</v>
      </c>
    </row>
    <row r="371" spans="1:10" x14ac:dyDescent="0.2">
      <c r="A371" s="32" t="str">
        <f t="shared" si="13"/>
        <v>S</v>
      </c>
      <c r="B371" s="1" t="s">
        <v>431</v>
      </c>
      <c r="C371" s="129"/>
      <c r="D371" s="93">
        <f t="shared" si="12"/>
        <v>0</v>
      </c>
      <c r="E371" s="93">
        <f t="shared" si="12"/>
        <v>0</v>
      </c>
      <c r="F371" s="32" t="s">
        <v>132</v>
      </c>
      <c r="H371" s="128">
        <f>IF(LEN(C371)=0,1,MATCH(C371,PlayerDetails!$I:$I,0))</f>
        <v>1</v>
      </c>
      <c r="I371" s="128" t="e">
        <f>IF(LEN(D371)=0,1,MATCH(D371,PlayerDetails!$I:$I,0))</f>
        <v>#N/A</v>
      </c>
      <c r="J371" s="128" t="e">
        <f>IF(LEN(E371)=0,1,MATCH(E371,PlayerDetails!$I:$I,0))</f>
        <v>#N/A</v>
      </c>
    </row>
    <row r="372" spans="1:10" x14ac:dyDescent="0.2">
      <c r="A372" s="32" t="str">
        <f t="shared" si="13"/>
        <v>S</v>
      </c>
      <c r="B372" s="1" t="s">
        <v>432</v>
      </c>
      <c r="C372" s="129"/>
      <c r="D372" s="93">
        <f t="shared" si="12"/>
        <v>0</v>
      </c>
      <c r="E372" s="93">
        <f t="shared" si="12"/>
        <v>0</v>
      </c>
      <c r="F372" s="32" t="s">
        <v>133</v>
      </c>
      <c r="H372" s="128">
        <f>IF(LEN(C372)=0,1,MATCH(C372,PlayerDetails!$I:$I,0))</f>
        <v>1</v>
      </c>
      <c r="I372" s="128" t="e">
        <f>IF(LEN(D372)=0,1,MATCH(D372,PlayerDetails!$I:$I,0))</f>
        <v>#N/A</v>
      </c>
      <c r="J372" s="128" t="e">
        <f>IF(LEN(E372)=0,1,MATCH(E372,PlayerDetails!$I:$I,0))</f>
        <v>#N/A</v>
      </c>
    </row>
    <row r="373" spans="1:10" x14ac:dyDescent="0.2">
      <c r="A373" s="32" t="str">
        <f t="shared" si="13"/>
        <v>S</v>
      </c>
      <c r="B373" s="1" t="s">
        <v>433</v>
      </c>
      <c r="C373" s="129"/>
      <c r="D373" s="93">
        <f t="shared" si="12"/>
        <v>0</v>
      </c>
      <c r="E373" s="93">
        <f t="shared" si="12"/>
        <v>0</v>
      </c>
      <c r="F373" s="32" t="s">
        <v>134</v>
      </c>
      <c r="H373" s="128">
        <f>IF(LEN(C373)=0,1,MATCH(C373,PlayerDetails!$I:$I,0))</f>
        <v>1</v>
      </c>
      <c r="I373" s="128" t="e">
        <f>IF(LEN(D373)=0,1,MATCH(D373,PlayerDetails!$I:$I,0))</f>
        <v>#N/A</v>
      </c>
      <c r="J373" s="128" t="e">
        <f>IF(LEN(E373)=0,1,MATCH(E373,PlayerDetails!$I:$I,0))</f>
        <v>#N/A</v>
      </c>
    </row>
    <row r="374" spans="1:10" x14ac:dyDescent="0.2">
      <c r="A374" s="32" t="str">
        <f t="shared" si="13"/>
        <v>S</v>
      </c>
      <c r="B374" s="1" t="s">
        <v>434</v>
      </c>
      <c r="C374" s="129"/>
      <c r="D374" s="93">
        <f t="shared" si="12"/>
        <v>0</v>
      </c>
      <c r="E374" s="93">
        <f t="shared" si="12"/>
        <v>0</v>
      </c>
      <c r="F374" s="32" t="s">
        <v>135</v>
      </c>
      <c r="H374" s="128">
        <f>IF(LEN(C374)=0,1,MATCH(C374,PlayerDetails!$I:$I,0))</f>
        <v>1</v>
      </c>
      <c r="I374" s="128" t="e">
        <f>IF(LEN(D374)=0,1,MATCH(D374,PlayerDetails!$I:$I,0))</f>
        <v>#N/A</v>
      </c>
      <c r="J374" s="128" t="e">
        <f>IF(LEN(E374)=0,1,MATCH(E374,PlayerDetails!$I:$I,0))</f>
        <v>#N/A</v>
      </c>
    </row>
    <row r="375" spans="1:10" x14ac:dyDescent="0.2">
      <c r="A375" s="32" t="str">
        <f t="shared" si="13"/>
        <v>S</v>
      </c>
      <c r="B375" s="1" t="s">
        <v>435</v>
      </c>
      <c r="C375" s="129"/>
      <c r="D375" s="93">
        <f t="shared" si="12"/>
        <v>0</v>
      </c>
      <c r="E375" s="93">
        <f t="shared" si="12"/>
        <v>0</v>
      </c>
      <c r="F375" s="32" t="s">
        <v>614</v>
      </c>
      <c r="H375" s="128">
        <f>IF(LEN(C375)=0,1,MATCH(C375,PlayerDetails!$I:$I,0))</f>
        <v>1</v>
      </c>
      <c r="I375" s="128" t="e">
        <f>IF(LEN(D375)=0,1,MATCH(D375,PlayerDetails!$I:$I,0))</f>
        <v>#N/A</v>
      </c>
      <c r="J375" s="128" t="e">
        <f>IF(LEN(E375)=0,1,MATCH(E375,PlayerDetails!$I:$I,0))</f>
        <v>#N/A</v>
      </c>
    </row>
    <row r="376" spans="1:10" x14ac:dyDescent="0.2">
      <c r="A376" s="32" t="str">
        <f t="shared" si="13"/>
        <v>S</v>
      </c>
      <c r="B376" s="1" t="s">
        <v>436</v>
      </c>
      <c r="C376" s="129"/>
      <c r="D376" s="93">
        <f t="shared" si="12"/>
        <v>0</v>
      </c>
      <c r="E376" s="93">
        <f t="shared" si="12"/>
        <v>0</v>
      </c>
      <c r="F376" s="32" t="s">
        <v>615</v>
      </c>
      <c r="H376" s="128">
        <f>IF(LEN(C376)=0,1,MATCH(C376,PlayerDetails!$I:$I,0))</f>
        <v>1</v>
      </c>
      <c r="I376" s="128" t="e">
        <f>IF(LEN(D376)=0,1,MATCH(D376,PlayerDetails!$I:$I,0))</f>
        <v>#N/A</v>
      </c>
      <c r="J376" s="128" t="e">
        <f>IF(LEN(E376)=0,1,MATCH(E376,PlayerDetails!$I:$I,0))</f>
        <v>#N/A</v>
      </c>
    </row>
    <row r="377" spans="1:10" x14ac:dyDescent="0.2">
      <c r="A377" s="32" t="str">
        <f t="shared" si="13"/>
        <v>S</v>
      </c>
      <c r="B377" s="1" t="s">
        <v>437</v>
      </c>
      <c r="C377" s="129"/>
      <c r="D377" s="93">
        <f t="shared" si="12"/>
        <v>0</v>
      </c>
      <c r="E377" s="93">
        <f t="shared" si="12"/>
        <v>0</v>
      </c>
      <c r="F377" s="32" t="s">
        <v>616</v>
      </c>
      <c r="H377" s="128">
        <f>IF(LEN(C377)=0,1,MATCH(C377,PlayerDetails!$I:$I,0))</f>
        <v>1</v>
      </c>
      <c r="I377" s="128" t="e">
        <f>IF(LEN(D377)=0,1,MATCH(D377,PlayerDetails!$I:$I,0))</f>
        <v>#N/A</v>
      </c>
      <c r="J377" s="128" t="e">
        <f>IF(LEN(E377)=0,1,MATCH(E377,PlayerDetails!$I:$I,0))</f>
        <v>#N/A</v>
      </c>
    </row>
    <row r="378" spans="1:10" x14ac:dyDescent="0.2">
      <c r="A378" s="32" t="str">
        <f t="shared" si="13"/>
        <v>S</v>
      </c>
      <c r="B378" s="1" t="s">
        <v>438</v>
      </c>
      <c r="C378" s="129"/>
      <c r="D378" s="93">
        <f t="shared" si="12"/>
        <v>0</v>
      </c>
      <c r="E378" s="93">
        <f t="shared" si="12"/>
        <v>0</v>
      </c>
      <c r="F378" s="32" t="s">
        <v>617</v>
      </c>
      <c r="H378" s="128">
        <f>IF(LEN(C378)=0,1,MATCH(C378,PlayerDetails!$I:$I,0))</f>
        <v>1</v>
      </c>
      <c r="I378" s="128" t="e">
        <f>IF(LEN(D378)=0,1,MATCH(D378,PlayerDetails!$I:$I,0))</f>
        <v>#N/A</v>
      </c>
      <c r="J378" s="128" t="e">
        <f>IF(LEN(E378)=0,1,MATCH(E378,PlayerDetails!$I:$I,0))</f>
        <v>#N/A</v>
      </c>
    </row>
    <row r="379" spans="1:10" x14ac:dyDescent="0.2">
      <c r="A379" s="32" t="str">
        <f t="shared" si="13"/>
        <v>S</v>
      </c>
      <c r="B379" s="1" t="s">
        <v>439</v>
      </c>
      <c r="C379" s="129"/>
      <c r="D379" s="118">
        <f t="shared" si="12"/>
        <v>0</v>
      </c>
      <c r="E379" s="118">
        <f t="shared" si="12"/>
        <v>0</v>
      </c>
      <c r="F379" s="32" t="s">
        <v>203</v>
      </c>
      <c r="H379" s="128">
        <f>IF(LEN(C379)=0,1,MATCH(C379,PlayerDetails!$I:$I,0))</f>
        <v>1</v>
      </c>
      <c r="I379" s="128" t="e">
        <f>IF(LEN(D379)=0,1,MATCH(D379,PlayerDetails!$I:$I,0))</f>
        <v>#N/A</v>
      </c>
      <c r="J379" s="128" t="e">
        <f>IF(LEN(E379)=0,1,MATCH(E379,PlayerDetails!$I:$I,0))</f>
        <v>#N/A</v>
      </c>
    </row>
    <row r="380" spans="1:10" x14ac:dyDescent="0.2">
      <c r="A380" s="32" t="str">
        <f t="shared" si="13"/>
        <v>S</v>
      </c>
      <c r="B380" s="1" t="s">
        <v>440</v>
      </c>
      <c r="C380" s="129"/>
      <c r="D380" s="118">
        <f t="shared" si="12"/>
        <v>0</v>
      </c>
      <c r="E380" s="118">
        <f t="shared" si="12"/>
        <v>0</v>
      </c>
      <c r="F380" s="32" t="s">
        <v>204</v>
      </c>
      <c r="H380" s="128">
        <f>IF(LEN(C380)=0,1,MATCH(C380,PlayerDetails!$I:$I,0))</f>
        <v>1</v>
      </c>
      <c r="I380" s="128" t="e">
        <f>IF(LEN(D380)=0,1,MATCH(D380,PlayerDetails!$I:$I,0))</f>
        <v>#N/A</v>
      </c>
      <c r="J380" s="128" t="e">
        <f>IF(LEN(E380)=0,1,MATCH(E380,PlayerDetails!$I:$I,0))</f>
        <v>#N/A</v>
      </c>
    </row>
    <row r="381" spans="1:10" x14ac:dyDescent="0.2">
      <c r="A381" s="32" t="str">
        <f t="shared" si="13"/>
        <v>S</v>
      </c>
      <c r="B381" s="1" t="s">
        <v>441</v>
      </c>
      <c r="C381" s="129"/>
      <c r="D381" s="118">
        <f t="shared" si="12"/>
        <v>0</v>
      </c>
      <c r="E381" s="118">
        <f t="shared" si="12"/>
        <v>0</v>
      </c>
      <c r="F381" s="32" t="s">
        <v>205</v>
      </c>
      <c r="H381" s="128">
        <f>IF(LEN(C381)=0,1,MATCH(C381,PlayerDetails!$I:$I,0))</f>
        <v>1</v>
      </c>
      <c r="I381" s="128" t="e">
        <f>IF(LEN(D381)=0,1,MATCH(D381,PlayerDetails!$I:$I,0))</f>
        <v>#N/A</v>
      </c>
      <c r="J381" s="128" t="e">
        <f>IF(LEN(E381)=0,1,MATCH(E381,PlayerDetails!$I:$I,0))</f>
        <v>#N/A</v>
      </c>
    </row>
    <row r="382" spans="1:10" x14ac:dyDescent="0.2">
      <c r="A382" s="32" t="str">
        <f t="shared" si="13"/>
        <v>S</v>
      </c>
      <c r="B382" s="1" t="s">
        <v>442</v>
      </c>
      <c r="C382" s="129"/>
      <c r="D382" s="118">
        <f t="shared" si="12"/>
        <v>0</v>
      </c>
      <c r="E382" s="118">
        <f t="shared" si="12"/>
        <v>0</v>
      </c>
      <c r="F382" s="32" t="s">
        <v>206</v>
      </c>
      <c r="H382" s="128">
        <f>IF(LEN(C382)=0,1,MATCH(C382,PlayerDetails!$I:$I,0))</f>
        <v>1</v>
      </c>
      <c r="I382" s="128" t="e">
        <f>IF(LEN(D382)=0,1,MATCH(D382,PlayerDetails!$I:$I,0))</f>
        <v>#N/A</v>
      </c>
      <c r="J382" s="128" t="e">
        <f>IF(LEN(E382)=0,1,MATCH(E382,PlayerDetails!$I:$I,0))</f>
        <v>#N/A</v>
      </c>
    </row>
    <row r="383" spans="1:10" x14ac:dyDescent="0.2">
      <c r="A383" s="32" t="s">
        <v>378</v>
      </c>
      <c r="B383" s="1" t="s">
        <v>454</v>
      </c>
      <c r="C383" s="129"/>
      <c r="D383" s="93">
        <f t="shared" si="12"/>
        <v>0</v>
      </c>
      <c r="E383" s="93">
        <f t="shared" si="12"/>
        <v>0</v>
      </c>
      <c r="F383" s="32" t="s">
        <v>124</v>
      </c>
      <c r="H383" s="128">
        <f>IF(LEN(C383)=0,1,MATCH(C383,PlayerDetails!$I:$I,0))</f>
        <v>1</v>
      </c>
      <c r="I383" s="128" t="e">
        <f>IF(LEN(D383)=0,1,MATCH(D383,PlayerDetails!$I:$I,0))</f>
        <v>#N/A</v>
      </c>
      <c r="J383" s="128" t="e">
        <f>IF(LEN(E383)=0,1,MATCH(E383,PlayerDetails!$I:$I,0))</f>
        <v>#N/A</v>
      </c>
    </row>
    <row r="384" spans="1:10" x14ac:dyDescent="0.2">
      <c r="A384" s="32" t="str">
        <f>A383</f>
        <v>T</v>
      </c>
      <c r="B384" s="1" t="s">
        <v>455</v>
      </c>
      <c r="C384" s="129"/>
      <c r="D384" s="93">
        <f t="shared" si="12"/>
        <v>0</v>
      </c>
      <c r="E384" s="93">
        <f t="shared" si="12"/>
        <v>0</v>
      </c>
      <c r="F384" s="32" t="s">
        <v>125</v>
      </c>
      <c r="H384" s="128">
        <f>IF(LEN(C384)=0,1,MATCH(C384,PlayerDetails!$I:$I,0))</f>
        <v>1</v>
      </c>
      <c r="I384" s="128" t="e">
        <f>IF(LEN(D384)=0,1,MATCH(D384,PlayerDetails!$I:$I,0))</f>
        <v>#N/A</v>
      </c>
      <c r="J384" s="128" t="e">
        <f>IF(LEN(E384)=0,1,MATCH(E384,PlayerDetails!$I:$I,0))</f>
        <v>#N/A</v>
      </c>
    </row>
    <row r="385" spans="1:10" x14ac:dyDescent="0.2">
      <c r="A385" s="32" t="str">
        <f t="shared" ref="A385:A402" si="14">A384</f>
        <v>T</v>
      </c>
      <c r="B385" s="1" t="s">
        <v>456</v>
      </c>
      <c r="C385" s="129"/>
      <c r="D385" s="93">
        <f t="shared" si="12"/>
        <v>0</v>
      </c>
      <c r="E385" s="93">
        <f t="shared" si="12"/>
        <v>0</v>
      </c>
      <c r="F385" s="32" t="s">
        <v>126</v>
      </c>
      <c r="H385" s="128">
        <f>IF(LEN(C385)=0,1,MATCH(C385,PlayerDetails!$I:$I,0))</f>
        <v>1</v>
      </c>
      <c r="I385" s="128" t="e">
        <f>IF(LEN(D385)=0,1,MATCH(D385,PlayerDetails!$I:$I,0))</f>
        <v>#N/A</v>
      </c>
      <c r="J385" s="128" t="e">
        <f>IF(LEN(E385)=0,1,MATCH(E385,PlayerDetails!$I:$I,0))</f>
        <v>#N/A</v>
      </c>
    </row>
    <row r="386" spans="1:10" x14ac:dyDescent="0.2">
      <c r="A386" s="32" t="str">
        <f t="shared" si="14"/>
        <v>T</v>
      </c>
      <c r="B386" s="1" t="s">
        <v>457</v>
      </c>
      <c r="C386" s="129"/>
      <c r="D386" s="93">
        <f t="shared" si="12"/>
        <v>0</v>
      </c>
      <c r="E386" s="93">
        <f t="shared" si="12"/>
        <v>0</v>
      </c>
      <c r="F386" s="32" t="s">
        <v>127</v>
      </c>
      <c r="H386" s="128">
        <f>IF(LEN(C386)=0,1,MATCH(C386,PlayerDetails!$I:$I,0))</f>
        <v>1</v>
      </c>
      <c r="I386" s="128" t="e">
        <f>IF(LEN(D386)=0,1,MATCH(D386,PlayerDetails!$I:$I,0))</f>
        <v>#N/A</v>
      </c>
      <c r="J386" s="128" t="e">
        <f>IF(LEN(E386)=0,1,MATCH(E386,PlayerDetails!$I:$I,0))</f>
        <v>#N/A</v>
      </c>
    </row>
    <row r="387" spans="1:10" x14ac:dyDescent="0.2">
      <c r="A387" s="32" t="str">
        <f t="shared" si="14"/>
        <v>T</v>
      </c>
      <c r="B387" s="1" t="s">
        <v>458</v>
      </c>
      <c r="C387" s="129"/>
      <c r="D387" s="93">
        <f t="shared" si="12"/>
        <v>0</v>
      </c>
      <c r="E387" s="93">
        <f t="shared" si="12"/>
        <v>0</v>
      </c>
      <c r="F387" s="32" t="s">
        <v>128</v>
      </c>
      <c r="H387" s="128">
        <f>IF(LEN(C387)=0,1,MATCH(C387,PlayerDetails!$I:$I,0))</f>
        <v>1</v>
      </c>
      <c r="I387" s="128" t="e">
        <f>IF(LEN(D387)=0,1,MATCH(D387,PlayerDetails!$I:$I,0))</f>
        <v>#N/A</v>
      </c>
      <c r="J387" s="128" t="e">
        <f>IF(LEN(E387)=0,1,MATCH(E387,PlayerDetails!$I:$I,0))</f>
        <v>#N/A</v>
      </c>
    </row>
    <row r="388" spans="1:10" x14ac:dyDescent="0.2">
      <c r="A388" s="32" t="str">
        <f t="shared" si="14"/>
        <v>T</v>
      </c>
      <c r="B388" s="1" t="s">
        <v>459</v>
      </c>
      <c r="C388" s="129"/>
      <c r="D388" s="93">
        <f t="shared" si="12"/>
        <v>0</v>
      </c>
      <c r="E388" s="93">
        <f t="shared" si="12"/>
        <v>0</v>
      </c>
      <c r="F388" s="32" t="s">
        <v>129</v>
      </c>
      <c r="H388" s="128">
        <f>IF(LEN(C388)=0,1,MATCH(C388,PlayerDetails!$I:$I,0))</f>
        <v>1</v>
      </c>
      <c r="I388" s="128" t="e">
        <f>IF(LEN(D388)=0,1,MATCH(D388,PlayerDetails!$I:$I,0))</f>
        <v>#N/A</v>
      </c>
      <c r="J388" s="128" t="e">
        <f>IF(LEN(E388)=0,1,MATCH(E388,PlayerDetails!$I:$I,0))</f>
        <v>#N/A</v>
      </c>
    </row>
    <row r="389" spans="1:10" x14ac:dyDescent="0.2">
      <c r="A389" s="32" t="str">
        <f t="shared" si="14"/>
        <v>T</v>
      </c>
      <c r="B389" s="1" t="s">
        <v>460</v>
      </c>
      <c r="C389" s="129"/>
      <c r="D389" s="93">
        <f t="shared" si="12"/>
        <v>0</v>
      </c>
      <c r="E389" s="93">
        <f t="shared" si="12"/>
        <v>0</v>
      </c>
      <c r="F389" s="32" t="s">
        <v>130</v>
      </c>
      <c r="H389" s="128">
        <f>IF(LEN(C389)=0,1,MATCH(C389,PlayerDetails!$I:$I,0))</f>
        <v>1</v>
      </c>
      <c r="I389" s="128" t="e">
        <f>IF(LEN(D389)=0,1,MATCH(D389,PlayerDetails!$I:$I,0))</f>
        <v>#N/A</v>
      </c>
      <c r="J389" s="128" t="e">
        <f>IF(LEN(E389)=0,1,MATCH(E389,PlayerDetails!$I:$I,0))</f>
        <v>#N/A</v>
      </c>
    </row>
    <row r="390" spans="1:10" x14ac:dyDescent="0.2">
      <c r="A390" s="32" t="str">
        <f t="shared" si="14"/>
        <v>T</v>
      </c>
      <c r="B390" s="1" t="s">
        <v>461</v>
      </c>
      <c r="C390" s="129"/>
      <c r="D390" s="93">
        <f t="shared" si="12"/>
        <v>0</v>
      </c>
      <c r="E390" s="93">
        <f t="shared" si="12"/>
        <v>0</v>
      </c>
      <c r="F390" s="32" t="s">
        <v>131</v>
      </c>
      <c r="H390" s="128">
        <f>IF(LEN(C390)=0,1,MATCH(C390,PlayerDetails!$I:$I,0))</f>
        <v>1</v>
      </c>
      <c r="I390" s="128" t="e">
        <f>IF(LEN(D390)=0,1,MATCH(D390,PlayerDetails!$I:$I,0))</f>
        <v>#N/A</v>
      </c>
      <c r="J390" s="128" t="e">
        <f>IF(LEN(E390)=0,1,MATCH(E390,PlayerDetails!$I:$I,0))</f>
        <v>#N/A</v>
      </c>
    </row>
    <row r="391" spans="1:10" x14ac:dyDescent="0.2">
      <c r="A391" s="32" t="str">
        <f t="shared" si="14"/>
        <v>T</v>
      </c>
      <c r="B391" s="1" t="s">
        <v>462</v>
      </c>
      <c r="C391" s="129"/>
      <c r="D391" s="93">
        <f t="shared" si="12"/>
        <v>0</v>
      </c>
      <c r="E391" s="93">
        <f t="shared" si="12"/>
        <v>0</v>
      </c>
      <c r="F391" s="32" t="s">
        <v>132</v>
      </c>
      <c r="H391" s="128">
        <f>IF(LEN(C391)=0,1,MATCH(C391,PlayerDetails!$I:$I,0))</f>
        <v>1</v>
      </c>
      <c r="I391" s="128" t="e">
        <f>IF(LEN(D391)=0,1,MATCH(D391,PlayerDetails!$I:$I,0))</f>
        <v>#N/A</v>
      </c>
      <c r="J391" s="128" t="e">
        <f>IF(LEN(E391)=0,1,MATCH(E391,PlayerDetails!$I:$I,0))</f>
        <v>#N/A</v>
      </c>
    </row>
    <row r="392" spans="1:10" x14ac:dyDescent="0.2">
      <c r="A392" s="32" t="str">
        <f t="shared" si="14"/>
        <v>T</v>
      </c>
      <c r="B392" s="1" t="s">
        <v>463</v>
      </c>
      <c r="C392" s="129"/>
      <c r="D392" s="93">
        <f t="shared" si="12"/>
        <v>0</v>
      </c>
      <c r="E392" s="93">
        <f t="shared" si="12"/>
        <v>0</v>
      </c>
      <c r="F392" s="32" t="s">
        <v>133</v>
      </c>
      <c r="H392" s="128">
        <f>IF(LEN(C392)=0,1,MATCH(C392,PlayerDetails!$I:$I,0))</f>
        <v>1</v>
      </c>
      <c r="I392" s="128" t="e">
        <f>IF(LEN(D392)=0,1,MATCH(D392,PlayerDetails!$I:$I,0))</f>
        <v>#N/A</v>
      </c>
      <c r="J392" s="128" t="e">
        <f>IF(LEN(E392)=0,1,MATCH(E392,PlayerDetails!$I:$I,0))</f>
        <v>#N/A</v>
      </c>
    </row>
    <row r="393" spans="1:10" x14ac:dyDescent="0.2">
      <c r="A393" s="32" t="str">
        <f t="shared" si="14"/>
        <v>T</v>
      </c>
      <c r="B393" s="1" t="s">
        <v>464</v>
      </c>
      <c r="C393" s="129"/>
      <c r="D393" s="93">
        <f t="shared" si="12"/>
        <v>0</v>
      </c>
      <c r="E393" s="93">
        <f t="shared" si="12"/>
        <v>0</v>
      </c>
      <c r="F393" s="32" t="s">
        <v>134</v>
      </c>
      <c r="H393" s="128">
        <f>IF(LEN(C393)=0,1,MATCH(C393,PlayerDetails!$I:$I,0))</f>
        <v>1</v>
      </c>
      <c r="I393" s="128" t="e">
        <f>IF(LEN(D393)=0,1,MATCH(D393,PlayerDetails!$I:$I,0))</f>
        <v>#N/A</v>
      </c>
      <c r="J393" s="128" t="e">
        <f>IF(LEN(E393)=0,1,MATCH(E393,PlayerDetails!$I:$I,0))</f>
        <v>#N/A</v>
      </c>
    </row>
    <row r="394" spans="1:10" x14ac:dyDescent="0.2">
      <c r="A394" s="32" t="str">
        <f t="shared" si="14"/>
        <v>T</v>
      </c>
      <c r="B394" s="1" t="s">
        <v>465</v>
      </c>
      <c r="C394" s="129"/>
      <c r="D394" s="93">
        <f t="shared" si="12"/>
        <v>0</v>
      </c>
      <c r="E394" s="93">
        <f t="shared" si="12"/>
        <v>0</v>
      </c>
      <c r="F394" s="32" t="s">
        <v>135</v>
      </c>
      <c r="H394" s="128">
        <f>IF(LEN(C394)=0,1,MATCH(C394,PlayerDetails!$I:$I,0))</f>
        <v>1</v>
      </c>
      <c r="I394" s="128" t="e">
        <f>IF(LEN(D394)=0,1,MATCH(D394,PlayerDetails!$I:$I,0))</f>
        <v>#N/A</v>
      </c>
      <c r="J394" s="128" t="e">
        <f>IF(LEN(E394)=0,1,MATCH(E394,PlayerDetails!$I:$I,0))</f>
        <v>#N/A</v>
      </c>
    </row>
    <row r="395" spans="1:10" x14ac:dyDescent="0.2">
      <c r="A395" s="32" t="str">
        <f t="shared" si="14"/>
        <v>T</v>
      </c>
      <c r="B395" s="1" t="s">
        <v>466</v>
      </c>
      <c r="C395" s="129"/>
      <c r="D395" s="93">
        <f t="shared" si="12"/>
        <v>0</v>
      </c>
      <c r="E395" s="93">
        <f t="shared" si="12"/>
        <v>0</v>
      </c>
      <c r="F395" s="32" t="s">
        <v>614</v>
      </c>
      <c r="H395" s="128">
        <f>IF(LEN(C395)=0,1,MATCH(C395,PlayerDetails!$I:$I,0))</f>
        <v>1</v>
      </c>
      <c r="I395" s="128" t="e">
        <f>IF(LEN(D395)=0,1,MATCH(D395,PlayerDetails!$I:$I,0))</f>
        <v>#N/A</v>
      </c>
      <c r="J395" s="128" t="e">
        <f>IF(LEN(E395)=0,1,MATCH(E395,PlayerDetails!$I:$I,0))</f>
        <v>#N/A</v>
      </c>
    </row>
    <row r="396" spans="1:10" x14ac:dyDescent="0.2">
      <c r="A396" s="32" t="str">
        <f t="shared" si="14"/>
        <v>T</v>
      </c>
      <c r="B396" s="1" t="s">
        <v>467</v>
      </c>
      <c r="C396" s="129"/>
      <c r="D396" s="93">
        <f t="shared" si="12"/>
        <v>0</v>
      </c>
      <c r="E396" s="93">
        <f t="shared" si="12"/>
        <v>0</v>
      </c>
      <c r="F396" s="32" t="s">
        <v>615</v>
      </c>
      <c r="H396" s="128">
        <f>IF(LEN(C396)=0,1,MATCH(C396,PlayerDetails!$I:$I,0))</f>
        <v>1</v>
      </c>
      <c r="I396" s="128" t="e">
        <f>IF(LEN(D396)=0,1,MATCH(D396,PlayerDetails!$I:$I,0))</f>
        <v>#N/A</v>
      </c>
      <c r="J396" s="128" t="e">
        <f>IF(LEN(E396)=0,1,MATCH(E396,PlayerDetails!$I:$I,0))</f>
        <v>#N/A</v>
      </c>
    </row>
    <row r="397" spans="1:10" x14ac:dyDescent="0.2">
      <c r="A397" s="32" t="str">
        <f t="shared" si="14"/>
        <v>T</v>
      </c>
      <c r="B397" s="1" t="s">
        <v>468</v>
      </c>
      <c r="C397" s="129"/>
      <c r="D397" s="93">
        <f t="shared" si="12"/>
        <v>0</v>
      </c>
      <c r="E397" s="93">
        <f t="shared" si="12"/>
        <v>0</v>
      </c>
      <c r="F397" s="32" t="s">
        <v>616</v>
      </c>
      <c r="H397" s="128">
        <f>IF(LEN(C397)=0,1,MATCH(C397,PlayerDetails!$I:$I,0))</f>
        <v>1</v>
      </c>
      <c r="I397" s="128" t="e">
        <f>IF(LEN(D397)=0,1,MATCH(D397,PlayerDetails!$I:$I,0))</f>
        <v>#N/A</v>
      </c>
      <c r="J397" s="128" t="e">
        <f>IF(LEN(E397)=0,1,MATCH(E397,PlayerDetails!$I:$I,0))</f>
        <v>#N/A</v>
      </c>
    </row>
    <row r="398" spans="1:10" x14ac:dyDescent="0.2">
      <c r="A398" s="32" t="str">
        <f t="shared" si="14"/>
        <v>T</v>
      </c>
      <c r="B398" s="1" t="s">
        <v>469</v>
      </c>
      <c r="C398" s="129"/>
      <c r="D398" s="93">
        <f t="shared" si="12"/>
        <v>0</v>
      </c>
      <c r="E398" s="93">
        <f t="shared" si="12"/>
        <v>0</v>
      </c>
      <c r="F398" s="32" t="s">
        <v>617</v>
      </c>
      <c r="H398" s="128">
        <f>IF(LEN(C398)=0,1,MATCH(C398,PlayerDetails!$I:$I,0))</f>
        <v>1</v>
      </c>
      <c r="I398" s="128" t="e">
        <f>IF(LEN(D398)=0,1,MATCH(D398,PlayerDetails!$I:$I,0))</f>
        <v>#N/A</v>
      </c>
      <c r="J398" s="128" t="e">
        <f>IF(LEN(E398)=0,1,MATCH(E398,PlayerDetails!$I:$I,0))</f>
        <v>#N/A</v>
      </c>
    </row>
    <row r="399" spans="1:10" x14ac:dyDescent="0.2">
      <c r="A399" s="32" t="str">
        <f t="shared" si="14"/>
        <v>T</v>
      </c>
      <c r="B399" s="1" t="s">
        <v>470</v>
      </c>
      <c r="C399" s="129"/>
      <c r="D399" s="118">
        <f t="shared" si="12"/>
        <v>0</v>
      </c>
      <c r="E399" s="118">
        <f t="shared" si="12"/>
        <v>0</v>
      </c>
      <c r="F399" s="32" t="s">
        <v>203</v>
      </c>
      <c r="H399" s="128">
        <f>IF(LEN(C399)=0,1,MATCH(C399,PlayerDetails!$I:$I,0))</f>
        <v>1</v>
      </c>
      <c r="I399" s="128" t="e">
        <f>IF(LEN(D399)=0,1,MATCH(D399,PlayerDetails!$I:$I,0))</f>
        <v>#N/A</v>
      </c>
      <c r="J399" s="128" t="e">
        <f>IF(LEN(E399)=0,1,MATCH(E399,PlayerDetails!$I:$I,0))</f>
        <v>#N/A</v>
      </c>
    </row>
    <row r="400" spans="1:10" x14ac:dyDescent="0.2">
      <c r="A400" s="32" t="str">
        <f t="shared" si="14"/>
        <v>T</v>
      </c>
      <c r="B400" s="1" t="s">
        <v>471</v>
      </c>
      <c r="C400" s="129"/>
      <c r="D400" s="118">
        <f t="shared" si="12"/>
        <v>0</v>
      </c>
      <c r="E400" s="118">
        <f t="shared" si="12"/>
        <v>0</v>
      </c>
      <c r="F400" s="32" t="s">
        <v>204</v>
      </c>
      <c r="H400" s="128">
        <f>IF(LEN(C400)=0,1,MATCH(C400,PlayerDetails!$I:$I,0))</f>
        <v>1</v>
      </c>
      <c r="I400" s="128" t="e">
        <f>IF(LEN(D400)=0,1,MATCH(D400,PlayerDetails!$I:$I,0))</f>
        <v>#N/A</v>
      </c>
      <c r="J400" s="128" t="e">
        <f>IF(LEN(E400)=0,1,MATCH(E400,PlayerDetails!$I:$I,0))</f>
        <v>#N/A</v>
      </c>
    </row>
    <row r="401" spans="1:10" x14ac:dyDescent="0.2">
      <c r="A401" s="32" t="str">
        <f t="shared" si="14"/>
        <v>T</v>
      </c>
      <c r="B401" s="1" t="s">
        <v>472</v>
      </c>
      <c r="C401" s="129"/>
      <c r="D401" s="118">
        <f t="shared" si="12"/>
        <v>0</v>
      </c>
      <c r="E401" s="118">
        <f t="shared" si="12"/>
        <v>0</v>
      </c>
      <c r="F401" s="32" t="s">
        <v>205</v>
      </c>
      <c r="H401" s="128">
        <f>IF(LEN(C401)=0,1,MATCH(C401,PlayerDetails!$I:$I,0))</f>
        <v>1</v>
      </c>
      <c r="I401" s="128" t="e">
        <f>IF(LEN(D401)=0,1,MATCH(D401,PlayerDetails!$I:$I,0))</f>
        <v>#N/A</v>
      </c>
      <c r="J401" s="128" t="e">
        <f>IF(LEN(E401)=0,1,MATCH(E401,PlayerDetails!$I:$I,0))</f>
        <v>#N/A</v>
      </c>
    </row>
    <row r="402" spans="1:10" x14ac:dyDescent="0.2">
      <c r="A402" s="32" t="str">
        <f t="shared" si="14"/>
        <v>T</v>
      </c>
      <c r="B402" s="1" t="s">
        <v>473</v>
      </c>
      <c r="C402" s="129"/>
      <c r="D402" s="118">
        <f t="shared" si="12"/>
        <v>0</v>
      </c>
      <c r="E402" s="118">
        <f t="shared" si="12"/>
        <v>0</v>
      </c>
      <c r="F402" s="32" t="s">
        <v>206</v>
      </c>
      <c r="H402" s="128">
        <f>IF(LEN(C402)=0,1,MATCH(C402,PlayerDetails!$I:$I,0))</f>
        <v>1</v>
      </c>
      <c r="I402" s="128" t="e">
        <f>IF(LEN(D402)=0,1,MATCH(D402,PlayerDetails!$I:$I,0))</f>
        <v>#N/A</v>
      </c>
      <c r="J402" s="128" t="e">
        <f>IF(LEN(E402)=0,1,MATCH(E402,PlayerDetails!$I:$I,0))</f>
        <v>#N/A</v>
      </c>
    </row>
    <row r="403" spans="1:10" x14ac:dyDescent="0.2">
      <c r="A403" s="32" t="s">
        <v>613</v>
      </c>
      <c r="B403" s="1" t="s">
        <v>474</v>
      </c>
      <c r="C403" s="129"/>
      <c r="D403" s="93">
        <f t="shared" si="12"/>
        <v>0</v>
      </c>
      <c r="E403" s="93">
        <f t="shared" si="12"/>
        <v>0</v>
      </c>
      <c r="F403" s="32" t="s">
        <v>124</v>
      </c>
      <c r="H403" s="128">
        <f>IF(LEN(C403)=0,1,MATCH(C403,PlayerDetails!$I:$I,0))</f>
        <v>1</v>
      </c>
      <c r="I403" s="128" t="e">
        <f>IF(LEN(D403)=0,1,MATCH(D403,PlayerDetails!$I:$I,0))</f>
        <v>#N/A</v>
      </c>
      <c r="J403" s="128" t="e">
        <f>IF(LEN(E403)=0,1,MATCH(E403,PlayerDetails!$I:$I,0))</f>
        <v>#N/A</v>
      </c>
    </row>
    <row r="404" spans="1:10" x14ac:dyDescent="0.2">
      <c r="A404" s="32" t="s">
        <v>613</v>
      </c>
      <c r="B404" s="1" t="s">
        <v>475</v>
      </c>
      <c r="C404" s="129"/>
      <c r="D404" s="93">
        <f t="shared" si="12"/>
        <v>0</v>
      </c>
      <c r="E404" s="93">
        <f t="shared" si="12"/>
        <v>0</v>
      </c>
      <c r="F404" s="32" t="s">
        <v>125</v>
      </c>
      <c r="H404" s="128">
        <f>IF(LEN(C404)=0,1,MATCH(C404,PlayerDetails!$I:$I,0))</f>
        <v>1</v>
      </c>
      <c r="I404" s="128" t="e">
        <f>IF(LEN(D404)=0,1,MATCH(D404,PlayerDetails!$I:$I,0))</f>
        <v>#N/A</v>
      </c>
      <c r="J404" s="128" t="e">
        <f>IF(LEN(E404)=0,1,MATCH(E404,PlayerDetails!$I:$I,0))</f>
        <v>#N/A</v>
      </c>
    </row>
    <row r="405" spans="1:10" x14ac:dyDescent="0.2">
      <c r="A405" s="32" t="s">
        <v>613</v>
      </c>
      <c r="B405" s="1" t="s">
        <v>476</v>
      </c>
      <c r="C405" s="129"/>
      <c r="D405" s="93">
        <f t="shared" si="12"/>
        <v>0</v>
      </c>
      <c r="E405" s="93">
        <f t="shared" si="12"/>
        <v>0</v>
      </c>
      <c r="F405" s="32" t="s">
        <v>126</v>
      </c>
      <c r="H405" s="128">
        <f>IF(LEN(C405)=0,1,MATCH(C405,PlayerDetails!$I:$I,0))</f>
        <v>1</v>
      </c>
      <c r="I405" s="128" t="e">
        <f>IF(LEN(D405)=0,1,MATCH(D405,PlayerDetails!$I:$I,0))</f>
        <v>#N/A</v>
      </c>
      <c r="J405" s="128" t="e">
        <f>IF(LEN(E405)=0,1,MATCH(E405,PlayerDetails!$I:$I,0))</f>
        <v>#N/A</v>
      </c>
    </row>
    <row r="406" spans="1:10" x14ac:dyDescent="0.2">
      <c r="A406" s="32" t="s">
        <v>613</v>
      </c>
      <c r="B406" s="1" t="s">
        <v>477</v>
      </c>
      <c r="C406" s="129"/>
      <c r="D406" s="93">
        <f t="shared" si="12"/>
        <v>0</v>
      </c>
      <c r="E406" s="93">
        <f t="shared" si="12"/>
        <v>0</v>
      </c>
      <c r="F406" s="32" t="s">
        <v>127</v>
      </c>
      <c r="H406" s="128">
        <f>IF(LEN(C406)=0,1,MATCH(C406,PlayerDetails!$I:$I,0))</f>
        <v>1</v>
      </c>
      <c r="I406" s="128" t="e">
        <f>IF(LEN(D406)=0,1,MATCH(D406,PlayerDetails!$I:$I,0))</f>
        <v>#N/A</v>
      </c>
      <c r="J406" s="128" t="e">
        <f>IF(LEN(E406)=0,1,MATCH(E406,PlayerDetails!$I:$I,0))</f>
        <v>#N/A</v>
      </c>
    </row>
    <row r="407" spans="1:10" x14ac:dyDescent="0.2">
      <c r="A407" s="32" t="s">
        <v>613</v>
      </c>
      <c r="B407" s="1" t="s">
        <v>478</v>
      </c>
      <c r="C407" s="129"/>
      <c r="D407" s="93">
        <f t="shared" si="12"/>
        <v>0</v>
      </c>
      <c r="E407" s="93">
        <f t="shared" si="12"/>
        <v>0</v>
      </c>
      <c r="F407" s="32" t="s">
        <v>128</v>
      </c>
      <c r="H407" s="128">
        <f>IF(LEN(C407)=0,1,MATCH(C407,PlayerDetails!$I:$I,0))</f>
        <v>1</v>
      </c>
      <c r="I407" s="128" t="e">
        <f>IF(LEN(D407)=0,1,MATCH(D407,PlayerDetails!$I:$I,0))</f>
        <v>#N/A</v>
      </c>
      <c r="J407" s="128" t="e">
        <f>IF(LEN(E407)=0,1,MATCH(E407,PlayerDetails!$I:$I,0))</f>
        <v>#N/A</v>
      </c>
    </row>
    <row r="408" spans="1:10" x14ac:dyDescent="0.2">
      <c r="A408" s="32" t="s">
        <v>613</v>
      </c>
      <c r="B408" s="1" t="s">
        <v>479</v>
      </c>
      <c r="C408" s="129"/>
      <c r="D408" s="93">
        <f t="shared" si="12"/>
        <v>0</v>
      </c>
      <c r="E408" s="93">
        <f t="shared" si="12"/>
        <v>0</v>
      </c>
      <c r="F408" s="32" t="s">
        <v>129</v>
      </c>
      <c r="H408" s="128">
        <f>IF(LEN(C408)=0,1,MATCH(C408,PlayerDetails!$I:$I,0))</f>
        <v>1</v>
      </c>
      <c r="I408" s="128" t="e">
        <f>IF(LEN(D408)=0,1,MATCH(D408,PlayerDetails!$I:$I,0))</f>
        <v>#N/A</v>
      </c>
      <c r="J408" s="128" t="e">
        <f>IF(LEN(E408)=0,1,MATCH(E408,PlayerDetails!$I:$I,0))</f>
        <v>#N/A</v>
      </c>
    </row>
    <row r="409" spans="1:10" x14ac:dyDescent="0.2">
      <c r="A409" s="32" t="s">
        <v>613</v>
      </c>
      <c r="B409" s="1" t="s">
        <v>480</v>
      </c>
      <c r="C409" s="129"/>
      <c r="D409" s="93">
        <f t="shared" si="12"/>
        <v>0</v>
      </c>
      <c r="E409" s="93">
        <f t="shared" si="12"/>
        <v>0</v>
      </c>
      <c r="F409" s="32" t="s">
        <v>130</v>
      </c>
      <c r="H409" s="128">
        <f>IF(LEN(C409)=0,1,MATCH(C409,PlayerDetails!$I:$I,0))</f>
        <v>1</v>
      </c>
      <c r="I409" s="128" t="e">
        <f>IF(LEN(D409)=0,1,MATCH(D409,PlayerDetails!$I:$I,0))</f>
        <v>#N/A</v>
      </c>
      <c r="J409" s="128" t="e">
        <f>IF(LEN(E409)=0,1,MATCH(E409,PlayerDetails!$I:$I,0))</f>
        <v>#N/A</v>
      </c>
    </row>
    <row r="410" spans="1:10" x14ac:dyDescent="0.2">
      <c r="A410" s="32" t="s">
        <v>613</v>
      </c>
      <c r="B410" s="1" t="s">
        <v>481</v>
      </c>
      <c r="C410" s="129"/>
      <c r="D410" s="93">
        <f t="shared" si="12"/>
        <v>0</v>
      </c>
      <c r="E410" s="93">
        <f t="shared" si="12"/>
        <v>0</v>
      </c>
      <c r="F410" s="32" t="s">
        <v>131</v>
      </c>
      <c r="H410" s="128">
        <f>IF(LEN(C410)=0,1,MATCH(C410,PlayerDetails!$I:$I,0))</f>
        <v>1</v>
      </c>
      <c r="I410" s="128" t="e">
        <f>IF(LEN(D410)=0,1,MATCH(D410,PlayerDetails!$I:$I,0))</f>
        <v>#N/A</v>
      </c>
      <c r="J410" s="128" t="e">
        <f>IF(LEN(E410)=0,1,MATCH(E410,PlayerDetails!$I:$I,0))</f>
        <v>#N/A</v>
      </c>
    </row>
    <row r="411" spans="1:10" x14ac:dyDescent="0.2">
      <c r="A411" s="32" t="s">
        <v>613</v>
      </c>
      <c r="B411" s="1" t="s">
        <v>482</v>
      </c>
      <c r="C411" s="129"/>
      <c r="D411" s="93">
        <f t="shared" si="12"/>
        <v>0</v>
      </c>
      <c r="E411" s="93">
        <f t="shared" si="12"/>
        <v>0</v>
      </c>
      <c r="F411" s="32" t="s">
        <v>132</v>
      </c>
      <c r="H411" s="128">
        <f>IF(LEN(C411)=0,1,MATCH(C411,PlayerDetails!$I:$I,0))</f>
        <v>1</v>
      </c>
      <c r="I411" s="128" t="e">
        <f>IF(LEN(D411)=0,1,MATCH(D411,PlayerDetails!$I:$I,0))</f>
        <v>#N/A</v>
      </c>
      <c r="J411" s="128" t="e">
        <f>IF(LEN(E411)=0,1,MATCH(E411,PlayerDetails!$I:$I,0))</f>
        <v>#N/A</v>
      </c>
    </row>
    <row r="412" spans="1:10" x14ac:dyDescent="0.2">
      <c r="A412" s="32" t="s">
        <v>613</v>
      </c>
      <c r="B412" s="1" t="s">
        <v>483</v>
      </c>
      <c r="C412" s="129"/>
      <c r="D412" s="93">
        <f t="shared" si="12"/>
        <v>0</v>
      </c>
      <c r="E412" s="93">
        <f t="shared" si="12"/>
        <v>0</v>
      </c>
      <c r="F412" s="32" t="s">
        <v>133</v>
      </c>
      <c r="H412" s="128">
        <f>IF(LEN(C412)=0,1,MATCH(C412,PlayerDetails!$I:$I,0))</f>
        <v>1</v>
      </c>
      <c r="I412" s="128" t="e">
        <f>IF(LEN(D412)=0,1,MATCH(D412,PlayerDetails!$I:$I,0))</f>
        <v>#N/A</v>
      </c>
      <c r="J412" s="128" t="e">
        <f>IF(LEN(E412)=0,1,MATCH(E412,PlayerDetails!$I:$I,0))</f>
        <v>#N/A</v>
      </c>
    </row>
    <row r="413" spans="1:10" x14ac:dyDescent="0.2">
      <c r="A413" s="32" t="s">
        <v>613</v>
      </c>
      <c r="B413" s="1" t="s">
        <v>484</v>
      </c>
      <c r="C413" s="129"/>
      <c r="D413" s="93">
        <f t="shared" si="12"/>
        <v>0</v>
      </c>
      <c r="E413" s="93">
        <f t="shared" si="12"/>
        <v>0</v>
      </c>
      <c r="F413" s="32" t="s">
        <v>134</v>
      </c>
      <c r="H413" s="128">
        <f>IF(LEN(C413)=0,1,MATCH(C413,PlayerDetails!$I:$I,0))</f>
        <v>1</v>
      </c>
      <c r="I413" s="128" t="e">
        <f>IF(LEN(D413)=0,1,MATCH(D413,PlayerDetails!$I:$I,0))</f>
        <v>#N/A</v>
      </c>
      <c r="J413" s="128" t="e">
        <f>IF(LEN(E413)=0,1,MATCH(E413,PlayerDetails!$I:$I,0))</f>
        <v>#N/A</v>
      </c>
    </row>
    <row r="414" spans="1:10" x14ac:dyDescent="0.2">
      <c r="A414" s="32" t="s">
        <v>613</v>
      </c>
      <c r="B414" s="1" t="s">
        <v>485</v>
      </c>
      <c r="C414" s="129"/>
      <c r="D414" s="93">
        <f t="shared" si="12"/>
        <v>0</v>
      </c>
      <c r="E414" s="93">
        <f t="shared" si="12"/>
        <v>0</v>
      </c>
      <c r="F414" s="32" t="s">
        <v>135</v>
      </c>
      <c r="H414" s="128">
        <f>IF(LEN(C414)=0,1,MATCH(C414,PlayerDetails!$I:$I,0))</f>
        <v>1</v>
      </c>
      <c r="I414" s="128" t="e">
        <f>IF(LEN(D414)=0,1,MATCH(D414,PlayerDetails!$I:$I,0))</f>
        <v>#N/A</v>
      </c>
      <c r="J414" s="128" t="e">
        <f>IF(LEN(E414)=0,1,MATCH(E414,PlayerDetails!$I:$I,0))</f>
        <v>#N/A</v>
      </c>
    </row>
    <row r="415" spans="1:10" x14ac:dyDescent="0.2">
      <c r="A415" s="32" t="s">
        <v>613</v>
      </c>
      <c r="B415" s="1" t="s">
        <v>486</v>
      </c>
      <c r="C415" s="129"/>
      <c r="D415" s="93">
        <f t="shared" si="12"/>
        <v>0</v>
      </c>
      <c r="E415" s="93">
        <f t="shared" si="12"/>
        <v>0</v>
      </c>
      <c r="F415" s="32" t="s">
        <v>614</v>
      </c>
      <c r="H415" s="128">
        <f>IF(LEN(C415)=0,1,MATCH(C415,PlayerDetails!$I:$I,0))</f>
        <v>1</v>
      </c>
      <c r="I415" s="128" t="e">
        <f>IF(LEN(D415)=0,1,MATCH(D415,PlayerDetails!$I:$I,0))</f>
        <v>#N/A</v>
      </c>
      <c r="J415" s="128" t="e">
        <f>IF(LEN(E415)=0,1,MATCH(E415,PlayerDetails!$I:$I,0))</f>
        <v>#N/A</v>
      </c>
    </row>
    <row r="416" spans="1:10" x14ac:dyDescent="0.2">
      <c r="A416" s="32" t="s">
        <v>613</v>
      </c>
      <c r="B416" s="1" t="s">
        <v>487</v>
      </c>
      <c r="C416" s="129"/>
      <c r="D416" s="93">
        <f t="shared" ref="D416:E479" si="15">C416</f>
        <v>0</v>
      </c>
      <c r="E416" s="93">
        <f t="shared" si="15"/>
        <v>0</v>
      </c>
      <c r="F416" s="32" t="s">
        <v>615</v>
      </c>
      <c r="H416" s="128">
        <f>IF(LEN(C416)=0,1,MATCH(C416,PlayerDetails!$I:$I,0))</f>
        <v>1</v>
      </c>
      <c r="I416" s="128" t="e">
        <f>IF(LEN(D416)=0,1,MATCH(D416,PlayerDetails!$I:$I,0))</f>
        <v>#N/A</v>
      </c>
      <c r="J416" s="128" t="e">
        <f>IF(LEN(E416)=0,1,MATCH(E416,PlayerDetails!$I:$I,0))</f>
        <v>#N/A</v>
      </c>
    </row>
    <row r="417" spans="1:10" x14ac:dyDescent="0.2">
      <c r="A417" s="32" t="s">
        <v>613</v>
      </c>
      <c r="B417" s="1" t="s">
        <v>488</v>
      </c>
      <c r="C417" s="129"/>
      <c r="D417" s="93">
        <f t="shared" si="15"/>
        <v>0</v>
      </c>
      <c r="E417" s="93">
        <f t="shared" si="15"/>
        <v>0</v>
      </c>
      <c r="F417" s="32" t="s">
        <v>616</v>
      </c>
      <c r="H417" s="128">
        <f>IF(LEN(C417)=0,1,MATCH(C417,PlayerDetails!$I:$I,0))</f>
        <v>1</v>
      </c>
      <c r="I417" s="128" t="e">
        <f>IF(LEN(D417)=0,1,MATCH(D417,PlayerDetails!$I:$I,0))</f>
        <v>#N/A</v>
      </c>
      <c r="J417" s="128" t="e">
        <f>IF(LEN(E417)=0,1,MATCH(E417,PlayerDetails!$I:$I,0))</f>
        <v>#N/A</v>
      </c>
    </row>
    <row r="418" spans="1:10" x14ac:dyDescent="0.2">
      <c r="A418" s="32" t="s">
        <v>613</v>
      </c>
      <c r="B418" s="1" t="s">
        <v>489</v>
      </c>
      <c r="C418" s="129"/>
      <c r="D418" s="93">
        <f t="shared" si="15"/>
        <v>0</v>
      </c>
      <c r="E418" s="93">
        <f t="shared" si="15"/>
        <v>0</v>
      </c>
      <c r="F418" s="32" t="s">
        <v>617</v>
      </c>
      <c r="H418" s="128">
        <f>IF(LEN(C418)=0,1,MATCH(C418,PlayerDetails!$I:$I,0))</f>
        <v>1</v>
      </c>
      <c r="I418" s="128" t="e">
        <f>IF(LEN(D418)=0,1,MATCH(D418,PlayerDetails!$I:$I,0))</f>
        <v>#N/A</v>
      </c>
      <c r="J418" s="128" t="e">
        <f>IF(LEN(E418)=0,1,MATCH(E418,PlayerDetails!$I:$I,0))</f>
        <v>#N/A</v>
      </c>
    </row>
    <row r="419" spans="1:10" x14ac:dyDescent="0.2">
      <c r="A419" s="32" t="s">
        <v>613</v>
      </c>
      <c r="B419" s="1" t="s">
        <v>490</v>
      </c>
      <c r="C419" s="129"/>
      <c r="D419" s="118">
        <f t="shared" si="15"/>
        <v>0</v>
      </c>
      <c r="E419" s="118">
        <f t="shared" si="15"/>
        <v>0</v>
      </c>
      <c r="F419" s="32" t="s">
        <v>203</v>
      </c>
      <c r="H419" s="128">
        <f>IF(LEN(C419)=0,1,MATCH(C419,PlayerDetails!$I:$I,0))</f>
        <v>1</v>
      </c>
      <c r="I419" s="128" t="e">
        <f>IF(LEN(D419)=0,1,MATCH(D419,PlayerDetails!$I:$I,0))</f>
        <v>#N/A</v>
      </c>
      <c r="J419" s="128" t="e">
        <f>IF(LEN(E419)=0,1,MATCH(E419,PlayerDetails!$I:$I,0))</f>
        <v>#N/A</v>
      </c>
    </row>
    <row r="420" spans="1:10" x14ac:dyDescent="0.2">
      <c r="A420" s="32" t="s">
        <v>613</v>
      </c>
      <c r="B420" s="1" t="s">
        <v>491</v>
      </c>
      <c r="C420" s="129"/>
      <c r="D420" s="118">
        <f t="shared" si="15"/>
        <v>0</v>
      </c>
      <c r="E420" s="118">
        <f t="shared" si="15"/>
        <v>0</v>
      </c>
      <c r="F420" s="32" t="s">
        <v>204</v>
      </c>
      <c r="H420" s="128">
        <f>IF(LEN(C420)=0,1,MATCH(C420,PlayerDetails!$I:$I,0))</f>
        <v>1</v>
      </c>
      <c r="I420" s="128" t="e">
        <f>IF(LEN(D420)=0,1,MATCH(D420,PlayerDetails!$I:$I,0))</f>
        <v>#N/A</v>
      </c>
      <c r="J420" s="128" t="e">
        <f>IF(LEN(E420)=0,1,MATCH(E420,PlayerDetails!$I:$I,0))</f>
        <v>#N/A</v>
      </c>
    </row>
    <row r="421" spans="1:10" x14ac:dyDescent="0.2">
      <c r="A421" s="32" t="s">
        <v>613</v>
      </c>
      <c r="B421" s="1" t="s">
        <v>492</v>
      </c>
      <c r="C421" s="129"/>
      <c r="D421" s="118">
        <f t="shared" si="15"/>
        <v>0</v>
      </c>
      <c r="E421" s="118">
        <f t="shared" si="15"/>
        <v>0</v>
      </c>
      <c r="F421" s="32" t="s">
        <v>205</v>
      </c>
      <c r="H421" s="128">
        <f>IF(LEN(C421)=0,1,MATCH(C421,PlayerDetails!$I:$I,0))</f>
        <v>1</v>
      </c>
      <c r="I421" s="128" t="e">
        <f>IF(LEN(D421)=0,1,MATCH(D421,PlayerDetails!$I:$I,0))</f>
        <v>#N/A</v>
      </c>
      <c r="J421" s="128" t="e">
        <f>IF(LEN(E421)=0,1,MATCH(E421,PlayerDetails!$I:$I,0))</f>
        <v>#N/A</v>
      </c>
    </row>
    <row r="422" spans="1:10" x14ac:dyDescent="0.2">
      <c r="A422" s="32" t="s">
        <v>613</v>
      </c>
      <c r="B422" s="1" t="s">
        <v>493</v>
      </c>
      <c r="C422" s="129"/>
      <c r="D422" s="118">
        <f t="shared" si="15"/>
        <v>0</v>
      </c>
      <c r="E422" s="118">
        <f t="shared" si="15"/>
        <v>0</v>
      </c>
      <c r="F422" s="32" t="s">
        <v>206</v>
      </c>
      <c r="H422" s="128">
        <f>IF(LEN(C422)=0,1,MATCH(C422,PlayerDetails!$I:$I,0))</f>
        <v>1</v>
      </c>
      <c r="I422" s="128" t="e">
        <f>IF(LEN(D422)=0,1,MATCH(D422,PlayerDetails!$I:$I,0))</f>
        <v>#N/A</v>
      </c>
      <c r="J422" s="128" t="e">
        <f>IF(LEN(E422)=0,1,MATCH(E422,PlayerDetails!$I:$I,0))</f>
        <v>#N/A</v>
      </c>
    </row>
    <row r="423" spans="1:10" x14ac:dyDescent="0.2">
      <c r="A423" s="32" t="s">
        <v>612</v>
      </c>
      <c r="B423" s="1" t="s">
        <v>494</v>
      </c>
      <c r="C423" s="129"/>
      <c r="D423" s="93">
        <f t="shared" si="15"/>
        <v>0</v>
      </c>
      <c r="E423" s="93">
        <f t="shared" si="15"/>
        <v>0</v>
      </c>
      <c r="F423" s="32" t="s">
        <v>124</v>
      </c>
      <c r="H423" s="128">
        <f>IF(LEN(C423)=0,1,MATCH(C423,PlayerDetails!$I:$I,0))</f>
        <v>1</v>
      </c>
      <c r="I423" s="128" t="e">
        <f>IF(LEN(D423)=0,1,MATCH(D423,PlayerDetails!$I:$I,0))</f>
        <v>#N/A</v>
      </c>
      <c r="J423" s="128" t="e">
        <f>IF(LEN(E423)=0,1,MATCH(E423,PlayerDetails!$I:$I,0))</f>
        <v>#N/A</v>
      </c>
    </row>
    <row r="424" spans="1:10" x14ac:dyDescent="0.2">
      <c r="A424" s="32" t="s">
        <v>612</v>
      </c>
      <c r="B424" s="1" t="s">
        <v>495</v>
      </c>
      <c r="C424" s="129"/>
      <c r="D424" s="93">
        <f t="shared" si="15"/>
        <v>0</v>
      </c>
      <c r="E424" s="93">
        <f t="shared" si="15"/>
        <v>0</v>
      </c>
      <c r="F424" s="32" t="s">
        <v>125</v>
      </c>
      <c r="H424" s="128">
        <f>IF(LEN(C424)=0,1,MATCH(C424,PlayerDetails!$I:$I,0))</f>
        <v>1</v>
      </c>
      <c r="I424" s="128" t="e">
        <f>IF(LEN(D424)=0,1,MATCH(D424,PlayerDetails!$I:$I,0))</f>
        <v>#N/A</v>
      </c>
      <c r="J424" s="128" t="e">
        <f>IF(LEN(E424)=0,1,MATCH(E424,PlayerDetails!$I:$I,0))</f>
        <v>#N/A</v>
      </c>
    </row>
    <row r="425" spans="1:10" x14ac:dyDescent="0.2">
      <c r="A425" s="32" t="s">
        <v>612</v>
      </c>
      <c r="B425" s="1" t="s">
        <v>496</v>
      </c>
      <c r="C425" s="129"/>
      <c r="D425" s="93">
        <f t="shared" si="15"/>
        <v>0</v>
      </c>
      <c r="E425" s="93">
        <f t="shared" si="15"/>
        <v>0</v>
      </c>
      <c r="F425" s="32" t="s">
        <v>126</v>
      </c>
      <c r="H425" s="128">
        <f>IF(LEN(C425)=0,1,MATCH(C425,PlayerDetails!$I:$I,0))</f>
        <v>1</v>
      </c>
      <c r="I425" s="128" t="e">
        <f>IF(LEN(D425)=0,1,MATCH(D425,PlayerDetails!$I:$I,0))</f>
        <v>#N/A</v>
      </c>
      <c r="J425" s="128" t="e">
        <f>IF(LEN(E425)=0,1,MATCH(E425,PlayerDetails!$I:$I,0))</f>
        <v>#N/A</v>
      </c>
    </row>
    <row r="426" spans="1:10" x14ac:dyDescent="0.2">
      <c r="A426" s="32" t="s">
        <v>612</v>
      </c>
      <c r="B426" s="1" t="s">
        <v>497</v>
      </c>
      <c r="C426" s="129"/>
      <c r="D426" s="93">
        <f t="shared" si="15"/>
        <v>0</v>
      </c>
      <c r="E426" s="93">
        <f t="shared" si="15"/>
        <v>0</v>
      </c>
      <c r="F426" s="32" t="s">
        <v>127</v>
      </c>
      <c r="H426" s="128">
        <f>IF(LEN(C426)=0,1,MATCH(C426,PlayerDetails!$I:$I,0))</f>
        <v>1</v>
      </c>
      <c r="I426" s="128" t="e">
        <f>IF(LEN(D426)=0,1,MATCH(D426,PlayerDetails!$I:$I,0))</f>
        <v>#N/A</v>
      </c>
      <c r="J426" s="128" t="e">
        <f>IF(LEN(E426)=0,1,MATCH(E426,PlayerDetails!$I:$I,0))</f>
        <v>#N/A</v>
      </c>
    </row>
    <row r="427" spans="1:10" x14ac:dyDescent="0.2">
      <c r="A427" s="32" t="s">
        <v>612</v>
      </c>
      <c r="B427" s="1" t="s">
        <v>498</v>
      </c>
      <c r="C427" s="129"/>
      <c r="D427" s="93">
        <f t="shared" si="15"/>
        <v>0</v>
      </c>
      <c r="E427" s="93">
        <f t="shared" si="15"/>
        <v>0</v>
      </c>
      <c r="F427" s="32" t="s">
        <v>128</v>
      </c>
      <c r="H427" s="128">
        <f>IF(LEN(C427)=0,1,MATCH(C427,PlayerDetails!$I:$I,0))</f>
        <v>1</v>
      </c>
      <c r="I427" s="128" t="e">
        <f>IF(LEN(D427)=0,1,MATCH(D427,PlayerDetails!$I:$I,0))</f>
        <v>#N/A</v>
      </c>
      <c r="J427" s="128" t="e">
        <f>IF(LEN(E427)=0,1,MATCH(E427,PlayerDetails!$I:$I,0))</f>
        <v>#N/A</v>
      </c>
    </row>
    <row r="428" spans="1:10" x14ac:dyDescent="0.2">
      <c r="A428" s="32" t="s">
        <v>612</v>
      </c>
      <c r="B428" s="1" t="s">
        <v>499</v>
      </c>
      <c r="C428" s="129"/>
      <c r="D428" s="93">
        <f t="shared" si="15"/>
        <v>0</v>
      </c>
      <c r="E428" s="93">
        <f t="shared" si="15"/>
        <v>0</v>
      </c>
      <c r="F428" s="32" t="s">
        <v>129</v>
      </c>
      <c r="H428" s="128">
        <f>IF(LEN(C428)=0,1,MATCH(C428,PlayerDetails!$I:$I,0))</f>
        <v>1</v>
      </c>
      <c r="I428" s="128" t="e">
        <f>IF(LEN(D428)=0,1,MATCH(D428,PlayerDetails!$I:$I,0))</f>
        <v>#N/A</v>
      </c>
      <c r="J428" s="128" t="e">
        <f>IF(LEN(E428)=0,1,MATCH(E428,PlayerDetails!$I:$I,0))</f>
        <v>#N/A</v>
      </c>
    </row>
    <row r="429" spans="1:10" x14ac:dyDescent="0.2">
      <c r="A429" s="32" t="s">
        <v>612</v>
      </c>
      <c r="B429" s="1" t="s">
        <v>500</v>
      </c>
      <c r="C429" s="129"/>
      <c r="D429" s="93">
        <f t="shared" si="15"/>
        <v>0</v>
      </c>
      <c r="E429" s="93">
        <f t="shared" si="15"/>
        <v>0</v>
      </c>
      <c r="F429" s="32" t="s">
        <v>130</v>
      </c>
      <c r="H429" s="128">
        <f>IF(LEN(C429)=0,1,MATCH(C429,PlayerDetails!$I:$I,0))</f>
        <v>1</v>
      </c>
      <c r="I429" s="128" t="e">
        <f>IF(LEN(D429)=0,1,MATCH(D429,PlayerDetails!$I:$I,0))</f>
        <v>#N/A</v>
      </c>
      <c r="J429" s="128" t="e">
        <f>IF(LEN(E429)=0,1,MATCH(E429,PlayerDetails!$I:$I,0))</f>
        <v>#N/A</v>
      </c>
    </row>
    <row r="430" spans="1:10" x14ac:dyDescent="0.2">
      <c r="A430" s="32" t="s">
        <v>612</v>
      </c>
      <c r="B430" s="1" t="s">
        <v>501</v>
      </c>
      <c r="C430" s="129"/>
      <c r="D430" s="93">
        <f t="shared" si="15"/>
        <v>0</v>
      </c>
      <c r="E430" s="93">
        <f t="shared" si="15"/>
        <v>0</v>
      </c>
      <c r="F430" s="32" t="s">
        <v>131</v>
      </c>
      <c r="H430" s="128">
        <f>IF(LEN(C430)=0,1,MATCH(C430,PlayerDetails!$I:$I,0))</f>
        <v>1</v>
      </c>
      <c r="I430" s="128" t="e">
        <f>IF(LEN(D430)=0,1,MATCH(D430,PlayerDetails!$I:$I,0))</f>
        <v>#N/A</v>
      </c>
      <c r="J430" s="128" t="e">
        <f>IF(LEN(E430)=0,1,MATCH(E430,PlayerDetails!$I:$I,0))</f>
        <v>#N/A</v>
      </c>
    </row>
    <row r="431" spans="1:10" x14ac:dyDescent="0.2">
      <c r="A431" s="32" t="s">
        <v>612</v>
      </c>
      <c r="B431" s="1" t="s">
        <v>502</v>
      </c>
      <c r="C431" s="129"/>
      <c r="D431" s="93">
        <f t="shared" si="15"/>
        <v>0</v>
      </c>
      <c r="E431" s="93">
        <f t="shared" si="15"/>
        <v>0</v>
      </c>
      <c r="F431" s="32" t="s">
        <v>132</v>
      </c>
      <c r="H431" s="128">
        <f>IF(LEN(C431)=0,1,MATCH(C431,PlayerDetails!$I:$I,0))</f>
        <v>1</v>
      </c>
      <c r="I431" s="128" t="e">
        <f>IF(LEN(D431)=0,1,MATCH(D431,PlayerDetails!$I:$I,0))</f>
        <v>#N/A</v>
      </c>
      <c r="J431" s="128" t="e">
        <f>IF(LEN(E431)=0,1,MATCH(E431,PlayerDetails!$I:$I,0))</f>
        <v>#N/A</v>
      </c>
    </row>
    <row r="432" spans="1:10" x14ac:dyDescent="0.2">
      <c r="A432" s="32" t="s">
        <v>612</v>
      </c>
      <c r="B432" s="1" t="s">
        <v>503</v>
      </c>
      <c r="C432" s="129"/>
      <c r="D432" s="93">
        <f t="shared" si="15"/>
        <v>0</v>
      </c>
      <c r="E432" s="93">
        <f t="shared" si="15"/>
        <v>0</v>
      </c>
      <c r="F432" s="32" t="s">
        <v>133</v>
      </c>
      <c r="H432" s="128">
        <f>IF(LEN(C432)=0,1,MATCH(C432,PlayerDetails!$I:$I,0))</f>
        <v>1</v>
      </c>
      <c r="I432" s="128" t="e">
        <f>IF(LEN(D432)=0,1,MATCH(D432,PlayerDetails!$I:$I,0))</f>
        <v>#N/A</v>
      </c>
      <c r="J432" s="128" t="e">
        <f>IF(LEN(E432)=0,1,MATCH(E432,PlayerDetails!$I:$I,0))</f>
        <v>#N/A</v>
      </c>
    </row>
    <row r="433" spans="1:10" x14ac:dyDescent="0.2">
      <c r="A433" s="32" t="s">
        <v>612</v>
      </c>
      <c r="B433" s="1" t="s">
        <v>504</v>
      </c>
      <c r="C433" s="129"/>
      <c r="D433" s="93">
        <f t="shared" si="15"/>
        <v>0</v>
      </c>
      <c r="E433" s="93">
        <f t="shared" si="15"/>
        <v>0</v>
      </c>
      <c r="F433" s="32" t="s">
        <v>134</v>
      </c>
      <c r="H433" s="128">
        <f>IF(LEN(C433)=0,1,MATCH(C433,PlayerDetails!$I:$I,0))</f>
        <v>1</v>
      </c>
      <c r="I433" s="128" t="e">
        <f>IF(LEN(D433)=0,1,MATCH(D433,PlayerDetails!$I:$I,0))</f>
        <v>#N/A</v>
      </c>
      <c r="J433" s="128" t="e">
        <f>IF(LEN(E433)=0,1,MATCH(E433,PlayerDetails!$I:$I,0))</f>
        <v>#N/A</v>
      </c>
    </row>
    <row r="434" spans="1:10" x14ac:dyDescent="0.2">
      <c r="A434" s="32" t="s">
        <v>612</v>
      </c>
      <c r="B434" s="1" t="s">
        <v>505</v>
      </c>
      <c r="C434" s="129"/>
      <c r="D434" s="93">
        <f t="shared" si="15"/>
        <v>0</v>
      </c>
      <c r="E434" s="93">
        <f t="shared" si="15"/>
        <v>0</v>
      </c>
      <c r="F434" s="32" t="s">
        <v>135</v>
      </c>
      <c r="H434" s="128">
        <f>IF(LEN(C434)=0,1,MATCH(C434,PlayerDetails!$I:$I,0))</f>
        <v>1</v>
      </c>
      <c r="I434" s="128" t="e">
        <f>IF(LEN(D434)=0,1,MATCH(D434,PlayerDetails!$I:$I,0))</f>
        <v>#N/A</v>
      </c>
      <c r="J434" s="128" t="e">
        <f>IF(LEN(E434)=0,1,MATCH(E434,PlayerDetails!$I:$I,0))</f>
        <v>#N/A</v>
      </c>
    </row>
    <row r="435" spans="1:10" x14ac:dyDescent="0.2">
      <c r="A435" s="32" t="s">
        <v>612</v>
      </c>
      <c r="B435" s="1" t="s">
        <v>506</v>
      </c>
      <c r="C435" s="129"/>
      <c r="D435" s="93">
        <f t="shared" si="15"/>
        <v>0</v>
      </c>
      <c r="E435" s="93">
        <f t="shared" si="15"/>
        <v>0</v>
      </c>
      <c r="F435" s="32" t="s">
        <v>614</v>
      </c>
      <c r="H435" s="128">
        <f>IF(LEN(C435)=0,1,MATCH(C435,PlayerDetails!$I:$I,0))</f>
        <v>1</v>
      </c>
      <c r="I435" s="128" t="e">
        <f>IF(LEN(D435)=0,1,MATCH(D435,PlayerDetails!$I:$I,0))</f>
        <v>#N/A</v>
      </c>
      <c r="J435" s="128" t="e">
        <f>IF(LEN(E435)=0,1,MATCH(E435,PlayerDetails!$I:$I,0))</f>
        <v>#N/A</v>
      </c>
    </row>
    <row r="436" spans="1:10" x14ac:dyDescent="0.2">
      <c r="A436" s="32" t="s">
        <v>612</v>
      </c>
      <c r="B436" s="1" t="s">
        <v>507</v>
      </c>
      <c r="C436" s="129"/>
      <c r="D436" s="93">
        <f t="shared" si="15"/>
        <v>0</v>
      </c>
      <c r="E436" s="93">
        <f t="shared" si="15"/>
        <v>0</v>
      </c>
      <c r="F436" s="32" t="s">
        <v>615</v>
      </c>
      <c r="H436" s="128">
        <f>IF(LEN(C436)=0,1,MATCH(C436,PlayerDetails!$I:$I,0))</f>
        <v>1</v>
      </c>
      <c r="I436" s="128" t="e">
        <f>IF(LEN(D436)=0,1,MATCH(D436,PlayerDetails!$I:$I,0))</f>
        <v>#N/A</v>
      </c>
      <c r="J436" s="128" t="e">
        <f>IF(LEN(E436)=0,1,MATCH(E436,PlayerDetails!$I:$I,0))</f>
        <v>#N/A</v>
      </c>
    </row>
    <row r="437" spans="1:10" x14ac:dyDescent="0.2">
      <c r="A437" s="32" t="s">
        <v>612</v>
      </c>
      <c r="B437" s="1" t="s">
        <v>508</v>
      </c>
      <c r="C437" s="129"/>
      <c r="D437" s="93">
        <f t="shared" si="15"/>
        <v>0</v>
      </c>
      <c r="E437" s="93">
        <f t="shared" si="15"/>
        <v>0</v>
      </c>
      <c r="F437" s="32" t="s">
        <v>616</v>
      </c>
      <c r="H437" s="128">
        <f>IF(LEN(C437)=0,1,MATCH(C437,PlayerDetails!$I:$I,0))</f>
        <v>1</v>
      </c>
      <c r="I437" s="128" t="e">
        <f>IF(LEN(D437)=0,1,MATCH(D437,PlayerDetails!$I:$I,0))</f>
        <v>#N/A</v>
      </c>
      <c r="J437" s="128" t="e">
        <f>IF(LEN(E437)=0,1,MATCH(E437,PlayerDetails!$I:$I,0))</f>
        <v>#N/A</v>
      </c>
    </row>
    <row r="438" spans="1:10" x14ac:dyDescent="0.2">
      <c r="A438" s="32" t="s">
        <v>612</v>
      </c>
      <c r="B438" s="1" t="s">
        <v>509</v>
      </c>
      <c r="C438" s="129"/>
      <c r="D438" s="93">
        <f t="shared" si="15"/>
        <v>0</v>
      </c>
      <c r="E438" s="93">
        <f t="shared" si="15"/>
        <v>0</v>
      </c>
      <c r="F438" s="32" t="s">
        <v>617</v>
      </c>
      <c r="H438" s="128">
        <f>IF(LEN(C438)=0,1,MATCH(C438,PlayerDetails!$I:$I,0))</f>
        <v>1</v>
      </c>
      <c r="I438" s="128" t="e">
        <f>IF(LEN(D438)=0,1,MATCH(D438,PlayerDetails!$I:$I,0))</f>
        <v>#N/A</v>
      </c>
      <c r="J438" s="128" t="e">
        <f>IF(LEN(E438)=0,1,MATCH(E438,PlayerDetails!$I:$I,0))</f>
        <v>#N/A</v>
      </c>
    </row>
    <row r="439" spans="1:10" x14ac:dyDescent="0.2">
      <c r="A439" s="32" t="s">
        <v>612</v>
      </c>
      <c r="B439" s="1" t="s">
        <v>510</v>
      </c>
      <c r="C439" s="129"/>
      <c r="D439" s="118">
        <f t="shared" si="15"/>
        <v>0</v>
      </c>
      <c r="E439" s="118">
        <f t="shared" si="15"/>
        <v>0</v>
      </c>
      <c r="F439" s="32" t="s">
        <v>203</v>
      </c>
      <c r="H439" s="128">
        <f>IF(LEN(C439)=0,1,MATCH(C439,PlayerDetails!$I:$I,0))</f>
        <v>1</v>
      </c>
      <c r="I439" s="128" t="e">
        <f>IF(LEN(D439)=0,1,MATCH(D439,PlayerDetails!$I:$I,0))</f>
        <v>#N/A</v>
      </c>
      <c r="J439" s="128" t="e">
        <f>IF(LEN(E439)=0,1,MATCH(E439,PlayerDetails!$I:$I,0))</f>
        <v>#N/A</v>
      </c>
    </row>
    <row r="440" spans="1:10" x14ac:dyDescent="0.2">
      <c r="A440" s="32" t="s">
        <v>612</v>
      </c>
      <c r="B440" s="1" t="s">
        <v>511</v>
      </c>
      <c r="C440" s="129"/>
      <c r="D440" s="118">
        <f t="shared" si="15"/>
        <v>0</v>
      </c>
      <c r="E440" s="118">
        <f t="shared" si="15"/>
        <v>0</v>
      </c>
      <c r="F440" s="32" t="s">
        <v>204</v>
      </c>
      <c r="H440" s="128">
        <f>IF(LEN(C440)=0,1,MATCH(C440,PlayerDetails!$I:$I,0))</f>
        <v>1</v>
      </c>
      <c r="I440" s="128" t="e">
        <f>IF(LEN(D440)=0,1,MATCH(D440,PlayerDetails!$I:$I,0))</f>
        <v>#N/A</v>
      </c>
      <c r="J440" s="128" t="e">
        <f>IF(LEN(E440)=0,1,MATCH(E440,PlayerDetails!$I:$I,0))</f>
        <v>#N/A</v>
      </c>
    </row>
    <row r="441" spans="1:10" x14ac:dyDescent="0.2">
      <c r="A441" s="32" t="s">
        <v>612</v>
      </c>
      <c r="B441" s="1" t="s">
        <v>512</v>
      </c>
      <c r="C441" s="129"/>
      <c r="D441" s="118">
        <f t="shared" si="15"/>
        <v>0</v>
      </c>
      <c r="E441" s="118">
        <f t="shared" si="15"/>
        <v>0</v>
      </c>
      <c r="F441" s="32" t="s">
        <v>205</v>
      </c>
      <c r="H441" s="128">
        <f>IF(LEN(C441)=0,1,MATCH(C441,PlayerDetails!$I:$I,0))</f>
        <v>1</v>
      </c>
      <c r="I441" s="128" t="e">
        <f>IF(LEN(D441)=0,1,MATCH(D441,PlayerDetails!$I:$I,0))</f>
        <v>#N/A</v>
      </c>
      <c r="J441" s="128" t="e">
        <f>IF(LEN(E441)=0,1,MATCH(E441,PlayerDetails!$I:$I,0))</f>
        <v>#N/A</v>
      </c>
    </row>
    <row r="442" spans="1:10" x14ac:dyDescent="0.2">
      <c r="A442" s="32" t="s">
        <v>612</v>
      </c>
      <c r="B442" s="1" t="s">
        <v>513</v>
      </c>
      <c r="C442" s="129"/>
      <c r="D442" s="118">
        <f t="shared" si="15"/>
        <v>0</v>
      </c>
      <c r="E442" s="118">
        <f t="shared" si="15"/>
        <v>0</v>
      </c>
      <c r="F442" s="32" t="s">
        <v>206</v>
      </c>
      <c r="H442" s="128">
        <f>IF(LEN(C442)=0,1,MATCH(C442,PlayerDetails!$I:$I,0))</f>
        <v>1</v>
      </c>
      <c r="I442" s="128" t="e">
        <f>IF(LEN(D442)=0,1,MATCH(D442,PlayerDetails!$I:$I,0))</f>
        <v>#N/A</v>
      </c>
      <c r="J442" s="128" t="e">
        <f>IF(LEN(E442)=0,1,MATCH(E442,PlayerDetails!$I:$I,0))</f>
        <v>#N/A</v>
      </c>
    </row>
    <row r="443" spans="1:10" x14ac:dyDescent="0.2">
      <c r="A443" s="32" t="s">
        <v>611</v>
      </c>
      <c r="B443" s="1" t="s">
        <v>514</v>
      </c>
      <c r="C443" s="129"/>
      <c r="D443" s="93">
        <f t="shared" si="15"/>
        <v>0</v>
      </c>
      <c r="E443" s="93">
        <f t="shared" si="15"/>
        <v>0</v>
      </c>
      <c r="F443" s="32" t="s">
        <v>124</v>
      </c>
      <c r="H443" s="128">
        <f>IF(LEN(C443)=0,1,MATCH(C443,PlayerDetails!$I:$I,0))</f>
        <v>1</v>
      </c>
      <c r="I443" s="128" t="e">
        <f>IF(LEN(D443)=0,1,MATCH(D443,PlayerDetails!$I:$I,0))</f>
        <v>#N/A</v>
      </c>
      <c r="J443" s="128" t="e">
        <f>IF(LEN(E443)=0,1,MATCH(E443,PlayerDetails!$I:$I,0))</f>
        <v>#N/A</v>
      </c>
    </row>
    <row r="444" spans="1:10" x14ac:dyDescent="0.2">
      <c r="A444" s="32" t="s">
        <v>611</v>
      </c>
      <c r="B444" s="1" t="s">
        <v>515</v>
      </c>
      <c r="C444" s="129"/>
      <c r="D444" s="93">
        <f t="shared" si="15"/>
        <v>0</v>
      </c>
      <c r="E444" s="93">
        <f t="shared" si="15"/>
        <v>0</v>
      </c>
      <c r="F444" s="32" t="s">
        <v>125</v>
      </c>
      <c r="H444" s="128">
        <f>IF(LEN(C444)=0,1,MATCH(C444,PlayerDetails!$I:$I,0))</f>
        <v>1</v>
      </c>
      <c r="I444" s="128" t="e">
        <f>IF(LEN(D444)=0,1,MATCH(D444,PlayerDetails!$I:$I,0))</f>
        <v>#N/A</v>
      </c>
      <c r="J444" s="128" t="e">
        <f>IF(LEN(E444)=0,1,MATCH(E444,PlayerDetails!$I:$I,0))</f>
        <v>#N/A</v>
      </c>
    </row>
    <row r="445" spans="1:10" x14ac:dyDescent="0.2">
      <c r="A445" s="32" t="s">
        <v>611</v>
      </c>
      <c r="B445" s="1" t="s">
        <v>516</v>
      </c>
      <c r="C445" s="129"/>
      <c r="D445" s="93">
        <f t="shared" si="15"/>
        <v>0</v>
      </c>
      <c r="E445" s="93">
        <f t="shared" si="15"/>
        <v>0</v>
      </c>
      <c r="F445" s="32" t="s">
        <v>126</v>
      </c>
      <c r="H445" s="128">
        <f>IF(LEN(C445)=0,1,MATCH(C445,PlayerDetails!$I:$I,0))</f>
        <v>1</v>
      </c>
      <c r="I445" s="128" t="e">
        <f>IF(LEN(D445)=0,1,MATCH(D445,PlayerDetails!$I:$I,0))</f>
        <v>#N/A</v>
      </c>
      <c r="J445" s="128" t="e">
        <f>IF(LEN(E445)=0,1,MATCH(E445,PlayerDetails!$I:$I,0))</f>
        <v>#N/A</v>
      </c>
    </row>
    <row r="446" spans="1:10" x14ac:dyDescent="0.2">
      <c r="A446" s="32" t="s">
        <v>611</v>
      </c>
      <c r="B446" s="1" t="s">
        <v>517</v>
      </c>
      <c r="C446" s="129"/>
      <c r="D446" s="93">
        <f t="shared" si="15"/>
        <v>0</v>
      </c>
      <c r="E446" s="93">
        <f t="shared" si="15"/>
        <v>0</v>
      </c>
      <c r="F446" s="32" t="s">
        <v>127</v>
      </c>
      <c r="H446" s="128">
        <f>IF(LEN(C446)=0,1,MATCH(C446,PlayerDetails!$I:$I,0))</f>
        <v>1</v>
      </c>
      <c r="I446" s="128" t="e">
        <f>IF(LEN(D446)=0,1,MATCH(D446,PlayerDetails!$I:$I,0))</f>
        <v>#N/A</v>
      </c>
      <c r="J446" s="128" t="e">
        <f>IF(LEN(E446)=0,1,MATCH(E446,PlayerDetails!$I:$I,0))</f>
        <v>#N/A</v>
      </c>
    </row>
    <row r="447" spans="1:10" x14ac:dyDescent="0.2">
      <c r="A447" s="32" t="s">
        <v>611</v>
      </c>
      <c r="B447" s="1" t="s">
        <v>518</v>
      </c>
      <c r="C447" s="129"/>
      <c r="D447" s="93">
        <f t="shared" si="15"/>
        <v>0</v>
      </c>
      <c r="E447" s="93">
        <f t="shared" si="15"/>
        <v>0</v>
      </c>
      <c r="F447" s="32" t="s">
        <v>128</v>
      </c>
      <c r="H447" s="128">
        <f>IF(LEN(C447)=0,1,MATCH(C447,PlayerDetails!$I:$I,0))</f>
        <v>1</v>
      </c>
      <c r="I447" s="128" t="e">
        <f>IF(LEN(D447)=0,1,MATCH(D447,PlayerDetails!$I:$I,0))</f>
        <v>#N/A</v>
      </c>
      <c r="J447" s="128" t="e">
        <f>IF(LEN(E447)=0,1,MATCH(E447,PlayerDetails!$I:$I,0))</f>
        <v>#N/A</v>
      </c>
    </row>
    <row r="448" spans="1:10" x14ac:dyDescent="0.2">
      <c r="A448" s="32" t="s">
        <v>611</v>
      </c>
      <c r="B448" s="1" t="s">
        <v>519</v>
      </c>
      <c r="C448" s="129"/>
      <c r="D448" s="93">
        <f t="shared" si="15"/>
        <v>0</v>
      </c>
      <c r="E448" s="93">
        <f t="shared" si="15"/>
        <v>0</v>
      </c>
      <c r="F448" s="32" t="s">
        <v>129</v>
      </c>
      <c r="H448" s="128">
        <f>IF(LEN(C448)=0,1,MATCH(C448,PlayerDetails!$I:$I,0))</f>
        <v>1</v>
      </c>
      <c r="I448" s="128" t="e">
        <f>IF(LEN(D448)=0,1,MATCH(D448,PlayerDetails!$I:$I,0))</f>
        <v>#N/A</v>
      </c>
      <c r="J448" s="128" t="e">
        <f>IF(LEN(E448)=0,1,MATCH(E448,PlayerDetails!$I:$I,0))</f>
        <v>#N/A</v>
      </c>
    </row>
    <row r="449" spans="1:10" x14ac:dyDescent="0.2">
      <c r="A449" s="32" t="s">
        <v>611</v>
      </c>
      <c r="B449" s="1" t="s">
        <v>520</v>
      </c>
      <c r="C449" s="129"/>
      <c r="D449" s="93">
        <f t="shared" si="15"/>
        <v>0</v>
      </c>
      <c r="E449" s="93">
        <f t="shared" si="15"/>
        <v>0</v>
      </c>
      <c r="F449" s="32" t="s">
        <v>130</v>
      </c>
      <c r="H449" s="128">
        <f>IF(LEN(C449)=0,1,MATCH(C449,PlayerDetails!$I:$I,0))</f>
        <v>1</v>
      </c>
      <c r="I449" s="128" t="e">
        <f>IF(LEN(D449)=0,1,MATCH(D449,PlayerDetails!$I:$I,0))</f>
        <v>#N/A</v>
      </c>
      <c r="J449" s="128" t="e">
        <f>IF(LEN(E449)=0,1,MATCH(E449,PlayerDetails!$I:$I,0))</f>
        <v>#N/A</v>
      </c>
    </row>
    <row r="450" spans="1:10" x14ac:dyDescent="0.2">
      <c r="A450" s="32" t="s">
        <v>611</v>
      </c>
      <c r="B450" s="1" t="s">
        <v>521</v>
      </c>
      <c r="C450" s="129"/>
      <c r="D450" s="93">
        <f t="shared" si="15"/>
        <v>0</v>
      </c>
      <c r="E450" s="93">
        <f t="shared" si="15"/>
        <v>0</v>
      </c>
      <c r="F450" s="32" t="s">
        <v>131</v>
      </c>
      <c r="H450" s="128">
        <f>IF(LEN(C450)=0,1,MATCH(C450,PlayerDetails!$I:$I,0))</f>
        <v>1</v>
      </c>
      <c r="I450" s="128" t="e">
        <f>IF(LEN(D450)=0,1,MATCH(D450,PlayerDetails!$I:$I,0))</f>
        <v>#N/A</v>
      </c>
      <c r="J450" s="128" t="e">
        <f>IF(LEN(E450)=0,1,MATCH(E450,PlayerDetails!$I:$I,0))</f>
        <v>#N/A</v>
      </c>
    </row>
    <row r="451" spans="1:10" x14ac:dyDescent="0.2">
      <c r="A451" s="32" t="s">
        <v>611</v>
      </c>
      <c r="B451" s="1" t="s">
        <v>522</v>
      </c>
      <c r="C451" s="129"/>
      <c r="D451" s="93">
        <f t="shared" si="15"/>
        <v>0</v>
      </c>
      <c r="E451" s="93">
        <f t="shared" si="15"/>
        <v>0</v>
      </c>
      <c r="F451" s="32" t="s">
        <v>132</v>
      </c>
      <c r="H451" s="128">
        <f>IF(LEN(C451)=0,1,MATCH(C451,PlayerDetails!$I:$I,0))</f>
        <v>1</v>
      </c>
      <c r="I451" s="128" t="e">
        <f>IF(LEN(D451)=0,1,MATCH(D451,PlayerDetails!$I:$I,0))</f>
        <v>#N/A</v>
      </c>
      <c r="J451" s="128" t="e">
        <f>IF(LEN(E451)=0,1,MATCH(E451,PlayerDetails!$I:$I,0))</f>
        <v>#N/A</v>
      </c>
    </row>
    <row r="452" spans="1:10" x14ac:dyDescent="0.2">
      <c r="A452" s="32" t="s">
        <v>611</v>
      </c>
      <c r="B452" s="1" t="s">
        <v>523</v>
      </c>
      <c r="C452" s="129"/>
      <c r="D452" s="93">
        <f t="shared" si="15"/>
        <v>0</v>
      </c>
      <c r="E452" s="93">
        <f t="shared" si="15"/>
        <v>0</v>
      </c>
      <c r="F452" s="32" t="s">
        <v>133</v>
      </c>
      <c r="H452" s="128">
        <f>IF(LEN(C452)=0,1,MATCH(C452,PlayerDetails!$I:$I,0))</f>
        <v>1</v>
      </c>
      <c r="I452" s="128" t="e">
        <f>IF(LEN(D452)=0,1,MATCH(D452,PlayerDetails!$I:$I,0))</f>
        <v>#N/A</v>
      </c>
      <c r="J452" s="128" t="e">
        <f>IF(LEN(E452)=0,1,MATCH(E452,PlayerDetails!$I:$I,0))</f>
        <v>#N/A</v>
      </c>
    </row>
    <row r="453" spans="1:10" x14ac:dyDescent="0.2">
      <c r="A453" s="32" t="s">
        <v>611</v>
      </c>
      <c r="B453" s="1" t="s">
        <v>524</v>
      </c>
      <c r="C453" s="129"/>
      <c r="D453" s="93">
        <f t="shared" si="15"/>
        <v>0</v>
      </c>
      <c r="E453" s="93">
        <f t="shared" si="15"/>
        <v>0</v>
      </c>
      <c r="F453" s="32" t="s">
        <v>134</v>
      </c>
      <c r="H453" s="128">
        <f>IF(LEN(C453)=0,1,MATCH(C453,PlayerDetails!$I:$I,0))</f>
        <v>1</v>
      </c>
      <c r="I453" s="128" t="e">
        <f>IF(LEN(D453)=0,1,MATCH(D453,PlayerDetails!$I:$I,0))</f>
        <v>#N/A</v>
      </c>
      <c r="J453" s="128" t="e">
        <f>IF(LEN(E453)=0,1,MATCH(E453,PlayerDetails!$I:$I,0))</f>
        <v>#N/A</v>
      </c>
    </row>
    <row r="454" spans="1:10" x14ac:dyDescent="0.2">
      <c r="A454" s="32" t="s">
        <v>611</v>
      </c>
      <c r="B454" s="1" t="s">
        <v>525</v>
      </c>
      <c r="C454" s="129"/>
      <c r="D454" s="93">
        <f t="shared" si="15"/>
        <v>0</v>
      </c>
      <c r="E454" s="93">
        <f t="shared" si="15"/>
        <v>0</v>
      </c>
      <c r="F454" s="32" t="s">
        <v>135</v>
      </c>
      <c r="H454" s="128">
        <f>IF(LEN(C454)=0,1,MATCH(C454,PlayerDetails!$I:$I,0))</f>
        <v>1</v>
      </c>
      <c r="I454" s="128" t="e">
        <f>IF(LEN(D454)=0,1,MATCH(D454,PlayerDetails!$I:$I,0))</f>
        <v>#N/A</v>
      </c>
      <c r="J454" s="128" t="e">
        <f>IF(LEN(E454)=0,1,MATCH(E454,PlayerDetails!$I:$I,0))</f>
        <v>#N/A</v>
      </c>
    </row>
    <row r="455" spans="1:10" x14ac:dyDescent="0.2">
      <c r="A455" s="32" t="s">
        <v>611</v>
      </c>
      <c r="B455" s="1" t="s">
        <v>526</v>
      </c>
      <c r="C455" s="129"/>
      <c r="D455" s="93">
        <f t="shared" si="15"/>
        <v>0</v>
      </c>
      <c r="E455" s="93">
        <f t="shared" si="15"/>
        <v>0</v>
      </c>
      <c r="F455" s="32" t="s">
        <v>614</v>
      </c>
      <c r="H455" s="128">
        <f>IF(LEN(C455)=0,1,MATCH(C455,PlayerDetails!$I:$I,0))</f>
        <v>1</v>
      </c>
      <c r="I455" s="128" t="e">
        <f>IF(LEN(D455)=0,1,MATCH(D455,PlayerDetails!$I:$I,0))</f>
        <v>#N/A</v>
      </c>
      <c r="J455" s="128" t="e">
        <f>IF(LEN(E455)=0,1,MATCH(E455,PlayerDetails!$I:$I,0))</f>
        <v>#N/A</v>
      </c>
    </row>
    <row r="456" spans="1:10" x14ac:dyDescent="0.2">
      <c r="A456" s="32" t="s">
        <v>611</v>
      </c>
      <c r="B456" s="1" t="s">
        <v>527</v>
      </c>
      <c r="C456" s="129"/>
      <c r="D456" s="93">
        <f t="shared" si="15"/>
        <v>0</v>
      </c>
      <c r="E456" s="93">
        <f t="shared" si="15"/>
        <v>0</v>
      </c>
      <c r="F456" s="32" t="s">
        <v>615</v>
      </c>
      <c r="H456" s="128">
        <f>IF(LEN(C456)=0,1,MATCH(C456,PlayerDetails!$I:$I,0))</f>
        <v>1</v>
      </c>
      <c r="I456" s="128" t="e">
        <f>IF(LEN(D456)=0,1,MATCH(D456,PlayerDetails!$I:$I,0))</f>
        <v>#N/A</v>
      </c>
      <c r="J456" s="128" t="e">
        <f>IF(LEN(E456)=0,1,MATCH(E456,PlayerDetails!$I:$I,0))</f>
        <v>#N/A</v>
      </c>
    </row>
    <row r="457" spans="1:10" x14ac:dyDescent="0.2">
      <c r="A457" s="32" t="s">
        <v>611</v>
      </c>
      <c r="B457" s="1" t="s">
        <v>528</v>
      </c>
      <c r="C457" s="129"/>
      <c r="D457" s="93">
        <f t="shared" si="15"/>
        <v>0</v>
      </c>
      <c r="E457" s="93">
        <f t="shared" si="15"/>
        <v>0</v>
      </c>
      <c r="F457" s="32" t="s">
        <v>616</v>
      </c>
      <c r="H457" s="128">
        <f>IF(LEN(C457)=0,1,MATCH(C457,PlayerDetails!$I:$I,0))</f>
        <v>1</v>
      </c>
      <c r="I457" s="128" t="e">
        <f>IF(LEN(D457)=0,1,MATCH(D457,PlayerDetails!$I:$I,0))</f>
        <v>#N/A</v>
      </c>
      <c r="J457" s="128" t="e">
        <f>IF(LEN(E457)=0,1,MATCH(E457,PlayerDetails!$I:$I,0))</f>
        <v>#N/A</v>
      </c>
    </row>
    <row r="458" spans="1:10" x14ac:dyDescent="0.2">
      <c r="A458" s="32" t="s">
        <v>611</v>
      </c>
      <c r="B458" s="1" t="s">
        <v>529</v>
      </c>
      <c r="C458" s="129"/>
      <c r="D458" s="93">
        <f t="shared" si="15"/>
        <v>0</v>
      </c>
      <c r="E458" s="93">
        <f t="shared" si="15"/>
        <v>0</v>
      </c>
      <c r="F458" s="32" t="s">
        <v>617</v>
      </c>
      <c r="H458" s="128">
        <f>IF(LEN(C458)=0,1,MATCH(C458,PlayerDetails!$I:$I,0))</f>
        <v>1</v>
      </c>
      <c r="I458" s="128" t="e">
        <f>IF(LEN(D458)=0,1,MATCH(D458,PlayerDetails!$I:$I,0))</f>
        <v>#N/A</v>
      </c>
      <c r="J458" s="128" t="e">
        <f>IF(LEN(E458)=0,1,MATCH(E458,PlayerDetails!$I:$I,0))</f>
        <v>#N/A</v>
      </c>
    </row>
    <row r="459" spans="1:10" x14ac:dyDescent="0.2">
      <c r="A459" s="32" t="s">
        <v>611</v>
      </c>
      <c r="B459" s="1" t="s">
        <v>530</v>
      </c>
      <c r="C459" s="129"/>
      <c r="D459" s="118">
        <f t="shared" si="15"/>
        <v>0</v>
      </c>
      <c r="E459" s="118">
        <f t="shared" si="15"/>
        <v>0</v>
      </c>
      <c r="F459" s="32" t="s">
        <v>203</v>
      </c>
      <c r="H459" s="128">
        <f>IF(LEN(C459)=0,1,MATCH(C459,PlayerDetails!$I:$I,0))</f>
        <v>1</v>
      </c>
      <c r="I459" s="128" t="e">
        <f>IF(LEN(D459)=0,1,MATCH(D459,PlayerDetails!$I:$I,0))</f>
        <v>#N/A</v>
      </c>
      <c r="J459" s="128" t="e">
        <f>IF(LEN(E459)=0,1,MATCH(E459,PlayerDetails!$I:$I,0))</f>
        <v>#N/A</v>
      </c>
    </row>
    <row r="460" spans="1:10" x14ac:dyDescent="0.2">
      <c r="A460" s="32" t="s">
        <v>611</v>
      </c>
      <c r="B460" s="1" t="s">
        <v>531</v>
      </c>
      <c r="C460" s="129"/>
      <c r="D460" s="118">
        <f t="shared" si="15"/>
        <v>0</v>
      </c>
      <c r="E460" s="118">
        <f t="shared" si="15"/>
        <v>0</v>
      </c>
      <c r="F460" s="32" t="s">
        <v>204</v>
      </c>
      <c r="H460" s="128">
        <f>IF(LEN(C460)=0,1,MATCH(C460,PlayerDetails!$I:$I,0))</f>
        <v>1</v>
      </c>
      <c r="I460" s="128" t="e">
        <f>IF(LEN(D460)=0,1,MATCH(D460,PlayerDetails!$I:$I,0))</f>
        <v>#N/A</v>
      </c>
      <c r="J460" s="128" t="e">
        <f>IF(LEN(E460)=0,1,MATCH(E460,PlayerDetails!$I:$I,0))</f>
        <v>#N/A</v>
      </c>
    </row>
    <row r="461" spans="1:10" x14ac:dyDescent="0.2">
      <c r="A461" s="32" t="s">
        <v>611</v>
      </c>
      <c r="B461" s="1" t="s">
        <v>532</v>
      </c>
      <c r="C461" s="129"/>
      <c r="D461" s="118">
        <f t="shared" si="15"/>
        <v>0</v>
      </c>
      <c r="E461" s="118">
        <f t="shared" si="15"/>
        <v>0</v>
      </c>
      <c r="F461" s="32" t="s">
        <v>205</v>
      </c>
      <c r="H461" s="128">
        <f>IF(LEN(C461)=0,1,MATCH(C461,PlayerDetails!$I:$I,0))</f>
        <v>1</v>
      </c>
      <c r="I461" s="128" t="e">
        <f>IF(LEN(D461)=0,1,MATCH(D461,PlayerDetails!$I:$I,0))</f>
        <v>#N/A</v>
      </c>
      <c r="J461" s="128" t="e">
        <f>IF(LEN(E461)=0,1,MATCH(E461,PlayerDetails!$I:$I,0))</f>
        <v>#N/A</v>
      </c>
    </row>
    <row r="462" spans="1:10" x14ac:dyDescent="0.2">
      <c r="A462" s="32" t="s">
        <v>611</v>
      </c>
      <c r="B462" s="1" t="s">
        <v>533</v>
      </c>
      <c r="C462" s="129"/>
      <c r="D462" s="118">
        <f t="shared" si="15"/>
        <v>0</v>
      </c>
      <c r="E462" s="118">
        <f t="shared" si="15"/>
        <v>0</v>
      </c>
      <c r="F462" s="32" t="s">
        <v>206</v>
      </c>
      <c r="H462" s="128">
        <f>IF(LEN(C462)=0,1,MATCH(C462,PlayerDetails!$I:$I,0))</f>
        <v>1</v>
      </c>
      <c r="I462" s="128" t="e">
        <f>IF(LEN(D462)=0,1,MATCH(D462,PlayerDetails!$I:$I,0))</f>
        <v>#N/A</v>
      </c>
      <c r="J462" s="128" t="e">
        <f>IF(LEN(E462)=0,1,MATCH(E462,PlayerDetails!$I:$I,0))</f>
        <v>#N/A</v>
      </c>
    </row>
    <row r="463" spans="1:10" x14ac:dyDescent="0.2">
      <c r="A463" s="32" t="s">
        <v>610</v>
      </c>
      <c r="B463" s="1" t="s">
        <v>534</v>
      </c>
      <c r="C463" s="129"/>
      <c r="D463" s="93">
        <f t="shared" si="15"/>
        <v>0</v>
      </c>
      <c r="E463" s="93">
        <f t="shared" si="15"/>
        <v>0</v>
      </c>
      <c r="F463" s="32" t="s">
        <v>124</v>
      </c>
      <c r="H463" s="128">
        <f>IF(LEN(C463)=0,1,MATCH(C463,PlayerDetails!$I:$I,0))</f>
        <v>1</v>
      </c>
      <c r="I463" s="128" t="e">
        <f>IF(LEN(D463)=0,1,MATCH(D463,PlayerDetails!$I:$I,0))</f>
        <v>#N/A</v>
      </c>
      <c r="J463" s="128" t="e">
        <f>IF(LEN(E463)=0,1,MATCH(E463,PlayerDetails!$I:$I,0))</f>
        <v>#N/A</v>
      </c>
    </row>
    <row r="464" spans="1:10" x14ac:dyDescent="0.2">
      <c r="A464" s="32" t="s">
        <v>610</v>
      </c>
      <c r="B464" s="1" t="s">
        <v>535</v>
      </c>
      <c r="C464" s="129"/>
      <c r="D464" s="93">
        <f t="shared" si="15"/>
        <v>0</v>
      </c>
      <c r="E464" s="93">
        <f t="shared" si="15"/>
        <v>0</v>
      </c>
      <c r="F464" s="32" t="s">
        <v>125</v>
      </c>
      <c r="H464" s="128">
        <f>IF(LEN(C464)=0,1,MATCH(C464,PlayerDetails!$I:$I,0))</f>
        <v>1</v>
      </c>
      <c r="I464" s="128" t="e">
        <f>IF(LEN(D464)=0,1,MATCH(D464,PlayerDetails!$I:$I,0))</f>
        <v>#N/A</v>
      </c>
      <c r="J464" s="128" t="e">
        <f>IF(LEN(E464)=0,1,MATCH(E464,PlayerDetails!$I:$I,0))</f>
        <v>#N/A</v>
      </c>
    </row>
    <row r="465" spans="1:10" x14ac:dyDescent="0.2">
      <c r="A465" s="32" t="s">
        <v>610</v>
      </c>
      <c r="B465" s="1" t="s">
        <v>536</v>
      </c>
      <c r="C465" s="129"/>
      <c r="D465" s="93">
        <f t="shared" si="15"/>
        <v>0</v>
      </c>
      <c r="E465" s="93">
        <f t="shared" si="15"/>
        <v>0</v>
      </c>
      <c r="F465" s="32" t="s">
        <v>126</v>
      </c>
      <c r="H465" s="128">
        <f>IF(LEN(C465)=0,1,MATCH(C465,PlayerDetails!$I:$I,0))</f>
        <v>1</v>
      </c>
      <c r="I465" s="128" t="e">
        <f>IF(LEN(D465)=0,1,MATCH(D465,PlayerDetails!$I:$I,0))</f>
        <v>#N/A</v>
      </c>
      <c r="J465" s="128" t="e">
        <f>IF(LEN(E465)=0,1,MATCH(E465,PlayerDetails!$I:$I,0))</f>
        <v>#N/A</v>
      </c>
    </row>
    <row r="466" spans="1:10" x14ac:dyDescent="0.2">
      <c r="A466" s="32" t="s">
        <v>610</v>
      </c>
      <c r="B466" s="1" t="s">
        <v>537</v>
      </c>
      <c r="C466" s="129"/>
      <c r="D466" s="93">
        <f t="shared" si="15"/>
        <v>0</v>
      </c>
      <c r="E466" s="93">
        <f t="shared" si="15"/>
        <v>0</v>
      </c>
      <c r="F466" s="32" t="s">
        <v>127</v>
      </c>
      <c r="H466" s="128">
        <f>IF(LEN(C466)=0,1,MATCH(C466,PlayerDetails!$I:$I,0))</f>
        <v>1</v>
      </c>
      <c r="I466" s="128" t="e">
        <f>IF(LEN(D466)=0,1,MATCH(D466,PlayerDetails!$I:$I,0))</f>
        <v>#N/A</v>
      </c>
      <c r="J466" s="128" t="e">
        <f>IF(LEN(E466)=0,1,MATCH(E466,PlayerDetails!$I:$I,0))</f>
        <v>#N/A</v>
      </c>
    </row>
    <row r="467" spans="1:10" x14ac:dyDescent="0.2">
      <c r="A467" s="32" t="s">
        <v>610</v>
      </c>
      <c r="B467" s="1" t="s">
        <v>538</v>
      </c>
      <c r="C467" s="129"/>
      <c r="D467" s="93">
        <f t="shared" si="15"/>
        <v>0</v>
      </c>
      <c r="E467" s="93">
        <f t="shared" si="15"/>
        <v>0</v>
      </c>
      <c r="F467" s="32" t="s">
        <v>128</v>
      </c>
      <c r="H467" s="128">
        <f>IF(LEN(C467)=0,1,MATCH(C467,PlayerDetails!$I:$I,0))</f>
        <v>1</v>
      </c>
      <c r="I467" s="128" t="e">
        <f>IF(LEN(D467)=0,1,MATCH(D467,PlayerDetails!$I:$I,0))</f>
        <v>#N/A</v>
      </c>
      <c r="J467" s="128" t="e">
        <f>IF(LEN(E467)=0,1,MATCH(E467,PlayerDetails!$I:$I,0))</f>
        <v>#N/A</v>
      </c>
    </row>
    <row r="468" spans="1:10" x14ac:dyDescent="0.2">
      <c r="A468" s="32" t="s">
        <v>610</v>
      </c>
      <c r="B468" s="1" t="s">
        <v>539</v>
      </c>
      <c r="C468" s="129"/>
      <c r="D468" s="93">
        <f t="shared" si="15"/>
        <v>0</v>
      </c>
      <c r="E468" s="93">
        <f t="shared" si="15"/>
        <v>0</v>
      </c>
      <c r="F468" s="32" t="s">
        <v>129</v>
      </c>
      <c r="H468" s="128">
        <f>IF(LEN(C468)=0,1,MATCH(C468,PlayerDetails!$I:$I,0))</f>
        <v>1</v>
      </c>
      <c r="I468" s="128" t="e">
        <f>IF(LEN(D468)=0,1,MATCH(D468,PlayerDetails!$I:$I,0))</f>
        <v>#N/A</v>
      </c>
      <c r="J468" s="128" t="e">
        <f>IF(LEN(E468)=0,1,MATCH(E468,PlayerDetails!$I:$I,0))</f>
        <v>#N/A</v>
      </c>
    </row>
    <row r="469" spans="1:10" x14ac:dyDescent="0.2">
      <c r="A469" s="32" t="s">
        <v>610</v>
      </c>
      <c r="B469" s="1" t="s">
        <v>540</v>
      </c>
      <c r="C469" s="129"/>
      <c r="D469" s="93">
        <f t="shared" si="15"/>
        <v>0</v>
      </c>
      <c r="E469" s="93">
        <f t="shared" si="15"/>
        <v>0</v>
      </c>
      <c r="F469" s="32" t="s">
        <v>130</v>
      </c>
      <c r="H469" s="128">
        <f>IF(LEN(C469)=0,1,MATCH(C469,PlayerDetails!$I:$I,0))</f>
        <v>1</v>
      </c>
      <c r="I469" s="128" t="e">
        <f>IF(LEN(D469)=0,1,MATCH(D469,PlayerDetails!$I:$I,0))</f>
        <v>#N/A</v>
      </c>
      <c r="J469" s="128" t="e">
        <f>IF(LEN(E469)=0,1,MATCH(E469,PlayerDetails!$I:$I,0))</f>
        <v>#N/A</v>
      </c>
    </row>
    <row r="470" spans="1:10" x14ac:dyDescent="0.2">
      <c r="A470" s="32" t="s">
        <v>610</v>
      </c>
      <c r="B470" s="1" t="s">
        <v>541</v>
      </c>
      <c r="C470" s="129"/>
      <c r="D470" s="93">
        <f t="shared" si="15"/>
        <v>0</v>
      </c>
      <c r="E470" s="93">
        <f t="shared" si="15"/>
        <v>0</v>
      </c>
      <c r="F470" s="32" t="s">
        <v>131</v>
      </c>
      <c r="H470" s="128">
        <f>IF(LEN(C470)=0,1,MATCH(C470,PlayerDetails!$I:$I,0))</f>
        <v>1</v>
      </c>
      <c r="I470" s="128" t="e">
        <f>IF(LEN(D470)=0,1,MATCH(D470,PlayerDetails!$I:$I,0))</f>
        <v>#N/A</v>
      </c>
      <c r="J470" s="128" t="e">
        <f>IF(LEN(E470)=0,1,MATCH(E470,PlayerDetails!$I:$I,0))</f>
        <v>#N/A</v>
      </c>
    </row>
    <row r="471" spans="1:10" x14ac:dyDescent="0.2">
      <c r="A471" s="32" t="s">
        <v>610</v>
      </c>
      <c r="B471" s="1" t="s">
        <v>542</v>
      </c>
      <c r="C471" s="129"/>
      <c r="D471" s="93">
        <f t="shared" si="15"/>
        <v>0</v>
      </c>
      <c r="E471" s="93">
        <f t="shared" si="15"/>
        <v>0</v>
      </c>
      <c r="F471" s="32" t="s">
        <v>132</v>
      </c>
      <c r="H471" s="128">
        <f>IF(LEN(C471)=0,1,MATCH(C471,PlayerDetails!$I:$I,0))</f>
        <v>1</v>
      </c>
      <c r="I471" s="128" t="e">
        <f>IF(LEN(D471)=0,1,MATCH(D471,PlayerDetails!$I:$I,0))</f>
        <v>#N/A</v>
      </c>
      <c r="J471" s="128" t="e">
        <f>IF(LEN(E471)=0,1,MATCH(E471,PlayerDetails!$I:$I,0))</f>
        <v>#N/A</v>
      </c>
    </row>
    <row r="472" spans="1:10" x14ac:dyDescent="0.2">
      <c r="A472" s="32" t="s">
        <v>610</v>
      </c>
      <c r="B472" s="1" t="s">
        <v>543</v>
      </c>
      <c r="C472" s="129"/>
      <c r="D472" s="93">
        <f t="shared" si="15"/>
        <v>0</v>
      </c>
      <c r="E472" s="93">
        <f t="shared" si="15"/>
        <v>0</v>
      </c>
      <c r="F472" s="32" t="s">
        <v>133</v>
      </c>
      <c r="H472" s="128">
        <f>IF(LEN(C472)=0,1,MATCH(C472,PlayerDetails!$I:$I,0))</f>
        <v>1</v>
      </c>
      <c r="I472" s="128" t="e">
        <f>IF(LEN(D472)=0,1,MATCH(D472,PlayerDetails!$I:$I,0))</f>
        <v>#N/A</v>
      </c>
      <c r="J472" s="128" t="e">
        <f>IF(LEN(E472)=0,1,MATCH(E472,PlayerDetails!$I:$I,0))</f>
        <v>#N/A</v>
      </c>
    </row>
    <row r="473" spans="1:10" x14ac:dyDescent="0.2">
      <c r="A473" s="32" t="s">
        <v>610</v>
      </c>
      <c r="B473" s="1" t="s">
        <v>544</v>
      </c>
      <c r="C473" s="129"/>
      <c r="D473" s="93">
        <f t="shared" si="15"/>
        <v>0</v>
      </c>
      <c r="E473" s="93">
        <f t="shared" si="15"/>
        <v>0</v>
      </c>
      <c r="F473" s="32" t="s">
        <v>134</v>
      </c>
      <c r="H473" s="128">
        <f>IF(LEN(C473)=0,1,MATCH(C473,PlayerDetails!$I:$I,0))</f>
        <v>1</v>
      </c>
      <c r="I473" s="128" t="e">
        <f>IF(LEN(D473)=0,1,MATCH(D473,PlayerDetails!$I:$I,0))</f>
        <v>#N/A</v>
      </c>
      <c r="J473" s="128" t="e">
        <f>IF(LEN(E473)=0,1,MATCH(E473,PlayerDetails!$I:$I,0))</f>
        <v>#N/A</v>
      </c>
    </row>
    <row r="474" spans="1:10" x14ac:dyDescent="0.2">
      <c r="A474" s="32" t="s">
        <v>610</v>
      </c>
      <c r="B474" s="1" t="s">
        <v>545</v>
      </c>
      <c r="C474" s="129"/>
      <c r="D474" s="93">
        <f t="shared" si="15"/>
        <v>0</v>
      </c>
      <c r="E474" s="93">
        <f t="shared" si="15"/>
        <v>0</v>
      </c>
      <c r="F474" s="32" t="s">
        <v>135</v>
      </c>
      <c r="H474" s="128">
        <f>IF(LEN(C474)=0,1,MATCH(C474,PlayerDetails!$I:$I,0))</f>
        <v>1</v>
      </c>
      <c r="I474" s="128" t="e">
        <f>IF(LEN(D474)=0,1,MATCH(D474,PlayerDetails!$I:$I,0))</f>
        <v>#N/A</v>
      </c>
      <c r="J474" s="128" t="e">
        <f>IF(LEN(E474)=0,1,MATCH(E474,PlayerDetails!$I:$I,0))</f>
        <v>#N/A</v>
      </c>
    </row>
    <row r="475" spans="1:10" x14ac:dyDescent="0.2">
      <c r="A475" s="32" t="s">
        <v>610</v>
      </c>
      <c r="B475" s="1" t="s">
        <v>546</v>
      </c>
      <c r="C475" s="129"/>
      <c r="D475" s="93">
        <f t="shared" si="15"/>
        <v>0</v>
      </c>
      <c r="E475" s="93">
        <f t="shared" si="15"/>
        <v>0</v>
      </c>
      <c r="F475" s="32" t="s">
        <v>614</v>
      </c>
      <c r="H475" s="128">
        <f>IF(LEN(C475)=0,1,MATCH(C475,PlayerDetails!$I:$I,0))</f>
        <v>1</v>
      </c>
      <c r="I475" s="128" t="e">
        <f>IF(LEN(D475)=0,1,MATCH(D475,PlayerDetails!$I:$I,0))</f>
        <v>#N/A</v>
      </c>
      <c r="J475" s="128" t="e">
        <f>IF(LEN(E475)=0,1,MATCH(E475,PlayerDetails!$I:$I,0))</f>
        <v>#N/A</v>
      </c>
    </row>
    <row r="476" spans="1:10" x14ac:dyDescent="0.2">
      <c r="A476" s="32" t="s">
        <v>610</v>
      </c>
      <c r="B476" s="1" t="s">
        <v>547</v>
      </c>
      <c r="C476" s="129"/>
      <c r="D476" s="93">
        <f t="shared" si="15"/>
        <v>0</v>
      </c>
      <c r="E476" s="93">
        <f t="shared" si="15"/>
        <v>0</v>
      </c>
      <c r="F476" s="32" t="s">
        <v>615</v>
      </c>
      <c r="H476" s="128">
        <f>IF(LEN(C476)=0,1,MATCH(C476,PlayerDetails!$I:$I,0))</f>
        <v>1</v>
      </c>
      <c r="I476" s="128" t="e">
        <f>IF(LEN(D476)=0,1,MATCH(D476,PlayerDetails!$I:$I,0))</f>
        <v>#N/A</v>
      </c>
      <c r="J476" s="128" t="e">
        <f>IF(LEN(E476)=0,1,MATCH(E476,PlayerDetails!$I:$I,0))</f>
        <v>#N/A</v>
      </c>
    </row>
    <row r="477" spans="1:10" x14ac:dyDescent="0.2">
      <c r="A477" s="32" t="s">
        <v>610</v>
      </c>
      <c r="B477" s="1" t="s">
        <v>548</v>
      </c>
      <c r="C477" s="129"/>
      <c r="D477" s="93">
        <f t="shared" si="15"/>
        <v>0</v>
      </c>
      <c r="E477" s="93">
        <f t="shared" si="15"/>
        <v>0</v>
      </c>
      <c r="F477" s="32" t="s">
        <v>616</v>
      </c>
      <c r="H477" s="128">
        <f>IF(LEN(C477)=0,1,MATCH(C477,PlayerDetails!$I:$I,0))</f>
        <v>1</v>
      </c>
      <c r="I477" s="128" t="e">
        <f>IF(LEN(D477)=0,1,MATCH(D477,PlayerDetails!$I:$I,0))</f>
        <v>#N/A</v>
      </c>
      <c r="J477" s="128" t="e">
        <f>IF(LEN(E477)=0,1,MATCH(E477,PlayerDetails!$I:$I,0))</f>
        <v>#N/A</v>
      </c>
    </row>
    <row r="478" spans="1:10" x14ac:dyDescent="0.2">
      <c r="A478" s="32" t="s">
        <v>610</v>
      </c>
      <c r="B478" s="1" t="s">
        <v>549</v>
      </c>
      <c r="C478" s="129"/>
      <c r="D478" s="93">
        <f t="shared" si="15"/>
        <v>0</v>
      </c>
      <c r="E478" s="93">
        <f t="shared" si="15"/>
        <v>0</v>
      </c>
      <c r="F478" s="32" t="s">
        <v>617</v>
      </c>
      <c r="H478" s="128">
        <f>IF(LEN(C478)=0,1,MATCH(C478,PlayerDetails!$I:$I,0))</f>
        <v>1</v>
      </c>
      <c r="I478" s="128" t="e">
        <f>IF(LEN(D478)=0,1,MATCH(D478,PlayerDetails!$I:$I,0))</f>
        <v>#N/A</v>
      </c>
      <c r="J478" s="128" t="e">
        <f>IF(LEN(E478)=0,1,MATCH(E478,PlayerDetails!$I:$I,0))</f>
        <v>#N/A</v>
      </c>
    </row>
    <row r="479" spans="1:10" x14ac:dyDescent="0.2">
      <c r="A479" s="32" t="s">
        <v>610</v>
      </c>
      <c r="B479" s="1" t="s">
        <v>550</v>
      </c>
      <c r="C479" s="129"/>
      <c r="D479" s="118">
        <f t="shared" si="15"/>
        <v>0</v>
      </c>
      <c r="E479" s="118">
        <f t="shared" si="15"/>
        <v>0</v>
      </c>
      <c r="F479" s="32" t="s">
        <v>203</v>
      </c>
      <c r="H479" s="128">
        <f>IF(LEN(C479)=0,1,MATCH(C479,PlayerDetails!$I:$I,0))</f>
        <v>1</v>
      </c>
      <c r="I479" s="128" t="e">
        <f>IF(LEN(D479)=0,1,MATCH(D479,PlayerDetails!$I:$I,0))</f>
        <v>#N/A</v>
      </c>
      <c r="J479" s="128" t="e">
        <f>IF(LEN(E479)=0,1,MATCH(E479,PlayerDetails!$I:$I,0))</f>
        <v>#N/A</v>
      </c>
    </row>
    <row r="480" spans="1:10" x14ac:dyDescent="0.2">
      <c r="A480" s="32" t="s">
        <v>610</v>
      </c>
      <c r="B480" s="1" t="s">
        <v>551</v>
      </c>
      <c r="C480" s="129"/>
      <c r="D480" s="118">
        <f t="shared" ref="D480:E522" si="16">C480</f>
        <v>0</v>
      </c>
      <c r="E480" s="118">
        <f t="shared" si="16"/>
        <v>0</v>
      </c>
      <c r="F480" s="32" t="s">
        <v>204</v>
      </c>
      <c r="H480" s="128">
        <f>IF(LEN(C480)=0,1,MATCH(C480,PlayerDetails!$I:$I,0))</f>
        <v>1</v>
      </c>
      <c r="I480" s="128" t="e">
        <f>IF(LEN(D480)=0,1,MATCH(D480,PlayerDetails!$I:$I,0))</f>
        <v>#N/A</v>
      </c>
      <c r="J480" s="128" t="e">
        <f>IF(LEN(E480)=0,1,MATCH(E480,PlayerDetails!$I:$I,0))</f>
        <v>#N/A</v>
      </c>
    </row>
    <row r="481" spans="1:10" x14ac:dyDescent="0.2">
      <c r="A481" s="32" t="s">
        <v>610</v>
      </c>
      <c r="B481" s="1" t="s">
        <v>552</v>
      </c>
      <c r="C481" s="129"/>
      <c r="D481" s="118">
        <f t="shared" si="16"/>
        <v>0</v>
      </c>
      <c r="E481" s="118">
        <f t="shared" si="16"/>
        <v>0</v>
      </c>
      <c r="F481" s="32" t="s">
        <v>205</v>
      </c>
      <c r="H481" s="128">
        <f>IF(LEN(C481)=0,1,MATCH(C481,PlayerDetails!$I:$I,0))</f>
        <v>1</v>
      </c>
      <c r="I481" s="128" t="e">
        <f>IF(LEN(D481)=0,1,MATCH(D481,PlayerDetails!$I:$I,0))</f>
        <v>#N/A</v>
      </c>
      <c r="J481" s="128" t="e">
        <f>IF(LEN(E481)=0,1,MATCH(E481,PlayerDetails!$I:$I,0))</f>
        <v>#N/A</v>
      </c>
    </row>
    <row r="482" spans="1:10" x14ac:dyDescent="0.2">
      <c r="A482" s="32" t="s">
        <v>610</v>
      </c>
      <c r="B482" s="1" t="s">
        <v>553</v>
      </c>
      <c r="C482" s="129"/>
      <c r="D482" s="118">
        <f t="shared" si="16"/>
        <v>0</v>
      </c>
      <c r="E482" s="118">
        <f t="shared" si="16"/>
        <v>0</v>
      </c>
      <c r="F482" s="32" t="s">
        <v>206</v>
      </c>
      <c r="H482" s="128">
        <f>IF(LEN(C482)=0,1,MATCH(C482,PlayerDetails!$I:$I,0))</f>
        <v>1</v>
      </c>
      <c r="I482" s="128" t="e">
        <f>IF(LEN(D482)=0,1,MATCH(D482,PlayerDetails!$I:$I,0))</f>
        <v>#N/A</v>
      </c>
      <c r="J482" s="128" t="e">
        <f>IF(LEN(E482)=0,1,MATCH(E482,PlayerDetails!$I:$I,0))</f>
        <v>#N/A</v>
      </c>
    </row>
    <row r="483" spans="1:10" x14ac:dyDescent="0.2">
      <c r="A483" s="32" t="s">
        <v>609</v>
      </c>
      <c r="B483" s="1" t="s">
        <v>554</v>
      </c>
      <c r="C483" s="129"/>
      <c r="D483" s="93">
        <f t="shared" si="16"/>
        <v>0</v>
      </c>
      <c r="E483" s="93">
        <f t="shared" si="16"/>
        <v>0</v>
      </c>
      <c r="F483" s="32" t="s">
        <v>124</v>
      </c>
      <c r="H483" s="128">
        <f>IF(LEN(C483)=0,1,MATCH(C483,PlayerDetails!$I:$I,0))</f>
        <v>1</v>
      </c>
      <c r="I483" s="128" t="e">
        <f>IF(LEN(D483)=0,1,MATCH(D483,PlayerDetails!$I:$I,0))</f>
        <v>#N/A</v>
      </c>
      <c r="J483" s="128" t="e">
        <f>IF(LEN(E483)=0,1,MATCH(E483,PlayerDetails!$I:$I,0))</f>
        <v>#N/A</v>
      </c>
    </row>
    <row r="484" spans="1:10" x14ac:dyDescent="0.2">
      <c r="A484" s="32" t="s">
        <v>609</v>
      </c>
      <c r="B484" s="1" t="s">
        <v>555</v>
      </c>
      <c r="C484" s="129"/>
      <c r="D484" s="93">
        <f t="shared" si="16"/>
        <v>0</v>
      </c>
      <c r="E484" s="93">
        <f t="shared" si="16"/>
        <v>0</v>
      </c>
      <c r="F484" s="32" t="s">
        <v>125</v>
      </c>
      <c r="H484" s="128">
        <f>IF(LEN(C484)=0,1,MATCH(C484,PlayerDetails!$I:$I,0))</f>
        <v>1</v>
      </c>
      <c r="I484" s="128" t="e">
        <f>IF(LEN(D484)=0,1,MATCH(D484,PlayerDetails!$I:$I,0))</f>
        <v>#N/A</v>
      </c>
      <c r="J484" s="128" t="e">
        <f>IF(LEN(E484)=0,1,MATCH(E484,PlayerDetails!$I:$I,0))</f>
        <v>#N/A</v>
      </c>
    </row>
    <row r="485" spans="1:10" x14ac:dyDescent="0.2">
      <c r="A485" s="32" t="s">
        <v>609</v>
      </c>
      <c r="B485" s="1" t="s">
        <v>556</v>
      </c>
      <c r="C485" s="129"/>
      <c r="D485" s="93">
        <f t="shared" si="16"/>
        <v>0</v>
      </c>
      <c r="E485" s="93">
        <f t="shared" si="16"/>
        <v>0</v>
      </c>
      <c r="F485" s="32" t="s">
        <v>126</v>
      </c>
      <c r="H485" s="128">
        <f>IF(LEN(C485)=0,1,MATCH(C485,PlayerDetails!$I:$I,0))</f>
        <v>1</v>
      </c>
      <c r="I485" s="128" t="e">
        <f>IF(LEN(D485)=0,1,MATCH(D485,PlayerDetails!$I:$I,0))</f>
        <v>#N/A</v>
      </c>
      <c r="J485" s="128" t="e">
        <f>IF(LEN(E485)=0,1,MATCH(E485,PlayerDetails!$I:$I,0))</f>
        <v>#N/A</v>
      </c>
    </row>
    <row r="486" spans="1:10" x14ac:dyDescent="0.2">
      <c r="A486" s="32" t="s">
        <v>609</v>
      </c>
      <c r="B486" s="1" t="s">
        <v>557</v>
      </c>
      <c r="C486" s="129"/>
      <c r="D486" s="93">
        <f t="shared" si="16"/>
        <v>0</v>
      </c>
      <c r="E486" s="93">
        <f t="shared" si="16"/>
        <v>0</v>
      </c>
      <c r="F486" s="32" t="s">
        <v>127</v>
      </c>
      <c r="H486" s="128">
        <f>IF(LEN(C486)=0,1,MATCH(C486,PlayerDetails!$I:$I,0))</f>
        <v>1</v>
      </c>
      <c r="I486" s="128" t="e">
        <f>IF(LEN(D486)=0,1,MATCH(D486,PlayerDetails!$I:$I,0))</f>
        <v>#N/A</v>
      </c>
      <c r="J486" s="128" t="e">
        <f>IF(LEN(E486)=0,1,MATCH(E486,PlayerDetails!$I:$I,0))</f>
        <v>#N/A</v>
      </c>
    </row>
    <row r="487" spans="1:10" x14ac:dyDescent="0.2">
      <c r="A487" s="32" t="s">
        <v>609</v>
      </c>
      <c r="B487" s="1" t="s">
        <v>558</v>
      </c>
      <c r="C487" s="129"/>
      <c r="D487" s="93">
        <f t="shared" si="16"/>
        <v>0</v>
      </c>
      <c r="E487" s="93">
        <f t="shared" si="16"/>
        <v>0</v>
      </c>
      <c r="F487" s="32" t="s">
        <v>128</v>
      </c>
      <c r="H487" s="128">
        <f>IF(LEN(C487)=0,1,MATCH(C487,PlayerDetails!$I:$I,0))</f>
        <v>1</v>
      </c>
      <c r="I487" s="128" t="e">
        <f>IF(LEN(D487)=0,1,MATCH(D487,PlayerDetails!$I:$I,0))</f>
        <v>#N/A</v>
      </c>
      <c r="J487" s="128" t="e">
        <f>IF(LEN(E487)=0,1,MATCH(E487,PlayerDetails!$I:$I,0))</f>
        <v>#N/A</v>
      </c>
    </row>
    <row r="488" spans="1:10" x14ac:dyDescent="0.2">
      <c r="A488" s="32" t="s">
        <v>609</v>
      </c>
      <c r="B488" s="1" t="s">
        <v>559</v>
      </c>
      <c r="C488" s="129"/>
      <c r="D488" s="93">
        <f t="shared" si="16"/>
        <v>0</v>
      </c>
      <c r="E488" s="93">
        <f t="shared" si="16"/>
        <v>0</v>
      </c>
      <c r="F488" s="32" t="s">
        <v>129</v>
      </c>
      <c r="H488" s="128">
        <f>IF(LEN(C488)=0,1,MATCH(C488,PlayerDetails!$I:$I,0))</f>
        <v>1</v>
      </c>
      <c r="I488" s="128" t="e">
        <f>IF(LEN(D488)=0,1,MATCH(D488,PlayerDetails!$I:$I,0))</f>
        <v>#N/A</v>
      </c>
      <c r="J488" s="128" t="e">
        <f>IF(LEN(E488)=0,1,MATCH(E488,PlayerDetails!$I:$I,0))</f>
        <v>#N/A</v>
      </c>
    </row>
    <row r="489" spans="1:10" x14ac:dyDescent="0.2">
      <c r="A489" s="32" t="s">
        <v>609</v>
      </c>
      <c r="B489" s="1" t="s">
        <v>560</v>
      </c>
      <c r="C489" s="129"/>
      <c r="D489" s="93">
        <f t="shared" si="16"/>
        <v>0</v>
      </c>
      <c r="E489" s="93">
        <f t="shared" si="16"/>
        <v>0</v>
      </c>
      <c r="F489" s="32" t="s">
        <v>130</v>
      </c>
      <c r="H489" s="128">
        <f>IF(LEN(C489)=0,1,MATCH(C489,PlayerDetails!$I:$I,0))</f>
        <v>1</v>
      </c>
      <c r="I489" s="128" t="e">
        <f>IF(LEN(D489)=0,1,MATCH(D489,PlayerDetails!$I:$I,0))</f>
        <v>#N/A</v>
      </c>
      <c r="J489" s="128" t="e">
        <f>IF(LEN(E489)=0,1,MATCH(E489,PlayerDetails!$I:$I,0))</f>
        <v>#N/A</v>
      </c>
    </row>
    <row r="490" spans="1:10" x14ac:dyDescent="0.2">
      <c r="A490" s="32" t="s">
        <v>609</v>
      </c>
      <c r="B490" s="1" t="s">
        <v>561</v>
      </c>
      <c r="C490" s="129"/>
      <c r="D490" s="93">
        <f t="shared" si="16"/>
        <v>0</v>
      </c>
      <c r="E490" s="93">
        <f t="shared" si="16"/>
        <v>0</v>
      </c>
      <c r="F490" s="32" t="s">
        <v>131</v>
      </c>
      <c r="H490" s="128">
        <f>IF(LEN(C490)=0,1,MATCH(C490,PlayerDetails!$I:$I,0))</f>
        <v>1</v>
      </c>
      <c r="I490" s="128" t="e">
        <f>IF(LEN(D490)=0,1,MATCH(D490,PlayerDetails!$I:$I,0))</f>
        <v>#N/A</v>
      </c>
      <c r="J490" s="128" t="e">
        <f>IF(LEN(E490)=0,1,MATCH(E490,PlayerDetails!$I:$I,0))</f>
        <v>#N/A</v>
      </c>
    </row>
    <row r="491" spans="1:10" x14ac:dyDescent="0.2">
      <c r="A491" s="32" t="s">
        <v>609</v>
      </c>
      <c r="B491" s="1" t="s">
        <v>562</v>
      </c>
      <c r="C491" s="129"/>
      <c r="D491" s="93">
        <f t="shared" si="16"/>
        <v>0</v>
      </c>
      <c r="E491" s="93">
        <f t="shared" si="16"/>
        <v>0</v>
      </c>
      <c r="F491" s="32" t="s">
        <v>132</v>
      </c>
      <c r="H491" s="128">
        <f>IF(LEN(C491)=0,1,MATCH(C491,PlayerDetails!$I:$I,0))</f>
        <v>1</v>
      </c>
      <c r="I491" s="128" t="e">
        <f>IF(LEN(D491)=0,1,MATCH(D491,PlayerDetails!$I:$I,0))</f>
        <v>#N/A</v>
      </c>
      <c r="J491" s="128" t="e">
        <f>IF(LEN(E491)=0,1,MATCH(E491,PlayerDetails!$I:$I,0))</f>
        <v>#N/A</v>
      </c>
    </row>
    <row r="492" spans="1:10" x14ac:dyDescent="0.2">
      <c r="A492" s="32" t="s">
        <v>609</v>
      </c>
      <c r="B492" s="1" t="s">
        <v>563</v>
      </c>
      <c r="C492" s="129"/>
      <c r="D492" s="93">
        <f t="shared" si="16"/>
        <v>0</v>
      </c>
      <c r="E492" s="93">
        <f t="shared" si="16"/>
        <v>0</v>
      </c>
      <c r="F492" s="32" t="s">
        <v>133</v>
      </c>
      <c r="H492" s="128">
        <f>IF(LEN(C492)=0,1,MATCH(C492,PlayerDetails!$I:$I,0))</f>
        <v>1</v>
      </c>
      <c r="I492" s="128" t="e">
        <f>IF(LEN(D492)=0,1,MATCH(D492,PlayerDetails!$I:$I,0))</f>
        <v>#N/A</v>
      </c>
      <c r="J492" s="128" t="e">
        <f>IF(LEN(E492)=0,1,MATCH(E492,PlayerDetails!$I:$I,0))</f>
        <v>#N/A</v>
      </c>
    </row>
    <row r="493" spans="1:10" x14ac:dyDescent="0.2">
      <c r="A493" s="32" t="s">
        <v>609</v>
      </c>
      <c r="B493" s="1" t="s">
        <v>564</v>
      </c>
      <c r="C493" s="129"/>
      <c r="D493" s="93">
        <f t="shared" si="16"/>
        <v>0</v>
      </c>
      <c r="E493" s="93">
        <f t="shared" si="16"/>
        <v>0</v>
      </c>
      <c r="F493" s="32" t="s">
        <v>134</v>
      </c>
      <c r="H493" s="128">
        <f>IF(LEN(C493)=0,1,MATCH(C493,PlayerDetails!$I:$I,0))</f>
        <v>1</v>
      </c>
      <c r="I493" s="128" t="e">
        <f>IF(LEN(D493)=0,1,MATCH(D493,PlayerDetails!$I:$I,0))</f>
        <v>#N/A</v>
      </c>
      <c r="J493" s="128" t="e">
        <f>IF(LEN(E493)=0,1,MATCH(E493,PlayerDetails!$I:$I,0))</f>
        <v>#N/A</v>
      </c>
    </row>
    <row r="494" spans="1:10" x14ac:dyDescent="0.2">
      <c r="A494" s="32" t="s">
        <v>609</v>
      </c>
      <c r="B494" s="1" t="s">
        <v>565</v>
      </c>
      <c r="C494" s="129"/>
      <c r="D494" s="93">
        <f t="shared" si="16"/>
        <v>0</v>
      </c>
      <c r="E494" s="93">
        <f t="shared" si="16"/>
        <v>0</v>
      </c>
      <c r="F494" s="32" t="s">
        <v>135</v>
      </c>
      <c r="H494" s="128">
        <f>IF(LEN(C494)=0,1,MATCH(C494,PlayerDetails!$I:$I,0))</f>
        <v>1</v>
      </c>
      <c r="I494" s="128" t="e">
        <f>IF(LEN(D494)=0,1,MATCH(D494,PlayerDetails!$I:$I,0))</f>
        <v>#N/A</v>
      </c>
      <c r="J494" s="128" t="e">
        <f>IF(LEN(E494)=0,1,MATCH(E494,PlayerDetails!$I:$I,0))</f>
        <v>#N/A</v>
      </c>
    </row>
    <row r="495" spans="1:10" x14ac:dyDescent="0.2">
      <c r="A495" s="32" t="s">
        <v>609</v>
      </c>
      <c r="B495" s="1" t="s">
        <v>566</v>
      </c>
      <c r="C495" s="129"/>
      <c r="D495" s="93">
        <f t="shared" si="16"/>
        <v>0</v>
      </c>
      <c r="E495" s="93">
        <f t="shared" si="16"/>
        <v>0</v>
      </c>
      <c r="F495" s="32" t="s">
        <v>614</v>
      </c>
      <c r="H495" s="128">
        <f>IF(LEN(C495)=0,1,MATCH(C495,PlayerDetails!$I:$I,0))</f>
        <v>1</v>
      </c>
      <c r="I495" s="128" t="e">
        <f>IF(LEN(D495)=0,1,MATCH(D495,PlayerDetails!$I:$I,0))</f>
        <v>#N/A</v>
      </c>
      <c r="J495" s="128" t="e">
        <f>IF(LEN(E495)=0,1,MATCH(E495,PlayerDetails!$I:$I,0))</f>
        <v>#N/A</v>
      </c>
    </row>
    <row r="496" spans="1:10" x14ac:dyDescent="0.2">
      <c r="A496" s="32" t="s">
        <v>609</v>
      </c>
      <c r="B496" s="1" t="s">
        <v>567</v>
      </c>
      <c r="C496" s="129"/>
      <c r="D496" s="93">
        <f t="shared" si="16"/>
        <v>0</v>
      </c>
      <c r="E496" s="93">
        <f t="shared" si="16"/>
        <v>0</v>
      </c>
      <c r="F496" s="32" t="s">
        <v>615</v>
      </c>
      <c r="H496" s="128">
        <f>IF(LEN(C496)=0,1,MATCH(C496,PlayerDetails!$I:$I,0))</f>
        <v>1</v>
      </c>
      <c r="I496" s="128" t="e">
        <f>IF(LEN(D496)=0,1,MATCH(D496,PlayerDetails!$I:$I,0))</f>
        <v>#N/A</v>
      </c>
      <c r="J496" s="128" t="e">
        <f>IF(LEN(E496)=0,1,MATCH(E496,PlayerDetails!$I:$I,0))</f>
        <v>#N/A</v>
      </c>
    </row>
    <row r="497" spans="1:10" x14ac:dyDescent="0.2">
      <c r="A497" s="32" t="s">
        <v>609</v>
      </c>
      <c r="B497" s="1" t="s">
        <v>568</v>
      </c>
      <c r="C497" s="129"/>
      <c r="D497" s="93">
        <f t="shared" si="16"/>
        <v>0</v>
      </c>
      <c r="E497" s="93">
        <f t="shared" si="16"/>
        <v>0</v>
      </c>
      <c r="F497" s="32" t="s">
        <v>616</v>
      </c>
      <c r="H497" s="128">
        <f>IF(LEN(C497)=0,1,MATCH(C497,PlayerDetails!$I:$I,0))</f>
        <v>1</v>
      </c>
      <c r="I497" s="128" t="e">
        <f>IF(LEN(D497)=0,1,MATCH(D497,PlayerDetails!$I:$I,0))</f>
        <v>#N/A</v>
      </c>
      <c r="J497" s="128" t="e">
        <f>IF(LEN(E497)=0,1,MATCH(E497,PlayerDetails!$I:$I,0))</f>
        <v>#N/A</v>
      </c>
    </row>
    <row r="498" spans="1:10" x14ac:dyDescent="0.2">
      <c r="A498" s="32" t="s">
        <v>609</v>
      </c>
      <c r="B498" s="1" t="s">
        <v>569</v>
      </c>
      <c r="C498" s="129"/>
      <c r="D498" s="93">
        <f t="shared" si="16"/>
        <v>0</v>
      </c>
      <c r="E498" s="93">
        <f t="shared" si="16"/>
        <v>0</v>
      </c>
      <c r="F498" s="32" t="s">
        <v>617</v>
      </c>
      <c r="H498" s="128">
        <f>IF(LEN(C498)=0,1,MATCH(C498,PlayerDetails!$I:$I,0))</f>
        <v>1</v>
      </c>
      <c r="I498" s="128" t="e">
        <f>IF(LEN(D498)=0,1,MATCH(D498,PlayerDetails!$I:$I,0))</f>
        <v>#N/A</v>
      </c>
      <c r="J498" s="128" t="e">
        <f>IF(LEN(E498)=0,1,MATCH(E498,PlayerDetails!$I:$I,0))</f>
        <v>#N/A</v>
      </c>
    </row>
    <row r="499" spans="1:10" x14ac:dyDescent="0.2">
      <c r="A499" s="32" t="s">
        <v>609</v>
      </c>
      <c r="B499" s="1" t="s">
        <v>570</v>
      </c>
      <c r="C499" s="129"/>
      <c r="D499" s="118">
        <f t="shared" si="16"/>
        <v>0</v>
      </c>
      <c r="E499" s="118">
        <f t="shared" si="16"/>
        <v>0</v>
      </c>
      <c r="F499" s="32" t="s">
        <v>203</v>
      </c>
      <c r="H499" s="128">
        <f>IF(LEN(C499)=0,1,MATCH(C499,PlayerDetails!$I:$I,0))</f>
        <v>1</v>
      </c>
      <c r="I499" s="128" t="e">
        <f>IF(LEN(D499)=0,1,MATCH(D499,PlayerDetails!$I:$I,0))</f>
        <v>#N/A</v>
      </c>
      <c r="J499" s="128" t="e">
        <f>IF(LEN(E499)=0,1,MATCH(E499,PlayerDetails!$I:$I,0))</f>
        <v>#N/A</v>
      </c>
    </row>
    <row r="500" spans="1:10" x14ac:dyDescent="0.2">
      <c r="A500" s="32" t="s">
        <v>609</v>
      </c>
      <c r="B500" s="1" t="s">
        <v>571</v>
      </c>
      <c r="C500" s="129"/>
      <c r="D500" s="118">
        <f t="shared" si="16"/>
        <v>0</v>
      </c>
      <c r="E500" s="118">
        <f t="shared" si="16"/>
        <v>0</v>
      </c>
      <c r="F500" s="32" t="s">
        <v>204</v>
      </c>
      <c r="H500" s="128">
        <f>IF(LEN(C500)=0,1,MATCH(C500,PlayerDetails!$I:$I,0))</f>
        <v>1</v>
      </c>
      <c r="I500" s="128" t="e">
        <f>IF(LEN(D500)=0,1,MATCH(D500,PlayerDetails!$I:$I,0))</f>
        <v>#N/A</v>
      </c>
      <c r="J500" s="128" t="e">
        <f>IF(LEN(E500)=0,1,MATCH(E500,PlayerDetails!$I:$I,0))</f>
        <v>#N/A</v>
      </c>
    </row>
    <row r="501" spans="1:10" x14ac:dyDescent="0.2">
      <c r="A501" s="32" t="s">
        <v>609</v>
      </c>
      <c r="B501" s="1" t="s">
        <v>572</v>
      </c>
      <c r="C501" s="129"/>
      <c r="D501" s="118">
        <f t="shared" si="16"/>
        <v>0</v>
      </c>
      <c r="E501" s="118">
        <f t="shared" si="16"/>
        <v>0</v>
      </c>
      <c r="F501" s="32" t="s">
        <v>205</v>
      </c>
      <c r="H501" s="128">
        <f>IF(LEN(C501)=0,1,MATCH(C501,PlayerDetails!$I:$I,0))</f>
        <v>1</v>
      </c>
      <c r="I501" s="128" t="e">
        <f>IF(LEN(D501)=0,1,MATCH(D501,PlayerDetails!$I:$I,0))</f>
        <v>#N/A</v>
      </c>
      <c r="J501" s="128" t="e">
        <f>IF(LEN(E501)=0,1,MATCH(E501,PlayerDetails!$I:$I,0))</f>
        <v>#N/A</v>
      </c>
    </row>
    <row r="502" spans="1:10" x14ac:dyDescent="0.2">
      <c r="A502" s="32" t="s">
        <v>609</v>
      </c>
      <c r="B502" s="1" t="s">
        <v>573</v>
      </c>
      <c r="C502" s="129"/>
      <c r="D502" s="118">
        <f t="shared" si="16"/>
        <v>0</v>
      </c>
      <c r="E502" s="118">
        <f t="shared" si="16"/>
        <v>0</v>
      </c>
      <c r="F502" s="32" t="s">
        <v>206</v>
      </c>
      <c r="H502" s="128">
        <f>IF(LEN(C502)=0,1,MATCH(C502,PlayerDetails!$I:$I,0))</f>
        <v>1</v>
      </c>
      <c r="I502" s="128" t="e">
        <f>IF(LEN(D502)=0,1,MATCH(D502,PlayerDetails!$I:$I,0))</f>
        <v>#N/A</v>
      </c>
      <c r="J502" s="128" t="e">
        <f>IF(LEN(E502)=0,1,MATCH(E502,PlayerDetails!$I:$I,0))</f>
        <v>#N/A</v>
      </c>
    </row>
    <row r="503" spans="1:10" x14ac:dyDescent="0.2">
      <c r="A503" s="32" t="s">
        <v>608</v>
      </c>
      <c r="B503" s="1" t="s">
        <v>574</v>
      </c>
      <c r="C503" s="129"/>
      <c r="D503" s="93">
        <f t="shared" si="16"/>
        <v>0</v>
      </c>
      <c r="E503" s="93">
        <f t="shared" si="16"/>
        <v>0</v>
      </c>
      <c r="F503" s="32" t="s">
        <v>124</v>
      </c>
      <c r="H503" s="128">
        <f>IF(LEN(C503)=0,1,MATCH(C503,PlayerDetails!$I:$I,0))</f>
        <v>1</v>
      </c>
      <c r="I503" s="128" t="e">
        <f>IF(LEN(D503)=0,1,MATCH(D503,PlayerDetails!$I:$I,0))</f>
        <v>#N/A</v>
      </c>
      <c r="J503" s="128" t="e">
        <f>IF(LEN(E503)=0,1,MATCH(E503,PlayerDetails!$I:$I,0))</f>
        <v>#N/A</v>
      </c>
    </row>
    <row r="504" spans="1:10" x14ac:dyDescent="0.2">
      <c r="A504" s="32" t="s">
        <v>608</v>
      </c>
      <c r="B504" s="1" t="s">
        <v>575</v>
      </c>
      <c r="C504" s="129"/>
      <c r="D504" s="93">
        <f t="shared" si="16"/>
        <v>0</v>
      </c>
      <c r="E504" s="93">
        <f t="shared" si="16"/>
        <v>0</v>
      </c>
      <c r="F504" s="32" t="s">
        <v>125</v>
      </c>
      <c r="H504" s="128">
        <f>IF(LEN(C504)=0,1,MATCH(C504,PlayerDetails!$I:$I,0))</f>
        <v>1</v>
      </c>
      <c r="I504" s="128" t="e">
        <f>IF(LEN(D504)=0,1,MATCH(D504,PlayerDetails!$I:$I,0))</f>
        <v>#N/A</v>
      </c>
      <c r="J504" s="128" t="e">
        <f>IF(LEN(E504)=0,1,MATCH(E504,PlayerDetails!$I:$I,0))</f>
        <v>#N/A</v>
      </c>
    </row>
    <row r="505" spans="1:10" x14ac:dyDescent="0.2">
      <c r="A505" s="32" t="s">
        <v>608</v>
      </c>
      <c r="B505" s="1" t="s">
        <v>576</v>
      </c>
      <c r="C505" s="129"/>
      <c r="D505" s="93">
        <f t="shared" si="16"/>
        <v>0</v>
      </c>
      <c r="E505" s="93">
        <f t="shared" si="16"/>
        <v>0</v>
      </c>
      <c r="F505" s="32" t="s">
        <v>126</v>
      </c>
      <c r="H505" s="128">
        <f>IF(LEN(C505)=0,1,MATCH(C505,PlayerDetails!$I:$I,0))</f>
        <v>1</v>
      </c>
      <c r="I505" s="128" t="e">
        <f>IF(LEN(D505)=0,1,MATCH(D505,PlayerDetails!$I:$I,0))</f>
        <v>#N/A</v>
      </c>
      <c r="J505" s="128" t="e">
        <f>IF(LEN(E505)=0,1,MATCH(E505,PlayerDetails!$I:$I,0))</f>
        <v>#N/A</v>
      </c>
    </row>
    <row r="506" spans="1:10" x14ac:dyDescent="0.2">
      <c r="A506" s="32" t="s">
        <v>608</v>
      </c>
      <c r="B506" s="1" t="s">
        <v>577</v>
      </c>
      <c r="C506" s="129"/>
      <c r="D506" s="93">
        <f>C506</f>
        <v>0</v>
      </c>
      <c r="E506" s="93">
        <f t="shared" si="16"/>
        <v>0</v>
      </c>
      <c r="F506" s="32" t="s">
        <v>127</v>
      </c>
      <c r="H506" s="128">
        <f>IF(LEN(C506)=0,1,MATCH(C506,PlayerDetails!$I:$I,0))</f>
        <v>1</v>
      </c>
      <c r="I506" s="128" t="e">
        <f>IF(LEN(D506)=0,1,MATCH(D506,PlayerDetails!$I:$I,0))</f>
        <v>#N/A</v>
      </c>
      <c r="J506" s="128" t="e">
        <f>IF(LEN(E506)=0,1,MATCH(E506,PlayerDetails!$I:$I,0))</f>
        <v>#N/A</v>
      </c>
    </row>
    <row r="507" spans="1:10" x14ac:dyDescent="0.2">
      <c r="A507" s="32" t="s">
        <v>608</v>
      </c>
      <c r="B507" s="1" t="s">
        <v>578</v>
      </c>
      <c r="C507" s="129"/>
      <c r="D507" s="93">
        <f t="shared" si="16"/>
        <v>0</v>
      </c>
      <c r="E507" s="93">
        <f t="shared" si="16"/>
        <v>0</v>
      </c>
      <c r="F507" s="32" t="s">
        <v>128</v>
      </c>
      <c r="H507" s="128">
        <f>IF(LEN(C507)=0,1,MATCH(C507,PlayerDetails!$I:$I,0))</f>
        <v>1</v>
      </c>
      <c r="I507" s="128" t="e">
        <f>IF(LEN(D507)=0,1,MATCH(D507,PlayerDetails!$I:$I,0))</f>
        <v>#N/A</v>
      </c>
      <c r="J507" s="128" t="e">
        <f>IF(LEN(E507)=0,1,MATCH(E507,PlayerDetails!$I:$I,0))</f>
        <v>#N/A</v>
      </c>
    </row>
    <row r="508" spans="1:10" x14ac:dyDescent="0.2">
      <c r="A508" s="32" t="s">
        <v>608</v>
      </c>
      <c r="B508" s="1" t="s">
        <v>579</v>
      </c>
      <c r="C508" s="129"/>
      <c r="D508" s="93">
        <f t="shared" si="16"/>
        <v>0</v>
      </c>
      <c r="E508" s="93">
        <f t="shared" si="16"/>
        <v>0</v>
      </c>
      <c r="F508" s="32" t="s">
        <v>129</v>
      </c>
      <c r="H508" s="128">
        <f>IF(LEN(C508)=0,1,MATCH(C508,PlayerDetails!$I:$I,0))</f>
        <v>1</v>
      </c>
      <c r="I508" s="128" t="e">
        <f>IF(LEN(D508)=0,1,MATCH(D508,PlayerDetails!$I:$I,0))</f>
        <v>#N/A</v>
      </c>
      <c r="J508" s="128" t="e">
        <f>IF(LEN(E508)=0,1,MATCH(E508,PlayerDetails!$I:$I,0))</f>
        <v>#N/A</v>
      </c>
    </row>
    <row r="509" spans="1:10" x14ac:dyDescent="0.2">
      <c r="A509" s="32" t="s">
        <v>608</v>
      </c>
      <c r="B509" s="1" t="s">
        <v>580</v>
      </c>
      <c r="C509" s="129"/>
      <c r="D509" s="93">
        <f t="shared" si="16"/>
        <v>0</v>
      </c>
      <c r="E509" s="93">
        <f t="shared" si="16"/>
        <v>0</v>
      </c>
      <c r="F509" s="32" t="s">
        <v>130</v>
      </c>
      <c r="H509" s="128">
        <f>IF(LEN(C509)=0,1,MATCH(C509,PlayerDetails!$I:$I,0))</f>
        <v>1</v>
      </c>
      <c r="I509" s="128" t="e">
        <f>IF(LEN(D509)=0,1,MATCH(D509,PlayerDetails!$I:$I,0))</f>
        <v>#N/A</v>
      </c>
      <c r="J509" s="128" t="e">
        <f>IF(LEN(E509)=0,1,MATCH(E509,PlayerDetails!$I:$I,0))</f>
        <v>#N/A</v>
      </c>
    </row>
    <row r="510" spans="1:10" x14ac:dyDescent="0.2">
      <c r="A510" s="32" t="s">
        <v>608</v>
      </c>
      <c r="B510" s="1" t="s">
        <v>581</v>
      </c>
      <c r="C510" s="129"/>
      <c r="D510" s="93">
        <f t="shared" si="16"/>
        <v>0</v>
      </c>
      <c r="E510" s="93">
        <f t="shared" si="16"/>
        <v>0</v>
      </c>
      <c r="F510" s="32" t="s">
        <v>131</v>
      </c>
      <c r="H510" s="128">
        <f>IF(LEN(C510)=0,1,MATCH(C510,PlayerDetails!$I:$I,0))</f>
        <v>1</v>
      </c>
      <c r="I510" s="128" t="e">
        <f>IF(LEN(D510)=0,1,MATCH(D510,PlayerDetails!$I:$I,0))</f>
        <v>#N/A</v>
      </c>
      <c r="J510" s="128" t="e">
        <f>IF(LEN(E510)=0,1,MATCH(E510,PlayerDetails!$I:$I,0))</f>
        <v>#N/A</v>
      </c>
    </row>
    <row r="511" spans="1:10" x14ac:dyDescent="0.2">
      <c r="A511" s="32" t="s">
        <v>608</v>
      </c>
      <c r="B511" s="1" t="s">
        <v>582</v>
      </c>
      <c r="C511" s="129"/>
      <c r="D511" s="93">
        <f t="shared" si="16"/>
        <v>0</v>
      </c>
      <c r="E511" s="93">
        <f t="shared" si="16"/>
        <v>0</v>
      </c>
      <c r="F511" s="32" t="s">
        <v>132</v>
      </c>
      <c r="H511" s="128">
        <f>IF(LEN(C511)=0,1,MATCH(C511,PlayerDetails!$I:$I,0))</f>
        <v>1</v>
      </c>
      <c r="I511" s="128" t="e">
        <f>IF(LEN(D511)=0,1,MATCH(D511,PlayerDetails!$I:$I,0))</f>
        <v>#N/A</v>
      </c>
      <c r="J511" s="128" t="e">
        <f>IF(LEN(E511)=0,1,MATCH(E511,PlayerDetails!$I:$I,0))</f>
        <v>#N/A</v>
      </c>
    </row>
    <row r="512" spans="1:10" x14ac:dyDescent="0.2">
      <c r="A512" s="32" t="s">
        <v>608</v>
      </c>
      <c r="B512" s="1" t="s">
        <v>583</v>
      </c>
      <c r="C512" s="129"/>
      <c r="D512" s="93">
        <f t="shared" si="16"/>
        <v>0</v>
      </c>
      <c r="E512" s="93">
        <f t="shared" si="16"/>
        <v>0</v>
      </c>
      <c r="F512" s="32" t="s">
        <v>133</v>
      </c>
      <c r="H512" s="128">
        <f>IF(LEN(C512)=0,1,MATCH(C512,PlayerDetails!$I:$I,0))</f>
        <v>1</v>
      </c>
      <c r="I512" s="128" t="e">
        <f>IF(LEN(D512)=0,1,MATCH(D512,PlayerDetails!$I:$I,0))</f>
        <v>#N/A</v>
      </c>
      <c r="J512" s="128" t="e">
        <f>IF(LEN(E512)=0,1,MATCH(E512,PlayerDetails!$I:$I,0))</f>
        <v>#N/A</v>
      </c>
    </row>
    <row r="513" spans="1:10" x14ac:dyDescent="0.2">
      <c r="A513" s="32" t="s">
        <v>608</v>
      </c>
      <c r="B513" s="1" t="s">
        <v>584</v>
      </c>
      <c r="C513" s="129"/>
      <c r="D513" s="93">
        <f t="shared" si="16"/>
        <v>0</v>
      </c>
      <c r="E513" s="93">
        <f t="shared" si="16"/>
        <v>0</v>
      </c>
      <c r="F513" s="32" t="s">
        <v>134</v>
      </c>
      <c r="H513" s="128">
        <f>IF(LEN(C513)=0,1,MATCH(C513,PlayerDetails!$I:$I,0))</f>
        <v>1</v>
      </c>
      <c r="I513" s="128" t="e">
        <f>IF(LEN(D513)=0,1,MATCH(D513,PlayerDetails!$I:$I,0))</f>
        <v>#N/A</v>
      </c>
      <c r="J513" s="128" t="e">
        <f>IF(LEN(E513)=0,1,MATCH(E513,PlayerDetails!$I:$I,0))</f>
        <v>#N/A</v>
      </c>
    </row>
    <row r="514" spans="1:10" x14ac:dyDescent="0.2">
      <c r="A514" s="32" t="s">
        <v>608</v>
      </c>
      <c r="B514" s="1" t="s">
        <v>585</v>
      </c>
      <c r="C514" s="129"/>
      <c r="D514" s="93">
        <f t="shared" si="16"/>
        <v>0</v>
      </c>
      <c r="E514" s="93">
        <f t="shared" si="16"/>
        <v>0</v>
      </c>
      <c r="F514" s="32" t="s">
        <v>135</v>
      </c>
      <c r="H514" s="128">
        <f>IF(LEN(C514)=0,1,MATCH(C514,PlayerDetails!$I:$I,0))</f>
        <v>1</v>
      </c>
      <c r="I514" s="128" t="e">
        <f>IF(LEN(D514)=0,1,MATCH(D514,PlayerDetails!$I:$I,0))</f>
        <v>#N/A</v>
      </c>
      <c r="J514" s="128" t="e">
        <f>IF(LEN(E514)=0,1,MATCH(E514,PlayerDetails!$I:$I,0))</f>
        <v>#N/A</v>
      </c>
    </row>
    <row r="515" spans="1:10" x14ac:dyDescent="0.2">
      <c r="A515" s="32" t="s">
        <v>608</v>
      </c>
      <c r="B515" s="1" t="s">
        <v>586</v>
      </c>
      <c r="C515" s="129"/>
      <c r="D515" s="93">
        <f t="shared" si="16"/>
        <v>0</v>
      </c>
      <c r="E515" s="93">
        <f t="shared" si="16"/>
        <v>0</v>
      </c>
      <c r="F515" s="32" t="s">
        <v>614</v>
      </c>
      <c r="H515" s="128">
        <f>IF(LEN(C515)=0,1,MATCH(C515,PlayerDetails!$I:$I,0))</f>
        <v>1</v>
      </c>
      <c r="I515" s="128" t="e">
        <f>IF(LEN(D515)=0,1,MATCH(D515,PlayerDetails!$I:$I,0))</f>
        <v>#N/A</v>
      </c>
      <c r="J515" s="128" t="e">
        <f>IF(LEN(E515)=0,1,MATCH(E515,PlayerDetails!$I:$I,0))</f>
        <v>#N/A</v>
      </c>
    </row>
    <row r="516" spans="1:10" x14ac:dyDescent="0.2">
      <c r="A516" s="32" t="s">
        <v>608</v>
      </c>
      <c r="B516" s="1" t="s">
        <v>587</v>
      </c>
      <c r="C516" s="129"/>
      <c r="D516" s="93">
        <f t="shared" si="16"/>
        <v>0</v>
      </c>
      <c r="E516" s="93">
        <f t="shared" si="16"/>
        <v>0</v>
      </c>
      <c r="F516" s="32" t="s">
        <v>615</v>
      </c>
      <c r="H516" s="128">
        <f>IF(LEN(C516)=0,1,MATCH(C516,PlayerDetails!$I:$I,0))</f>
        <v>1</v>
      </c>
      <c r="I516" s="128" t="e">
        <f>IF(LEN(D516)=0,1,MATCH(D516,PlayerDetails!$I:$I,0))</f>
        <v>#N/A</v>
      </c>
      <c r="J516" s="128" t="e">
        <f>IF(LEN(E516)=0,1,MATCH(E516,PlayerDetails!$I:$I,0))</f>
        <v>#N/A</v>
      </c>
    </row>
    <row r="517" spans="1:10" x14ac:dyDescent="0.2">
      <c r="A517" s="32" t="s">
        <v>608</v>
      </c>
      <c r="B517" s="1" t="s">
        <v>588</v>
      </c>
      <c r="C517" s="129"/>
      <c r="D517" s="93">
        <f t="shared" si="16"/>
        <v>0</v>
      </c>
      <c r="E517" s="93">
        <f t="shared" si="16"/>
        <v>0</v>
      </c>
      <c r="F517" s="32" t="s">
        <v>616</v>
      </c>
      <c r="H517" s="128">
        <f>IF(LEN(C517)=0,1,MATCH(C517,PlayerDetails!$I:$I,0))</f>
        <v>1</v>
      </c>
      <c r="I517" s="128" t="e">
        <f>IF(LEN(D517)=0,1,MATCH(D517,PlayerDetails!$I:$I,0))</f>
        <v>#N/A</v>
      </c>
      <c r="J517" s="128" t="e">
        <f>IF(LEN(E517)=0,1,MATCH(E517,PlayerDetails!$I:$I,0))</f>
        <v>#N/A</v>
      </c>
    </row>
    <row r="518" spans="1:10" x14ac:dyDescent="0.2">
      <c r="A518" s="32" t="s">
        <v>608</v>
      </c>
      <c r="B518" s="1" t="s">
        <v>589</v>
      </c>
      <c r="C518" s="129"/>
      <c r="D518" s="93">
        <f t="shared" si="16"/>
        <v>0</v>
      </c>
      <c r="E518" s="93">
        <f t="shared" si="16"/>
        <v>0</v>
      </c>
      <c r="F518" s="32" t="s">
        <v>617</v>
      </c>
      <c r="H518" s="128">
        <f>IF(LEN(C518)=0,1,MATCH(C518,PlayerDetails!$I:$I,0))</f>
        <v>1</v>
      </c>
      <c r="I518" s="128" t="e">
        <f>IF(LEN(D518)=0,1,MATCH(D518,PlayerDetails!$I:$I,0))</f>
        <v>#N/A</v>
      </c>
      <c r="J518" s="128" t="e">
        <f>IF(LEN(E518)=0,1,MATCH(E518,PlayerDetails!$I:$I,0))</f>
        <v>#N/A</v>
      </c>
    </row>
    <row r="519" spans="1:10" x14ac:dyDescent="0.2">
      <c r="A519" s="32" t="s">
        <v>608</v>
      </c>
      <c r="B519" s="1" t="s">
        <v>590</v>
      </c>
      <c r="C519" s="129"/>
      <c r="D519" s="118">
        <f t="shared" si="16"/>
        <v>0</v>
      </c>
      <c r="E519" s="118">
        <f t="shared" si="16"/>
        <v>0</v>
      </c>
      <c r="F519" s="32" t="s">
        <v>203</v>
      </c>
      <c r="H519" s="128">
        <f>IF(LEN(C519)=0,1,MATCH(C519,PlayerDetails!$I:$I,0))</f>
        <v>1</v>
      </c>
      <c r="I519" s="128" t="e">
        <f>IF(LEN(D519)=0,1,MATCH(D519,PlayerDetails!$I:$I,0))</f>
        <v>#N/A</v>
      </c>
      <c r="J519" s="128" t="e">
        <f>IF(LEN(E519)=0,1,MATCH(E519,PlayerDetails!$I:$I,0))</f>
        <v>#N/A</v>
      </c>
    </row>
    <row r="520" spans="1:10" x14ac:dyDescent="0.2">
      <c r="A520" s="32" t="s">
        <v>608</v>
      </c>
      <c r="B520" s="1" t="s">
        <v>591</v>
      </c>
      <c r="C520" s="129"/>
      <c r="D520" s="118">
        <f t="shared" si="16"/>
        <v>0</v>
      </c>
      <c r="E520" s="118">
        <f t="shared" si="16"/>
        <v>0</v>
      </c>
      <c r="F520" s="32" t="s">
        <v>204</v>
      </c>
      <c r="H520" s="128">
        <f>IF(LEN(C520)=0,1,MATCH(C520,PlayerDetails!$I:$I,0))</f>
        <v>1</v>
      </c>
      <c r="I520" s="128" t="e">
        <f>IF(LEN(D520)=0,1,MATCH(D520,PlayerDetails!$I:$I,0))</f>
        <v>#N/A</v>
      </c>
      <c r="J520" s="128" t="e">
        <f>IF(LEN(E520)=0,1,MATCH(E520,PlayerDetails!$I:$I,0))</f>
        <v>#N/A</v>
      </c>
    </row>
    <row r="521" spans="1:10" x14ac:dyDescent="0.2">
      <c r="A521" s="32" t="s">
        <v>608</v>
      </c>
      <c r="B521" s="1" t="s">
        <v>592</v>
      </c>
      <c r="C521" s="129"/>
      <c r="D521" s="118">
        <f t="shared" si="16"/>
        <v>0</v>
      </c>
      <c r="E521" s="118">
        <f t="shared" si="16"/>
        <v>0</v>
      </c>
      <c r="F521" s="32" t="s">
        <v>205</v>
      </c>
      <c r="H521" s="128">
        <f>IF(LEN(C521)=0,1,MATCH(C521,PlayerDetails!$I:$I,0))</f>
        <v>1</v>
      </c>
      <c r="I521" s="128" t="e">
        <f>IF(LEN(D521)=0,1,MATCH(D521,PlayerDetails!$I:$I,0))</f>
        <v>#N/A</v>
      </c>
      <c r="J521" s="128" t="e">
        <f>IF(LEN(E521)=0,1,MATCH(E521,PlayerDetails!$I:$I,0))</f>
        <v>#N/A</v>
      </c>
    </row>
    <row r="522" spans="1:10" x14ac:dyDescent="0.2">
      <c r="A522" s="32" t="s">
        <v>608</v>
      </c>
      <c r="B522" s="1" t="s">
        <v>593</v>
      </c>
      <c r="C522" s="129"/>
      <c r="D522" s="118">
        <f t="shared" si="16"/>
        <v>0</v>
      </c>
      <c r="E522" s="118">
        <f t="shared" si="16"/>
        <v>0</v>
      </c>
      <c r="F522" s="32" t="s">
        <v>206</v>
      </c>
      <c r="H522" s="128">
        <f>IF(LEN(C522)=0,1,MATCH(C522,PlayerDetails!$I:$I,0))</f>
        <v>1</v>
      </c>
      <c r="I522" s="128" t="e">
        <f>IF(LEN(D522)=0,1,MATCH(D522,PlayerDetails!$I:$I,0))</f>
        <v>#N/A</v>
      </c>
      <c r="J522" s="128" t="e">
        <f>IF(LEN(E522)=0,1,MATCH(E522,PlayerDetails!$I:$I,0))</f>
        <v>#N/A</v>
      </c>
    </row>
    <row r="523" spans="1:10" x14ac:dyDescent="0.2">
      <c r="D523" s="93"/>
    </row>
    <row r="524" spans="1:10" x14ac:dyDescent="0.2">
      <c r="D524" s="93"/>
    </row>
    <row r="525" spans="1:10" x14ac:dyDescent="0.2">
      <c r="D525" s="93"/>
    </row>
    <row r="526" spans="1:10" x14ac:dyDescent="0.2">
      <c r="D526" s="93"/>
    </row>
    <row r="527" spans="1:10" x14ac:dyDescent="0.2">
      <c r="D527" s="93"/>
    </row>
    <row r="528" spans="1:10" x14ac:dyDescent="0.2">
      <c r="D528" s="93"/>
    </row>
    <row r="529" spans="4:4" x14ac:dyDescent="0.2">
      <c r="D529" s="93"/>
    </row>
    <row r="530" spans="4:4" x14ac:dyDescent="0.2">
      <c r="D530" s="93"/>
    </row>
    <row r="531" spans="4:4" x14ac:dyDescent="0.2">
      <c r="D531" s="93"/>
    </row>
    <row r="532" spans="4:4" x14ac:dyDescent="0.2">
      <c r="D532" s="93"/>
    </row>
    <row r="533" spans="4:4" x14ac:dyDescent="0.2">
      <c r="D533" s="93"/>
    </row>
    <row r="534" spans="4:4" x14ac:dyDescent="0.2">
      <c r="D534" s="93"/>
    </row>
    <row r="535" spans="4:4" x14ac:dyDescent="0.2">
      <c r="D535" s="93"/>
    </row>
    <row r="536" spans="4:4" x14ac:dyDescent="0.2">
      <c r="D536" s="93"/>
    </row>
    <row r="537" spans="4:4" x14ac:dyDescent="0.2">
      <c r="D537" s="93"/>
    </row>
    <row r="538" spans="4:4" x14ac:dyDescent="0.2">
      <c r="D538" s="93"/>
    </row>
    <row r="539" spans="4:4" x14ac:dyDescent="0.2">
      <c r="D539" s="93"/>
    </row>
    <row r="540" spans="4:4" x14ac:dyDescent="0.2">
      <c r="D540" s="93"/>
    </row>
    <row r="541" spans="4:4" x14ac:dyDescent="0.2">
      <c r="D541" s="93"/>
    </row>
    <row r="542" spans="4:4" x14ac:dyDescent="0.2">
      <c r="D542" s="93"/>
    </row>
    <row r="543" spans="4:4" x14ac:dyDescent="0.2">
      <c r="D543" s="93"/>
    </row>
    <row r="544" spans="4:4" x14ac:dyDescent="0.2">
      <c r="D544" s="93"/>
    </row>
    <row r="545" spans="4:4" x14ac:dyDescent="0.2">
      <c r="D545" s="93"/>
    </row>
    <row r="546" spans="4:4" x14ac:dyDescent="0.2">
      <c r="D546" s="93"/>
    </row>
    <row r="547" spans="4:4" x14ac:dyDescent="0.2">
      <c r="D547" s="93"/>
    </row>
    <row r="548" spans="4:4" x14ac:dyDescent="0.2">
      <c r="D548" s="93"/>
    </row>
    <row r="549" spans="4:4" x14ac:dyDescent="0.2">
      <c r="D549" s="93"/>
    </row>
    <row r="550" spans="4:4" x14ac:dyDescent="0.2">
      <c r="D550" s="93"/>
    </row>
    <row r="551" spans="4:4" x14ac:dyDescent="0.2">
      <c r="D551" s="93"/>
    </row>
    <row r="552" spans="4:4" x14ac:dyDescent="0.2">
      <c r="D552" s="93"/>
    </row>
    <row r="553" spans="4:4" x14ac:dyDescent="0.2">
      <c r="D553" s="93"/>
    </row>
    <row r="554" spans="4:4" x14ac:dyDescent="0.2">
      <c r="D554" s="93"/>
    </row>
    <row r="555" spans="4:4" x14ac:dyDescent="0.2">
      <c r="D555" s="93"/>
    </row>
    <row r="556" spans="4:4" x14ac:dyDescent="0.2">
      <c r="D556" s="93"/>
    </row>
    <row r="557" spans="4:4" x14ac:dyDescent="0.2">
      <c r="D557" s="93"/>
    </row>
    <row r="558" spans="4:4" x14ac:dyDescent="0.2">
      <c r="D558" s="93"/>
    </row>
    <row r="559" spans="4:4" x14ac:dyDescent="0.2">
      <c r="D559" s="93"/>
    </row>
    <row r="560" spans="4:4" x14ac:dyDescent="0.2">
      <c r="D560" s="93"/>
    </row>
    <row r="561" spans="4:4" x14ac:dyDescent="0.2">
      <c r="D561" s="93"/>
    </row>
    <row r="562" spans="4:4" x14ac:dyDescent="0.2">
      <c r="D562" s="93"/>
    </row>
    <row r="563" spans="4:4" x14ac:dyDescent="0.2">
      <c r="D563" s="93"/>
    </row>
    <row r="564" spans="4:4" x14ac:dyDescent="0.2">
      <c r="D564" s="93"/>
    </row>
    <row r="565" spans="4:4" x14ac:dyDescent="0.2">
      <c r="D565" s="93"/>
    </row>
    <row r="566" spans="4:4" x14ac:dyDescent="0.2">
      <c r="D566" s="93"/>
    </row>
    <row r="567" spans="4:4" x14ac:dyDescent="0.2">
      <c r="D567" s="93"/>
    </row>
    <row r="568" spans="4:4" x14ac:dyDescent="0.2">
      <c r="D568" s="93"/>
    </row>
    <row r="569" spans="4:4" x14ac:dyDescent="0.2">
      <c r="D569" s="93"/>
    </row>
    <row r="570" spans="4:4" x14ac:dyDescent="0.2">
      <c r="D570" s="93"/>
    </row>
    <row r="571" spans="4:4" x14ac:dyDescent="0.2">
      <c r="D571" s="93"/>
    </row>
    <row r="572" spans="4:4" x14ac:dyDescent="0.2">
      <c r="D572" s="93"/>
    </row>
    <row r="573" spans="4:4" x14ac:dyDescent="0.2">
      <c r="D573" s="93"/>
    </row>
    <row r="574" spans="4:4" x14ac:dyDescent="0.2">
      <c r="D574" s="93"/>
    </row>
    <row r="575" spans="4:4" x14ac:dyDescent="0.2">
      <c r="D575" s="93"/>
    </row>
    <row r="576" spans="4:4" x14ac:dyDescent="0.2">
      <c r="D576" s="93"/>
    </row>
    <row r="577" spans="4:4" x14ac:dyDescent="0.2">
      <c r="D577" s="93"/>
    </row>
    <row r="578" spans="4:4" x14ac:dyDescent="0.2">
      <c r="D578" s="93"/>
    </row>
    <row r="579" spans="4:4" x14ac:dyDescent="0.2">
      <c r="D579" s="93"/>
    </row>
    <row r="580" spans="4:4" x14ac:dyDescent="0.2">
      <c r="D580" s="93"/>
    </row>
    <row r="581" spans="4:4" x14ac:dyDescent="0.2">
      <c r="D581" s="93"/>
    </row>
    <row r="582" spans="4:4" x14ac:dyDescent="0.2">
      <c r="D582" s="93"/>
    </row>
    <row r="583" spans="4:4" x14ac:dyDescent="0.2">
      <c r="D583" s="93"/>
    </row>
    <row r="584" spans="4:4" x14ac:dyDescent="0.2">
      <c r="D584" s="93"/>
    </row>
    <row r="585" spans="4:4" x14ac:dyDescent="0.2">
      <c r="D585" s="93"/>
    </row>
    <row r="586" spans="4:4" x14ac:dyDescent="0.2">
      <c r="D586" s="93"/>
    </row>
    <row r="587" spans="4:4" x14ac:dyDescent="0.2">
      <c r="D587" s="93"/>
    </row>
    <row r="588" spans="4:4" x14ac:dyDescent="0.2">
      <c r="D588" s="93"/>
    </row>
    <row r="589" spans="4:4" x14ac:dyDescent="0.2">
      <c r="D589" s="93"/>
    </row>
    <row r="590" spans="4:4" x14ac:dyDescent="0.2">
      <c r="D590" s="93"/>
    </row>
    <row r="591" spans="4:4" x14ac:dyDescent="0.2">
      <c r="D591" s="93"/>
    </row>
    <row r="592" spans="4:4" x14ac:dyDescent="0.2">
      <c r="D592" s="93"/>
    </row>
    <row r="593" spans="4:4" x14ac:dyDescent="0.2">
      <c r="D593" s="93"/>
    </row>
    <row r="594" spans="4:4" x14ac:dyDescent="0.2">
      <c r="D594" s="93"/>
    </row>
    <row r="595" spans="4:4" x14ac:dyDescent="0.2">
      <c r="D595" s="93"/>
    </row>
    <row r="596" spans="4:4" x14ac:dyDescent="0.2">
      <c r="D596" s="93"/>
    </row>
    <row r="597" spans="4:4" x14ac:dyDescent="0.2">
      <c r="D597" s="93"/>
    </row>
    <row r="598" spans="4:4" x14ac:dyDescent="0.2">
      <c r="D598" s="93"/>
    </row>
    <row r="599" spans="4:4" x14ac:dyDescent="0.2">
      <c r="D599" s="93"/>
    </row>
    <row r="600" spans="4:4" x14ac:dyDescent="0.2">
      <c r="D600" s="93"/>
    </row>
    <row r="601" spans="4:4" x14ac:dyDescent="0.2">
      <c r="D601" s="93"/>
    </row>
    <row r="602" spans="4:4" x14ac:dyDescent="0.2">
      <c r="D602" s="93"/>
    </row>
    <row r="603" spans="4:4" x14ac:dyDescent="0.2">
      <c r="D603" s="93"/>
    </row>
    <row r="604" spans="4:4" x14ac:dyDescent="0.2">
      <c r="D604" s="93"/>
    </row>
    <row r="605" spans="4:4" x14ac:dyDescent="0.2">
      <c r="D605" s="93"/>
    </row>
    <row r="606" spans="4:4" x14ac:dyDescent="0.2">
      <c r="D606" s="93"/>
    </row>
    <row r="607" spans="4:4" x14ac:dyDescent="0.2">
      <c r="D607" s="93"/>
    </row>
    <row r="608" spans="4:4" x14ac:dyDescent="0.2">
      <c r="D608" s="93"/>
    </row>
    <row r="609" spans="4:4" x14ac:dyDescent="0.2">
      <c r="D609" s="93"/>
    </row>
    <row r="610" spans="4:4" x14ac:dyDescent="0.2">
      <c r="D610" s="93"/>
    </row>
    <row r="611" spans="4:4" x14ac:dyDescent="0.2">
      <c r="D611" s="93"/>
    </row>
    <row r="612" spans="4:4" x14ac:dyDescent="0.2">
      <c r="D612" s="93"/>
    </row>
    <row r="613" spans="4:4" x14ac:dyDescent="0.2">
      <c r="D613" s="93"/>
    </row>
    <row r="614" spans="4:4" x14ac:dyDescent="0.2">
      <c r="D614" s="93"/>
    </row>
    <row r="615" spans="4:4" x14ac:dyDescent="0.2">
      <c r="D615" s="93"/>
    </row>
    <row r="616" spans="4:4" x14ac:dyDescent="0.2">
      <c r="D616" s="93"/>
    </row>
    <row r="617" spans="4:4" x14ac:dyDescent="0.2">
      <c r="D617" s="93"/>
    </row>
    <row r="618" spans="4:4" x14ac:dyDescent="0.2">
      <c r="D618" s="93"/>
    </row>
    <row r="619" spans="4:4" x14ac:dyDescent="0.2">
      <c r="D619" s="93"/>
    </row>
    <row r="620" spans="4:4" x14ac:dyDescent="0.2">
      <c r="D620" s="93"/>
    </row>
    <row r="621" spans="4:4" x14ac:dyDescent="0.2">
      <c r="D621" s="93"/>
    </row>
    <row r="622" spans="4:4" x14ac:dyDescent="0.2">
      <c r="D622" s="93"/>
    </row>
    <row r="623" spans="4:4" x14ac:dyDescent="0.2">
      <c r="D623" s="93"/>
    </row>
    <row r="624" spans="4:4" x14ac:dyDescent="0.2">
      <c r="D624" s="93"/>
    </row>
    <row r="625" spans="4:4" x14ac:dyDescent="0.2">
      <c r="D625" s="93"/>
    </row>
    <row r="626" spans="4:4" x14ac:dyDescent="0.2">
      <c r="D626" s="93"/>
    </row>
    <row r="627" spans="4:4" x14ac:dyDescent="0.2">
      <c r="D627" s="93"/>
    </row>
    <row r="628" spans="4:4" x14ac:dyDescent="0.2">
      <c r="D628" s="93"/>
    </row>
    <row r="629" spans="4:4" x14ac:dyDescent="0.2">
      <c r="D629" s="93"/>
    </row>
    <row r="630" spans="4:4" x14ac:dyDescent="0.2">
      <c r="D630" s="93"/>
    </row>
    <row r="631" spans="4:4" x14ac:dyDescent="0.2">
      <c r="D631" s="93"/>
    </row>
    <row r="632" spans="4:4" x14ac:dyDescent="0.2">
      <c r="D632" s="93"/>
    </row>
    <row r="633" spans="4:4" x14ac:dyDescent="0.2">
      <c r="D633" s="93"/>
    </row>
    <row r="634" spans="4:4" x14ac:dyDescent="0.2">
      <c r="D634" s="93"/>
    </row>
    <row r="635" spans="4:4" x14ac:dyDescent="0.2">
      <c r="D635" s="93"/>
    </row>
    <row r="636" spans="4:4" x14ac:dyDescent="0.2">
      <c r="D636" s="93"/>
    </row>
    <row r="637" spans="4:4" x14ac:dyDescent="0.2">
      <c r="D637" s="93"/>
    </row>
    <row r="638" spans="4:4" x14ac:dyDescent="0.2">
      <c r="D638" s="93"/>
    </row>
    <row r="639" spans="4:4" x14ac:dyDescent="0.2">
      <c r="D639" s="93"/>
    </row>
    <row r="640" spans="4:4" x14ac:dyDescent="0.2">
      <c r="D640" s="93"/>
    </row>
    <row r="641" spans="4:4" x14ac:dyDescent="0.2">
      <c r="D641" s="93"/>
    </row>
    <row r="642" spans="4:4" x14ac:dyDescent="0.2">
      <c r="D642" s="93"/>
    </row>
    <row r="643" spans="4:4" x14ac:dyDescent="0.2">
      <c r="D643" s="93"/>
    </row>
    <row r="644" spans="4:4" x14ac:dyDescent="0.2">
      <c r="D644" s="93"/>
    </row>
    <row r="645" spans="4:4" x14ac:dyDescent="0.2">
      <c r="D645" s="93"/>
    </row>
    <row r="646" spans="4:4" x14ac:dyDescent="0.2">
      <c r="D646" s="93"/>
    </row>
    <row r="647" spans="4:4" x14ac:dyDescent="0.2">
      <c r="D647" s="93"/>
    </row>
    <row r="648" spans="4:4" x14ac:dyDescent="0.2">
      <c r="D648" s="93"/>
    </row>
    <row r="649" spans="4:4" x14ac:dyDescent="0.2">
      <c r="D649" s="93"/>
    </row>
    <row r="650" spans="4:4" x14ac:dyDescent="0.2">
      <c r="D650" s="93"/>
    </row>
    <row r="651" spans="4:4" x14ac:dyDescent="0.2">
      <c r="D651" s="93"/>
    </row>
    <row r="652" spans="4:4" x14ac:dyDescent="0.2">
      <c r="D652" s="93"/>
    </row>
    <row r="653" spans="4:4" x14ac:dyDescent="0.2">
      <c r="D653" s="93"/>
    </row>
    <row r="654" spans="4:4" x14ac:dyDescent="0.2">
      <c r="D654" s="93"/>
    </row>
    <row r="655" spans="4:4" x14ac:dyDescent="0.2">
      <c r="D655" s="93"/>
    </row>
    <row r="656" spans="4:4" x14ac:dyDescent="0.2">
      <c r="D656" s="93"/>
    </row>
    <row r="657" spans="4:4" x14ac:dyDescent="0.2">
      <c r="D657" s="93"/>
    </row>
    <row r="658" spans="4:4" x14ac:dyDescent="0.2">
      <c r="D658" s="93"/>
    </row>
    <row r="659" spans="4:4" x14ac:dyDescent="0.2">
      <c r="D659" s="93"/>
    </row>
    <row r="660" spans="4:4" x14ac:dyDescent="0.2">
      <c r="D660" s="93"/>
    </row>
    <row r="661" spans="4:4" x14ac:dyDescent="0.2">
      <c r="D661" s="93"/>
    </row>
    <row r="662" spans="4:4" x14ac:dyDescent="0.2">
      <c r="D662" s="93"/>
    </row>
    <row r="663" spans="4:4" x14ac:dyDescent="0.2">
      <c r="D663" s="93"/>
    </row>
    <row r="664" spans="4:4" x14ac:dyDescent="0.2">
      <c r="D664" s="93"/>
    </row>
    <row r="665" spans="4:4" x14ac:dyDescent="0.2">
      <c r="D665" s="93"/>
    </row>
    <row r="666" spans="4:4" x14ac:dyDescent="0.2">
      <c r="D666" s="93"/>
    </row>
    <row r="667" spans="4:4" x14ac:dyDescent="0.2">
      <c r="D667" s="93"/>
    </row>
    <row r="668" spans="4:4" x14ac:dyDescent="0.2">
      <c r="D668" s="93"/>
    </row>
    <row r="669" spans="4:4" x14ac:dyDescent="0.2">
      <c r="D669" s="93"/>
    </row>
    <row r="670" spans="4:4" x14ac:dyDescent="0.2">
      <c r="D670" s="93"/>
    </row>
    <row r="671" spans="4:4" x14ac:dyDescent="0.2">
      <c r="D671" s="93"/>
    </row>
    <row r="672" spans="4:4" x14ac:dyDescent="0.2">
      <c r="D672" s="93"/>
    </row>
    <row r="673" spans="4:4" x14ac:dyDescent="0.2">
      <c r="D673" s="93"/>
    </row>
    <row r="674" spans="4:4" x14ac:dyDescent="0.2">
      <c r="D674" s="93"/>
    </row>
    <row r="675" spans="4:4" x14ac:dyDescent="0.2">
      <c r="D675" s="93"/>
    </row>
    <row r="676" spans="4:4" x14ac:dyDescent="0.2">
      <c r="D676" s="93"/>
    </row>
    <row r="677" spans="4:4" x14ac:dyDescent="0.2">
      <c r="D677" s="93"/>
    </row>
    <row r="678" spans="4:4" x14ac:dyDescent="0.2">
      <c r="D678" s="93"/>
    </row>
    <row r="679" spans="4:4" x14ac:dyDescent="0.2">
      <c r="D679" s="93"/>
    </row>
    <row r="680" spans="4:4" x14ac:dyDescent="0.2">
      <c r="D680" s="93"/>
    </row>
    <row r="681" spans="4:4" x14ac:dyDescent="0.2">
      <c r="D681" s="93"/>
    </row>
    <row r="682" spans="4:4" x14ac:dyDescent="0.2">
      <c r="D682" s="93"/>
    </row>
    <row r="683" spans="4:4" x14ac:dyDescent="0.2">
      <c r="D683" s="93"/>
    </row>
    <row r="684" spans="4:4" x14ac:dyDescent="0.2">
      <c r="D684" s="93"/>
    </row>
    <row r="685" spans="4:4" x14ac:dyDescent="0.2">
      <c r="D685" s="93"/>
    </row>
    <row r="686" spans="4:4" x14ac:dyDescent="0.2">
      <c r="D686" s="93"/>
    </row>
    <row r="687" spans="4:4" x14ac:dyDescent="0.2">
      <c r="D687" s="93"/>
    </row>
    <row r="688" spans="4:4" x14ac:dyDescent="0.2">
      <c r="D688" s="93"/>
    </row>
    <row r="689" spans="4:4" x14ac:dyDescent="0.2">
      <c r="D689" s="93"/>
    </row>
    <row r="690" spans="4:4" x14ac:dyDescent="0.2">
      <c r="D690" s="93"/>
    </row>
    <row r="691" spans="4:4" x14ac:dyDescent="0.2">
      <c r="D691" s="93"/>
    </row>
    <row r="692" spans="4:4" x14ac:dyDescent="0.2">
      <c r="D692" s="93"/>
    </row>
    <row r="693" spans="4:4" x14ac:dyDescent="0.2">
      <c r="D693" s="93"/>
    </row>
    <row r="694" spans="4:4" x14ac:dyDescent="0.2">
      <c r="D694" s="93"/>
    </row>
    <row r="695" spans="4:4" x14ac:dyDescent="0.2">
      <c r="D695" s="93"/>
    </row>
    <row r="696" spans="4:4" x14ac:dyDescent="0.2">
      <c r="D696" s="93"/>
    </row>
    <row r="697" spans="4:4" x14ac:dyDescent="0.2">
      <c r="D697" s="93"/>
    </row>
    <row r="698" spans="4:4" x14ac:dyDescent="0.2">
      <c r="D698" s="93"/>
    </row>
    <row r="699" spans="4:4" x14ac:dyDescent="0.2">
      <c r="D699" s="93"/>
    </row>
    <row r="700" spans="4:4" x14ac:dyDescent="0.2">
      <c r="D700" s="93"/>
    </row>
    <row r="701" spans="4:4" x14ac:dyDescent="0.2">
      <c r="D701" s="93"/>
    </row>
    <row r="702" spans="4:4" x14ac:dyDescent="0.2">
      <c r="D702" s="93"/>
    </row>
    <row r="703" spans="4:4" x14ac:dyDescent="0.2">
      <c r="D703" s="93"/>
    </row>
    <row r="704" spans="4:4" x14ac:dyDescent="0.2">
      <c r="D704" s="93"/>
    </row>
    <row r="705" spans="4:4" x14ac:dyDescent="0.2">
      <c r="D705" s="93"/>
    </row>
    <row r="706" spans="4:4" x14ac:dyDescent="0.2">
      <c r="D706" s="93"/>
    </row>
    <row r="707" spans="4:4" x14ac:dyDescent="0.2">
      <c r="D707" s="93"/>
    </row>
    <row r="708" spans="4:4" x14ac:dyDescent="0.2">
      <c r="D708" s="93"/>
    </row>
    <row r="709" spans="4:4" x14ac:dyDescent="0.2">
      <c r="D709" s="93"/>
    </row>
    <row r="710" spans="4:4" x14ac:dyDescent="0.2">
      <c r="D710" s="93"/>
    </row>
    <row r="711" spans="4:4" x14ac:dyDescent="0.2">
      <c r="D711" s="93"/>
    </row>
    <row r="712" spans="4:4" x14ac:dyDescent="0.2">
      <c r="D712" s="93"/>
    </row>
    <row r="713" spans="4:4" x14ac:dyDescent="0.2">
      <c r="D713" s="93"/>
    </row>
    <row r="714" spans="4:4" x14ac:dyDescent="0.2">
      <c r="D714" s="93"/>
    </row>
    <row r="715" spans="4:4" x14ac:dyDescent="0.2">
      <c r="D715" s="93"/>
    </row>
    <row r="716" spans="4:4" x14ac:dyDescent="0.2">
      <c r="D716" s="93"/>
    </row>
    <row r="717" spans="4:4" x14ac:dyDescent="0.2">
      <c r="D717" s="93"/>
    </row>
    <row r="718" spans="4:4" x14ac:dyDescent="0.2">
      <c r="D718" s="93"/>
    </row>
    <row r="719" spans="4:4" x14ac:dyDescent="0.2">
      <c r="D719" s="93"/>
    </row>
    <row r="720" spans="4:4" x14ac:dyDescent="0.2">
      <c r="D720" s="93"/>
    </row>
    <row r="721" spans="4:4" x14ac:dyDescent="0.2">
      <c r="D721" s="93"/>
    </row>
    <row r="722" spans="4:4" x14ac:dyDescent="0.2">
      <c r="D722" s="93"/>
    </row>
    <row r="723" spans="4:4" x14ac:dyDescent="0.2">
      <c r="D723" s="93"/>
    </row>
    <row r="724" spans="4:4" x14ac:dyDescent="0.2">
      <c r="D724" s="93"/>
    </row>
    <row r="725" spans="4:4" x14ac:dyDescent="0.2">
      <c r="D725" s="93"/>
    </row>
    <row r="726" spans="4:4" x14ac:dyDescent="0.2">
      <c r="D726" s="93"/>
    </row>
    <row r="727" spans="4:4" x14ac:dyDescent="0.2">
      <c r="D727" s="93"/>
    </row>
    <row r="728" spans="4:4" x14ac:dyDescent="0.2">
      <c r="D728" s="93"/>
    </row>
    <row r="729" spans="4:4" x14ac:dyDescent="0.2">
      <c r="D729" s="93"/>
    </row>
    <row r="730" spans="4:4" x14ac:dyDescent="0.2">
      <c r="D730" s="93"/>
    </row>
    <row r="731" spans="4:4" x14ac:dyDescent="0.2">
      <c r="D731" s="93"/>
    </row>
    <row r="732" spans="4:4" x14ac:dyDescent="0.2">
      <c r="D732" s="93"/>
    </row>
    <row r="733" spans="4:4" x14ac:dyDescent="0.2">
      <c r="D733" s="93"/>
    </row>
    <row r="734" spans="4:4" x14ac:dyDescent="0.2">
      <c r="D734" s="93"/>
    </row>
    <row r="735" spans="4:4" x14ac:dyDescent="0.2">
      <c r="D735" s="93"/>
    </row>
    <row r="736" spans="4:4" x14ac:dyDescent="0.2">
      <c r="D736" s="93"/>
    </row>
    <row r="737" spans="4:4" x14ac:dyDescent="0.2">
      <c r="D737" s="93"/>
    </row>
    <row r="738" spans="4:4" x14ac:dyDescent="0.2">
      <c r="D738" s="93"/>
    </row>
    <row r="739" spans="4:4" x14ac:dyDescent="0.2">
      <c r="D739" s="93"/>
    </row>
    <row r="740" spans="4:4" x14ac:dyDescent="0.2">
      <c r="D740" s="93"/>
    </row>
    <row r="741" spans="4:4" x14ac:dyDescent="0.2">
      <c r="D741" s="93"/>
    </row>
    <row r="742" spans="4:4" x14ac:dyDescent="0.2">
      <c r="D742" s="93"/>
    </row>
    <row r="743" spans="4:4" x14ac:dyDescent="0.2">
      <c r="D743" s="93"/>
    </row>
    <row r="744" spans="4:4" x14ac:dyDescent="0.2">
      <c r="D744" s="93"/>
    </row>
    <row r="745" spans="4:4" x14ac:dyDescent="0.2">
      <c r="D745" s="93"/>
    </row>
    <row r="746" spans="4:4" x14ac:dyDescent="0.2">
      <c r="D746" s="93"/>
    </row>
    <row r="747" spans="4:4" x14ac:dyDescent="0.2">
      <c r="D747" s="93"/>
    </row>
    <row r="748" spans="4:4" x14ac:dyDescent="0.2">
      <c r="D748" s="93"/>
    </row>
    <row r="749" spans="4:4" x14ac:dyDescent="0.2">
      <c r="D749" s="93"/>
    </row>
    <row r="750" spans="4:4" x14ac:dyDescent="0.2">
      <c r="D750" s="93"/>
    </row>
    <row r="751" spans="4:4" x14ac:dyDescent="0.2">
      <c r="D751" s="93"/>
    </row>
    <row r="752" spans="4:4" x14ac:dyDescent="0.2">
      <c r="D752" s="93"/>
    </row>
    <row r="753" spans="4:4" x14ac:dyDescent="0.2">
      <c r="D753" s="93"/>
    </row>
    <row r="754" spans="4:4" x14ac:dyDescent="0.2">
      <c r="D754" s="93"/>
    </row>
    <row r="755" spans="4:4" x14ac:dyDescent="0.2">
      <c r="D755" s="93"/>
    </row>
    <row r="756" spans="4:4" x14ac:dyDescent="0.2">
      <c r="D756" s="93"/>
    </row>
    <row r="757" spans="4:4" x14ac:dyDescent="0.2">
      <c r="D757" s="93"/>
    </row>
    <row r="758" spans="4:4" x14ac:dyDescent="0.2">
      <c r="D758" s="93"/>
    </row>
    <row r="759" spans="4:4" x14ac:dyDescent="0.2">
      <c r="D759" s="93"/>
    </row>
    <row r="760" spans="4:4" x14ac:dyDescent="0.2">
      <c r="D760" s="93"/>
    </row>
    <row r="761" spans="4:4" x14ac:dyDescent="0.2">
      <c r="D761" s="93"/>
    </row>
    <row r="762" spans="4:4" x14ac:dyDescent="0.2">
      <c r="D762" s="93"/>
    </row>
    <row r="763" spans="4:4" x14ac:dyDescent="0.2">
      <c r="D763" s="93"/>
    </row>
    <row r="764" spans="4:4" x14ac:dyDescent="0.2">
      <c r="D764" s="93"/>
    </row>
    <row r="765" spans="4:4" x14ac:dyDescent="0.2">
      <c r="D765" s="93"/>
    </row>
    <row r="766" spans="4:4" x14ac:dyDescent="0.2">
      <c r="D766" s="93"/>
    </row>
    <row r="767" spans="4:4" x14ac:dyDescent="0.2">
      <c r="D767" s="93"/>
    </row>
    <row r="768" spans="4:4" x14ac:dyDescent="0.2">
      <c r="D768" s="93"/>
    </row>
    <row r="769" spans="4:4" x14ac:dyDescent="0.2">
      <c r="D769" s="93"/>
    </row>
    <row r="770" spans="4:4" x14ac:dyDescent="0.2">
      <c r="D770" s="93"/>
    </row>
    <row r="771" spans="4:4" x14ac:dyDescent="0.2">
      <c r="D771" s="93"/>
    </row>
    <row r="772" spans="4:4" x14ac:dyDescent="0.2">
      <c r="D772" s="93"/>
    </row>
    <row r="773" spans="4:4" x14ac:dyDescent="0.2">
      <c r="D773" s="93"/>
    </row>
    <row r="774" spans="4:4" x14ac:dyDescent="0.2">
      <c r="D774" s="93"/>
    </row>
    <row r="775" spans="4:4" x14ac:dyDescent="0.2">
      <c r="D775" s="93"/>
    </row>
    <row r="776" spans="4:4" x14ac:dyDescent="0.2">
      <c r="D776" s="93"/>
    </row>
    <row r="777" spans="4:4" x14ac:dyDescent="0.2">
      <c r="D777" s="93"/>
    </row>
    <row r="778" spans="4:4" x14ac:dyDescent="0.2">
      <c r="D778" s="93"/>
    </row>
    <row r="779" spans="4:4" x14ac:dyDescent="0.2">
      <c r="D779" s="93"/>
    </row>
    <row r="780" spans="4:4" x14ac:dyDescent="0.2">
      <c r="D780" s="93"/>
    </row>
    <row r="781" spans="4:4" x14ac:dyDescent="0.2">
      <c r="D781" s="93"/>
    </row>
    <row r="782" spans="4:4" x14ac:dyDescent="0.2">
      <c r="D782" s="93"/>
    </row>
    <row r="783" spans="4:4" x14ac:dyDescent="0.2">
      <c r="D783" s="93"/>
    </row>
    <row r="784" spans="4:4" x14ac:dyDescent="0.2">
      <c r="D784" s="93"/>
    </row>
    <row r="785" spans="4:4" x14ac:dyDescent="0.2">
      <c r="D785" s="93"/>
    </row>
    <row r="786" spans="4:4" x14ac:dyDescent="0.2">
      <c r="D786" s="93"/>
    </row>
    <row r="787" spans="4:4" x14ac:dyDescent="0.2">
      <c r="D787" s="93"/>
    </row>
    <row r="788" spans="4:4" x14ac:dyDescent="0.2">
      <c r="D788" s="93"/>
    </row>
    <row r="789" spans="4:4" x14ac:dyDescent="0.2">
      <c r="D789" s="93"/>
    </row>
    <row r="790" spans="4:4" x14ac:dyDescent="0.2">
      <c r="D790" s="93"/>
    </row>
    <row r="791" spans="4:4" x14ac:dyDescent="0.2">
      <c r="D791" s="93"/>
    </row>
    <row r="792" spans="4:4" x14ac:dyDescent="0.2">
      <c r="D792" s="93"/>
    </row>
    <row r="793" spans="4:4" x14ac:dyDescent="0.2">
      <c r="D793" s="93"/>
    </row>
    <row r="794" spans="4:4" x14ac:dyDescent="0.2">
      <c r="D794" s="93"/>
    </row>
    <row r="795" spans="4:4" x14ac:dyDescent="0.2">
      <c r="D795" s="93"/>
    </row>
    <row r="796" spans="4:4" x14ac:dyDescent="0.2">
      <c r="D796" s="93"/>
    </row>
    <row r="797" spans="4:4" x14ac:dyDescent="0.2">
      <c r="D797" s="93"/>
    </row>
    <row r="798" spans="4:4" x14ac:dyDescent="0.2">
      <c r="D798" s="93"/>
    </row>
    <row r="799" spans="4:4" x14ac:dyDescent="0.2">
      <c r="D799" s="93"/>
    </row>
    <row r="800" spans="4:4" x14ac:dyDescent="0.2">
      <c r="D800" s="93"/>
    </row>
    <row r="801" spans="4:4" x14ac:dyDescent="0.2">
      <c r="D801" s="93"/>
    </row>
    <row r="802" spans="4:4" x14ac:dyDescent="0.2">
      <c r="D802" s="93"/>
    </row>
    <row r="803" spans="4:4" x14ac:dyDescent="0.2">
      <c r="D803" s="93"/>
    </row>
    <row r="804" spans="4:4" x14ac:dyDescent="0.2">
      <c r="D804" s="93"/>
    </row>
    <row r="805" spans="4:4" x14ac:dyDescent="0.2">
      <c r="D805" s="93"/>
    </row>
    <row r="806" spans="4:4" x14ac:dyDescent="0.2">
      <c r="D806" s="93"/>
    </row>
    <row r="807" spans="4:4" x14ac:dyDescent="0.2">
      <c r="D807" s="93"/>
    </row>
    <row r="808" spans="4:4" x14ac:dyDescent="0.2">
      <c r="D808" s="93"/>
    </row>
    <row r="809" spans="4:4" x14ac:dyDescent="0.2">
      <c r="D809" s="93"/>
    </row>
    <row r="810" spans="4:4" x14ac:dyDescent="0.2">
      <c r="D810" s="93"/>
    </row>
    <row r="811" spans="4:4" x14ac:dyDescent="0.2">
      <c r="D811" s="93"/>
    </row>
    <row r="812" spans="4:4" x14ac:dyDescent="0.2">
      <c r="D812" s="93"/>
    </row>
    <row r="813" spans="4:4" x14ac:dyDescent="0.2">
      <c r="D813" s="93"/>
    </row>
    <row r="814" spans="4:4" x14ac:dyDescent="0.2">
      <c r="D814" s="93"/>
    </row>
    <row r="815" spans="4:4" x14ac:dyDescent="0.2">
      <c r="D815" s="93"/>
    </row>
    <row r="816" spans="4:4" x14ac:dyDescent="0.2">
      <c r="D816" s="93"/>
    </row>
    <row r="817" spans="4:4" x14ac:dyDescent="0.2">
      <c r="D817" s="93"/>
    </row>
    <row r="818" spans="4:4" x14ac:dyDescent="0.2">
      <c r="D818" s="93"/>
    </row>
    <row r="819" spans="4:4" x14ac:dyDescent="0.2">
      <c r="D819" s="93"/>
    </row>
    <row r="820" spans="4:4" x14ac:dyDescent="0.2">
      <c r="D820" s="93"/>
    </row>
    <row r="821" spans="4:4" x14ac:dyDescent="0.2">
      <c r="D821" s="93"/>
    </row>
    <row r="822" spans="4:4" x14ac:dyDescent="0.2">
      <c r="D822" s="93"/>
    </row>
    <row r="823" spans="4:4" x14ac:dyDescent="0.2">
      <c r="D823" s="93"/>
    </row>
    <row r="824" spans="4:4" x14ac:dyDescent="0.2">
      <c r="D824" s="93"/>
    </row>
    <row r="825" spans="4:4" x14ac:dyDescent="0.2">
      <c r="D825" s="93"/>
    </row>
    <row r="826" spans="4:4" x14ac:dyDescent="0.2">
      <c r="D826" s="93"/>
    </row>
    <row r="827" spans="4:4" x14ac:dyDescent="0.2">
      <c r="D827" s="93"/>
    </row>
    <row r="828" spans="4:4" x14ac:dyDescent="0.2">
      <c r="D828" s="93"/>
    </row>
    <row r="829" spans="4:4" x14ac:dyDescent="0.2">
      <c r="D829" s="93"/>
    </row>
    <row r="830" spans="4:4" x14ac:dyDescent="0.2">
      <c r="D830" s="93"/>
    </row>
    <row r="831" spans="4:4" x14ac:dyDescent="0.2">
      <c r="D831" s="93"/>
    </row>
    <row r="832" spans="4:4" x14ac:dyDescent="0.2">
      <c r="D832" s="93"/>
    </row>
    <row r="833" spans="4:4" x14ac:dyDescent="0.2">
      <c r="D833" s="93"/>
    </row>
    <row r="834" spans="4:4" x14ac:dyDescent="0.2">
      <c r="D834" s="93"/>
    </row>
    <row r="835" spans="4:4" x14ac:dyDescent="0.2">
      <c r="D835" s="93"/>
    </row>
    <row r="836" spans="4:4" x14ac:dyDescent="0.2">
      <c r="D836" s="93"/>
    </row>
    <row r="837" spans="4:4" x14ac:dyDescent="0.2">
      <c r="D837" s="93"/>
    </row>
    <row r="838" spans="4:4" x14ac:dyDescent="0.2">
      <c r="D838" s="93"/>
    </row>
    <row r="839" spans="4:4" x14ac:dyDescent="0.2">
      <c r="D839" s="93"/>
    </row>
    <row r="840" spans="4:4" x14ac:dyDescent="0.2">
      <c r="D840" s="93"/>
    </row>
    <row r="841" spans="4:4" x14ac:dyDescent="0.2">
      <c r="D841" s="93"/>
    </row>
    <row r="842" spans="4:4" x14ac:dyDescent="0.2">
      <c r="D842" s="93"/>
    </row>
    <row r="843" spans="4:4" x14ac:dyDescent="0.2">
      <c r="D843" s="93"/>
    </row>
    <row r="844" spans="4:4" x14ac:dyDescent="0.2">
      <c r="D844" s="93"/>
    </row>
    <row r="845" spans="4:4" x14ac:dyDescent="0.2">
      <c r="D845" s="93"/>
    </row>
    <row r="846" spans="4:4" x14ac:dyDescent="0.2">
      <c r="D846" s="93"/>
    </row>
    <row r="847" spans="4:4" x14ac:dyDescent="0.2">
      <c r="D847" s="93"/>
    </row>
    <row r="848" spans="4:4" x14ac:dyDescent="0.2">
      <c r="D848" s="93"/>
    </row>
    <row r="849" spans="4:4" x14ac:dyDescent="0.2">
      <c r="D849" s="93"/>
    </row>
    <row r="850" spans="4:4" x14ac:dyDescent="0.2">
      <c r="D850" s="93"/>
    </row>
    <row r="851" spans="4:4" x14ac:dyDescent="0.2">
      <c r="D851" s="93"/>
    </row>
    <row r="852" spans="4:4" x14ac:dyDescent="0.2">
      <c r="D852" s="93"/>
    </row>
    <row r="853" spans="4:4" x14ac:dyDescent="0.2">
      <c r="D853" s="93"/>
    </row>
    <row r="854" spans="4:4" x14ac:dyDescent="0.2">
      <c r="D854" s="93"/>
    </row>
    <row r="855" spans="4:4" x14ac:dyDescent="0.2">
      <c r="D855" s="93"/>
    </row>
    <row r="856" spans="4:4" x14ac:dyDescent="0.2">
      <c r="D856" s="93"/>
    </row>
    <row r="857" spans="4:4" x14ac:dyDescent="0.2">
      <c r="D857" s="93"/>
    </row>
    <row r="858" spans="4:4" x14ac:dyDescent="0.2">
      <c r="D858" s="93"/>
    </row>
    <row r="859" spans="4:4" x14ac:dyDescent="0.2">
      <c r="D859" s="93"/>
    </row>
    <row r="860" spans="4:4" x14ac:dyDescent="0.2">
      <c r="D860" s="93"/>
    </row>
    <row r="861" spans="4:4" x14ac:dyDescent="0.2">
      <c r="D861" s="93"/>
    </row>
    <row r="862" spans="4:4" x14ac:dyDescent="0.2">
      <c r="D862" s="93"/>
    </row>
    <row r="863" spans="4:4" x14ac:dyDescent="0.2">
      <c r="D863" s="93"/>
    </row>
    <row r="864" spans="4:4" x14ac:dyDescent="0.2">
      <c r="D864" s="93"/>
    </row>
    <row r="865" spans="4:4" x14ac:dyDescent="0.2">
      <c r="D865" s="93"/>
    </row>
    <row r="866" spans="4:4" x14ac:dyDescent="0.2">
      <c r="D866" s="93"/>
    </row>
    <row r="867" spans="4:4" x14ac:dyDescent="0.2">
      <c r="D867" s="93"/>
    </row>
    <row r="868" spans="4:4" x14ac:dyDescent="0.2">
      <c r="D868" s="93"/>
    </row>
    <row r="869" spans="4:4" x14ac:dyDescent="0.2">
      <c r="D869" s="93"/>
    </row>
    <row r="870" spans="4:4" x14ac:dyDescent="0.2">
      <c r="D870" s="93"/>
    </row>
    <row r="871" spans="4:4" x14ac:dyDescent="0.2">
      <c r="D871" s="93"/>
    </row>
    <row r="872" spans="4:4" x14ac:dyDescent="0.2">
      <c r="D872" s="93"/>
    </row>
    <row r="873" spans="4:4" x14ac:dyDescent="0.2">
      <c r="D873" s="93"/>
    </row>
    <row r="874" spans="4:4" x14ac:dyDescent="0.2">
      <c r="D874" s="93"/>
    </row>
    <row r="875" spans="4:4" x14ac:dyDescent="0.2">
      <c r="D875" s="93"/>
    </row>
    <row r="876" spans="4:4" x14ac:dyDescent="0.2">
      <c r="D876" s="93"/>
    </row>
    <row r="877" spans="4:4" x14ac:dyDescent="0.2">
      <c r="D877" s="93"/>
    </row>
    <row r="878" spans="4:4" x14ac:dyDescent="0.2">
      <c r="D878" s="93"/>
    </row>
    <row r="879" spans="4:4" x14ac:dyDescent="0.2">
      <c r="D879" s="93"/>
    </row>
    <row r="880" spans="4:4" x14ac:dyDescent="0.2">
      <c r="D880" s="93"/>
    </row>
    <row r="881" spans="4:4" x14ac:dyDescent="0.2">
      <c r="D881" s="93"/>
    </row>
    <row r="882" spans="4:4" x14ac:dyDescent="0.2">
      <c r="D882" s="93"/>
    </row>
    <row r="883" spans="4:4" x14ac:dyDescent="0.2">
      <c r="D883" s="93"/>
    </row>
    <row r="884" spans="4:4" x14ac:dyDescent="0.2">
      <c r="D884" s="93"/>
    </row>
    <row r="885" spans="4:4" x14ac:dyDescent="0.2">
      <c r="D885" s="93"/>
    </row>
    <row r="886" spans="4:4" x14ac:dyDescent="0.2">
      <c r="D886" s="93"/>
    </row>
    <row r="887" spans="4:4" x14ac:dyDescent="0.2">
      <c r="D887" s="93"/>
    </row>
    <row r="888" spans="4:4" x14ac:dyDescent="0.2">
      <c r="D888" s="93"/>
    </row>
    <row r="889" spans="4:4" x14ac:dyDescent="0.2">
      <c r="D889" s="93"/>
    </row>
    <row r="890" spans="4:4" x14ac:dyDescent="0.2">
      <c r="D890" s="93"/>
    </row>
    <row r="891" spans="4:4" x14ac:dyDescent="0.2">
      <c r="D891" s="93"/>
    </row>
    <row r="892" spans="4:4" x14ac:dyDescent="0.2">
      <c r="D892" s="93"/>
    </row>
    <row r="893" spans="4:4" x14ac:dyDescent="0.2">
      <c r="D893" s="93"/>
    </row>
    <row r="894" spans="4:4" x14ac:dyDescent="0.2">
      <c r="D894" s="93"/>
    </row>
    <row r="895" spans="4:4" x14ac:dyDescent="0.2">
      <c r="D895" s="93"/>
    </row>
    <row r="896" spans="4:4" x14ac:dyDescent="0.2">
      <c r="D896" s="93"/>
    </row>
    <row r="897" spans="4:4" x14ac:dyDescent="0.2">
      <c r="D897" s="93"/>
    </row>
    <row r="898" spans="4:4" x14ac:dyDescent="0.2">
      <c r="D898" s="93"/>
    </row>
    <row r="899" spans="4:4" x14ac:dyDescent="0.2">
      <c r="D899" s="93"/>
    </row>
    <row r="900" spans="4:4" x14ac:dyDescent="0.2">
      <c r="D900" s="93"/>
    </row>
    <row r="901" spans="4:4" x14ac:dyDescent="0.2">
      <c r="D901" s="93"/>
    </row>
    <row r="902" spans="4:4" x14ac:dyDescent="0.2">
      <c r="D902" s="93"/>
    </row>
    <row r="903" spans="4:4" x14ac:dyDescent="0.2">
      <c r="D903" s="93"/>
    </row>
    <row r="904" spans="4:4" x14ac:dyDescent="0.2">
      <c r="D904" s="93"/>
    </row>
    <row r="905" spans="4:4" x14ac:dyDescent="0.2">
      <c r="D905" s="93"/>
    </row>
    <row r="906" spans="4:4" x14ac:dyDescent="0.2">
      <c r="D906" s="93"/>
    </row>
    <row r="907" spans="4:4" x14ac:dyDescent="0.2">
      <c r="D907" s="93"/>
    </row>
    <row r="908" spans="4:4" x14ac:dyDescent="0.2">
      <c r="D908" s="93"/>
    </row>
    <row r="909" spans="4:4" x14ac:dyDescent="0.2">
      <c r="D909" s="93"/>
    </row>
    <row r="910" spans="4:4" x14ac:dyDescent="0.2">
      <c r="D910" s="93"/>
    </row>
    <row r="911" spans="4:4" x14ac:dyDescent="0.2">
      <c r="D911" s="93"/>
    </row>
    <row r="912" spans="4:4" x14ac:dyDescent="0.2">
      <c r="D912" s="93"/>
    </row>
    <row r="913" spans="4:4" x14ac:dyDescent="0.2">
      <c r="D913" s="93"/>
    </row>
    <row r="914" spans="4:4" x14ac:dyDescent="0.2">
      <c r="D914" s="93"/>
    </row>
    <row r="915" spans="4:4" x14ac:dyDescent="0.2">
      <c r="D915" s="93"/>
    </row>
    <row r="916" spans="4:4" x14ac:dyDescent="0.2">
      <c r="D916" s="93"/>
    </row>
    <row r="917" spans="4:4" x14ac:dyDescent="0.2">
      <c r="D917" s="93"/>
    </row>
    <row r="918" spans="4:4" x14ac:dyDescent="0.2">
      <c r="D918" s="93"/>
    </row>
    <row r="919" spans="4:4" x14ac:dyDescent="0.2">
      <c r="D919" s="93"/>
    </row>
    <row r="920" spans="4:4" x14ac:dyDescent="0.2">
      <c r="D920" s="93"/>
    </row>
    <row r="921" spans="4:4" x14ac:dyDescent="0.2">
      <c r="D921" s="93"/>
    </row>
    <row r="922" spans="4:4" x14ac:dyDescent="0.2">
      <c r="D922" s="93"/>
    </row>
    <row r="923" spans="4:4" x14ac:dyDescent="0.2">
      <c r="D923" s="93"/>
    </row>
    <row r="924" spans="4:4" x14ac:dyDescent="0.2">
      <c r="D924" s="93"/>
    </row>
    <row r="925" spans="4:4" x14ac:dyDescent="0.2">
      <c r="D925" s="93"/>
    </row>
    <row r="926" spans="4:4" x14ac:dyDescent="0.2">
      <c r="D926" s="93"/>
    </row>
    <row r="927" spans="4:4" x14ac:dyDescent="0.2">
      <c r="D927" s="93"/>
    </row>
    <row r="928" spans="4:4" x14ac:dyDescent="0.2">
      <c r="D928" s="93"/>
    </row>
    <row r="929" spans="4:4" x14ac:dyDescent="0.2">
      <c r="D929" s="93"/>
    </row>
    <row r="930" spans="4:4" x14ac:dyDescent="0.2">
      <c r="D930" s="93"/>
    </row>
    <row r="931" spans="4:4" x14ac:dyDescent="0.2">
      <c r="D931" s="93"/>
    </row>
    <row r="932" spans="4:4" x14ac:dyDescent="0.2">
      <c r="D932" s="93"/>
    </row>
    <row r="933" spans="4:4" x14ac:dyDescent="0.2">
      <c r="D933" s="93"/>
    </row>
    <row r="934" spans="4:4" x14ac:dyDescent="0.2">
      <c r="D934" s="93"/>
    </row>
    <row r="935" spans="4:4" x14ac:dyDescent="0.2">
      <c r="D935" s="93"/>
    </row>
    <row r="936" spans="4:4" x14ac:dyDescent="0.2">
      <c r="D936" s="93"/>
    </row>
    <row r="937" spans="4:4" x14ac:dyDescent="0.2">
      <c r="D937" s="93"/>
    </row>
    <row r="938" spans="4:4" x14ac:dyDescent="0.2">
      <c r="D938" s="93"/>
    </row>
    <row r="939" spans="4:4" x14ac:dyDescent="0.2">
      <c r="D939" s="93"/>
    </row>
    <row r="940" spans="4:4" x14ac:dyDescent="0.2">
      <c r="D940" s="93"/>
    </row>
    <row r="941" spans="4:4" x14ac:dyDescent="0.2">
      <c r="D941" s="93"/>
    </row>
    <row r="942" spans="4:4" x14ac:dyDescent="0.2">
      <c r="D942" s="93"/>
    </row>
    <row r="943" spans="4:4" x14ac:dyDescent="0.2">
      <c r="D943" s="93"/>
    </row>
    <row r="944" spans="4:4" x14ac:dyDescent="0.2">
      <c r="D944" s="93"/>
    </row>
    <row r="945" spans="4:4" x14ac:dyDescent="0.2">
      <c r="D945" s="93"/>
    </row>
    <row r="946" spans="4:4" x14ac:dyDescent="0.2">
      <c r="D946" s="93"/>
    </row>
    <row r="947" spans="4:4" x14ac:dyDescent="0.2">
      <c r="D947" s="93"/>
    </row>
    <row r="948" spans="4:4" x14ac:dyDescent="0.2">
      <c r="D948" s="93"/>
    </row>
    <row r="949" spans="4:4" x14ac:dyDescent="0.2">
      <c r="D949" s="93"/>
    </row>
    <row r="950" spans="4:4" x14ac:dyDescent="0.2">
      <c r="D950" s="93"/>
    </row>
    <row r="951" spans="4:4" x14ac:dyDescent="0.2">
      <c r="D951" s="93"/>
    </row>
    <row r="952" spans="4:4" x14ac:dyDescent="0.2">
      <c r="D952" s="93"/>
    </row>
    <row r="953" spans="4:4" x14ac:dyDescent="0.2">
      <c r="D953" s="93"/>
    </row>
    <row r="954" spans="4:4" x14ac:dyDescent="0.2">
      <c r="D954" s="93"/>
    </row>
    <row r="955" spans="4:4" x14ac:dyDescent="0.2">
      <c r="D955" s="93"/>
    </row>
    <row r="956" spans="4:4" x14ac:dyDescent="0.2">
      <c r="D956" s="93"/>
    </row>
    <row r="957" spans="4:4" x14ac:dyDescent="0.2">
      <c r="D957" s="93"/>
    </row>
    <row r="958" spans="4:4" x14ac:dyDescent="0.2">
      <c r="D958" s="93"/>
    </row>
    <row r="959" spans="4:4" x14ac:dyDescent="0.2">
      <c r="D959" s="93"/>
    </row>
    <row r="960" spans="4:4" x14ac:dyDescent="0.2">
      <c r="D960" s="93"/>
    </row>
    <row r="961" spans="4:4" x14ac:dyDescent="0.2">
      <c r="D961" s="93"/>
    </row>
    <row r="962" spans="4:4" x14ac:dyDescent="0.2">
      <c r="D962" s="93"/>
    </row>
    <row r="963" spans="4:4" x14ac:dyDescent="0.2">
      <c r="D963" s="93"/>
    </row>
    <row r="964" spans="4:4" x14ac:dyDescent="0.2">
      <c r="D964" s="93"/>
    </row>
    <row r="965" spans="4:4" x14ac:dyDescent="0.2">
      <c r="D965" s="93"/>
    </row>
    <row r="966" spans="4:4" x14ac:dyDescent="0.2">
      <c r="D966" s="93"/>
    </row>
    <row r="967" spans="4:4" x14ac:dyDescent="0.2">
      <c r="D967" s="93"/>
    </row>
    <row r="968" spans="4:4" x14ac:dyDescent="0.2">
      <c r="D968" s="93"/>
    </row>
    <row r="969" spans="4:4" x14ac:dyDescent="0.2">
      <c r="D969" s="93"/>
    </row>
    <row r="970" spans="4:4" x14ac:dyDescent="0.2">
      <c r="D970" s="93"/>
    </row>
    <row r="971" spans="4:4" x14ac:dyDescent="0.2">
      <c r="D971" s="93"/>
    </row>
    <row r="972" spans="4:4" x14ac:dyDescent="0.2">
      <c r="D972" s="93"/>
    </row>
    <row r="973" spans="4:4" x14ac:dyDescent="0.2">
      <c r="D973" s="93"/>
    </row>
    <row r="974" spans="4:4" x14ac:dyDescent="0.2">
      <c r="D974" s="93"/>
    </row>
    <row r="975" spans="4:4" x14ac:dyDescent="0.2">
      <c r="D975" s="93"/>
    </row>
    <row r="976" spans="4:4" x14ac:dyDescent="0.2">
      <c r="D976" s="93"/>
    </row>
    <row r="977" spans="4:4" x14ac:dyDescent="0.2">
      <c r="D977" s="93"/>
    </row>
    <row r="978" spans="4:4" x14ac:dyDescent="0.2">
      <c r="D978" s="93"/>
    </row>
    <row r="979" spans="4:4" x14ac:dyDescent="0.2">
      <c r="D979" s="93"/>
    </row>
    <row r="980" spans="4:4" x14ac:dyDescent="0.2">
      <c r="D980" s="93"/>
    </row>
    <row r="981" spans="4:4" x14ac:dyDescent="0.2">
      <c r="D981" s="93"/>
    </row>
    <row r="982" spans="4:4" x14ac:dyDescent="0.2">
      <c r="D982" s="93"/>
    </row>
    <row r="983" spans="4:4" x14ac:dyDescent="0.2">
      <c r="D983" s="93"/>
    </row>
    <row r="984" spans="4:4" x14ac:dyDescent="0.2">
      <c r="D984" s="93"/>
    </row>
    <row r="985" spans="4:4" x14ac:dyDescent="0.2">
      <c r="D985" s="93"/>
    </row>
    <row r="986" spans="4:4" x14ac:dyDescent="0.2">
      <c r="D986" s="93"/>
    </row>
    <row r="987" spans="4:4" x14ac:dyDescent="0.2">
      <c r="D987" s="93"/>
    </row>
    <row r="988" spans="4:4" x14ac:dyDescent="0.2">
      <c r="D988" s="93"/>
    </row>
    <row r="989" spans="4:4" x14ac:dyDescent="0.2">
      <c r="D989" s="93"/>
    </row>
    <row r="990" spans="4:4" x14ac:dyDescent="0.2">
      <c r="D990" s="93"/>
    </row>
    <row r="991" spans="4:4" x14ac:dyDescent="0.2">
      <c r="D991" s="93"/>
    </row>
    <row r="992" spans="4:4" x14ac:dyDescent="0.2">
      <c r="D992" s="93"/>
    </row>
    <row r="993" spans="4:4" x14ac:dyDescent="0.2">
      <c r="D993" s="93"/>
    </row>
    <row r="994" spans="4:4" x14ac:dyDescent="0.2">
      <c r="D994" s="93"/>
    </row>
    <row r="995" spans="4:4" x14ac:dyDescent="0.2">
      <c r="D995" s="93"/>
    </row>
    <row r="996" spans="4:4" x14ac:dyDescent="0.2">
      <c r="D996" s="93"/>
    </row>
    <row r="997" spans="4:4" x14ac:dyDescent="0.2">
      <c r="D997" s="93"/>
    </row>
    <row r="998" spans="4:4" x14ac:dyDescent="0.2">
      <c r="D998" s="93"/>
    </row>
    <row r="999" spans="4:4" x14ac:dyDescent="0.2">
      <c r="D999" s="93"/>
    </row>
    <row r="1000" spans="4:4" x14ac:dyDescent="0.2">
      <c r="D1000" s="93"/>
    </row>
    <row r="1001" spans="4:4" x14ac:dyDescent="0.2">
      <c r="D1001" s="93"/>
    </row>
    <row r="1002" spans="4:4" x14ac:dyDescent="0.2">
      <c r="D1002" s="93"/>
    </row>
    <row r="1003" spans="4:4" x14ac:dyDescent="0.2">
      <c r="D1003" s="93"/>
    </row>
    <row r="1004" spans="4:4" x14ac:dyDescent="0.2">
      <c r="D1004" s="93"/>
    </row>
    <row r="1005" spans="4:4" x14ac:dyDescent="0.2">
      <c r="D1005" s="93"/>
    </row>
    <row r="1006" spans="4:4" x14ac:dyDescent="0.2">
      <c r="D1006" s="93"/>
    </row>
    <row r="1007" spans="4:4" x14ac:dyDescent="0.2">
      <c r="D1007" s="93"/>
    </row>
    <row r="1008" spans="4:4" x14ac:dyDescent="0.2">
      <c r="D1008" s="93"/>
    </row>
    <row r="1009" spans="4:4" x14ac:dyDescent="0.2">
      <c r="D1009" s="93"/>
    </row>
    <row r="1010" spans="4:4" x14ac:dyDescent="0.2">
      <c r="D1010" s="93"/>
    </row>
    <row r="1011" spans="4:4" x14ac:dyDescent="0.2">
      <c r="D1011" s="93"/>
    </row>
    <row r="1012" spans="4:4" x14ac:dyDescent="0.2">
      <c r="D1012" s="93"/>
    </row>
    <row r="1013" spans="4:4" x14ac:dyDescent="0.2">
      <c r="D1013" s="93"/>
    </row>
    <row r="1014" spans="4:4" x14ac:dyDescent="0.2">
      <c r="D1014" s="93"/>
    </row>
    <row r="1015" spans="4:4" x14ac:dyDescent="0.2">
      <c r="D1015" s="93"/>
    </row>
    <row r="1016" spans="4:4" x14ac:dyDescent="0.2">
      <c r="D1016" s="93"/>
    </row>
    <row r="1017" spans="4:4" x14ac:dyDescent="0.2">
      <c r="D1017" s="93"/>
    </row>
    <row r="1018" spans="4:4" x14ac:dyDescent="0.2">
      <c r="D1018" s="93"/>
    </row>
    <row r="1019" spans="4:4" x14ac:dyDescent="0.2">
      <c r="D1019" s="93"/>
    </row>
    <row r="1020" spans="4:4" x14ac:dyDescent="0.2">
      <c r="D1020" s="93"/>
    </row>
    <row r="1021" spans="4:4" x14ac:dyDescent="0.2">
      <c r="D1021" s="93"/>
    </row>
    <row r="1022" spans="4:4" x14ac:dyDescent="0.2">
      <c r="D1022" s="93"/>
    </row>
    <row r="1023" spans="4:4" x14ac:dyDescent="0.2">
      <c r="D1023" s="93"/>
    </row>
    <row r="1024" spans="4:4" x14ac:dyDescent="0.2">
      <c r="D1024" s="93"/>
    </row>
    <row r="1025" spans="4:4" x14ac:dyDescent="0.2">
      <c r="D1025" s="93"/>
    </row>
    <row r="1026" spans="4:4" x14ac:dyDescent="0.2">
      <c r="D1026" s="93"/>
    </row>
    <row r="1027" spans="4:4" x14ac:dyDescent="0.2">
      <c r="D1027" s="93"/>
    </row>
    <row r="1028" spans="4:4" x14ac:dyDescent="0.2">
      <c r="D1028" s="93"/>
    </row>
    <row r="1029" spans="4:4" x14ac:dyDescent="0.2">
      <c r="D1029" s="93"/>
    </row>
    <row r="1030" spans="4:4" x14ac:dyDescent="0.2">
      <c r="D1030" s="93"/>
    </row>
    <row r="1031" spans="4:4" x14ac:dyDescent="0.2">
      <c r="D1031" s="93"/>
    </row>
    <row r="1032" spans="4:4" x14ac:dyDescent="0.2">
      <c r="D1032" s="93"/>
    </row>
    <row r="1033" spans="4:4" x14ac:dyDescent="0.2">
      <c r="D1033" s="93"/>
    </row>
    <row r="1034" spans="4:4" x14ac:dyDescent="0.2">
      <c r="D1034" s="93"/>
    </row>
    <row r="1035" spans="4:4" x14ac:dyDescent="0.2">
      <c r="D1035" s="93"/>
    </row>
    <row r="1036" spans="4:4" x14ac:dyDescent="0.2">
      <c r="D1036" s="93"/>
    </row>
    <row r="1037" spans="4:4" x14ac:dyDescent="0.2">
      <c r="D1037" s="93"/>
    </row>
    <row r="1038" spans="4:4" x14ac:dyDescent="0.2">
      <c r="D1038" s="93"/>
    </row>
    <row r="1039" spans="4:4" x14ac:dyDescent="0.2">
      <c r="D1039" s="93"/>
    </row>
    <row r="1040" spans="4:4" x14ac:dyDescent="0.2">
      <c r="D1040" s="93"/>
    </row>
    <row r="1041" spans="4:4" x14ac:dyDescent="0.2">
      <c r="D1041" s="93"/>
    </row>
    <row r="1042" spans="4:4" x14ac:dyDescent="0.2">
      <c r="D1042" s="93"/>
    </row>
    <row r="1043" spans="4:4" x14ac:dyDescent="0.2">
      <c r="D1043" s="93"/>
    </row>
    <row r="1044" spans="4:4" x14ac:dyDescent="0.2">
      <c r="D1044" s="93"/>
    </row>
    <row r="1045" spans="4:4" x14ac:dyDescent="0.2">
      <c r="D1045" s="93"/>
    </row>
    <row r="1046" spans="4:4" x14ac:dyDescent="0.2">
      <c r="D1046" s="93"/>
    </row>
    <row r="1047" spans="4:4" x14ac:dyDescent="0.2">
      <c r="D1047" s="93"/>
    </row>
    <row r="1048" spans="4:4" x14ac:dyDescent="0.2">
      <c r="D1048" s="93"/>
    </row>
    <row r="1049" spans="4:4" x14ac:dyDescent="0.2">
      <c r="D1049" s="93"/>
    </row>
    <row r="1050" spans="4:4" x14ac:dyDescent="0.2">
      <c r="D1050" s="93"/>
    </row>
    <row r="1051" spans="4:4" x14ac:dyDescent="0.2">
      <c r="D1051" s="93"/>
    </row>
    <row r="1052" spans="4:4" x14ac:dyDescent="0.2">
      <c r="D1052" s="93"/>
    </row>
    <row r="1053" spans="4:4" x14ac:dyDescent="0.2">
      <c r="D1053" s="93"/>
    </row>
    <row r="1054" spans="4:4" x14ac:dyDescent="0.2">
      <c r="D1054" s="93"/>
    </row>
    <row r="1055" spans="4:4" x14ac:dyDescent="0.2">
      <c r="D1055" s="93"/>
    </row>
    <row r="1056" spans="4:4" x14ac:dyDescent="0.2">
      <c r="D1056" s="93"/>
    </row>
    <row r="1057" spans="4:4" x14ac:dyDescent="0.2">
      <c r="D1057" s="93"/>
    </row>
    <row r="1058" spans="4:4" x14ac:dyDescent="0.2">
      <c r="D1058" s="93"/>
    </row>
    <row r="1059" spans="4:4" x14ac:dyDescent="0.2">
      <c r="D1059" s="93"/>
    </row>
    <row r="1060" spans="4:4" x14ac:dyDescent="0.2">
      <c r="D1060" s="93"/>
    </row>
    <row r="1061" spans="4:4" x14ac:dyDescent="0.2">
      <c r="D1061" s="93"/>
    </row>
    <row r="1062" spans="4:4" x14ac:dyDescent="0.2">
      <c r="D1062" s="93"/>
    </row>
    <row r="1063" spans="4:4" x14ac:dyDescent="0.2">
      <c r="D1063" s="93"/>
    </row>
    <row r="1064" spans="4:4" x14ac:dyDescent="0.2">
      <c r="D1064" s="93"/>
    </row>
    <row r="1065" spans="4:4" x14ac:dyDescent="0.2">
      <c r="D1065" s="93"/>
    </row>
    <row r="1066" spans="4:4" x14ac:dyDescent="0.2">
      <c r="D1066" s="93"/>
    </row>
    <row r="1067" spans="4:4" x14ac:dyDescent="0.2">
      <c r="D1067" s="93"/>
    </row>
    <row r="1068" spans="4:4" x14ac:dyDescent="0.2">
      <c r="D1068" s="93"/>
    </row>
    <row r="1069" spans="4:4" x14ac:dyDescent="0.2">
      <c r="D1069" s="93"/>
    </row>
    <row r="1070" spans="4:4" x14ac:dyDescent="0.2">
      <c r="D1070" s="93"/>
    </row>
    <row r="1071" spans="4:4" x14ac:dyDescent="0.2">
      <c r="D1071" s="93"/>
    </row>
    <row r="1072" spans="4:4" x14ac:dyDescent="0.2">
      <c r="D1072" s="93"/>
    </row>
    <row r="1073" spans="4:4" x14ac:dyDescent="0.2">
      <c r="D1073" s="93"/>
    </row>
    <row r="1074" spans="4:4" x14ac:dyDescent="0.2">
      <c r="D1074" s="93"/>
    </row>
    <row r="1075" spans="4:4" x14ac:dyDescent="0.2">
      <c r="D1075" s="93"/>
    </row>
    <row r="1076" spans="4:4" x14ac:dyDescent="0.2">
      <c r="D1076" s="93"/>
    </row>
    <row r="1077" spans="4:4" x14ac:dyDescent="0.2">
      <c r="D1077" s="93"/>
    </row>
    <row r="1078" spans="4:4" x14ac:dyDescent="0.2">
      <c r="D1078" s="93"/>
    </row>
    <row r="1079" spans="4:4" x14ac:dyDescent="0.2">
      <c r="D1079" s="93"/>
    </row>
    <row r="1080" spans="4:4" x14ac:dyDescent="0.2">
      <c r="D1080" s="93"/>
    </row>
    <row r="1081" spans="4:4" x14ac:dyDescent="0.2">
      <c r="D1081" s="93"/>
    </row>
    <row r="1082" spans="4:4" x14ac:dyDescent="0.2">
      <c r="D1082" s="93"/>
    </row>
    <row r="1083" spans="4:4" x14ac:dyDescent="0.2">
      <c r="D1083" s="93"/>
    </row>
    <row r="1084" spans="4:4" x14ac:dyDescent="0.2">
      <c r="D1084" s="93"/>
    </row>
    <row r="1085" spans="4:4" x14ac:dyDescent="0.2">
      <c r="D1085" s="93"/>
    </row>
    <row r="1086" spans="4:4" x14ac:dyDescent="0.2">
      <c r="D1086" s="93"/>
    </row>
    <row r="1087" spans="4:4" x14ac:dyDescent="0.2">
      <c r="D1087" s="93"/>
    </row>
    <row r="1088" spans="4:4" x14ac:dyDescent="0.2">
      <c r="D1088" s="93"/>
    </row>
    <row r="1089" spans="4:4" x14ac:dyDescent="0.2">
      <c r="D1089" s="93"/>
    </row>
    <row r="1090" spans="4:4" x14ac:dyDescent="0.2">
      <c r="D1090" s="93"/>
    </row>
    <row r="1091" spans="4:4" x14ac:dyDescent="0.2">
      <c r="D1091" s="93"/>
    </row>
    <row r="1092" spans="4:4" x14ac:dyDescent="0.2">
      <c r="D1092" s="93"/>
    </row>
    <row r="1093" spans="4:4" x14ac:dyDescent="0.2">
      <c r="D1093" s="93"/>
    </row>
    <row r="1094" spans="4:4" x14ac:dyDescent="0.2">
      <c r="D1094" s="93"/>
    </row>
    <row r="1095" spans="4:4" x14ac:dyDescent="0.2">
      <c r="D1095" s="93"/>
    </row>
    <row r="1096" spans="4:4" x14ac:dyDescent="0.2">
      <c r="D1096" s="93"/>
    </row>
    <row r="1097" spans="4:4" x14ac:dyDescent="0.2">
      <c r="D1097" s="93"/>
    </row>
    <row r="1098" spans="4:4" x14ac:dyDescent="0.2">
      <c r="D1098" s="93"/>
    </row>
    <row r="1099" spans="4:4" x14ac:dyDescent="0.2">
      <c r="D1099" s="93"/>
    </row>
    <row r="1100" spans="4:4" x14ac:dyDescent="0.2">
      <c r="D1100" s="93"/>
    </row>
    <row r="1101" spans="4:4" x14ac:dyDescent="0.2">
      <c r="D1101" s="93"/>
    </row>
    <row r="1102" spans="4:4" x14ac:dyDescent="0.2">
      <c r="D1102" s="93"/>
    </row>
    <row r="1103" spans="4:4" x14ac:dyDescent="0.2">
      <c r="D1103" s="93"/>
    </row>
    <row r="1104" spans="4:4" x14ac:dyDescent="0.2">
      <c r="D1104" s="93"/>
    </row>
    <row r="1105" spans="4:4" x14ac:dyDescent="0.2">
      <c r="D1105" s="93"/>
    </row>
    <row r="1106" spans="4:4" x14ac:dyDescent="0.2">
      <c r="D1106" s="93"/>
    </row>
    <row r="1107" spans="4:4" x14ac:dyDescent="0.2">
      <c r="D1107" s="93"/>
    </row>
    <row r="1108" spans="4:4" x14ac:dyDescent="0.2">
      <c r="D1108" s="93"/>
    </row>
    <row r="1109" spans="4:4" x14ac:dyDescent="0.2">
      <c r="D1109" s="93"/>
    </row>
    <row r="1110" spans="4:4" x14ac:dyDescent="0.2">
      <c r="D1110" s="93"/>
    </row>
    <row r="1111" spans="4:4" x14ac:dyDescent="0.2">
      <c r="D1111" s="93"/>
    </row>
    <row r="1112" spans="4:4" x14ac:dyDescent="0.2">
      <c r="D1112" s="93"/>
    </row>
    <row r="1113" spans="4:4" x14ac:dyDescent="0.2">
      <c r="D1113" s="93"/>
    </row>
    <row r="1114" spans="4:4" x14ac:dyDescent="0.2">
      <c r="D1114" s="93"/>
    </row>
    <row r="1115" spans="4:4" x14ac:dyDescent="0.2">
      <c r="D1115" s="93"/>
    </row>
    <row r="1116" spans="4:4" x14ac:dyDescent="0.2">
      <c r="D1116" s="93"/>
    </row>
    <row r="1117" spans="4:4" x14ac:dyDescent="0.2">
      <c r="D1117" s="93"/>
    </row>
    <row r="1118" spans="4:4" x14ac:dyDescent="0.2">
      <c r="D1118" s="93"/>
    </row>
    <row r="1119" spans="4:4" x14ac:dyDescent="0.2">
      <c r="D1119" s="93"/>
    </row>
    <row r="1120" spans="4:4" x14ac:dyDescent="0.2">
      <c r="D1120" s="93"/>
    </row>
    <row r="1121" spans="4:4" x14ac:dyDescent="0.2">
      <c r="D1121" s="93"/>
    </row>
    <row r="1122" spans="4:4" x14ac:dyDescent="0.2">
      <c r="D1122" s="93"/>
    </row>
    <row r="1123" spans="4:4" x14ac:dyDescent="0.2">
      <c r="D1123" s="93"/>
    </row>
    <row r="1124" spans="4:4" x14ac:dyDescent="0.2">
      <c r="D1124" s="93"/>
    </row>
    <row r="1125" spans="4:4" x14ac:dyDescent="0.2">
      <c r="D1125" s="93"/>
    </row>
    <row r="1126" spans="4:4" x14ac:dyDescent="0.2">
      <c r="D1126" s="93"/>
    </row>
    <row r="1127" spans="4:4" x14ac:dyDescent="0.2">
      <c r="D1127" s="93"/>
    </row>
    <row r="1128" spans="4:4" x14ac:dyDescent="0.2">
      <c r="D1128" s="93"/>
    </row>
    <row r="1129" spans="4:4" x14ac:dyDescent="0.2">
      <c r="D1129" s="93"/>
    </row>
    <row r="1130" spans="4:4" x14ac:dyDescent="0.2">
      <c r="D1130" s="93"/>
    </row>
    <row r="1131" spans="4:4" x14ac:dyDescent="0.2">
      <c r="D1131" s="93"/>
    </row>
    <row r="1132" spans="4:4" x14ac:dyDescent="0.2">
      <c r="D1132" s="93"/>
    </row>
    <row r="1133" spans="4:4" x14ac:dyDescent="0.2">
      <c r="D1133" s="93"/>
    </row>
    <row r="1134" spans="4:4" x14ac:dyDescent="0.2">
      <c r="D1134" s="93"/>
    </row>
    <row r="1135" spans="4:4" x14ac:dyDescent="0.2">
      <c r="D1135" s="93"/>
    </row>
    <row r="1136" spans="4:4" x14ac:dyDescent="0.2">
      <c r="D1136" s="93"/>
    </row>
    <row r="1137" spans="4:4" x14ac:dyDescent="0.2">
      <c r="D1137" s="93"/>
    </row>
    <row r="1138" spans="4:4" x14ac:dyDescent="0.2">
      <c r="D1138" s="93"/>
    </row>
    <row r="1139" spans="4:4" x14ac:dyDescent="0.2">
      <c r="D1139" s="93"/>
    </row>
    <row r="1140" spans="4:4" x14ac:dyDescent="0.2">
      <c r="D1140" s="93"/>
    </row>
    <row r="1141" spans="4:4" x14ac:dyDescent="0.2">
      <c r="D1141" s="93"/>
    </row>
    <row r="1142" spans="4:4" x14ac:dyDescent="0.2">
      <c r="D1142" s="93"/>
    </row>
    <row r="1143" spans="4:4" x14ac:dyDescent="0.2">
      <c r="D1143" s="93"/>
    </row>
    <row r="1144" spans="4:4" x14ac:dyDescent="0.2">
      <c r="D1144" s="93"/>
    </row>
    <row r="1145" spans="4:4" x14ac:dyDescent="0.2">
      <c r="D1145" s="93"/>
    </row>
    <row r="1146" spans="4:4" x14ac:dyDescent="0.2">
      <c r="D1146" s="93"/>
    </row>
    <row r="1147" spans="4:4" x14ac:dyDescent="0.2">
      <c r="D1147" s="93"/>
    </row>
    <row r="1148" spans="4:4" x14ac:dyDescent="0.2">
      <c r="D1148" s="93"/>
    </row>
    <row r="1149" spans="4:4" x14ac:dyDescent="0.2">
      <c r="D1149" s="93"/>
    </row>
    <row r="1150" spans="4:4" x14ac:dyDescent="0.2">
      <c r="D1150" s="93"/>
    </row>
    <row r="1151" spans="4:4" x14ac:dyDescent="0.2">
      <c r="D1151" s="93"/>
    </row>
    <row r="1152" spans="4:4" x14ac:dyDescent="0.2">
      <c r="D1152" s="93"/>
    </row>
    <row r="1153" spans="4:4" x14ac:dyDescent="0.2">
      <c r="D1153" s="93"/>
    </row>
    <row r="1154" spans="4:4" x14ac:dyDescent="0.2">
      <c r="D1154" s="93"/>
    </row>
    <row r="1155" spans="4:4" x14ac:dyDescent="0.2">
      <c r="D1155" s="93"/>
    </row>
    <row r="1156" spans="4:4" x14ac:dyDescent="0.2">
      <c r="D1156" s="93"/>
    </row>
    <row r="1157" spans="4:4" x14ac:dyDescent="0.2">
      <c r="D1157" s="93"/>
    </row>
    <row r="1158" spans="4:4" x14ac:dyDescent="0.2">
      <c r="D1158" s="93"/>
    </row>
    <row r="1159" spans="4:4" x14ac:dyDescent="0.2">
      <c r="D1159" s="93"/>
    </row>
    <row r="1160" spans="4:4" x14ac:dyDescent="0.2">
      <c r="D1160" s="93"/>
    </row>
    <row r="1161" spans="4:4" x14ac:dyDescent="0.2">
      <c r="D1161" s="93"/>
    </row>
    <row r="1162" spans="4:4" x14ac:dyDescent="0.2">
      <c r="D1162" s="93"/>
    </row>
    <row r="1163" spans="4:4" x14ac:dyDescent="0.2">
      <c r="D1163" s="93"/>
    </row>
    <row r="1164" spans="4:4" x14ac:dyDescent="0.2">
      <c r="D1164" s="93"/>
    </row>
    <row r="1165" spans="4:4" x14ac:dyDescent="0.2">
      <c r="D1165" s="93"/>
    </row>
    <row r="1166" spans="4:4" x14ac:dyDescent="0.2">
      <c r="D1166" s="93"/>
    </row>
    <row r="1167" spans="4:4" x14ac:dyDescent="0.2">
      <c r="D1167" s="93"/>
    </row>
    <row r="1168" spans="4:4" x14ac:dyDescent="0.2">
      <c r="D1168" s="93"/>
    </row>
    <row r="1169" spans="4:4" x14ac:dyDescent="0.2">
      <c r="D1169" s="93"/>
    </row>
    <row r="1170" spans="4:4" x14ac:dyDescent="0.2">
      <c r="D1170" s="93"/>
    </row>
    <row r="1171" spans="4:4" x14ac:dyDescent="0.2">
      <c r="D1171" s="93"/>
    </row>
    <row r="1172" spans="4:4" x14ac:dyDescent="0.2">
      <c r="D1172" s="93"/>
    </row>
    <row r="1173" spans="4:4" x14ac:dyDescent="0.2">
      <c r="D1173" s="93"/>
    </row>
    <row r="1174" spans="4:4" x14ac:dyDescent="0.2">
      <c r="D1174" s="93"/>
    </row>
    <row r="1175" spans="4:4" x14ac:dyDescent="0.2">
      <c r="D1175" s="93"/>
    </row>
    <row r="1176" spans="4:4" x14ac:dyDescent="0.2">
      <c r="D1176" s="93"/>
    </row>
    <row r="1177" spans="4:4" x14ac:dyDescent="0.2">
      <c r="D1177" s="93"/>
    </row>
    <row r="1178" spans="4:4" x14ac:dyDescent="0.2">
      <c r="D1178" s="93"/>
    </row>
    <row r="1179" spans="4:4" x14ac:dyDescent="0.2">
      <c r="D1179" s="93"/>
    </row>
    <row r="1180" spans="4:4" x14ac:dyDescent="0.2">
      <c r="D1180" s="93"/>
    </row>
    <row r="1181" spans="4:4" x14ac:dyDescent="0.2">
      <c r="D1181" s="93"/>
    </row>
    <row r="1182" spans="4:4" x14ac:dyDescent="0.2">
      <c r="D1182" s="93"/>
    </row>
    <row r="1183" spans="4:4" x14ac:dyDescent="0.2">
      <c r="D1183" s="93"/>
    </row>
    <row r="1184" spans="4:4" x14ac:dyDescent="0.2">
      <c r="D1184" s="93"/>
    </row>
    <row r="1185" spans="4:4" x14ac:dyDescent="0.2">
      <c r="D1185" s="93"/>
    </row>
    <row r="1186" spans="4:4" x14ac:dyDescent="0.2">
      <c r="D1186" s="93"/>
    </row>
    <row r="1187" spans="4:4" x14ac:dyDescent="0.2">
      <c r="D1187" s="93"/>
    </row>
    <row r="1188" spans="4:4" x14ac:dyDescent="0.2">
      <c r="D1188" s="93"/>
    </row>
    <row r="1189" spans="4:4" x14ac:dyDescent="0.2">
      <c r="D1189" s="93"/>
    </row>
    <row r="1190" spans="4:4" x14ac:dyDescent="0.2">
      <c r="D1190" s="93"/>
    </row>
    <row r="1191" spans="4:4" x14ac:dyDescent="0.2">
      <c r="D1191" s="93"/>
    </row>
    <row r="1192" spans="4:4" x14ac:dyDescent="0.2">
      <c r="D1192" s="93"/>
    </row>
    <row r="1193" spans="4:4" x14ac:dyDescent="0.2">
      <c r="D1193" s="93"/>
    </row>
    <row r="1194" spans="4:4" x14ac:dyDescent="0.2">
      <c r="D1194" s="93"/>
    </row>
    <row r="1195" spans="4:4" x14ac:dyDescent="0.2">
      <c r="D1195" s="93"/>
    </row>
    <row r="1196" spans="4:4" x14ac:dyDescent="0.2">
      <c r="D1196" s="93"/>
    </row>
    <row r="1197" spans="4:4" x14ac:dyDescent="0.2">
      <c r="D1197" s="93"/>
    </row>
    <row r="1198" spans="4:4" x14ac:dyDescent="0.2">
      <c r="D1198" s="93"/>
    </row>
    <row r="1199" spans="4:4" x14ac:dyDescent="0.2">
      <c r="D1199" s="93"/>
    </row>
    <row r="1200" spans="4:4" x14ac:dyDescent="0.2">
      <c r="D1200" s="93"/>
    </row>
    <row r="1201" spans="4:4" x14ac:dyDescent="0.2">
      <c r="D1201" s="93"/>
    </row>
    <row r="1202" spans="4:4" x14ac:dyDescent="0.2">
      <c r="D1202" s="93"/>
    </row>
    <row r="1203" spans="4:4" x14ac:dyDescent="0.2">
      <c r="D1203" s="93"/>
    </row>
    <row r="1204" spans="4:4" x14ac:dyDescent="0.2">
      <c r="D1204" s="93"/>
    </row>
    <row r="1205" spans="4:4" x14ac:dyDescent="0.2">
      <c r="D1205" s="93"/>
    </row>
    <row r="1206" spans="4:4" x14ac:dyDescent="0.2">
      <c r="D1206" s="93"/>
    </row>
    <row r="1207" spans="4:4" x14ac:dyDescent="0.2">
      <c r="D1207" s="93"/>
    </row>
    <row r="1208" spans="4:4" x14ac:dyDescent="0.2">
      <c r="D1208" s="93"/>
    </row>
    <row r="1209" spans="4:4" x14ac:dyDescent="0.2">
      <c r="D1209" s="93"/>
    </row>
    <row r="1210" spans="4:4" x14ac:dyDescent="0.2">
      <c r="D1210" s="93"/>
    </row>
    <row r="1211" spans="4:4" x14ac:dyDescent="0.2">
      <c r="D1211" s="93"/>
    </row>
    <row r="1212" spans="4:4" x14ac:dyDescent="0.2">
      <c r="D1212" s="93"/>
    </row>
    <row r="1213" spans="4:4" x14ac:dyDescent="0.2">
      <c r="D1213" s="93"/>
    </row>
    <row r="1214" spans="4:4" x14ac:dyDescent="0.2">
      <c r="D1214" s="93"/>
    </row>
    <row r="1215" spans="4:4" x14ac:dyDescent="0.2">
      <c r="D1215" s="93"/>
    </row>
    <row r="1216" spans="4:4" x14ac:dyDescent="0.2">
      <c r="D1216" s="93"/>
    </row>
    <row r="1217" spans="4:4" x14ac:dyDescent="0.2">
      <c r="D1217" s="93"/>
    </row>
    <row r="1218" spans="4:4" x14ac:dyDescent="0.2">
      <c r="D1218" s="93"/>
    </row>
    <row r="1219" spans="4:4" x14ac:dyDescent="0.2">
      <c r="D1219" s="93"/>
    </row>
    <row r="1220" spans="4:4" x14ac:dyDescent="0.2">
      <c r="D1220" s="93"/>
    </row>
    <row r="1221" spans="4:4" x14ac:dyDescent="0.2">
      <c r="D1221" s="93"/>
    </row>
    <row r="1222" spans="4:4" x14ac:dyDescent="0.2">
      <c r="D1222" s="93"/>
    </row>
    <row r="1223" spans="4:4" x14ac:dyDescent="0.2">
      <c r="D1223" s="93"/>
    </row>
    <row r="1224" spans="4:4" x14ac:dyDescent="0.2">
      <c r="D1224" s="93"/>
    </row>
    <row r="1225" spans="4:4" x14ac:dyDescent="0.2">
      <c r="D1225" s="93"/>
    </row>
    <row r="1226" spans="4:4" x14ac:dyDescent="0.2">
      <c r="D1226" s="93"/>
    </row>
    <row r="1227" spans="4:4" x14ac:dyDescent="0.2">
      <c r="D1227" s="93"/>
    </row>
    <row r="1228" spans="4:4" x14ac:dyDescent="0.2">
      <c r="D1228" s="93"/>
    </row>
    <row r="1229" spans="4:4" x14ac:dyDescent="0.2">
      <c r="D1229" s="93"/>
    </row>
    <row r="1230" spans="4:4" x14ac:dyDescent="0.2">
      <c r="D1230" s="93"/>
    </row>
    <row r="1231" spans="4:4" x14ac:dyDescent="0.2">
      <c r="D1231" s="93"/>
    </row>
    <row r="1232" spans="4:4" x14ac:dyDescent="0.2">
      <c r="D1232" s="93"/>
    </row>
    <row r="1233" spans="4:4" x14ac:dyDescent="0.2">
      <c r="D1233" s="93"/>
    </row>
    <row r="1234" spans="4:4" x14ac:dyDescent="0.2">
      <c r="D1234" s="93"/>
    </row>
    <row r="1235" spans="4:4" x14ac:dyDescent="0.2">
      <c r="D1235" s="93"/>
    </row>
    <row r="1236" spans="4:4" x14ac:dyDescent="0.2">
      <c r="D1236" s="93"/>
    </row>
    <row r="1237" spans="4:4" x14ac:dyDescent="0.2">
      <c r="D1237" s="93"/>
    </row>
    <row r="1238" spans="4:4" x14ac:dyDescent="0.2">
      <c r="D1238" s="93"/>
    </row>
    <row r="1239" spans="4:4" x14ac:dyDescent="0.2">
      <c r="D1239" s="93"/>
    </row>
    <row r="1240" spans="4:4" x14ac:dyDescent="0.2">
      <c r="D1240" s="93"/>
    </row>
    <row r="1241" spans="4:4" x14ac:dyDescent="0.2">
      <c r="D1241" s="93"/>
    </row>
    <row r="1242" spans="4:4" x14ac:dyDescent="0.2">
      <c r="D1242" s="93"/>
    </row>
    <row r="1243" spans="4:4" x14ac:dyDescent="0.2">
      <c r="D1243" s="93"/>
    </row>
    <row r="1244" spans="4:4" x14ac:dyDescent="0.2">
      <c r="D1244" s="93"/>
    </row>
    <row r="1245" spans="4:4" x14ac:dyDescent="0.2">
      <c r="D1245" s="93"/>
    </row>
    <row r="1246" spans="4:4" x14ac:dyDescent="0.2">
      <c r="D1246" s="93"/>
    </row>
    <row r="1247" spans="4:4" x14ac:dyDescent="0.2">
      <c r="D1247" s="93"/>
    </row>
    <row r="1248" spans="4:4" x14ac:dyDescent="0.2">
      <c r="D1248" s="93"/>
    </row>
    <row r="1249" spans="4:4" x14ac:dyDescent="0.2">
      <c r="D1249" s="93"/>
    </row>
    <row r="1250" spans="4:4" x14ac:dyDescent="0.2">
      <c r="D1250" s="93"/>
    </row>
    <row r="1251" spans="4:4" x14ac:dyDescent="0.2">
      <c r="D1251" s="93"/>
    </row>
    <row r="1252" spans="4:4" x14ac:dyDescent="0.2">
      <c r="D1252" s="93"/>
    </row>
    <row r="1253" spans="4:4" x14ac:dyDescent="0.2">
      <c r="D1253" s="93"/>
    </row>
    <row r="1254" spans="4:4" x14ac:dyDescent="0.2">
      <c r="D1254" s="93"/>
    </row>
    <row r="1255" spans="4:4" x14ac:dyDescent="0.2">
      <c r="D1255" s="93"/>
    </row>
    <row r="1256" spans="4:4" x14ac:dyDescent="0.2">
      <c r="D1256" s="93"/>
    </row>
    <row r="1257" spans="4:4" x14ac:dyDescent="0.2">
      <c r="D1257" s="93"/>
    </row>
    <row r="1258" spans="4:4" x14ac:dyDescent="0.2">
      <c r="D1258" s="93"/>
    </row>
    <row r="1259" spans="4:4" x14ac:dyDescent="0.2">
      <c r="D1259" s="93"/>
    </row>
    <row r="1260" spans="4:4" x14ac:dyDescent="0.2">
      <c r="D1260" s="93"/>
    </row>
    <row r="1261" spans="4:4" x14ac:dyDescent="0.2">
      <c r="D1261" s="93"/>
    </row>
    <row r="1262" spans="4:4" x14ac:dyDescent="0.2">
      <c r="D1262" s="93"/>
    </row>
    <row r="1263" spans="4:4" x14ac:dyDescent="0.2">
      <c r="D1263" s="93"/>
    </row>
    <row r="1264" spans="4:4" x14ac:dyDescent="0.2">
      <c r="D1264" s="93"/>
    </row>
    <row r="1265" spans="4:4" x14ac:dyDescent="0.2">
      <c r="D1265" s="93"/>
    </row>
    <row r="1266" spans="4:4" x14ac:dyDescent="0.2">
      <c r="D1266" s="93"/>
    </row>
    <row r="1267" spans="4:4" x14ac:dyDescent="0.2">
      <c r="D1267" s="93"/>
    </row>
    <row r="1268" spans="4:4" x14ac:dyDescent="0.2">
      <c r="D1268" s="93"/>
    </row>
    <row r="1269" spans="4:4" x14ac:dyDescent="0.2">
      <c r="D1269" s="93"/>
    </row>
    <row r="1270" spans="4:4" x14ac:dyDescent="0.2">
      <c r="D1270" s="93"/>
    </row>
    <row r="1271" spans="4:4" x14ac:dyDescent="0.2">
      <c r="D1271" s="93"/>
    </row>
    <row r="1272" spans="4:4" x14ac:dyDescent="0.2">
      <c r="D1272" s="93"/>
    </row>
    <row r="1273" spans="4:4" x14ac:dyDescent="0.2">
      <c r="D1273" s="93"/>
    </row>
    <row r="1274" spans="4:4" x14ac:dyDescent="0.2">
      <c r="D1274" s="93"/>
    </row>
    <row r="1275" spans="4:4" x14ac:dyDescent="0.2">
      <c r="D1275" s="93"/>
    </row>
    <row r="1276" spans="4:4" x14ac:dyDescent="0.2">
      <c r="D1276" s="93"/>
    </row>
    <row r="1277" spans="4:4" x14ac:dyDescent="0.2">
      <c r="D1277" s="93"/>
    </row>
    <row r="1278" spans="4:4" x14ac:dyDescent="0.2">
      <c r="D1278" s="93"/>
    </row>
    <row r="1279" spans="4:4" x14ac:dyDescent="0.2">
      <c r="D1279" s="93"/>
    </row>
    <row r="1280" spans="4:4" x14ac:dyDescent="0.2">
      <c r="D1280" s="93"/>
    </row>
    <row r="1281" spans="4:4" x14ac:dyDescent="0.2">
      <c r="D1281" s="93"/>
    </row>
    <row r="1282" spans="4:4" x14ac:dyDescent="0.2">
      <c r="D1282" s="93"/>
    </row>
    <row r="1283" spans="4:4" x14ac:dyDescent="0.2">
      <c r="D1283" s="93"/>
    </row>
    <row r="1284" spans="4:4" x14ac:dyDescent="0.2">
      <c r="D1284" s="93"/>
    </row>
    <row r="1285" spans="4:4" x14ac:dyDescent="0.2">
      <c r="D1285" s="93"/>
    </row>
    <row r="1286" spans="4:4" x14ac:dyDescent="0.2">
      <c r="D1286" s="93"/>
    </row>
    <row r="1287" spans="4:4" x14ac:dyDescent="0.2">
      <c r="D1287" s="93"/>
    </row>
    <row r="1288" spans="4:4" x14ac:dyDescent="0.2">
      <c r="D1288" s="93"/>
    </row>
    <row r="1289" spans="4:4" x14ac:dyDescent="0.2">
      <c r="D1289" s="93"/>
    </row>
    <row r="1290" spans="4:4" x14ac:dyDescent="0.2">
      <c r="D1290" s="93"/>
    </row>
    <row r="1291" spans="4:4" x14ac:dyDescent="0.2">
      <c r="D1291" s="93"/>
    </row>
    <row r="1292" spans="4:4" x14ac:dyDescent="0.2">
      <c r="D1292" s="93"/>
    </row>
    <row r="1293" spans="4:4" x14ac:dyDescent="0.2">
      <c r="D1293" s="93"/>
    </row>
    <row r="1294" spans="4:4" x14ac:dyDescent="0.2">
      <c r="D1294" s="93"/>
    </row>
    <row r="1295" spans="4:4" x14ac:dyDescent="0.2">
      <c r="D1295" s="93"/>
    </row>
    <row r="1296" spans="4:4" x14ac:dyDescent="0.2">
      <c r="D1296" s="93"/>
    </row>
    <row r="1297" spans="4:4" x14ac:dyDescent="0.2">
      <c r="D1297" s="93"/>
    </row>
    <row r="1298" spans="4:4" x14ac:dyDescent="0.2">
      <c r="D1298" s="93"/>
    </row>
    <row r="1299" spans="4:4" x14ac:dyDescent="0.2">
      <c r="D1299" s="93"/>
    </row>
    <row r="1300" spans="4:4" x14ac:dyDescent="0.2">
      <c r="D1300" s="93"/>
    </row>
    <row r="1301" spans="4:4" x14ac:dyDescent="0.2">
      <c r="D1301" s="93"/>
    </row>
    <row r="1302" spans="4:4" x14ac:dyDescent="0.2">
      <c r="D1302" s="93"/>
    </row>
    <row r="1303" spans="4:4" x14ac:dyDescent="0.2">
      <c r="D1303" s="93"/>
    </row>
    <row r="1304" spans="4:4" x14ac:dyDescent="0.2">
      <c r="D1304" s="93"/>
    </row>
    <row r="1305" spans="4:4" x14ac:dyDescent="0.2">
      <c r="D1305" s="93"/>
    </row>
    <row r="1306" spans="4:4" x14ac:dyDescent="0.2">
      <c r="D1306" s="93"/>
    </row>
    <row r="1307" spans="4:4" x14ac:dyDescent="0.2">
      <c r="D1307" s="93"/>
    </row>
    <row r="1308" spans="4:4" x14ac:dyDescent="0.2">
      <c r="D1308" s="93"/>
    </row>
    <row r="1309" spans="4:4" x14ac:dyDescent="0.2">
      <c r="D1309" s="93"/>
    </row>
    <row r="1310" spans="4:4" x14ac:dyDescent="0.2">
      <c r="D1310" s="93"/>
    </row>
    <row r="1311" spans="4:4" x14ac:dyDescent="0.2">
      <c r="D1311" s="93"/>
    </row>
    <row r="1312" spans="4:4" x14ac:dyDescent="0.2">
      <c r="D1312" s="93"/>
    </row>
    <row r="1313" spans="4:4" x14ac:dyDescent="0.2">
      <c r="D1313" s="93"/>
    </row>
    <row r="1314" spans="4:4" x14ac:dyDescent="0.2">
      <c r="D1314" s="93"/>
    </row>
    <row r="1315" spans="4:4" x14ac:dyDescent="0.2">
      <c r="D1315" s="93"/>
    </row>
    <row r="1316" spans="4:4" x14ac:dyDescent="0.2">
      <c r="D1316" s="93"/>
    </row>
    <row r="1317" spans="4:4" x14ac:dyDescent="0.2">
      <c r="D1317" s="93"/>
    </row>
    <row r="1318" spans="4:4" x14ac:dyDescent="0.2">
      <c r="D1318" s="93"/>
    </row>
    <row r="1319" spans="4:4" x14ac:dyDescent="0.2">
      <c r="D1319" s="93"/>
    </row>
    <row r="1320" spans="4:4" x14ac:dyDescent="0.2">
      <c r="D1320" s="93"/>
    </row>
    <row r="1321" spans="4:4" x14ac:dyDescent="0.2">
      <c r="D1321" s="93"/>
    </row>
    <row r="1322" spans="4:4" x14ac:dyDescent="0.2">
      <c r="D1322" s="93"/>
    </row>
    <row r="1323" spans="4:4" x14ac:dyDescent="0.2">
      <c r="D1323" s="93"/>
    </row>
    <row r="1324" spans="4:4" x14ac:dyDescent="0.2">
      <c r="D1324" s="93"/>
    </row>
    <row r="1325" spans="4:4" x14ac:dyDescent="0.2">
      <c r="D1325" s="93"/>
    </row>
    <row r="1326" spans="4:4" x14ac:dyDescent="0.2">
      <c r="D1326" s="93"/>
    </row>
    <row r="1327" spans="4:4" x14ac:dyDescent="0.2">
      <c r="D1327" s="93"/>
    </row>
    <row r="1328" spans="4:4" x14ac:dyDescent="0.2">
      <c r="D1328" s="93"/>
    </row>
    <row r="1329" spans="4:4" x14ac:dyDescent="0.2">
      <c r="D1329" s="93"/>
    </row>
    <row r="1330" spans="4:4" x14ac:dyDescent="0.2">
      <c r="D1330" s="93"/>
    </row>
    <row r="1331" spans="4:4" x14ac:dyDescent="0.2">
      <c r="D1331" s="93"/>
    </row>
    <row r="1332" spans="4:4" x14ac:dyDescent="0.2">
      <c r="D1332" s="93"/>
    </row>
    <row r="1333" spans="4:4" x14ac:dyDescent="0.2">
      <c r="D1333" s="93"/>
    </row>
    <row r="1334" spans="4:4" x14ac:dyDescent="0.2">
      <c r="D1334" s="93"/>
    </row>
    <row r="1335" spans="4:4" x14ac:dyDescent="0.2">
      <c r="D1335" s="93"/>
    </row>
    <row r="1336" spans="4:4" x14ac:dyDescent="0.2">
      <c r="D1336" s="93"/>
    </row>
    <row r="1337" spans="4:4" x14ac:dyDescent="0.2">
      <c r="D1337" s="93"/>
    </row>
    <row r="1338" spans="4:4" x14ac:dyDescent="0.2">
      <c r="D1338" s="93"/>
    </row>
    <row r="1339" spans="4:4" x14ac:dyDescent="0.2">
      <c r="D1339" s="93"/>
    </row>
    <row r="1340" spans="4:4" x14ac:dyDescent="0.2">
      <c r="D1340" s="93"/>
    </row>
    <row r="1341" spans="4:4" x14ac:dyDescent="0.2">
      <c r="D1341" s="93"/>
    </row>
    <row r="1342" spans="4:4" x14ac:dyDescent="0.2">
      <c r="D1342" s="93"/>
    </row>
    <row r="1343" spans="4:4" x14ac:dyDescent="0.2">
      <c r="D1343" s="93"/>
    </row>
    <row r="1344" spans="4:4" x14ac:dyDescent="0.2">
      <c r="D1344" s="93"/>
    </row>
    <row r="1345" spans="4:4" x14ac:dyDescent="0.2">
      <c r="D1345" s="93"/>
    </row>
    <row r="1346" spans="4:4" x14ac:dyDescent="0.2">
      <c r="D1346" s="93"/>
    </row>
    <row r="1347" spans="4:4" x14ac:dyDescent="0.2">
      <c r="D1347" s="93"/>
    </row>
    <row r="1348" spans="4:4" x14ac:dyDescent="0.2">
      <c r="D1348" s="93"/>
    </row>
    <row r="1349" spans="4:4" x14ac:dyDescent="0.2">
      <c r="D1349" s="93"/>
    </row>
    <row r="1350" spans="4:4" x14ac:dyDescent="0.2">
      <c r="D1350" s="93"/>
    </row>
    <row r="1351" spans="4:4" x14ac:dyDescent="0.2">
      <c r="D1351" s="93"/>
    </row>
    <row r="1352" spans="4:4" x14ac:dyDescent="0.2">
      <c r="D1352" s="93"/>
    </row>
    <row r="1353" spans="4:4" x14ac:dyDescent="0.2">
      <c r="D1353" s="93"/>
    </row>
    <row r="1354" spans="4:4" x14ac:dyDescent="0.2">
      <c r="D1354" s="93"/>
    </row>
    <row r="1355" spans="4:4" x14ac:dyDescent="0.2">
      <c r="D1355" s="93"/>
    </row>
    <row r="1356" spans="4:4" x14ac:dyDescent="0.2">
      <c r="D1356" s="93"/>
    </row>
    <row r="1357" spans="4:4" x14ac:dyDescent="0.2">
      <c r="D1357" s="93"/>
    </row>
    <row r="1358" spans="4:4" x14ac:dyDescent="0.2">
      <c r="D1358" s="93"/>
    </row>
    <row r="1359" spans="4:4" x14ac:dyDescent="0.2">
      <c r="D1359" s="93"/>
    </row>
    <row r="1360" spans="4:4" x14ac:dyDescent="0.2">
      <c r="D1360" s="93"/>
    </row>
    <row r="1361" spans="4:4" x14ac:dyDescent="0.2">
      <c r="D1361" s="93"/>
    </row>
    <row r="1362" spans="4:4" x14ac:dyDescent="0.2">
      <c r="D1362" s="93"/>
    </row>
    <row r="1363" spans="4:4" x14ac:dyDescent="0.2">
      <c r="D1363" s="93"/>
    </row>
    <row r="1364" spans="4:4" x14ac:dyDescent="0.2">
      <c r="D1364" s="93"/>
    </row>
    <row r="1365" spans="4:4" x14ac:dyDescent="0.2">
      <c r="D1365" s="93"/>
    </row>
    <row r="1366" spans="4:4" x14ac:dyDescent="0.2">
      <c r="D1366" s="93"/>
    </row>
    <row r="1367" spans="4:4" x14ac:dyDescent="0.2">
      <c r="D1367" s="93"/>
    </row>
    <row r="1368" spans="4:4" x14ac:dyDescent="0.2">
      <c r="D1368" s="93"/>
    </row>
    <row r="1369" spans="4:4" x14ac:dyDescent="0.2">
      <c r="D1369" s="93"/>
    </row>
    <row r="1370" spans="4:4" x14ac:dyDescent="0.2">
      <c r="D1370" s="93"/>
    </row>
    <row r="1371" spans="4:4" x14ac:dyDescent="0.2">
      <c r="D1371" s="93"/>
    </row>
    <row r="1372" spans="4:4" x14ac:dyDescent="0.2">
      <c r="D1372" s="93"/>
    </row>
    <row r="1373" spans="4:4" x14ac:dyDescent="0.2">
      <c r="D1373" s="93"/>
    </row>
    <row r="1374" spans="4:4" x14ac:dyDescent="0.2">
      <c r="D1374" s="93"/>
    </row>
    <row r="1375" spans="4:4" x14ac:dyDescent="0.2">
      <c r="D1375" s="93"/>
    </row>
    <row r="1376" spans="4:4" x14ac:dyDescent="0.2">
      <c r="D1376" s="93"/>
    </row>
    <row r="1377" spans="4:4" x14ac:dyDescent="0.2">
      <c r="D1377" s="93"/>
    </row>
    <row r="1378" spans="4:4" x14ac:dyDescent="0.2">
      <c r="D1378" s="93"/>
    </row>
    <row r="1379" spans="4:4" x14ac:dyDescent="0.2">
      <c r="D1379" s="93"/>
    </row>
    <row r="1380" spans="4:4" x14ac:dyDescent="0.2">
      <c r="D1380" s="93"/>
    </row>
    <row r="1381" spans="4:4" x14ac:dyDescent="0.2">
      <c r="D1381" s="93"/>
    </row>
    <row r="1382" spans="4:4" x14ac:dyDescent="0.2">
      <c r="D1382" s="93"/>
    </row>
    <row r="1383" spans="4:4" x14ac:dyDescent="0.2">
      <c r="D1383" s="93"/>
    </row>
    <row r="1384" spans="4:4" x14ac:dyDescent="0.2">
      <c r="D1384" s="93"/>
    </row>
    <row r="1385" spans="4:4" x14ac:dyDescent="0.2">
      <c r="D1385" s="93"/>
    </row>
    <row r="1386" spans="4:4" x14ac:dyDescent="0.2">
      <c r="D1386" s="93"/>
    </row>
    <row r="1387" spans="4:4" x14ac:dyDescent="0.2">
      <c r="D1387" s="93"/>
    </row>
    <row r="1388" spans="4:4" x14ac:dyDescent="0.2">
      <c r="D1388" s="93"/>
    </row>
    <row r="1389" spans="4:4" x14ac:dyDescent="0.2">
      <c r="D1389" s="93"/>
    </row>
    <row r="1390" spans="4:4" x14ac:dyDescent="0.2">
      <c r="D1390" s="93"/>
    </row>
    <row r="1391" spans="4:4" x14ac:dyDescent="0.2">
      <c r="D1391" s="93"/>
    </row>
    <row r="1392" spans="4:4" x14ac:dyDescent="0.2">
      <c r="D1392" s="93"/>
    </row>
    <row r="1393" spans="4:4" x14ac:dyDescent="0.2">
      <c r="D1393" s="93"/>
    </row>
    <row r="1394" spans="4:4" x14ac:dyDescent="0.2">
      <c r="D1394" s="93"/>
    </row>
    <row r="1395" spans="4:4" x14ac:dyDescent="0.2">
      <c r="D1395" s="93"/>
    </row>
    <row r="1396" spans="4:4" x14ac:dyDescent="0.2">
      <c r="D1396" s="93"/>
    </row>
    <row r="1397" spans="4:4" x14ac:dyDescent="0.2">
      <c r="D1397" s="93"/>
    </row>
    <row r="1398" spans="4:4" x14ac:dyDescent="0.2">
      <c r="D1398" s="93"/>
    </row>
    <row r="1399" spans="4:4" x14ac:dyDescent="0.2">
      <c r="D1399" s="93"/>
    </row>
    <row r="1400" spans="4:4" x14ac:dyDescent="0.2">
      <c r="D1400" s="93"/>
    </row>
    <row r="1401" spans="4:4" x14ac:dyDescent="0.2">
      <c r="D1401" s="93"/>
    </row>
    <row r="1402" spans="4:4" x14ac:dyDescent="0.2">
      <c r="D1402" s="93"/>
    </row>
    <row r="1403" spans="4:4" x14ac:dyDescent="0.2">
      <c r="D1403" s="93"/>
    </row>
    <row r="1404" spans="4:4" x14ac:dyDescent="0.2">
      <c r="D1404" s="93"/>
    </row>
    <row r="1405" spans="4:4" x14ac:dyDescent="0.2">
      <c r="D1405" s="93"/>
    </row>
    <row r="1406" spans="4:4" x14ac:dyDescent="0.2">
      <c r="D1406" s="93"/>
    </row>
    <row r="1407" spans="4:4" x14ac:dyDescent="0.2">
      <c r="D1407" s="93"/>
    </row>
    <row r="1408" spans="4:4" x14ac:dyDescent="0.2">
      <c r="D1408" s="93"/>
    </row>
    <row r="1409" spans="4:4" x14ac:dyDescent="0.2">
      <c r="D1409" s="93"/>
    </row>
    <row r="1410" spans="4:4" x14ac:dyDescent="0.2">
      <c r="D1410" s="93"/>
    </row>
    <row r="1411" spans="4:4" x14ac:dyDescent="0.2">
      <c r="D1411" s="93"/>
    </row>
    <row r="1412" spans="4:4" x14ac:dyDescent="0.2">
      <c r="D1412" s="93"/>
    </row>
    <row r="1413" spans="4:4" x14ac:dyDescent="0.2">
      <c r="D1413" s="93"/>
    </row>
    <row r="1414" spans="4:4" x14ac:dyDescent="0.2">
      <c r="D1414" s="93"/>
    </row>
    <row r="1415" spans="4:4" x14ac:dyDescent="0.2">
      <c r="D1415" s="93"/>
    </row>
    <row r="1416" spans="4:4" x14ac:dyDescent="0.2">
      <c r="D1416" s="93"/>
    </row>
    <row r="1417" spans="4:4" x14ac:dyDescent="0.2">
      <c r="D1417" s="93"/>
    </row>
    <row r="1418" spans="4:4" x14ac:dyDescent="0.2">
      <c r="D1418" s="93"/>
    </row>
    <row r="1419" spans="4:4" x14ac:dyDescent="0.2">
      <c r="D1419" s="93"/>
    </row>
    <row r="1420" spans="4:4" x14ac:dyDescent="0.2">
      <c r="D1420" s="93"/>
    </row>
    <row r="1421" spans="4:4" x14ac:dyDescent="0.2">
      <c r="D1421" s="93"/>
    </row>
    <row r="1422" spans="4:4" x14ac:dyDescent="0.2">
      <c r="D1422" s="93"/>
    </row>
    <row r="1423" spans="4:4" x14ac:dyDescent="0.2">
      <c r="D1423" s="93"/>
    </row>
    <row r="1424" spans="4:4" x14ac:dyDescent="0.2">
      <c r="D1424" s="93"/>
    </row>
    <row r="1425" spans="4:4" x14ac:dyDescent="0.2">
      <c r="D1425" s="93"/>
    </row>
    <row r="1426" spans="4:4" x14ac:dyDescent="0.2">
      <c r="D1426" s="93"/>
    </row>
    <row r="1427" spans="4:4" x14ac:dyDescent="0.2">
      <c r="D1427" s="93"/>
    </row>
    <row r="1428" spans="4:4" x14ac:dyDescent="0.2">
      <c r="D1428" s="93"/>
    </row>
    <row r="1429" spans="4:4" x14ac:dyDescent="0.2">
      <c r="D1429" s="93"/>
    </row>
    <row r="1430" spans="4:4" x14ac:dyDescent="0.2">
      <c r="D1430" s="93"/>
    </row>
    <row r="1431" spans="4:4" x14ac:dyDescent="0.2">
      <c r="D1431" s="93"/>
    </row>
    <row r="1432" spans="4:4" x14ac:dyDescent="0.2">
      <c r="D1432" s="93"/>
    </row>
    <row r="1433" spans="4:4" x14ac:dyDescent="0.2">
      <c r="D1433" s="93"/>
    </row>
    <row r="1434" spans="4:4" x14ac:dyDescent="0.2">
      <c r="D1434" s="93"/>
    </row>
    <row r="1435" spans="4:4" x14ac:dyDescent="0.2">
      <c r="D1435" s="93"/>
    </row>
    <row r="1436" spans="4:4" x14ac:dyDescent="0.2">
      <c r="D1436" s="93"/>
    </row>
    <row r="1437" spans="4:4" x14ac:dyDescent="0.2">
      <c r="D1437" s="93"/>
    </row>
    <row r="1438" spans="4:4" x14ac:dyDescent="0.2">
      <c r="D1438" s="93"/>
    </row>
    <row r="1439" spans="4:4" x14ac:dyDescent="0.2">
      <c r="D1439" s="93"/>
    </row>
    <row r="1440" spans="4:4" x14ac:dyDescent="0.2">
      <c r="D1440" s="93"/>
    </row>
    <row r="1441" spans="4:4" x14ac:dyDescent="0.2">
      <c r="D1441" s="93"/>
    </row>
    <row r="1442" spans="4:4" x14ac:dyDescent="0.2">
      <c r="D1442" s="93"/>
    </row>
    <row r="1443" spans="4:4" x14ac:dyDescent="0.2">
      <c r="D1443" s="93"/>
    </row>
    <row r="1444" spans="4:4" x14ac:dyDescent="0.2">
      <c r="D1444" s="93"/>
    </row>
    <row r="1445" spans="4:4" x14ac:dyDescent="0.2">
      <c r="D1445" s="93"/>
    </row>
    <row r="1446" spans="4:4" x14ac:dyDescent="0.2">
      <c r="D1446" s="93"/>
    </row>
    <row r="1447" spans="4:4" x14ac:dyDescent="0.2">
      <c r="D1447" s="93"/>
    </row>
    <row r="1448" spans="4:4" x14ac:dyDescent="0.2">
      <c r="D1448" s="93"/>
    </row>
    <row r="1449" spans="4:4" x14ac:dyDescent="0.2">
      <c r="D1449" s="93"/>
    </row>
    <row r="1450" spans="4:4" x14ac:dyDescent="0.2">
      <c r="D1450" s="93"/>
    </row>
    <row r="1451" spans="4:4" x14ac:dyDescent="0.2">
      <c r="D1451" s="93"/>
    </row>
    <row r="1452" spans="4:4" x14ac:dyDescent="0.2">
      <c r="D1452" s="93"/>
    </row>
    <row r="1453" spans="4:4" x14ac:dyDescent="0.2">
      <c r="D1453" s="93"/>
    </row>
    <row r="1454" spans="4:4" x14ac:dyDescent="0.2">
      <c r="D1454" s="93"/>
    </row>
    <row r="1455" spans="4:4" x14ac:dyDescent="0.2">
      <c r="D1455" s="93"/>
    </row>
    <row r="1456" spans="4:4" x14ac:dyDescent="0.2">
      <c r="D1456" s="93"/>
    </row>
    <row r="1457" spans="4:4" x14ac:dyDescent="0.2">
      <c r="D1457" s="93"/>
    </row>
    <row r="1458" spans="4:4" x14ac:dyDescent="0.2">
      <c r="D1458" s="93"/>
    </row>
    <row r="1459" spans="4:4" x14ac:dyDescent="0.2">
      <c r="D1459" s="93"/>
    </row>
    <row r="1460" spans="4:4" x14ac:dyDescent="0.2">
      <c r="D1460" s="93"/>
    </row>
    <row r="1461" spans="4:4" x14ac:dyDescent="0.2">
      <c r="D1461" s="93"/>
    </row>
    <row r="1462" spans="4:4" x14ac:dyDescent="0.2">
      <c r="D1462" s="93"/>
    </row>
    <row r="1463" spans="4:4" x14ac:dyDescent="0.2">
      <c r="D1463" s="93"/>
    </row>
    <row r="1464" spans="4:4" x14ac:dyDescent="0.2">
      <c r="D1464" s="93"/>
    </row>
    <row r="1465" spans="4:4" x14ac:dyDescent="0.2">
      <c r="D1465" s="93"/>
    </row>
    <row r="1466" spans="4:4" x14ac:dyDescent="0.2">
      <c r="D1466" s="93"/>
    </row>
    <row r="1467" spans="4:4" x14ac:dyDescent="0.2">
      <c r="D1467" s="93"/>
    </row>
    <row r="1468" spans="4:4" x14ac:dyDescent="0.2">
      <c r="D1468" s="93"/>
    </row>
    <row r="1469" spans="4:4" x14ac:dyDescent="0.2">
      <c r="D1469" s="93"/>
    </row>
    <row r="1470" spans="4:4" x14ac:dyDescent="0.2">
      <c r="D1470" s="93"/>
    </row>
    <row r="1471" spans="4:4" x14ac:dyDescent="0.2">
      <c r="D1471" s="93"/>
    </row>
    <row r="1472" spans="4:4" x14ac:dyDescent="0.2">
      <c r="D1472" s="93"/>
    </row>
    <row r="1473" spans="4:4" x14ac:dyDescent="0.2">
      <c r="D1473" s="93"/>
    </row>
    <row r="1474" spans="4:4" x14ac:dyDescent="0.2">
      <c r="D1474" s="93"/>
    </row>
    <row r="1475" spans="4:4" x14ac:dyDescent="0.2">
      <c r="D1475" s="93"/>
    </row>
    <row r="1476" spans="4:4" x14ac:dyDescent="0.2">
      <c r="D1476" s="93"/>
    </row>
    <row r="1477" spans="4:4" x14ac:dyDescent="0.2">
      <c r="D1477" s="93"/>
    </row>
    <row r="1478" spans="4:4" x14ac:dyDescent="0.2">
      <c r="D1478" s="93"/>
    </row>
    <row r="1479" spans="4:4" x14ac:dyDescent="0.2">
      <c r="D1479" s="93"/>
    </row>
    <row r="1480" spans="4:4" x14ac:dyDescent="0.2">
      <c r="D1480" s="93"/>
    </row>
    <row r="1481" spans="4:4" x14ac:dyDescent="0.2">
      <c r="D1481" s="93"/>
    </row>
    <row r="1482" spans="4:4" x14ac:dyDescent="0.2">
      <c r="D1482" s="93"/>
    </row>
    <row r="1483" spans="4:4" x14ac:dyDescent="0.2">
      <c r="D1483" s="93"/>
    </row>
    <row r="1484" spans="4:4" x14ac:dyDescent="0.2">
      <c r="D1484" s="93"/>
    </row>
    <row r="1485" spans="4:4" x14ac:dyDescent="0.2">
      <c r="D1485" s="93"/>
    </row>
    <row r="1486" spans="4:4" x14ac:dyDescent="0.2">
      <c r="D1486" s="93"/>
    </row>
    <row r="1487" spans="4:4" x14ac:dyDescent="0.2">
      <c r="D1487" s="93"/>
    </row>
    <row r="1488" spans="4:4" x14ac:dyDescent="0.2">
      <c r="D1488" s="93"/>
    </row>
    <row r="1489" spans="4:4" x14ac:dyDescent="0.2">
      <c r="D1489" s="93"/>
    </row>
    <row r="1490" spans="4:4" x14ac:dyDescent="0.2">
      <c r="D1490" s="93"/>
    </row>
    <row r="1491" spans="4:4" x14ac:dyDescent="0.2">
      <c r="D1491" s="93"/>
    </row>
    <row r="1492" spans="4:4" x14ac:dyDescent="0.2">
      <c r="D1492" s="93"/>
    </row>
    <row r="1493" spans="4:4" x14ac:dyDescent="0.2">
      <c r="D1493" s="93"/>
    </row>
    <row r="1494" spans="4:4" x14ac:dyDescent="0.2">
      <c r="D1494" s="93"/>
    </row>
    <row r="1495" spans="4:4" x14ac:dyDescent="0.2">
      <c r="D1495" s="93"/>
    </row>
    <row r="1496" spans="4:4" x14ac:dyDescent="0.2">
      <c r="D1496" s="93"/>
    </row>
    <row r="1497" spans="4:4" x14ac:dyDescent="0.2">
      <c r="D1497" s="93"/>
    </row>
    <row r="1498" spans="4:4" x14ac:dyDescent="0.2">
      <c r="D1498" s="93"/>
    </row>
    <row r="1499" spans="4:4" x14ac:dyDescent="0.2">
      <c r="D1499" s="93"/>
    </row>
    <row r="1500" spans="4:4" x14ac:dyDescent="0.2">
      <c r="D1500" s="93"/>
    </row>
    <row r="1501" spans="4:4" x14ac:dyDescent="0.2">
      <c r="D1501" s="93"/>
    </row>
    <row r="1502" spans="4:4" x14ac:dyDescent="0.2">
      <c r="D1502" s="93"/>
    </row>
    <row r="1503" spans="4:4" x14ac:dyDescent="0.2">
      <c r="D1503" s="93"/>
    </row>
    <row r="1504" spans="4:4" x14ac:dyDescent="0.2">
      <c r="D1504" s="93"/>
    </row>
    <row r="1505" spans="4:4" x14ac:dyDescent="0.2">
      <c r="D1505" s="93"/>
    </row>
    <row r="1506" spans="4:4" x14ac:dyDescent="0.2">
      <c r="D1506" s="93"/>
    </row>
    <row r="1507" spans="4:4" x14ac:dyDescent="0.2">
      <c r="D1507" s="93"/>
    </row>
    <row r="1508" spans="4:4" x14ac:dyDescent="0.2">
      <c r="D1508" s="93"/>
    </row>
    <row r="1509" spans="4:4" x14ac:dyDescent="0.2">
      <c r="D1509" s="93"/>
    </row>
    <row r="1510" spans="4:4" x14ac:dyDescent="0.2">
      <c r="D1510" s="93"/>
    </row>
    <row r="1511" spans="4:4" x14ac:dyDescent="0.2">
      <c r="D1511" s="93"/>
    </row>
    <row r="1512" spans="4:4" x14ac:dyDescent="0.2">
      <c r="D1512" s="93"/>
    </row>
    <row r="1513" spans="4:4" x14ac:dyDescent="0.2">
      <c r="D1513" s="93"/>
    </row>
    <row r="1514" spans="4:4" x14ac:dyDescent="0.2">
      <c r="D1514" s="93"/>
    </row>
    <row r="1515" spans="4:4" x14ac:dyDescent="0.2">
      <c r="D1515" s="93"/>
    </row>
    <row r="1516" spans="4:4" x14ac:dyDescent="0.2">
      <c r="D1516" s="93"/>
    </row>
    <row r="1517" spans="4:4" x14ac:dyDescent="0.2">
      <c r="D1517" s="93"/>
    </row>
    <row r="1518" spans="4:4" x14ac:dyDescent="0.2">
      <c r="D1518" s="93"/>
    </row>
    <row r="1519" spans="4:4" x14ac:dyDescent="0.2">
      <c r="D1519" s="93"/>
    </row>
    <row r="1520" spans="4:4" x14ac:dyDescent="0.2">
      <c r="D1520" s="93"/>
    </row>
    <row r="1521" spans="4:4" x14ac:dyDescent="0.2">
      <c r="D1521" s="93"/>
    </row>
    <row r="1522" spans="4:4" x14ac:dyDescent="0.2">
      <c r="D1522" s="93"/>
    </row>
    <row r="1523" spans="4:4" x14ac:dyDescent="0.2">
      <c r="D1523" s="93"/>
    </row>
    <row r="1524" spans="4:4" x14ac:dyDescent="0.2">
      <c r="D1524" s="93"/>
    </row>
    <row r="1525" spans="4:4" x14ac:dyDescent="0.2">
      <c r="D1525" s="93"/>
    </row>
    <row r="1526" spans="4:4" x14ac:dyDescent="0.2">
      <c r="D1526" s="93"/>
    </row>
    <row r="1527" spans="4:4" x14ac:dyDescent="0.2">
      <c r="D1527" s="93"/>
    </row>
    <row r="1528" spans="4:4" x14ac:dyDescent="0.2">
      <c r="D1528" s="93"/>
    </row>
    <row r="1529" spans="4:4" x14ac:dyDescent="0.2">
      <c r="D1529" s="93"/>
    </row>
    <row r="1530" spans="4:4" x14ac:dyDescent="0.2">
      <c r="D1530" s="93"/>
    </row>
    <row r="1531" spans="4:4" x14ac:dyDescent="0.2">
      <c r="D1531" s="93"/>
    </row>
    <row r="1532" spans="4:4" x14ac:dyDescent="0.2">
      <c r="D1532" s="93"/>
    </row>
    <row r="1533" spans="4:4" x14ac:dyDescent="0.2">
      <c r="D1533" s="93"/>
    </row>
    <row r="1534" spans="4:4" x14ac:dyDescent="0.2">
      <c r="D1534" s="93"/>
    </row>
    <row r="1535" spans="4:4" x14ac:dyDescent="0.2">
      <c r="D1535" s="93"/>
    </row>
    <row r="1536" spans="4:4" x14ac:dyDescent="0.2">
      <c r="D1536" s="93"/>
    </row>
    <row r="1537" spans="4:4" x14ac:dyDescent="0.2">
      <c r="D1537" s="93"/>
    </row>
    <row r="1538" spans="4:4" x14ac:dyDescent="0.2">
      <c r="D1538" s="93"/>
    </row>
    <row r="1539" spans="4:4" x14ac:dyDescent="0.2">
      <c r="D1539" s="93"/>
    </row>
    <row r="1540" spans="4:4" x14ac:dyDescent="0.2">
      <c r="D1540" s="93"/>
    </row>
    <row r="1541" spans="4:4" x14ac:dyDescent="0.2">
      <c r="D1541" s="93"/>
    </row>
    <row r="1542" spans="4:4" x14ac:dyDescent="0.2">
      <c r="D1542" s="93"/>
    </row>
    <row r="1543" spans="4:4" x14ac:dyDescent="0.2">
      <c r="D1543" s="93"/>
    </row>
    <row r="1544" spans="4:4" x14ac:dyDescent="0.2">
      <c r="D1544" s="93"/>
    </row>
    <row r="1545" spans="4:4" x14ac:dyDescent="0.2">
      <c r="D1545" s="93"/>
    </row>
    <row r="1546" spans="4:4" x14ac:dyDescent="0.2">
      <c r="D1546" s="93"/>
    </row>
    <row r="1547" spans="4:4" x14ac:dyDescent="0.2">
      <c r="D1547" s="93"/>
    </row>
    <row r="1548" spans="4:4" x14ac:dyDescent="0.2">
      <c r="D1548" s="93"/>
    </row>
    <row r="1549" spans="4:4" x14ac:dyDescent="0.2">
      <c r="D1549" s="93"/>
    </row>
    <row r="1550" spans="4:4" x14ac:dyDescent="0.2">
      <c r="D1550" s="93"/>
    </row>
    <row r="1551" spans="4:4" x14ac:dyDescent="0.2">
      <c r="D1551" s="93"/>
    </row>
    <row r="1552" spans="4:4" x14ac:dyDescent="0.2">
      <c r="D1552" s="93"/>
    </row>
    <row r="1553" spans="4:4" x14ac:dyDescent="0.2">
      <c r="D1553" s="93"/>
    </row>
    <row r="1554" spans="4:4" x14ac:dyDescent="0.2">
      <c r="D1554" s="93"/>
    </row>
    <row r="1555" spans="4:4" x14ac:dyDescent="0.2">
      <c r="D1555" s="93"/>
    </row>
    <row r="1556" spans="4:4" x14ac:dyDescent="0.2">
      <c r="D1556" s="93"/>
    </row>
    <row r="1557" spans="4:4" x14ac:dyDescent="0.2">
      <c r="D1557" s="93"/>
    </row>
    <row r="1558" spans="4:4" x14ac:dyDescent="0.2">
      <c r="D1558" s="93"/>
    </row>
    <row r="1559" spans="4:4" x14ac:dyDescent="0.2">
      <c r="D1559" s="93"/>
    </row>
    <row r="1560" spans="4:4" x14ac:dyDescent="0.2">
      <c r="D1560" s="93"/>
    </row>
    <row r="1561" spans="4:4" x14ac:dyDescent="0.2">
      <c r="D1561" s="93"/>
    </row>
    <row r="1562" spans="4:4" x14ac:dyDescent="0.2">
      <c r="D1562" s="93"/>
    </row>
    <row r="1563" spans="4:4" x14ac:dyDescent="0.2">
      <c r="D1563" s="93"/>
    </row>
    <row r="1564" spans="4:4" x14ac:dyDescent="0.2">
      <c r="D1564" s="93"/>
    </row>
    <row r="1565" spans="4:4" x14ac:dyDescent="0.2">
      <c r="D1565" s="93"/>
    </row>
    <row r="1566" spans="4:4" x14ac:dyDescent="0.2">
      <c r="D1566" s="93"/>
    </row>
    <row r="1567" spans="4:4" x14ac:dyDescent="0.2">
      <c r="D1567" s="93"/>
    </row>
    <row r="1568" spans="4:4" x14ac:dyDescent="0.2">
      <c r="D1568" s="93"/>
    </row>
    <row r="1569" spans="4:4" x14ac:dyDescent="0.2">
      <c r="D1569" s="93"/>
    </row>
    <row r="1570" spans="4:4" x14ac:dyDescent="0.2">
      <c r="D1570" s="93"/>
    </row>
    <row r="1571" spans="4:4" x14ac:dyDescent="0.2">
      <c r="D1571" s="93"/>
    </row>
    <row r="1572" spans="4:4" x14ac:dyDescent="0.2">
      <c r="D1572" s="93"/>
    </row>
    <row r="1573" spans="4:4" x14ac:dyDescent="0.2">
      <c r="D1573" s="93"/>
    </row>
    <row r="1574" spans="4:4" x14ac:dyDescent="0.2">
      <c r="D1574" s="93"/>
    </row>
    <row r="1575" spans="4:4" x14ac:dyDescent="0.2">
      <c r="D1575" s="93"/>
    </row>
    <row r="1576" spans="4:4" x14ac:dyDescent="0.2">
      <c r="D1576" s="93"/>
    </row>
    <row r="1577" spans="4:4" x14ac:dyDescent="0.2">
      <c r="D1577" s="93"/>
    </row>
    <row r="1578" spans="4:4" x14ac:dyDescent="0.2">
      <c r="D1578" s="93"/>
    </row>
    <row r="1579" spans="4:4" x14ac:dyDescent="0.2">
      <c r="D1579" s="93"/>
    </row>
    <row r="1580" spans="4:4" x14ac:dyDescent="0.2">
      <c r="D1580" s="93"/>
    </row>
    <row r="1581" spans="4:4" x14ac:dyDescent="0.2">
      <c r="D1581" s="93"/>
    </row>
    <row r="1582" spans="4:4" x14ac:dyDescent="0.2">
      <c r="D1582" s="93"/>
    </row>
    <row r="1583" spans="4:4" x14ac:dyDescent="0.2">
      <c r="D1583" s="93"/>
    </row>
    <row r="1584" spans="4:4" x14ac:dyDescent="0.2">
      <c r="D1584" s="93"/>
    </row>
    <row r="1585" spans="4:4" x14ac:dyDescent="0.2">
      <c r="D1585" s="93"/>
    </row>
    <row r="1586" spans="4:4" x14ac:dyDescent="0.2">
      <c r="D1586" s="93"/>
    </row>
    <row r="1587" spans="4:4" x14ac:dyDescent="0.2">
      <c r="D1587" s="93"/>
    </row>
    <row r="1588" spans="4:4" x14ac:dyDescent="0.2">
      <c r="D1588" s="93"/>
    </row>
    <row r="1589" spans="4:4" x14ac:dyDescent="0.2">
      <c r="D1589" s="93"/>
    </row>
    <row r="1590" spans="4:4" x14ac:dyDescent="0.2">
      <c r="D1590" s="93"/>
    </row>
    <row r="1591" spans="4:4" x14ac:dyDescent="0.2">
      <c r="D1591" s="93"/>
    </row>
    <row r="1592" spans="4:4" x14ac:dyDescent="0.2">
      <c r="D1592" s="93"/>
    </row>
    <row r="1593" spans="4:4" x14ac:dyDescent="0.2">
      <c r="D1593" s="93"/>
    </row>
    <row r="1594" spans="4:4" x14ac:dyDescent="0.2">
      <c r="D1594" s="93"/>
    </row>
    <row r="1595" spans="4:4" x14ac:dyDescent="0.2">
      <c r="D1595" s="93"/>
    </row>
    <row r="1596" spans="4:4" x14ac:dyDescent="0.2">
      <c r="D1596" s="93"/>
    </row>
    <row r="1597" spans="4:4" x14ac:dyDescent="0.2">
      <c r="D1597" s="93"/>
    </row>
    <row r="1598" spans="4:4" x14ac:dyDescent="0.2">
      <c r="D1598" s="93"/>
    </row>
    <row r="1599" spans="4:4" x14ac:dyDescent="0.2">
      <c r="D1599" s="93"/>
    </row>
    <row r="1600" spans="4:4" x14ac:dyDescent="0.2">
      <c r="D1600" s="93"/>
    </row>
    <row r="1601" spans="4:4" x14ac:dyDescent="0.2">
      <c r="D1601" s="93"/>
    </row>
    <row r="1602" spans="4:4" x14ac:dyDescent="0.2">
      <c r="D1602" s="93"/>
    </row>
    <row r="1603" spans="4:4" x14ac:dyDescent="0.2">
      <c r="D1603" s="93"/>
    </row>
    <row r="1604" spans="4:4" x14ac:dyDescent="0.2">
      <c r="D1604" s="93"/>
    </row>
    <row r="1605" spans="4:4" x14ac:dyDescent="0.2">
      <c r="D1605" s="93"/>
    </row>
    <row r="1606" spans="4:4" x14ac:dyDescent="0.2">
      <c r="D1606" s="93"/>
    </row>
    <row r="1607" spans="4:4" x14ac:dyDescent="0.2">
      <c r="D1607" s="93"/>
    </row>
    <row r="1608" spans="4:4" x14ac:dyDescent="0.2">
      <c r="D1608" s="93"/>
    </row>
    <row r="1609" spans="4:4" x14ac:dyDescent="0.2">
      <c r="D1609" s="93"/>
    </row>
    <row r="1610" spans="4:4" x14ac:dyDescent="0.2">
      <c r="D1610" s="93"/>
    </row>
    <row r="1611" spans="4:4" x14ac:dyDescent="0.2">
      <c r="D1611" s="93"/>
    </row>
    <row r="1612" spans="4:4" x14ac:dyDescent="0.2">
      <c r="D1612" s="93"/>
    </row>
    <row r="1613" spans="4:4" x14ac:dyDescent="0.2">
      <c r="D1613" s="93"/>
    </row>
    <row r="1614" spans="4:4" x14ac:dyDescent="0.2">
      <c r="D1614" s="93"/>
    </row>
    <row r="1615" spans="4:4" x14ac:dyDescent="0.2">
      <c r="D1615" s="93"/>
    </row>
    <row r="1616" spans="4:4" x14ac:dyDescent="0.2">
      <c r="D1616" s="93"/>
    </row>
    <row r="1617" spans="4:4" x14ac:dyDescent="0.2">
      <c r="D1617" s="93"/>
    </row>
    <row r="1618" spans="4:4" x14ac:dyDescent="0.2">
      <c r="D1618" s="93"/>
    </row>
    <row r="1619" spans="4:4" x14ac:dyDescent="0.2">
      <c r="D1619" s="93"/>
    </row>
    <row r="1620" spans="4:4" x14ac:dyDescent="0.2">
      <c r="D1620" s="93"/>
    </row>
    <row r="1621" spans="4:4" x14ac:dyDescent="0.2">
      <c r="D1621" s="93"/>
    </row>
    <row r="1622" spans="4:4" x14ac:dyDescent="0.2">
      <c r="D1622" s="93"/>
    </row>
    <row r="1623" spans="4:4" x14ac:dyDescent="0.2">
      <c r="D1623" s="93"/>
    </row>
    <row r="1624" spans="4:4" x14ac:dyDescent="0.2">
      <c r="D1624" s="93"/>
    </row>
    <row r="1625" spans="4:4" x14ac:dyDescent="0.2">
      <c r="D1625" s="93"/>
    </row>
    <row r="1626" spans="4:4" x14ac:dyDescent="0.2">
      <c r="D1626" s="93"/>
    </row>
    <row r="1627" spans="4:4" x14ac:dyDescent="0.2">
      <c r="D1627" s="93"/>
    </row>
    <row r="1628" spans="4:4" x14ac:dyDescent="0.2">
      <c r="D1628" s="93"/>
    </row>
    <row r="1629" spans="4:4" x14ac:dyDescent="0.2">
      <c r="D1629" s="93"/>
    </row>
    <row r="1630" spans="4:4" x14ac:dyDescent="0.2">
      <c r="D1630" s="93"/>
    </row>
    <row r="1631" spans="4:4" x14ac:dyDescent="0.2">
      <c r="D1631" s="93"/>
    </row>
    <row r="1632" spans="4:4" x14ac:dyDescent="0.2">
      <c r="D1632" s="93"/>
    </row>
    <row r="1633" spans="4:4" x14ac:dyDescent="0.2">
      <c r="D1633" s="93"/>
    </row>
    <row r="1634" spans="4:4" x14ac:dyDescent="0.2">
      <c r="D1634" s="93"/>
    </row>
    <row r="1635" spans="4:4" x14ac:dyDescent="0.2">
      <c r="D1635" s="93"/>
    </row>
    <row r="1636" spans="4:4" x14ac:dyDescent="0.2">
      <c r="D1636" s="93"/>
    </row>
    <row r="1637" spans="4:4" x14ac:dyDescent="0.2">
      <c r="D1637" s="93"/>
    </row>
    <row r="1638" spans="4:4" x14ac:dyDescent="0.2">
      <c r="D1638" s="93"/>
    </row>
    <row r="1639" spans="4:4" x14ac:dyDescent="0.2">
      <c r="D1639" s="93"/>
    </row>
    <row r="1640" spans="4:4" x14ac:dyDescent="0.2">
      <c r="D1640" s="93"/>
    </row>
    <row r="1641" spans="4:4" x14ac:dyDescent="0.2">
      <c r="D1641" s="93"/>
    </row>
    <row r="1642" spans="4:4" x14ac:dyDescent="0.2">
      <c r="D1642" s="93"/>
    </row>
    <row r="1643" spans="4:4" x14ac:dyDescent="0.2">
      <c r="D1643" s="93"/>
    </row>
    <row r="1644" spans="4:4" x14ac:dyDescent="0.2">
      <c r="D1644" s="93"/>
    </row>
    <row r="1645" spans="4:4" x14ac:dyDescent="0.2">
      <c r="D1645" s="93"/>
    </row>
    <row r="1646" spans="4:4" x14ac:dyDescent="0.2">
      <c r="D1646" s="93"/>
    </row>
    <row r="1647" spans="4:4" x14ac:dyDescent="0.2">
      <c r="D1647" s="93"/>
    </row>
    <row r="1648" spans="4:4" x14ac:dyDescent="0.2">
      <c r="D1648" s="93"/>
    </row>
    <row r="1649" spans="4:4" x14ac:dyDescent="0.2">
      <c r="D1649" s="93"/>
    </row>
    <row r="1650" spans="4:4" x14ac:dyDescent="0.2">
      <c r="D1650" s="93"/>
    </row>
    <row r="1651" spans="4:4" x14ac:dyDescent="0.2">
      <c r="D1651" s="93"/>
    </row>
    <row r="1652" spans="4:4" x14ac:dyDescent="0.2">
      <c r="D1652" s="93"/>
    </row>
    <row r="1653" spans="4:4" x14ac:dyDescent="0.2">
      <c r="D1653" s="93"/>
    </row>
    <row r="1654" spans="4:4" x14ac:dyDescent="0.2">
      <c r="D1654" s="93"/>
    </row>
    <row r="1655" spans="4:4" x14ac:dyDescent="0.2">
      <c r="D1655" s="93"/>
    </row>
    <row r="1656" spans="4:4" x14ac:dyDescent="0.2">
      <c r="D1656" s="93"/>
    </row>
    <row r="1657" spans="4:4" x14ac:dyDescent="0.2">
      <c r="D1657" s="93"/>
    </row>
    <row r="1658" spans="4:4" x14ac:dyDescent="0.2">
      <c r="D1658" s="93"/>
    </row>
    <row r="1659" spans="4:4" x14ac:dyDescent="0.2">
      <c r="D1659" s="93"/>
    </row>
    <row r="1660" spans="4:4" x14ac:dyDescent="0.2">
      <c r="D1660" s="93"/>
    </row>
    <row r="1661" spans="4:4" x14ac:dyDescent="0.2">
      <c r="D1661" s="93"/>
    </row>
    <row r="1662" spans="4:4" x14ac:dyDescent="0.2">
      <c r="D1662" s="93"/>
    </row>
    <row r="1663" spans="4:4" x14ac:dyDescent="0.2">
      <c r="D1663" s="93"/>
    </row>
    <row r="1664" spans="4:4" x14ac:dyDescent="0.2">
      <c r="D1664" s="93"/>
    </row>
    <row r="1665" spans="4:4" x14ac:dyDescent="0.2">
      <c r="D1665" s="93"/>
    </row>
    <row r="1666" spans="4:4" x14ac:dyDescent="0.2">
      <c r="D1666" s="93"/>
    </row>
    <row r="1667" spans="4:4" x14ac:dyDescent="0.2">
      <c r="D1667" s="93"/>
    </row>
    <row r="1668" spans="4:4" x14ac:dyDescent="0.2">
      <c r="D1668" s="93"/>
    </row>
    <row r="1669" spans="4:4" x14ac:dyDescent="0.2">
      <c r="D1669" s="93"/>
    </row>
    <row r="1670" spans="4:4" x14ac:dyDescent="0.2">
      <c r="D1670" s="93"/>
    </row>
    <row r="1671" spans="4:4" x14ac:dyDescent="0.2">
      <c r="D1671" s="93"/>
    </row>
    <row r="1672" spans="4:4" x14ac:dyDescent="0.2">
      <c r="D1672" s="93"/>
    </row>
    <row r="1673" spans="4:4" x14ac:dyDescent="0.2">
      <c r="D1673" s="93"/>
    </row>
    <row r="1674" spans="4:4" x14ac:dyDescent="0.2">
      <c r="D1674" s="93"/>
    </row>
    <row r="1675" spans="4:4" x14ac:dyDescent="0.2">
      <c r="D1675" s="93"/>
    </row>
    <row r="1676" spans="4:4" x14ac:dyDescent="0.2">
      <c r="D1676" s="93"/>
    </row>
    <row r="1677" spans="4:4" x14ac:dyDescent="0.2">
      <c r="D1677" s="93"/>
    </row>
    <row r="1678" spans="4:4" x14ac:dyDescent="0.2">
      <c r="D1678" s="93"/>
    </row>
    <row r="1679" spans="4:4" x14ac:dyDescent="0.2">
      <c r="D1679" s="93"/>
    </row>
    <row r="1680" spans="4:4" x14ac:dyDescent="0.2">
      <c r="D1680" s="93"/>
    </row>
    <row r="1681" spans="4:4" x14ac:dyDescent="0.2">
      <c r="D1681" s="93"/>
    </row>
    <row r="1682" spans="4:4" x14ac:dyDescent="0.2">
      <c r="D1682" s="93"/>
    </row>
    <row r="1683" spans="4:4" x14ac:dyDescent="0.2">
      <c r="D1683" s="93"/>
    </row>
    <row r="1684" spans="4:4" x14ac:dyDescent="0.2">
      <c r="D1684" s="93"/>
    </row>
    <row r="1685" spans="4:4" x14ac:dyDescent="0.2">
      <c r="D1685" s="93"/>
    </row>
    <row r="1686" spans="4:4" x14ac:dyDescent="0.2">
      <c r="D1686" s="93"/>
    </row>
    <row r="1687" spans="4:4" x14ac:dyDescent="0.2">
      <c r="D1687" s="93"/>
    </row>
    <row r="1688" spans="4:4" x14ac:dyDescent="0.2">
      <c r="D1688" s="93"/>
    </row>
    <row r="1689" spans="4:4" x14ac:dyDescent="0.2">
      <c r="D1689" s="93"/>
    </row>
    <row r="1690" spans="4:4" x14ac:dyDescent="0.2">
      <c r="D1690" s="93"/>
    </row>
    <row r="1691" spans="4:4" x14ac:dyDescent="0.2">
      <c r="D1691" s="93"/>
    </row>
    <row r="1692" spans="4:4" x14ac:dyDescent="0.2">
      <c r="D1692" s="93"/>
    </row>
    <row r="1693" spans="4:4" x14ac:dyDescent="0.2">
      <c r="D1693" s="93"/>
    </row>
    <row r="1694" spans="4:4" x14ac:dyDescent="0.2">
      <c r="D1694" s="93"/>
    </row>
    <row r="1695" spans="4:4" x14ac:dyDescent="0.2">
      <c r="D1695" s="93"/>
    </row>
    <row r="1696" spans="4:4" x14ac:dyDescent="0.2">
      <c r="D1696" s="93"/>
    </row>
    <row r="1697" spans="4:4" x14ac:dyDescent="0.2">
      <c r="D1697" s="93"/>
    </row>
    <row r="1698" spans="4:4" x14ac:dyDescent="0.2">
      <c r="D1698" s="93"/>
    </row>
    <row r="1699" spans="4:4" x14ac:dyDescent="0.2">
      <c r="D1699" s="93"/>
    </row>
    <row r="1700" spans="4:4" x14ac:dyDescent="0.2">
      <c r="D1700" s="93"/>
    </row>
    <row r="1701" spans="4:4" x14ac:dyDescent="0.2">
      <c r="D1701" s="93"/>
    </row>
    <row r="1702" spans="4:4" x14ac:dyDescent="0.2">
      <c r="D1702" s="93"/>
    </row>
    <row r="1703" spans="4:4" x14ac:dyDescent="0.2">
      <c r="D1703" s="93"/>
    </row>
    <row r="1704" spans="4:4" x14ac:dyDescent="0.2">
      <c r="D1704" s="93"/>
    </row>
    <row r="1705" spans="4:4" x14ac:dyDescent="0.2">
      <c r="D1705" s="93"/>
    </row>
    <row r="1706" spans="4:4" x14ac:dyDescent="0.2">
      <c r="D1706" s="93"/>
    </row>
    <row r="1707" spans="4:4" x14ac:dyDescent="0.2">
      <c r="D1707" s="93"/>
    </row>
    <row r="1708" spans="4:4" x14ac:dyDescent="0.2">
      <c r="D1708" s="93"/>
    </row>
    <row r="1709" spans="4:4" x14ac:dyDescent="0.2">
      <c r="D1709" s="93"/>
    </row>
    <row r="1710" spans="4:4" x14ac:dyDescent="0.2">
      <c r="D1710" s="93"/>
    </row>
    <row r="1711" spans="4:4" x14ac:dyDescent="0.2">
      <c r="D1711" s="93"/>
    </row>
    <row r="1712" spans="4:4" x14ac:dyDescent="0.2">
      <c r="D1712" s="93"/>
    </row>
    <row r="1713" spans="4:4" x14ac:dyDescent="0.2">
      <c r="D1713" s="93"/>
    </row>
    <row r="1714" spans="4:4" x14ac:dyDescent="0.2">
      <c r="D1714" s="93"/>
    </row>
    <row r="1715" spans="4:4" x14ac:dyDescent="0.2">
      <c r="D1715" s="93"/>
    </row>
    <row r="1716" spans="4:4" x14ac:dyDescent="0.2">
      <c r="D1716" s="93"/>
    </row>
    <row r="1717" spans="4:4" x14ac:dyDescent="0.2">
      <c r="D1717" s="93"/>
    </row>
    <row r="1718" spans="4:4" x14ac:dyDescent="0.2">
      <c r="D1718" s="93"/>
    </row>
    <row r="1719" spans="4:4" x14ac:dyDescent="0.2">
      <c r="D1719" s="93"/>
    </row>
    <row r="1720" spans="4:4" x14ac:dyDescent="0.2">
      <c r="D1720" s="93"/>
    </row>
    <row r="1721" spans="4:4" x14ac:dyDescent="0.2">
      <c r="D1721" s="93"/>
    </row>
    <row r="1722" spans="4:4" x14ac:dyDescent="0.2">
      <c r="D1722" s="93"/>
    </row>
    <row r="1723" spans="4:4" x14ac:dyDescent="0.2">
      <c r="D1723" s="93"/>
    </row>
    <row r="1724" spans="4:4" x14ac:dyDescent="0.2">
      <c r="D1724" s="93"/>
    </row>
    <row r="1725" spans="4:4" x14ac:dyDescent="0.2">
      <c r="D1725" s="93"/>
    </row>
    <row r="1726" spans="4:4" x14ac:dyDescent="0.2">
      <c r="D1726" s="93"/>
    </row>
    <row r="1727" spans="4:4" x14ac:dyDescent="0.2">
      <c r="D1727" s="93"/>
    </row>
    <row r="1728" spans="4:4" x14ac:dyDescent="0.2">
      <c r="D1728" s="93"/>
    </row>
    <row r="1729" spans="4:4" x14ac:dyDescent="0.2">
      <c r="D1729" s="93"/>
    </row>
    <row r="1730" spans="4:4" x14ac:dyDescent="0.2">
      <c r="D1730" s="93"/>
    </row>
    <row r="1731" spans="4:4" x14ac:dyDescent="0.2">
      <c r="D1731" s="93"/>
    </row>
    <row r="1732" spans="4:4" x14ac:dyDescent="0.2">
      <c r="D1732" s="93"/>
    </row>
    <row r="1733" spans="4:4" x14ac:dyDescent="0.2">
      <c r="D1733" s="93"/>
    </row>
    <row r="1734" spans="4:4" x14ac:dyDescent="0.2">
      <c r="D1734" s="93"/>
    </row>
    <row r="1735" spans="4:4" x14ac:dyDescent="0.2">
      <c r="D1735" s="93"/>
    </row>
    <row r="1736" spans="4:4" x14ac:dyDescent="0.2">
      <c r="D1736" s="93"/>
    </row>
    <row r="1737" spans="4:4" x14ac:dyDescent="0.2">
      <c r="D1737" s="93"/>
    </row>
    <row r="1738" spans="4:4" x14ac:dyDescent="0.2">
      <c r="D1738" s="93"/>
    </row>
    <row r="1739" spans="4:4" x14ac:dyDescent="0.2">
      <c r="D1739" s="93"/>
    </row>
    <row r="1740" spans="4:4" x14ac:dyDescent="0.2">
      <c r="D1740" s="93"/>
    </row>
    <row r="1741" spans="4:4" x14ac:dyDescent="0.2">
      <c r="D1741" s="93"/>
    </row>
    <row r="1742" spans="4:4" x14ac:dyDescent="0.2">
      <c r="D1742" s="93"/>
    </row>
    <row r="1743" spans="4:4" x14ac:dyDescent="0.2">
      <c r="D1743" s="93"/>
    </row>
    <row r="1744" spans="4:4" x14ac:dyDescent="0.2">
      <c r="D1744" s="93"/>
    </row>
    <row r="1745" spans="4:4" x14ac:dyDescent="0.2">
      <c r="D1745" s="93"/>
    </row>
    <row r="1746" spans="4:4" x14ac:dyDescent="0.2">
      <c r="D1746" s="93"/>
    </row>
    <row r="1747" spans="4:4" x14ac:dyDescent="0.2">
      <c r="D1747" s="93"/>
    </row>
    <row r="1748" spans="4:4" x14ac:dyDescent="0.2">
      <c r="D1748" s="93"/>
    </row>
    <row r="1749" spans="4:4" x14ac:dyDescent="0.2">
      <c r="D1749" s="93"/>
    </row>
    <row r="1750" spans="4:4" x14ac:dyDescent="0.2">
      <c r="D1750" s="93"/>
    </row>
    <row r="1751" spans="4:4" x14ac:dyDescent="0.2">
      <c r="D1751" s="93"/>
    </row>
    <row r="1752" spans="4:4" x14ac:dyDescent="0.2">
      <c r="D1752" s="93"/>
    </row>
    <row r="1753" spans="4:4" x14ac:dyDescent="0.2">
      <c r="D1753" s="93"/>
    </row>
    <row r="1754" spans="4:4" x14ac:dyDescent="0.2">
      <c r="D1754" s="93"/>
    </row>
    <row r="1755" spans="4:4" x14ac:dyDescent="0.2">
      <c r="D1755" s="93"/>
    </row>
    <row r="1756" spans="4:4" x14ac:dyDescent="0.2">
      <c r="D1756" s="93"/>
    </row>
    <row r="1757" spans="4:4" x14ac:dyDescent="0.2">
      <c r="D1757" s="93"/>
    </row>
    <row r="1758" spans="4:4" x14ac:dyDescent="0.2">
      <c r="D1758" s="93"/>
    </row>
    <row r="1759" spans="4:4" x14ac:dyDescent="0.2">
      <c r="D1759" s="93"/>
    </row>
    <row r="1760" spans="4:4" x14ac:dyDescent="0.2">
      <c r="D1760" s="93"/>
    </row>
    <row r="1761" spans="4:4" x14ac:dyDescent="0.2">
      <c r="D1761" s="93"/>
    </row>
    <row r="1762" spans="4:4" x14ac:dyDescent="0.2">
      <c r="D1762" s="93"/>
    </row>
    <row r="1763" spans="4:4" x14ac:dyDescent="0.2">
      <c r="D1763" s="93"/>
    </row>
    <row r="1764" spans="4:4" x14ac:dyDescent="0.2">
      <c r="D1764" s="93"/>
    </row>
    <row r="1765" spans="4:4" x14ac:dyDescent="0.2">
      <c r="D1765" s="93"/>
    </row>
    <row r="1766" spans="4:4" x14ac:dyDescent="0.2">
      <c r="D1766" s="93"/>
    </row>
    <row r="1767" spans="4:4" x14ac:dyDescent="0.2">
      <c r="D1767" s="93"/>
    </row>
    <row r="1768" spans="4:4" x14ac:dyDescent="0.2">
      <c r="D1768" s="93"/>
    </row>
    <row r="1769" spans="4:4" x14ac:dyDescent="0.2">
      <c r="D1769" s="93"/>
    </row>
    <row r="1770" spans="4:4" x14ac:dyDescent="0.2">
      <c r="D1770" s="93"/>
    </row>
    <row r="1771" spans="4:4" x14ac:dyDescent="0.2">
      <c r="D1771" s="93"/>
    </row>
    <row r="1772" spans="4:4" x14ac:dyDescent="0.2">
      <c r="D1772" s="93"/>
    </row>
    <row r="1773" spans="4:4" x14ac:dyDescent="0.2">
      <c r="D1773" s="93"/>
    </row>
    <row r="1774" spans="4:4" x14ac:dyDescent="0.2">
      <c r="D1774" s="93"/>
    </row>
    <row r="1775" spans="4:4" x14ac:dyDescent="0.2">
      <c r="D1775" s="93"/>
    </row>
    <row r="1776" spans="4:4" x14ac:dyDescent="0.2">
      <c r="D1776" s="93"/>
    </row>
    <row r="1777" spans="4:4" x14ac:dyDescent="0.2">
      <c r="D1777" s="93"/>
    </row>
    <row r="1778" spans="4:4" x14ac:dyDescent="0.2">
      <c r="D1778" s="93"/>
    </row>
    <row r="1779" spans="4:4" x14ac:dyDescent="0.2">
      <c r="D1779" s="93"/>
    </row>
    <row r="1780" spans="4:4" x14ac:dyDescent="0.2">
      <c r="D1780" s="93"/>
    </row>
    <row r="1781" spans="4:4" x14ac:dyDescent="0.2">
      <c r="D1781" s="93"/>
    </row>
    <row r="1782" spans="4:4" x14ac:dyDescent="0.2">
      <c r="D1782" s="93"/>
    </row>
    <row r="1783" spans="4:4" x14ac:dyDescent="0.2">
      <c r="D1783" s="93"/>
    </row>
    <row r="1784" spans="4:4" x14ac:dyDescent="0.2">
      <c r="D1784" s="93"/>
    </row>
    <row r="1785" spans="4:4" x14ac:dyDescent="0.2">
      <c r="D1785" s="93"/>
    </row>
    <row r="1786" spans="4:4" x14ac:dyDescent="0.2">
      <c r="D1786" s="93"/>
    </row>
    <row r="1787" spans="4:4" x14ac:dyDescent="0.2">
      <c r="D1787" s="93"/>
    </row>
    <row r="1788" spans="4:4" x14ac:dyDescent="0.2">
      <c r="D1788" s="93"/>
    </row>
    <row r="1789" spans="4:4" x14ac:dyDescent="0.2">
      <c r="D1789" s="93"/>
    </row>
    <row r="1790" spans="4:4" x14ac:dyDescent="0.2">
      <c r="D1790" s="93"/>
    </row>
    <row r="1791" spans="4:4" x14ac:dyDescent="0.2">
      <c r="D1791" s="93"/>
    </row>
    <row r="1792" spans="4:4" x14ac:dyDescent="0.2">
      <c r="D1792" s="93"/>
    </row>
    <row r="1793" spans="4:4" x14ac:dyDescent="0.2">
      <c r="D1793" s="93"/>
    </row>
    <row r="1794" spans="4:4" x14ac:dyDescent="0.2">
      <c r="D1794" s="93"/>
    </row>
    <row r="1795" spans="4:4" x14ac:dyDescent="0.2">
      <c r="D1795" s="93"/>
    </row>
    <row r="1796" spans="4:4" x14ac:dyDescent="0.2">
      <c r="D1796" s="93"/>
    </row>
    <row r="1797" spans="4:4" x14ac:dyDescent="0.2">
      <c r="D1797" s="93"/>
    </row>
    <row r="1798" spans="4:4" x14ac:dyDescent="0.2">
      <c r="D1798" s="93"/>
    </row>
    <row r="1799" spans="4:4" x14ac:dyDescent="0.2">
      <c r="D1799" s="93"/>
    </row>
    <row r="1800" spans="4:4" x14ac:dyDescent="0.2">
      <c r="D1800" s="93"/>
    </row>
    <row r="1801" spans="4:4" x14ac:dyDescent="0.2">
      <c r="D1801" s="93"/>
    </row>
    <row r="1802" spans="4:4" x14ac:dyDescent="0.2">
      <c r="D1802" s="93"/>
    </row>
    <row r="1803" spans="4:4" x14ac:dyDescent="0.2">
      <c r="D1803" s="93"/>
    </row>
    <row r="1804" spans="4:4" x14ac:dyDescent="0.2">
      <c r="D1804" s="93"/>
    </row>
    <row r="1805" spans="4:4" x14ac:dyDescent="0.2">
      <c r="D1805" s="93"/>
    </row>
    <row r="1806" spans="4:4" x14ac:dyDescent="0.2">
      <c r="D1806" s="93"/>
    </row>
    <row r="1807" spans="4:4" x14ac:dyDescent="0.2">
      <c r="D1807" s="93"/>
    </row>
    <row r="1808" spans="4:4" x14ac:dyDescent="0.2">
      <c r="D1808" s="93"/>
    </row>
    <row r="1809" spans="4:4" x14ac:dyDescent="0.2">
      <c r="D1809" s="93"/>
    </row>
    <row r="1810" spans="4:4" x14ac:dyDescent="0.2">
      <c r="D1810" s="93"/>
    </row>
    <row r="1811" spans="4:4" x14ac:dyDescent="0.2">
      <c r="D1811" s="93"/>
    </row>
    <row r="1812" spans="4:4" x14ac:dyDescent="0.2">
      <c r="D1812" s="93"/>
    </row>
    <row r="1813" spans="4:4" x14ac:dyDescent="0.2">
      <c r="D1813" s="93"/>
    </row>
    <row r="1814" spans="4:4" x14ac:dyDescent="0.2">
      <c r="D1814" s="93"/>
    </row>
    <row r="1815" spans="4:4" x14ac:dyDescent="0.2">
      <c r="D1815" s="93"/>
    </row>
    <row r="1816" spans="4:4" x14ac:dyDescent="0.2">
      <c r="D1816" s="93"/>
    </row>
    <row r="1817" spans="4:4" x14ac:dyDescent="0.2">
      <c r="D1817" s="93"/>
    </row>
    <row r="1818" spans="4:4" x14ac:dyDescent="0.2">
      <c r="D1818" s="93"/>
    </row>
    <row r="1819" spans="4:4" x14ac:dyDescent="0.2">
      <c r="D1819" s="93"/>
    </row>
    <row r="1820" spans="4:4" x14ac:dyDescent="0.2">
      <c r="D1820" s="93"/>
    </row>
    <row r="1821" spans="4:4" x14ac:dyDescent="0.2">
      <c r="D1821" s="93"/>
    </row>
    <row r="1822" spans="4:4" x14ac:dyDescent="0.2">
      <c r="D1822" s="93"/>
    </row>
    <row r="1823" spans="4:4" x14ac:dyDescent="0.2">
      <c r="D1823" s="93"/>
    </row>
    <row r="1824" spans="4:4" x14ac:dyDescent="0.2">
      <c r="D1824" s="93"/>
    </row>
    <row r="1825" spans="4:4" x14ac:dyDescent="0.2">
      <c r="D1825" s="93"/>
    </row>
    <row r="1826" spans="4:4" x14ac:dyDescent="0.2">
      <c r="D1826" s="93"/>
    </row>
    <row r="1827" spans="4:4" x14ac:dyDescent="0.2">
      <c r="D1827" s="93"/>
    </row>
    <row r="1828" spans="4:4" x14ac:dyDescent="0.2">
      <c r="D1828" s="93"/>
    </row>
    <row r="1829" spans="4:4" x14ac:dyDescent="0.2">
      <c r="D1829" s="93"/>
    </row>
    <row r="1830" spans="4:4" x14ac:dyDescent="0.2">
      <c r="D1830" s="93"/>
    </row>
    <row r="1831" spans="4:4" x14ac:dyDescent="0.2">
      <c r="D1831" s="93"/>
    </row>
    <row r="1832" spans="4:4" x14ac:dyDescent="0.2">
      <c r="D1832" s="93"/>
    </row>
    <row r="1833" spans="4:4" x14ac:dyDescent="0.2">
      <c r="D1833" s="93"/>
    </row>
    <row r="1834" spans="4:4" x14ac:dyDescent="0.2">
      <c r="D1834" s="93"/>
    </row>
    <row r="1835" spans="4:4" x14ac:dyDescent="0.2">
      <c r="D1835" s="93"/>
    </row>
    <row r="1836" spans="4:4" x14ac:dyDescent="0.2">
      <c r="D1836" s="93"/>
    </row>
    <row r="1837" spans="4:4" x14ac:dyDescent="0.2">
      <c r="D1837" s="93"/>
    </row>
    <row r="1838" spans="4:4" x14ac:dyDescent="0.2">
      <c r="D1838" s="93"/>
    </row>
    <row r="1839" spans="4:4" x14ac:dyDescent="0.2">
      <c r="D1839" s="93"/>
    </row>
    <row r="1840" spans="4:4" x14ac:dyDescent="0.2">
      <c r="D1840" s="93"/>
    </row>
    <row r="1841" spans="4:4" x14ac:dyDescent="0.2">
      <c r="D1841" s="93"/>
    </row>
    <row r="1842" spans="4:4" x14ac:dyDescent="0.2">
      <c r="D1842" s="93"/>
    </row>
    <row r="1843" spans="4:4" x14ac:dyDescent="0.2">
      <c r="D1843" s="93"/>
    </row>
    <row r="1844" spans="4:4" x14ac:dyDescent="0.2">
      <c r="D1844" s="93"/>
    </row>
    <row r="1845" spans="4:4" x14ac:dyDescent="0.2">
      <c r="D1845" s="93"/>
    </row>
    <row r="1846" spans="4:4" x14ac:dyDescent="0.2">
      <c r="D1846" s="93"/>
    </row>
    <row r="1847" spans="4:4" x14ac:dyDescent="0.2">
      <c r="D1847" s="93"/>
    </row>
    <row r="1848" spans="4:4" x14ac:dyDescent="0.2">
      <c r="D1848" s="93"/>
    </row>
    <row r="1849" spans="4:4" x14ac:dyDescent="0.2">
      <c r="D1849" s="93"/>
    </row>
    <row r="1850" spans="4:4" x14ac:dyDescent="0.2">
      <c r="D1850" s="93"/>
    </row>
    <row r="1851" spans="4:4" x14ac:dyDescent="0.2">
      <c r="D1851" s="93"/>
    </row>
    <row r="1852" spans="4:4" x14ac:dyDescent="0.2">
      <c r="D1852" s="93"/>
    </row>
    <row r="1853" spans="4:4" x14ac:dyDescent="0.2">
      <c r="D1853" s="93"/>
    </row>
    <row r="1854" spans="4:4" x14ac:dyDescent="0.2">
      <c r="D1854" s="93"/>
    </row>
    <row r="1855" spans="4:4" x14ac:dyDescent="0.2">
      <c r="D1855" s="93"/>
    </row>
    <row r="1856" spans="4:4" x14ac:dyDescent="0.2">
      <c r="D1856" s="93"/>
    </row>
    <row r="1857" spans="4:4" x14ac:dyDescent="0.2">
      <c r="D1857" s="93"/>
    </row>
    <row r="1858" spans="4:4" x14ac:dyDescent="0.2">
      <c r="D1858" s="93"/>
    </row>
    <row r="1859" spans="4:4" x14ac:dyDescent="0.2">
      <c r="D1859" s="93"/>
    </row>
    <row r="1860" spans="4:4" x14ac:dyDescent="0.2">
      <c r="D1860" s="93"/>
    </row>
    <row r="1861" spans="4:4" x14ac:dyDescent="0.2">
      <c r="D1861" s="93"/>
    </row>
    <row r="1862" spans="4:4" x14ac:dyDescent="0.2">
      <c r="D1862" s="93"/>
    </row>
    <row r="1863" spans="4:4" x14ac:dyDescent="0.2">
      <c r="D1863" s="93"/>
    </row>
    <row r="1864" spans="4:4" x14ac:dyDescent="0.2">
      <c r="D1864" s="93"/>
    </row>
    <row r="1865" spans="4:4" x14ac:dyDescent="0.2">
      <c r="D1865" s="93"/>
    </row>
    <row r="1866" spans="4:4" x14ac:dyDescent="0.2">
      <c r="D1866" s="93"/>
    </row>
    <row r="1867" spans="4:4" x14ac:dyDescent="0.2">
      <c r="D1867" s="93"/>
    </row>
    <row r="1868" spans="4:4" x14ac:dyDescent="0.2">
      <c r="D1868" s="93"/>
    </row>
    <row r="1869" spans="4:4" x14ac:dyDescent="0.2">
      <c r="D1869" s="93"/>
    </row>
    <row r="1870" spans="4:4" x14ac:dyDescent="0.2">
      <c r="D1870" s="93"/>
    </row>
    <row r="1871" spans="4:4" x14ac:dyDescent="0.2">
      <c r="D1871" s="93"/>
    </row>
    <row r="1872" spans="4:4" x14ac:dyDescent="0.2">
      <c r="D1872" s="93"/>
    </row>
    <row r="1873" spans="4:4" x14ac:dyDescent="0.2">
      <c r="D1873" s="93"/>
    </row>
    <row r="1874" spans="4:4" x14ac:dyDescent="0.2">
      <c r="D1874" s="93"/>
    </row>
    <row r="1875" spans="4:4" x14ac:dyDescent="0.2">
      <c r="D1875" s="93"/>
    </row>
    <row r="1876" spans="4:4" x14ac:dyDescent="0.2">
      <c r="D1876" s="93"/>
    </row>
    <row r="1877" spans="4:4" x14ac:dyDescent="0.2">
      <c r="D1877" s="93"/>
    </row>
    <row r="1878" spans="4:4" x14ac:dyDescent="0.2">
      <c r="D1878" s="93"/>
    </row>
    <row r="1879" spans="4:4" x14ac:dyDescent="0.2">
      <c r="D1879" s="93"/>
    </row>
    <row r="1880" spans="4:4" x14ac:dyDescent="0.2">
      <c r="D1880" s="93"/>
    </row>
    <row r="1881" spans="4:4" x14ac:dyDescent="0.2">
      <c r="D1881" s="93"/>
    </row>
    <row r="1882" spans="4:4" x14ac:dyDescent="0.2">
      <c r="D1882" s="93"/>
    </row>
    <row r="1883" spans="4:4" x14ac:dyDescent="0.2">
      <c r="D1883" s="93"/>
    </row>
    <row r="1884" spans="4:4" x14ac:dyDescent="0.2">
      <c r="D1884" s="93"/>
    </row>
    <row r="1885" spans="4:4" x14ac:dyDescent="0.2">
      <c r="D1885" s="93"/>
    </row>
    <row r="1886" spans="4:4" x14ac:dyDescent="0.2">
      <c r="D1886" s="93"/>
    </row>
    <row r="1887" spans="4:4" x14ac:dyDescent="0.2">
      <c r="D1887" s="93"/>
    </row>
    <row r="1888" spans="4:4" x14ac:dyDescent="0.2">
      <c r="D1888" s="93"/>
    </row>
    <row r="1889" spans="4:4" x14ac:dyDescent="0.2">
      <c r="D1889" s="93"/>
    </row>
    <row r="1890" spans="4:4" x14ac:dyDescent="0.2">
      <c r="D1890" s="93"/>
    </row>
    <row r="1891" spans="4:4" x14ac:dyDescent="0.2">
      <c r="D1891" s="93"/>
    </row>
    <row r="1892" spans="4:4" x14ac:dyDescent="0.2">
      <c r="D1892" s="93"/>
    </row>
    <row r="1893" spans="4:4" x14ac:dyDescent="0.2">
      <c r="D1893" s="93"/>
    </row>
    <row r="1894" spans="4:4" x14ac:dyDescent="0.2">
      <c r="D1894" s="93"/>
    </row>
    <row r="1895" spans="4:4" x14ac:dyDescent="0.2">
      <c r="D1895" s="93"/>
    </row>
    <row r="1896" spans="4:4" x14ac:dyDescent="0.2">
      <c r="D1896" s="93"/>
    </row>
    <row r="1897" spans="4:4" x14ac:dyDescent="0.2">
      <c r="D1897" s="93"/>
    </row>
    <row r="1898" spans="4:4" x14ac:dyDescent="0.2">
      <c r="D1898" s="93"/>
    </row>
    <row r="1899" spans="4:4" x14ac:dyDescent="0.2">
      <c r="D1899" s="93"/>
    </row>
    <row r="1900" spans="4:4" x14ac:dyDescent="0.2">
      <c r="D1900" s="93"/>
    </row>
    <row r="1901" spans="4:4" x14ac:dyDescent="0.2">
      <c r="D1901" s="93"/>
    </row>
    <row r="1902" spans="4:4" x14ac:dyDescent="0.2">
      <c r="D1902" s="93"/>
    </row>
    <row r="1903" spans="4:4" x14ac:dyDescent="0.2">
      <c r="D1903" s="93"/>
    </row>
    <row r="1904" spans="4:4" x14ac:dyDescent="0.2">
      <c r="D1904" s="93"/>
    </row>
    <row r="1905" spans="4:4" x14ac:dyDescent="0.2">
      <c r="D1905" s="93"/>
    </row>
    <row r="1906" spans="4:4" x14ac:dyDescent="0.2">
      <c r="D1906" s="93"/>
    </row>
    <row r="1907" spans="4:4" x14ac:dyDescent="0.2">
      <c r="D1907" s="93"/>
    </row>
    <row r="1908" spans="4:4" x14ac:dyDescent="0.2">
      <c r="D1908" s="93"/>
    </row>
    <row r="1909" spans="4:4" x14ac:dyDescent="0.2">
      <c r="D1909" s="93"/>
    </row>
    <row r="1910" spans="4:4" x14ac:dyDescent="0.2">
      <c r="D1910" s="93"/>
    </row>
    <row r="1911" spans="4:4" x14ac:dyDescent="0.2">
      <c r="D1911" s="93"/>
    </row>
    <row r="1912" spans="4:4" x14ac:dyDescent="0.2">
      <c r="D1912" s="93"/>
    </row>
    <row r="1913" spans="4:4" x14ac:dyDescent="0.2">
      <c r="D1913" s="93"/>
    </row>
    <row r="1914" spans="4:4" x14ac:dyDescent="0.2">
      <c r="D1914" s="93"/>
    </row>
    <row r="1915" spans="4:4" x14ac:dyDescent="0.2">
      <c r="D1915" s="93"/>
    </row>
    <row r="1916" spans="4:4" x14ac:dyDescent="0.2">
      <c r="D1916" s="93"/>
    </row>
    <row r="1917" spans="4:4" x14ac:dyDescent="0.2">
      <c r="D1917" s="93"/>
    </row>
    <row r="1918" spans="4:4" x14ac:dyDescent="0.2">
      <c r="D1918" s="93"/>
    </row>
    <row r="1919" spans="4:4" x14ac:dyDescent="0.2">
      <c r="D1919" s="93"/>
    </row>
    <row r="1920" spans="4:4" x14ac:dyDescent="0.2">
      <c r="D1920" s="93"/>
    </row>
    <row r="1921" spans="4:4" x14ac:dyDescent="0.2">
      <c r="D1921" s="93"/>
    </row>
    <row r="1922" spans="4:4" x14ac:dyDescent="0.2">
      <c r="D1922" s="93"/>
    </row>
    <row r="1923" spans="4:4" x14ac:dyDescent="0.2">
      <c r="D1923" s="93"/>
    </row>
    <row r="1924" spans="4:4" x14ac:dyDescent="0.2">
      <c r="D1924" s="93"/>
    </row>
    <row r="1925" spans="4:4" x14ac:dyDescent="0.2">
      <c r="D1925" s="93"/>
    </row>
    <row r="1926" spans="4:4" x14ac:dyDescent="0.2">
      <c r="D1926" s="93"/>
    </row>
    <row r="1927" spans="4:4" x14ac:dyDescent="0.2">
      <c r="D1927" s="93"/>
    </row>
    <row r="1928" spans="4:4" x14ac:dyDescent="0.2">
      <c r="D1928" s="93"/>
    </row>
    <row r="1929" spans="4:4" x14ac:dyDescent="0.2">
      <c r="D1929" s="93"/>
    </row>
    <row r="1930" spans="4:4" x14ac:dyDescent="0.2">
      <c r="D1930" s="93"/>
    </row>
    <row r="1931" spans="4:4" x14ac:dyDescent="0.2">
      <c r="D1931" s="93"/>
    </row>
    <row r="1932" spans="4:4" x14ac:dyDescent="0.2">
      <c r="D1932" s="93"/>
    </row>
    <row r="1933" spans="4:4" x14ac:dyDescent="0.2">
      <c r="D1933" s="93"/>
    </row>
    <row r="1934" spans="4:4" x14ac:dyDescent="0.2">
      <c r="D1934" s="93"/>
    </row>
    <row r="1935" spans="4:4" x14ac:dyDescent="0.2">
      <c r="D1935" s="93"/>
    </row>
    <row r="1936" spans="4:4" x14ac:dyDescent="0.2">
      <c r="D1936" s="93"/>
    </row>
    <row r="1937" spans="4:4" x14ac:dyDescent="0.2">
      <c r="D1937" s="93"/>
    </row>
    <row r="1938" spans="4:4" x14ac:dyDescent="0.2">
      <c r="D1938" s="93"/>
    </row>
    <row r="1939" spans="4:4" x14ac:dyDescent="0.2">
      <c r="D1939" s="93"/>
    </row>
    <row r="1940" spans="4:4" x14ac:dyDescent="0.2">
      <c r="D1940" s="93"/>
    </row>
    <row r="1941" spans="4:4" x14ac:dyDescent="0.2">
      <c r="D1941" s="93"/>
    </row>
    <row r="1942" spans="4:4" x14ac:dyDescent="0.2">
      <c r="D1942" s="93"/>
    </row>
    <row r="1943" spans="4:4" x14ac:dyDescent="0.2">
      <c r="D1943" s="93"/>
    </row>
    <row r="1944" spans="4:4" x14ac:dyDescent="0.2">
      <c r="D1944" s="93"/>
    </row>
    <row r="1945" spans="4:4" x14ac:dyDescent="0.2">
      <c r="D1945" s="93"/>
    </row>
    <row r="1946" spans="4:4" x14ac:dyDescent="0.2">
      <c r="D1946" s="93"/>
    </row>
    <row r="1947" spans="4:4" x14ac:dyDescent="0.2">
      <c r="D1947" s="93"/>
    </row>
    <row r="1948" spans="4:4" x14ac:dyDescent="0.2">
      <c r="D1948" s="93"/>
    </row>
    <row r="1949" spans="4:4" x14ac:dyDescent="0.2">
      <c r="D1949" s="93"/>
    </row>
    <row r="1950" spans="4:4" x14ac:dyDescent="0.2">
      <c r="D1950" s="93"/>
    </row>
    <row r="1951" spans="4:4" x14ac:dyDescent="0.2">
      <c r="D1951" s="93"/>
    </row>
    <row r="1952" spans="4:4" x14ac:dyDescent="0.2">
      <c r="D1952" s="93"/>
    </row>
    <row r="1953" spans="4:4" x14ac:dyDescent="0.2">
      <c r="D1953" s="93"/>
    </row>
    <row r="1954" spans="4:4" x14ac:dyDescent="0.2">
      <c r="D1954" s="93"/>
    </row>
    <row r="1955" spans="4:4" x14ac:dyDescent="0.2">
      <c r="D1955" s="93"/>
    </row>
    <row r="1956" spans="4:4" x14ac:dyDescent="0.2">
      <c r="D1956" s="93"/>
    </row>
    <row r="1957" spans="4:4" x14ac:dyDescent="0.2">
      <c r="D1957" s="93"/>
    </row>
    <row r="1958" spans="4:4" x14ac:dyDescent="0.2">
      <c r="D1958" s="93"/>
    </row>
    <row r="1959" spans="4:4" x14ac:dyDescent="0.2">
      <c r="D1959" s="93"/>
    </row>
    <row r="1960" spans="4:4" x14ac:dyDescent="0.2">
      <c r="D1960" s="93"/>
    </row>
    <row r="1961" spans="4:4" x14ac:dyDescent="0.2">
      <c r="D1961" s="93"/>
    </row>
    <row r="1962" spans="4:4" x14ac:dyDescent="0.2">
      <c r="D1962" s="93"/>
    </row>
    <row r="1963" spans="4:4" x14ac:dyDescent="0.2">
      <c r="D1963" s="93"/>
    </row>
    <row r="1964" spans="4:4" x14ac:dyDescent="0.2">
      <c r="D1964" s="93"/>
    </row>
    <row r="1965" spans="4:4" x14ac:dyDescent="0.2">
      <c r="D1965" s="93"/>
    </row>
    <row r="1966" spans="4:4" x14ac:dyDescent="0.2">
      <c r="D1966" s="93"/>
    </row>
    <row r="1967" spans="4:4" x14ac:dyDescent="0.2">
      <c r="D1967" s="93"/>
    </row>
    <row r="1968" spans="4:4" x14ac:dyDescent="0.2">
      <c r="D1968" s="93"/>
    </row>
    <row r="1969" spans="4:4" x14ac:dyDescent="0.2">
      <c r="D1969" s="93"/>
    </row>
    <row r="1970" spans="4:4" x14ac:dyDescent="0.2">
      <c r="D1970" s="93"/>
    </row>
    <row r="1971" spans="4:4" x14ac:dyDescent="0.2">
      <c r="D1971" s="93"/>
    </row>
    <row r="1972" spans="4:4" x14ac:dyDescent="0.2">
      <c r="D1972" s="93"/>
    </row>
    <row r="1973" spans="4:4" x14ac:dyDescent="0.2">
      <c r="D1973" s="93"/>
    </row>
    <row r="1974" spans="4:4" x14ac:dyDescent="0.2">
      <c r="D1974" s="93"/>
    </row>
    <row r="1975" spans="4:4" x14ac:dyDescent="0.2">
      <c r="D1975" s="93"/>
    </row>
    <row r="1976" spans="4:4" x14ac:dyDescent="0.2">
      <c r="D1976" s="93"/>
    </row>
  </sheetData>
  <sheetProtection sheet="1" objects="1" scenarios="1" formatCells="0" formatColumns="0" formatRows="0" autoFilter="0"/>
  <protectedRanges>
    <protectedRange sqref="E159:F162 E179:F182 E199:F202 E219:F222 E239:F242 E259:F262 E279:F282 E299:F299 E319:F322 E300:E302 E339:F342 E359:F362 E379:F382 E399:F402 E419:F422 E439:F442 E459:F462 E479:F482 E499:F502 E519:F522" name="Range10_1"/>
    <protectedRange sqref="E139:F142" name="Range9_1"/>
    <protectedRange sqref="E119:F122" name="Range8_1"/>
    <protectedRange sqref="E99:F102" name="Range7_1"/>
    <protectedRange sqref="E59:F62" name="Range6_1"/>
    <protectedRange sqref="E79:F82" name="Range5_1"/>
    <protectedRange sqref="E39:F42" name="Range3_1"/>
    <protectedRange sqref="E19:F22" name="Range2_1"/>
    <protectedRange sqref="F300:F302 C3:D522" name="Range1_1"/>
  </protectedRanges>
  <phoneticPr fontId="0" type="noConversion"/>
  <conditionalFormatting sqref="C3:E522">
    <cfRule type="expression" dxfId="2" priority="1" stopIfTrue="1">
      <formula>IF(ISNA(H3),TRUE,FALSE)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26"/>
  <sheetViews>
    <sheetView workbookViewId="0">
      <selection activeCell="D3" sqref="D3:E626"/>
    </sheetView>
  </sheetViews>
  <sheetFormatPr defaultRowHeight="12.75" x14ac:dyDescent="0.2"/>
  <cols>
    <col min="1" max="1" width="11.7109375" style="142" customWidth="1"/>
    <col min="2" max="2" width="10.5703125" style="136" customWidth="1"/>
    <col min="3" max="3" width="9.140625" style="142"/>
    <col min="4" max="4" width="19.5703125" style="1" customWidth="1"/>
    <col min="5" max="5" width="12.140625" customWidth="1"/>
    <col min="6" max="6" width="12.28515625" customWidth="1"/>
    <col min="7" max="7" width="9.140625" style="117"/>
    <col min="8" max="8" width="15.28515625" bestFit="1" customWidth="1"/>
    <col min="9" max="10" width="26" style="138" customWidth="1"/>
  </cols>
  <sheetData>
    <row r="1" spans="1:10" x14ac:dyDescent="0.2">
      <c r="A1" s="139"/>
      <c r="B1" s="140"/>
      <c r="C1" s="139"/>
      <c r="D1" s="77" t="s">
        <v>445</v>
      </c>
      <c r="F1" s="115" t="s">
        <v>209</v>
      </c>
      <c r="G1" s="116" t="s">
        <v>4</v>
      </c>
      <c r="H1" s="1" t="s">
        <v>618</v>
      </c>
      <c r="I1" s="136" t="s">
        <v>619</v>
      </c>
      <c r="J1" s="136" t="s">
        <v>619</v>
      </c>
    </row>
    <row r="2" spans="1:10" ht="25.5" x14ac:dyDescent="0.2">
      <c r="A2" s="141" t="s">
        <v>446</v>
      </c>
      <c r="B2" s="137" t="s">
        <v>620</v>
      </c>
      <c r="C2" s="139" t="s">
        <v>123</v>
      </c>
      <c r="D2" s="77" t="s">
        <v>621</v>
      </c>
      <c r="E2" s="77" t="s">
        <v>622</v>
      </c>
      <c r="F2" s="77" t="s">
        <v>623</v>
      </c>
      <c r="G2" s="90" t="s">
        <v>624</v>
      </c>
      <c r="H2" s="77" t="s">
        <v>625</v>
      </c>
      <c r="I2" s="137" t="s">
        <v>626</v>
      </c>
      <c r="J2" s="137" t="s">
        <v>627</v>
      </c>
    </row>
    <row r="3" spans="1:10" x14ac:dyDescent="0.2">
      <c r="A3" s="142" t="s">
        <v>9</v>
      </c>
      <c r="B3" s="136" t="str">
        <f t="shared" ref="B3:B21" si="0">A3&amp;C3</f>
        <v>A01</v>
      </c>
      <c r="C3" s="142" t="s">
        <v>124</v>
      </c>
      <c r="D3" s="143"/>
      <c r="E3" s="143"/>
      <c r="F3" s="153"/>
      <c r="G3" s="144"/>
      <c r="H3" s="143"/>
      <c r="I3" s="136" t="str">
        <f>D3&amp;" "&amp;E3</f>
        <v xml:space="preserve"> </v>
      </c>
      <c r="J3" s="136" t="str">
        <f>E3&amp;", "&amp;D3</f>
        <v xml:space="preserve">, </v>
      </c>
    </row>
    <row r="4" spans="1:10" x14ac:dyDescent="0.2">
      <c r="A4" s="142" t="str">
        <f t="shared" ref="A4:A18" si="1">A3</f>
        <v>A</v>
      </c>
      <c r="B4" s="136" t="str">
        <f t="shared" si="0"/>
        <v>A02</v>
      </c>
      <c r="C4" s="142" t="s">
        <v>125</v>
      </c>
      <c r="D4" s="143"/>
      <c r="E4" s="143"/>
      <c r="F4" s="153"/>
      <c r="G4" s="144"/>
      <c r="H4" s="143"/>
      <c r="I4" s="136" t="str">
        <f t="shared" ref="I4:I75" si="2">D4&amp;" "&amp;E4</f>
        <v xml:space="preserve"> </v>
      </c>
      <c r="J4" s="136" t="str">
        <f t="shared" ref="J4:J75" si="3">E4&amp;", "&amp;D4</f>
        <v xml:space="preserve">, </v>
      </c>
    </row>
    <row r="5" spans="1:10" x14ac:dyDescent="0.2">
      <c r="A5" s="142" t="str">
        <f t="shared" si="1"/>
        <v>A</v>
      </c>
      <c r="B5" s="136" t="str">
        <f t="shared" si="0"/>
        <v>A03</v>
      </c>
      <c r="C5" s="142" t="s">
        <v>126</v>
      </c>
      <c r="D5" s="143"/>
      <c r="E5" s="143"/>
      <c r="F5" s="153"/>
      <c r="G5" s="144"/>
      <c r="H5" s="143"/>
      <c r="I5" s="136" t="str">
        <f t="shared" si="2"/>
        <v xml:space="preserve"> </v>
      </c>
      <c r="J5" s="136" t="str">
        <f t="shared" si="3"/>
        <v xml:space="preserve">, </v>
      </c>
    </row>
    <row r="6" spans="1:10" x14ac:dyDescent="0.2">
      <c r="A6" s="142" t="str">
        <f t="shared" si="1"/>
        <v>A</v>
      </c>
      <c r="B6" s="136" t="str">
        <f t="shared" si="0"/>
        <v>A04</v>
      </c>
      <c r="C6" s="142" t="s">
        <v>127</v>
      </c>
      <c r="D6" s="143"/>
      <c r="E6" s="143"/>
      <c r="F6" s="153"/>
      <c r="G6" s="144"/>
      <c r="H6" s="143"/>
      <c r="I6" s="136" t="str">
        <f t="shared" si="2"/>
        <v xml:space="preserve"> </v>
      </c>
      <c r="J6" s="136" t="str">
        <f t="shared" si="3"/>
        <v xml:space="preserve">, </v>
      </c>
    </row>
    <row r="7" spans="1:10" x14ac:dyDescent="0.2">
      <c r="A7" s="142" t="str">
        <f t="shared" si="1"/>
        <v>A</v>
      </c>
      <c r="B7" s="136" t="str">
        <f t="shared" si="0"/>
        <v>A05</v>
      </c>
      <c r="C7" s="142" t="s">
        <v>128</v>
      </c>
      <c r="D7" s="143"/>
      <c r="E7" s="143"/>
      <c r="F7" s="153"/>
      <c r="G7" s="144"/>
      <c r="H7" s="143"/>
      <c r="I7" s="136" t="str">
        <f t="shared" si="2"/>
        <v xml:space="preserve"> </v>
      </c>
      <c r="J7" s="136" t="str">
        <f t="shared" si="3"/>
        <v xml:space="preserve">, </v>
      </c>
    </row>
    <row r="8" spans="1:10" x14ac:dyDescent="0.2">
      <c r="A8" s="142" t="str">
        <f t="shared" si="1"/>
        <v>A</v>
      </c>
      <c r="B8" s="136" t="str">
        <f t="shared" si="0"/>
        <v>A06</v>
      </c>
      <c r="C8" s="142" t="s">
        <v>129</v>
      </c>
      <c r="D8" s="143"/>
      <c r="E8" s="143"/>
      <c r="F8" s="153"/>
      <c r="G8" s="144"/>
      <c r="H8" s="143"/>
      <c r="I8" s="136" t="str">
        <f t="shared" si="2"/>
        <v xml:space="preserve"> </v>
      </c>
      <c r="J8" s="136" t="str">
        <f t="shared" si="3"/>
        <v xml:space="preserve">, </v>
      </c>
    </row>
    <row r="9" spans="1:10" x14ac:dyDescent="0.2">
      <c r="A9" s="142" t="str">
        <f t="shared" si="1"/>
        <v>A</v>
      </c>
      <c r="B9" s="136" t="str">
        <f t="shared" si="0"/>
        <v>A07</v>
      </c>
      <c r="C9" s="142" t="s">
        <v>130</v>
      </c>
      <c r="D9" s="143"/>
      <c r="E9" s="143"/>
      <c r="F9" s="153"/>
      <c r="G9" s="144"/>
      <c r="H9" s="143"/>
      <c r="I9" s="136" t="str">
        <f t="shared" si="2"/>
        <v xml:space="preserve"> </v>
      </c>
      <c r="J9" s="136" t="str">
        <f t="shared" si="3"/>
        <v xml:space="preserve">, </v>
      </c>
    </row>
    <row r="10" spans="1:10" x14ac:dyDescent="0.2">
      <c r="A10" s="142" t="str">
        <f t="shared" si="1"/>
        <v>A</v>
      </c>
      <c r="B10" s="136" t="str">
        <f t="shared" si="0"/>
        <v>A08</v>
      </c>
      <c r="C10" s="142" t="s">
        <v>131</v>
      </c>
      <c r="D10" s="143"/>
      <c r="E10" s="143"/>
      <c r="F10" s="153"/>
      <c r="G10" s="144"/>
      <c r="H10" s="143"/>
      <c r="I10" s="136" t="str">
        <f t="shared" si="2"/>
        <v xml:space="preserve"> </v>
      </c>
      <c r="J10" s="136" t="str">
        <f t="shared" si="3"/>
        <v xml:space="preserve">, </v>
      </c>
    </row>
    <row r="11" spans="1:10" x14ac:dyDescent="0.2">
      <c r="A11" s="142" t="str">
        <f t="shared" si="1"/>
        <v>A</v>
      </c>
      <c r="B11" s="136" t="str">
        <f t="shared" si="0"/>
        <v>A09</v>
      </c>
      <c r="C11" s="142" t="s">
        <v>132</v>
      </c>
      <c r="D11" s="143"/>
      <c r="E11" s="143"/>
      <c r="F11" s="153"/>
      <c r="G11" s="144"/>
      <c r="H11" s="143"/>
      <c r="I11" s="136" t="str">
        <f t="shared" si="2"/>
        <v xml:space="preserve"> </v>
      </c>
      <c r="J11" s="136" t="str">
        <f t="shared" si="3"/>
        <v xml:space="preserve">, </v>
      </c>
    </row>
    <row r="12" spans="1:10" x14ac:dyDescent="0.2">
      <c r="A12" s="142" t="str">
        <f t="shared" si="1"/>
        <v>A</v>
      </c>
      <c r="B12" s="136" t="str">
        <f t="shared" si="0"/>
        <v>A10</v>
      </c>
      <c r="C12" s="142" t="s">
        <v>133</v>
      </c>
      <c r="D12" s="143"/>
      <c r="E12" s="143"/>
      <c r="F12" s="153"/>
      <c r="G12" s="144"/>
      <c r="H12" s="143"/>
      <c r="I12" s="136" t="str">
        <f t="shared" si="2"/>
        <v xml:space="preserve"> </v>
      </c>
      <c r="J12" s="136" t="str">
        <f t="shared" si="3"/>
        <v xml:space="preserve">, </v>
      </c>
    </row>
    <row r="13" spans="1:10" x14ac:dyDescent="0.2">
      <c r="A13" s="142" t="str">
        <f t="shared" si="1"/>
        <v>A</v>
      </c>
      <c r="B13" s="136" t="str">
        <f t="shared" si="0"/>
        <v>A11</v>
      </c>
      <c r="C13" s="142" t="s">
        <v>134</v>
      </c>
      <c r="D13" s="143"/>
      <c r="E13" s="143"/>
      <c r="F13" s="153"/>
      <c r="G13" s="144"/>
      <c r="H13" s="143"/>
      <c r="I13" s="136" t="str">
        <f t="shared" si="2"/>
        <v xml:space="preserve"> </v>
      </c>
      <c r="J13" s="136" t="str">
        <f t="shared" si="3"/>
        <v xml:space="preserve">, </v>
      </c>
    </row>
    <row r="14" spans="1:10" x14ac:dyDescent="0.2">
      <c r="A14" s="142" t="str">
        <f t="shared" si="1"/>
        <v>A</v>
      </c>
      <c r="B14" s="136" t="str">
        <f t="shared" si="0"/>
        <v>A12</v>
      </c>
      <c r="C14" s="142" t="s">
        <v>135</v>
      </c>
      <c r="D14" s="143"/>
      <c r="E14" s="143"/>
      <c r="F14" s="153"/>
      <c r="G14" s="144"/>
      <c r="H14" s="143"/>
      <c r="I14" s="136" t="str">
        <f t="shared" si="2"/>
        <v xml:space="preserve"> </v>
      </c>
      <c r="J14" s="136" t="str">
        <f t="shared" si="3"/>
        <v xml:space="preserve">, </v>
      </c>
    </row>
    <row r="15" spans="1:10" x14ac:dyDescent="0.2">
      <c r="A15" s="142" t="str">
        <f t="shared" si="1"/>
        <v>A</v>
      </c>
      <c r="B15" s="136" t="str">
        <f t="shared" si="0"/>
        <v>A13</v>
      </c>
      <c r="C15" s="142" t="s">
        <v>614</v>
      </c>
      <c r="D15" s="143"/>
      <c r="E15" s="143"/>
      <c r="F15" s="153"/>
      <c r="G15" s="144"/>
      <c r="H15" s="143"/>
      <c r="I15" s="136" t="str">
        <f t="shared" si="2"/>
        <v xml:space="preserve"> </v>
      </c>
      <c r="J15" s="136" t="str">
        <f t="shared" si="3"/>
        <v xml:space="preserve">, </v>
      </c>
    </row>
    <row r="16" spans="1:10" x14ac:dyDescent="0.2">
      <c r="A16" s="142" t="str">
        <f t="shared" si="1"/>
        <v>A</v>
      </c>
      <c r="B16" s="136" t="str">
        <f t="shared" si="0"/>
        <v>A14</v>
      </c>
      <c r="C16" s="142" t="s">
        <v>615</v>
      </c>
      <c r="D16" s="143"/>
      <c r="E16" s="143"/>
      <c r="F16" s="153"/>
      <c r="G16" s="144"/>
      <c r="H16" s="143"/>
      <c r="I16" s="136" t="str">
        <f t="shared" si="2"/>
        <v xml:space="preserve"> </v>
      </c>
      <c r="J16" s="136" t="str">
        <f t="shared" si="3"/>
        <v xml:space="preserve">, </v>
      </c>
    </row>
    <row r="17" spans="1:10" x14ac:dyDescent="0.2">
      <c r="A17" s="142" t="str">
        <f t="shared" si="1"/>
        <v>A</v>
      </c>
      <c r="B17" s="136" t="str">
        <f t="shared" si="0"/>
        <v>A15</v>
      </c>
      <c r="C17" s="142" t="s">
        <v>616</v>
      </c>
      <c r="D17" s="143"/>
      <c r="E17" s="143"/>
      <c r="F17" s="153"/>
      <c r="G17" s="144"/>
      <c r="H17" s="143"/>
      <c r="I17" s="136" t="str">
        <f t="shared" si="2"/>
        <v xml:space="preserve"> </v>
      </c>
      <c r="J17" s="136" t="str">
        <f t="shared" si="3"/>
        <v xml:space="preserve">, </v>
      </c>
    </row>
    <row r="18" spans="1:10" x14ac:dyDescent="0.2">
      <c r="A18" s="142" t="str">
        <f t="shared" si="1"/>
        <v>A</v>
      </c>
      <c r="B18" s="136" t="str">
        <f t="shared" si="0"/>
        <v>A16</v>
      </c>
      <c r="C18" s="142" t="s">
        <v>617</v>
      </c>
      <c r="D18" s="143"/>
      <c r="E18" s="143"/>
      <c r="F18" s="153"/>
      <c r="G18" s="144"/>
      <c r="H18" s="143"/>
      <c r="I18" s="136" t="str">
        <f t="shared" si="2"/>
        <v xml:space="preserve"> </v>
      </c>
      <c r="J18" s="136" t="str">
        <f t="shared" si="3"/>
        <v xml:space="preserve">, </v>
      </c>
    </row>
    <row r="19" spans="1:10" x14ac:dyDescent="0.2">
      <c r="A19" s="142" t="str">
        <f t="shared" ref="A19:A26" si="4">A18</f>
        <v>A</v>
      </c>
      <c r="B19" s="136" t="str">
        <f t="shared" si="0"/>
        <v>A17</v>
      </c>
      <c r="C19" s="142" t="s">
        <v>203</v>
      </c>
      <c r="D19" s="143"/>
      <c r="E19" s="143"/>
      <c r="F19" s="153"/>
      <c r="G19" s="144"/>
      <c r="H19" s="143"/>
      <c r="I19" s="136" t="str">
        <f t="shared" si="2"/>
        <v xml:space="preserve"> </v>
      </c>
      <c r="J19" s="136" t="str">
        <f t="shared" si="3"/>
        <v xml:space="preserve">, </v>
      </c>
    </row>
    <row r="20" spans="1:10" x14ac:dyDescent="0.2">
      <c r="A20" s="142" t="str">
        <f t="shared" si="4"/>
        <v>A</v>
      </c>
      <c r="B20" s="136" t="str">
        <f t="shared" si="0"/>
        <v>A18</v>
      </c>
      <c r="C20" s="142" t="s">
        <v>204</v>
      </c>
      <c r="D20" s="143"/>
      <c r="E20" s="143"/>
      <c r="F20" s="153"/>
      <c r="G20" s="144"/>
      <c r="H20" s="143"/>
      <c r="I20" s="136" t="str">
        <f t="shared" si="2"/>
        <v xml:space="preserve"> </v>
      </c>
      <c r="J20" s="136" t="str">
        <f t="shared" si="3"/>
        <v xml:space="preserve">, </v>
      </c>
    </row>
    <row r="21" spans="1:10" x14ac:dyDescent="0.2">
      <c r="A21" s="142" t="str">
        <f t="shared" si="4"/>
        <v>A</v>
      </c>
      <c r="B21" s="136" t="str">
        <f t="shared" si="0"/>
        <v>A19</v>
      </c>
      <c r="C21" s="142" t="s">
        <v>205</v>
      </c>
      <c r="D21" s="143"/>
      <c r="E21" s="143"/>
      <c r="F21" s="153"/>
      <c r="G21" s="144"/>
      <c r="H21" s="143"/>
      <c r="I21" s="136" t="str">
        <f t="shared" si="2"/>
        <v xml:space="preserve"> </v>
      </c>
      <c r="J21" s="136" t="str">
        <f t="shared" si="3"/>
        <v xml:space="preserve">, </v>
      </c>
    </row>
    <row r="22" spans="1:10" x14ac:dyDescent="0.2">
      <c r="A22" s="142" t="str">
        <f t="shared" si="4"/>
        <v>A</v>
      </c>
      <c r="B22" s="136" t="str">
        <f t="shared" ref="B22" si="5">A22&amp;C22</f>
        <v>A20</v>
      </c>
      <c r="C22" s="142" t="s">
        <v>206</v>
      </c>
      <c r="D22" s="143"/>
      <c r="E22" s="143"/>
      <c r="F22" s="153"/>
      <c r="G22" s="144"/>
      <c r="H22" s="143"/>
      <c r="I22" s="136" t="str">
        <f t="shared" si="2"/>
        <v xml:space="preserve"> </v>
      </c>
      <c r="J22" s="136" t="str">
        <f t="shared" si="3"/>
        <v xml:space="preserve">, </v>
      </c>
    </row>
    <row r="23" spans="1:10" x14ac:dyDescent="0.2">
      <c r="A23" s="142" t="str">
        <f t="shared" si="4"/>
        <v>A</v>
      </c>
      <c r="B23" s="136" t="str">
        <f>A23&amp;"21"</f>
        <v>A21</v>
      </c>
      <c r="C23" s="142" t="s">
        <v>640</v>
      </c>
      <c r="D23" s="143"/>
      <c r="E23" s="143"/>
      <c r="F23" s="153"/>
      <c r="G23" s="144"/>
      <c r="H23" s="143"/>
      <c r="I23" s="136" t="str">
        <f t="shared" si="2"/>
        <v xml:space="preserve"> </v>
      </c>
      <c r="J23" s="136" t="str">
        <f t="shared" si="3"/>
        <v xml:space="preserve">, </v>
      </c>
    </row>
    <row r="24" spans="1:10" x14ac:dyDescent="0.2">
      <c r="A24" s="142" t="str">
        <f t="shared" si="4"/>
        <v>A</v>
      </c>
      <c r="B24" s="136" t="str">
        <f>A24&amp;"22"</f>
        <v>A22</v>
      </c>
      <c r="C24" s="142" t="s">
        <v>640</v>
      </c>
      <c r="D24" s="143"/>
      <c r="E24" s="143"/>
      <c r="F24" s="153"/>
      <c r="G24" s="144"/>
      <c r="H24" s="143"/>
      <c r="I24" s="136" t="str">
        <f t="shared" si="2"/>
        <v xml:space="preserve"> </v>
      </c>
      <c r="J24" s="136" t="str">
        <f t="shared" si="3"/>
        <v xml:space="preserve">, </v>
      </c>
    </row>
    <row r="25" spans="1:10" x14ac:dyDescent="0.2">
      <c r="A25" s="142" t="str">
        <f t="shared" si="4"/>
        <v>A</v>
      </c>
      <c r="B25" s="136" t="str">
        <f>A25&amp;"23"</f>
        <v>A23</v>
      </c>
      <c r="C25" s="142" t="s">
        <v>640</v>
      </c>
      <c r="D25" s="143"/>
      <c r="E25" s="143"/>
      <c r="F25" s="153"/>
      <c r="G25" s="144"/>
      <c r="H25" s="143"/>
      <c r="I25" s="136" t="str">
        <f t="shared" si="2"/>
        <v xml:space="preserve"> </v>
      </c>
      <c r="J25" s="136" t="str">
        <f t="shared" si="3"/>
        <v xml:space="preserve">, </v>
      </c>
    </row>
    <row r="26" spans="1:10" x14ac:dyDescent="0.2">
      <c r="A26" s="142" t="str">
        <f t="shared" si="4"/>
        <v>A</v>
      </c>
      <c r="B26" s="136" t="str">
        <f>A26&amp;"24"</f>
        <v>A24</v>
      </c>
      <c r="C26" s="142" t="s">
        <v>640</v>
      </c>
      <c r="D26" s="143"/>
      <c r="E26" s="143"/>
      <c r="F26" s="153"/>
      <c r="G26" s="144"/>
      <c r="H26" s="143"/>
      <c r="I26" s="136" t="str">
        <f t="shared" si="2"/>
        <v xml:space="preserve"> </v>
      </c>
      <c r="J26" s="136" t="str">
        <f t="shared" si="3"/>
        <v xml:space="preserve">, </v>
      </c>
    </row>
    <row r="27" spans="1:10" x14ac:dyDescent="0.2">
      <c r="A27" s="142" t="s">
        <v>10</v>
      </c>
      <c r="B27" s="136" t="str">
        <f t="shared" ref="B27:B90" si="6">A27&amp;C27</f>
        <v>B01</v>
      </c>
      <c r="C27" s="142" t="s">
        <v>124</v>
      </c>
      <c r="D27" s="143"/>
      <c r="E27" s="143"/>
      <c r="F27" s="153"/>
      <c r="G27" s="144"/>
      <c r="H27" s="143"/>
      <c r="I27" s="136" t="str">
        <f t="shared" si="2"/>
        <v xml:space="preserve"> </v>
      </c>
      <c r="J27" s="136" t="str">
        <f t="shared" si="3"/>
        <v xml:space="preserve">, </v>
      </c>
    </row>
    <row r="28" spans="1:10" x14ac:dyDescent="0.2">
      <c r="A28" s="142" t="str">
        <f t="shared" ref="A28:A50" si="7">A27</f>
        <v>B</v>
      </c>
      <c r="B28" s="136" t="str">
        <f t="shared" si="6"/>
        <v>B02</v>
      </c>
      <c r="C28" s="142" t="s">
        <v>125</v>
      </c>
      <c r="D28" s="143"/>
      <c r="E28" s="143"/>
      <c r="F28" s="153"/>
      <c r="G28" s="144"/>
      <c r="H28" s="143"/>
      <c r="I28" s="136" t="str">
        <f t="shared" si="2"/>
        <v xml:space="preserve"> </v>
      </c>
      <c r="J28" s="136" t="str">
        <f t="shared" si="3"/>
        <v xml:space="preserve">, </v>
      </c>
    </row>
    <row r="29" spans="1:10" x14ac:dyDescent="0.2">
      <c r="A29" s="142" t="str">
        <f t="shared" si="7"/>
        <v>B</v>
      </c>
      <c r="B29" s="136" t="str">
        <f t="shared" si="6"/>
        <v>B03</v>
      </c>
      <c r="C29" s="142" t="s">
        <v>126</v>
      </c>
      <c r="D29" s="143"/>
      <c r="E29" s="143"/>
      <c r="F29" s="153"/>
      <c r="G29" s="144"/>
      <c r="H29" s="143"/>
      <c r="I29" s="136" t="str">
        <f t="shared" si="2"/>
        <v xml:space="preserve"> </v>
      </c>
      <c r="J29" s="136" t="str">
        <f t="shared" si="3"/>
        <v xml:space="preserve">, </v>
      </c>
    </row>
    <row r="30" spans="1:10" x14ac:dyDescent="0.2">
      <c r="A30" s="142" t="str">
        <f t="shared" si="7"/>
        <v>B</v>
      </c>
      <c r="B30" s="136" t="str">
        <f t="shared" si="6"/>
        <v>B04</v>
      </c>
      <c r="C30" s="142" t="s">
        <v>127</v>
      </c>
      <c r="D30" s="143"/>
      <c r="E30" s="143"/>
      <c r="F30" s="153"/>
      <c r="G30" s="144"/>
      <c r="H30" s="143"/>
      <c r="I30" s="136" t="str">
        <f t="shared" si="2"/>
        <v xml:space="preserve"> </v>
      </c>
      <c r="J30" s="136" t="str">
        <f t="shared" si="3"/>
        <v xml:space="preserve">, </v>
      </c>
    </row>
    <row r="31" spans="1:10" x14ac:dyDescent="0.2">
      <c r="A31" s="142" t="str">
        <f t="shared" si="7"/>
        <v>B</v>
      </c>
      <c r="B31" s="136" t="str">
        <f t="shared" si="6"/>
        <v>B05</v>
      </c>
      <c r="C31" s="142" t="s">
        <v>128</v>
      </c>
      <c r="D31" s="143"/>
      <c r="E31" s="143"/>
      <c r="F31" s="153"/>
      <c r="G31" s="144"/>
      <c r="H31" s="143"/>
      <c r="I31" s="136" t="str">
        <f t="shared" si="2"/>
        <v xml:space="preserve"> </v>
      </c>
      <c r="J31" s="136" t="str">
        <f t="shared" si="3"/>
        <v xml:space="preserve">, </v>
      </c>
    </row>
    <row r="32" spans="1:10" x14ac:dyDescent="0.2">
      <c r="A32" s="142" t="str">
        <f t="shared" si="7"/>
        <v>B</v>
      </c>
      <c r="B32" s="136" t="str">
        <f t="shared" si="6"/>
        <v>B06</v>
      </c>
      <c r="C32" s="142" t="s">
        <v>129</v>
      </c>
      <c r="D32" s="143"/>
      <c r="E32" s="143"/>
      <c r="F32" s="153"/>
      <c r="G32" s="144"/>
      <c r="H32" s="143"/>
      <c r="I32" s="136" t="str">
        <f t="shared" si="2"/>
        <v xml:space="preserve"> </v>
      </c>
      <c r="J32" s="136" t="str">
        <f t="shared" si="3"/>
        <v xml:space="preserve">, </v>
      </c>
    </row>
    <row r="33" spans="1:10" x14ac:dyDescent="0.2">
      <c r="A33" s="142" t="str">
        <f t="shared" si="7"/>
        <v>B</v>
      </c>
      <c r="B33" s="136" t="str">
        <f t="shared" si="6"/>
        <v>B07</v>
      </c>
      <c r="C33" s="142" t="s">
        <v>130</v>
      </c>
      <c r="D33" s="143"/>
      <c r="E33" s="143"/>
      <c r="F33" s="153"/>
      <c r="G33" s="144"/>
      <c r="H33" s="143"/>
      <c r="I33" s="136" t="str">
        <f t="shared" si="2"/>
        <v xml:space="preserve"> </v>
      </c>
      <c r="J33" s="136" t="str">
        <f t="shared" si="3"/>
        <v xml:space="preserve">, </v>
      </c>
    </row>
    <row r="34" spans="1:10" x14ac:dyDescent="0.2">
      <c r="A34" s="142" t="str">
        <f t="shared" si="7"/>
        <v>B</v>
      </c>
      <c r="B34" s="136" t="str">
        <f t="shared" si="6"/>
        <v>B08</v>
      </c>
      <c r="C34" s="142" t="s">
        <v>131</v>
      </c>
      <c r="D34" s="143"/>
      <c r="E34" s="143"/>
      <c r="F34" s="153"/>
      <c r="G34" s="144"/>
      <c r="H34" s="143"/>
      <c r="I34" s="136" t="str">
        <f t="shared" si="2"/>
        <v xml:space="preserve"> </v>
      </c>
      <c r="J34" s="136" t="str">
        <f t="shared" si="3"/>
        <v xml:space="preserve">, </v>
      </c>
    </row>
    <row r="35" spans="1:10" x14ac:dyDescent="0.2">
      <c r="A35" s="142" t="str">
        <f t="shared" si="7"/>
        <v>B</v>
      </c>
      <c r="B35" s="136" t="str">
        <f t="shared" si="6"/>
        <v>B09</v>
      </c>
      <c r="C35" s="142" t="s">
        <v>132</v>
      </c>
      <c r="D35" s="143"/>
      <c r="E35" s="143"/>
      <c r="F35" s="153"/>
      <c r="G35" s="144"/>
      <c r="H35" s="143"/>
      <c r="I35" s="136" t="str">
        <f t="shared" si="2"/>
        <v xml:space="preserve"> </v>
      </c>
      <c r="J35" s="136" t="str">
        <f t="shared" si="3"/>
        <v xml:space="preserve">, </v>
      </c>
    </row>
    <row r="36" spans="1:10" x14ac:dyDescent="0.2">
      <c r="A36" s="142" t="str">
        <f t="shared" si="7"/>
        <v>B</v>
      </c>
      <c r="B36" s="136" t="str">
        <f t="shared" si="6"/>
        <v>B10</v>
      </c>
      <c r="C36" s="142" t="s">
        <v>133</v>
      </c>
      <c r="D36" s="143"/>
      <c r="E36" s="143"/>
      <c r="F36" s="153"/>
      <c r="G36" s="144"/>
      <c r="H36" s="143"/>
      <c r="I36" s="136" t="str">
        <f t="shared" si="2"/>
        <v xml:space="preserve"> </v>
      </c>
      <c r="J36" s="136" t="str">
        <f t="shared" si="3"/>
        <v xml:space="preserve">, </v>
      </c>
    </row>
    <row r="37" spans="1:10" x14ac:dyDescent="0.2">
      <c r="A37" s="142" t="str">
        <f t="shared" si="7"/>
        <v>B</v>
      </c>
      <c r="B37" s="136" t="str">
        <f t="shared" si="6"/>
        <v>B11</v>
      </c>
      <c r="C37" s="142" t="s">
        <v>134</v>
      </c>
      <c r="D37" s="143"/>
      <c r="E37" s="143"/>
      <c r="F37" s="153"/>
      <c r="G37" s="144"/>
      <c r="H37" s="143"/>
      <c r="I37" s="136" t="str">
        <f t="shared" si="2"/>
        <v xml:space="preserve"> </v>
      </c>
      <c r="J37" s="136" t="str">
        <f t="shared" si="3"/>
        <v xml:space="preserve">, </v>
      </c>
    </row>
    <row r="38" spans="1:10" x14ac:dyDescent="0.2">
      <c r="A38" s="142" t="str">
        <f t="shared" si="7"/>
        <v>B</v>
      </c>
      <c r="B38" s="136" t="str">
        <f t="shared" si="6"/>
        <v>B12</v>
      </c>
      <c r="C38" s="142" t="s">
        <v>135</v>
      </c>
      <c r="D38" s="143"/>
      <c r="E38" s="143"/>
      <c r="F38" s="153"/>
      <c r="G38" s="144"/>
      <c r="H38" s="143"/>
      <c r="I38" s="136" t="str">
        <f t="shared" si="2"/>
        <v xml:space="preserve"> </v>
      </c>
      <c r="J38" s="136" t="str">
        <f t="shared" si="3"/>
        <v xml:space="preserve">, </v>
      </c>
    </row>
    <row r="39" spans="1:10" x14ac:dyDescent="0.2">
      <c r="A39" s="142" t="str">
        <f t="shared" si="7"/>
        <v>B</v>
      </c>
      <c r="B39" s="136" t="str">
        <f t="shared" si="6"/>
        <v>B13</v>
      </c>
      <c r="C39" s="142" t="s">
        <v>614</v>
      </c>
      <c r="D39" s="143"/>
      <c r="E39" s="143"/>
      <c r="F39" s="153"/>
      <c r="G39" s="144"/>
      <c r="H39" s="143"/>
      <c r="I39" s="136" t="str">
        <f t="shared" si="2"/>
        <v xml:space="preserve"> </v>
      </c>
      <c r="J39" s="136" t="str">
        <f t="shared" si="3"/>
        <v xml:space="preserve">, </v>
      </c>
    </row>
    <row r="40" spans="1:10" x14ac:dyDescent="0.2">
      <c r="A40" s="142" t="str">
        <f t="shared" si="7"/>
        <v>B</v>
      </c>
      <c r="B40" s="136" t="str">
        <f t="shared" si="6"/>
        <v>B14</v>
      </c>
      <c r="C40" s="142" t="s">
        <v>615</v>
      </c>
      <c r="D40" s="143"/>
      <c r="E40" s="143"/>
      <c r="F40" s="153"/>
      <c r="G40" s="144"/>
      <c r="H40" s="143"/>
      <c r="I40" s="136" t="str">
        <f t="shared" si="2"/>
        <v xml:space="preserve"> </v>
      </c>
      <c r="J40" s="136" t="str">
        <f t="shared" si="3"/>
        <v xml:space="preserve">, </v>
      </c>
    </row>
    <row r="41" spans="1:10" x14ac:dyDescent="0.2">
      <c r="A41" s="142" t="str">
        <f t="shared" si="7"/>
        <v>B</v>
      </c>
      <c r="B41" s="136" t="str">
        <f t="shared" si="6"/>
        <v>B15</v>
      </c>
      <c r="C41" s="142" t="s">
        <v>616</v>
      </c>
      <c r="D41" s="143"/>
      <c r="E41" s="143"/>
      <c r="F41" s="153"/>
      <c r="G41" s="144"/>
      <c r="H41" s="143"/>
      <c r="I41" s="136" t="str">
        <f t="shared" si="2"/>
        <v xml:space="preserve"> </v>
      </c>
      <c r="J41" s="136" t="str">
        <f t="shared" si="3"/>
        <v xml:space="preserve">, </v>
      </c>
    </row>
    <row r="42" spans="1:10" x14ac:dyDescent="0.2">
      <c r="A42" s="142" t="str">
        <f t="shared" si="7"/>
        <v>B</v>
      </c>
      <c r="B42" s="136" t="str">
        <f t="shared" si="6"/>
        <v>B16</v>
      </c>
      <c r="C42" s="142" t="s">
        <v>617</v>
      </c>
      <c r="D42" s="143"/>
      <c r="E42" s="143"/>
      <c r="F42" s="153"/>
      <c r="G42" s="144"/>
      <c r="H42" s="143"/>
      <c r="I42" s="136" t="str">
        <f t="shared" si="2"/>
        <v xml:space="preserve"> </v>
      </c>
      <c r="J42" s="136" t="str">
        <f t="shared" si="3"/>
        <v xml:space="preserve">, </v>
      </c>
    </row>
    <row r="43" spans="1:10" x14ac:dyDescent="0.2">
      <c r="A43" s="142" t="str">
        <f t="shared" si="7"/>
        <v>B</v>
      </c>
      <c r="B43" s="136" t="str">
        <f t="shared" si="6"/>
        <v>B17</v>
      </c>
      <c r="C43" s="142" t="s">
        <v>203</v>
      </c>
      <c r="D43" s="143"/>
      <c r="E43" s="143"/>
      <c r="F43" s="153"/>
      <c r="G43" s="144"/>
      <c r="H43" s="143"/>
      <c r="I43" s="136" t="str">
        <f t="shared" si="2"/>
        <v xml:space="preserve"> </v>
      </c>
      <c r="J43" s="136" t="str">
        <f t="shared" si="3"/>
        <v xml:space="preserve">, </v>
      </c>
    </row>
    <row r="44" spans="1:10" x14ac:dyDescent="0.2">
      <c r="A44" s="142" t="str">
        <f t="shared" si="7"/>
        <v>B</v>
      </c>
      <c r="B44" s="136" t="str">
        <f t="shared" si="6"/>
        <v>B18</v>
      </c>
      <c r="C44" s="142" t="s">
        <v>204</v>
      </c>
      <c r="D44" s="143"/>
      <c r="E44" s="143"/>
      <c r="F44" s="153"/>
      <c r="G44" s="144"/>
      <c r="H44" s="143"/>
      <c r="I44" s="136" t="str">
        <f t="shared" si="2"/>
        <v xml:space="preserve"> </v>
      </c>
      <c r="J44" s="136" t="str">
        <f t="shared" si="3"/>
        <v xml:space="preserve">, </v>
      </c>
    </row>
    <row r="45" spans="1:10" x14ac:dyDescent="0.2">
      <c r="A45" s="142" t="str">
        <f t="shared" si="7"/>
        <v>B</v>
      </c>
      <c r="B45" s="136" t="str">
        <f t="shared" si="6"/>
        <v>B19</v>
      </c>
      <c r="C45" s="142" t="s">
        <v>205</v>
      </c>
      <c r="D45" s="143"/>
      <c r="E45" s="143"/>
      <c r="F45" s="153"/>
      <c r="G45" s="144"/>
      <c r="H45" s="143"/>
      <c r="I45" s="136" t="str">
        <f t="shared" si="2"/>
        <v xml:space="preserve"> </v>
      </c>
      <c r="J45" s="136" t="str">
        <f t="shared" si="3"/>
        <v xml:space="preserve">, </v>
      </c>
    </row>
    <row r="46" spans="1:10" x14ac:dyDescent="0.2">
      <c r="A46" s="142" t="str">
        <f t="shared" si="7"/>
        <v>B</v>
      </c>
      <c r="B46" s="136" t="str">
        <f t="shared" si="6"/>
        <v>B20</v>
      </c>
      <c r="C46" s="142" t="s">
        <v>206</v>
      </c>
      <c r="D46" s="143"/>
      <c r="E46" s="143"/>
      <c r="F46" s="153"/>
      <c r="G46" s="144"/>
      <c r="H46" s="143"/>
      <c r="I46" s="136" t="str">
        <f t="shared" si="2"/>
        <v xml:space="preserve"> </v>
      </c>
      <c r="J46" s="136" t="str">
        <f t="shared" si="3"/>
        <v xml:space="preserve">, </v>
      </c>
    </row>
    <row r="47" spans="1:10" x14ac:dyDescent="0.2">
      <c r="A47" s="142" t="str">
        <f t="shared" si="7"/>
        <v>B</v>
      </c>
      <c r="B47" s="136" t="str">
        <f>A47&amp;"21"</f>
        <v>B21</v>
      </c>
      <c r="C47" s="142" t="s">
        <v>640</v>
      </c>
      <c r="D47" s="143"/>
      <c r="E47" s="143"/>
      <c r="F47" s="153"/>
      <c r="G47" s="144"/>
      <c r="H47" s="143"/>
      <c r="I47" s="136" t="str">
        <f t="shared" si="2"/>
        <v xml:space="preserve"> </v>
      </c>
      <c r="J47" s="136" t="str">
        <f t="shared" si="3"/>
        <v xml:space="preserve">, </v>
      </c>
    </row>
    <row r="48" spans="1:10" x14ac:dyDescent="0.2">
      <c r="A48" s="142" t="str">
        <f t="shared" si="7"/>
        <v>B</v>
      </c>
      <c r="B48" s="136" t="str">
        <f>A48&amp;"22"</f>
        <v>B22</v>
      </c>
      <c r="C48" s="142" t="s">
        <v>640</v>
      </c>
      <c r="D48" s="143"/>
      <c r="E48" s="143"/>
      <c r="F48" s="153"/>
      <c r="G48" s="144"/>
      <c r="H48" s="143"/>
      <c r="I48" s="136" t="str">
        <f t="shared" si="2"/>
        <v xml:space="preserve"> </v>
      </c>
      <c r="J48" s="136" t="str">
        <f t="shared" si="3"/>
        <v xml:space="preserve">, </v>
      </c>
    </row>
    <row r="49" spans="1:10" x14ac:dyDescent="0.2">
      <c r="A49" s="142" t="str">
        <f t="shared" si="7"/>
        <v>B</v>
      </c>
      <c r="B49" s="136" t="str">
        <f>A49&amp;"23"</f>
        <v>B23</v>
      </c>
      <c r="C49" s="142" t="s">
        <v>640</v>
      </c>
      <c r="D49" s="143"/>
      <c r="E49" s="143"/>
      <c r="F49" s="153"/>
      <c r="G49" s="144"/>
      <c r="H49" s="143"/>
      <c r="I49" s="136" t="str">
        <f t="shared" si="2"/>
        <v xml:space="preserve"> </v>
      </c>
      <c r="J49" s="136" t="str">
        <f t="shared" si="3"/>
        <v xml:space="preserve">, </v>
      </c>
    </row>
    <row r="50" spans="1:10" x14ac:dyDescent="0.2">
      <c r="A50" s="142" t="str">
        <f t="shared" si="7"/>
        <v>B</v>
      </c>
      <c r="B50" s="136" t="str">
        <f>A50&amp;"24"</f>
        <v>B24</v>
      </c>
      <c r="C50" s="142" t="s">
        <v>640</v>
      </c>
      <c r="D50" s="143"/>
      <c r="E50" s="143"/>
      <c r="F50" s="153"/>
      <c r="G50" s="144"/>
      <c r="H50" s="143"/>
      <c r="I50" s="136" t="str">
        <f t="shared" si="2"/>
        <v xml:space="preserve"> </v>
      </c>
      <c r="J50" s="136" t="str">
        <f t="shared" si="3"/>
        <v xml:space="preserve">, </v>
      </c>
    </row>
    <row r="51" spans="1:10" x14ac:dyDescent="0.2">
      <c r="A51" s="142" t="s">
        <v>6</v>
      </c>
      <c r="B51" s="136" t="str">
        <f t="shared" si="6"/>
        <v>C01</v>
      </c>
      <c r="C51" s="142" t="s">
        <v>124</v>
      </c>
      <c r="D51" s="143"/>
      <c r="E51" s="143"/>
      <c r="F51" s="153"/>
      <c r="G51" s="144"/>
      <c r="H51" s="143"/>
      <c r="I51" s="136" t="str">
        <f t="shared" si="2"/>
        <v xml:space="preserve"> </v>
      </c>
      <c r="J51" s="136" t="str">
        <f t="shared" si="3"/>
        <v xml:space="preserve">, </v>
      </c>
    </row>
    <row r="52" spans="1:10" x14ac:dyDescent="0.2">
      <c r="A52" s="142" t="str">
        <f t="shared" ref="A52:A74" si="8">A51</f>
        <v>C</v>
      </c>
      <c r="B52" s="136" t="str">
        <f t="shared" si="6"/>
        <v>C02</v>
      </c>
      <c r="C52" s="142" t="s">
        <v>125</v>
      </c>
      <c r="D52" s="143"/>
      <c r="E52" s="143"/>
      <c r="F52" s="153"/>
      <c r="G52" s="144"/>
      <c r="H52" s="143"/>
      <c r="I52" s="136" t="str">
        <f t="shared" si="2"/>
        <v xml:space="preserve"> </v>
      </c>
      <c r="J52" s="136" t="str">
        <f t="shared" si="3"/>
        <v xml:space="preserve">, </v>
      </c>
    </row>
    <row r="53" spans="1:10" x14ac:dyDescent="0.2">
      <c r="A53" s="142" t="str">
        <f t="shared" si="8"/>
        <v>C</v>
      </c>
      <c r="B53" s="136" t="str">
        <f t="shared" si="6"/>
        <v>C03</v>
      </c>
      <c r="C53" s="142" t="s">
        <v>126</v>
      </c>
      <c r="D53" s="143"/>
      <c r="E53" s="143"/>
      <c r="F53" s="153"/>
      <c r="G53" s="144"/>
      <c r="H53" s="143"/>
      <c r="I53" s="136" t="str">
        <f t="shared" si="2"/>
        <v xml:space="preserve"> </v>
      </c>
      <c r="J53" s="136" t="str">
        <f t="shared" si="3"/>
        <v xml:space="preserve">, </v>
      </c>
    </row>
    <row r="54" spans="1:10" x14ac:dyDescent="0.2">
      <c r="A54" s="142" t="str">
        <f t="shared" si="8"/>
        <v>C</v>
      </c>
      <c r="B54" s="136" t="str">
        <f t="shared" si="6"/>
        <v>C04</v>
      </c>
      <c r="C54" s="142" t="s">
        <v>127</v>
      </c>
      <c r="D54" s="143"/>
      <c r="E54" s="143"/>
      <c r="F54" s="153"/>
      <c r="G54" s="144"/>
      <c r="H54" s="143"/>
      <c r="I54" s="136" t="str">
        <f t="shared" si="2"/>
        <v xml:space="preserve"> </v>
      </c>
      <c r="J54" s="136" t="str">
        <f t="shared" si="3"/>
        <v xml:space="preserve">, </v>
      </c>
    </row>
    <row r="55" spans="1:10" x14ac:dyDescent="0.2">
      <c r="A55" s="142" t="str">
        <f t="shared" si="8"/>
        <v>C</v>
      </c>
      <c r="B55" s="136" t="str">
        <f t="shared" si="6"/>
        <v>C05</v>
      </c>
      <c r="C55" s="142" t="s">
        <v>128</v>
      </c>
      <c r="D55" s="143"/>
      <c r="E55" s="143"/>
      <c r="F55" s="153"/>
      <c r="G55" s="144"/>
      <c r="H55" s="143"/>
      <c r="I55" s="136" t="str">
        <f t="shared" si="2"/>
        <v xml:space="preserve"> </v>
      </c>
      <c r="J55" s="136" t="str">
        <f t="shared" si="3"/>
        <v xml:space="preserve">, </v>
      </c>
    </row>
    <row r="56" spans="1:10" x14ac:dyDescent="0.2">
      <c r="A56" s="142" t="str">
        <f t="shared" si="8"/>
        <v>C</v>
      </c>
      <c r="B56" s="136" t="str">
        <f t="shared" si="6"/>
        <v>C06</v>
      </c>
      <c r="C56" s="142" t="s">
        <v>129</v>
      </c>
      <c r="D56" s="143"/>
      <c r="E56" s="143"/>
      <c r="F56" s="153"/>
      <c r="G56" s="144"/>
      <c r="H56" s="143"/>
      <c r="I56" s="136" t="str">
        <f t="shared" si="2"/>
        <v xml:space="preserve"> </v>
      </c>
      <c r="J56" s="136" t="str">
        <f t="shared" si="3"/>
        <v xml:space="preserve">, </v>
      </c>
    </row>
    <row r="57" spans="1:10" x14ac:dyDescent="0.2">
      <c r="A57" s="142" t="str">
        <f t="shared" si="8"/>
        <v>C</v>
      </c>
      <c r="B57" s="136" t="str">
        <f t="shared" si="6"/>
        <v>C07</v>
      </c>
      <c r="C57" s="142" t="s">
        <v>130</v>
      </c>
      <c r="D57" s="143"/>
      <c r="E57" s="143"/>
      <c r="F57" s="153"/>
      <c r="G57" s="144"/>
      <c r="H57" s="143"/>
      <c r="I57" s="136" t="str">
        <f t="shared" si="2"/>
        <v xml:space="preserve"> </v>
      </c>
      <c r="J57" s="136" t="str">
        <f t="shared" si="3"/>
        <v xml:space="preserve">, </v>
      </c>
    </row>
    <row r="58" spans="1:10" x14ac:dyDescent="0.2">
      <c r="A58" s="142" t="str">
        <f t="shared" si="8"/>
        <v>C</v>
      </c>
      <c r="B58" s="136" t="str">
        <f t="shared" si="6"/>
        <v>C08</v>
      </c>
      <c r="C58" s="142" t="s">
        <v>131</v>
      </c>
      <c r="D58" s="143"/>
      <c r="E58" s="143"/>
      <c r="F58" s="153"/>
      <c r="G58" s="144"/>
      <c r="H58" s="143"/>
      <c r="I58" s="136" t="str">
        <f t="shared" si="2"/>
        <v xml:space="preserve"> </v>
      </c>
      <c r="J58" s="136" t="str">
        <f t="shared" si="3"/>
        <v xml:space="preserve">, </v>
      </c>
    </row>
    <row r="59" spans="1:10" x14ac:dyDescent="0.2">
      <c r="A59" s="142" t="str">
        <f t="shared" si="8"/>
        <v>C</v>
      </c>
      <c r="B59" s="136" t="str">
        <f t="shared" si="6"/>
        <v>C09</v>
      </c>
      <c r="C59" s="142" t="s">
        <v>132</v>
      </c>
      <c r="D59" s="143"/>
      <c r="E59" s="143"/>
      <c r="F59" s="153"/>
      <c r="G59" s="144"/>
      <c r="H59" s="143"/>
      <c r="I59" s="136" t="str">
        <f t="shared" si="2"/>
        <v xml:space="preserve"> </v>
      </c>
      <c r="J59" s="136" t="str">
        <f t="shared" si="3"/>
        <v xml:space="preserve">, </v>
      </c>
    </row>
    <row r="60" spans="1:10" x14ac:dyDescent="0.2">
      <c r="A60" s="142" t="str">
        <f t="shared" si="8"/>
        <v>C</v>
      </c>
      <c r="B60" s="136" t="str">
        <f t="shared" si="6"/>
        <v>C10</v>
      </c>
      <c r="C60" s="142" t="s">
        <v>133</v>
      </c>
      <c r="D60" s="143"/>
      <c r="E60" s="143"/>
      <c r="F60" s="153"/>
      <c r="G60" s="144"/>
      <c r="H60" s="143"/>
      <c r="I60" s="136" t="str">
        <f t="shared" si="2"/>
        <v xml:space="preserve"> </v>
      </c>
      <c r="J60" s="136" t="str">
        <f t="shared" si="3"/>
        <v xml:space="preserve">, </v>
      </c>
    </row>
    <row r="61" spans="1:10" x14ac:dyDescent="0.2">
      <c r="A61" s="142" t="str">
        <f t="shared" si="8"/>
        <v>C</v>
      </c>
      <c r="B61" s="136" t="str">
        <f t="shared" si="6"/>
        <v>C11</v>
      </c>
      <c r="C61" s="142" t="s">
        <v>134</v>
      </c>
      <c r="D61" s="143"/>
      <c r="E61" s="143"/>
      <c r="F61" s="153"/>
      <c r="G61" s="144"/>
      <c r="H61" s="143"/>
      <c r="I61" s="136" t="str">
        <f t="shared" si="2"/>
        <v xml:space="preserve"> </v>
      </c>
      <c r="J61" s="136" t="str">
        <f t="shared" si="3"/>
        <v xml:space="preserve">, </v>
      </c>
    </row>
    <row r="62" spans="1:10" x14ac:dyDescent="0.2">
      <c r="A62" s="142" t="str">
        <f t="shared" si="8"/>
        <v>C</v>
      </c>
      <c r="B62" s="136" t="str">
        <f t="shared" si="6"/>
        <v>C12</v>
      </c>
      <c r="C62" s="142" t="s">
        <v>135</v>
      </c>
      <c r="D62" s="143"/>
      <c r="E62" s="143"/>
      <c r="F62" s="153"/>
      <c r="G62" s="144"/>
      <c r="H62" s="143"/>
      <c r="I62" s="136" t="str">
        <f t="shared" si="2"/>
        <v xml:space="preserve"> </v>
      </c>
      <c r="J62" s="136" t="str">
        <f t="shared" si="3"/>
        <v xml:space="preserve">, </v>
      </c>
    </row>
    <row r="63" spans="1:10" x14ac:dyDescent="0.2">
      <c r="A63" s="142" t="str">
        <f t="shared" si="8"/>
        <v>C</v>
      </c>
      <c r="B63" s="136" t="str">
        <f t="shared" si="6"/>
        <v>C13</v>
      </c>
      <c r="C63" s="142" t="s">
        <v>614</v>
      </c>
      <c r="D63" s="143"/>
      <c r="E63" s="143"/>
      <c r="F63" s="153"/>
      <c r="G63" s="144"/>
      <c r="H63" s="143"/>
      <c r="I63" s="136" t="str">
        <f t="shared" si="2"/>
        <v xml:space="preserve"> </v>
      </c>
      <c r="J63" s="136" t="str">
        <f t="shared" si="3"/>
        <v xml:space="preserve">, </v>
      </c>
    </row>
    <row r="64" spans="1:10" x14ac:dyDescent="0.2">
      <c r="A64" s="142" t="str">
        <f t="shared" si="8"/>
        <v>C</v>
      </c>
      <c r="B64" s="136" t="str">
        <f t="shared" si="6"/>
        <v>C14</v>
      </c>
      <c r="C64" s="142" t="s">
        <v>615</v>
      </c>
      <c r="D64" s="143"/>
      <c r="E64" s="143"/>
      <c r="F64" s="153"/>
      <c r="G64" s="144"/>
      <c r="H64" s="143"/>
      <c r="I64" s="136" t="str">
        <f t="shared" si="2"/>
        <v xml:space="preserve"> </v>
      </c>
      <c r="J64" s="136" t="str">
        <f t="shared" si="3"/>
        <v xml:space="preserve">, </v>
      </c>
    </row>
    <row r="65" spans="1:10" x14ac:dyDescent="0.2">
      <c r="A65" s="142" t="str">
        <f t="shared" si="8"/>
        <v>C</v>
      </c>
      <c r="B65" s="136" t="str">
        <f t="shared" si="6"/>
        <v>C15</v>
      </c>
      <c r="C65" s="142" t="s">
        <v>616</v>
      </c>
      <c r="D65" s="143"/>
      <c r="E65" s="143"/>
      <c r="F65" s="153"/>
      <c r="G65" s="144"/>
      <c r="H65" s="143"/>
      <c r="I65" s="136" t="str">
        <f t="shared" si="2"/>
        <v xml:space="preserve"> </v>
      </c>
      <c r="J65" s="136" t="str">
        <f t="shared" si="3"/>
        <v xml:space="preserve">, </v>
      </c>
    </row>
    <row r="66" spans="1:10" x14ac:dyDescent="0.2">
      <c r="A66" s="142" t="str">
        <f t="shared" si="8"/>
        <v>C</v>
      </c>
      <c r="B66" s="136" t="str">
        <f t="shared" si="6"/>
        <v>C16</v>
      </c>
      <c r="C66" s="142" t="s">
        <v>617</v>
      </c>
      <c r="D66" s="143"/>
      <c r="E66" s="143"/>
      <c r="F66" s="153"/>
      <c r="G66" s="144"/>
      <c r="H66" s="143"/>
      <c r="I66" s="136" t="str">
        <f t="shared" si="2"/>
        <v xml:space="preserve"> </v>
      </c>
      <c r="J66" s="136" t="str">
        <f t="shared" si="3"/>
        <v xml:space="preserve">, </v>
      </c>
    </row>
    <row r="67" spans="1:10" x14ac:dyDescent="0.2">
      <c r="A67" s="142" t="str">
        <f t="shared" si="8"/>
        <v>C</v>
      </c>
      <c r="B67" s="136" t="str">
        <f t="shared" si="6"/>
        <v>C17</v>
      </c>
      <c r="C67" s="142" t="s">
        <v>203</v>
      </c>
      <c r="D67" s="143"/>
      <c r="E67" s="143"/>
      <c r="F67" s="153"/>
      <c r="G67" s="144"/>
      <c r="H67" s="143"/>
      <c r="I67" s="136" t="str">
        <f t="shared" si="2"/>
        <v xml:space="preserve"> </v>
      </c>
      <c r="J67" s="136" t="str">
        <f t="shared" si="3"/>
        <v xml:space="preserve">, </v>
      </c>
    </row>
    <row r="68" spans="1:10" x14ac:dyDescent="0.2">
      <c r="A68" s="142" t="str">
        <f t="shared" si="8"/>
        <v>C</v>
      </c>
      <c r="B68" s="136" t="str">
        <f t="shared" si="6"/>
        <v>C18</v>
      </c>
      <c r="C68" s="142" t="s">
        <v>204</v>
      </c>
      <c r="D68" s="143"/>
      <c r="E68" s="143"/>
      <c r="F68" s="153"/>
      <c r="G68" s="144"/>
      <c r="H68" s="143"/>
      <c r="I68" s="136" t="str">
        <f t="shared" si="2"/>
        <v xml:space="preserve"> </v>
      </c>
      <c r="J68" s="136" t="str">
        <f t="shared" si="3"/>
        <v xml:space="preserve">, </v>
      </c>
    </row>
    <row r="69" spans="1:10" x14ac:dyDescent="0.2">
      <c r="A69" s="142" t="str">
        <f t="shared" si="8"/>
        <v>C</v>
      </c>
      <c r="B69" s="136" t="str">
        <f t="shared" si="6"/>
        <v>C19</v>
      </c>
      <c r="C69" s="142" t="s">
        <v>205</v>
      </c>
      <c r="D69" s="143"/>
      <c r="E69" s="143"/>
      <c r="F69" s="153"/>
      <c r="G69" s="144"/>
      <c r="H69" s="143"/>
      <c r="I69" s="136" t="str">
        <f t="shared" si="2"/>
        <v xml:space="preserve"> </v>
      </c>
      <c r="J69" s="136" t="str">
        <f t="shared" si="3"/>
        <v xml:space="preserve">, </v>
      </c>
    </row>
    <row r="70" spans="1:10" x14ac:dyDescent="0.2">
      <c r="A70" s="142" t="str">
        <f t="shared" si="8"/>
        <v>C</v>
      </c>
      <c r="B70" s="136" t="str">
        <f t="shared" si="6"/>
        <v>C20</v>
      </c>
      <c r="C70" s="142" t="s">
        <v>206</v>
      </c>
      <c r="D70" s="143"/>
      <c r="E70" s="143"/>
      <c r="F70" s="153"/>
      <c r="G70" s="144"/>
      <c r="H70" s="143"/>
      <c r="I70" s="136" t="str">
        <f t="shared" si="2"/>
        <v xml:space="preserve"> </v>
      </c>
      <c r="J70" s="136" t="str">
        <f t="shared" si="3"/>
        <v xml:space="preserve">, </v>
      </c>
    </row>
    <row r="71" spans="1:10" x14ac:dyDescent="0.2">
      <c r="A71" s="142" t="str">
        <f t="shared" si="8"/>
        <v>C</v>
      </c>
      <c r="B71" s="136" t="str">
        <f>A71&amp;"21"</f>
        <v>C21</v>
      </c>
      <c r="C71" s="142" t="s">
        <v>640</v>
      </c>
      <c r="D71" s="143"/>
      <c r="E71" s="143"/>
      <c r="F71" s="153"/>
      <c r="G71" s="144"/>
      <c r="H71" s="143"/>
      <c r="I71" s="136" t="str">
        <f t="shared" si="2"/>
        <v xml:space="preserve"> </v>
      </c>
      <c r="J71" s="136" t="str">
        <f t="shared" si="3"/>
        <v xml:space="preserve">, </v>
      </c>
    </row>
    <row r="72" spans="1:10" x14ac:dyDescent="0.2">
      <c r="A72" s="142" t="str">
        <f t="shared" si="8"/>
        <v>C</v>
      </c>
      <c r="B72" s="136" t="str">
        <f>A72&amp;"22"</f>
        <v>C22</v>
      </c>
      <c r="C72" s="142" t="s">
        <v>640</v>
      </c>
      <c r="D72" s="143"/>
      <c r="E72" s="143"/>
      <c r="F72" s="153"/>
      <c r="G72" s="144"/>
      <c r="H72" s="143"/>
      <c r="I72" s="136" t="str">
        <f t="shared" si="2"/>
        <v xml:space="preserve"> </v>
      </c>
      <c r="J72" s="136" t="str">
        <f t="shared" si="3"/>
        <v xml:space="preserve">, </v>
      </c>
    </row>
    <row r="73" spans="1:10" x14ac:dyDescent="0.2">
      <c r="A73" s="142" t="str">
        <f t="shared" si="8"/>
        <v>C</v>
      </c>
      <c r="B73" s="136" t="str">
        <f>A73&amp;"23"</f>
        <v>C23</v>
      </c>
      <c r="C73" s="142" t="s">
        <v>640</v>
      </c>
      <c r="D73" s="143"/>
      <c r="E73" s="143"/>
      <c r="F73" s="153"/>
      <c r="G73" s="144"/>
      <c r="H73" s="143"/>
      <c r="I73" s="136" t="str">
        <f t="shared" si="2"/>
        <v xml:space="preserve"> </v>
      </c>
      <c r="J73" s="136" t="str">
        <f t="shared" si="3"/>
        <v xml:space="preserve">, </v>
      </c>
    </row>
    <row r="74" spans="1:10" x14ac:dyDescent="0.2">
      <c r="A74" s="142" t="str">
        <f t="shared" si="8"/>
        <v>C</v>
      </c>
      <c r="B74" s="136" t="str">
        <f>A74&amp;"24"</f>
        <v>C24</v>
      </c>
      <c r="C74" s="142" t="s">
        <v>640</v>
      </c>
      <c r="D74" s="143"/>
      <c r="E74" s="143"/>
      <c r="F74" s="153"/>
      <c r="G74" s="144"/>
      <c r="H74" s="143"/>
      <c r="I74" s="136" t="str">
        <f t="shared" si="2"/>
        <v xml:space="preserve"> </v>
      </c>
      <c r="J74" s="136" t="str">
        <f t="shared" si="3"/>
        <v xml:space="preserve">, </v>
      </c>
    </row>
    <row r="75" spans="1:10" x14ac:dyDescent="0.2">
      <c r="A75" s="142" t="s">
        <v>8</v>
      </c>
      <c r="B75" s="136" t="str">
        <f t="shared" si="6"/>
        <v>D01</v>
      </c>
      <c r="C75" s="142" t="s">
        <v>124</v>
      </c>
      <c r="D75" s="143"/>
      <c r="E75" s="143"/>
      <c r="F75" s="153"/>
      <c r="G75" s="144"/>
      <c r="H75" s="143"/>
      <c r="I75" s="136" t="str">
        <f t="shared" si="2"/>
        <v xml:space="preserve"> </v>
      </c>
      <c r="J75" s="136" t="str">
        <f t="shared" si="3"/>
        <v xml:space="preserve">, </v>
      </c>
    </row>
    <row r="76" spans="1:10" x14ac:dyDescent="0.2">
      <c r="A76" s="142" t="str">
        <f t="shared" ref="A76:A98" si="9">A75</f>
        <v>D</v>
      </c>
      <c r="B76" s="136" t="str">
        <f t="shared" si="6"/>
        <v>D02</v>
      </c>
      <c r="C76" s="142" t="s">
        <v>125</v>
      </c>
      <c r="D76" s="143"/>
      <c r="E76" s="143"/>
      <c r="F76" s="153"/>
      <c r="G76" s="144"/>
      <c r="H76" s="143"/>
      <c r="I76" s="136" t="str">
        <f t="shared" ref="I76:I139" si="10">D76&amp;" "&amp;E76</f>
        <v xml:space="preserve"> </v>
      </c>
      <c r="J76" s="136" t="str">
        <f t="shared" ref="J76:J139" si="11">E76&amp;", "&amp;D76</f>
        <v xml:space="preserve">, </v>
      </c>
    </row>
    <row r="77" spans="1:10" x14ac:dyDescent="0.2">
      <c r="A77" s="142" t="str">
        <f t="shared" si="9"/>
        <v>D</v>
      </c>
      <c r="B77" s="136" t="str">
        <f t="shared" si="6"/>
        <v>D03</v>
      </c>
      <c r="C77" s="142" t="s">
        <v>126</v>
      </c>
      <c r="D77" s="143"/>
      <c r="E77" s="143"/>
      <c r="F77" s="153"/>
      <c r="G77" s="144"/>
      <c r="H77" s="143"/>
      <c r="I77" s="136" t="str">
        <f t="shared" si="10"/>
        <v xml:space="preserve"> </v>
      </c>
      <c r="J77" s="136" t="str">
        <f t="shared" si="11"/>
        <v xml:space="preserve">, </v>
      </c>
    </row>
    <row r="78" spans="1:10" x14ac:dyDescent="0.2">
      <c r="A78" s="142" t="str">
        <f t="shared" si="9"/>
        <v>D</v>
      </c>
      <c r="B78" s="136" t="str">
        <f t="shared" si="6"/>
        <v>D04</v>
      </c>
      <c r="C78" s="142" t="s">
        <v>127</v>
      </c>
      <c r="D78" s="143"/>
      <c r="E78" s="143"/>
      <c r="F78" s="153"/>
      <c r="G78" s="144"/>
      <c r="H78" s="143"/>
      <c r="I78" s="136" t="str">
        <f t="shared" si="10"/>
        <v xml:space="preserve"> </v>
      </c>
      <c r="J78" s="136" t="str">
        <f t="shared" si="11"/>
        <v xml:space="preserve">, </v>
      </c>
    </row>
    <row r="79" spans="1:10" x14ac:dyDescent="0.2">
      <c r="A79" s="142" t="str">
        <f t="shared" si="9"/>
        <v>D</v>
      </c>
      <c r="B79" s="136" t="str">
        <f t="shared" si="6"/>
        <v>D05</v>
      </c>
      <c r="C79" s="142" t="s">
        <v>128</v>
      </c>
      <c r="D79" s="143"/>
      <c r="E79" s="143"/>
      <c r="F79" s="153"/>
      <c r="G79" s="144"/>
      <c r="H79" s="143"/>
      <c r="I79" s="136" t="str">
        <f t="shared" si="10"/>
        <v xml:space="preserve"> </v>
      </c>
      <c r="J79" s="136" t="str">
        <f t="shared" si="11"/>
        <v xml:space="preserve">, </v>
      </c>
    </row>
    <row r="80" spans="1:10" x14ac:dyDescent="0.2">
      <c r="A80" s="142" t="str">
        <f t="shared" si="9"/>
        <v>D</v>
      </c>
      <c r="B80" s="136" t="str">
        <f t="shared" si="6"/>
        <v>D06</v>
      </c>
      <c r="C80" s="142" t="s">
        <v>129</v>
      </c>
      <c r="D80" s="143"/>
      <c r="E80" s="143"/>
      <c r="F80" s="153"/>
      <c r="G80" s="144"/>
      <c r="H80" s="143"/>
      <c r="I80" s="136" t="str">
        <f t="shared" si="10"/>
        <v xml:space="preserve"> </v>
      </c>
      <c r="J80" s="136" t="str">
        <f t="shared" si="11"/>
        <v xml:space="preserve">, </v>
      </c>
    </row>
    <row r="81" spans="1:10" x14ac:dyDescent="0.2">
      <c r="A81" s="142" t="str">
        <f t="shared" si="9"/>
        <v>D</v>
      </c>
      <c r="B81" s="136" t="str">
        <f t="shared" si="6"/>
        <v>D07</v>
      </c>
      <c r="C81" s="142" t="s">
        <v>130</v>
      </c>
      <c r="D81" s="143"/>
      <c r="E81" s="143"/>
      <c r="F81" s="153"/>
      <c r="G81" s="144"/>
      <c r="H81" s="143"/>
      <c r="I81" s="136" t="str">
        <f t="shared" si="10"/>
        <v xml:space="preserve"> </v>
      </c>
      <c r="J81" s="136" t="str">
        <f t="shared" si="11"/>
        <v xml:space="preserve">, </v>
      </c>
    </row>
    <row r="82" spans="1:10" x14ac:dyDescent="0.2">
      <c r="A82" s="142" t="str">
        <f t="shared" si="9"/>
        <v>D</v>
      </c>
      <c r="B82" s="136" t="str">
        <f t="shared" si="6"/>
        <v>D08</v>
      </c>
      <c r="C82" s="142" t="s">
        <v>131</v>
      </c>
      <c r="D82" s="143"/>
      <c r="E82" s="143"/>
      <c r="F82" s="153"/>
      <c r="G82" s="144"/>
      <c r="H82" s="143"/>
      <c r="I82" s="136" t="str">
        <f t="shared" si="10"/>
        <v xml:space="preserve"> </v>
      </c>
      <c r="J82" s="136" t="str">
        <f t="shared" si="11"/>
        <v xml:space="preserve">, </v>
      </c>
    </row>
    <row r="83" spans="1:10" x14ac:dyDescent="0.2">
      <c r="A83" s="142" t="str">
        <f t="shared" si="9"/>
        <v>D</v>
      </c>
      <c r="B83" s="136" t="str">
        <f t="shared" si="6"/>
        <v>D09</v>
      </c>
      <c r="C83" s="142" t="s">
        <v>132</v>
      </c>
      <c r="D83" s="143"/>
      <c r="E83" s="143"/>
      <c r="F83" s="153"/>
      <c r="G83" s="144"/>
      <c r="H83" s="143"/>
      <c r="I83" s="136" t="str">
        <f t="shared" si="10"/>
        <v xml:space="preserve"> </v>
      </c>
      <c r="J83" s="136" t="str">
        <f t="shared" si="11"/>
        <v xml:space="preserve">, </v>
      </c>
    </row>
    <row r="84" spans="1:10" x14ac:dyDescent="0.2">
      <c r="A84" s="142" t="str">
        <f t="shared" si="9"/>
        <v>D</v>
      </c>
      <c r="B84" s="136" t="str">
        <f t="shared" si="6"/>
        <v>D10</v>
      </c>
      <c r="C84" s="142" t="s">
        <v>133</v>
      </c>
      <c r="D84" s="143"/>
      <c r="E84" s="143"/>
      <c r="F84" s="153"/>
      <c r="G84" s="144"/>
      <c r="H84" s="143"/>
      <c r="I84" s="136" t="str">
        <f t="shared" si="10"/>
        <v xml:space="preserve"> </v>
      </c>
      <c r="J84" s="136" t="str">
        <f t="shared" si="11"/>
        <v xml:space="preserve">, </v>
      </c>
    </row>
    <row r="85" spans="1:10" x14ac:dyDescent="0.2">
      <c r="A85" s="142" t="str">
        <f t="shared" si="9"/>
        <v>D</v>
      </c>
      <c r="B85" s="136" t="str">
        <f t="shared" si="6"/>
        <v>D11</v>
      </c>
      <c r="C85" s="142" t="s">
        <v>134</v>
      </c>
      <c r="D85" s="143"/>
      <c r="E85" s="143"/>
      <c r="F85" s="153"/>
      <c r="G85" s="144"/>
      <c r="H85" s="143"/>
      <c r="I85" s="136" t="str">
        <f t="shared" si="10"/>
        <v xml:space="preserve"> </v>
      </c>
      <c r="J85" s="136" t="str">
        <f t="shared" si="11"/>
        <v xml:space="preserve">, </v>
      </c>
    </row>
    <row r="86" spans="1:10" x14ac:dyDescent="0.2">
      <c r="A86" s="142" t="str">
        <f t="shared" si="9"/>
        <v>D</v>
      </c>
      <c r="B86" s="136" t="str">
        <f t="shared" si="6"/>
        <v>D12</v>
      </c>
      <c r="C86" s="142" t="s">
        <v>135</v>
      </c>
      <c r="D86" s="143"/>
      <c r="E86" s="143"/>
      <c r="F86" s="153"/>
      <c r="G86" s="144"/>
      <c r="H86" s="143"/>
      <c r="I86" s="136" t="str">
        <f t="shared" si="10"/>
        <v xml:space="preserve"> </v>
      </c>
      <c r="J86" s="136" t="str">
        <f t="shared" si="11"/>
        <v xml:space="preserve">, </v>
      </c>
    </row>
    <row r="87" spans="1:10" x14ac:dyDescent="0.2">
      <c r="A87" s="142" t="str">
        <f t="shared" si="9"/>
        <v>D</v>
      </c>
      <c r="B87" s="136" t="str">
        <f t="shared" si="6"/>
        <v>D13</v>
      </c>
      <c r="C87" s="142" t="s">
        <v>614</v>
      </c>
      <c r="D87" s="143"/>
      <c r="E87" s="143"/>
      <c r="F87" s="153"/>
      <c r="G87" s="144"/>
      <c r="H87" s="143"/>
      <c r="I87" s="136" t="str">
        <f t="shared" si="10"/>
        <v xml:space="preserve"> </v>
      </c>
      <c r="J87" s="136" t="str">
        <f t="shared" si="11"/>
        <v xml:space="preserve">, </v>
      </c>
    </row>
    <row r="88" spans="1:10" x14ac:dyDescent="0.2">
      <c r="A88" s="142" t="str">
        <f t="shared" si="9"/>
        <v>D</v>
      </c>
      <c r="B88" s="136" t="str">
        <f t="shared" si="6"/>
        <v>D14</v>
      </c>
      <c r="C88" s="142" t="s">
        <v>615</v>
      </c>
      <c r="D88" s="143"/>
      <c r="E88" s="143"/>
      <c r="F88" s="153"/>
      <c r="G88" s="144"/>
      <c r="H88" s="143"/>
      <c r="I88" s="136" t="str">
        <f t="shared" si="10"/>
        <v xml:space="preserve"> </v>
      </c>
      <c r="J88" s="136" t="str">
        <f t="shared" si="11"/>
        <v xml:space="preserve">, </v>
      </c>
    </row>
    <row r="89" spans="1:10" x14ac:dyDescent="0.2">
      <c r="A89" s="142" t="str">
        <f t="shared" si="9"/>
        <v>D</v>
      </c>
      <c r="B89" s="136" t="str">
        <f t="shared" si="6"/>
        <v>D15</v>
      </c>
      <c r="C89" s="142" t="s">
        <v>616</v>
      </c>
      <c r="D89" s="143"/>
      <c r="E89" s="143"/>
      <c r="F89" s="153"/>
      <c r="G89" s="144"/>
      <c r="H89" s="143"/>
      <c r="I89" s="136" t="str">
        <f t="shared" si="10"/>
        <v xml:space="preserve"> </v>
      </c>
      <c r="J89" s="136" t="str">
        <f t="shared" si="11"/>
        <v xml:space="preserve">, </v>
      </c>
    </row>
    <row r="90" spans="1:10" x14ac:dyDescent="0.2">
      <c r="A90" s="142" t="str">
        <f t="shared" si="9"/>
        <v>D</v>
      </c>
      <c r="B90" s="136" t="str">
        <f t="shared" si="6"/>
        <v>D16</v>
      </c>
      <c r="C90" s="142" t="s">
        <v>617</v>
      </c>
      <c r="D90" s="143"/>
      <c r="E90" s="143"/>
      <c r="F90" s="153"/>
      <c r="G90" s="144"/>
      <c r="H90" s="143"/>
      <c r="I90" s="136" t="str">
        <f t="shared" si="10"/>
        <v xml:space="preserve"> </v>
      </c>
      <c r="J90" s="136" t="str">
        <f t="shared" si="11"/>
        <v xml:space="preserve">, </v>
      </c>
    </row>
    <row r="91" spans="1:10" x14ac:dyDescent="0.2">
      <c r="A91" s="142" t="str">
        <f t="shared" si="9"/>
        <v>D</v>
      </c>
      <c r="B91" s="136" t="str">
        <f t="shared" ref="B91:B154" si="12">A91&amp;C91</f>
        <v>D17</v>
      </c>
      <c r="C91" s="142" t="s">
        <v>203</v>
      </c>
      <c r="D91" s="143"/>
      <c r="E91" s="143"/>
      <c r="F91" s="153"/>
      <c r="G91" s="144"/>
      <c r="H91" s="143"/>
      <c r="I91" s="136" t="str">
        <f t="shared" si="10"/>
        <v xml:space="preserve"> </v>
      </c>
      <c r="J91" s="136" t="str">
        <f t="shared" si="11"/>
        <v xml:space="preserve">, </v>
      </c>
    </row>
    <row r="92" spans="1:10" x14ac:dyDescent="0.2">
      <c r="A92" s="142" t="str">
        <f t="shared" si="9"/>
        <v>D</v>
      </c>
      <c r="B92" s="136" t="str">
        <f t="shared" si="12"/>
        <v>D18</v>
      </c>
      <c r="C92" s="142" t="s">
        <v>204</v>
      </c>
      <c r="D92" s="143"/>
      <c r="E92" s="143"/>
      <c r="F92" s="153"/>
      <c r="G92" s="144"/>
      <c r="H92" s="143"/>
      <c r="I92" s="136" t="str">
        <f t="shared" si="10"/>
        <v xml:space="preserve"> </v>
      </c>
      <c r="J92" s="136" t="str">
        <f t="shared" si="11"/>
        <v xml:space="preserve">, </v>
      </c>
    </row>
    <row r="93" spans="1:10" x14ac:dyDescent="0.2">
      <c r="A93" s="142" t="str">
        <f t="shared" si="9"/>
        <v>D</v>
      </c>
      <c r="B93" s="136" t="str">
        <f t="shared" si="12"/>
        <v>D19</v>
      </c>
      <c r="C93" s="142" t="s">
        <v>205</v>
      </c>
      <c r="D93" s="143"/>
      <c r="E93" s="143"/>
      <c r="F93" s="153"/>
      <c r="G93" s="144"/>
      <c r="H93" s="143"/>
      <c r="I93" s="136" t="str">
        <f t="shared" si="10"/>
        <v xml:space="preserve"> </v>
      </c>
      <c r="J93" s="136" t="str">
        <f t="shared" si="11"/>
        <v xml:space="preserve">, </v>
      </c>
    </row>
    <row r="94" spans="1:10" x14ac:dyDescent="0.2">
      <c r="A94" s="142" t="str">
        <f t="shared" si="9"/>
        <v>D</v>
      </c>
      <c r="B94" s="136" t="str">
        <f t="shared" si="12"/>
        <v>D20</v>
      </c>
      <c r="C94" s="142" t="s">
        <v>206</v>
      </c>
      <c r="D94" s="143"/>
      <c r="E94" s="143"/>
      <c r="F94" s="153"/>
      <c r="G94" s="144"/>
      <c r="H94" s="143"/>
      <c r="I94" s="136" t="str">
        <f t="shared" si="10"/>
        <v xml:space="preserve"> </v>
      </c>
      <c r="J94" s="136" t="str">
        <f t="shared" si="11"/>
        <v xml:space="preserve">, </v>
      </c>
    </row>
    <row r="95" spans="1:10" x14ac:dyDescent="0.2">
      <c r="A95" s="142" t="str">
        <f t="shared" si="9"/>
        <v>D</v>
      </c>
      <c r="B95" s="136" t="str">
        <f>A95&amp;"21"</f>
        <v>D21</v>
      </c>
      <c r="C95" s="142" t="s">
        <v>640</v>
      </c>
      <c r="D95" s="143"/>
      <c r="E95" s="143"/>
      <c r="F95" s="153"/>
      <c r="G95" s="144"/>
      <c r="H95" s="143"/>
      <c r="I95" s="136" t="str">
        <f t="shared" si="10"/>
        <v xml:space="preserve"> </v>
      </c>
      <c r="J95" s="136" t="str">
        <f t="shared" si="11"/>
        <v xml:space="preserve">, </v>
      </c>
    </row>
    <row r="96" spans="1:10" x14ac:dyDescent="0.2">
      <c r="A96" s="142" t="str">
        <f t="shared" si="9"/>
        <v>D</v>
      </c>
      <c r="B96" s="136" t="str">
        <f>A96&amp;"22"</f>
        <v>D22</v>
      </c>
      <c r="C96" s="142" t="s">
        <v>640</v>
      </c>
      <c r="D96" s="143"/>
      <c r="E96" s="143"/>
      <c r="F96" s="153"/>
      <c r="G96" s="144"/>
      <c r="H96" s="143"/>
      <c r="I96" s="136" t="str">
        <f t="shared" si="10"/>
        <v xml:space="preserve"> </v>
      </c>
      <c r="J96" s="136" t="str">
        <f t="shared" si="11"/>
        <v xml:space="preserve">, </v>
      </c>
    </row>
    <row r="97" spans="1:10" x14ac:dyDescent="0.2">
      <c r="A97" s="142" t="str">
        <f t="shared" si="9"/>
        <v>D</v>
      </c>
      <c r="B97" s="136" t="str">
        <f>A97&amp;"23"</f>
        <v>D23</v>
      </c>
      <c r="C97" s="142" t="s">
        <v>640</v>
      </c>
      <c r="D97" s="143"/>
      <c r="E97" s="143"/>
      <c r="F97" s="153"/>
      <c r="G97" s="144"/>
      <c r="H97" s="143"/>
      <c r="I97" s="136" t="str">
        <f t="shared" si="10"/>
        <v xml:space="preserve"> </v>
      </c>
      <c r="J97" s="136" t="str">
        <f t="shared" si="11"/>
        <v xml:space="preserve">, </v>
      </c>
    </row>
    <row r="98" spans="1:10" x14ac:dyDescent="0.2">
      <c r="A98" s="142" t="str">
        <f t="shared" si="9"/>
        <v>D</v>
      </c>
      <c r="B98" s="136" t="str">
        <f>A98&amp;"24"</f>
        <v>D24</v>
      </c>
      <c r="C98" s="142" t="s">
        <v>640</v>
      </c>
      <c r="D98" s="143"/>
      <c r="E98" s="143"/>
      <c r="F98" s="153"/>
      <c r="G98" s="144"/>
      <c r="H98" s="143"/>
      <c r="I98" s="136" t="str">
        <f t="shared" si="10"/>
        <v xml:space="preserve"> </v>
      </c>
      <c r="J98" s="136" t="str">
        <f t="shared" si="11"/>
        <v xml:space="preserve">, </v>
      </c>
    </row>
    <row r="99" spans="1:10" x14ac:dyDescent="0.2">
      <c r="A99" s="142" t="s">
        <v>7</v>
      </c>
      <c r="B99" s="136" t="str">
        <f t="shared" si="12"/>
        <v>E01</v>
      </c>
      <c r="C99" s="142" t="s">
        <v>124</v>
      </c>
      <c r="D99" s="143"/>
      <c r="E99" s="143"/>
      <c r="F99" s="153"/>
      <c r="G99" s="144"/>
      <c r="H99" s="143"/>
      <c r="I99" s="136" t="str">
        <f t="shared" si="10"/>
        <v xml:space="preserve"> </v>
      </c>
      <c r="J99" s="136" t="str">
        <f t="shared" si="11"/>
        <v xml:space="preserve">, </v>
      </c>
    </row>
    <row r="100" spans="1:10" x14ac:dyDescent="0.2">
      <c r="A100" s="142" t="str">
        <f t="shared" ref="A100:A122" si="13">A99</f>
        <v>E</v>
      </c>
      <c r="B100" s="136" t="str">
        <f t="shared" si="12"/>
        <v>E02</v>
      </c>
      <c r="C100" s="142" t="s">
        <v>125</v>
      </c>
      <c r="D100" s="143"/>
      <c r="E100" s="143"/>
      <c r="F100" s="153"/>
      <c r="G100" s="144"/>
      <c r="H100" s="143"/>
      <c r="I100" s="136" t="str">
        <f t="shared" si="10"/>
        <v xml:space="preserve"> </v>
      </c>
      <c r="J100" s="136" t="str">
        <f t="shared" si="11"/>
        <v xml:space="preserve">, </v>
      </c>
    </row>
    <row r="101" spans="1:10" x14ac:dyDescent="0.2">
      <c r="A101" s="142" t="str">
        <f t="shared" si="13"/>
        <v>E</v>
      </c>
      <c r="B101" s="136" t="str">
        <f t="shared" si="12"/>
        <v>E03</v>
      </c>
      <c r="C101" s="142" t="s">
        <v>126</v>
      </c>
      <c r="D101" s="143"/>
      <c r="E101" s="143"/>
      <c r="F101" s="153"/>
      <c r="G101" s="144"/>
      <c r="H101" s="143"/>
      <c r="I101" s="136" t="str">
        <f t="shared" si="10"/>
        <v xml:space="preserve"> </v>
      </c>
      <c r="J101" s="136" t="str">
        <f t="shared" si="11"/>
        <v xml:space="preserve">, </v>
      </c>
    </row>
    <row r="102" spans="1:10" x14ac:dyDescent="0.2">
      <c r="A102" s="142" t="str">
        <f t="shared" si="13"/>
        <v>E</v>
      </c>
      <c r="B102" s="136" t="str">
        <f t="shared" si="12"/>
        <v>E04</v>
      </c>
      <c r="C102" s="142" t="s">
        <v>127</v>
      </c>
      <c r="D102" s="143"/>
      <c r="E102" s="143"/>
      <c r="F102" s="153"/>
      <c r="G102" s="144"/>
      <c r="H102" s="143"/>
      <c r="I102" s="136" t="str">
        <f t="shared" si="10"/>
        <v xml:space="preserve"> </v>
      </c>
      <c r="J102" s="136" t="str">
        <f t="shared" si="11"/>
        <v xml:space="preserve">, </v>
      </c>
    </row>
    <row r="103" spans="1:10" x14ac:dyDescent="0.2">
      <c r="A103" s="142" t="str">
        <f t="shared" si="13"/>
        <v>E</v>
      </c>
      <c r="B103" s="136" t="str">
        <f t="shared" si="12"/>
        <v>E05</v>
      </c>
      <c r="C103" s="142" t="s">
        <v>128</v>
      </c>
      <c r="D103" s="143"/>
      <c r="E103" s="143"/>
      <c r="F103" s="153"/>
      <c r="G103" s="144"/>
      <c r="H103" s="143"/>
      <c r="I103" s="136" t="str">
        <f t="shared" si="10"/>
        <v xml:space="preserve"> </v>
      </c>
      <c r="J103" s="136" t="str">
        <f t="shared" si="11"/>
        <v xml:space="preserve">, </v>
      </c>
    </row>
    <row r="104" spans="1:10" x14ac:dyDescent="0.2">
      <c r="A104" s="142" t="str">
        <f t="shared" si="13"/>
        <v>E</v>
      </c>
      <c r="B104" s="136" t="str">
        <f t="shared" si="12"/>
        <v>E06</v>
      </c>
      <c r="C104" s="142" t="s">
        <v>129</v>
      </c>
      <c r="D104" s="143"/>
      <c r="E104" s="143"/>
      <c r="F104" s="153"/>
      <c r="G104" s="144"/>
      <c r="H104" s="143"/>
      <c r="I104" s="136" t="str">
        <f t="shared" si="10"/>
        <v xml:space="preserve"> </v>
      </c>
      <c r="J104" s="136" t="str">
        <f t="shared" si="11"/>
        <v xml:space="preserve">, </v>
      </c>
    </row>
    <row r="105" spans="1:10" x14ac:dyDescent="0.2">
      <c r="A105" s="142" t="str">
        <f t="shared" si="13"/>
        <v>E</v>
      </c>
      <c r="B105" s="136" t="str">
        <f t="shared" si="12"/>
        <v>E07</v>
      </c>
      <c r="C105" s="142" t="s">
        <v>130</v>
      </c>
      <c r="D105" s="143"/>
      <c r="E105" s="143"/>
      <c r="F105" s="153"/>
      <c r="G105" s="144"/>
      <c r="H105" s="143"/>
      <c r="I105" s="136" t="str">
        <f t="shared" si="10"/>
        <v xml:space="preserve"> </v>
      </c>
      <c r="J105" s="136" t="str">
        <f t="shared" si="11"/>
        <v xml:space="preserve">, </v>
      </c>
    </row>
    <row r="106" spans="1:10" x14ac:dyDescent="0.2">
      <c r="A106" s="142" t="str">
        <f t="shared" si="13"/>
        <v>E</v>
      </c>
      <c r="B106" s="136" t="str">
        <f t="shared" si="12"/>
        <v>E08</v>
      </c>
      <c r="C106" s="142" t="s">
        <v>131</v>
      </c>
      <c r="D106" s="143"/>
      <c r="E106" s="143"/>
      <c r="F106" s="153"/>
      <c r="G106" s="144"/>
      <c r="H106" s="143"/>
      <c r="I106" s="136" t="str">
        <f t="shared" si="10"/>
        <v xml:space="preserve"> </v>
      </c>
      <c r="J106" s="136" t="str">
        <f t="shared" si="11"/>
        <v xml:space="preserve">, </v>
      </c>
    </row>
    <row r="107" spans="1:10" x14ac:dyDescent="0.2">
      <c r="A107" s="142" t="str">
        <f t="shared" si="13"/>
        <v>E</v>
      </c>
      <c r="B107" s="136" t="str">
        <f t="shared" si="12"/>
        <v>E09</v>
      </c>
      <c r="C107" s="142" t="s">
        <v>132</v>
      </c>
      <c r="D107" s="143"/>
      <c r="E107" s="143"/>
      <c r="F107" s="153"/>
      <c r="G107" s="144"/>
      <c r="H107" s="143"/>
      <c r="I107" s="136" t="str">
        <f t="shared" si="10"/>
        <v xml:space="preserve"> </v>
      </c>
      <c r="J107" s="136" t="str">
        <f t="shared" si="11"/>
        <v xml:space="preserve">, </v>
      </c>
    </row>
    <row r="108" spans="1:10" x14ac:dyDescent="0.2">
      <c r="A108" s="142" t="str">
        <f t="shared" si="13"/>
        <v>E</v>
      </c>
      <c r="B108" s="136" t="str">
        <f t="shared" si="12"/>
        <v>E10</v>
      </c>
      <c r="C108" s="142" t="s">
        <v>133</v>
      </c>
      <c r="D108" s="143"/>
      <c r="E108" s="143"/>
      <c r="F108" s="153"/>
      <c r="G108" s="144"/>
      <c r="H108" s="143"/>
      <c r="I108" s="136" t="str">
        <f t="shared" si="10"/>
        <v xml:space="preserve"> </v>
      </c>
      <c r="J108" s="136" t="str">
        <f t="shared" si="11"/>
        <v xml:space="preserve">, </v>
      </c>
    </row>
    <row r="109" spans="1:10" x14ac:dyDescent="0.2">
      <c r="A109" s="142" t="str">
        <f t="shared" si="13"/>
        <v>E</v>
      </c>
      <c r="B109" s="136" t="str">
        <f t="shared" si="12"/>
        <v>E11</v>
      </c>
      <c r="C109" s="142" t="s">
        <v>134</v>
      </c>
      <c r="D109" s="143"/>
      <c r="E109" s="143"/>
      <c r="F109" s="153"/>
      <c r="G109" s="144"/>
      <c r="H109" s="143"/>
      <c r="I109" s="136" t="str">
        <f t="shared" si="10"/>
        <v xml:space="preserve"> </v>
      </c>
      <c r="J109" s="136" t="str">
        <f t="shared" si="11"/>
        <v xml:space="preserve">, </v>
      </c>
    </row>
    <row r="110" spans="1:10" x14ac:dyDescent="0.2">
      <c r="A110" s="142" t="str">
        <f t="shared" si="13"/>
        <v>E</v>
      </c>
      <c r="B110" s="136" t="str">
        <f t="shared" si="12"/>
        <v>E12</v>
      </c>
      <c r="C110" s="142" t="s">
        <v>135</v>
      </c>
      <c r="D110" s="143"/>
      <c r="E110" s="143"/>
      <c r="F110" s="153"/>
      <c r="G110" s="144"/>
      <c r="H110" s="143"/>
      <c r="I110" s="136" t="str">
        <f t="shared" si="10"/>
        <v xml:space="preserve"> </v>
      </c>
      <c r="J110" s="136" t="str">
        <f t="shared" si="11"/>
        <v xml:space="preserve">, </v>
      </c>
    </row>
    <row r="111" spans="1:10" x14ac:dyDescent="0.2">
      <c r="A111" s="142" t="str">
        <f t="shared" si="13"/>
        <v>E</v>
      </c>
      <c r="B111" s="136" t="str">
        <f t="shared" si="12"/>
        <v>E13</v>
      </c>
      <c r="C111" s="142" t="s">
        <v>614</v>
      </c>
      <c r="D111" s="143"/>
      <c r="E111" s="143"/>
      <c r="F111" s="153"/>
      <c r="G111" s="144"/>
      <c r="H111" s="143"/>
      <c r="I111" s="136" t="str">
        <f t="shared" si="10"/>
        <v xml:space="preserve"> </v>
      </c>
      <c r="J111" s="136" t="str">
        <f t="shared" si="11"/>
        <v xml:space="preserve">, </v>
      </c>
    </row>
    <row r="112" spans="1:10" x14ac:dyDescent="0.2">
      <c r="A112" s="142" t="str">
        <f t="shared" si="13"/>
        <v>E</v>
      </c>
      <c r="B112" s="136" t="str">
        <f t="shared" si="12"/>
        <v>E14</v>
      </c>
      <c r="C112" s="142" t="s">
        <v>615</v>
      </c>
      <c r="D112" s="143"/>
      <c r="E112" s="143"/>
      <c r="F112" s="153"/>
      <c r="G112" s="144"/>
      <c r="H112" s="143"/>
      <c r="I112" s="136" t="str">
        <f t="shared" si="10"/>
        <v xml:space="preserve"> </v>
      </c>
      <c r="J112" s="136" t="str">
        <f t="shared" si="11"/>
        <v xml:space="preserve">, </v>
      </c>
    </row>
    <row r="113" spans="1:10" x14ac:dyDescent="0.2">
      <c r="A113" s="142" t="str">
        <f t="shared" si="13"/>
        <v>E</v>
      </c>
      <c r="B113" s="136" t="str">
        <f t="shared" si="12"/>
        <v>E15</v>
      </c>
      <c r="C113" s="142" t="s">
        <v>616</v>
      </c>
      <c r="D113" s="143"/>
      <c r="E113" s="143"/>
      <c r="F113" s="153"/>
      <c r="G113" s="144"/>
      <c r="H113" s="143"/>
      <c r="I113" s="136" t="str">
        <f t="shared" si="10"/>
        <v xml:space="preserve"> </v>
      </c>
      <c r="J113" s="136" t="str">
        <f t="shared" si="11"/>
        <v xml:space="preserve">, </v>
      </c>
    </row>
    <row r="114" spans="1:10" x14ac:dyDescent="0.2">
      <c r="A114" s="142" t="str">
        <f t="shared" si="13"/>
        <v>E</v>
      </c>
      <c r="B114" s="136" t="str">
        <f t="shared" si="12"/>
        <v>E16</v>
      </c>
      <c r="C114" s="142" t="s">
        <v>617</v>
      </c>
      <c r="D114" s="143"/>
      <c r="E114" s="143"/>
      <c r="F114" s="153"/>
      <c r="G114" s="144"/>
      <c r="H114" s="143"/>
      <c r="I114" s="136" t="str">
        <f t="shared" si="10"/>
        <v xml:space="preserve"> </v>
      </c>
      <c r="J114" s="136" t="str">
        <f t="shared" si="11"/>
        <v xml:space="preserve">, </v>
      </c>
    </row>
    <row r="115" spans="1:10" x14ac:dyDescent="0.2">
      <c r="A115" s="142" t="str">
        <f t="shared" si="13"/>
        <v>E</v>
      </c>
      <c r="B115" s="136" t="str">
        <f t="shared" si="12"/>
        <v>E17</v>
      </c>
      <c r="C115" s="142" t="s">
        <v>203</v>
      </c>
      <c r="D115" s="143"/>
      <c r="E115" s="143"/>
      <c r="F115" s="153"/>
      <c r="G115" s="144"/>
      <c r="H115" s="143"/>
      <c r="I115" s="136" t="str">
        <f t="shared" si="10"/>
        <v xml:space="preserve"> </v>
      </c>
      <c r="J115" s="136" t="str">
        <f t="shared" si="11"/>
        <v xml:space="preserve">, </v>
      </c>
    </row>
    <row r="116" spans="1:10" x14ac:dyDescent="0.2">
      <c r="A116" s="142" t="str">
        <f t="shared" si="13"/>
        <v>E</v>
      </c>
      <c r="B116" s="136" t="str">
        <f t="shared" si="12"/>
        <v>E18</v>
      </c>
      <c r="C116" s="142" t="s">
        <v>204</v>
      </c>
      <c r="D116" s="143"/>
      <c r="E116" s="143"/>
      <c r="F116" s="153"/>
      <c r="G116" s="144"/>
      <c r="H116" s="143"/>
      <c r="I116" s="136" t="str">
        <f t="shared" si="10"/>
        <v xml:space="preserve"> </v>
      </c>
      <c r="J116" s="136" t="str">
        <f t="shared" si="11"/>
        <v xml:space="preserve">, </v>
      </c>
    </row>
    <row r="117" spans="1:10" x14ac:dyDescent="0.2">
      <c r="A117" s="142" t="str">
        <f t="shared" si="13"/>
        <v>E</v>
      </c>
      <c r="B117" s="136" t="str">
        <f t="shared" si="12"/>
        <v>E19</v>
      </c>
      <c r="C117" s="142" t="s">
        <v>205</v>
      </c>
      <c r="D117" s="143"/>
      <c r="E117" s="143"/>
      <c r="F117" s="153"/>
      <c r="G117" s="144"/>
      <c r="H117" s="143"/>
      <c r="I117" s="136" t="str">
        <f t="shared" si="10"/>
        <v xml:space="preserve"> </v>
      </c>
      <c r="J117" s="136" t="str">
        <f t="shared" si="11"/>
        <v xml:space="preserve">, </v>
      </c>
    </row>
    <row r="118" spans="1:10" x14ac:dyDescent="0.2">
      <c r="A118" s="142" t="str">
        <f t="shared" si="13"/>
        <v>E</v>
      </c>
      <c r="B118" s="136" t="str">
        <f t="shared" si="12"/>
        <v>E20</v>
      </c>
      <c r="C118" s="142" t="s">
        <v>206</v>
      </c>
      <c r="D118" s="143"/>
      <c r="E118" s="143"/>
      <c r="F118" s="153"/>
      <c r="G118" s="144"/>
      <c r="H118" s="143"/>
      <c r="I118" s="136" t="str">
        <f t="shared" si="10"/>
        <v xml:space="preserve"> </v>
      </c>
      <c r="J118" s="136" t="str">
        <f t="shared" si="11"/>
        <v xml:space="preserve">, </v>
      </c>
    </row>
    <row r="119" spans="1:10" x14ac:dyDescent="0.2">
      <c r="A119" s="142" t="str">
        <f t="shared" si="13"/>
        <v>E</v>
      </c>
      <c r="B119" s="136" t="str">
        <f>A119&amp;"21"</f>
        <v>E21</v>
      </c>
      <c r="C119" s="142" t="s">
        <v>640</v>
      </c>
      <c r="D119" s="143"/>
      <c r="E119" s="143"/>
      <c r="F119" s="153"/>
      <c r="G119" s="144"/>
      <c r="H119" s="143"/>
      <c r="I119" s="136" t="str">
        <f t="shared" si="10"/>
        <v xml:space="preserve"> </v>
      </c>
      <c r="J119" s="136" t="str">
        <f t="shared" si="11"/>
        <v xml:space="preserve">, </v>
      </c>
    </row>
    <row r="120" spans="1:10" x14ac:dyDescent="0.2">
      <c r="A120" s="142" t="str">
        <f t="shared" si="13"/>
        <v>E</v>
      </c>
      <c r="B120" s="136" t="str">
        <f>A120&amp;"22"</f>
        <v>E22</v>
      </c>
      <c r="C120" s="142" t="s">
        <v>640</v>
      </c>
      <c r="D120" s="143"/>
      <c r="E120" s="143"/>
      <c r="F120" s="153"/>
      <c r="G120" s="144"/>
      <c r="H120" s="143"/>
      <c r="I120" s="136" t="str">
        <f t="shared" si="10"/>
        <v xml:space="preserve"> </v>
      </c>
      <c r="J120" s="136" t="str">
        <f t="shared" si="11"/>
        <v xml:space="preserve">, </v>
      </c>
    </row>
    <row r="121" spans="1:10" x14ac:dyDescent="0.2">
      <c r="A121" s="142" t="str">
        <f t="shared" si="13"/>
        <v>E</v>
      </c>
      <c r="B121" s="136" t="str">
        <f>A121&amp;"23"</f>
        <v>E23</v>
      </c>
      <c r="C121" s="142" t="s">
        <v>640</v>
      </c>
      <c r="D121" s="143"/>
      <c r="E121" s="143"/>
      <c r="F121" s="153"/>
      <c r="G121" s="144"/>
      <c r="H121" s="143"/>
      <c r="I121" s="136" t="str">
        <f t="shared" si="10"/>
        <v xml:space="preserve"> </v>
      </c>
      <c r="J121" s="136" t="str">
        <f t="shared" si="11"/>
        <v xml:space="preserve">, </v>
      </c>
    </row>
    <row r="122" spans="1:10" x14ac:dyDescent="0.2">
      <c r="A122" s="142" t="str">
        <f t="shared" si="13"/>
        <v>E</v>
      </c>
      <c r="B122" s="136" t="str">
        <f>A122&amp;"24"</f>
        <v>E24</v>
      </c>
      <c r="C122" s="142" t="s">
        <v>640</v>
      </c>
      <c r="D122" s="143"/>
      <c r="E122" s="143"/>
      <c r="F122" s="153"/>
      <c r="G122" s="144"/>
      <c r="H122" s="143"/>
      <c r="I122" s="136" t="str">
        <f t="shared" si="10"/>
        <v xml:space="preserve"> </v>
      </c>
      <c r="J122" s="136" t="str">
        <f t="shared" si="11"/>
        <v xml:space="preserve">, </v>
      </c>
    </row>
    <row r="123" spans="1:10" x14ac:dyDescent="0.2">
      <c r="A123" s="142" t="s">
        <v>4</v>
      </c>
      <c r="B123" s="136" t="str">
        <f t="shared" si="12"/>
        <v>F01</v>
      </c>
      <c r="C123" s="142" t="s">
        <v>124</v>
      </c>
      <c r="D123" s="143"/>
      <c r="E123" s="143"/>
      <c r="F123" s="153"/>
      <c r="G123" s="144"/>
      <c r="H123" s="143"/>
      <c r="I123" s="136" t="str">
        <f t="shared" si="10"/>
        <v xml:space="preserve"> </v>
      </c>
      <c r="J123" s="136" t="str">
        <f t="shared" si="11"/>
        <v xml:space="preserve">, </v>
      </c>
    </row>
    <row r="124" spans="1:10" x14ac:dyDescent="0.2">
      <c r="A124" s="142" t="str">
        <f t="shared" ref="A124:A146" si="14">A123</f>
        <v>F</v>
      </c>
      <c r="B124" s="136" t="str">
        <f t="shared" si="12"/>
        <v>F02</v>
      </c>
      <c r="C124" s="142" t="s">
        <v>125</v>
      </c>
      <c r="D124" s="143"/>
      <c r="E124" s="143"/>
      <c r="F124" s="153"/>
      <c r="G124" s="144"/>
      <c r="H124" s="143"/>
      <c r="I124" s="136" t="str">
        <f t="shared" si="10"/>
        <v xml:space="preserve"> </v>
      </c>
      <c r="J124" s="136" t="str">
        <f t="shared" si="11"/>
        <v xml:space="preserve">, </v>
      </c>
    </row>
    <row r="125" spans="1:10" x14ac:dyDescent="0.2">
      <c r="A125" s="142" t="str">
        <f t="shared" si="14"/>
        <v>F</v>
      </c>
      <c r="B125" s="136" t="str">
        <f t="shared" si="12"/>
        <v>F03</v>
      </c>
      <c r="C125" s="142" t="s">
        <v>126</v>
      </c>
      <c r="D125" s="143"/>
      <c r="E125" s="143"/>
      <c r="F125" s="153"/>
      <c r="G125" s="144"/>
      <c r="H125" s="143"/>
      <c r="I125" s="136" t="str">
        <f t="shared" si="10"/>
        <v xml:space="preserve"> </v>
      </c>
      <c r="J125" s="136" t="str">
        <f t="shared" si="11"/>
        <v xml:space="preserve">, </v>
      </c>
    </row>
    <row r="126" spans="1:10" x14ac:dyDescent="0.2">
      <c r="A126" s="142" t="str">
        <f t="shared" si="14"/>
        <v>F</v>
      </c>
      <c r="B126" s="136" t="str">
        <f t="shared" si="12"/>
        <v>F04</v>
      </c>
      <c r="C126" s="142" t="s">
        <v>127</v>
      </c>
      <c r="D126" s="143"/>
      <c r="E126" s="143"/>
      <c r="F126" s="153"/>
      <c r="G126" s="144"/>
      <c r="H126" s="143"/>
      <c r="I126" s="136" t="str">
        <f t="shared" si="10"/>
        <v xml:space="preserve"> </v>
      </c>
      <c r="J126" s="136" t="str">
        <f t="shared" si="11"/>
        <v xml:space="preserve">, </v>
      </c>
    </row>
    <row r="127" spans="1:10" x14ac:dyDescent="0.2">
      <c r="A127" s="142" t="str">
        <f t="shared" si="14"/>
        <v>F</v>
      </c>
      <c r="B127" s="136" t="str">
        <f t="shared" si="12"/>
        <v>F05</v>
      </c>
      <c r="C127" s="142" t="s">
        <v>128</v>
      </c>
      <c r="D127" s="143"/>
      <c r="E127" s="143"/>
      <c r="F127" s="153"/>
      <c r="G127" s="144"/>
      <c r="H127" s="143"/>
      <c r="I127" s="136" t="str">
        <f t="shared" si="10"/>
        <v xml:space="preserve"> </v>
      </c>
      <c r="J127" s="136" t="str">
        <f t="shared" si="11"/>
        <v xml:space="preserve">, </v>
      </c>
    </row>
    <row r="128" spans="1:10" x14ac:dyDescent="0.2">
      <c r="A128" s="142" t="str">
        <f t="shared" si="14"/>
        <v>F</v>
      </c>
      <c r="B128" s="136" t="str">
        <f t="shared" si="12"/>
        <v>F06</v>
      </c>
      <c r="C128" s="142" t="s">
        <v>129</v>
      </c>
      <c r="D128" s="143"/>
      <c r="E128" s="143"/>
      <c r="F128" s="153"/>
      <c r="G128" s="144"/>
      <c r="H128" s="143"/>
      <c r="I128" s="136" t="str">
        <f t="shared" si="10"/>
        <v xml:space="preserve"> </v>
      </c>
      <c r="J128" s="136" t="str">
        <f t="shared" si="11"/>
        <v xml:space="preserve">, </v>
      </c>
    </row>
    <row r="129" spans="1:10" x14ac:dyDescent="0.2">
      <c r="A129" s="142" t="str">
        <f t="shared" si="14"/>
        <v>F</v>
      </c>
      <c r="B129" s="136" t="str">
        <f t="shared" si="12"/>
        <v>F07</v>
      </c>
      <c r="C129" s="142" t="s">
        <v>130</v>
      </c>
      <c r="D129" s="143"/>
      <c r="E129" s="143"/>
      <c r="F129" s="153"/>
      <c r="G129" s="144"/>
      <c r="H129" s="143"/>
      <c r="I129" s="136" t="str">
        <f t="shared" si="10"/>
        <v xml:space="preserve"> </v>
      </c>
      <c r="J129" s="136" t="str">
        <f t="shared" si="11"/>
        <v xml:space="preserve">, </v>
      </c>
    </row>
    <row r="130" spans="1:10" x14ac:dyDescent="0.2">
      <c r="A130" s="142" t="str">
        <f t="shared" si="14"/>
        <v>F</v>
      </c>
      <c r="B130" s="136" t="str">
        <f t="shared" si="12"/>
        <v>F08</v>
      </c>
      <c r="C130" s="142" t="s">
        <v>131</v>
      </c>
      <c r="D130" s="143"/>
      <c r="E130" s="143"/>
      <c r="F130" s="153"/>
      <c r="G130" s="144"/>
      <c r="H130" s="143"/>
      <c r="I130" s="136" t="str">
        <f t="shared" si="10"/>
        <v xml:space="preserve"> </v>
      </c>
      <c r="J130" s="136" t="str">
        <f t="shared" si="11"/>
        <v xml:space="preserve">, </v>
      </c>
    </row>
    <row r="131" spans="1:10" x14ac:dyDescent="0.2">
      <c r="A131" s="142" t="str">
        <f t="shared" si="14"/>
        <v>F</v>
      </c>
      <c r="B131" s="136" t="str">
        <f t="shared" si="12"/>
        <v>F09</v>
      </c>
      <c r="C131" s="142" t="s">
        <v>132</v>
      </c>
      <c r="D131" s="143"/>
      <c r="E131" s="143"/>
      <c r="F131" s="153"/>
      <c r="G131" s="144"/>
      <c r="H131" s="143"/>
      <c r="I131" s="136" t="str">
        <f t="shared" si="10"/>
        <v xml:space="preserve"> </v>
      </c>
      <c r="J131" s="136" t="str">
        <f t="shared" si="11"/>
        <v xml:space="preserve">, </v>
      </c>
    </row>
    <row r="132" spans="1:10" x14ac:dyDescent="0.2">
      <c r="A132" s="142" t="str">
        <f t="shared" si="14"/>
        <v>F</v>
      </c>
      <c r="B132" s="136" t="str">
        <f t="shared" si="12"/>
        <v>F10</v>
      </c>
      <c r="C132" s="142" t="s">
        <v>133</v>
      </c>
      <c r="D132" s="143"/>
      <c r="E132" s="143"/>
      <c r="F132" s="153"/>
      <c r="G132" s="144"/>
      <c r="H132" s="143"/>
      <c r="I132" s="136" t="str">
        <f t="shared" si="10"/>
        <v xml:space="preserve"> </v>
      </c>
      <c r="J132" s="136" t="str">
        <f t="shared" si="11"/>
        <v xml:space="preserve">, </v>
      </c>
    </row>
    <row r="133" spans="1:10" x14ac:dyDescent="0.2">
      <c r="A133" s="142" t="str">
        <f t="shared" si="14"/>
        <v>F</v>
      </c>
      <c r="B133" s="136" t="str">
        <f t="shared" si="12"/>
        <v>F11</v>
      </c>
      <c r="C133" s="142" t="s">
        <v>134</v>
      </c>
      <c r="D133" s="143"/>
      <c r="E133" s="143"/>
      <c r="F133" s="153"/>
      <c r="G133" s="144"/>
      <c r="H133" s="143"/>
      <c r="I133" s="136" t="str">
        <f t="shared" si="10"/>
        <v xml:space="preserve"> </v>
      </c>
      <c r="J133" s="136" t="str">
        <f t="shared" si="11"/>
        <v xml:space="preserve">, </v>
      </c>
    </row>
    <row r="134" spans="1:10" x14ac:dyDescent="0.2">
      <c r="A134" s="142" t="str">
        <f t="shared" si="14"/>
        <v>F</v>
      </c>
      <c r="B134" s="136" t="str">
        <f t="shared" si="12"/>
        <v>F12</v>
      </c>
      <c r="C134" s="142" t="s">
        <v>135</v>
      </c>
      <c r="D134" s="143"/>
      <c r="E134" s="143"/>
      <c r="F134" s="153"/>
      <c r="G134" s="144"/>
      <c r="H134" s="143"/>
      <c r="I134" s="136" t="str">
        <f t="shared" si="10"/>
        <v xml:space="preserve"> </v>
      </c>
      <c r="J134" s="136" t="str">
        <f t="shared" si="11"/>
        <v xml:space="preserve">, </v>
      </c>
    </row>
    <row r="135" spans="1:10" x14ac:dyDescent="0.2">
      <c r="A135" s="142" t="str">
        <f t="shared" si="14"/>
        <v>F</v>
      </c>
      <c r="B135" s="136" t="str">
        <f t="shared" si="12"/>
        <v>F13</v>
      </c>
      <c r="C135" s="142" t="s">
        <v>614</v>
      </c>
      <c r="D135" s="143"/>
      <c r="E135" s="143"/>
      <c r="F135" s="153"/>
      <c r="G135" s="144"/>
      <c r="H135" s="143"/>
      <c r="I135" s="136" t="str">
        <f t="shared" si="10"/>
        <v xml:space="preserve"> </v>
      </c>
      <c r="J135" s="136" t="str">
        <f t="shared" si="11"/>
        <v xml:space="preserve">, </v>
      </c>
    </row>
    <row r="136" spans="1:10" x14ac:dyDescent="0.2">
      <c r="A136" s="142" t="str">
        <f t="shared" si="14"/>
        <v>F</v>
      </c>
      <c r="B136" s="136" t="str">
        <f t="shared" si="12"/>
        <v>F14</v>
      </c>
      <c r="C136" s="142" t="s">
        <v>615</v>
      </c>
      <c r="D136" s="143"/>
      <c r="E136" s="143"/>
      <c r="F136" s="153"/>
      <c r="G136" s="144"/>
      <c r="H136" s="143"/>
      <c r="I136" s="136" t="str">
        <f t="shared" si="10"/>
        <v xml:space="preserve"> </v>
      </c>
      <c r="J136" s="136" t="str">
        <f t="shared" si="11"/>
        <v xml:space="preserve">, </v>
      </c>
    </row>
    <row r="137" spans="1:10" x14ac:dyDescent="0.2">
      <c r="A137" s="142" t="str">
        <f t="shared" si="14"/>
        <v>F</v>
      </c>
      <c r="B137" s="136" t="str">
        <f t="shared" si="12"/>
        <v>F15</v>
      </c>
      <c r="C137" s="142" t="s">
        <v>616</v>
      </c>
      <c r="D137" s="143"/>
      <c r="E137" s="143"/>
      <c r="F137" s="153"/>
      <c r="G137" s="144"/>
      <c r="H137" s="143"/>
      <c r="I137" s="136" t="str">
        <f t="shared" si="10"/>
        <v xml:space="preserve"> </v>
      </c>
      <c r="J137" s="136" t="str">
        <f t="shared" si="11"/>
        <v xml:space="preserve">, </v>
      </c>
    </row>
    <row r="138" spans="1:10" x14ac:dyDescent="0.2">
      <c r="A138" s="142" t="str">
        <f t="shared" si="14"/>
        <v>F</v>
      </c>
      <c r="B138" s="136" t="str">
        <f t="shared" si="12"/>
        <v>F16</v>
      </c>
      <c r="C138" s="142" t="s">
        <v>617</v>
      </c>
      <c r="D138" s="143"/>
      <c r="E138" s="143"/>
      <c r="F138" s="153"/>
      <c r="G138" s="144"/>
      <c r="H138" s="143"/>
      <c r="I138" s="136" t="str">
        <f t="shared" si="10"/>
        <v xml:space="preserve"> </v>
      </c>
      <c r="J138" s="136" t="str">
        <f t="shared" si="11"/>
        <v xml:space="preserve">, </v>
      </c>
    </row>
    <row r="139" spans="1:10" x14ac:dyDescent="0.2">
      <c r="A139" s="142" t="str">
        <f t="shared" si="14"/>
        <v>F</v>
      </c>
      <c r="B139" s="136" t="str">
        <f t="shared" si="12"/>
        <v>F17</v>
      </c>
      <c r="C139" s="142" t="s">
        <v>203</v>
      </c>
      <c r="D139" s="143"/>
      <c r="E139" s="143"/>
      <c r="F139" s="153"/>
      <c r="G139" s="144"/>
      <c r="H139" s="143"/>
      <c r="I139" s="136" t="str">
        <f t="shared" si="10"/>
        <v xml:space="preserve"> </v>
      </c>
      <c r="J139" s="136" t="str">
        <f t="shared" si="11"/>
        <v xml:space="preserve">, </v>
      </c>
    </row>
    <row r="140" spans="1:10" x14ac:dyDescent="0.2">
      <c r="A140" s="142" t="str">
        <f t="shared" si="14"/>
        <v>F</v>
      </c>
      <c r="B140" s="136" t="str">
        <f t="shared" si="12"/>
        <v>F18</v>
      </c>
      <c r="C140" s="142" t="s">
        <v>204</v>
      </c>
      <c r="D140" s="143"/>
      <c r="E140" s="143"/>
      <c r="F140" s="153"/>
      <c r="G140" s="144"/>
      <c r="H140" s="143"/>
      <c r="I140" s="136" t="str">
        <f t="shared" ref="I140:I203" si="15">D140&amp;" "&amp;E140</f>
        <v xml:space="preserve"> </v>
      </c>
      <c r="J140" s="136" t="str">
        <f t="shared" ref="J140:J203" si="16">E140&amp;", "&amp;D140</f>
        <v xml:space="preserve">, </v>
      </c>
    </row>
    <row r="141" spans="1:10" x14ac:dyDescent="0.2">
      <c r="A141" s="142" t="str">
        <f t="shared" si="14"/>
        <v>F</v>
      </c>
      <c r="B141" s="136" t="str">
        <f t="shared" si="12"/>
        <v>F19</v>
      </c>
      <c r="C141" s="142" t="s">
        <v>205</v>
      </c>
      <c r="D141" s="143"/>
      <c r="E141" s="143"/>
      <c r="F141" s="153"/>
      <c r="G141" s="144"/>
      <c r="H141" s="143"/>
      <c r="I141" s="136" t="str">
        <f t="shared" si="15"/>
        <v xml:space="preserve"> </v>
      </c>
      <c r="J141" s="136" t="str">
        <f t="shared" si="16"/>
        <v xml:space="preserve">, </v>
      </c>
    </row>
    <row r="142" spans="1:10" x14ac:dyDescent="0.2">
      <c r="A142" s="142" t="str">
        <f t="shared" si="14"/>
        <v>F</v>
      </c>
      <c r="B142" s="136" t="str">
        <f t="shared" si="12"/>
        <v>F20</v>
      </c>
      <c r="C142" s="142" t="s">
        <v>206</v>
      </c>
      <c r="D142" s="143"/>
      <c r="E142" s="143"/>
      <c r="F142" s="153"/>
      <c r="G142" s="144"/>
      <c r="H142" s="143"/>
      <c r="I142" s="136" t="str">
        <f t="shared" si="15"/>
        <v xml:space="preserve"> </v>
      </c>
      <c r="J142" s="136" t="str">
        <f t="shared" si="16"/>
        <v xml:space="preserve">, </v>
      </c>
    </row>
    <row r="143" spans="1:10" x14ac:dyDescent="0.2">
      <c r="A143" s="142" t="str">
        <f t="shared" si="14"/>
        <v>F</v>
      </c>
      <c r="B143" s="136" t="str">
        <f>A143&amp;"21"</f>
        <v>F21</v>
      </c>
      <c r="C143" s="142" t="s">
        <v>640</v>
      </c>
      <c r="D143" s="143"/>
      <c r="E143" s="143"/>
      <c r="F143" s="153"/>
      <c r="G143" s="144"/>
      <c r="H143" s="143"/>
      <c r="I143" s="136" t="str">
        <f t="shared" si="15"/>
        <v xml:space="preserve"> </v>
      </c>
      <c r="J143" s="136" t="str">
        <f t="shared" si="16"/>
        <v xml:space="preserve">, </v>
      </c>
    </row>
    <row r="144" spans="1:10" x14ac:dyDescent="0.2">
      <c r="A144" s="142" t="str">
        <f t="shared" si="14"/>
        <v>F</v>
      </c>
      <c r="B144" s="136" t="str">
        <f>A144&amp;"22"</f>
        <v>F22</v>
      </c>
      <c r="C144" s="142" t="s">
        <v>640</v>
      </c>
      <c r="D144" s="143"/>
      <c r="E144" s="143"/>
      <c r="F144" s="153"/>
      <c r="G144" s="144"/>
      <c r="H144" s="143"/>
      <c r="I144" s="136" t="str">
        <f t="shared" si="15"/>
        <v xml:space="preserve"> </v>
      </c>
      <c r="J144" s="136" t="str">
        <f t="shared" si="16"/>
        <v xml:space="preserve">, </v>
      </c>
    </row>
    <row r="145" spans="1:10" x14ac:dyDescent="0.2">
      <c r="A145" s="142" t="str">
        <f t="shared" si="14"/>
        <v>F</v>
      </c>
      <c r="B145" s="136" t="str">
        <f>A145&amp;"23"</f>
        <v>F23</v>
      </c>
      <c r="C145" s="142" t="s">
        <v>640</v>
      </c>
      <c r="D145" s="143"/>
      <c r="E145" s="143"/>
      <c r="F145" s="153"/>
      <c r="G145" s="144"/>
      <c r="H145" s="143"/>
      <c r="I145" s="136" t="str">
        <f t="shared" si="15"/>
        <v xml:space="preserve"> </v>
      </c>
      <c r="J145" s="136" t="str">
        <f t="shared" si="16"/>
        <v xml:space="preserve">, </v>
      </c>
    </row>
    <row r="146" spans="1:10" x14ac:dyDescent="0.2">
      <c r="A146" s="142" t="str">
        <f t="shared" si="14"/>
        <v>F</v>
      </c>
      <c r="B146" s="136" t="str">
        <f>A146&amp;"24"</f>
        <v>F24</v>
      </c>
      <c r="C146" s="142" t="s">
        <v>640</v>
      </c>
      <c r="D146" s="143"/>
      <c r="E146" s="143"/>
      <c r="F146" s="153"/>
      <c r="G146" s="144"/>
      <c r="H146" s="143"/>
      <c r="I146" s="136" t="str">
        <f t="shared" si="15"/>
        <v xml:space="preserve"> </v>
      </c>
      <c r="J146" s="136" t="str">
        <f t="shared" si="16"/>
        <v xml:space="preserve">, </v>
      </c>
    </row>
    <row r="147" spans="1:10" x14ac:dyDescent="0.2">
      <c r="A147" s="142" t="s">
        <v>5</v>
      </c>
      <c r="B147" s="136" t="str">
        <f t="shared" si="12"/>
        <v>G01</v>
      </c>
      <c r="C147" s="142" t="s">
        <v>124</v>
      </c>
      <c r="D147" s="143"/>
      <c r="E147" s="143"/>
      <c r="F147" s="153"/>
      <c r="G147" s="144"/>
      <c r="H147" s="143"/>
      <c r="I147" s="136" t="str">
        <f t="shared" si="15"/>
        <v xml:space="preserve"> </v>
      </c>
      <c r="J147" s="136" t="str">
        <f t="shared" si="16"/>
        <v xml:space="preserve">, </v>
      </c>
    </row>
    <row r="148" spans="1:10" x14ac:dyDescent="0.2">
      <c r="A148" s="142" t="str">
        <f t="shared" ref="A148:A170" si="17">A147</f>
        <v>G</v>
      </c>
      <c r="B148" s="136" t="str">
        <f t="shared" si="12"/>
        <v>G02</v>
      </c>
      <c r="C148" s="142" t="s">
        <v>125</v>
      </c>
      <c r="D148" s="143"/>
      <c r="E148" s="143"/>
      <c r="F148" s="153"/>
      <c r="G148" s="144"/>
      <c r="H148" s="143"/>
      <c r="I148" s="136" t="str">
        <f t="shared" si="15"/>
        <v xml:space="preserve"> </v>
      </c>
      <c r="J148" s="136" t="str">
        <f t="shared" si="16"/>
        <v xml:space="preserve">, </v>
      </c>
    </row>
    <row r="149" spans="1:10" x14ac:dyDescent="0.2">
      <c r="A149" s="142" t="str">
        <f t="shared" si="17"/>
        <v>G</v>
      </c>
      <c r="B149" s="136" t="str">
        <f t="shared" si="12"/>
        <v>G03</v>
      </c>
      <c r="C149" s="142" t="s">
        <v>126</v>
      </c>
      <c r="D149" s="143"/>
      <c r="E149" s="143"/>
      <c r="F149" s="153"/>
      <c r="G149" s="144"/>
      <c r="H149" s="143"/>
      <c r="I149" s="136" t="str">
        <f t="shared" si="15"/>
        <v xml:space="preserve"> </v>
      </c>
      <c r="J149" s="136" t="str">
        <f t="shared" si="16"/>
        <v xml:space="preserve">, </v>
      </c>
    </row>
    <row r="150" spans="1:10" x14ac:dyDescent="0.2">
      <c r="A150" s="142" t="str">
        <f t="shared" si="17"/>
        <v>G</v>
      </c>
      <c r="B150" s="136" t="str">
        <f t="shared" si="12"/>
        <v>G04</v>
      </c>
      <c r="C150" s="142" t="s">
        <v>127</v>
      </c>
      <c r="D150" s="143"/>
      <c r="E150" s="143"/>
      <c r="F150" s="153"/>
      <c r="G150" s="144"/>
      <c r="H150" s="143"/>
      <c r="I150" s="136" t="str">
        <f t="shared" si="15"/>
        <v xml:space="preserve"> </v>
      </c>
      <c r="J150" s="136" t="str">
        <f t="shared" si="16"/>
        <v xml:space="preserve">, </v>
      </c>
    </row>
    <row r="151" spans="1:10" x14ac:dyDescent="0.2">
      <c r="A151" s="142" t="str">
        <f t="shared" si="17"/>
        <v>G</v>
      </c>
      <c r="B151" s="136" t="str">
        <f t="shared" si="12"/>
        <v>G05</v>
      </c>
      <c r="C151" s="142" t="s">
        <v>128</v>
      </c>
      <c r="D151" s="143"/>
      <c r="E151" s="143"/>
      <c r="F151" s="153"/>
      <c r="G151" s="144"/>
      <c r="H151" s="143"/>
      <c r="I151" s="136" t="str">
        <f t="shared" si="15"/>
        <v xml:space="preserve"> </v>
      </c>
      <c r="J151" s="136" t="str">
        <f t="shared" si="16"/>
        <v xml:space="preserve">, </v>
      </c>
    </row>
    <row r="152" spans="1:10" x14ac:dyDescent="0.2">
      <c r="A152" s="142" t="str">
        <f t="shared" si="17"/>
        <v>G</v>
      </c>
      <c r="B152" s="136" t="str">
        <f t="shared" si="12"/>
        <v>G06</v>
      </c>
      <c r="C152" s="142" t="s">
        <v>129</v>
      </c>
      <c r="D152" s="143"/>
      <c r="E152" s="143"/>
      <c r="F152" s="153"/>
      <c r="G152" s="144"/>
      <c r="H152" s="143"/>
      <c r="I152" s="136" t="str">
        <f t="shared" si="15"/>
        <v xml:space="preserve"> </v>
      </c>
      <c r="J152" s="136" t="str">
        <f t="shared" si="16"/>
        <v xml:space="preserve">, </v>
      </c>
    </row>
    <row r="153" spans="1:10" x14ac:dyDescent="0.2">
      <c r="A153" s="142" t="str">
        <f t="shared" si="17"/>
        <v>G</v>
      </c>
      <c r="B153" s="136" t="str">
        <f t="shared" si="12"/>
        <v>G07</v>
      </c>
      <c r="C153" s="142" t="s">
        <v>130</v>
      </c>
      <c r="D153" s="143"/>
      <c r="E153" s="143"/>
      <c r="F153" s="153"/>
      <c r="G153" s="144"/>
      <c r="H153" s="143"/>
      <c r="I153" s="136" t="str">
        <f t="shared" si="15"/>
        <v xml:space="preserve"> </v>
      </c>
      <c r="J153" s="136" t="str">
        <f t="shared" si="16"/>
        <v xml:space="preserve">, </v>
      </c>
    </row>
    <row r="154" spans="1:10" x14ac:dyDescent="0.2">
      <c r="A154" s="142" t="str">
        <f t="shared" si="17"/>
        <v>G</v>
      </c>
      <c r="B154" s="136" t="str">
        <f t="shared" si="12"/>
        <v>G08</v>
      </c>
      <c r="C154" s="142" t="s">
        <v>131</v>
      </c>
      <c r="D154" s="143"/>
      <c r="E154" s="143"/>
      <c r="F154" s="153"/>
      <c r="G154" s="144"/>
      <c r="H154" s="143"/>
      <c r="I154" s="136" t="str">
        <f t="shared" si="15"/>
        <v xml:space="preserve"> </v>
      </c>
      <c r="J154" s="136" t="str">
        <f t="shared" si="16"/>
        <v xml:space="preserve">, </v>
      </c>
    </row>
    <row r="155" spans="1:10" x14ac:dyDescent="0.2">
      <c r="A155" s="142" t="str">
        <f t="shared" si="17"/>
        <v>G</v>
      </c>
      <c r="B155" s="136" t="str">
        <f t="shared" ref="B155:B214" si="18">A155&amp;C155</f>
        <v>G09</v>
      </c>
      <c r="C155" s="142" t="s">
        <v>132</v>
      </c>
      <c r="D155" s="143"/>
      <c r="E155" s="143"/>
      <c r="F155" s="153"/>
      <c r="G155" s="144"/>
      <c r="H155" s="143"/>
      <c r="I155" s="136" t="str">
        <f t="shared" si="15"/>
        <v xml:space="preserve"> </v>
      </c>
      <c r="J155" s="136" t="str">
        <f t="shared" si="16"/>
        <v xml:space="preserve">, </v>
      </c>
    </row>
    <row r="156" spans="1:10" x14ac:dyDescent="0.2">
      <c r="A156" s="142" t="str">
        <f t="shared" si="17"/>
        <v>G</v>
      </c>
      <c r="B156" s="136" t="str">
        <f t="shared" si="18"/>
        <v>G10</v>
      </c>
      <c r="C156" s="142" t="s">
        <v>133</v>
      </c>
      <c r="D156" s="143"/>
      <c r="E156" s="143"/>
      <c r="F156" s="153"/>
      <c r="G156" s="144"/>
      <c r="H156" s="143"/>
      <c r="I156" s="136" t="str">
        <f t="shared" si="15"/>
        <v xml:space="preserve"> </v>
      </c>
      <c r="J156" s="136" t="str">
        <f t="shared" si="16"/>
        <v xml:space="preserve">, </v>
      </c>
    </row>
    <row r="157" spans="1:10" x14ac:dyDescent="0.2">
      <c r="A157" s="142" t="str">
        <f t="shared" si="17"/>
        <v>G</v>
      </c>
      <c r="B157" s="136" t="str">
        <f t="shared" si="18"/>
        <v>G11</v>
      </c>
      <c r="C157" s="142" t="s">
        <v>134</v>
      </c>
      <c r="D157" s="143"/>
      <c r="E157" s="143"/>
      <c r="F157" s="153"/>
      <c r="G157" s="144"/>
      <c r="H157" s="143"/>
      <c r="I157" s="136" t="str">
        <f t="shared" si="15"/>
        <v xml:space="preserve"> </v>
      </c>
      <c r="J157" s="136" t="str">
        <f t="shared" si="16"/>
        <v xml:space="preserve">, </v>
      </c>
    </row>
    <row r="158" spans="1:10" x14ac:dyDescent="0.2">
      <c r="A158" s="142" t="str">
        <f t="shared" si="17"/>
        <v>G</v>
      </c>
      <c r="B158" s="136" t="str">
        <f t="shared" si="18"/>
        <v>G12</v>
      </c>
      <c r="C158" s="142" t="s">
        <v>135</v>
      </c>
      <c r="D158" s="143"/>
      <c r="E158" s="143"/>
      <c r="F158" s="153"/>
      <c r="G158" s="144"/>
      <c r="H158" s="143"/>
      <c r="I158" s="136" t="str">
        <f t="shared" si="15"/>
        <v xml:space="preserve"> </v>
      </c>
      <c r="J158" s="136" t="str">
        <f t="shared" si="16"/>
        <v xml:space="preserve">, </v>
      </c>
    </row>
    <row r="159" spans="1:10" x14ac:dyDescent="0.2">
      <c r="A159" s="142" t="str">
        <f t="shared" si="17"/>
        <v>G</v>
      </c>
      <c r="B159" s="136" t="str">
        <f t="shared" si="18"/>
        <v>G13</v>
      </c>
      <c r="C159" s="142" t="s">
        <v>614</v>
      </c>
      <c r="D159" s="143"/>
      <c r="E159" s="143"/>
      <c r="F159" s="153"/>
      <c r="G159" s="144"/>
      <c r="H159" s="143"/>
      <c r="I159" s="136" t="str">
        <f t="shared" si="15"/>
        <v xml:space="preserve"> </v>
      </c>
      <c r="J159" s="136" t="str">
        <f t="shared" si="16"/>
        <v xml:space="preserve">, </v>
      </c>
    </row>
    <row r="160" spans="1:10" x14ac:dyDescent="0.2">
      <c r="A160" s="142" t="str">
        <f t="shared" si="17"/>
        <v>G</v>
      </c>
      <c r="B160" s="136" t="str">
        <f t="shared" si="18"/>
        <v>G14</v>
      </c>
      <c r="C160" s="142" t="s">
        <v>615</v>
      </c>
      <c r="D160" s="143"/>
      <c r="E160" s="143"/>
      <c r="F160" s="153"/>
      <c r="G160" s="144"/>
      <c r="H160" s="143"/>
      <c r="I160" s="136" t="str">
        <f t="shared" si="15"/>
        <v xml:space="preserve"> </v>
      </c>
      <c r="J160" s="136" t="str">
        <f t="shared" si="16"/>
        <v xml:space="preserve">, </v>
      </c>
    </row>
    <row r="161" spans="1:10" x14ac:dyDescent="0.2">
      <c r="A161" s="142" t="str">
        <f t="shared" si="17"/>
        <v>G</v>
      </c>
      <c r="B161" s="136" t="str">
        <f t="shared" si="18"/>
        <v>G15</v>
      </c>
      <c r="C161" s="142" t="s">
        <v>616</v>
      </c>
      <c r="D161" s="143"/>
      <c r="E161" s="143"/>
      <c r="F161" s="153"/>
      <c r="G161" s="144"/>
      <c r="H161" s="143"/>
      <c r="I161" s="136" t="str">
        <f t="shared" si="15"/>
        <v xml:space="preserve"> </v>
      </c>
      <c r="J161" s="136" t="str">
        <f t="shared" si="16"/>
        <v xml:space="preserve">, </v>
      </c>
    </row>
    <row r="162" spans="1:10" x14ac:dyDescent="0.2">
      <c r="A162" s="142" t="str">
        <f t="shared" si="17"/>
        <v>G</v>
      </c>
      <c r="B162" s="136" t="str">
        <f t="shared" si="18"/>
        <v>G16</v>
      </c>
      <c r="C162" s="142" t="s">
        <v>617</v>
      </c>
      <c r="D162" s="143"/>
      <c r="E162" s="143"/>
      <c r="F162" s="153"/>
      <c r="G162" s="144"/>
      <c r="H162" s="143"/>
      <c r="I162" s="136" t="str">
        <f t="shared" si="15"/>
        <v xml:space="preserve"> </v>
      </c>
      <c r="J162" s="136" t="str">
        <f t="shared" si="16"/>
        <v xml:space="preserve">, </v>
      </c>
    </row>
    <row r="163" spans="1:10" x14ac:dyDescent="0.2">
      <c r="A163" s="142" t="str">
        <f t="shared" si="17"/>
        <v>G</v>
      </c>
      <c r="B163" s="136" t="str">
        <f t="shared" si="18"/>
        <v>G17</v>
      </c>
      <c r="C163" s="142" t="s">
        <v>203</v>
      </c>
      <c r="D163" s="143"/>
      <c r="E163" s="143"/>
      <c r="F163" s="153"/>
      <c r="G163" s="144"/>
      <c r="H163" s="143"/>
      <c r="I163" s="136" t="str">
        <f t="shared" si="15"/>
        <v xml:space="preserve"> </v>
      </c>
      <c r="J163" s="136" t="str">
        <f t="shared" si="16"/>
        <v xml:space="preserve">, </v>
      </c>
    </row>
    <row r="164" spans="1:10" x14ac:dyDescent="0.2">
      <c r="A164" s="142" t="str">
        <f t="shared" si="17"/>
        <v>G</v>
      </c>
      <c r="B164" s="136" t="str">
        <f t="shared" si="18"/>
        <v>G18</v>
      </c>
      <c r="C164" s="142" t="s">
        <v>204</v>
      </c>
      <c r="D164" s="143"/>
      <c r="E164" s="143"/>
      <c r="F164" s="153"/>
      <c r="G164" s="144"/>
      <c r="H164" s="143"/>
      <c r="I164" s="136" t="str">
        <f t="shared" si="15"/>
        <v xml:space="preserve"> </v>
      </c>
      <c r="J164" s="136" t="str">
        <f t="shared" si="16"/>
        <v xml:space="preserve">, </v>
      </c>
    </row>
    <row r="165" spans="1:10" x14ac:dyDescent="0.2">
      <c r="A165" s="142" t="str">
        <f t="shared" si="17"/>
        <v>G</v>
      </c>
      <c r="B165" s="136" t="str">
        <f t="shared" si="18"/>
        <v>G19</v>
      </c>
      <c r="C165" s="142" t="s">
        <v>205</v>
      </c>
      <c r="D165" s="143"/>
      <c r="E165" s="143"/>
      <c r="F165" s="153"/>
      <c r="G165" s="144"/>
      <c r="H165" s="143"/>
      <c r="I165" s="136" t="str">
        <f t="shared" si="15"/>
        <v xml:space="preserve"> </v>
      </c>
      <c r="J165" s="136" t="str">
        <f t="shared" si="16"/>
        <v xml:space="preserve">, </v>
      </c>
    </row>
    <row r="166" spans="1:10" x14ac:dyDescent="0.2">
      <c r="A166" s="142" t="str">
        <f t="shared" si="17"/>
        <v>G</v>
      </c>
      <c r="B166" s="136" t="str">
        <f t="shared" si="18"/>
        <v>G20</v>
      </c>
      <c r="C166" s="142" t="s">
        <v>206</v>
      </c>
      <c r="D166" s="143"/>
      <c r="E166" s="143"/>
      <c r="F166" s="153"/>
      <c r="G166" s="144"/>
      <c r="H166" s="143"/>
      <c r="I166" s="136" t="str">
        <f t="shared" si="15"/>
        <v xml:space="preserve"> </v>
      </c>
      <c r="J166" s="136" t="str">
        <f t="shared" si="16"/>
        <v xml:space="preserve">, </v>
      </c>
    </row>
    <row r="167" spans="1:10" x14ac:dyDescent="0.2">
      <c r="A167" s="142" t="str">
        <f t="shared" si="17"/>
        <v>G</v>
      </c>
      <c r="B167" s="136" t="str">
        <f>A167&amp;"21"</f>
        <v>G21</v>
      </c>
      <c r="C167" s="142" t="s">
        <v>640</v>
      </c>
      <c r="D167" s="143"/>
      <c r="E167" s="143"/>
      <c r="F167" s="153"/>
      <c r="G167" s="144"/>
      <c r="H167" s="143"/>
      <c r="I167" s="136" t="str">
        <f t="shared" si="15"/>
        <v xml:space="preserve"> </v>
      </c>
      <c r="J167" s="136" t="str">
        <f t="shared" si="16"/>
        <v xml:space="preserve">, </v>
      </c>
    </row>
    <row r="168" spans="1:10" x14ac:dyDescent="0.2">
      <c r="A168" s="142" t="str">
        <f t="shared" si="17"/>
        <v>G</v>
      </c>
      <c r="B168" s="136" t="str">
        <f>A168&amp;"22"</f>
        <v>G22</v>
      </c>
      <c r="C168" s="142" t="s">
        <v>640</v>
      </c>
      <c r="D168" s="143"/>
      <c r="E168" s="143"/>
      <c r="F168" s="153"/>
      <c r="G168" s="144"/>
      <c r="H168" s="143"/>
      <c r="I168" s="136" t="str">
        <f t="shared" si="15"/>
        <v xml:space="preserve"> </v>
      </c>
      <c r="J168" s="136" t="str">
        <f t="shared" si="16"/>
        <v xml:space="preserve">, </v>
      </c>
    </row>
    <row r="169" spans="1:10" x14ac:dyDescent="0.2">
      <c r="A169" s="142" t="str">
        <f t="shared" si="17"/>
        <v>G</v>
      </c>
      <c r="B169" s="136" t="str">
        <f>A169&amp;"23"</f>
        <v>G23</v>
      </c>
      <c r="C169" s="142" t="s">
        <v>640</v>
      </c>
      <c r="D169" s="143"/>
      <c r="E169" s="143"/>
      <c r="F169" s="153"/>
      <c r="G169" s="144"/>
      <c r="H169" s="143"/>
      <c r="I169" s="136" t="str">
        <f t="shared" si="15"/>
        <v xml:space="preserve"> </v>
      </c>
      <c r="J169" s="136" t="str">
        <f t="shared" si="16"/>
        <v xml:space="preserve">, </v>
      </c>
    </row>
    <row r="170" spans="1:10" x14ac:dyDescent="0.2">
      <c r="A170" s="142" t="str">
        <f t="shared" si="17"/>
        <v>G</v>
      </c>
      <c r="B170" s="136" t="str">
        <f>A170&amp;"24"</f>
        <v>G24</v>
      </c>
      <c r="C170" s="142" t="s">
        <v>640</v>
      </c>
      <c r="D170" s="143"/>
      <c r="E170" s="143"/>
      <c r="F170" s="153"/>
      <c r="G170" s="144"/>
      <c r="H170" s="143"/>
      <c r="I170" s="136" t="str">
        <f t="shared" si="15"/>
        <v xml:space="preserve"> </v>
      </c>
      <c r="J170" s="136" t="str">
        <f t="shared" si="16"/>
        <v xml:space="preserve">, </v>
      </c>
    </row>
    <row r="171" spans="1:10" x14ac:dyDescent="0.2">
      <c r="A171" s="142" t="s">
        <v>11</v>
      </c>
      <c r="B171" s="136" t="str">
        <f t="shared" si="18"/>
        <v>H01</v>
      </c>
      <c r="C171" s="142" t="s">
        <v>124</v>
      </c>
      <c r="D171" s="143"/>
      <c r="E171" s="143"/>
      <c r="F171" s="153"/>
      <c r="G171" s="144"/>
      <c r="H171" s="143"/>
      <c r="I171" s="136" t="str">
        <f t="shared" si="15"/>
        <v xml:space="preserve"> </v>
      </c>
      <c r="J171" s="136" t="str">
        <f t="shared" si="16"/>
        <v xml:space="preserve">, </v>
      </c>
    </row>
    <row r="172" spans="1:10" x14ac:dyDescent="0.2">
      <c r="A172" s="142" t="str">
        <f t="shared" ref="A172:A194" si="19">A171</f>
        <v>H</v>
      </c>
      <c r="B172" s="136" t="str">
        <f t="shared" si="18"/>
        <v>H02</v>
      </c>
      <c r="C172" s="142" t="s">
        <v>125</v>
      </c>
      <c r="D172" s="143"/>
      <c r="E172" s="143"/>
      <c r="F172" s="153"/>
      <c r="G172" s="144"/>
      <c r="H172" s="143"/>
      <c r="I172" s="136" t="str">
        <f t="shared" si="15"/>
        <v xml:space="preserve"> </v>
      </c>
      <c r="J172" s="136" t="str">
        <f t="shared" si="16"/>
        <v xml:space="preserve">, </v>
      </c>
    </row>
    <row r="173" spans="1:10" x14ac:dyDescent="0.2">
      <c r="A173" s="142" t="str">
        <f t="shared" si="19"/>
        <v>H</v>
      </c>
      <c r="B173" s="136" t="str">
        <f t="shared" si="18"/>
        <v>H03</v>
      </c>
      <c r="C173" s="142" t="s">
        <v>126</v>
      </c>
      <c r="D173" s="143"/>
      <c r="E173" s="143"/>
      <c r="F173" s="153"/>
      <c r="G173" s="144"/>
      <c r="H173" s="143"/>
      <c r="I173" s="136" t="str">
        <f t="shared" si="15"/>
        <v xml:space="preserve"> </v>
      </c>
      <c r="J173" s="136" t="str">
        <f t="shared" si="16"/>
        <v xml:space="preserve">, </v>
      </c>
    </row>
    <row r="174" spans="1:10" x14ac:dyDescent="0.2">
      <c r="A174" s="142" t="str">
        <f t="shared" si="19"/>
        <v>H</v>
      </c>
      <c r="B174" s="136" t="str">
        <f t="shared" si="18"/>
        <v>H04</v>
      </c>
      <c r="C174" s="142" t="s">
        <v>127</v>
      </c>
      <c r="D174" s="143"/>
      <c r="E174" s="143"/>
      <c r="F174" s="153"/>
      <c r="G174" s="144"/>
      <c r="H174" s="143"/>
      <c r="I174" s="136" t="str">
        <f t="shared" si="15"/>
        <v xml:space="preserve"> </v>
      </c>
      <c r="J174" s="136" t="str">
        <f t="shared" si="16"/>
        <v xml:space="preserve">, </v>
      </c>
    </row>
    <row r="175" spans="1:10" x14ac:dyDescent="0.2">
      <c r="A175" s="142" t="str">
        <f t="shared" si="19"/>
        <v>H</v>
      </c>
      <c r="B175" s="136" t="str">
        <f t="shared" si="18"/>
        <v>H05</v>
      </c>
      <c r="C175" s="142" t="s">
        <v>128</v>
      </c>
      <c r="D175" s="143"/>
      <c r="E175" s="143"/>
      <c r="F175" s="153"/>
      <c r="G175" s="144"/>
      <c r="H175" s="143"/>
      <c r="I175" s="136" t="str">
        <f t="shared" si="15"/>
        <v xml:space="preserve"> </v>
      </c>
      <c r="J175" s="136" t="str">
        <f t="shared" si="16"/>
        <v xml:space="preserve">, </v>
      </c>
    </row>
    <row r="176" spans="1:10" x14ac:dyDescent="0.2">
      <c r="A176" s="142" t="str">
        <f t="shared" si="19"/>
        <v>H</v>
      </c>
      <c r="B176" s="136" t="str">
        <f t="shared" si="18"/>
        <v>H06</v>
      </c>
      <c r="C176" s="142" t="s">
        <v>129</v>
      </c>
      <c r="D176" s="143"/>
      <c r="E176" s="143"/>
      <c r="F176" s="153"/>
      <c r="G176" s="144"/>
      <c r="H176" s="143"/>
      <c r="I176" s="136" t="str">
        <f t="shared" si="15"/>
        <v xml:space="preserve"> </v>
      </c>
      <c r="J176" s="136" t="str">
        <f t="shared" si="16"/>
        <v xml:space="preserve">, </v>
      </c>
    </row>
    <row r="177" spans="1:10" x14ac:dyDescent="0.2">
      <c r="A177" s="142" t="str">
        <f t="shared" si="19"/>
        <v>H</v>
      </c>
      <c r="B177" s="136" t="str">
        <f t="shared" si="18"/>
        <v>H07</v>
      </c>
      <c r="C177" s="142" t="s">
        <v>130</v>
      </c>
      <c r="D177" s="143"/>
      <c r="E177" s="143"/>
      <c r="F177" s="153"/>
      <c r="G177" s="144"/>
      <c r="H177" s="143"/>
      <c r="I177" s="136" t="str">
        <f t="shared" si="15"/>
        <v xml:space="preserve"> </v>
      </c>
      <c r="J177" s="136" t="str">
        <f t="shared" si="16"/>
        <v xml:space="preserve">, </v>
      </c>
    </row>
    <row r="178" spans="1:10" x14ac:dyDescent="0.2">
      <c r="A178" s="142" t="str">
        <f t="shared" si="19"/>
        <v>H</v>
      </c>
      <c r="B178" s="136" t="str">
        <f t="shared" si="18"/>
        <v>H08</v>
      </c>
      <c r="C178" s="142" t="s">
        <v>131</v>
      </c>
      <c r="D178" s="143"/>
      <c r="E178" s="143"/>
      <c r="F178" s="153"/>
      <c r="G178" s="144"/>
      <c r="H178" s="143"/>
      <c r="I178" s="136" t="str">
        <f t="shared" si="15"/>
        <v xml:space="preserve"> </v>
      </c>
      <c r="J178" s="136" t="str">
        <f t="shared" si="16"/>
        <v xml:space="preserve">, </v>
      </c>
    </row>
    <row r="179" spans="1:10" x14ac:dyDescent="0.2">
      <c r="A179" s="142" t="str">
        <f t="shared" si="19"/>
        <v>H</v>
      </c>
      <c r="B179" s="136" t="str">
        <f t="shared" si="18"/>
        <v>H09</v>
      </c>
      <c r="C179" s="142" t="s">
        <v>132</v>
      </c>
      <c r="D179" s="143"/>
      <c r="E179" s="143"/>
      <c r="F179" s="153"/>
      <c r="G179" s="144"/>
      <c r="H179" s="143"/>
      <c r="I179" s="136" t="str">
        <f t="shared" si="15"/>
        <v xml:space="preserve"> </v>
      </c>
      <c r="J179" s="136" t="str">
        <f t="shared" si="16"/>
        <v xml:space="preserve">, </v>
      </c>
    </row>
    <row r="180" spans="1:10" x14ac:dyDescent="0.2">
      <c r="A180" s="142" t="str">
        <f t="shared" si="19"/>
        <v>H</v>
      </c>
      <c r="B180" s="136" t="str">
        <f t="shared" si="18"/>
        <v>H10</v>
      </c>
      <c r="C180" s="142" t="s">
        <v>133</v>
      </c>
      <c r="D180" s="143"/>
      <c r="E180" s="143"/>
      <c r="F180" s="153"/>
      <c r="G180" s="144"/>
      <c r="H180" s="143"/>
      <c r="I180" s="136" t="str">
        <f t="shared" si="15"/>
        <v xml:space="preserve"> </v>
      </c>
      <c r="J180" s="136" t="str">
        <f t="shared" si="16"/>
        <v xml:space="preserve">, </v>
      </c>
    </row>
    <row r="181" spans="1:10" x14ac:dyDescent="0.2">
      <c r="A181" s="142" t="str">
        <f t="shared" si="19"/>
        <v>H</v>
      </c>
      <c r="B181" s="136" t="str">
        <f t="shared" si="18"/>
        <v>H11</v>
      </c>
      <c r="C181" s="142" t="s">
        <v>134</v>
      </c>
      <c r="D181" s="143"/>
      <c r="E181" s="143"/>
      <c r="F181" s="153"/>
      <c r="G181" s="144"/>
      <c r="H181" s="143"/>
      <c r="I181" s="136" t="str">
        <f t="shared" si="15"/>
        <v xml:space="preserve"> </v>
      </c>
      <c r="J181" s="136" t="str">
        <f t="shared" si="16"/>
        <v xml:space="preserve">, </v>
      </c>
    </row>
    <row r="182" spans="1:10" x14ac:dyDescent="0.2">
      <c r="A182" s="142" t="str">
        <f t="shared" si="19"/>
        <v>H</v>
      </c>
      <c r="B182" s="136" t="str">
        <f t="shared" si="18"/>
        <v>H12</v>
      </c>
      <c r="C182" s="142" t="s">
        <v>135</v>
      </c>
      <c r="D182" s="143"/>
      <c r="E182" s="143"/>
      <c r="F182" s="153"/>
      <c r="G182" s="144"/>
      <c r="H182" s="143"/>
      <c r="I182" s="136" t="str">
        <f t="shared" si="15"/>
        <v xml:space="preserve"> </v>
      </c>
      <c r="J182" s="136" t="str">
        <f t="shared" si="16"/>
        <v xml:space="preserve">, </v>
      </c>
    </row>
    <row r="183" spans="1:10" x14ac:dyDescent="0.2">
      <c r="A183" s="142" t="str">
        <f t="shared" si="19"/>
        <v>H</v>
      </c>
      <c r="B183" s="136" t="str">
        <f t="shared" si="18"/>
        <v>H13</v>
      </c>
      <c r="C183" s="142" t="s">
        <v>614</v>
      </c>
      <c r="D183" s="143"/>
      <c r="E183" s="143"/>
      <c r="F183" s="153"/>
      <c r="G183" s="144"/>
      <c r="H183" s="143"/>
      <c r="I183" s="136" t="str">
        <f t="shared" si="15"/>
        <v xml:space="preserve"> </v>
      </c>
      <c r="J183" s="136" t="str">
        <f t="shared" si="16"/>
        <v xml:space="preserve">, </v>
      </c>
    </row>
    <row r="184" spans="1:10" x14ac:dyDescent="0.2">
      <c r="A184" s="142" t="str">
        <f t="shared" si="19"/>
        <v>H</v>
      </c>
      <c r="B184" s="136" t="str">
        <f t="shared" si="18"/>
        <v>H14</v>
      </c>
      <c r="C184" s="142" t="s">
        <v>615</v>
      </c>
      <c r="D184" s="143"/>
      <c r="E184" s="143"/>
      <c r="F184" s="153"/>
      <c r="G184" s="144"/>
      <c r="H184" s="143"/>
      <c r="I184" s="136" t="str">
        <f t="shared" si="15"/>
        <v xml:space="preserve"> </v>
      </c>
      <c r="J184" s="136" t="str">
        <f t="shared" si="16"/>
        <v xml:space="preserve">, </v>
      </c>
    </row>
    <row r="185" spans="1:10" x14ac:dyDescent="0.2">
      <c r="A185" s="142" t="str">
        <f t="shared" si="19"/>
        <v>H</v>
      </c>
      <c r="B185" s="136" t="str">
        <f t="shared" si="18"/>
        <v>H15</v>
      </c>
      <c r="C185" s="142" t="s">
        <v>616</v>
      </c>
      <c r="D185" s="143"/>
      <c r="E185" s="143"/>
      <c r="F185" s="153"/>
      <c r="G185" s="144"/>
      <c r="H185" s="143"/>
      <c r="I185" s="136" t="str">
        <f t="shared" si="15"/>
        <v xml:space="preserve"> </v>
      </c>
      <c r="J185" s="136" t="str">
        <f t="shared" si="16"/>
        <v xml:space="preserve">, </v>
      </c>
    </row>
    <row r="186" spans="1:10" x14ac:dyDescent="0.2">
      <c r="A186" s="142" t="str">
        <f t="shared" si="19"/>
        <v>H</v>
      </c>
      <c r="B186" s="136" t="str">
        <f t="shared" si="18"/>
        <v>H16</v>
      </c>
      <c r="C186" s="142" t="s">
        <v>617</v>
      </c>
      <c r="D186" s="143"/>
      <c r="E186" s="143"/>
      <c r="F186" s="153"/>
      <c r="G186" s="144"/>
      <c r="H186" s="143"/>
      <c r="I186" s="136" t="str">
        <f t="shared" si="15"/>
        <v xml:space="preserve"> </v>
      </c>
      <c r="J186" s="136" t="str">
        <f t="shared" si="16"/>
        <v xml:space="preserve">, </v>
      </c>
    </row>
    <row r="187" spans="1:10" x14ac:dyDescent="0.2">
      <c r="A187" s="142" t="str">
        <f t="shared" si="19"/>
        <v>H</v>
      </c>
      <c r="B187" s="136" t="str">
        <f t="shared" si="18"/>
        <v>H17</v>
      </c>
      <c r="C187" s="142" t="s">
        <v>203</v>
      </c>
      <c r="D187" s="143"/>
      <c r="E187" s="143"/>
      <c r="F187" s="153"/>
      <c r="G187" s="144"/>
      <c r="H187" s="143"/>
      <c r="I187" s="136" t="str">
        <f t="shared" si="15"/>
        <v xml:space="preserve"> </v>
      </c>
      <c r="J187" s="136" t="str">
        <f t="shared" si="16"/>
        <v xml:space="preserve">, </v>
      </c>
    </row>
    <row r="188" spans="1:10" x14ac:dyDescent="0.2">
      <c r="A188" s="142" t="str">
        <f t="shared" si="19"/>
        <v>H</v>
      </c>
      <c r="B188" s="136" t="str">
        <f t="shared" si="18"/>
        <v>H18</v>
      </c>
      <c r="C188" s="142" t="s">
        <v>204</v>
      </c>
      <c r="D188" s="143"/>
      <c r="E188" s="143"/>
      <c r="F188" s="153"/>
      <c r="G188" s="144"/>
      <c r="H188" s="143"/>
      <c r="I188" s="136" t="str">
        <f t="shared" si="15"/>
        <v xml:space="preserve"> </v>
      </c>
      <c r="J188" s="136" t="str">
        <f t="shared" si="16"/>
        <v xml:space="preserve">, </v>
      </c>
    </row>
    <row r="189" spans="1:10" x14ac:dyDescent="0.2">
      <c r="A189" s="142" t="str">
        <f t="shared" si="19"/>
        <v>H</v>
      </c>
      <c r="B189" s="136" t="str">
        <f t="shared" si="18"/>
        <v>H19</v>
      </c>
      <c r="C189" s="142" t="s">
        <v>205</v>
      </c>
      <c r="D189" s="143"/>
      <c r="E189" s="143"/>
      <c r="F189" s="153"/>
      <c r="G189" s="144"/>
      <c r="H189" s="143"/>
      <c r="I189" s="136" t="str">
        <f t="shared" si="15"/>
        <v xml:space="preserve"> </v>
      </c>
      <c r="J189" s="136" t="str">
        <f t="shared" si="16"/>
        <v xml:space="preserve">, </v>
      </c>
    </row>
    <row r="190" spans="1:10" x14ac:dyDescent="0.2">
      <c r="A190" s="142" t="str">
        <f t="shared" si="19"/>
        <v>H</v>
      </c>
      <c r="B190" s="136" t="str">
        <f t="shared" si="18"/>
        <v>H20</v>
      </c>
      <c r="C190" s="142" t="s">
        <v>206</v>
      </c>
      <c r="D190" s="143"/>
      <c r="E190" s="143"/>
      <c r="F190" s="153"/>
      <c r="G190" s="144"/>
      <c r="H190" s="143"/>
      <c r="I190" s="136" t="str">
        <f t="shared" si="15"/>
        <v xml:space="preserve"> </v>
      </c>
      <c r="J190" s="136" t="str">
        <f t="shared" si="16"/>
        <v xml:space="preserve">, </v>
      </c>
    </row>
    <row r="191" spans="1:10" x14ac:dyDescent="0.2">
      <c r="A191" s="142" t="str">
        <f t="shared" si="19"/>
        <v>H</v>
      </c>
      <c r="B191" s="136" t="str">
        <f>A191&amp;"21"</f>
        <v>H21</v>
      </c>
      <c r="C191" s="142" t="s">
        <v>640</v>
      </c>
      <c r="D191" s="143"/>
      <c r="E191" s="143"/>
      <c r="F191" s="153"/>
      <c r="G191" s="144"/>
      <c r="H191" s="143"/>
      <c r="I191" s="136" t="str">
        <f t="shared" si="15"/>
        <v xml:space="preserve"> </v>
      </c>
      <c r="J191" s="136" t="str">
        <f t="shared" si="16"/>
        <v xml:space="preserve">, </v>
      </c>
    </row>
    <row r="192" spans="1:10" x14ac:dyDescent="0.2">
      <c r="A192" s="142" t="str">
        <f t="shared" si="19"/>
        <v>H</v>
      </c>
      <c r="B192" s="136" t="str">
        <f>A192&amp;"22"</f>
        <v>H22</v>
      </c>
      <c r="C192" s="142" t="s">
        <v>640</v>
      </c>
      <c r="D192" s="143"/>
      <c r="E192" s="143"/>
      <c r="F192" s="153"/>
      <c r="G192" s="144"/>
      <c r="H192" s="143"/>
      <c r="I192" s="136" t="str">
        <f t="shared" si="15"/>
        <v xml:space="preserve"> </v>
      </c>
      <c r="J192" s="136" t="str">
        <f t="shared" si="16"/>
        <v xml:space="preserve">, </v>
      </c>
    </row>
    <row r="193" spans="1:10" x14ac:dyDescent="0.2">
      <c r="A193" s="142" t="str">
        <f t="shared" si="19"/>
        <v>H</v>
      </c>
      <c r="B193" s="136" t="str">
        <f>A193&amp;"23"</f>
        <v>H23</v>
      </c>
      <c r="C193" s="142" t="s">
        <v>640</v>
      </c>
      <c r="D193" s="143"/>
      <c r="E193" s="143"/>
      <c r="F193" s="153"/>
      <c r="G193" s="144"/>
      <c r="H193" s="143"/>
      <c r="I193" s="136" t="str">
        <f t="shared" si="15"/>
        <v xml:space="preserve"> </v>
      </c>
      <c r="J193" s="136" t="str">
        <f t="shared" si="16"/>
        <v xml:space="preserve">, </v>
      </c>
    </row>
    <row r="194" spans="1:10" x14ac:dyDescent="0.2">
      <c r="A194" s="142" t="str">
        <f t="shared" si="19"/>
        <v>H</v>
      </c>
      <c r="B194" s="136" t="str">
        <f>A194&amp;"24"</f>
        <v>H24</v>
      </c>
      <c r="C194" s="142" t="s">
        <v>640</v>
      </c>
      <c r="D194" s="143"/>
      <c r="E194" s="143"/>
      <c r="F194" s="153"/>
      <c r="G194" s="144"/>
      <c r="H194" s="143"/>
      <c r="I194" s="136" t="str">
        <f t="shared" si="15"/>
        <v xml:space="preserve"> </v>
      </c>
      <c r="J194" s="136" t="str">
        <f t="shared" si="16"/>
        <v xml:space="preserve">, </v>
      </c>
    </row>
    <row r="195" spans="1:10" x14ac:dyDescent="0.2">
      <c r="A195" s="142" t="s">
        <v>13</v>
      </c>
      <c r="B195" s="136" t="str">
        <f t="shared" si="18"/>
        <v>I01</v>
      </c>
      <c r="C195" s="142" t="s">
        <v>124</v>
      </c>
      <c r="D195" s="143"/>
      <c r="E195" s="143"/>
      <c r="F195" s="153"/>
      <c r="G195" s="144"/>
      <c r="H195" s="143"/>
      <c r="I195" s="136" t="str">
        <f t="shared" si="15"/>
        <v xml:space="preserve"> </v>
      </c>
      <c r="J195" s="136" t="str">
        <f t="shared" si="16"/>
        <v xml:space="preserve">, </v>
      </c>
    </row>
    <row r="196" spans="1:10" x14ac:dyDescent="0.2">
      <c r="A196" s="142" t="str">
        <f t="shared" ref="A196:A218" si="20">A195</f>
        <v>I</v>
      </c>
      <c r="B196" s="136" t="str">
        <f t="shared" si="18"/>
        <v>I02</v>
      </c>
      <c r="C196" s="142" t="s">
        <v>125</v>
      </c>
      <c r="D196" s="143"/>
      <c r="E196" s="143"/>
      <c r="F196" s="153"/>
      <c r="G196" s="144"/>
      <c r="H196" s="143"/>
      <c r="I196" s="136" t="str">
        <f t="shared" si="15"/>
        <v xml:space="preserve"> </v>
      </c>
      <c r="J196" s="136" t="str">
        <f t="shared" si="16"/>
        <v xml:space="preserve">, </v>
      </c>
    </row>
    <row r="197" spans="1:10" x14ac:dyDescent="0.2">
      <c r="A197" s="142" t="str">
        <f t="shared" si="20"/>
        <v>I</v>
      </c>
      <c r="B197" s="136" t="str">
        <f t="shared" si="18"/>
        <v>I03</v>
      </c>
      <c r="C197" s="142" t="s">
        <v>126</v>
      </c>
      <c r="D197" s="143"/>
      <c r="E197" s="143"/>
      <c r="F197" s="153"/>
      <c r="G197" s="144"/>
      <c r="H197" s="143"/>
      <c r="I197" s="136" t="str">
        <f t="shared" si="15"/>
        <v xml:space="preserve"> </v>
      </c>
      <c r="J197" s="136" t="str">
        <f t="shared" si="16"/>
        <v xml:space="preserve">, </v>
      </c>
    </row>
    <row r="198" spans="1:10" x14ac:dyDescent="0.2">
      <c r="A198" s="142" t="str">
        <f t="shared" si="20"/>
        <v>I</v>
      </c>
      <c r="B198" s="136" t="str">
        <f t="shared" si="18"/>
        <v>I04</v>
      </c>
      <c r="C198" s="142" t="s">
        <v>127</v>
      </c>
      <c r="D198" s="143"/>
      <c r="E198" s="143"/>
      <c r="F198" s="153"/>
      <c r="G198" s="144"/>
      <c r="H198" s="143"/>
      <c r="I198" s="136" t="str">
        <f t="shared" si="15"/>
        <v xml:space="preserve"> </v>
      </c>
      <c r="J198" s="136" t="str">
        <f t="shared" si="16"/>
        <v xml:space="preserve">, </v>
      </c>
    </row>
    <row r="199" spans="1:10" x14ac:dyDescent="0.2">
      <c r="A199" s="142" t="str">
        <f t="shared" si="20"/>
        <v>I</v>
      </c>
      <c r="B199" s="136" t="str">
        <f t="shared" si="18"/>
        <v>I05</v>
      </c>
      <c r="C199" s="142" t="s">
        <v>128</v>
      </c>
      <c r="D199" s="143"/>
      <c r="E199" s="143"/>
      <c r="F199" s="153"/>
      <c r="G199" s="144"/>
      <c r="H199" s="143"/>
      <c r="I199" s="136" t="str">
        <f t="shared" si="15"/>
        <v xml:space="preserve"> </v>
      </c>
      <c r="J199" s="136" t="str">
        <f t="shared" si="16"/>
        <v xml:space="preserve">, </v>
      </c>
    </row>
    <row r="200" spans="1:10" x14ac:dyDescent="0.2">
      <c r="A200" s="142" t="str">
        <f t="shared" si="20"/>
        <v>I</v>
      </c>
      <c r="B200" s="136" t="str">
        <f t="shared" si="18"/>
        <v>I06</v>
      </c>
      <c r="C200" s="142" t="s">
        <v>129</v>
      </c>
      <c r="D200" s="143"/>
      <c r="E200" s="143"/>
      <c r="F200" s="153"/>
      <c r="G200" s="144"/>
      <c r="H200" s="143"/>
      <c r="I200" s="136" t="str">
        <f t="shared" si="15"/>
        <v xml:space="preserve"> </v>
      </c>
      <c r="J200" s="136" t="str">
        <f t="shared" si="16"/>
        <v xml:space="preserve">, </v>
      </c>
    </row>
    <row r="201" spans="1:10" x14ac:dyDescent="0.2">
      <c r="A201" s="142" t="str">
        <f t="shared" si="20"/>
        <v>I</v>
      </c>
      <c r="B201" s="136" t="str">
        <f t="shared" si="18"/>
        <v>I07</v>
      </c>
      <c r="C201" s="142" t="s">
        <v>130</v>
      </c>
      <c r="D201" s="143"/>
      <c r="E201" s="143"/>
      <c r="F201" s="153"/>
      <c r="G201" s="144"/>
      <c r="H201" s="143"/>
      <c r="I201" s="136" t="str">
        <f t="shared" si="15"/>
        <v xml:space="preserve"> </v>
      </c>
      <c r="J201" s="136" t="str">
        <f t="shared" si="16"/>
        <v xml:space="preserve">, </v>
      </c>
    </row>
    <row r="202" spans="1:10" x14ac:dyDescent="0.2">
      <c r="A202" s="142" t="str">
        <f t="shared" si="20"/>
        <v>I</v>
      </c>
      <c r="B202" s="136" t="str">
        <f t="shared" si="18"/>
        <v>I08</v>
      </c>
      <c r="C202" s="142" t="s">
        <v>131</v>
      </c>
      <c r="D202" s="143"/>
      <c r="E202" s="143"/>
      <c r="F202" s="153"/>
      <c r="G202" s="144"/>
      <c r="H202" s="143"/>
      <c r="I202" s="136" t="str">
        <f t="shared" si="15"/>
        <v xml:space="preserve"> </v>
      </c>
      <c r="J202" s="136" t="str">
        <f t="shared" si="16"/>
        <v xml:space="preserve">, </v>
      </c>
    </row>
    <row r="203" spans="1:10" x14ac:dyDescent="0.2">
      <c r="A203" s="142" t="str">
        <f t="shared" si="20"/>
        <v>I</v>
      </c>
      <c r="B203" s="136" t="str">
        <f t="shared" si="18"/>
        <v>I09</v>
      </c>
      <c r="C203" s="142" t="s">
        <v>132</v>
      </c>
      <c r="D203" s="143"/>
      <c r="E203" s="143"/>
      <c r="F203" s="153"/>
      <c r="G203" s="144"/>
      <c r="H203" s="143"/>
      <c r="I203" s="136" t="str">
        <f t="shared" si="15"/>
        <v xml:space="preserve"> </v>
      </c>
      <c r="J203" s="136" t="str">
        <f t="shared" si="16"/>
        <v xml:space="preserve">, </v>
      </c>
    </row>
    <row r="204" spans="1:10" x14ac:dyDescent="0.2">
      <c r="A204" s="142" t="str">
        <f t="shared" si="20"/>
        <v>I</v>
      </c>
      <c r="B204" s="136" t="str">
        <f t="shared" si="18"/>
        <v>I10</v>
      </c>
      <c r="C204" s="142" t="s">
        <v>133</v>
      </c>
      <c r="D204" s="143"/>
      <c r="E204" s="143"/>
      <c r="F204" s="153"/>
      <c r="G204" s="144"/>
      <c r="H204" s="143"/>
      <c r="I204" s="136" t="str">
        <f t="shared" ref="I204:I267" si="21">D204&amp;" "&amp;E204</f>
        <v xml:space="preserve"> </v>
      </c>
      <c r="J204" s="136" t="str">
        <f t="shared" ref="J204:J267" si="22">E204&amp;", "&amp;D204</f>
        <v xml:space="preserve">, </v>
      </c>
    </row>
    <row r="205" spans="1:10" x14ac:dyDescent="0.2">
      <c r="A205" s="142" t="str">
        <f t="shared" si="20"/>
        <v>I</v>
      </c>
      <c r="B205" s="136" t="str">
        <f t="shared" si="18"/>
        <v>I11</v>
      </c>
      <c r="C205" s="142" t="s">
        <v>134</v>
      </c>
      <c r="D205" s="143"/>
      <c r="E205" s="143"/>
      <c r="F205" s="153"/>
      <c r="G205" s="144"/>
      <c r="H205" s="143"/>
      <c r="I205" s="136" t="str">
        <f t="shared" si="21"/>
        <v xml:space="preserve"> </v>
      </c>
      <c r="J205" s="136" t="str">
        <f t="shared" si="22"/>
        <v xml:space="preserve">, </v>
      </c>
    </row>
    <row r="206" spans="1:10" x14ac:dyDescent="0.2">
      <c r="A206" s="142" t="str">
        <f t="shared" si="20"/>
        <v>I</v>
      </c>
      <c r="B206" s="136" t="str">
        <f t="shared" si="18"/>
        <v>I12</v>
      </c>
      <c r="C206" s="142" t="s">
        <v>135</v>
      </c>
      <c r="D206" s="143"/>
      <c r="E206" s="143"/>
      <c r="F206" s="153"/>
      <c r="G206" s="144"/>
      <c r="H206" s="143"/>
      <c r="I206" s="136" t="str">
        <f t="shared" si="21"/>
        <v xml:space="preserve"> </v>
      </c>
      <c r="J206" s="136" t="str">
        <f t="shared" si="22"/>
        <v xml:space="preserve">, </v>
      </c>
    </row>
    <row r="207" spans="1:10" x14ac:dyDescent="0.2">
      <c r="A207" s="142" t="str">
        <f t="shared" si="20"/>
        <v>I</v>
      </c>
      <c r="B207" s="136" t="str">
        <f t="shared" si="18"/>
        <v>I13</v>
      </c>
      <c r="C207" s="142" t="s">
        <v>614</v>
      </c>
      <c r="D207" s="143"/>
      <c r="E207" s="143"/>
      <c r="F207" s="153"/>
      <c r="G207" s="144"/>
      <c r="H207" s="143"/>
      <c r="I207" s="136" t="str">
        <f t="shared" si="21"/>
        <v xml:space="preserve"> </v>
      </c>
      <c r="J207" s="136" t="str">
        <f t="shared" si="22"/>
        <v xml:space="preserve">, </v>
      </c>
    </row>
    <row r="208" spans="1:10" x14ac:dyDescent="0.2">
      <c r="A208" s="142" t="str">
        <f t="shared" si="20"/>
        <v>I</v>
      </c>
      <c r="B208" s="136" t="str">
        <f t="shared" si="18"/>
        <v>I14</v>
      </c>
      <c r="C208" s="142" t="s">
        <v>615</v>
      </c>
      <c r="D208" s="143"/>
      <c r="E208" s="143"/>
      <c r="F208" s="153"/>
      <c r="G208" s="144"/>
      <c r="H208" s="143"/>
      <c r="I208" s="136" t="str">
        <f t="shared" si="21"/>
        <v xml:space="preserve"> </v>
      </c>
      <c r="J208" s="136" t="str">
        <f t="shared" si="22"/>
        <v xml:space="preserve">, </v>
      </c>
    </row>
    <row r="209" spans="1:10" x14ac:dyDescent="0.2">
      <c r="A209" s="142" t="str">
        <f t="shared" si="20"/>
        <v>I</v>
      </c>
      <c r="B209" s="136" t="str">
        <f t="shared" si="18"/>
        <v>I15</v>
      </c>
      <c r="C209" s="142" t="s">
        <v>616</v>
      </c>
      <c r="D209" s="143"/>
      <c r="E209" s="143"/>
      <c r="F209" s="153"/>
      <c r="G209" s="144"/>
      <c r="H209" s="143"/>
      <c r="I209" s="136" t="str">
        <f t="shared" si="21"/>
        <v xml:space="preserve"> </v>
      </c>
      <c r="J209" s="136" t="str">
        <f t="shared" si="22"/>
        <v xml:space="preserve">, </v>
      </c>
    </row>
    <row r="210" spans="1:10" x14ac:dyDescent="0.2">
      <c r="A210" s="142" t="str">
        <f t="shared" si="20"/>
        <v>I</v>
      </c>
      <c r="B210" s="136" t="str">
        <f t="shared" si="18"/>
        <v>I16</v>
      </c>
      <c r="C210" s="142" t="s">
        <v>617</v>
      </c>
      <c r="D210" s="143"/>
      <c r="E210" s="143"/>
      <c r="F210" s="153"/>
      <c r="G210" s="144"/>
      <c r="H210" s="143"/>
      <c r="I210" s="136" t="str">
        <f t="shared" si="21"/>
        <v xml:space="preserve"> </v>
      </c>
      <c r="J210" s="136" t="str">
        <f t="shared" si="22"/>
        <v xml:space="preserve">, </v>
      </c>
    </row>
    <row r="211" spans="1:10" x14ac:dyDescent="0.2">
      <c r="A211" s="142" t="str">
        <f t="shared" si="20"/>
        <v>I</v>
      </c>
      <c r="B211" s="136" t="str">
        <f t="shared" si="18"/>
        <v>I17</v>
      </c>
      <c r="C211" s="142" t="s">
        <v>203</v>
      </c>
      <c r="D211" s="143"/>
      <c r="E211" s="143"/>
      <c r="F211" s="153"/>
      <c r="G211" s="144"/>
      <c r="H211" s="143"/>
      <c r="I211" s="136" t="str">
        <f t="shared" si="21"/>
        <v xml:space="preserve"> </v>
      </c>
      <c r="J211" s="136" t="str">
        <f t="shared" si="22"/>
        <v xml:space="preserve">, </v>
      </c>
    </row>
    <row r="212" spans="1:10" x14ac:dyDescent="0.2">
      <c r="A212" s="142" t="str">
        <f t="shared" si="20"/>
        <v>I</v>
      </c>
      <c r="B212" s="136" t="str">
        <f t="shared" si="18"/>
        <v>I18</v>
      </c>
      <c r="C212" s="142" t="s">
        <v>204</v>
      </c>
      <c r="D212" s="143"/>
      <c r="E212" s="143"/>
      <c r="F212" s="153"/>
      <c r="G212" s="144"/>
      <c r="H212" s="143"/>
      <c r="I212" s="136" t="str">
        <f t="shared" si="21"/>
        <v xml:space="preserve"> </v>
      </c>
      <c r="J212" s="136" t="str">
        <f t="shared" si="22"/>
        <v xml:space="preserve">, </v>
      </c>
    </row>
    <row r="213" spans="1:10" x14ac:dyDescent="0.2">
      <c r="A213" s="142" t="str">
        <f t="shared" si="20"/>
        <v>I</v>
      </c>
      <c r="B213" s="136" t="str">
        <f t="shared" si="18"/>
        <v>I19</v>
      </c>
      <c r="C213" s="142" t="s">
        <v>205</v>
      </c>
      <c r="D213" s="143"/>
      <c r="E213" s="143"/>
      <c r="F213" s="153"/>
      <c r="G213" s="144"/>
      <c r="H213" s="143"/>
      <c r="I213" s="136" t="str">
        <f t="shared" si="21"/>
        <v xml:space="preserve"> </v>
      </c>
      <c r="J213" s="136" t="str">
        <f t="shared" si="22"/>
        <v xml:space="preserve">, </v>
      </c>
    </row>
    <row r="214" spans="1:10" x14ac:dyDescent="0.2">
      <c r="A214" s="142" t="str">
        <f t="shared" si="20"/>
        <v>I</v>
      </c>
      <c r="B214" s="136" t="str">
        <f t="shared" si="18"/>
        <v>I20</v>
      </c>
      <c r="C214" s="142" t="s">
        <v>206</v>
      </c>
      <c r="D214" s="143"/>
      <c r="E214" s="143"/>
      <c r="F214" s="153"/>
      <c r="G214" s="144"/>
      <c r="H214" s="143"/>
      <c r="I214" s="136" t="str">
        <f t="shared" si="21"/>
        <v xml:space="preserve"> </v>
      </c>
      <c r="J214" s="136" t="str">
        <f t="shared" si="22"/>
        <v xml:space="preserve">, </v>
      </c>
    </row>
    <row r="215" spans="1:10" x14ac:dyDescent="0.2">
      <c r="A215" s="142" t="str">
        <f t="shared" si="20"/>
        <v>I</v>
      </c>
      <c r="B215" s="136" t="str">
        <f>A215&amp;"21"</f>
        <v>I21</v>
      </c>
      <c r="C215" s="142" t="s">
        <v>640</v>
      </c>
      <c r="D215" s="143"/>
      <c r="E215" s="143"/>
      <c r="F215" s="153"/>
      <c r="G215" s="144"/>
      <c r="H215" s="143"/>
      <c r="I215" s="136" t="str">
        <f t="shared" si="21"/>
        <v xml:space="preserve"> </v>
      </c>
      <c r="J215" s="136" t="str">
        <f t="shared" si="22"/>
        <v xml:space="preserve">, </v>
      </c>
    </row>
    <row r="216" spans="1:10" x14ac:dyDescent="0.2">
      <c r="A216" s="142" t="str">
        <f t="shared" si="20"/>
        <v>I</v>
      </c>
      <c r="B216" s="136" t="str">
        <f>A216&amp;"22"</f>
        <v>I22</v>
      </c>
      <c r="C216" s="142" t="s">
        <v>640</v>
      </c>
      <c r="D216" s="143"/>
      <c r="E216" s="143"/>
      <c r="F216" s="153"/>
      <c r="G216" s="144"/>
      <c r="H216" s="143"/>
      <c r="I216" s="136" t="str">
        <f t="shared" si="21"/>
        <v xml:space="preserve"> </v>
      </c>
      <c r="J216" s="136" t="str">
        <f t="shared" si="22"/>
        <v xml:space="preserve">, </v>
      </c>
    </row>
    <row r="217" spans="1:10" x14ac:dyDescent="0.2">
      <c r="A217" s="142" t="str">
        <f t="shared" si="20"/>
        <v>I</v>
      </c>
      <c r="B217" s="136" t="str">
        <f>A217&amp;"23"</f>
        <v>I23</v>
      </c>
      <c r="C217" s="142" t="s">
        <v>640</v>
      </c>
      <c r="D217" s="143"/>
      <c r="E217" s="143"/>
      <c r="F217" s="153"/>
      <c r="G217" s="144"/>
      <c r="H217" s="143"/>
      <c r="I217" s="136" t="str">
        <f t="shared" si="21"/>
        <v xml:space="preserve"> </v>
      </c>
      <c r="J217" s="136" t="str">
        <f t="shared" si="22"/>
        <v xml:space="preserve">, </v>
      </c>
    </row>
    <row r="218" spans="1:10" x14ac:dyDescent="0.2">
      <c r="A218" s="142" t="str">
        <f t="shared" si="20"/>
        <v>I</v>
      </c>
      <c r="B218" s="136" t="str">
        <f>A218&amp;"24"</f>
        <v>I24</v>
      </c>
      <c r="C218" s="142" t="s">
        <v>640</v>
      </c>
      <c r="D218" s="143"/>
      <c r="E218" s="143"/>
      <c r="F218" s="153"/>
      <c r="G218" s="144"/>
      <c r="H218" s="143"/>
      <c r="I218" s="136" t="str">
        <f t="shared" si="21"/>
        <v xml:space="preserve"> </v>
      </c>
      <c r="J218" s="136" t="str">
        <f t="shared" si="22"/>
        <v xml:space="preserve">, </v>
      </c>
    </row>
    <row r="219" spans="1:10" x14ac:dyDescent="0.2">
      <c r="A219" s="142" t="s">
        <v>213</v>
      </c>
      <c r="B219" s="136" t="str">
        <f t="shared" ref="B219:B282" si="23">A219&amp;C219</f>
        <v>J01</v>
      </c>
      <c r="C219" s="142" t="s">
        <v>124</v>
      </c>
      <c r="D219" s="143"/>
      <c r="E219" s="143"/>
      <c r="F219" s="153"/>
      <c r="G219" s="144"/>
      <c r="H219" s="143"/>
      <c r="I219" s="136" t="str">
        <f t="shared" si="21"/>
        <v xml:space="preserve"> </v>
      </c>
      <c r="J219" s="136" t="str">
        <f t="shared" si="22"/>
        <v xml:space="preserve">, </v>
      </c>
    </row>
    <row r="220" spans="1:10" x14ac:dyDescent="0.2">
      <c r="A220" s="142" t="str">
        <f t="shared" ref="A220:A242" si="24">A219</f>
        <v>J</v>
      </c>
      <c r="B220" s="136" t="str">
        <f t="shared" si="23"/>
        <v>J02</v>
      </c>
      <c r="C220" s="142" t="s">
        <v>125</v>
      </c>
      <c r="D220" s="143"/>
      <c r="E220" s="143"/>
      <c r="F220" s="153"/>
      <c r="G220" s="144"/>
      <c r="H220" s="143"/>
      <c r="I220" s="136" t="str">
        <f t="shared" si="21"/>
        <v xml:space="preserve"> </v>
      </c>
      <c r="J220" s="136" t="str">
        <f t="shared" si="22"/>
        <v xml:space="preserve">, </v>
      </c>
    </row>
    <row r="221" spans="1:10" x14ac:dyDescent="0.2">
      <c r="A221" s="142" t="str">
        <f t="shared" si="24"/>
        <v>J</v>
      </c>
      <c r="B221" s="136" t="str">
        <f t="shared" si="23"/>
        <v>J03</v>
      </c>
      <c r="C221" s="142" t="s">
        <v>126</v>
      </c>
      <c r="D221" s="143"/>
      <c r="E221" s="143"/>
      <c r="F221" s="153"/>
      <c r="G221" s="144"/>
      <c r="H221" s="143"/>
      <c r="I221" s="136" t="str">
        <f t="shared" si="21"/>
        <v xml:space="preserve"> </v>
      </c>
      <c r="J221" s="136" t="str">
        <f t="shared" si="22"/>
        <v xml:space="preserve">, </v>
      </c>
    </row>
    <row r="222" spans="1:10" x14ac:dyDescent="0.2">
      <c r="A222" s="142" t="str">
        <f t="shared" si="24"/>
        <v>J</v>
      </c>
      <c r="B222" s="136" t="str">
        <f t="shared" si="23"/>
        <v>J04</v>
      </c>
      <c r="C222" s="142" t="s">
        <v>127</v>
      </c>
      <c r="D222" s="143"/>
      <c r="E222" s="143"/>
      <c r="F222" s="153"/>
      <c r="G222" s="144"/>
      <c r="H222" s="143"/>
      <c r="I222" s="136" t="str">
        <f t="shared" si="21"/>
        <v xml:space="preserve"> </v>
      </c>
      <c r="J222" s="136" t="str">
        <f t="shared" si="22"/>
        <v xml:space="preserve">, </v>
      </c>
    </row>
    <row r="223" spans="1:10" x14ac:dyDescent="0.2">
      <c r="A223" s="142" t="str">
        <f t="shared" si="24"/>
        <v>J</v>
      </c>
      <c r="B223" s="136" t="str">
        <f t="shared" si="23"/>
        <v>J05</v>
      </c>
      <c r="C223" s="142" t="s">
        <v>128</v>
      </c>
      <c r="D223" s="143"/>
      <c r="E223" s="143"/>
      <c r="F223" s="153"/>
      <c r="G223" s="144"/>
      <c r="H223" s="143"/>
      <c r="I223" s="136" t="str">
        <f t="shared" si="21"/>
        <v xml:space="preserve"> </v>
      </c>
      <c r="J223" s="136" t="str">
        <f t="shared" si="22"/>
        <v xml:space="preserve">, </v>
      </c>
    </row>
    <row r="224" spans="1:10" x14ac:dyDescent="0.2">
      <c r="A224" s="142" t="str">
        <f t="shared" si="24"/>
        <v>J</v>
      </c>
      <c r="B224" s="136" t="str">
        <f t="shared" si="23"/>
        <v>J06</v>
      </c>
      <c r="C224" s="142" t="s">
        <v>129</v>
      </c>
      <c r="D224" s="143"/>
      <c r="E224" s="143"/>
      <c r="F224" s="153"/>
      <c r="G224" s="144"/>
      <c r="H224" s="143"/>
      <c r="I224" s="136" t="str">
        <f t="shared" si="21"/>
        <v xml:space="preserve"> </v>
      </c>
      <c r="J224" s="136" t="str">
        <f t="shared" si="22"/>
        <v xml:space="preserve">, </v>
      </c>
    </row>
    <row r="225" spans="1:10" x14ac:dyDescent="0.2">
      <c r="A225" s="142" t="str">
        <f t="shared" si="24"/>
        <v>J</v>
      </c>
      <c r="B225" s="136" t="str">
        <f t="shared" si="23"/>
        <v>J07</v>
      </c>
      <c r="C225" s="142" t="s">
        <v>130</v>
      </c>
      <c r="D225" s="143"/>
      <c r="E225" s="143"/>
      <c r="F225" s="153"/>
      <c r="G225" s="144"/>
      <c r="H225" s="143"/>
      <c r="I225" s="136" t="str">
        <f t="shared" si="21"/>
        <v xml:space="preserve"> </v>
      </c>
      <c r="J225" s="136" t="str">
        <f t="shared" si="22"/>
        <v xml:space="preserve">, </v>
      </c>
    </row>
    <row r="226" spans="1:10" x14ac:dyDescent="0.2">
      <c r="A226" s="142" t="str">
        <f t="shared" si="24"/>
        <v>J</v>
      </c>
      <c r="B226" s="136" t="str">
        <f t="shared" si="23"/>
        <v>J08</v>
      </c>
      <c r="C226" s="142" t="s">
        <v>131</v>
      </c>
      <c r="D226" s="143"/>
      <c r="E226" s="143"/>
      <c r="F226" s="153"/>
      <c r="G226" s="144"/>
      <c r="H226" s="143"/>
      <c r="I226" s="136" t="str">
        <f t="shared" si="21"/>
        <v xml:space="preserve"> </v>
      </c>
      <c r="J226" s="136" t="str">
        <f t="shared" si="22"/>
        <v xml:space="preserve">, </v>
      </c>
    </row>
    <row r="227" spans="1:10" x14ac:dyDescent="0.2">
      <c r="A227" s="142" t="str">
        <f t="shared" si="24"/>
        <v>J</v>
      </c>
      <c r="B227" s="136" t="str">
        <f t="shared" si="23"/>
        <v>J09</v>
      </c>
      <c r="C227" s="142" t="s">
        <v>132</v>
      </c>
      <c r="D227" s="143"/>
      <c r="E227" s="143"/>
      <c r="F227" s="153"/>
      <c r="G227" s="144"/>
      <c r="H227" s="143"/>
      <c r="I227" s="136" t="str">
        <f t="shared" si="21"/>
        <v xml:space="preserve"> </v>
      </c>
      <c r="J227" s="136" t="str">
        <f t="shared" si="22"/>
        <v xml:space="preserve">, </v>
      </c>
    </row>
    <row r="228" spans="1:10" x14ac:dyDescent="0.2">
      <c r="A228" s="142" t="str">
        <f t="shared" si="24"/>
        <v>J</v>
      </c>
      <c r="B228" s="136" t="str">
        <f t="shared" si="23"/>
        <v>J10</v>
      </c>
      <c r="C228" s="142" t="s">
        <v>133</v>
      </c>
      <c r="D228" s="143"/>
      <c r="E228" s="143"/>
      <c r="F228" s="153"/>
      <c r="G228" s="144"/>
      <c r="H228" s="143"/>
      <c r="I228" s="136" t="str">
        <f t="shared" si="21"/>
        <v xml:space="preserve"> </v>
      </c>
      <c r="J228" s="136" t="str">
        <f t="shared" si="22"/>
        <v xml:space="preserve">, </v>
      </c>
    </row>
    <row r="229" spans="1:10" x14ac:dyDescent="0.2">
      <c r="A229" s="142" t="str">
        <f t="shared" si="24"/>
        <v>J</v>
      </c>
      <c r="B229" s="136" t="str">
        <f t="shared" si="23"/>
        <v>J11</v>
      </c>
      <c r="C229" s="142" t="s">
        <v>134</v>
      </c>
      <c r="D229" s="143"/>
      <c r="E229" s="143"/>
      <c r="F229" s="153"/>
      <c r="G229" s="144"/>
      <c r="H229" s="143"/>
      <c r="I229" s="136" t="str">
        <f t="shared" si="21"/>
        <v xml:space="preserve"> </v>
      </c>
      <c r="J229" s="136" t="str">
        <f t="shared" si="22"/>
        <v xml:space="preserve">, </v>
      </c>
    </row>
    <row r="230" spans="1:10" x14ac:dyDescent="0.2">
      <c r="A230" s="142" t="str">
        <f t="shared" si="24"/>
        <v>J</v>
      </c>
      <c r="B230" s="136" t="str">
        <f t="shared" si="23"/>
        <v>J12</v>
      </c>
      <c r="C230" s="142" t="s">
        <v>135</v>
      </c>
      <c r="D230" s="143"/>
      <c r="E230" s="143"/>
      <c r="F230" s="153"/>
      <c r="G230" s="144"/>
      <c r="H230" s="143"/>
      <c r="I230" s="136" t="str">
        <f t="shared" si="21"/>
        <v xml:space="preserve"> </v>
      </c>
      <c r="J230" s="136" t="str">
        <f t="shared" si="22"/>
        <v xml:space="preserve">, </v>
      </c>
    </row>
    <row r="231" spans="1:10" x14ac:dyDescent="0.2">
      <c r="A231" s="142" t="str">
        <f t="shared" si="24"/>
        <v>J</v>
      </c>
      <c r="B231" s="136" t="str">
        <f t="shared" si="23"/>
        <v>J13</v>
      </c>
      <c r="C231" s="142" t="s">
        <v>614</v>
      </c>
      <c r="D231" s="143"/>
      <c r="E231" s="143"/>
      <c r="F231" s="153"/>
      <c r="G231" s="144"/>
      <c r="H231" s="143"/>
      <c r="I231" s="136" t="str">
        <f t="shared" si="21"/>
        <v xml:space="preserve"> </v>
      </c>
      <c r="J231" s="136" t="str">
        <f t="shared" si="22"/>
        <v xml:space="preserve">, </v>
      </c>
    </row>
    <row r="232" spans="1:10" x14ac:dyDescent="0.2">
      <c r="A232" s="142" t="str">
        <f t="shared" si="24"/>
        <v>J</v>
      </c>
      <c r="B232" s="136" t="str">
        <f t="shared" si="23"/>
        <v>J14</v>
      </c>
      <c r="C232" s="142" t="s">
        <v>615</v>
      </c>
      <c r="D232" s="143"/>
      <c r="E232" s="143"/>
      <c r="F232" s="153"/>
      <c r="G232" s="144"/>
      <c r="H232" s="143"/>
      <c r="I232" s="136" t="str">
        <f t="shared" si="21"/>
        <v xml:space="preserve"> </v>
      </c>
      <c r="J232" s="136" t="str">
        <f t="shared" si="22"/>
        <v xml:space="preserve">, </v>
      </c>
    </row>
    <row r="233" spans="1:10" x14ac:dyDescent="0.2">
      <c r="A233" s="142" t="str">
        <f t="shared" si="24"/>
        <v>J</v>
      </c>
      <c r="B233" s="136" t="str">
        <f t="shared" si="23"/>
        <v>J15</v>
      </c>
      <c r="C233" s="142" t="s">
        <v>616</v>
      </c>
      <c r="D233" s="143"/>
      <c r="E233" s="143"/>
      <c r="F233" s="153"/>
      <c r="G233" s="144"/>
      <c r="H233" s="143"/>
      <c r="I233" s="136" t="str">
        <f t="shared" si="21"/>
        <v xml:space="preserve"> </v>
      </c>
      <c r="J233" s="136" t="str">
        <f t="shared" si="22"/>
        <v xml:space="preserve">, </v>
      </c>
    </row>
    <row r="234" spans="1:10" x14ac:dyDescent="0.2">
      <c r="A234" s="142" t="str">
        <f t="shared" si="24"/>
        <v>J</v>
      </c>
      <c r="B234" s="136" t="str">
        <f t="shared" si="23"/>
        <v>J16</v>
      </c>
      <c r="C234" s="142" t="s">
        <v>617</v>
      </c>
      <c r="D234" s="143"/>
      <c r="E234" s="143"/>
      <c r="F234" s="153"/>
      <c r="G234" s="144"/>
      <c r="H234" s="143"/>
      <c r="I234" s="136" t="str">
        <f t="shared" si="21"/>
        <v xml:space="preserve"> </v>
      </c>
      <c r="J234" s="136" t="str">
        <f t="shared" si="22"/>
        <v xml:space="preserve">, </v>
      </c>
    </row>
    <row r="235" spans="1:10" x14ac:dyDescent="0.2">
      <c r="A235" s="142" t="str">
        <f t="shared" si="24"/>
        <v>J</v>
      </c>
      <c r="B235" s="136" t="str">
        <f t="shared" si="23"/>
        <v>J17</v>
      </c>
      <c r="C235" s="142" t="s">
        <v>203</v>
      </c>
      <c r="D235" s="143"/>
      <c r="E235" s="143"/>
      <c r="F235" s="153"/>
      <c r="G235" s="144"/>
      <c r="H235" s="143"/>
      <c r="I235" s="136" t="str">
        <f t="shared" si="21"/>
        <v xml:space="preserve"> </v>
      </c>
      <c r="J235" s="136" t="str">
        <f t="shared" si="22"/>
        <v xml:space="preserve">, </v>
      </c>
    </row>
    <row r="236" spans="1:10" x14ac:dyDescent="0.2">
      <c r="A236" s="142" t="str">
        <f t="shared" si="24"/>
        <v>J</v>
      </c>
      <c r="B236" s="136" t="str">
        <f t="shared" si="23"/>
        <v>J18</v>
      </c>
      <c r="C236" s="142" t="s">
        <v>204</v>
      </c>
      <c r="D236" s="143"/>
      <c r="E236" s="143"/>
      <c r="F236" s="153"/>
      <c r="G236" s="144"/>
      <c r="H236" s="143"/>
      <c r="I236" s="136" t="str">
        <f t="shared" si="21"/>
        <v xml:space="preserve"> </v>
      </c>
      <c r="J236" s="136" t="str">
        <f t="shared" si="22"/>
        <v xml:space="preserve">, </v>
      </c>
    </row>
    <row r="237" spans="1:10" x14ac:dyDescent="0.2">
      <c r="A237" s="142" t="str">
        <f t="shared" si="24"/>
        <v>J</v>
      </c>
      <c r="B237" s="136" t="str">
        <f t="shared" si="23"/>
        <v>J19</v>
      </c>
      <c r="C237" s="142" t="s">
        <v>205</v>
      </c>
      <c r="D237" s="143"/>
      <c r="E237" s="143"/>
      <c r="F237" s="153"/>
      <c r="G237" s="144"/>
      <c r="H237" s="143"/>
      <c r="I237" s="136" t="str">
        <f t="shared" si="21"/>
        <v xml:space="preserve"> </v>
      </c>
      <c r="J237" s="136" t="str">
        <f t="shared" si="22"/>
        <v xml:space="preserve">, </v>
      </c>
    </row>
    <row r="238" spans="1:10" x14ac:dyDescent="0.2">
      <c r="A238" s="142" t="str">
        <f t="shared" si="24"/>
        <v>J</v>
      </c>
      <c r="B238" s="136" t="str">
        <f t="shared" si="23"/>
        <v>J20</v>
      </c>
      <c r="C238" s="142" t="s">
        <v>206</v>
      </c>
      <c r="D238" s="143"/>
      <c r="E238" s="143"/>
      <c r="F238" s="153"/>
      <c r="G238" s="144"/>
      <c r="H238" s="143"/>
      <c r="I238" s="136" t="str">
        <f t="shared" si="21"/>
        <v xml:space="preserve"> </v>
      </c>
      <c r="J238" s="136" t="str">
        <f t="shared" si="22"/>
        <v xml:space="preserve">, </v>
      </c>
    </row>
    <row r="239" spans="1:10" x14ac:dyDescent="0.2">
      <c r="A239" s="142" t="str">
        <f t="shared" si="24"/>
        <v>J</v>
      </c>
      <c r="B239" s="136" t="str">
        <f>A239&amp;"21"</f>
        <v>J21</v>
      </c>
      <c r="C239" s="142" t="s">
        <v>640</v>
      </c>
      <c r="D239" s="143"/>
      <c r="E239" s="143"/>
      <c r="F239" s="153"/>
      <c r="G239" s="144"/>
      <c r="H239" s="143"/>
      <c r="I239" s="136" t="str">
        <f t="shared" si="21"/>
        <v xml:space="preserve"> </v>
      </c>
      <c r="J239" s="136" t="str">
        <f t="shared" si="22"/>
        <v xml:space="preserve">, </v>
      </c>
    </row>
    <row r="240" spans="1:10" x14ac:dyDescent="0.2">
      <c r="A240" s="142" t="str">
        <f t="shared" si="24"/>
        <v>J</v>
      </c>
      <c r="B240" s="136" t="str">
        <f>A240&amp;"22"</f>
        <v>J22</v>
      </c>
      <c r="C240" s="142" t="s">
        <v>640</v>
      </c>
      <c r="D240" s="143"/>
      <c r="E240" s="143"/>
      <c r="F240" s="153"/>
      <c r="G240" s="144"/>
      <c r="H240" s="143"/>
      <c r="I240" s="136" t="str">
        <f t="shared" si="21"/>
        <v xml:space="preserve"> </v>
      </c>
      <c r="J240" s="136" t="str">
        <f t="shared" si="22"/>
        <v xml:space="preserve">, </v>
      </c>
    </row>
    <row r="241" spans="1:10" x14ac:dyDescent="0.2">
      <c r="A241" s="142" t="str">
        <f t="shared" si="24"/>
        <v>J</v>
      </c>
      <c r="B241" s="136" t="str">
        <f>A241&amp;"23"</f>
        <v>J23</v>
      </c>
      <c r="C241" s="142" t="s">
        <v>640</v>
      </c>
      <c r="D241" s="143"/>
      <c r="E241" s="143"/>
      <c r="F241" s="153"/>
      <c r="G241" s="144"/>
      <c r="H241" s="143"/>
      <c r="I241" s="136" t="str">
        <f t="shared" si="21"/>
        <v xml:space="preserve"> </v>
      </c>
      <c r="J241" s="136" t="str">
        <f t="shared" si="22"/>
        <v xml:space="preserve">, </v>
      </c>
    </row>
    <row r="242" spans="1:10" x14ac:dyDescent="0.2">
      <c r="A242" s="142" t="str">
        <f t="shared" si="24"/>
        <v>J</v>
      </c>
      <c r="B242" s="136" t="str">
        <f>A242&amp;"24"</f>
        <v>J24</v>
      </c>
      <c r="C242" s="142" t="s">
        <v>640</v>
      </c>
      <c r="D242" s="143"/>
      <c r="E242" s="143"/>
      <c r="F242" s="153"/>
      <c r="G242" s="144"/>
      <c r="H242" s="143"/>
      <c r="I242" s="136" t="str">
        <f t="shared" si="21"/>
        <v xml:space="preserve"> </v>
      </c>
      <c r="J242" s="136" t="str">
        <f t="shared" si="22"/>
        <v xml:space="preserve">, </v>
      </c>
    </row>
    <row r="243" spans="1:10" x14ac:dyDescent="0.2">
      <c r="A243" s="142" t="s">
        <v>207</v>
      </c>
      <c r="B243" s="136" t="str">
        <f t="shared" si="23"/>
        <v>K01</v>
      </c>
      <c r="C243" s="142" t="s">
        <v>124</v>
      </c>
      <c r="D243" s="143"/>
      <c r="E243" s="143"/>
      <c r="F243" s="153"/>
      <c r="G243" s="144"/>
      <c r="H243" s="143"/>
      <c r="I243" s="136" t="str">
        <f t="shared" si="21"/>
        <v xml:space="preserve"> </v>
      </c>
      <c r="J243" s="136" t="str">
        <f t="shared" si="22"/>
        <v xml:space="preserve">, </v>
      </c>
    </row>
    <row r="244" spans="1:10" x14ac:dyDescent="0.2">
      <c r="A244" s="142" t="str">
        <f t="shared" ref="A244:A266" si="25">A243</f>
        <v>K</v>
      </c>
      <c r="B244" s="136" t="str">
        <f t="shared" si="23"/>
        <v>K02</v>
      </c>
      <c r="C244" s="142" t="s">
        <v>125</v>
      </c>
      <c r="D244" s="143"/>
      <c r="E244" s="143"/>
      <c r="F244" s="153"/>
      <c r="G244" s="144"/>
      <c r="H244" s="143"/>
      <c r="I244" s="136" t="str">
        <f t="shared" si="21"/>
        <v xml:space="preserve"> </v>
      </c>
      <c r="J244" s="136" t="str">
        <f t="shared" si="22"/>
        <v xml:space="preserve">, </v>
      </c>
    </row>
    <row r="245" spans="1:10" x14ac:dyDescent="0.2">
      <c r="A245" s="142" t="str">
        <f t="shared" si="25"/>
        <v>K</v>
      </c>
      <c r="B245" s="136" t="str">
        <f t="shared" si="23"/>
        <v>K03</v>
      </c>
      <c r="C245" s="142" t="s">
        <v>126</v>
      </c>
      <c r="D245" s="143"/>
      <c r="E245" s="143"/>
      <c r="F245" s="153"/>
      <c r="G245" s="144"/>
      <c r="H245" s="143"/>
      <c r="I245" s="136" t="str">
        <f t="shared" si="21"/>
        <v xml:space="preserve"> </v>
      </c>
      <c r="J245" s="136" t="str">
        <f t="shared" si="22"/>
        <v xml:space="preserve">, </v>
      </c>
    </row>
    <row r="246" spans="1:10" x14ac:dyDescent="0.2">
      <c r="A246" s="142" t="str">
        <f t="shared" si="25"/>
        <v>K</v>
      </c>
      <c r="B246" s="136" t="str">
        <f t="shared" si="23"/>
        <v>K04</v>
      </c>
      <c r="C246" s="142" t="s">
        <v>127</v>
      </c>
      <c r="D246" s="143"/>
      <c r="E246" s="143"/>
      <c r="F246" s="153"/>
      <c r="G246" s="144"/>
      <c r="H246" s="143"/>
      <c r="I246" s="136" t="str">
        <f t="shared" si="21"/>
        <v xml:space="preserve"> </v>
      </c>
      <c r="J246" s="136" t="str">
        <f t="shared" si="22"/>
        <v xml:space="preserve">, </v>
      </c>
    </row>
    <row r="247" spans="1:10" x14ac:dyDescent="0.2">
      <c r="A247" s="142" t="str">
        <f t="shared" si="25"/>
        <v>K</v>
      </c>
      <c r="B247" s="136" t="str">
        <f t="shared" si="23"/>
        <v>K05</v>
      </c>
      <c r="C247" s="142" t="s">
        <v>128</v>
      </c>
      <c r="D247" s="143"/>
      <c r="E247" s="143"/>
      <c r="F247" s="153"/>
      <c r="G247" s="144"/>
      <c r="H247" s="143"/>
      <c r="I247" s="136" t="str">
        <f t="shared" si="21"/>
        <v xml:space="preserve"> </v>
      </c>
      <c r="J247" s="136" t="str">
        <f t="shared" si="22"/>
        <v xml:space="preserve">, </v>
      </c>
    </row>
    <row r="248" spans="1:10" x14ac:dyDescent="0.2">
      <c r="A248" s="142" t="str">
        <f t="shared" si="25"/>
        <v>K</v>
      </c>
      <c r="B248" s="136" t="str">
        <f t="shared" si="23"/>
        <v>K06</v>
      </c>
      <c r="C248" s="142" t="s">
        <v>129</v>
      </c>
      <c r="D248" s="143"/>
      <c r="E248" s="143"/>
      <c r="F248" s="153"/>
      <c r="G248" s="144"/>
      <c r="H248" s="143"/>
      <c r="I248" s="136" t="str">
        <f t="shared" si="21"/>
        <v xml:space="preserve"> </v>
      </c>
      <c r="J248" s="136" t="str">
        <f t="shared" si="22"/>
        <v xml:space="preserve">, </v>
      </c>
    </row>
    <row r="249" spans="1:10" x14ac:dyDescent="0.2">
      <c r="A249" s="142" t="str">
        <f t="shared" si="25"/>
        <v>K</v>
      </c>
      <c r="B249" s="136" t="str">
        <f t="shared" si="23"/>
        <v>K07</v>
      </c>
      <c r="C249" s="142" t="s">
        <v>130</v>
      </c>
      <c r="D249" s="143"/>
      <c r="E249" s="143"/>
      <c r="F249" s="153"/>
      <c r="G249" s="144"/>
      <c r="H249" s="143"/>
      <c r="I249" s="136" t="str">
        <f t="shared" si="21"/>
        <v xml:space="preserve"> </v>
      </c>
      <c r="J249" s="136" t="str">
        <f t="shared" si="22"/>
        <v xml:space="preserve">, </v>
      </c>
    </row>
    <row r="250" spans="1:10" x14ac:dyDescent="0.2">
      <c r="A250" s="142" t="str">
        <f t="shared" si="25"/>
        <v>K</v>
      </c>
      <c r="B250" s="136" t="str">
        <f t="shared" si="23"/>
        <v>K08</v>
      </c>
      <c r="C250" s="142" t="s">
        <v>131</v>
      </c>
      <c r="D250" s="143"/>
      <c r="E250" s="143"/>
      <c r="F250" s="153"/>
      <c r="G250" s="144"/>
      <c r="H250" s="143"/>
      <c r="I250" s="136" t="str">
        <f t="shared" si="21"/>
        <v xml:space="preserve"> </v>
      </c>
      <c r="J250" s="136" t="str">
        <f t="shared" si="22"/>
        <v xml:space="preserve">, </v>
      </c>
    </row>
    <row r="251" spans="1:10" x14ac:dyDescent="0.2">
      <c r="A251" s="142" t="str">
        <f t="shared" si="25"/>
        <v>K</v>
      </c>
      <c r="B251" s="136" t="str">
        <f t="shared" si="23"/>
        <v>K09</v>
      </c>
      <c r="C251" s="142" t="s">
        <v>132</v>
      </c>
      <c r="D251" s="143"/>
      <c r="E251" s="143"/>
      <c r="F251" s="153"/>
      <c r="G251" s="144"/>
      <c r="H251" s="143"/>
      <c r="I251" s="136" t="str">
        <f t="shared" si="21"/>
        <v xml:space="preserve"> </v>
      </c>
      <c r="J251" s="136" t="str">
        <f t="shared" si="22"/>
        <v xml:space="preserve">, </v>
      </c>
    </row>
    <row r="252" spans="1:10" x14ac:dyDescent="0.2">
      <c r="A252" s="142" t="str">
        <f t="shared" si="25"/>
        <v>K</v>
      </c>
      <c r="B252" s="136" t="str">
        <f t="shared" si="23"/>
        <v>K10</v>
      </c>
      <c r="C252" s="142" t="s">
        <v>133</v>
      </c>
      <c r="D252" s="143"/>
      <c r="E252" s="143"/>
      <c r="F252" s="153"/>
      <c r="G252" s="144"/>
      <c r="H252" s="143"/>
      <c r="I252" s="136" t="str">
        <f t="shared" si="21"/>
        <v xml:space="preserve"> </v>
      </c>
      <c r="J252" s="136" t="str">
        <f t="shared" si="22"/>
        <v xml:space="preserve">, </v>
      </c>
    </row>
    <row r="253" spans="1:10" x14ac:dyDescent="0.2">
      <c r="A253" s="142" t="str">
        <f t="shared" si="25"/>
        <v>K</v>
      </c>
      <c r="B253" s="136" t="str">
        <f t="shared" si="23"/>
        <v>K11</v>
      </c>
      <c r="C253" s="142" t="s">
        <v>134</v>
      </c>
      <c r="D253" s="143"/>
      <c r="E253" s="143"/>
      <c r="F253" s="153"/>
      <c r="G253" s="144"/>
      <c r="H253" s="143"/>
      <c r="I253" s="136" t="str">
        <f t="shared" si="21"/>
        <v xml:space="preserve"> </v>
      </c>
      <c r="J253" s="136" t="str">
        <f t="shared" si="22"/>
        <v xml:space="preserve">, </v>
      </c>
    </row>
    <row r="254" spans="1:10" x14ac:dyDescent="0.2">
      <c r="A254" s="142" t="str">
        <f t="shared" si="25"/>
        <v>K</v>
      </c>
      <c r="B254" s="136" t="str">
        <f t="shared" si="23"/>
        <v>K12</v>
      </c>
      <c r="C254" s="142" t="s">
        <v>135</v>
      </c>
      <c r="D254" s="143"/>
      <c r="E254" s="143"/>
      <c r="F254" s="153"/>
      <c r="G254" s="144"/>
      <c r="H254" s="143"/>
      <c r="I254" s="136" t="str">
        <f t="shared" si="21"/>
        <v xml:space="preserve"> </v>
      </c>
      <c r="J254" s="136" t="str">
        <f t="shared" si="22"/>
        <v xml:space="preserve">, </v>
      </c>
    </row>
    <row r="255" spans="1:10" x14ac:dyDescent="0.2">
      <c r="A255" s="142" t="str">
        <f t="shared" si="25"/>
        <v>K</v>
      </c>
      <c r="B255" s="136" t="str">
        <f t="shared" si="23"/>
        <v>K13</v>
      </c>
      <c r="C255" s="142" t="s">
        <v>614</v>
      </c>
      <c r="D255" s="143"/>
      <c r="E255" s="143"/>
      <c r="F255" s="153"/>
      <c r="G255" s="144"/>
      <c r="H255" s="143"/>
      <c r="I255" s="136" t="str">
        <f t="shared" si="21"/>
        <v xml:space="preserve"> </v>
      </c>
      <c r="J255" s="136" t="str">
        <f t="shared" si="22"/>
        <v xml:space="preserve">, </v>
      </c>
    </row>
    <row r="256" spans="1:10" x14ac:dyDescent="0.2">
      <c r="A256" s="142" t="str">
        <f t="shared" si="25"/>
        <v>K</v>
      </c>
      <c r="B256" s="136" t="str">
        <f t="shared" si="23"/>
        <v>K14</v>
      </c>
      <c r="C256" s="142" t="s">
        <v>615</v>
      </c>
      <c r="D256" s="143"/>
      <c r="E256" s="143"/>
      <c r="F256" s="153"/>
      <c r="G256" s="144"/>
      <c r="H256" s="143"/>
      <c r="I256" s="136" t="str">
        <f t="shared" si="21"/>
        <v xml:space="preserve"> </v>
      </c>
      <c r="J256" s="136" t="str">
        <f t="shared" si="22"/>
        <v xml:space="preserve">, </v>
      </c>
    </row>
    <row r="257" spans="1:10" x14ac:dyDescent="0.2">
      <c r="A257" s="142" t="str">
        <f t="shared" si="25"/>
        <v>K</v>
      </c>
      <c r="B257" s="136" t="str">
        <f t="shared" si="23"/>
        <v>K15</v>
      </c>
      <c r="C257" s="142" t="s">
        <v>616</v>
      </c>
      <c r="D257" s="143"/>
      <c r="E257" s="143"/>
      <c r="F257" s="153"/>
      <c r="G257" s="144"/>
      <c r="H257" s="143"/>
      <c r="I257" s="136" t="str">
        <f t="shared" si="21"/>
        <v xml:space="preserve"> </v>
      </c>
      <c r="J257" s="136" t="str">
        <f t="shared" si="22"/>
        <v xml:space="preserve">, </v>
      </c>
    </row>
    <row r="258" spans="1:10" x14ac:dyDescent="0.2">
      <c r="A258" s="142" t="str">
        <f t="shared" si="25"/>
        <v>K</v>
      </c>
      <c r="B258" s="136" t="str">
        <f t="shared" si="23"/>
        <v>K16</v>
      </c>
      <c r="C258" s="142" t="s">
        <v>617</v>
      </c>
      <c r="D258" s="143"/>
      <c r="E258" s="143"/>
      <c r="F258" s="153"/>
      <c r="G258" s="144"/>
      <c r="H258" s="143"/>
      <c r="I258" s="136" t="str">
        <f t="shared" si="21"/>
        <v xml:space="preserve"> </v>
      </c>
      <c r="J258" s="136" t="str">
        <f t="shared" si="22"/>
        <v xml:space="preserve">, </v>
      </c>
    </row>
    <row r="259" spans="1:10" x14ac:dyDescent="0.2">
      <c r="A259" s="142" t="str">
        <f t="shared" si="25"/>
        <v>K</v>
      </c>
      <c r="B259" s="136" t="str">
        <f t="shared" si="23"/>
        <v>K17</v>
      </c>
      <c r="C259" s="142" t="s">
        <v>203</v>
      </c>
      <c r="D259" s="143"/>
      <c r="E259" s="143"/>
      <c r="F259" s="153"/>
      <c r="G259" s="144"/>
      <c r="H259" s="143"/>
      <c r="I259" s="136" t="str">
        <f t="shared" si="21"/>
        <v xml:space="preserve"> </v>
      </c>
      <c r="J259" s="136" t="str">
        <f t="shared" si="22"/>
        <v xml:space="preserve">, </v>
      </c>
    </row>
    <row r="260" spans="1:10" x14ac:dyDescent="0.2">
      <c r="A260" s="142" t="str">
        <f t="shared" si="25"/>
        <v>K</v>
      </c>
      <c r="B260" s="136" t="str">
        <f t="shared" si="23"/>
        <v>K18</v>
      </c>
      <c r="C260" s="142" t="s">
        <v>204</v>
      </c>
      <c r="D260" s="143"/>
      <c r="E260" s="143"/>
      <c r="F260" s="153"/>
      <c r="G260" s="144"/>
      <c r="H260" s="143"/>
      <c r="I260" s="136" t="str">
        <f t="shared" si="21"/>
        <v xml:space="preserve"> </v>
      </c>
      <c r="J260" s="136" t="str">
        <f t="shared" si="22"/>
        <v xml:space="preserve">, </v>
      </c>
    </row>
    <row r="261" spans="1:10" x14ac:dyDescent="0.2">
      <c r="A261" s="142" t="str">
        <f t="shared" si="25"/>
        <v>K</v>
      </c>
      <c r="B261" s="136" t="str">
        <f t="shared" si="23"/>
        <v>K19</v>
      </c>
      <c r="C261" s="142" t="s">
        <v>205</v>
      </c>
      <c r="D261" s="143"/>
      <c r="E261" s="143"/>
      <c r="F261" s="153"/>
      <c r="G261" s="144"/>
      <c r="H261" s="143"/>
      <c r="I261" s="136" t="str">
        <f t="shared" si="21"/>
        <v xml:space="preserve"> </v>
      </c>
      <c r="J261" s="136" t="str">
        <f t="shared" si="22"/>
        <v xml:space="preserve">, </v>
      </c>
    </row>
    <row r="262" spans="1:10" x14ac:dyDescent="0.2">
      <c r="A262" s="142" t="str">
        <f t="shared" si="25"/>
        <v>K</v>
      </c>
      <c r="B262" s="136" t="str">
        <f t="shared" si="23"/>
        <v>K20</v>
      </c>
      <c r="C262" s="142" t="s">
        <v>206</v>
      </c>
      <c r="D262" s="143"/>
      <c r="E262" s="143"/>
      <c r="F262" s="153"/>
      <c r="G262" s="144"/>
      <c r="H262" s="143"/>
      <c r="I262" s="136" t="str">
        <f t="shared" si="21"/>
        <v xml:space="preserve"> </v>
      </c>
      <c r="J262" s="136" t="str">
        <f t="shared" si="22"/>
        <v xml:space="preserve">, </v>
      </c>
    </row>
    <row r="263" spans="1:10" x14ac:dyDescent="0.2">
      <c r="A263" s="142" t="str">
        <f t="shared" si="25"/>
        <v>K</v>
      </c>
      <c r="B263" s="136" t="str">
        <f>A263&amp;"21"</f>
        <v>K21</v>
      </c>
      <c r="C263" s="142" t="s">
        <v>640</v>
      </c>
      <c r="D263" s="143"/>
      <c r="E263" s="143"/>
      <c r="F263" s="153"/>
      <c r="G263" s="144"/>
      <c r="H263" s="143"/>
      <c r="I263" s="136" t="str">
        <f t="shared" si="21"/>
        <v xml:space="preserve"> </v>
      </c>
      <c r="J263" s="136" t="str">
        <f t="shared" si="22"/>
        <v xml:space="preserve">, </v>
      </c>
    </row>
    <row r="264" spans="1:10" x14ac:dyDescent="0.2">
      <c r="A264" s="142" t="str">
        <f t="shared" si="25"/>
        <v>K</v>
      </c>
      <c r="B264" s="136" t="str">
        <f>A264&amp;"22"</f>
        <v>K22</v>
      </c>
      <c r="C264" s="142" t="s">
        <v>640</v>
      </c>
      <c r="D264" s="143"/>
      <c r="E264" s="143"/>
      <c r="F264" s="153"/>
      <c r="G264" s="144"/>
      <c r="H264" s="143"/>
      <c r="I264" s="136" t="str">
        <f t="shared" si="21"/>
        <v xml:space="preserve"> </v>
      </c>
      <c r="J264" s="136" t="str">
        <f t="shared" si="22"/>
        <v xml:space="preserve">, </v>
      </c>
    </row>
    <row r="265" spans="1:10" x14ac:dyDescent="0.2">
      <c r="A265" s="142" t="str">
        <f t="shared" si="25"/>
        <v>K</v>
      </c>
      <c r="B265" s="136" t="str">
        <f>A265&amp;"23"</f>
        <v>K23</v>
      </c>
      <c r="C265" s="142" t="s">
        <v>640</v>
      </c>
      <c r="D265" s="143"/>
      <c r="E265" s="143"/>
      <c r="F265" s="153"/>
      <c r="G265" s="144"/>
      <c r="H265" s="143"/>
      <c r="I265" s="136" t="str">
        <f t="shared" si="21"/>
        <v xml:space="preserve"> </v>
      </c>
      <c r="J265" s="136" t="str">
        <f t="shared" si="22"/>
        <v xml:space="preserve">, </v>
      </c>
    </row>
    <row r="266" spans="1:10" x14ac:dyDescent="0.2">
      <c r="A266" s="142" t="str">
        <f t="shared" si="25"/>
        <v>K</v>
      </c>
      <c r="B266" s="136" t="str">
        <f>A266&amp;"24"</f>
        <v>K24</v>
      </c>
      <c r="C266" s="142" t="s">
        <v>640</v>
      </c>
      <c r="D266" s="143"/>
      <c r="E266" s="143"/>
      <c r="F266" s="153"/>
      <c r="G266" s="144"/>
      <c r="H266" s="143"/>
      <c r="I266" s="136" t="str">
        <f t="shared" si="21"/>
        <v xml:space="preserve"> </v>
      </c>
      <c r="J266" s="136" t="str">
        <f t="shared" si="22"/>
        <v xml:space="preserve">, </v>
      </c>
    </row>
    <row r="267" spans="1:10" x14ac:dyDescent="0.2">
      <c r="A267" s="142" t="s">
        <v>208</v>
      </c>
      <c r="B267" s="136" t="str">
        <f t="shared" si="23"/>
        <v>L01</v>
      </c>
      <c r="C267" s="142" t="s">
        <v>124</v>
      </c>
      <c r="D267" s="143"/>
      <c r="E267" s="143"/>
      <c r="F267" s="153"/>
      <c r="G267" s="144"/>
      <c r="H267" s="143"/>
      <c r="I267" s="136" t="str">
        <f t="shared" si="21"/>
        <v xml:space="preserve"> </v>
      </c>
      <c r="J267" s="136" t="str">
        <f t="shared" si="22"/>
        <v xml:space="preserve">, </v>
      </c>
    </row>
    <row r="268" spans="1:10" x14ac:dyDescent="0.2">
      <c r="A268" s="142" t="str">
        <f t="shared" ref="A268:A290" si="26">A267</f>
        <v>L</v>
      </c>
      <c r="B268" s="136" t="str">
        <f t="shared" si="23"/>
        <v>L02</v>
      </c>
      <c r="C268" s="142" t="s">
        <v>125</v>
      </c>
      <c r="D268" s="143"/>
      <c r="E268" s="143"/>
      <c r="F268" s="153"/>
      <c r="G268" s="144"/>
      <c r="H268" s="143"/>
      <c r="I268" s="136" t="str">
        <f t="shared" ref="I268:I330" si="27">D268&amp;" "&amp;E268</f>
        <v xml:space="preserve"> </v>
      </c>
      <c r="J268" s="136" t="str">
        <f t="shared" ref="J268:J330" si="28">E268&amp;", "&amp;D268</f>
        <v xml:space="preserve">, </v>
      </c>
    </row>
    <row r="269" spans="1:10" x14ac:dyDescent="0.2">
      <c r="A269" s="142" t="str">
        <f t="shared" si="26"/>
        <v>L</v>
      </c>
      <c r="B269" s="136" t="str">
        <f t="shared" si="23"/>
        <v>L03</v>
      </c>
      <c r="C269" s="142" t="s">
        <v>126</v>
      </c>
      <c r="D269" s="143"/>
      <c r="E269" s="143"/>
      <c r="F269" s="153"/>
      <c r="G269" s="144"/>
      <c r="H269" s="143"/>
      <c r="I269" s="136" t="str">
        <f t="shared" si="27"/>
        <v xml:space="preserve"> </v>
      </c>
      <c r="J269" s="136" t="str">
        <f t="shared" si="28"/>
        <v xml:space="preserve">, </v>
      </c>
    </row>
    <row r="270" spans="1:10" x14ac:dyDescent="0.2">
      <c r="A270" s="142" t="str">
        <f t="shared" si="26"/>
        <v>L</v>
      </c>
      <c r="B270" s="136" t="str">
        <f t="shared" si="23"/>
        <v>L04</v>
      </c>
      <c r="C270" s="142" t="s">
        <v>127</v>
      </c>
      <c r="D270" s="143"/>
      <c r="E270" s="143"/>
      <c r="F270" s="153"/>
      <c r="G270" s="144"/>
      <c r="H270" s="143"/>
      <c r="I270" s="136" t="str">
        <f t="shared" si="27"/>
        <v xml:space="preserve"> </v>
      </c>
      <c r="J270" s="136" t="str">
        <f t="shared" si="28"/>
        <v xml:space="preserve">, </v>
      </c>
    </row>
    <row r="271" spans="1:10" x14ac:dyDescent="0.2">
      <c r="A271" s="142" t="str">
        <f t="shared" si="26"/>
        <v>L</v>
      </c>
      <c r="B271" s="136" t="str">
        <f t="shared" si="23"/>
        <v>L05</v>
      </c>
      <c r="C271" s="142" t="s">
        <v>128</v>
      </c>
      <c r="D271" s="143"/>
      <c r="E271" s="143"/>
      <c r="F271" s="153"/>
      <c r="G271" s="144"/>
      <c r="H271" s="143"/>
      <c r="I271" s="136" t="str">
        <f t="shared" si="27"/>
        <v xml:space="preserve"> </v>
      </c>
      <c r="J271" s="136" t="str">
        <f t="shared" si="28"/>
        <v xml:space="preserve">, </v>
      </c>
    </row>
    <row r="272" spans="1:10" x14ac:dyDescent="0.2">
      <c r="A272" s="142" t="str">
        <f t="shared" si="26"/>
        <v>L</v>
      </c>
      <c r="B272" s="136" t="str">
        <f t="shared" si="23"/>
        <v>L06</v>
      </c>
      <c r="C272" s="142" t="s">
        <v>129</v>
      </c>
      <c r="D272" s="143"/>
      <c r="E272" s="143"/>
      <c r="F272" s="153"/>
      <c r="G272" s="144"/>
      <c r="H272" s="143"/>
      <c r="I272" s="136" t="str">
        <f t="shared" si="27"/>
        <v xml:space="preserve"> </v>
      </c>
      <c r="J272" s="136" t="str">
        <f t="shared" si="28"/>
        <v xml:space="preserve">, </v>
      </c>
    </row>
    <row r="273" spans="1:10" x14ac:dyDescent="0.2">
      <c r="A273" s="142" t="str">
        <f t="shared" si="26"/>
        <v>L</v>
      </c>
      <c r="B273" s="136" t="str">
        <f t="shared" si="23"/>
        <v>L07</v>
      </c>
      <c r="C273" s="142" t="s">
        <v>130</v>
      </c>
      <c r="D273" s="143"/>
      <c r="E273" s="143"/>
      <c r="F273" s="153"/>
      <c r="G273" s="144"/>
      <c r="H273" s="143"/>
      <c r="I273" s="136" t="str">
        <f t="shared" si="27"/>
        <v xml:space="preserve"> </v>
      </c>
      <c r="J273" s="136" t="str">
        <f t="shared" si="28"/>
        <v xml:space="preserve">, </v>
      </c>
    </row>
    <row r="274" spans="1:10" x14ac:dyDescent="0.2">
      <c r="A274" s="142" t="str">
        <f t="shared" si="26"/>
        <v>L</v>
      </c>
      <c r="B274" s="136" t="str">
        <f t="shared" si="23"/>
        <v>L08</v>
      </c>
      <c r="C274" s="142" t="s">
        <v>131</v>
      </c>
      <c r="D274" s="143"/>
      <c r="E274" s="143"/>
      <c r="F274" s="153"/>
      <c r="G274" s="144"/>
      <c r="H274" s="143"/>
      <c r="I274" s="136" t="str">
        <f t="shared" si="27"/>
        <v xml:space="preserve"> </v>
      </c>
      <c r="J274" s="136" t="str">
        <f t="shared" si="28"/>
        <v xml:space="preserve">, </v>
      </c>
    </row>
    <row r="275" spans="1:10" x14ac:dyDescent="0.2">
      <c r="A275" s="142" t="str">
        <f t="shared" si="26"/>
        <v>L</v>
      </c>
      <c r="B275" s="136" t="str">
        <f t="shared" si="23"/>
        <v>L09</v>
      </c>
      <c r="C275" s="142" t="s">
        <v>132</v>
      </c>
      <c r="D275" s="143"/>
      <c r="E275" s="143"/>
      <c r="F275" s="153"/>
      <c r="G275" s="144"/>
      <c r="H275" s="143"/>
      <c r="I275" s="136" t="str">
        <f t="shared" si="27"/>
        <v xml:space="preserve"> </v>
      </c>
      <c r="J275" s="136" t="str">
        <f t="shared" si="28"/>
        <v xml:space="preserve">, </v>
      </c>
    </row>
    <row r="276" spans="1:10" x14ac:dyDescent="0.2">
      <c r="A276" s="142" t="str">
        <f t="shared" si="26"/>
        <v>L</v>
      </c>
      <c r="B276" s="136" t="str">
        <f t="shared" si="23"/>
        <v>L10</v>
      </c>
      <c r="C276" s="142" t="s">
        <v>133</v>
      </c>
      <c r="D276" s="143"/>
      <c r="E276" s="143"/>
      <c r="F276" s="153"/>
      <c r="G276" s="144"/>
      <c r="H276" s="143"/>
      <c r="I276" s="136" t="str">
        <f t="shared" si="27"/>
        <v xml:space="preserve"> </v>
      </c>
      <c r="J276" s="136" t="str">
        <f t="shared" si="28"/>
        <v xml:space="preserve">, </v>
      </c>
    </row>
    <row r="277" spans="1:10" x14ac:dyDescent="0.2">
      <c r="A277" s="142" t="str">
        <f t="shared" si="26"/>
        <v>L</v>
      </c>
      <c r="B277" s="136" t="str">
        <f t="shared" si="23"/>
        <v>L11</v>
      </c>
      <c r="C277" s="142" t="s">
        <v>134</v>
      </c>
      <c r="D277" s="143"/>
      <c r="E277" s="143"/>
      <c r="F277" s="153"/>
      <c r="G277" s="144"/>
      <c r="H277" s="143"/>
      <c r="I277" s="136" t="str">
        <f t="shared" si="27"/>
        <v xml:space="preserve"> </v>
      </c>
      <c r="J277" s="136" t="str">
        <f t="shared" si="28"/>
        <v xml:space="preserve">, </v>
      </c>
    </row>
    <row r="278" spans="1:10" x14ac:dyDescent="0.2">
      <c r="A278" s="142" t="str">
        <f t="shared" si="26"/>
        <v>L</v>
      </c>
      <c r="B278" s="136" t="str">
        <f t="shared" si="23"/>
        <v>L12</v>
      </c>
      <c r="C278" s="142" t="s">
        <v>135</v>
      </c>
      <c r="D278" s="143"/>
      <c r="E278" s="143"/>
      <c r="F278" s="153"/>
      <c r="G278" s="144"/>
      <c r="H278" s="143"/>
      <c r="I278" s="136" t="str">
        <f t="shared" si="27"/>
        <v xml:space="preserve"> </v>
      </c>
      <c r="J278" s="136" t="str">
        <f t="shared" si="28"/>
        <v xml:space="preserve">, </v>
      </c>
    </row>
    <row r="279" spans="1:10" x14ac:dyDescent="0.2">
      <c r="A279" s="142" t="str">
        <f t="shared" si="26"/>
        <v>L</v>
      </c>
      <c r="B279" s="136" t="str">
        <f t="shared" si="23"/>
        <v>L13</v>
      </c>
      <c r="C279" s="142" t="s">
        <v>614</v>
      </c>
      <c r="D279" s="143"/>
      <c r="E279" s="143"/>
      <c r="F279" s="153"/>
      <c r="G279" s="144"/>
      <c r="H279" s="143"/>
      <c r="I279" s="136" t="str">
        <f t="shared" si="27"/>
        <v xml:space="preserve"> </v>
      </c>
      <c r="J279" s="136" t="str">
        <f t="shared" si="28"/>
        <v xml:space="preserve">, </v>
      </c>
    </row>
    <row r="280" spans="1:10" x14ac:dyDescent="0.2">
      <c r="A280" s="142" t="str">
        <f t="shared" si="26"/>
        <v>L</v>
      </c>
      <c r="B280" s="136" t="str">
        <f t="shared" si="23"/>
        <v>L14</v>
      </c>
      <c r="C280" s="142" t="s">
        <v>615</v>
      </c>
      <c r="D280" s="143"/>
      <c r="E280" s="143"/>
      <c r="F280" s="153"/>
      <c r="G280" s="144"/>
      <c r="H280" s="143"/>
      <c r="I280" s="136" t="str">
        <f t="shared" si="27"/>
        <v xml:space="preserve"> </v>
      </c>
      <c r="J280" s="136" t="str">
        <f t="shared" si="28"/>
        <v xml:space="preserve">, </v>
      </c>
    </row>
    <row r="281" spans="1:10" x14ac:dyDescent="0.2">
      <c r="A281" s="142" t="str">
        <f t="shared" si="26"/>
        <v>L</v>
      </c>
      <c r="B281" s="136" t="str">
        <f t="shared" si="23"/>
        <v>L15</v>
      </c>
      <c r="C281" s="142" t="s">
        <v>616</v>
      </c>
      <c r="D281" s="143"/>
      <c r="E281" s="143"/>
      <c r="F281" s="153"/>
      <c r="G281" s="144"/>
      <c r="H281" s="143"/>
      <c r="I281" s="136" t="str">
        <f t="shared" si="27"/>
        <v xml:space="preserve"> </v>
      </c>
      <c r="J281" s="136" t="str">
        <f t="shared" si="28"/>
        <v xml:space="preserve">, </v>
      </c>
    </row>
    <row r="282" spans="1:10" x14ac:dyDescent="0.2">
      <c r="A282" s="142" t="str">
        <f t="shared" si="26"/>
        <v>L</v>
      </c>
      <c r="B282" s="136" t="str">
        <f t="shared" si="23"/>
        <v>L16</v>
      </c>
      <c r="C282" s="142" t="s">
        <v>617</v>
      </c>
      <c r="D282" s="143"/>
      <c r="E282" s="143"/>
      <c r="F282" s="153"/>
      <c r="G282" s="144"/>
      <c r="H282" s="143"/>
      <c r="I282" s="136" t="str">
        <f t="shared" si="27"/>
        <v xml:space="preserve"> </v>
      </c>
      <c r="J282" s="136" t="str">
        <f t="shared" si="28"/>
        <v xml:space="preserve">, </v>
      </c>
    </row>
    <row r="283" spans="1:10" x14ac:dyDescent="0.2">
      <c r="A283" s="142" t="str">
        <f t="shared" si="26"/>
        <v>L</v>
      </c>
      <c r="B283" s="136" t="str">
        <f t="shared" ref="B283:B346" si="29">A283&amp;C283</f>
        <v>L17</v>
      </c>
      <c r="C283" s="142" t="s">
        <v>203</v>
      </c>
      <c r="D283" s="143"/>
      <c r="E283" s="143"/>
      <c r="F283" s="153"/>
      <c r="G283" s="144"/>
      <c r="H283" s="143"/>
      <c r="I283" s="136" t="str">
        <f t="shared" si="27"/>
        <v xml:space="preserve"> </v>
      </c>
      <c r="J283" s="136" t="str">
        <f t="shared" si="28"/>
        <v xml:space="preserve">, </v>
      </c>
    </row>
    <row r="284" spans="1:10" x14ac:dyDescent="0.2">
      <c r="A284" s="142" t="str">
        <f t="shared" si="26"/>
        <v>L</v>
      </c>
      <c r="B284" s="136" t="str">
        <f t="shared" si="29"/>
        <v>L18</v>
      </c>
      <c r="C284" s="142" t="s">
        <v>204</v>
      </c>
      <c r="D284" s="143"/>
      <c r="E284" s="143"/>
      <c r="F284" s="153"/>
      <c r="G284" s="144"/>
      <c r="H284" s="143"/>
      <c r="I284" s="136" t="str">
        <f t="shared" si="27"/>
        <v xml:space="preserve"> </v>
      </c>
      <c r="J284" s="136" t="str">
        <f t="shared" si="28"/>
        <v xml:space="preserve">, </v>
      </c>
    </row>
    <row r="285" spans="1:10" x14ac:dyDescent="0.2">
      <c r="A285" s="142" t="str">
        <f t="shared" si="26"/>
        <v>L</v>
      </c>
      <c r="B285" s="136" t="str">
        <f t="shared" si="29"/>
        <v>L19</v>
      </c>
      <c r="C285" s="142" t="s">
        <v>205</v>
      </c>
      <c r="D285" s="143"/>
      <c r="E285" s="143"/>
      <c r="F285" s="153"/>
      <c r="G285" s="144"/>
      <c r="H285" s="143"/>
      <c r="I285" s="136" t="str">
        <f t="shared" si="27"/>
        <v xml:space="preserve"> </v>
      </c>
      <c r="J285" s="136" t="str">
        <f t="shared" si="28"/>
        <v xml:space="preserve">, </v>
      </c>
    </row>
    <row r="286" spans="1:10" x14ac:dyDescent="0.2">
      <c r="A286" s="142" t="str">
        <f t="shared" si="26"/>
        <v>L</v>
      </c>
      <c r="B286" s="136" t="str">
        <f t="shared" si="29"/>
        <v>L20</v>
      </c>
      <c r="C286" s="142" t="s">
        <v>206</v>
      </c>
      <c r="D286" s="143"/>
      <c r="E286" s="143"/>
      <c r="F286" s="153"/>
      <c r="G286" s="144"/>
      <c r="H286" s="143"/>
      <c r="I286" s="136" t="str">
        <f t="shared" si="27"/>
        <v xml:space="preserve"> </v>
      </c>
      <c r="J286" s="136" t="str">
        <f t="shared" si="28"/>
        <v xml:space="preserve">, </v>
      </c>
    </row>
    <row r="287" spans="1:10" x14ac:dyDescent="0.2">
      <c r="A287" s="142" t="str">
        <f t="shared" si="26"/>
        <v>L</v>
      </c>
      <c r="B287" s="136" t="str">
        <f>A287&amp;"21"</f>
        <v>L21</v>
      </c>
      <c r="C287" s="142" t="s">
        <v>640</v>
      </c>
      <c r="D287" s="143"/>
      <c r="E287" s="143"/>
      <c r="F287" s="153"/>
      <c r="G287" s="144"/>
      <c r="H287" s="143"/>
      <c r="I287" s="136" t="str">
        <f t="shared" si="27"/>
        <v xml:space="preserve"> </v>
      </c>
      <c r="J287" s="136" t="str">
        <f t="shared" si="28"/>
        <v xml:space="preserve">, </v>
      </c>
    </row>
    <row r="288" spans="1:10" x14ac:dyDescent="0.2">
      <c r="A288" s="142" t="str">
        <f t="shared" si="26"/>
        <v>L</v>
      </c>
      <c r="B288" s="136" t="str">
        <f>A288&amp;"22"</f>
        <v>L22</v>
      </c>
      <c r="C288" s="142" t="s">
        <v>640</v>
      </c>
      <c r="D288" s="143"/>
      <c r="E288" s="143"/>
      <c r="F288" s="153"/>
      <c r="G288" s="144"/>
      <c r="H288" s="143"/>
      <c r="I288" s="136" t="str">
        <f t="shared" si="27"/>
        <v xml:space="preserve"> </v>
      </c>
      <c r="J288" s="136" t="str">
        <f t="shared" si="28"/>
        <v xml:space="preserve">, </v>
      </c>
    </row>
    <row r="289" spans="1:10" x14ac:dyDescent="0.2">
      <c r="A289" s="142" t="str">
        <f t="shared" si="26"/>
        <v>L</v>
      </c>
      <c r="B289" s="136" t="str">
        <f>A289&amp;"23"</f>
        <v>L23</v>
      </c>
      <c r="C289" s="142" t="s">
        <v>640</v>
      </c>
      <c r="D289" s="143"/>
      <c r="E289" s="143"/>
      <c r="F289" s="153"/>
      <c r="G289" s="144"/>
      <c r="H289" s="143"/>
      <c r="I289" s="136" t="str">
        <f t="shared" si="27"/>
        <v xml:space="preserve"> </v>
      </c>
      <c r="J289" s="136" t="str">
        <f t="shared" si="28"/>
        <v xml:space="preserve">, </v>
      </c>
    </row>
    <row r="290" spans="1:10" x14ac:dyDescent="0.2">
      <c r="A290" s="142" t="str">
        <f t="shared" si="26"/>
        <v>L</v>
      </c>
      <c r="B290" s="136" t="str">
        <f>A290&amp;"24"</f>
        <v>L24</v>
      </c>
      <c r="C290" s="142" t="s">
        <v>640</v>
      </c>
      <c r="D290" s="143"/>
      <c r="E290" s="143"/>
      <c r="F290" s="153"/>
      <c r="G290" s="144"/>
      <c r="H290" s="143"/>
      <c r="I290" s="136" t="str">
        <f t="shared" si="27"/>
        <v xml:space="preserve"> </v>
      </c>
      <c r="J290" s="136" t="str">
        <f t="shared" si="28"/>
        <v xml:space="preserve">, </v>
      </c>
    </row>
    <row r="291" spans="1:10" x14ac:dyDescent="0.2">
      <c r="A291" s="142" t="s">
        <v>209</v>
      </c>
      <c r="B291" s="136" t="str">
        <f t="shared" si="29"/>
        <v>M01</v>
      </c>
      <c r="C291" s="142" t="s">
        <v>124</v>
      </c>
      <c r="D291" s="143"/>
      <c r="E291" s="143"/>
      <c r="F291" s="153"/>
      <c r="G291" s="144"/>
      <c r="H291" s="143"/>
      <c r="I291" s="136" t="str">
        <f t="shared" si="27"/>
        <v xml:space="preserve"> </v>
      </c>
      <c r="J291" s="136" t="str">
        <f t="shared" si="28"/>
        <v xml:space="preserve">, </v>
      </c>
    </row>
    <row r="292" spans="1:10" x14ac:dyDescent="0.2">
      <c r="A292" s="142" t="str">
        <f t="shared" ref="A292:A314" si="30">A291</f>
        <v>M</v>
      </c>
      <c r="B292" s="136" t="str">
        <f t="shared" si="29"/>
        <v>M02</v>
      </c>
      <c r="C292" s="142" t="s">
        <v>125</v>
      </c>
      <c r="D292" s="143"/>
      <c r="E292" s="143"/>
      <c r="F292" s="153"/>
      <c r="G292" s="144"/>
      <c r="H292" s="143"/>
      <c r="I292" s="136" t="str">
        <f t="shared" si="27"/>
        <v xml:space="preserve"> </v>
      </c>
      <c r="J292" s="136" t="str">
        <f t="shared" si="28"/>
        <v xml:space="preserve">, </v>
      </c>
    </row>
    <row r="293" spans="1:10" x14ac:dyDescent="0.2">
      <c r="A293" s="142" t="str">
        <f t="shared" si="30"/>
        <v>M</v>
      </c>
      <c r="B293" s="136" t="str">
        <f t="shared" si="29"/>
        <v>M03</v>
      </c>
      <c r="C293" s="142" t="s">
        <v>126</v>
      </c>
      <c r="D293" s="143"/>
      <c r="E293" s="143"/>
      <c r="F293" s="153"/>
      <c r="G293" s="144"/>
      <c r="H293" s="143"/>
      <c r="I293" s="136" t="str">
        <f t="shared" si="27"/>
        <v xml:space="preserve"> </v>
      </c>
      <c r="J293" s="136" t="str">
        <f t="shared" si="28"/>
        <v xml:space="preserve">, </v>
      </c>
    </row>
    <row r="294" spans="1:10" x14ac:dyDescent="0.2">
      <c r="A294" s="142" t="str">
        <f t="shared" si="30"/>
        <v>M</v>
      </c>
      <c r="B294" s="136" t="str">
        <f t="shared" si="29"/>
        <v>M04</v>
      </c>
      <c r="C294" s="142" t="s">
        <v>127</v>
      </c>
      <c r="D294" s="143"/>
      <c r="E294" s="143"/>
      <c r="F294" s="153"/>
      <c r="G294" s="144"/>
      <c r="H294" s="143"/>
      <c r="I294" s="136" t="str">
        <f t="shared" si="27"/>
        <v xml:space="preserve"> </v>
      </c>
      <c r="J294" s="136" t="str">
        <f t="shared" si="28"/>
        <v xml:space="preserve">, </v>
      </c>
    </row>
    <row r="295" spans="1:10" x14ac:dyDescent="0.2">
      <c r="A295" s="142" t="str">
        <f t="shared" si="30"/>
        <v>M</v>
      </c>
      <c r="B295" s="136" t="str">
        <f t="shared" si="29"/>
        <v>M05</v>
      </c>
      <c r="C295" s="142" t="s">
        <v>128</v>
      </c>
      <c r="D295" s="143"/>
      <c r="E295" s="143"/>
      <c r="F295" s="153"/>
      <c r="G295" s="144"/>
      <c r="H295" s="143"/>
      <c r="I295" s="136" t="str">
        <f t="shared" si="27"/>
        <v xml:space="preserve"> </v>
      </c>
      <c r="J295" s="136" t="str">
        <f t="shared" si="28"/>
        <v xml:space="preserve">, </v>
      </c>
    </row>
    <row r="296" spans="1:10" x14ac:dyDescent="0.2">
      <c r="A296" s="142" t="str">
        <f t="shared" si="30"/>
        <v>M</v>
      </c>
      <c r="B296" s="136" t="str">
        <f t="shared" si="29"/>
        <v>M06</v>
      </c>
      <c r="C296" s="142" t="s">
        <v>129</v>
      </c>
      <c r="D296" s="143"/>
      <c r="E296" s="143"/>
      <c r="F296" s="153"/>
      <c r="G296" s="144"/>
      <c r="H296" s="143"/>
      <c r="I296" s="136" t="str">
        <f t="shared" si="27"/>
        <v xml:space="preserve"> </v>
      </c>
      <c r="J296" s="136" t="str">
        <f t="shared" si="28"/>
        <v xml:space="preserve">, </v>
      </c>
    </row>
    <row r="297" spans="1:10" x14ac:dyDescent="0.2">
      <c r="A297" s="142" t="str">
        <f t="shared" si="30"/>
        <v>M</v>
      </c>
      <c r="B297" s="136" t="str">
        <f t="shared" si="29"/>
        <v>M07</v>
      </c>
      <c r="C297" s="142" t="s">
        <v>130</v>
      </c>
      <c r="D297" s="143"/>
      <c r="E297" s="143"/>
      <c r="F297" s="153"/>
      <c r="G297" s="144"/>
      <c r="H297" s="143"/>
      <c r="I297" s="136" t="str">
        <f t="shared" si="27"/>
        <v xml:space="preserve"> </v>
      </c>
      <c r="J297" s="136" t="str">
        <f t="shared" si="28"/>
        <v xml:space="preserve">, </v>
      </c>
    </row>
    <row r="298" spans="1:10" x14ac:dyDescent="0.2">
      <c r="A298" s="142" t="str">
        <f t="shared" si="30"/>
        <v>M</v>
      </c>
      <c r="B298" s="136" t="str">
        <f t="shared" si="29"/>
        <v>M08</v>
      </c>
      <c r="C298" s="142" t="s">
        <v>131</v>
      </c>
      <c r="D298" s="143"/>
      <c r="E298" s="143"/>
      <c r="F298" s="153"/>
      <c r="G298" s="144"/>
      <c r="H298" s="143"/>
      <c r="I298" s="136" t="str">
        <f t="shared" si="27"/>
        <v xml:space="preserve"> </v>
      </c>
      <c r="J298" s="136" t="str">
        <f t="shared" si="28"/>
        <v xml:space="preserve">, </v>
      </c>
    </row>
    <row r="299" spans="1:10" x14ac:dyDescent="0.2">
      <c r="A299" s="142" t="str">
        <f t="shared" si="30"/>
        <v>M</v>
      </c>
      <c r="B299" s="136" t="str">
        <f t="shared" si="29"/>
        <v>M09</v>
      </c>
      <c r="C299" s="142" t="s">
        <v>132</v>
      </c>
      <c r="D299" s="143"/>
      <c r="E299" s="143"/>
      <c r="F299" s="153"/>
      <c r="G299" s="144"/>
      <c r="H299" s="143"/>
      <c r="I299" s="136" t="str">
        <f t="shared" si="27"/>
        <v xml:space="preserve"> </v>
      </c>
      <c r="J299" s="136" t="str">
        <f t="shared" si="28"/>
        <v xml:space="preserve">, </v>
      </c>
    </row>
    <row r="300" spans="1:10" x14ac:dyDescent="0.2">
      <c r="A300" s="142" t="str">
        <f t="shared" si="30"/>
        <v>M</v>
      </c>
      <c r="B300" s="136" t="str">
        <f t="shared" si="29"/>
        <v>M10</v>
      </c>
      <c r="C300" s="142" t="s">
        <v>133</v>
      </c>
      <c r="D300" s="143"/>
      <c r="E300" s="143"/>
      <c r="F300" s="153"/>
      <c r="G300" s="144"/>
      <c r="H300" s="143"/>
      <c r="I300" s="136" t="str">
        <f t="shared" si="27"/>
        <v xml:space="preserve"> </v>
      </c>
      <c r="J300" s="136" t="str">
        <f t="shared" si="28"/>
        <v xml:space="preserve">, </v>
      </c>
    </row>
    <row r="301" spans="1:10" x14ac:dyDescent="0.2">
      <c r="A301" s="142" t="str">
        <f t="shared" si="30"/>
        <v>M</v>
      </c>
      <c r="B301" s="136" t="str">
        <f t="shared" si="29"/>
        <v>M11</v>
      </c>
      <c r="C301" s="142" t="s">
        <v>134</v>
      </c>
      <c r="D301" s="143"/>
      <c r="E301" s="143"/>
      <c r="F301" s="153"/>
      <c r="G301" s="144"/>
      <c r="H301" s="143"/>
      <c r="I301" s="136" t="str">
        <f t="shared" si="27"/>
        <v xml:space="preserve"> </v>
      </c>
      <c r="J301" s="136" t="str">
        <f t="shared" si="28"/>
        <v xml:space="preserve">, </v>
      </c>
    </row>
    <row r="302" spans="1:10" x14ac:dyDescent="0.2">
      <c r="A302" s="142" t="str">
        <f t="shared" si="30"/>
        <v>M</v>
      </c>
      <c r="B302" s="136" t="str">
        <f t="shared" si="29"/>
        <v>M12</v>
      </c>
      <c r="C302" s="142" t="s">
        <v>135</v>
      </c>
      <c r="D302" s="143"/>
      <c r="E302" s="143"/>
      <c r="F302" s="153"/>
      <c r="G302" s="144"/>
      <c r="H302" s="143"/>
      <c r="I302" s="136" t="str">
        <f t="shared" si="27"/>
        <v xml:space="preserve"> </v>
      </c>
      <c r="J302" s="136" t="str">
        <f t="shared" si="28"/>
        <v xml:space="preserve">, </v>
      </c>
    </row>
    <row r="303" spans="1:10" x14ac:dyDescent="0.2">
      <c r="A303" s="142" t="str">
        <f t="shared" si="30"/>
        <v>M</v>
      </c>
      <c r="B303" s="136" t="str">
        <f t="shared" si="29"/>
        <v>M13</v>
      </c>
      <c r="C303" s="142" t="s">
        <v>614</v>
      </c>
      <c r="D303" s="143"/>
      <c r="E303" s="143"/>
      <c r="F303" s="153"/>
      <c r="G303" s="144"/>
      <c r="H303" s="143"/>
      <c r="I303" s="136" t="str">
        <f t="shared" si="27"/>
        <v xml:space="preserve"> </v>
      </c>
      <c r="J303" s="136" t="str">
        <f t="shared" si="28"/>
        <v xml:space="preserve">, </v>
      </c>
    </row>
    <row r="304" spans="1:10" x14ac:dyDescent="0.2">
      <c r="A304" s="142" t="str">
        <f t="shared" si="30"/>
        <v>M</v>
      </c>
      <c r="B304" s="136" t="str">
        <f t="shared" si="29"/>
        <v>M14</v>
      </c>
      <c r="C304" s="142" t="s">
        <v>615</v>
      </c>
      <c r="D304" s="143"/>
      <c r="E304" s="143"/>
      <c r="F304" s="153"/>
      <c r="G304" s="144"/>
      <c r="H304" s="143"/>
      <c r="I304" s="136" t="str">
        <f t="shared" si="27"/>
        <v xml:space="preserve"> </v>
      </c>
      <c r="J304" s="136" t="str">
        <f t="shared" si="28"/>
        <v xml:space="preserve">, </v>
      </c>
    </row>
    <row r="305" spans="1:10" x14ac:dyDescent="0.2">
      <c r="A305" s="142" t="str">
        <f t="shared" si="30"/>
        <v>M</v>
      </c>
      <c r="B305" s="136" t="str">
        <f t="shared" si="29"/>
        <v>M15</v>
      </c>
      <c r="C305" s="142" t="s">
        <v>616</v>
      </c>
      <c r="D305" s="143"/>
      <c r="E305" s="143"/>
      <c r="F305" s="153"/>
      <c r="G305" s="144"/>
      <c r="H305" s="143"/>
      <c r="I305" s="136" t="str">
        <f t="shared" si="27"/>
        <v xml:space="preserve"> </v>
      </c>
      <c r="J305" s="136" t="str">
        <f t="shared" si="28"/>
        <v xml:space="preserve">, </v>
      </c>
    </row>
    <row r="306" spans="1:10" x14ac:dyDescent="0.2">
      <c r="A306" s="142" t="str">
        <f t="shared" si="30"/>
        <v>M</v>
      </c>
      <c r="B306" s="136" t="str">
        <f t="shared" si="29"/>
        <v>M16</v>
      </c>
      <c r="C306" s="142" t="s">
        <v>617</v>
      </c>
      <c r="D306" s="143"/>
      <c r="E306" s="143"/>
      <c r="F306" s="153"/>
      <c r="G306" s="144"/>
      <c r="H306" s="143"/>
      <c r="I306" s="136" t="str">
        <f t="shared" si="27"/>
        <v xml:space="preserve"> </v>
      </c>
      <c r="J306" s="136" t="str">
        <f t="shared" si="28"/>
        <v xml:space="preserve">, </v>
      </c>
    </row>
    <row r="307" spans="1:10" x14ac:dyDescent="0.2">
      <c r="A307" s="142" t="str">
        <f t="shared" si="30"/>
        <v>M</v>
      </c>
      <c r="B307" s="136" t="str">
        <f t="shared" si="29"/>
        <v>M17</v>
      </c>
      <c r="C307" s="142" t="s">
        <v>203</v>
      </c>
      <c r="D307" s="143"/>
      <c r="E307" s="143"/>
      <c r="F307" s="153"/>
      <c r="G307" s="144"/>
      <c r="H307" s="143"/>
      <c r="I307" s="136" t="str">
        <f t="shared" si="27"/>
        <v xml:space="preserve"> </v>
      </c>
      <c r="J307" s="136" t="str">
        <f t="shared" si="28"/>
        <v xml:space="preserve">, </v>
      </c>
    </row>
    <row r="308" spans="1:10" x14ac:dyDescent="0.2">
      <c r="A308" s="142" t="str">
        <f t="shared" si="30"/>
        <v>M</v>
      </c>
      <c r="B308" s="136" t="str">
        <f t="shared" si="29"/>
        <v>M18</v>
      </c>
      <c r="C308" s="142" t="s">
        <v>204</v>
      </c>
      <c r="D308" s="143"/>
      <c r="E308" s="143"/>
      <c r="F308" s="153"/>
      <c r="G308" s="144"/>
      <c r="H308" s="143"/>
      <c r="I308" s="136" t="str">
        <f t="shared" si="27"/>
        <v xml:space="preserve"> </v>
      </c>
      <c r="J308" s="136" t="str">
        <f t="shared" si="28"/>
        <v xml:space="preserve">, </v>
      </c>
    </row>
    <row r="309" spans="1:10" x14ac:dyDescent="0.2">
      <c r="A309" s="142" t="str">
        <f t="shared" si="30"/>
        <v>M</v>
      </c>
      <c r="B309" s="136" t="str">
        <f t="shared" si="29"/>
        <v>M19</v>
      </c>
      <c r="C309" s="142" t="s">
        <v>205</v>
      </c>
      <c r="D309" s="143"/>
      <c r="E309" s="143"/>
      <c r="F309" s="153"/>
      <c r="G309" s="144"/>
      <c r="H309" s="143"/>
      <c r="I309" s="136" t="str">
        <f t="shared" si="27"/>
        <v xml:space="preserve"> </v>
      </c>
      <c r="J309" s="136" t="str">
        <f t="shared" si="28"/>
        <v xml:space="preserve">, </v>
      </c>
    </row>
    <row r="310" spans="1:10" x14ac:dyDescent="0.2">
      <c r="A310" s="142" t="str">
        <f t="shared" si="30"/>
        <v>M</v>
      </c>
      <c r="B310" s="136" t="str">
        <f t="shared" si="29"/>
        <v>M20</v>
      </c>
      <c r="C310" s="142" t="s">
        <v>206</v>
      </c>
      <c r="D310" s="143"/>
      <c r="E310" s="143"/>
      <c r="F310" s="153"/>
      <c r="G310" s="144"/>
      <c r="H310" s="143"/>
      <c r="I310" s="136" t="str">
        <f t="shared" si="27"/>
        <v xml:space="preserve"> </v>
      </c>
      <c r="J310" s="136" t="str">
        <f t="shared" si="28"/>
        <v xml:space="preserve">, </v>
      </c>
    </row>
    <row r="311" spans="1:10" x14ac:dyDescent="0.2">
      <c r="A311" s="142" t="str">
        <f t="shared" si="30"/>
        <v>M</v>
      </c>
      <c r="B311" s="136" t="str">
        <f>A311&amp;"21"</f>
        <v>M21</v>
      </c>
      <c r="C311" s="142" t="s">
        <v>640</v>
      </c>
      <c r="D311" s="143"/>
      <c r="E311" s="143"/>
      <c r="F311" s="153"/>
      <c r="G311" s="144"/>
      <c r="H311" s="143"/>
      <c r="I311" s="136" t="str">
        <f t="shared" si="27"/>
        <v xml:space="preserve"> </v>
      </c>
      <c r="J311" s="136" t="str">
        <f t="shared" si="28"/>
        <v xml:space="preserve">, </v>
      </c>
    </row>
    <row r="312" spans="1:10" x14ac:dyDescent="0.2">
      <c r="A312" s="142" t="str">
        <f t="shared" si="30"/>
        <v>M</v>
      </c>
      <c r="B312" s="136" t="str">
        <f>A312&amp;"22"</f>
        <v>M22</v>
      </c>
      <c r="C312" s="142" t="s">
        <v>640</v>
      </c>
      <c r="D312" s="143"/>
      <c r="E312" s="143"/>
      <c r="F312" s="153"/>
      <c r="G312" s="144"/>
      <c r="H312" s="143"/>
      <c r="I312" s="136" t="str">
        <f t="shared" si="27"/>
        <v xml:space="preserve"> </v>
      </c>
      <c r="J312" s="136" t="str">
        <f t="shared" si="28"/>
        <v xml:space="preserve">, </v>
      </c>
    </row>
    <row r="313" spans="1:10" x14ac:dyDescent="0.2">
      <c r="A313" s="142" t="str">
        <f t="shared" si="30"/>
        <v>M</v>
      </c>
      <c r="B313" s="136" t="str">
        <f>A313&amp;"23"</f>
        <v>M23</v>
      </c>
      <c r="C313" s="142" t="s">
        <v>640</v>
      </c>
      <c r="D313" s="143"/>
      <c r="E313" s="143"/>
      <c r="F313" s="153"/>
      <c r="G313" s="144"/>
      <c r="H313" s="143"/>
      <c r="I313" s="136" t="str">
        <f t="shared" si="27"/>
        <v xml:space="preserve"> </v>
      </c>
      <c r="J313" s="136" t="str">
        <f t="shared" si="28"/>
        <v xml:space="preserve">, </v>
      </c>
    </row>
    <row r="314" spans="1:10" x14ac:dyDescent="0.2">
      <c r="A314" s="142" t="str">
        <f t="shared" si="30"/>
        <v>M</v>
      </c>
      <c r="B314" s="136" t="str">
        <f>A314&amp;"24"</f>
        <v>M24</v>
      </c>
      <c r="C314" s="142" t="s">
        <v>640</v>
      </c>
      <c r="D314" s="143"/>
      <c r="E314" s="143"/>
      <c r="F314" s="153"/>
      <c r="G314" s="144"/>
      <c r="H314" s="143"/>
      <c r="I314" s="136" t="str">
        <f t="shared" si="27"/>
        <v xml:space="preserve"> </v>
      </c>
      <c r="J314" s="136" t="str">
        <f t="shared" si="28"/>
        <v xml:space="preserve">, </v>
      </c>
    </row>
    <row r="315" spans="1:10" x14ac:dyDescent="0.2">
      <c r="A315" s="142" t="s">
        <v>210</v>
      </c>
      <c r="B315" s="136" t="str">
        <f t="shared" si="29"/>
        <v>N01</v>
      </c>
      <c r="C315" s="142" t="s">
        <v>124</v>
      </c>
      <c r="D315" s="143"/>
      <c r="E315" s="143"/>
      <c r="F315" s="153"/>
      <c r="G315" s="144"/>
      <c r="H315" s="143"/>
      <c r="I315" s="136" t="str">
        <f t="shared" si="27"/>
        <v xml:space="preserve"> </v>
      </c>
      <c r="J315" s="136" t="str">
        <f t="shared" si="28"/>
        <v xml:space="preserve">, </v>
      </c>
    </row>
    <row r="316" spans="1:10" x14ac:dyDescent="0.2">
      <c r="A316" s="142" t="str">
        <f t="shared" ref="A316:A338" si="31">A315</f>
        <v>N</v>
      </c>
      <c r="B316" s="136" t="str">
        <f t="shared" si="29"/>
        <v>N02</v>
      </c>
      <c r="C316" s="142" t="s">
        <v>125</v>
      </c>
      <c r="D316" s="143"/>
      <c r="E316" s="143"/>
      <c r="F316" s="153"/>
      <c r="G316" s="144"/>
      <c r="H316" s="143"/>
      <c r="I316" s="136" t="str">
        <f t="shared" si="27"/>
        <v xml:space="preserve"> </v>
      </c>
      <c r="J316" s="136" t="str">
        <f t="shared" si="28"/>
        <v xml:space="preserve">, </v>
      </c>
    </row>
    <row r="317" spans="1:10" x14ac:dyDescent="0.2">
      <c r="A317" s="142" t="str">
        <f t="shared" si="31"/>
        <v>N</v>
      </c>
      <c r="B317" s="136" t="str">
        <f t="shared" si="29"/>
        <v>N03</v>
      </c>
      <c r="C317" s="142" t="s">
        <v>126</v>
      </c>
      <c r="D317" s="143"/>
      <c r="E317" s="143"/>
      <c r="F317" s="153"/>
      <c r="G317" s="144"/>
      <c r="H317" s="143"/>
      <c r="I317" s="136" t="str">
        <f t="shared" si="27"/>
        <v xml:space="preserve"> </v>
      </c>
      <c r="J317" s="136" t="str">
        <f t="shared" si="28"/>
        <v xml:space="preserve">, </v>
      </c>
    </row>
    <row r="318" spans="1:10" x14ac:dyDescent="0.2">
      <c r="A318" s="142" t="str">
        <f t="shared" si="31"/>
        <v>N</v>
      </c>
      <c r="B318" s="136" t="str">
        <f t="shared" si="29"/>
        <v>N04</v>
      </c>
      <c r="C318" s="142" t="s">
        <v>127</v>
      </c>
      <c r="D318" s="143"/>
      <c r="E318" s="143"/>
      <c r="F318" s="153"/>
      <c r="G318" s="144"/>
      <c r="H318" s="143"/>
      <c r="I318" s="136" t="str">
        <f t="shared" si="27"/>
        <v xml:space="preserve"> </v>
      </c>
      <c r="J318" s="136" t="str">
        <f t="shared" si="28"/>
        <v xml:space="preserve">, </v>
      </c>
    </row>
    <row r="319" spans="1:10" x14ac:dyDescent="0.2">
      <c r="A319" s="142" t="str">
        <f t="shared" si="31"/>
        <v>N</v>
      </c>
      <c r="B319" s="136" t="str">
        <f t="shared" si="29"/>
        <v>N05</v>
      </c>
      <c r="C319" s="142" t="s">
        <v>128</v>
      </c>
      <c r="D319" s="143"/>
      <c r="E319" s="143"/>
      <c r="F319" s="153"/>
      <c r="G319" s="144"/>
      <c r="H319" s="143"/>
      <c r="I319" s="136" t="str">
        <f t="shared" si="27"/>
        <v xml:space="preserve"> </v>
      </c>
      <c r="J319" s="136" t="str">
        <f t="shared" si="28"/>
        <v xml:space="preserve">, </v>
      </c>
    </row>
    <row r="320" spans="1:10" x14ac:dyDescent="0.2">
      <c r="A320" s="142" t="str">
        <f t="shared" si="31"/>
        <v>N</v>
      </c>
      <c r="B320" s="136" t="str">
        <f t="shared" si="29"/>
        <v>N06</v>
      </c>
      <c r="C320" s="142" t="s">
        <v>129</v>
      </c>
      <c r="D320" s="143"/>
      <c r="E320" s="143"/>
      <c r="F320" s="153"/>
      <c r="G320" s="144"/>
      <c r="H320" s="143"/>
      <c r="I320" s="136" t="str">
        <f t="shared" si="27"/>
        <v xml:space="preserve"> </v>
      </c>
      <c r="J320" s="136" t="str">
        <f t="shared" si="28"/>
        <v xml:space="preserve">, </v>
      </c>
    </row>
    <row r="321" spans="1:10" x14ac:dyDescent="0.2">
      <c r="A321" s="142" t="str">
        <f t="shared" si="31"/>
        <v>N</v>
      </c>
      <c r="B321" s="136" t="str">
        <f t="shared" si="29"/>
        <v>N07</v>
      </c>
      <c r="C321" s="142" t="s">
        <v>130</v>
      </c>
      <c r="D321" s="143"/>
      <c r="E321" s="143"/>
      <c r="F321" s="153"/>
      <c r="G321" s="144"/>
      <c r="H321" s="143"/>
      <c r="I321" s="136" t="str">
        <f t="shared" si="27"/>
        <v xml:space="preserve"> </v>
      </c>
      <c r="J321" s="136" t="str">
        <f t="shared" si="28"/>
        <v xml:space="preserve">, </v>
      </c>
    </row>
    <row r="322" spans="1:10" x14ac:dyDescent="0.2">
      <c r="A322" s="142" t="str">
        <f t="shared" si="31"/>
        <v>N</v>
      </c>
      <c r="B322" s="136" t="str">
        <f t="shared" si="29"/>
        <v>N08</v>
      </c>
      <c r="C322" s="142" t="s">
        <v>131</v>
      </c>
      <c r="D322" s="143"/>
      <c r="E322" s="143"/>
      <c r="F322" s="153"/>
      <c r="G322" s="144"/>
      <c r="H322" s="143"/>
      <c r="I322" s="136" t="str">
        <f t="shared" si="27"/>
        <v xml:space="preserve"> </v>
      </c>
      <c r="J322" s="136" t="str">
        <f t="shared" si="28"/>
        <v xml:space="preserve">, </v>
      </c>
    </row>
    <row r="323" spans="1:10" x14ac:dyDescent="0.2">
      <c r="A323" s="142" t="str">
        <f t="shared" si="31"/>
        <v>N</v>
      </c>
      <c r="B323" s="136" t="str">
        <f t="shared" si="29"/>
        <v>N09</v>
      </c>
      <c r="C323" s="142" t="s">
        <v>132</v>
      </c>
      <c r="D323" s="143"/>
      <c r="E323" s="143"/>
      <c r="F323" s="153"/>
      <c r="G323" s="144"/>
      <c r="H323" s="143"/>
      <c r="I323" s="136" t="str">
        <f t="shared" si="27"/>
        <v xml:space="preserve"> </v>
      </c>
      <c r="J323" s="136" t="str">
        <f t="shared" si="28"/>
        <v xml:space="preserve">, </v>
      </c>
    </row>
    <row r="324" spans="1:10" x14ac:dyDescent="0.2">
      <c r="A324" s="142" t="str">
        <f t="shared" si="31"/>
        <v>N</v>
      </c>
      <c r="B324" s="136" t="str">
        <f t="shared" si="29"/>
        <v>N10</v>
      </c>
      <c r="C324" s="142" t="s">
        <v>133</v>
      </c>
      <c r="D324" s="143"/>
      <c r="E324" s="143"/>
      <c r="F324" s="153"/>
      <c r="G324" s="144"/>
      <c r="H324" s="143"/>
      <c r="I324" s="136" t="str">
        <f t="shared" si="27"/>
        <v xml:space="preserve"> </v>
      </c>
      <c r="J324" s="136" t="str">
        <f t="shared" si="28"/>
        <v xml:space="preserve">, </v>
      </c>
    </row>
    <row r="325" spans="1:10" x14ac:dyDescent="0.2">
      <c r="A325" s="142" t="str">
        <f t="shared" si="31"/>
        <v>N</v>
      </c>
      <c r="B325" s="136" t="str">
        <f t="shared" si="29"/>
        <v>N11</v>
      </c>
      <c r="C325" s="142" t="s">
        <v>134</v>
      </c>
      <c r="D325" s="143"/>
      <c r="E325" s="143"/>
      <c r="F325" s="153"/>
      <c r="G325" s="144"/>
      <c r="H325" s="143"/>
      <c r="I325" s="136" t="str">
        <f t="shared" si="27"/>
        <v xml:space="preserve"> </v>
      </c>
      <c r="J325" s="136" t="str">
        <f t="shared" si="28"/>
        <v xml:space="preserve">, </v>
      </c>
    </row>
    <row r="326" spans="1:10" x14ac:dyDescent="0.2">
      <c r="A326" s="142" t="str">
        <f t="shared" si="31"/>
        <v>N</v>
      </c>
      <c r="B326" s="136" t="str">
        <f t="shared" si="29"/>
        <v>N12</v>
      </c>
      <c r="C326" s="142" t="s">
        <v>135</v>
      </c>
      <c r="D326" s="143"/>
      <c r="E326" s="143"/>
      <c r="F326" s="153"/>
      <c r="G326" s="144"/>
      <c r="H326" s="143"/>
      <c r="I326" s="136" t="str">
        <f t="shared" si="27"/>
        <v xml:space="preserve"> </v>
      </c>
      <c r="J326" s="136" t="str">
        <f t="shared" si="28"/>
        <v xml:space="preserve">, </v>
      </c>
    </row>
    <row r="327" spans="1:10" x14ac:dyDescent="0.2">
      <c r="A327" s="142" t="str">
        <f t="shared" si="31"/>
        <v>N</v>
      </c>
      <c r="B327" s="136" t="str">
        <f t="shared" si="29"/>
        <v>N13</v>
      </c>
      <c r="C327" s="142" t="s">
        <v>614</v>
      </c>
      <c r="D327" s="143"/>
      <c r="E327" s="143"/>
      <c r="F327" s="153"/>
      <c r="G327" s="144"/>
      <c r="H327" s="143"/>
      <c r="I327" s="136" t="str">
        <f t="shared" si="27"/>
        <v xml:space="preserve"> </v>
      </c>
      <c r="J327" s="136" t="str">
        <f t="shared" si="28"/>
        <v xml:space="preserve">, </v>
      </c>
    </row>
    <row r="328" spans="1:10" x14ac:dyDescent="0.2">
      <c r="A328" s="142" t="str">
        <f t="shared" si="31"/>
        <v>N</v>
      </c>
      <c r="B328" s="136" t="str">
        <f t="shared" si="29"/>
        <v>N14</v>
      </c>
      <c r="C328" s="142" t="s">
        <v>615</v>
      </c>
      <c r="D328" s="143"/>
      <c r="E328" s="143"/>
      <c r="F328" s="153"/>
      <c r="G328" s="144"/>
      <c r="H328" s="143"/>
      <c r="I328" s="136" t="str">
        <f t="shared" si="27"/>
        <v xml:space="preserve"> </v>
      </c>
      <c r="J328" s="136" t="str">
        <f t="shared" si="28"/>
        <v xml:space="preserve">, </v>
      </c>
    </row>
    <row r="329" spans="1:10" x14ac:dyDescent="0.2">
      <c r="A329" s="142" t="str">
        <f t="shared" si="31"/>
        <v>N</v>
      </c>
      <c r="B329" s="136" t="str">
        <f t="shared" si="29"/>
        <v>N15</v>
      </c>
      <c r="C329" s="142" t="s">
        <v>616</v>
      </c>
      <c r="D329" s="143"/>
      <c r="E329" s="143"/>
      <c r="F329" s="153"/>
      <c r="G329" s="144"/>
      <c r="H329" s="143"/>
      <c r="I329" s="136" t="str">
        <f t="shared" si="27"/>
        <v xml:space="preserve"> </v>
      </c>
      <c r="J329" s="136" t="str">
        <f t="shared" si="28"/>
        <v xml:space="preserve">, </v>
      </c>
    </row>
    <row r="330" spans="1:10" x14ac:dyDescent="0.2">
      <c r="A330" s="142" t="str">
        <f t="shared" si="31"/>
        <v>N</v>
      </c>
      <c r="B330" s="136" t="str">
        <f t="shared" si="29"/>
        <v>N16</v>
      </c>
      <c r="C330" s="142" t="s">
        <v>617</v>
      </c>
      <c r="D330" s="143"/>
      <c r="E330" s="143"/>
      <c r="F330" s="153"/>
      <c r="G330" s="144"/>
      <c r="H330" s="143"/>
      <c r="I330" s="136" t="str">
        <f t="shared" si="27"/>
        <v xml:space="preserve"> </v>
      </c>
      <c r="J330" s="136" t="str">
        <f t="shared" si="28"/>
        <v xml:space="preserve">, </v>
      </c>
    </row>
    <row r="331" spans="1:10" x14ac:dyDescent="0.2">
      <c r="A331" s="142" t="str">
        <f t="shared" si="31"/>
        <v>N</v>
      </c>
      <c r="B331" s="136" t="str">
        <f t="shared" si="29"/>
        <v>N17</v>
      </c>
      <c r="C331" s="142" t="s">
        <v>203</v>
      </c>
      <c r="D331" s="143"/>
      <c r="E331" s="143"/>
      <c r="F331" s="153"/>
      <c r="G331" s="144"/>
      <c r="H331" s="143"/>
      <c r="I331" s="136" t="str">
        <f t="shared" ref="I331:I394" si="32">D331&amp;" "&amp;E331</f>
        <v xml:space="preserve"> </v>
      </c>
      <c r="J331" s="136" t="str">
        <f t="shared" ref="J331:J394" si="33">E331&amp;", "&amp;D331</f>
        <v xml:space="preserve">, </v>
      </c>
    </row>
    <row r="332" spans="1:10" x14ac:dyDescent="0.2">
      <c r="A332" s="142" t="str">
        <f t="shared" si="31"/>
        <v>N</v>
      </c>
      <c r="B332" s="136" t="str">
        <f t="shared" si="29"/>
        <v>N18</v>
      </c>
      <c r="C332" s="142" t="s">
        <v>204</v>
      </c>
      <c r="D332" s="143"/>
      <c r="E332" s="143"/>
      <c r="F332" s="153"/>
      <c r="G332" s="144"/>
      <c r="H332" s="143"/>
      <c r="I332" s="136" t="str">
        <f t="shared" si="32"/>
        <v xml:space="preserve"> </v>
      </c>
      <c r="J332" s="136" t="str">
        <f t="shared" si="33"/>
        <v xml:space="preserve">, </v>
      </c>
    </row>
    <row r="333" spans="1:10" x14ac:dyDescent="0.2">
      <c r="A333" s="142" t="str">
        <f t="shared" si="31"/>
        <v>N</v>
      </c>
      <c r="B333" s="136" t="str">
        <f t="shared" si="29"/>
        <v>N19</v>
      </c>
      <c r="C333" s="142" t="s">
        <v>205</v>
      </c>
      <c r="D333" s="143"/>
      <c r="E333" s="143"/>
      <c r="F333" s="153"/>
      <c r="G333" s="144"/>
      <c r="H333" s="143"/>
      <c r="I333" s="136" t="str">
        <f t="shared" si="32"/>
        <v xml:space="preserve"> </v>
      </c>
      <c r="J333" s="136" t="str">
        <f t="shared" si="33"/>
        <v xml:space="preserve">, </v>
      </c>
    </row>
    <row r="334" spans="1:10" x14ac:dyDescent="0.2">
      <c r="A334" s="142" t="str">
        <f t="shared" si="31"/>
        <v>N</v>
      </c>
      <c r="B334" s="136" t="str">
        <f t="shared" si="29"/>
        <v>N20</v>
      </c>
      <c r="C334" s="142" t="s">
        <v>206</v>
      </c>
      <c r="D334" s="143"/>
      <c r="E334" s="143"/>
      <c r="F334" s="153"/>
      <c r="G334" s="144"/>
      <c r="H334" s="143"/>
      <c r="I334" s="136" t="str">
        <f t="shared" si="32"/>
        <v xml:space="preserve"> </v>
      </c>
      <c r="J334" s="136" t="str">
        <f t="shared" si="33"/>
        <v xml:space="preserve">, </v>
      </c>
    </row>
    <row r="335" spans="1:10" x14ac:dyDescent="0.2">
      <c r="A335" s="142" t="str">
        <f t="shared" si="31"/>
        <v>N</v>
      </c>
      <c r="B335" s="136" t="str">
        <f>A335&amp;"21"</f>
        <v>N21</v>
      </c>
      <c r="C335" s="142" t="s">
        <v>640</v>
      </c>
      <c r="D335" s="143"/>
      <c r="E335" s="143"/>
      <c r="F335" s="153"/>
      <c r="G335" s="144"/>
      <c r="H335" s="143"/>
      <c r="I335" s="136" t="str">
        <f t="shared" si="32"/>
        <v xml:space="preserve"> </v>
      </c>
      <c r="J335" s="136" t="str">
        <f t="shared" si="33"/>
        <v xml:space="preserve">, </v>
      </c>
    </row>
    <row r="336" spans="1:10" x14ac:dyDescent="0.2">
      <c r="A336" s="142" t="str">
        <f t="shared" si="31"/>
        <v>N</v>
      </c>
      <c r="B336" s="136" t="str">
        <f>A336&amp;"22"</f>
        <v>N22</v>
      </c>
      <c r="C336" s="142" t="s">
        <v>640</v>
      </c>
      <c r="D336" s="143"/>
      <c r="E336" s="143"/>
      <c r="F336" s="153"/>
      <c r="G336" s="144"/>
      <c r="H336" s="143"/>
      <c r="I336" s="136" t="str">
        <f t="shared" si="32"/>
        <v xml:space="preserve"> </v>
      </c>
      <c r="J336" s="136" t="str">
        <f t="shared" si="33"/>
        <v xml:space="preserve">, </v>
      </c>
    </row>
    <row r="337" spans="1:10" x14ac:dyDescent="0.2">
      <c r="A337" s="142" t="str">
        <f t="shared" si="31"/>
        <v>N</v>
      </c>
      <c r="B337" s="136" t="str">
        <f>A337&amp;"23"</f>
        <v>N23</v>
      </c>
      <c r="C337" s="142" t="s">
        <v>640</v>
      </c>
      <c r="D337" s="143"/>
      <c r="E337" s="143"/>
      <c r="F337" s="153"/>
      <c r="G337" s="144"/>
      <c r="H337" s="143"/>
      <c r="I337" s="136" t="str">
        <f t="shared" si="32"/>
        <v xml:space="preserve"> </v>
      </c>
      <c r="J337" s="136" t="str">
        <f t="shared" si="33"/>
        <v xml:space="preserve">, </v>
      </c>
    </row>
    <row r="338" spans="1:10" x14ac:dyDescent="0.2">
      <c r="A338" s="142" t="str">
        <f t="shared" si="31"/>
        <v>N</v>
      </c>
      <c r="B338" s="136" t="str">
        <f>A338&amp;"24"</f>
        <v>N24</v>
      </c>
      <c r="C338" s="142" t="s">
        <v>640</v>
      </c>
      <c r="D338" s="143"/>
      <c r="E338" s="143"/>
      <c r="F338" s="153"/>
      <c r="G338" s="144"/>
      <c r="H338" s="143"/>
      <c r="I338" s="136" t="str">
        <f t="shared" si="32"/>
        <v xml:space="preserve"> </v>
      </c>
      <c r="J338" s="136" t="str">
        <f t="shared" si="33"/>
        <v xml:space="preserve">, </v>
      </c>
    </row>
    <row r="339" spans="1:10" x14ac:dyDescent="0.2">
      <c r="A339" s="142" t="s">
        <v>211</v>
      </c>
      <c r="B339" s="136" t="str">
        <f t="shared" si="29"/>
        <v>O01</v>
      </c>
      <c r="C339" s="142" t="s">
        <v>124</v>
      </c>
      <c r="D339" s="143"/>
      <c r="E339" s="143"/>
      <c r="F339" s="153"/>
      <c r="G339" s="144"/>
      <c r="H339" s="143"/>
      <c r="I339" s="136" t="str">
        <f t="shared" si="32"/>
        <v xml:space="preserve"> </v>
      </c>
      <c r="J339" s="136" t="str">
        <f t="shared" si="33"/>
        <v xml:space="preserve">, </v>
      </c>
    </row>
    <row r="340" spans="1:10" x14ac:dyDescent="0.2">
      <c r="A340" s="142" t="str">
        <f t="shared" ref="A340:A362" si="34">A339</f>
        <v>O</v>
      </c>
      <c r="B340" s="136" t="str">
        <f t="shared" si="29"/>
        <v>O02</v>
      </c>
      <c r="C340" s="142" t="s">
        <v>125</v>
      </c>
      <c r="D340" s="143"/>
      <c r="E340" s="143"/>
      <c r="F340" s="153"/>
      <c r="G340" s="144"/>
      <c r="H340" s="143"/>
      <c r="I340" s="136" t="str">
        <f t="shared" si="32"/>
        <v xml:space="preserve"> </v>
      </c>
      <c r="J340" s="136" t="str">
        <f t="shared" si="33"/>
        <v xml:space="preserve">, </v>
      </c>
    </row>
    <row r="341" spans="1:10" x14ac:dyDescent="0.2">
      <c r="A341" s="142" t="str">
        <f t="shared" si="34"/>
        <v>O</v>
      </c>
      <c r="B341" s="136" t="str">
        <f t="shared" si="29"/>
        <v>O03</v>
      </c>
      <c r="C341" s="142" t="s">
        <v>126</v>
      </c>
      <c r="D341" s="143"/>
      <c r="E341" s="143"/>
      <c r="F341" s="153"/>
      <c r="G341" s="144"/>
      <c r="H341" s="143"/>
      <c r="I341" s="136" t="str">
        <f t="shared" si="32"/>
        <v xml:space="preserve"> </v>
      </c>
      <c r="J341" s="136" t="str">
        <f t="shared" si="33"/>
        <v xml:space="preserve">, </v>
      </c>
    </row>
    <row r="342" spans="1:10" x14ac:dyDescent="0.2">
      <c r="A342" s="142" t="str">
        <f t="shared" si="34"/>
        <v>O</v>
      </c>
      <c r="B342" s="136" t="str">
        <f t="shared" si="29"/>
        <v>O04</v>
      </c>
      <c r="C342" s="142" t="s">
        <v>127</v>
      </c>
      <c r="D342" s="143"/>
      <c r="E342" s="143"/>
      <c r="F342" s="153"/>
      <c r="G342" s="144"/>
      <c r="H342" s="143"/>
      <c r="I342" s="136" t="str">
        <f t="shared" si="32"/>
        <v xml:space="preserve"> </v>
      </c>
      <c r="J342" s="136" t="str">
        <f t="shared" si="33"/>
        <v xml:space="preserve">, </v>
      </c>
    </row>
    <row r="343" spans="1:10" x14ac:dyDescent="0.2">
      <c r="A343" s="142" t="str">
        <f t="shared" si="34"/>
        <v>O</v>
      </c>
      <c r="B343" s="136" t="str">
        <f t="shared" si="29"/>
        <v>O05</v>
      </c>
      <c r="C343" s="142" t="s">
        <v>128</v>
      </c>
      <c r="D343" s="143"/>
      <c r="E343" s="143"/>
      <c r="F343" s="153"/>
      <c r="G343" s="144"/>
      <c r="H343" s="143"/>
      <c r="I343" s="136" t="str">
        <f t="shared" si="32"/>
        <v xml:space="preserve"> </v>
      </c>
      <c r="J343" s="136" t="str">
        <f t="shared" si="33"/>
        <v xml:space="preserve">, </v>
      </c>
    </row>
    <row r="344" spans="1:10" x14ac:dyDescent="0.2">
      <c r="A344" s="142" t="str">
        <f t="shared" si="34"/>
        <v>O</v>
      </c>
      <c r="B344" s="136" t="str">
        <f t="shared" si="29"/>
        <v>O06</v>
      </c>
      <c r="C344" s="142" t="s">
        <v>129</v>
      </c>
      <c r="D344" s="143"/>
      <c r="E344" s="143"/>
      <c r="F344" s="153"/>
      <c r="G344" s="144"/>
      <c r="H344" s="143"/>
      <c r="I344" s="136" t="str">
        <f t="shared" si="32"/>
        <v xml:space="preserve"> </v>
      </c>
      <c r="J344" s="136" t="str">
        <f t="shared" si="33"/>
        <v xml:space="preserve">, </v>
      </c>
    </row>
    <row r="345" spans="1:10" x14ac:dyDescent="0.2">
      <c r="A345" s="142" t="str">
        <f t="shared" si="34"/>
        <v>O</v>
      </c>
      <c r="B345" s="136" t="str">
        <f t="shared" si="29"/>
        <v>O07</v>
      </c>
      <c r="C345" s="142" t="s">
        <v>130</v>
      </c>
      <c r="D345" s="143"/>
      <c r="E345" s="143"/>
      <c r="F345" s="153"/>
      <c r="G345" s="144"/>
      <c r="H345" s="143"/>
      <c r="I345" s="136" t="str">
        <f t="shared" si="32"/>
        <v xml:space="preserve"> </v>
      </c>
      <c r="J345" s="136" t="str">
        <f t="shared" si="33"/>
        <v xml:space="preserve">, </v>
      </c>
    </row>
    <row r="346" spans="1:10" x14ac:dyDescent="0.2">
      <c r="A346" s="142" t="str">
        <f t="shared" si="34"/>
        <v>O</v>
      </c>
      <c r="B346" s="136" t="str">
        <f t="shared" si="29"/>
        <v>O08</v>
      </c>
      <c r="C346" s="142" t="s">
        <v>131</v>
      </c>
      <c r="D346" s="143"/>
      <c r="E346" s="143"/>
      <c r="F346" s="153"/>
      <c r="G346" s="144"/>
      <c r="H346" s="143"/>
      <c r="I346" s="136" t="str">
        <f t="shared" si="32"/>
        <v xml:space="preserve"> </v>
      </c>
      <c r="J346" s="136" t="str">
        <f t="shared" si="33"/>
        <v xml:space="preserve">, </v>
      </c>
    </row>
    <row r="347" spans="1:10" x14ac:dyDescent="0.2">
      <c r="A347" s="142" t="str">
        <f t="shared" si="34"/>
        <v>O</v>
      </c>
      <c r="B347" s="136" t="str">
        <f t="shared" ref="B347:B406" si="35">A347&amp;C347</f>
        <v>O09</v>
      </c>
      <c r="C347" s="142" t="s">
        <v>132</v>
      </c>
      <c r="D347" s="143"/>
      <c r="E347" s="143"/>
      <c r="F347" s="153"/>
      <c r="G347" s="144"/>
      <c r="H347" s="143"/>
      <c r="I347" s="136" t="str">
        <f t="shared" si="32"/>
        <v xml:space="preserve"> </v>
      </c>
      <c r="J347" s="136" t="str">
        <f t="shared" si="33"/>
        <v xml:space="preserve">, </v>
      </c>
    </row>
    <row r="348" spans="1:10" x14ac:dyDescent="0.2">
      <c r="A348" s="142" t="str">
        <f t="shared" si="34"/>
        <v>O</v>
      </c>
      <c r="B348" s="136" t="str">
        <f t="shared" si="35"/>
        <v>O10</v>
      </c>
      <c r="C348" s="142" t="s">
        <v>133</v>
      </c>
      <c r="D348" s="143"/>
      <c r="E348" s="143"/>
      <c r="F348" s="153"/>
      <c r="G348" s="144"/>
      <c r="H348" s="143"/>
      <c r="I348" s="136" t="str">
        <f t="shared" si="32"/>
        <v xml:space="preserve"> </v>
      </c>
      <c r="J348" s="136" t="str">
        <f t="shared" si="33"/>
        <v xml:space="preserve">, </v>
      </c>
    </row>
    <row r="349" spans="1:10" x14ac:dyDescent="0.2">
      <c r="A349" s="142" t="str">
        <f t="shared" si="34"/>
        <v>O</v>
      </c>
      <c r="B349" s="136" t="str">
        <f t="shared" si="35"/>
        <v>O11</v>
      </c>
      <c r="C349" s="142" t="s">
        <v>134</v>
      </c>
      <c r="D349" s="143"/>
      <c r="E349" s="143"/>
      <c r="F349" s="153"/>
      <c r="G349" s="144"/>
      <c r="H349" s="143"/>
      <c r="I349" s="136" t="str">
        <f t="shared" si="32"/>
        <v xml:space="preserve"> </v>
      </c>
      <c r="J349" s="136" t="str">
        <f t="shared" si="33"/>
        <v xml:space="preserve">, </v>
      </c>
    </row>
    <row r="350" spans="1:10" x14ac:dyDescent="0.2">
      <c r="A350" s="142" t="str">
        <f t="shared" si="34"/>
        <v>O</v>
      </c>
      <c r="B350" s="136" t="str">
        <f t="shared" si="35"/>
        <v>O12</v>
      </c>
      <c r="C350" s="142" t="s">
        <v>135</v>
      </c>
      <c r="D350" s="143"/>
      <c r="E350" s="143"/>
      <c r="F350" s="153"/>
      <c r="G350" s="144"/>
      <c r="H350" s="143"/>
      <c r="I350" s="136" t="str">
        <f t="shared" si="32"/>
        <v xml:space="preserve"> </v>
      </c>
      <c r="J350" s="136" t="str">
        <f t="shared" si="33"/>
        <v xml:space="preserve">, </v>
      </c>
    </row>
    <row r="351" spans="1:10" x14ac:dyDescent="0.2">
      <c r="A351" s="142" t="str">
        <f t="shared" si="34"/>
        <v>O</v>
      </c>
      <c r="B351" s="136" t="str">
        <f t="shared" si="35"/>
        <v>O13</v>
      </c>
      <c r="C351" s="142" t="s">
        <v>614</v>
      </c>
      <c r="D351" s="143"/>
      <c r="E351" s="143"/>
      <c r="F351" s="153"/>
      <c r="G351" s="144"/>
      <c r="H351" s="143"/>
      <c r="I351" s="136" t="str">
        <f t="shared" si="32"/>
        <v xml:space="preserve"> </v>
      </c>
      <c r="J351" s="136" t="str">
        <f t="shared" si="33"/>
        <v xml:space="preserve">, </v>
      </c>
    </row>
    <row r="352" spans="1:10" x14ac:dyDescent="0.2">
      <c r="A352" s="142" t="str">
        <f t="shared" si="34"/>
        <v>O</v>
      </c>
      <c r="B352" s="136" t="str">
        <f t="shared" si="35"/>
        <v>O14</v>
      </c>
      <c r="C352" s="142" t="s">
        <v>615</v>
      </c>
      <c r="D352" s="143"/>
      <c r="E352" s="143"/>
      <c r="F352" s="153"/>
      <c r="G352" s="144"/>
      <c r="H352" s="143"/>
      <c r="I352" s="136" t="str">
        <f t="shared" si="32"/>
        <v xml:space="preserve"> </v>
      </c>
      <c r="J352" s="136" t="str">
        <f t="shared" si="33"/>
        <v xml:space="preserve">, </v>
      </c>
    </row>
    <row r="353" spans="1:10" x14ac:dyDescent="0.2">
      <c r="A353" s="142" t="str">
        <f t="shared" si="34"/>
        <v>O</v>
      </c>
      <c r="B353" s="136" t="str">
        <f t="shared" si="35"/>
        <v>O15</v>
      </c>
      <c r="C353" s="142" t="s">
        <v>616</v>
      </c>
      <c r="D353" s="143"/>
      <c r="E353" s="143"/>
      <c r="F353" s="153"/>
      <c r="G353" s="144"/>
      <c r="H353" s="143"/>
      <c r="I353" s="136" t="str">
        <f t="shared" si="32"/>
        <v xml:space="preserve"> </v>
      </c>
      <c r="J353" s="136" t="str">
        <f t="shared" si="33"/>
        <v xml:space="preserve">, </v>
      </c>
    </row>
    <row r="354" spans="1:10" x14ac:dyDescent="0.2">
      <c r="A354" s="142" t="str">
        <f t="shared" si="34"/>
        <v>O</v>
      </c>
      <c r="B354" s="136" t="str">
        <f t="shared" si="35"/>
        <v>O16</v>
      </c>
      <c r="C354" s="142" t="s">
        <v>617</v>
      </c>
      <c r="D354" s="143"/>
      <c r="E354" s="143"/>
      <c r="F354" s="153"/>
      <c r="G354" s="144"/>
      <c r="H354" s="143"/>
      <c r="I354" s="136" t="str">
        <f t="shared" si="32"/>
        <v xml:space="preserve"> </v>
      </c>
      <c r="J354" s="136" t="str">
        <f t="shared" si="33"/>
        <v xml:space="preserve">, </v>
      </c>
    </row>
    <row r="355" spans="1:10" x14ac:dyDescent="0.2">
      <c r="A355" s="142" t="str">
        <f t="shared" si="34"/>
        <v>O</v>
      </c>
      <c r="B355" s="136" t="str">
        <f t="shared" si="35"/>
        <v>O17</v>
      </c>
      <c r="C355" s="142" t="s">
        <v>203</v>
      </c>
      <c r="D355" s="143"/>
      <c r="E355" s="143"/>
      <c r="F355" s="153"/>
      <c r="G355" s="144"/>
      <c r="H355" s="143"/>
      <c r="I355" s="136" t="str">
        <f t="shared" si="32"/>
        <v xml:space="preserve"> </v>
      </c>
      <c r="J355" s="136" t="str">
        <f t="shared" si="33"/>
        <v xml:space="preserve">, </v>
      </c>
    </row>
    <row r="356" spans="1:10" x14ac:dyDescent="0.2">
      <c r="A356" s="142" t="str">
        <f t="shared" si="34"/>
        <v>O</v>
      </c>
      <c r="B356" s="136" t="str">
        <f t="shared" si="35"/>
        <v>O18</v>
      </c>
      <c r="C356" s="142" t="s">
        <v>204</v>
      </c>
      <c r="D356" s="143"/>
      <c r="E356" s="143"/>
      <c r="F356" s="153"/>
      <c r="G356" s="144"/>
      <c r="H356" s="143"/>
      <c r="I356" s="136" t="str">
        <f t="shared" si="32"/>
        <v xml:space="preserve"> </v>
      </c>
      <c r="J356" s="136" t="str">
        <f t="shared" si="33"/>
        <v xml:space="preserve">, </v>
      </c>
    </row>
    <row r="357" spans="1:10" x14ac:dyDescent="0.2">
      <c r="A357" s="142" t="str">
        <f t="shared" si="34"/>
        <v>O</v>
      </c>
      <c r="B357" s="136" t="str">
        <f t="shared" si="35"/>
        <v>O19</v>
      </c>
      <c r="C357" s="142" t="s">
        <v>205</v>
      </c>
      <c r="D357" s="143"/>
      <c r="E357" s="143"/>
      <c r="F357" s="153"/>
      <c r="G357" s="144"/>
      <c r="H357" s="143"/>
      <c r="I357" s="136" t="str">
        <f t="shared" si="32"/>
        <v xml:space="preserve"> </v>
      </c>
      <c r="J357" s="136" t="str">
        <f t="shared" si="33"/>
        <v xml:space="preserve">, </v>
      </c>
    </row>
    <row r="358" spans="1:10" x14ac:dyDescent="0.2">
      <c r="A358" s="142" t="str">
        <f t="shared" si="34"/>
        <v>O</v>
      </c>
      <c r="B358" s="136" t="str">
        <f t="shared" si="35"/>
        <v>O20</v>
      </c>
      <c r="C358" s="142" t="s">
        <v>206</v>
      </c>
      <c r="D358" s="143"/>
      <c r="E358" s="143"/>
      <c r="F358" s="153"/>
      <c r="G358" s="144"/>
      <c r="H358" s="143"/>
      <c r="I358" s="136" t="str">
        <f t="shared" si="32"/>
        <v xml:space="preserve"> </v>
      </c>
      <c r="J358" s="136" t="str">
        <f t="shared" si="33"/>
        <v xml:space="preserve">, </v>
      </c>
    </row>
    <row r="359" spans="1:10" x14ac:dyDescent="0.2">
      <c r="A359" s="142" t="str">
        <f t="shared" si="34"/>
        <v>O</v>
      </c>
      <c r="B359" s="136" t="str">
        <f>A359&amp;"21"</f>
        <v>O21</v>
      </c>
      <c r="C359" s="142" t="s">
        <v>640</v>
      </c>
      <c r="D359" s="143"/>
      <c r="E359" s="143"/>
      <c r="F359" s="153"/>
      <c r="G359" s="144"/>
      <c r="H359" s="143"/>
      <c r="I359" s="136" t="str">
        <f t="shared" si="32"/>
        <v xml:space="preserve"> </v>
      </c>
      <c r="J359" s="136" t="str">
        <f t="shared" si="33"/>
        <v xml:space="preserve">, </v>
      </c>
    </row>
    <row r="360" spans="1:10" x14ac:dyDescent="0.2">
      <c r="A360" s="142" t="str">
        <f t="shared" si="34"/>
        <v>O</v>
      </c>
      <c r="B360" s="136" t="str">
        <f>A360&amp;"22"</f>
        <v>O22</v>
      </c>
      <c r="C360" s="142" t="s">
        <v>640</v>
      </c>
      <c r="D360" s="143"/>
      <c r="E360" s="143"/>
      <c r="F360" s="153"/>
      <c r="G360" s="144"/>
      <c r="H360" s="143"/>
      <c r="I360" s="136" t="str">
        <f t="shared" si="32"/>
        <v xml:space="preserve"> </v>
      </c>
      <c r="J360" s="136" t="str">
        <f t="shared" si="33"/>
        <v xml:space="preserve">, </v>
      </c>
    </row>
    <row r="361" spans="1:10" x14ac:dyDescent="0.2">
      <c r="A361" s="142" t="str">
        <f t="shared" si="34"/>
        <v>O</v>
      </c>
      <c r="B361" s="136" t="str">
        <f>A361&amp;"23"</f>
        <v>O23</v>
      </c>
      <c r="C361" s="142" t="s">
        <v>640</v>
      </c>
      <c r="D361" s="143"/>
      <c r="E361" s="143"/>
      <c r="F361" s="153"/>
      <c r="G361" s="144"/>
      <c r="H361" s="143"/>
      <c r="I361" s="136" t="str">
        <f t="shared" si="32"/>
        <v xml:space="preserve"> </v>
      </c>
      <c r="J361" s="136" t="str">
        <f t="shared" si="33"/>
        <v xml:space="preserve">, </v>
      </c>
    </row>
    <row r="362" spans="1:10" x14ac:dyDescent="0.2">
      <c r="A362" s="142" t="str">
        <f t="shared" si="34"/>
        <v>O</v>
      </c>
      <c r="B362" s="136" t="str">
        <f>A362&amp;"24"</f>
        <v>O24</v>
      </c>
      <c r="C362" s="142" t="s">
        <v>640</v>
      </c>
      <c r="D362" s="143"/>
      <c r="E362" s="143"/>
      <c r="F362" s="153"/>
      <c r="G362" s="144"/>
      <c r="H362" s="143"/>
      <c r="I362" s="136" t="str">
        <f t="shared" si="32"/>
        <v xml:space="preserve"> </v>
      </c>
      <c r="J362" s="136" t="str">
        <f t="shared" si="33"/>
        <v xml:space="preserve">, </v>
      </c>
    </row>
    <row r="363" spans="1:10" x14ac:dyDescent="0.2">
      <c r="A363" s="142" t="s">
        <v>212</v>
      </c>
      <c r="B363" s="136" t="str">
        <f t="shared" si="35"/>
        <v>P01</v>
      </c>
      <c r="C363" s="142" t="s">
        <v>124</v>
      </c>
      <c r="D363" s="143"/>
      <c r="E363" s="143"/>
      <c r="F363" s="153"/>
      <c r="G363" s="144"/>
      <c r="H363" s="143"/>
      <c r="I363" s="136" t="str">
        <f t="shared" si="32"/>
        <v xml:space="preserve"> </v>
      </c>
      <c r="J363" s="136" t="str">
        <f t="shared" si="33"/>
        <v xml:space="preserve">, </v>
      </c>
    </row>
    <row r="364" spans="1:10" x14ac:dyDescent="0.2">
      <c r="A364" s="142" t="str">
        <f t="shared" ref="A364:A386" si="36">A363</f>
        <v>P</v>
      </c>
      <c r="B364" s="136" t="str">
        <f t="shared" si="35"/>
        <v>P02</v>
      </c>
      <c r="C364" s="142" t="s">
        <v>125</v>
      </c>
      <c r="D364" s="143"/>
      <c r="E364" s="143"/>
      <c r="F364" s="153"/>
      <c r="G364" s="144"/>
      <c r="H364" s="143"/>
      <c r="I364" s="136" t="str">
        <f t="shared" si="32"/>
        <v xml:space="preserve"> </v>
      </c>
      <c r="J364" s="136" t="str">
        <f t="shared" si="33"/>
        <v xml:space="preserve">, </v>
      </c>
    </row>
    <row r="365" spans="1:10" x14ac:dyDescent="0.2">
      <c r="A365" s="142" t="str">
        <f t="shared" si="36"/>
        <v>P</v>
      </c>
      <c r="B365" s="136" t="str">
        <f t="shared" si="35"/>
        <v>P03</v>
      </c>
      <c r="C365" s="142" t="s">
        <v>126</v>
      </c>
      <c r="D365" s="143"/>
      <c r="E365" s="143"/>
      <c r="F365" s="153"/>
      <c r="G365" s="144"/>
      <c r="H365" s="143"/>
      <c r="I365" s="136" t="str">
        <f t="shared" si="32"/>
        <v xml:space="preserve"> </v>
      </c>
      <c r="J365" s="136" t="str">
        <f t="shared" si="33"/>
        <v xml:space="preserve">, </v>
      </c>
    </row>
    <row r="366" spans="1:10" x14ac:dyDescent="0.2">
      <c r="A366" s="142" t="str">
        <f t="shared" si="36"/>
        <v>P</v>
      </c>
      <c r="B366" s="136" t="str">
        <f t="shared" si="35"/>
        <v>P04</v>
      </c>
      <c r="C366" s="142" t="s">
        <v>127</v>
      </c>
      <c r="D366" s="143"/>
      <c r="E366" s="143"/>
      <c r="F366" s="153"/>
      <c r="G366" s="144"/>
      <c r="H366" s="143"/>
      <c r="I366" s="136" t="str">
        <f t="shared" si="32"/>
        <v xml:space="preserve"> </v>
      </c>
      <c r="J366" s="136" t="str">
        <f t="shared" si="33"/>
        <v xml:space="preserve">, </v>
      </c>
    </row>
    <row r="367" spans="1:10" x14ac:dyDescent="0.2">
      <c r="A367" s="142" t="str">
        <f t="shared" si="36"/>
        <v>P</v>
      </c>
      <c r="B367" s="136" t="str">
        <f t="shared" si="35"/>
        <v>P05</v>
      </c>
      <c r="C367" s="142" t="s">
        <v>128</v>
      </c>
      <c r="D367" s="143"/>
      <c r="E367" s="143"/>
      <c r="F367" s="153"/>
      <c r="G367" s="144"/>
      <c r="H367" s="143"/>
      <c r="I367" s="136" t="str">
        <f t="shared" si="32"/>
        <v xml:space="preserve"> </v>
      </c>
      <c r="J367" s="136" t="str">
        <f t="shared" si="33"/>
        <v xml:space="preserve">, </v>
      </c>
    </row>
    <row r="368" spans="1:10" x14ac:dyDescent="0.2">
      <c r="A368" s="142" t="str">
        <f t="shared" si="36"/>
        <v>P</v>
      </c>
      <c r="B368" s="136" t="str">
        <f t="shared" si="35"/>
        <v>P06</v>
      </c>
      <c r="C368" s="142" t="s">
        <v>129</v>
      </c>
      <c r="D368" s="143"/>
      <c r="E368" s="143"/>
      <c r="F368" s="153"/>
      <c r="G368" s="144"/>
      <c r="H368" s="143"/>
      <c r="I368" s="136" t="str">
        <f t="shared" si="32"/>
        <v xml:space="preserve"> </v>
      </c>
      <c r="J368" s="136" t="str">
        <f t="shared" si="33"/>
        <v xml:space="preserve">, </v>
      </c>
    </row>
    <row r="369" spans="1:10" x14ac:dyDescent="0.2">
      <c r="A369" s="142" t="str">
        <f t="shared" si="36"/>
        <v>P</v>
      </c>
      <c r="B369" s="136" t="str">
        <f t="shared" si="35"/>
        <v>P07</v>
      </c>
      <c r="C369" s="142" t="s">
        <v>130</v>
      </c>
      <c r="D369" s="143"/>
      <c r="E369" s="143"/>
      <c r="F369" s="153"/>
      <c r="G369" s="144"/>
      <c r="H369" s="143"/>
      <c r="I369" s="136" t="str">
        <f t="shared" si="32"/>
        <v xml:space="preserve"> </v>
      </c>
      <c r="J369" s="136" t="str">
        <f t="shared" si="33"/>
        <v xml:space="preserve">, </v>
      </c>
    </row>
    <row r="370" spans="1:10" x14ac:dyDescent="0.2">
      <c r="A370" s="142" t="str">
        <f t="shared" si="36"/>
        <v>P</v>
      </c>
      <c r="B370" s="136" t="str">
        <f t="shared" si="35"/>
        <v>P08</v>
      </c>
      <c r="C370" s="142" t="s">
        <v>131</v>
      </c>
      <c r="D370" s="143"/>
      <c r="E370" s="143"/>
      <c r="F370" s="153"/>
      <c r="G370" s="144"/>
      <c r="H370" s="143"/>
      <c r="I370" s="136" t="str">
        <f t="shared" si="32"/>
        <v xml:space="preserve"> </v>
      </c>
      <c r="J370" s="136" t="str">
        <f t="shared" si="33"/>
        <v xml:space="preserve">, </v>
      </c>
    </row>
    <row r="371" spans="1:10" x14ac:dyDescent="0.2">
      <c r="A371" s="142" t="str">
        <f t="shared" si="36"/>
        <v>P</v>
      </c>
      <c r="B371" s="136" t="str">
        <f t="shared" si="35"/>
        <v>P09</v>
      </c>
      <c r="C371" s="142" t="s">
        <v>132</v>
      </c>
      <c r="D371" s="143"/>
      <c r="E371" s="143"/>
      <c r="F371" s="153"/>
      <c r="G371" s="144"/>
      <c r="H371" s="143"/>
      <c r="I371" s="136" t="str">
        <f t="shared" si="32"/>
        <v xml:space="preserve"> </v>
      </c>
      <c r="J371" s="136" t="str">
        <f t="shared" si="33"/>
        <v xml:space="preserve">, </v>
      </c>
    </row>
    <row r="372" spans="1:10" x14ac:dyDescent="0.2">
      <c r="A372" s="142" t="str">
        <f t="shared" si="36"/>
        <v>P</v>
      </c>
      <c r="B372" s="136" t="str">
        <f t="shared" si="35"/>
        <v>P10</v>
      </c>
      <c r="C372" s="142" t="s">
        <v>133</v>
      </c>
      <c r="D372" s="143"/>
      <c r="E372" s="143"/>
      <c r="F372" s="153"/>
      <c r="G372" s="144"/>
      <c r="H372" s="143"/>
      <c r="I372" s="136" t="str">
        <f t="shared" si="32"/>
        <v xml:space="preserve"> </v>
      </c>
      <c r="J372" s="136" t="str">
        <f t="shared" si="33"/>
        <v xml:space="preserve">, </v>
      </c>
    </row>
    <row r="373" spans="1:10" x14ac:dyDescent="0.2">
      <c r="A373" s="142" t="str">
        <f t="shared" si="36"/>
        <v>P</v>
      </c>
      <c r="B373" s="136" t="str">
        <f t="shared" si="35"/>
        <v>P11</v>
      </c>
      <c r="C373" s="142" t="s">
        <v>134</v>
      </c>
      <c r="D373" s="143"/>
      <c r="E373" s="143"/>
      <c r="F373" s="153"/>
      <c r="G373" s="144"/>
      <c r="H373" s="143"/>
      <c r="I373" s="136" t="str">
        <f t="shared" si="32"/>
        <v xml:space="preserve"> </v>
      </c>
      <c r="J373" s="136" t="str">
        <f t="shared" si="33"/>
        <v xml:space="preserve">, </v>
      </c>
    </row>
    <row r="374" spans="1:10" x14ac:dyDescent="0.2">
      <c r="A374" s="142" t="str">
        <f t="shared" si="36"/>
        <v>P</v>
      </c>
      <c r="B374" s="136" t="str">
        <f t="shared" si="35"/>
        <v>P12</v>
      </c>
      <c r="C374" s="142" t="s">
        <v>135</v>
      </c>
      <c r="D374" s="143"/>
      <c r="E374" s="143"/>
      <c r="F374" s="153"/>
      <c r="G374" s="144"/>
      <c r="H374" s="143"/>
      <c r="I374" s="136" t="str">
        <f t="shared" si="32"/>
        <v xml:space="preserve"> </v>
      </c>
      <c r="J374" s="136" t="str">
        <f t="shared" si="33"/>
        <v xml:space="preserve">, </v>
      </c>
    </row>
    <row r="375" spans="1:10" x14ac:dyDescent="0.2">
      <c r="A375" s="142" t="str">
        <f t="shared" si="36"/>
        <v>P</v>
      </c>
      <c r="B375" s="136" t="str">
        <f t="shared" si="35"/>
        <v>P13</v>
      </c>
      <c r="C375" s="142" t="s">
        <v>614</v>
      </c>
      <c r="D375" s="143"/>
      <c r="E375" s="143"/>
      <c r="F375" s="153"/>
      <c r="G375" s="144"/>
      <c r="H375" s="143"/>
      <c r="I375" s="136" t="str">
        <f t="shared" si="32"/>
        <v xml:space="preserve"> </v>
      </c>
      <c r="J375" s="136" t="str">
        <f t="shared" si="33"/>
        <v xml:space="preserve">, </v>
      </c>
    </row>
    <row r="376" spans="1:10" x14ac:dyDescent="0.2">
      <c r="A376" s="142" t="str">
        <f t="shared" si="36"/>
        <v>P</v>
      </c>
      <c r="B376" s="136" t="str">
        <f t="shared" si="35"/>
        <v>P14</v>
      </c>
      <c r="C376" s="142" t="s">
        <v>615</v>
      </c>
      <c r="D376" s="143"/>
      <c r="E376" s="143"/>
      <c r="F376" s="153"/>
      <c r="G376" s="144"/>
      <c r="H376" s="143"/>
      <c r="I376" s="136" t="str">
        <f t="shared" si="32"/>
        <v xml:space="preserve"> </v>
      </c>
      <c r="J376" s="136" t="str">
        <f t="shared" si="33"/>
        <v xml:space="preserve">, </v>
      </c>
    </row>
    <row r="377" spans="1:10" x14ac:dyDescent="0.2">
      <c r="A377" s="142" t="str">
        <f t="shared" si="36"/>
        <v>P</v>
      </c>
      <c r="B377" s="136" t="str">
        <f t="shared" si="35"/>
        <v>P15</v>
      </c>
      <c r="C377" s="142" t="s">
        <v>616</v>
      </c>
      <c r="D377" s="143"/>
      <c r="E377" s="143"/>
      <c r="F377" s="153"/>
      <c r="G377" s="144"/>
      <c r="H377" s="143"/>
      <c r="I377" s="136" t="str">
        <f t="shared" si="32"/>
        <v xml:space="preserve"> </v>
      </c>
      <c r="J377" s="136" t="str">
        <f t="shared" si="33"/>
        <v xml:space="preserve">, </v>
      </c>
    </row>
    <row r="378" spans="1:10" x14ac:dyDescent="0.2">
      <c r="A378" s="142" t="str">
        <f t="shared" si="36"/>
        <v>P</v>
      </c>
      <c r="B378" s="136" t="str">
        <f t="shared" si="35"/>
        <v>P16</v>
      </c>
      <c r="C378" s="142" t="s">
        <v>617</v>
      </c>
      <c r="D378" s="143"/>
      <c r="E378" s="143"/>
      <c r="F378" s="153"/>
      <c r="G378" s="144"/>
      <c r="H378" s="143"/>
      <c r="I378" s="136" t="str">
        <f t="shared" si="32"/>
        <v xml:space="preserve"> </v>
      </c>
      <c r="J378" s="136" t="str">
        <f t="shared" si="33"/>
        <v xml:space="preserve">, </v>
      </c>
    </row>
    <row r="379" spans="1:10" x14ac:dyDescent="0.2">
      <c r="A379" s="142" t="str">
        <f t="shared" si="36"/>
        <v>P</v>
      </c>
      <c r="B379" s="136" t="str">
        <f t="shared" si="35"/>
        <v>P17</v>
      </c>
      <c r="C379" s="142" t="s">
        <v>203</v>
      </c>
      <c r="D379" s="143"/>
      <c r="E379" s="143"/>
      <c r="F379" s="153"/>
      <c r="G379" s="144"/>
      <c r="H379" s="143"/>
      <c r="I379" s="136" t="str">
        <f t="shared" si="32"/>
        <v xml:space="preserve"> </v>
      </c>
      <c r="J379" s="136" t="str">
        <f t="shared" si="33"/>
        <v xml:space="preserve">, </v>
      </c>
    </row>
    <row r="380" spans="1:10" x14ac:dyDescent="0.2">
      <c r="A380" s="142" t="str">
        <f t="shared" si="36"/>
        <v>P</v>
      </c>
      <c r="B380" s="136" t="str">
        <f t="shared" si="35"/>
        <v>P18</v>
      </c>
      <c r="C380" s="142" t="s">
        <v>204</v>
      </c>
      <c r="D380" s="143"/>
      <c r="E380" s="143"/>
      <c r="F380" s="153"/>
      <c r="G380" s="144"/>
      <c r="H380" s="143"/>
      <c r="I380" s="136" t="str">
        <f t="shared" si="32"/>
        <v xml:space="preserve"> </v>
      </c>
      <c r="J380" s="136" t="str">
        <f t="shared" si="33"/>
        <v xml:space="preserve">, </v>
      </c>
    </row>
    <row r="381" spans="1:10" x14ac:dyDescent="0.2">
      <c r="A381" s="142" t="str">
        <f t="shared" si="36"/>
        <v>P</v>
      </c>
      <c r="B381" s="136" t="str">
        <f t="shared" si="35"/>
        <v>P19</v>
      </c>
      <c r="C381" s="142" t="s">
        <v>205</v>
      </c>
      <c r="D381" s="143"/>
      <c r="E381" s="143"/>
      <c r="F381" s="153"/>
      <c r="G381" s="144"/>
      <c r="H381" s="143"/>
      <c r="I381" s="136" t="str">
        <f t="shared" si="32"/>
        <v xml:space="preserve"> </v>
      </c>
      <c r="J381" s="136" t="str">
        <f t="shared" si="33"/>
        <v xml:space="preserve">, </v>
      </c>
    </row>
    <row r="382" spans="1:10" x14ac:dyDescent="0.2">
      <c r="A382" s="142" t="str">
        <f t="shared" si="36"/>
        <v>P</v>
      </c>
      <c r="B382" s="136" t="str">
        <f t="shared" si="35"/>
        <v>P20</v>
      </c>
      <c r="C382" s="142" t="s">
        <v>206</v>
      </c>
      <c r="D382" s="143"/>
      <c r="E382" s="143"/>
      <c r="F382" s="153"/>
      <c r="G382" s="144"/>
      <c r="H382" s="143"/>
      <c r="I382" s="136" t="str">
        <f t="shared" si="32"/>
        <v xml:space="preserve"> </v>
      </c>
      <c r="J382" s="136" t="str">
        <f t="shared" si="33"/>
        <v xml:space="preserve">, </v>
      </c>
    </row>
    <row r="383" spans="1:10" x14ac:dyDescent="0.2">
      <c r="A383" s="142" t="str">
        <f t="shared" si="36"/>
        <v>P</v>
      </c>
      <c r="B383" s="136" t="str">
        <f>A383&amp;"21"</f>
        <v>P21</v>
      </c>
      <c r="C383" s="142" t="s">
        <v>640</v>
      </c>
      <c r="D383" s="143"/>
      <c r="E383" s="143"/>
      <c r="F383" s="153"/>
      <c r="G383" s="144"/>
      <c r="H383" s="143"/>
      <c r="I383" s="136" t="str">
        <f t="shared" si="32"/>
        <v xml:space="preserve"> </v>
      </c>
      <c r="J383" s="136" t="str">
        <f t="shared" si="33"/>
        <v xml:space="preserve">, </v>
      </c>
    </row>
    <row r="384" spans="1:10" x14ac:dyDescent="0.2">
      <c r="A384" s="142" t="str">
        <f t="shared" si="36"/>
        <v>P</v>
      </c>
      <c r="B384" s="136" t="str">
        <f>A384&amp;"22"</f>
        <v>P22</v>
      </c>
      <c r="C384" s="142" t="s">
        <v>640</v>
      </c>
      <c r="D384" s="143"/>
      <c r="E384" s="143"/>
      <c r="F384" s="153"/>
      <c r="G384" s="144"/>
      <c r="H384" s="143"/>
      <c r="I384" s="136" t="str">
        <f t="shared" si="32"/>
        <v xml:space="preserve"> </v>
      </c>
      <c r="J384" s="136" t="str">
        <f t="shared" si="33"/>
        <v xml:space="preserve">, </v>
      </c>
    </row>
    <row r="385" spans="1:10" x14ac:dyDescent="0.2">
      <c r="A385" s="142" t="str">
        <f t="shared" si="36"/>
        <v>P</v>
      </c>
      <c r="B385" s="136" t="str">
        <f>A385&amp;"23"</f>
        <v>P23</v>
      </c>
      <c r="C385" s="142" t="s">
        <v>640</v>
      </c>
      <c r="D385" s="143"/>
      <c r="E385" s="143"/>
      <c r="F385" s="153"/>
      <c r="G385" s="144"/>
      <c r="H385" s="143"/>
      <c r="I385" s="136" t="str">
        <f t="shared" si="32"/>
        <v xml:space="preserve"> </v>
      </c>
      <c r="J385" s="136" t="str">
        <f t="shared" si="33"/>
        <v xml:space="preserve">, </v>
      </c>
    </row>
    <row r="386" spans="1:10" x14ac:dyDescent="0.2">
      <c r="A386" s="142" t="str">
        <f t="shared" si="36"/>
        <v>P</v>
      </c>
      <c r="B386" s="136" t="str">
        <f>A386&amp;"24"</f>
        <v>P24</v>
      </c>
      <c r="C386" s="142" t="s">
        <v>640</v>
      </c>
      <c r="D386" s="143"/>
      <c r="E386" s="143"/>
      <c r="F386" s="153"/>
      <c r="G386" s="144"/>
      <c r="H386" s="143"/>
      <c r="I386" s="136" t="str">
        <f t="shared" si="32"/>
        <v xml:space="preserve"> </v>
      </c>
      <c r="J386" s="136" t="str">
        <f t="shared" si="33"/>
        <v xml:space="preserve">, </v>
      </c>
    </row>
    <row r="387" spans="1:10" x14ac:dyDescent="0.2">
      <c r="A387" s="142" t="s">
        <v>375</v>
      </c>
      <c r="B387" s="136" t="str">
        <f t="shared" si="35"/>
        <v>Q01</v>
      </c>
      <c r="C387" s="142" t="s">
        <v>124</v>
      </c>
      <c r="D387" s="143"/>
      <c r="E387" s="143"/>
      <c r="F387" s="153"/>
      <c r="G387" s="144"/>
      <c r="H387" s="143"/>
      <c r="I387" s="136" t="str">
        <f t="shared" si="32"/>
        <v xml:space="preserve"> </v>
      </c>
      <c r="J387" s="136" t="str">
        <f t="shared" si="33"/>
        <v xml:space="preserve">, </v>
      </c>
    </row>
    <row r="388" spans="1:10" x14ac:dyDescent="0.2">
      <c r="A388" s="142" t="str">
        <f t="shared" ref="A388:A410" si="37">A387</f>
        <v>Q</v>
      </c>
      <c r="B388" s="136" t="str">
        <f t="shared" si="35"/>
        <v>Q02</v>
      </c>
      <c r="C388" s="142" t="s">
        <v>125</v>
      </c>
      <c r="D388" s="143"/>
      <c r="E388" s="143"/>
      <c r="F388" s="153"/>
      <c r="G388" s="144"/>
      <c r="H388" s="143"/>
      <c r="I388" s="136" t="str">
        <f t="shared" si="32"/>
        <v xml:space="preserve"> </v>
      </c>
      <c r="J388" s="136" t="str">
        <f t="shared" si="33"/>
        <v xml:space="preserve">, </v>
      </c>
    </row>
    <row r="389" spans="1:10" x14ac:dyDescent="0.2">
      <c r="A389" s="142" t="str">
        <f t="shared" si="37"/>
        <v>Q</v>
      </c>
      <c r="B389" s="136" t="str">
        <f t="shared" si="35"/>
        <v>Q03</v>
      </c>
      <c r="C389" s="142" t="s">
        <v>126</v>
      </c>
      <c r="D389" s="143"/>
      <c r="E389" s="143"/>
      <c r="F389" s="153"/>
      <c r="G389" s="144"/>
      <c r="H389" s="143"/>
      <c r="I389" s="136" t="str">
        <f t="shared" si="32"/>
        <v xml:space="preserve"> </v>
      </c>
      <c r="J389" s="136" t="str">
        <f t="shared" si="33"/>
        <v xml:space="preserve">, </v>
      </c>
    </row>
    <row r="390" spans="1:10" x14ac:dyDescent="0.2">
      <c r="A390" s="142" t="str">
        <f t="shared" si="37"/>
        <v>Q</v>
      </c>
      <c r="B390" s="136" t="str">
        <f t="shared" si="35"/>
        <v>Q04</v>
      </c>
      <c r="C390" s="142" t="s">
        <v>127</v>
      </c>
      <c r="D390" s="143"/>
      <c r="E390" s="143"/>
      <c r="F390" s="153"/>
      <c r="G390" s="144"/>
      <c r="H390" s="143"/>
      <c r="I390" s="136" t="str">
        <f t="shared" si="32"/>
        <v xml:space="preserve"> </v>
      </c>
      <c r="J390" s="136" t="str">
        <f t="shared" si="33"/>
        <v xml:space="preserve">, </v>
      </c>
    </row>
    <row r="391" spans="1:10" x14ac:dyDescent="0.2">
      <c r="A391" s="142" t="str">
        <f t="shared" si="37"/>
        <v>Q</v>
      </c>
      <c r="B391" s="136" t="str">
        <f t="shared" si="35"/>
        <v>Q05</v>
      </c>
      <c r="C391" s="142" t="s">
        <v>128</v>
      </c>
      <c r="D391" s="143"/>
      <c r="E391" s="143"/>
      <c r="F391" s="153"/>
      <c r="G391" s="144"/>
      <c r="H391" s="143"/>
      <c r="I391" s="136" t="str">
        <f t="shared" si="32"/>
        <v xml:space="preserve"> </v>
      </c>
      <c r="J391" s="136" t="str">
        <f t="shared" si="33"/>
        <v xml:space="preserve">, </v>
      </c>
    </row>
    <row r="392" spans="1:10" x14ac:dyDescent="0.2">
      <c r="A392" s="142" t="str">
        <f t="shared" si="37"/>
        <v>Q</v>
      </c>
      <c r="B392" s="136" t="str">
        <f t="shared" si="35"/>
        <v>Q06</v>
      </c>
      <c r="C392" s="142" t="s">
        <v>129</v>
      </c>
      <c r="D392" s="143"/>
      <c r="E392" s="143"/>
      <c r="F392" s="153"/>
      <c r="G392" s="144"/>
      <c r="H392" s="143"/>
      <c r="I392" s="136" t="str">
        <f t="shared" si="32"/>
        <v xml:space="preserve"> </v>
      </c>
      <c r="J392" s="136" t="str">
        <f t="shared" si="33"/>
        <v xml:space="preserve">, </v>
      </c>
    </row>
    <row r="393" spans="1:10" x14ac:dyDescent="0.2">
      <c r="A393" s="142" t="str">
        <f t="shared" si="37"/>
        <v>Q</v>
      </c>
      <c r="B393" s="136" t="str">
        <f t="shared" si="35"/>
        <v>Q07</v>
      </c>
      <c r="C393" s="142" t="s">
        <v>130</v>
      </c>
      <c r="D393" s="143"/>
      <c r="E393" s="143"/>
      <c r="F393" s="153"/>
      <c r="G393" s="144"/>
      <c r="H393" s="143"/>
      <c r="I393" s="136" t="str">
        <f t="shared" si="32"/>
        <v xml:space="preserve"> </v>
      </c>
      <c r="J393" s="136" t="str">
        <f t="shared" si="33"/>
        <v xml:space="preserve">, </v>
      </c>
    </row>
    <row r="394" spans="1:10" x14ac:dyDescent="0.2">
      <c r="A394" s="142" t="str">
        <f t="shared" si="37"/>
        <v>Q</v>
      </c>
      <c r="B394" s="136" t="str">
        <f t="shared" si="35"/>
        <v>Q08</v>
      </c>
      <c r="C394" s="142" t="s">
        <v>131</v>
      </c>
      <c r="D394" s="143"/>
      <c r="E394" s="143"/>
      <c r="F394" s="153"/>
      <c r="G394" s="144"/>
      <c r="H394" s="143"/>
      <c r="I394" s="136" t="str">
        <f t="shared" si="32"/>
        <v xml:space="preserve"> </v>
      </c>
      <c r="J394" s="136" t="str">
        <f t="shared" si="33"/>
        <v xml:space="preserve">, </v>
      </c>
    </row>
    <row r="395" spans="1:10" x14ac:dyDescent="0.2">
      <c r="A395" s="142" t="str">
        <f t="shared" si="37"/>
        <v>Q</v>
      </c>
      <c r="B395" s="136" t="str">
        <f t="shared" si="35"/>
        <v>Q09</v>
      </c>
      <c r="C395" s="142" t="s">
        <v>132</v>
      </c>
      <c r="D395" s="143"/>
      <c r="E395" s="143"/>
      <c r="F395" s="153"/>
      <c r="G395" s="144"/>
      <c r="H395" s="143"/>
      <c r="I395" s="136" t="str">
        <f t="shared" ref="I395:I458" si="38">D395&amp;" "&amp;E395</f>
        <v xml:space="preserve"> </v>
      </c>
      <c r="J395" s="136" t="str">
        <f t="shared" ref="J395:J458" si="39">E395&amp;", "&amp;D395</f>
        <v xml:space="preserve">, </v>
      </c>
    </row>
    <row r="396" spans="1:10" x14ac:dyDescent="0.2">
      <c r="A396" s="142" t="str">
        <f t="shared" si="37"/>
        <v>Q</v>
      </c>
      <c r="B396" s="136" t="str">
        <f t="shared" si="35"/>
        <v>Q10</v>
      </c>
      <c r="C396" s="142" t="s">
        <v>133</v>
      </c>
      <c r="D396" s="143"/>
      <c r="E396" s="143"/>
      <c r="F396" s="153"/>
      <c r="G396" s="144"/>
      <c r="H396" s="143"/>
      <c r="I396" s="136" t="str">
        <f t="shared" si="38"/>
        <v xml:space="preserve"> </v>
      </c>
      <c r="J396" s="136" t="str">
        <f t="shared" si="39"/>
        <v xml:space="preserve">, </v>
      </c>
    </row>
    <row r="397" spans="1:10" x14ac:dyDescent="0.2">
      <c r="A397" s="142" t="str">
        <f t="shared" si="37"/>
        <v>Q</v>
      </c>
      <c r="B397" s="136" t="str">
        <f t="shared" si="35"/>
        <v>Q11</v>
      </c>
      <c r="C397" s="142" t="s">
        <v>134</v>
      </c>
      <c r="D397" s="143"/>
      <c r="E397" s="143"/>
      <c r="F397" s="153"/>
      <c r="G397" s="144"/>
      <c r="H397" s="143"/>
      <c r="I397" s="136" t="str">
        <f t="shared" si="38"/>
        <v xml:space="preserve"> </v>
      </c>
      <c r="J397" s="136" t="str">
        <f t="shared" si="39"/>
        <v xml:space="preserve">, </v>
      </c>
    </row>
    <row r="398" spans="1:10" x14ac:dyDescent="0.2">
      <c r="A398" s="142" t="str">
        <f t="shared" si="37"/>
        <v>Q</v>
      </c>
      <c r="B398" s="136" t="str">
        <f t="shared" si="35"/>
        <v>Q12</v>
      </c>
      <c r="C398" s="142" t="s">
        <v>135</v>
      </c>
      <c r="D398" s="143"/>
      <c r="E398" s="143"/>
      <c r="F398" s="153"/>
      <c r="G398" s="144"/>
      <c r="H398" s="143"/>
      <c r="I398" s="136" t="str">
        <f t="shared" si="38"/>
        <v xml:space="preserve"> </v>
      </c>
      <c r="J398" s="136" t="str">
        <f t="shared" si="39"/>
        <v xml:space="preserve">, </v>
      </c>
    </row>
    <row r="399" spans="1:10" x14ac:dyDescent="0.2">
      <c r="A399" s="142" t="str">
        <f t="shared" si="37"/>
        <v>Q</v>
      </c>
      <c r="B399" s="136" t="str">
        <f t="shared" si="35"/>
        <v>Q13</v>
      </c>
      <c r="C399" s="142" t="s">
        <v>614</v>
      </c>
      <c r="D399" s="143"/>
      <c r="E399" s="143"/>
      <c r="F399" s="153"/>
      <c r="G399" s="144"/>
      <c r="H399" s="143"/>
      <c r="I399" s="136" t="str">
        <f t="shared" si="38"/>
        <v xml:space="preserve"> </v>
      </c>
      <c r="J399" s="136" t="str">
        <f t="shared" si="39"/>
        <v xml:space="preserve">, </v>
      </c>
    </row>
    <row r="400" spans="1:10" x14ac:dyDescent="0.2">
      <c r="A400" s="142" t="str">
        <f t="shared" si="37"/>
        <v>Q</v>
      </c>
      <c r="B400" s="136" t="str">
        <f t="shared" si="35"/>
        <v>Q14</v>
      </c>
      <c r="C400" s="142" t="s">
        <v>615</v>
      </c>
      <c r="D400" s="143"/>
      <c r="E400" s="143"/>
      <c r="F400" s="153"/>
      <c r="G400" s="144"/>
      <c r="H400" s="143"/>
      <c r="I400" s="136" t="str">
        <f t="shared" si="38"/>
        <v xml:space="preserve"> </v>
      </c>
      <c r="J400" s="136" t="str">
        <f t="shared" si="39"/>
        <v xml:space="preserve">, </v>
      </c>
    </row>
    <row r="401" spans="1:10" x14ac:dyDescent="0.2">
      <c r="A401" s="142" t="str">
        <f t="shared" si="37"/>
        <v>Q</v>
      </c>
      <c r="B401" s="136" t="str">
        <f t="shared" si="35"/>
        <v>Q15</v>
      </c>
      <c r="C401" s="142" t="s">
        <v>616</v>
      </c>
      <c r="D401" s="143"/>
      <c r="E401" s="143"/>
      <c r="F401" s="153"/>
      <c r="G401" s="144"/>
      <c r="H401" s="143"/>
      <c r="I401" s="136" t="str">
        <f t="shared" si="38"/>
        <v xml:space="preserve"> </v>
      </c>
      <c r="J401" s="136" t="str">
        <f t="shared" si="39"/>
        <v xml:space="preserve">, </v>
      </c>
    </row>
    <row r="402" spans="1:10" x14ac:dyDescent="0.2">
      <c r="A402" s="142" t="str">
        <f t="shared" si="37"/>
        <v>Q</v>
      </c>
      <c r="B402" s="136" t="str">
        <f t="shared" si="35"/>
        <v>Q16</v>
      </c>
      <c r="C402" s="142" t="s">
        <v>617</v>
      </c>
      <c r="D402" s="143"/>
      <c r="E402" s="143"/>
      <c r="F402" s="153"/>
      <c r="G402" s="144"/>
      <c r="H402" s="143"/>
      <c r="I402" s="136" t="str">
        <f t="shared" si="38"/>
        <v xml:space="preserve"> </v>
      </c>
      <c r="J402" s="136" t="str">
        <f t="shared" si="39"/>
        <v xml:space="preserve">, </v>
      </c>
    </row>
    <row r="403" spans="1:10" x14ac:dyDescent="0.2">
      <c r="A403" s="142" t="str">
        <f t="shared" si="37"/>
        <v>Q</v>
      </c>
      <c r="B403" s="136" t="str">
        <f t="shared" si="35"/>
        <v>Q17</v>
      </c>
      <c r="C403" s="142" t="s">
        <v>203</v>
      </c>
      <c r="D403" s="143"/>
      <c r="E403" s="143"/>
      <c r="F403" s="153"/>
      <c r="G403" s="144"/>
      <c r="H403" s="143"/>
      <c r="I403" s="136" t="str">
        <f t="shared" si="38"/>
        <v xml:space="preserve"> </v>
      </c>
      <c r="J403" s="136" t="str">
        <f t="shared" si="39"/>
        <v xml:space="preserve">, </v>
      </c>
    </row>
    <row r="404" spans="1:10" x14ac:dyDescent="0.2">
      <c r="A404" s="142" t="str">
        <f t="shared" si="37"/>
        <v>Q</v>
      </c>
      <c r="B404" s="136" t="str">
        <f t="shared" si="35"/>
        <v>Q18</v>
      </c>
      <c r="C404" s="142" t="s">
        <v>204</v>
      </c>
      <c r="D404" s="143"/>
      <c r="E404" s="143"/>
      <c r="F404" s="153"/>
      <c r="G404" s="144"/>
      <c r="H404" s="143"/>
      <c r="I404" s="136" t="str">
        <f t="shared" si="38"/>
        <v xml:space="preserve"> </v>
      </c>
      <c r="J404" s="136" t="str">
        <f t="shared" si="39"/>
        <v xml:space="preserve">, </v>
      </c>
    </row>
    <row r="405" spans="1:10" x14ac:dyDescent="0.2">
      <c r="A405" s="142" t="str">
        <f t="shared" si="37"/>
        <v>Q</v>
      </c>
      <c r="B405" s="136" t="str">
        <f t="shared" si="35"/>
        <v>Q19</v>
      </c>
      <c r="C405" s="142" t="s">
        <v>205</v>
      </c>
      <c r="D405" s="143"/>
      <c r="E405" s="143"/>
      <c r="F405" s="153"/>
      <c r="G405" s="144"/>
      <c r="H405" s="143"/>
      <c r="I405" s="136" t="str">
        <f t="shared" si="38"/>
        <v xml:space="preserve"> </v>
      </c>
      <c r="J405" s="136" t="str">
        <f t="shared" si="39"/>
        <v xml:space="preserve">, </v>
      </c>
    </row>
    <row r="406" spans="1:10" x14ac:dyDescent="0.2">
      <c r="A406" s="142" t="str">
        <f t="shared" si="37"/>
        <v>Q</v>
      </c>
      <c r="B406" s="136" t="str">
        <f t="shared" si="35"/>
        <v>Q20</v>
      </c>
      <c r="C406" s="142" t="s">
        <v>206</v>
      </c>
      <c r="D406" s="143"/>
      <c r="E406" s="143"/>
      <c r="F406" s="153"/>
      <c r="G406" s="144"/>
      <c r="H406" s="143"/>
      <c r="I406" s="136" t="str">
        <f t="shared" si="38"/>
        <v xml:space="preserve"> </v>
      </c>
      <c r="J406" s="136" t="str">
        <f t="shared" si="39"/>
        <v xml:space="preserve">, </v>
      </c>
    </row>
    <row r="407" spans="1:10" x14ac:dyDescent="0.2">
      <c r="A407" s="142" t="str">
        <f t="shared" si="37"/>
        <v>Q</v>
      </c>
      <c r="B407" s="136" t="str">
        <f>A407&amp;"21"</f>
        <v>Q21</v>
      </c>
      <c r="C407" s="142" t="s">
        <v>640</v>
      </c>
      <c r="D407" s="143"/>
      <c r="E407" s="143"/>
      <c r="F407" s="153"/>
      <c r="G407" s="144"/>
      <c r="H407" s="143"/>
      <c r="I407" s="136" t="str">
        <f t="shared" si="38"/>
        <v xml:space="preserve"> </v>
      </c>
      <c r="J407" s="136" t="str">
        <f t="shared" si="39"/>
        <v xml:space="preserve">, </v>
      </c>
    </row>
    <row r="408" spans="1:10" x14ac:dyDescent="0.2">
      <c r="A408" s="142" t="str">
        <f t="shared" si="37"/>
        <v>Q</v>
      </c>
      <c r="B408" s="136" t="str">
        <f>A408&amp;"22"</f>
        <v>Q22</v>
      </c>
      <c r="C408" s="142" t="s">
        <v>640</v>
      </c>
      <c r="D408" s="143"/>
      <c r="E408" s="143"/>
      <c r="F408" s="153"/>
      <c r="G408" s="144"/>
      <c r="H408" s="143"/>
      <c r="I408" s="136" t="str">
        <f t="shared" si="38"/>
        <v xml:space="preserve"> </v>
      </c>
      <c r="J408" s="136" t="str">
        <f t="shared" si="39"/>
        <v xml:space="preserve">, </v>
      </c>
    </row>
    <row r="409" spans="1:10" x14ac:dyDescent="0.2">
      <c r="A409" s="142" t="str">
        <f t="shared" si="37"/>
        <v>Q</v>
      </c>
      <c r="B409" s="136" t="str">
        <f>A409&amp;"23"</f>
        <v>Q23</v>
      </c>
      <c r="C409" s="142" t="s">
        <v>640</v>
      </c>
      <c r="D409" s="143"/>
      <c r="E409" s="143"/>
      <c r="F409" s="153"/>
      <c r="G409" s="144"/>
      <c r="H409" s="143"/>
      <c r="I409" s="136" t="str">
        <f t="shared" si="38"/>
        <v xml:space="preserve"> </v>
      </c>
      <c r="J409" s="136" t="str">
        <f t="shared" si="39"/>
        <v xml:space="preserve">, </v>
      </c>
    </row>
    <row r="410" spans="1:10" x14ac:dyDescent="0.2">
      <c r="A410" s="142" t="str">
        <f t="shared" si="37"/>
        <v>Q</v>
      </c>
      <c r="B410" s="136" t="str">
        <f>A410&amp;"24"</f>
        <v>Q24</v>
      </c>
      <c r="C410" s="142" t="s">
        <v>640</v>
      </c>
      <c r="D410" s="143"/>
      <c r="E410" s="143"/>
      <c r="F410" s="153"/>
      <c r="G410" s="144"/>
      <c r="H410" s="143"/>
      <c r="I410" s="136" t="str">
        <f t="shared" si="38"/>
        <v xml:space="preserve"> </v>
      </c>
      <c r="J410" s="136" t="str">
        <f t="shared" si="39"/>
        <v xml:space="preserve">, </v>
      </c>
    </row>
    <row r="411" spans="1:10" x14ac:dyDescent="0.2">
      <c r="A411" s="142" t="s">
        <v>376</v>
      </c>
      <c r="B411" s="136" t="str">
        <f t="shared" ref="B411:B474" si="40">A411&amp;C411</f>
        <v>R01</v>
      </c>
      <c r="C411" s="142" t="s">
        <v>124</v>
      </c>
      <c r="D411" s="143"/>
      <c r="E411" s="143"/>
      <c r="F411" s="153"/>
      <c r="G411" s="144"/>
      <c r="H411" s="143"/>
      <c r="I411" s="136" t="str">
        <f t="shared" si="38"/>
        <v xml:space="preserve"> </v>
      </c>
      <c r="J411" s="136" t="str">
        <f t="shared" si="39"/>
        <v xml:space="preserve">, </v>
      </c>
    </row>
    <row r="412" spans="1:10" x14ac:dyDescent="0.2">
      <c r="A412" s="142" t="str">
        <f t="shared" ref="A412:A434" si="41">A411</f>
        <v>R</v>
      </c>
      <c r="B412" s="136" t="str">
        <f t="shared" si="40"/>
        <v>R02</v>
      </c>
      <c r="C412" s="142" t="s">
        <v>125</v>
      </c>
      <c r="D412" s="143"/>
      <c r="E412" s="143"/>
      <c r="F412" s="153"/>
      <c r="G412" s="144"/>
      <c r="H412" s="143"/>
      <c r="I412" s="136" t="str">
        <f t="shared" si="38"/>
        <v xml:space="preserve"> </v>
      </c>
      <c r="J412" s="136" t="str">
        <f t="shared" si="39"/>
        <v xml:space="preserve">, </v>
      </c>
    </row>
    <row r="413" spans="1:10" x14ac:dyDescent="0.2">
      <c r="A413" s="142" t="str">
        <f t="shared" si="41"/>
        <v>R</v>
      </c>
      <c r="B413" s="136" t="str">
        <f t="shared" si="40"/>
        <v>R03</v>
      </c>
      <c r="C413" s="142" t="s">
        <v>126</v>
      </c>
      <c r="D413" s="143"/>
      <c r="E413" s="143"/>
      <c r="F413" s="153"/>
      <c r="G413" s="144"/>
      <c r="H413" s="143"/>
      <c r="I413" s="136" t="str">
        <f t="shared" si="38"/>
        <v xml:space="preserve"> </v>
      </c>
      <c r="J413" s="136" t="str">
        <f t="shared" si="39"/>
        <v xml:space="preserve">, </v>
      </c>
    </row>
    <row r="414" spans="1:10" x14ac:dyDescent="0.2">
      <c r="A414" s="142" t="str">
        <f t="shared" si="41"/>
        <v>R</v>
      </c>
      <c r="B414" s="136" t="str">
        <f t="shared" si="40"/>
        <v>R04</v>
      </c>
      <c r="C414" s="142" t="s">
        <v>127</v>
      </c>
      <c r="D414" s="143"/>
      <c r="E414" s="143"/>
      <c r="F414" s="153"/>
      <c r="G414" s="144"/>
      <c r="H414" s="143"/>
      <c r="I414" s="136" t="str">
        <f t="shared" si="38"/>
        <v xml:space="preserve"> </v>
      </c>
      <c r="J414" s="136" t="str">
        <f t="shared" si="39"/>
        <v xml:space="preserve">, </v>
      </c>
    </row>
    <row r="415" spans="1:10" x14ac:dyDescent="0.2">
      <c r="A415" s="142" t="str">
        <f t="shared" si="41"/>
        <v>R</v>
      </c>
      <c r="B415" s="136" t="str">
        <f t="shared" si="40"/>
        <v>R05</v>
      </c>
      <c r="C415" s="142" t="s">
        <v>128</v>
      </c>
      <c r="D415" s="143"/>
      <c r="E415" s="143"/>
      <c r="F415" s="153"/>
      <c r="G415" s="144"/>
      <c r="H415" s="143"/>
      <c r="I415" s="136" t="str">
        <f t="shared" si="38"/>
        <v xml:space="preserve"> </v>
      </c>
      <c r="J415" s="136" t="str">
        <f t="shared" si="39"/>
        <v xml:space="preserve">, </v>
      </c>
    </row>
    <row r="416" spans="1:10" x14ac:dyDescent="0.2">
      <c r="A416" s="142" t="str">
        <f t="shared" si="41"/>
        <v>R</v>
      </c>
      <c r="B416" s="136" t="str">
        <f t="shared" si="40"/>
        <v>R06</v>
      </c>
      <c r="C416" s="142" t="s">
        <v>129</v>
      </c>
      <c r="D416" s="143"/>
      <c r="E416" s="143"/>
      <c r="F416" s="153"/>
      <c r="G416" s="144"/>
      <c r="H416" s="143"/>
      <c r="I416" s="136" t="str">
        <f t="shared" si="38"/>
        <v xml:space="preserve"> </v>
      </c>
      <c r="J416" s="136" t="str">
        <f t="shared" si="39"/>
        <v xml:space="preserve">, </v>
      </c>
    </row>
    <row r="417" spans="1:10" x14ac:dyDescent="0.2">
      <c r="A417" s="142" t="str">
        <f t="shared" si="41"/>
        <v>R</v>
      </c>
      <c r="B417" s="136" t="str">
        <f t="shared" si="40"/>
        <v>R07</v>
      </c>
      <c r="C417" s="142" t="s">
        <v>130</v>
      </c>
      <c r="D417" s="143"/>
      <c r="E417" s="143"/>
      <c r="F417" s="153"/>
      <c r="G417" s="144"/>
      <c r="H417" s="143"/>
      <c r="I417" s="136" t="str">
        <f t="shared" si="38"/>
        <v xml:space="preserve"> </v>
      </c>
      <c r="J417" s="136" t="str">
        <f t="shared" si="39"/>
        <v xml:space="preserve">, </v>
      </c>
    </row>
    <row r="418" spans="1:10" x14ac:dyDescent="0.2">
      <c r="A418" s="142" t="str">
        <f t="shared" si="41"/>
        <v>R</v>
      </c>
      <c r="B418" s="136" t="str">
        <f t="shared" si="40"/>
        <v>R08</v>
      </c>
      <c r="C418" s="142" t="s">
        <v>131</v>
      </c>
      <c r="D418" s="143"/>
      <c r="E418" s="143"/>
      <c r="F418" s="153"/>
      <c r="G418" s="144"/>
      <c r="H418" s="143"/>
      <c r="I418" s="136" t="str">
        <f t="shared" si="38"/>
        <v xml:space="preserve"> </v>
      </c>
      <c r="J418" s="136" t="str">
        <f t="shared" si="39"/>
        <v xml:space="preserve">, </v>
      </c>
    </row>
    <row r="419" spans="1:10" x14ac:dyDescent="0.2">
      <c r="A419" s="142" t="str">
        <f t="shared" si="41"/>
        <v>R</v>
      </c>
      <c r="B419" s="136" t="str">
        <f t="shared" si="40"/>
        <v>R09</v>
      </c>
      <c r="C419" s="142" t="s">
        <v>132</v>
      </c>
      <c r="D419" s="143"/>
      <c r="E419" s="143"/>
      <c r="F419" s="153"/>
      <c r="G419" s="144"/>
      <c r="H419" s="143"/>
      <c r="I419" s="136" t="str">
        <f t="shared" si="38"/>
        <v xml:space="preserve"> </v>
      </c>
      <c r="J419" s="136" t="str">
        <f t="shared" si="39"/>
        <v xml:space="preserve">, </v>
      </c>
    </row>
    <row r="420" spans="1:10" x14ac:dyDescent="0.2">
      <c r="A420" s="142" t="str">
        <f t="shared" si="41"/>
        <v>R</v>
      </c>
      <c r="B420" s="136" t="str">
        <f t="shared" si="40"/>
        <v>R10</v>
      </c>
      <c r="C420" s="142" t="s">
        <v>133</v>
      </c>
      <c r="D420" s="143"/>
      <c r="E420" s="143"/>
      <c r="F420" s="153"/>
      <c r="G420" s="144"/>
      <c r="H420" s="143"/>
      <c r="I420" s="136" t="str">
        <f t="shared" si="38"/>
        <v xml:space="preserve"> </v>
      </c>
      <c r="J420" s="136" t="str">
        <f t="shared" si="39"/>
        <v xml:space="preserve">, </v>
      </c>
    </row>
    <row r="421" spans="1:10" x14ac:dyDescent="0.2">
      <c r="A421" s="142" t="str">
        <f t="shared" si="41"/>
        <v>R</v>
      </c>
      <c r="B421" s="136" t="str">
        <f t="shared" si="40"/>
        <v>R11</v>
      </c>
      <c r="C421" s="142" t="s">
        <v>134</v>
      </c>
      <c r="D421" s="143"/>
      <c r="E421" s="143"/>
      <c r="F421" s="153"/>
      <c r="G421" s="144"/>
      <c r="H421" s="143"/>
      <c r="I421" s="136" t="str">
        <f t="shared" si="38"/>
        <v xml:space="preserve"> </v>
      </c>
      <c r="J421" s="136" t="str">
        <f t="shared" si="39"/>
        <v xml:space="preserve">, </v>
      </c>
    </row>
    <row r="422" spans="1:10" x14ac:dyDescent="0.2">
      <c r="A422" s="142" t="str">
        <f t="shared" si="41"/>
        <v>R</v>
      </c>
      <c r="B422" s="136" t="str">
        <f t="shared" si="40"/>
        <v>R12</v>
      </c>
      <c r="C422" s="142" t="s">
        <v>135</v>
      </c>
      <c r="D422" s="143"/>
      <c r="E422" s="143"/>
      <c r="F422" s="153"/>
      <c r="G422" s="144"/>
      <c r="H422" s="143"/>
      <c r="I422" s="136" t="str">
        <f t="shared" si="38"/>
        <v xml:space="preserve"> </v>
      </c>
      <c r="J422" s="136" t="str">
        <f t="shared" si="39"/>
        <v xml:space="preserve">, </v>
      </c>
    </row>
    <row r="423" spans="1:10" x14ac:dyDescent="0.2">
      <c r="A423" s="142" t="str">
        <f t="shared" si="41"/>
        <v>R</v>
      </c>
      <c r="B423" s="136" t="str">
        <f t="shared" si="40"/>
        <v>R13</v>
      </c>
      <c r="C423" s="142" t="s">
        <v>614</v>
      </c>
      <c r="D423" s="143"/>
      <c r="E423" s="143"/>
      <c r="F423" s="153"/>
      <c r="G423" s="144"/>
      <c r="H423" s="143"/>
      <c r="I423" s="136" t="str">
        <f t="shared" si="38"/>
        <v xml:space="preserve"> </v>
      </c>
      <c r="J423" s="136" t="str">
        <f t="shared" si="39"/>
        <v xml:space="preserve">, </v>
      </c>
    </row>
    <row r="424" spans="1:10" x14ac:dyDescent="0.2">
      <c r="A424" s="142" t="str">
        <f t="shared" si="41"/>
        <v>R</v>
      </c>
      <c r="B424" s="136" t="str">
        <f t="shared" si="40"/>
        <v>R14</v>
      </c>
      <c r="C424" s="142" t="s">
        <v>615</v>
      </c>
      <c r="D424" s="143"/>
      <c r="E424" s="143"/>
      <c r="F424" s="153"/>
      <c r="G424" s="144"/>
      <c r="H424" s="143"/>
      <c r="I424" s="136" t="str">
        <f t="shared" si="38"/>
        <v xml:space="preserve"> </v>
      </c>
      <c r="J424" s="136" t="str">
        <f t="shared" si="39"/>
        <v xml:space="preserve">, </v>
      </c>
    </row>
    <row r="425" spans="1:10" x14ac:dyDescent="0.2">
      <c r="A425" s="142" t="str">
        <f t="shared" si="41"/>
        <v>R</v>
      </c>
      <c r="B425" s="136" t="str">
        <f t="shared" si="40"/>
        <v>R15</v>
      </c>
      <c r="C425" s="142" t="s">
        <v>616</v>
      </c>
      <c r="D425" s="143"/>
      <c r="E425" s="143"/>
      <c r="F425" s="153"/>
      <c r="G425" s="144"/>
      <c r="H425" s="143"/>
      <c r="I425" s="136" t="str">
        <f t="shared" si="38"/>
        <v xml:space="preserve"> </v>
      </c>
      <c r="J425" s="136" t="str">
        <f t="shared" si="39"/>
        <v xml:space="preserve">, </v>
      </c>
    </row>
    <row r="426" spans="1:10" x14ac:dyDescent="0.2">
      <c r="A426" s="142" t="str">
        <f t="shared" si="41"/>
        <v>R</v>
      </c>
      <c r="B426" s="136" t="str">
        <f t="shared" si="40"/>
        <v>R16</v>
      </c>
      <c r="C426" s="142" t="s">
        <v>617</v>
      </c>
      <c r="D426" s="143"/>
      <c r="E426" s="143"/>
      <c r="F426" s="153"/>
      <c r="G426" s="144"/>
      <c r="H426" s="143"/>
      <c r="I426" s="136" t="str">
        <f t="shared" si="38"/>
        <v xml:space="preserve"> </v>
      </c>
      <c r="J426" s="136" t="str">
        <f t="shared" si="39"/>
        <v xml:space="preserve">, </v>
      </c>
    </row>
    <row r="427" spans="1:10" x14ac:dyDescent="0.2">
      <c r="A427" s="142" t="str">
        <f t="shared" si="41"/>
        <v>R</v>
      </c>
      <c r="B427" s="136" t="str">
        <f t="shared" si="40"/>
        <v>R17</v>
      </c>
      <c r="C427" s="142" t="s">
        <v>203</v>
      </c>
      <c r="D427" s="143"/>
      <c r="E427" s="143"/>
      <c r="F427" s="153"/>
      <c r="G427" s="144"/>
      <c r="H427" s="143"/>
      <c r="I427" s="136" t="str">
        <f t="shared" si="38"/>
        <v xml:space="preserve"> </v>
      </c>
      <c r="J427" s="136" t="str">
        <f t="shared" si="39"/>
        <v xml:space="preserve">, </v>
      </c>
    </row>
    <row r="428" spans="1:10" x14ac:dyDescent="0.2">
      <c r="A428" s="142" t="str">
        <f t="shared" si="41"/>
        <v>R</v>
      </c>
      <c r="B428" s="136" t="str">
        <f t="shared" si="40"/>
        <v>R18</v>
      </c>
      <c r="C428" s="142" t="s">
        <v>204</v>
      </c>
      <c r="D428" s="143"/>
      <c r="E428" s="143"/>
      <c r="F428" s="153"/>
      <c r="G428" s="144"/>
      <c r="H428" s="143"/>
      <c r="I428" s="136" t="str">
        <f t="shared" si="38"/>
        <v xml:space="preserve"> </v>
      </c>
      <c r="J428" s="136" t="str">
        <f t="shared" si="39"/>
        <v xml:space="preserve">, </v>
      </c>
    </row>
    <row r="429" spans="1:10" x14ac:dyDescent="0.2">
      <c r="A429" s="142" t="str">
        <f t="shared" si="41"/>
        <v>R</v>
      </c>
      <c r="B429" s="136" t="str">
        <f t="shared" si="40"/>
        <v>R19</v>
      </c>
      <c r="C429" s="142" t="s">
        <v>205</v>
      </c>
      <c r="D429" s="143"/>
      <c r="E429" s="143"/>
      <c r="F429" s="153"/>
      <c r="G429" s="144"/>
      <c r="H429" s="143"/>
      <c r="I429" s="136" t="str">
        <f t="shared" si="38"/>
        <v xml:space="preserve"> </v>
      </c>
      <c r="J429" s="136" t="str">
        <f t="shared" si="39"/>
        <v xml:space="preserve">, </v>
      </c>
    </row>
    <row r="430" spans="1:10" x14ac:dyDescent="0.2">
      <c r="A430" s="142" t="str">
        <f t="shared" si="41"/>
        <v>R</v>
      </c>
      <c r="B430" s="136" t="str">
        <f t="shared" si="40"/>
        <v>R20</v>
      </c>
      <c r="C430" s="142" t="s">
        <v>206</v>
      </c>
      <c r="D430" s="143"/>
      <c r="E430" s="143"/>
      <c r="F430" s="153"/>
      <c r="G430" s="144"/>
      <c r="H430" s="143"/>
      <c r="I430" s="136" t="str">
        <f t="shared" si="38"/>
        <v xml:space="preserve"> </v>
      </c>
      <c r="J430" s="136" t="str">
        <f t="shared" si="39"/>
        <v xml:space="preserve">, </v>
      </c>
    </row>
    <row r="431" spans="1:10" x14ac:dyDescent="0.2">
      <c r="A431" s="142" t="str">
        <f t="shared" si="41"/>
        <v>R</v>
      </c>
      <c r="B431" s="136" t="str">
        <f>A431&amp;"21"</f>
        <v>R21</v>
      </c>
      <c r="C431" s="142" t="s">
        <v>640</v>
      </c>
      <c r="D431" s="143"/>
      <c r="E431" s="143"/>
      <c r="F431" s="153"/>
      <c r="G431" s="144"/>
      <c r="H431" s="143"/>
      <c r="I431" s="136" t="str">
        <f t="shared" si="38"/>
        <v xml:space="preserve"> </v>
      </c>
      <c r="J431" s="136" t="str">
        <f t="shared" si="39"/>
        <v xml:space="preserve">, </v>
      </c>
    </row>
    <row r="432" spans="1:10" x14ac:dyDescent="0.2">
      <c r="A432" s="142" t="str">
        <f t="shared" si="41"/>
        <v>R</v>
      </c>
      <c r="B432" s="136" t="str">
        <f>A432&amp;"22"</f>
        <v>R22</v>
      </c>
      <c r="C432" s="142" t="s">
        <v>640</v>
      </c>
      <c r="D432" s="143"/>
      <c r="E432" s="143"/>
      <c r="F432" s="153"/>
      <c r="G432" s="144"/>
      <c r="H432" s="143"/>
      <c r="I432" s="136" t="str">
        <f t="shared" si="38"/>
        <v xml:space="preserve"> </v>
      </c>
      <c r="J432" s="136" t="str">
        <f t="shared" si="39"/>
        <v xml:space="preserve">, </v>
      </c>
    </row>
    <row r="433" spans="1:10" x14ac:dyDescent="0.2">
      <c r="A433" s="142" t="str">
        <f t="shared" si="41"/>
        <v>R</v>
      </c>
      <c r="B433" s="136" t="str">
        <f>A433&amp;"23"</f>
        <v>R23</v>
      </c>
      <c r="C433" s="142" t="s">
        <v>640</v>
      </c>
      <c r="D433" s="143"/>
      <c r="E433" s="143"/>
      <c r="F433" s="153"/>
      <c r="G433" s="144"/>
      <c r="H433" s="143"/>
      <c r="I433" s="136" t="str">
        <f t="shared" si="38"/>
        <v xml:space="preserve"> </v>
      </c>
      <c r="J433" s="136" t="str">
        <f t="shared" si="39"/>
        <v xml:space="preserve">, </v>
      </c>
    </row>
    <row r="434" spans="1:10" x14ac:dyDescent="0.2">
      <c r="A434" s="142" t="str">
        <f t="shared" si="41"/>
        <v>R</v>
      </c>
      <c r="B434" s="136" t="str">
        <f>A434&amp;"24"</f>
        <v>R24</v>
      </c>
      <c r="C434" s="142" t="s">
        <v>640</v>
      </c>
      <c r="D434" s="143"/>
      <c r="E434" s="143"/>
      <c r="F434" s="153"/>
      <c r="G434" s="144"/>
      <c r="H434" s="143"/>
      <c r="I434" s="136" t="str">
        <f t="shared" si="38"/>
        <v xml:space="preserve"> </v>
      </c>
      <c r="J434" s="136" t="str">
        <f t="shared" si="39"/>
        <v xml:space="preserve">, </v>
      </c>
    </row>
    <row r="435" spans="1:10" x14ac:dyDescent="0.2">
      <c r="A435" s="142" t="s">
        <v>377</v>
      </c>
      <c r="B435" s="136" t="str">
        <f t="shared" si="40"/>
        <v>S01</v>
      </c>
      <c r="C435" s="142" t="s">
        <v>124</v>
      </c>
      <c r="D435" s="143"/>
      <c r="E435" s="143"/>
      <c r="F435" s="153"/>
      <c r="G435" s="144"/>
      <c r="H435" s="143"/>
      <c r="I435" s="136" t="str">
        <f t="shared" si="38"/>
        <v xml:space="preserve"> </v>
      </c>
      <c r="J435" s="136" t="str">
        <f t="shared" si="39"/>
        <v xml:space="preserve">, </v>
      </c>
    </row>
    <row r="436" spans="1:10" x14ac:dyDescent="0.2">
      <c r="A436" s="142" t="str">
        <f t="shared" ref="A436:A458" si="42">A435</f>
        <v>S</v>
      </c>
      <c r="B436" s="136" t="str">
        <f t="shared" si="40"/>
        <v>S02</v>
      </c>
      <c r="C436" s="142" t="s">
        <v>125</v>
      </c>
      <c r="D436" s="143"/>
      <c r="E436" s="143"/>
      <c r="F436" s="153"/>
      <c r="G436" s="144"/>
      <c r="H436" s="143"/>
      <c r="I436" s="136" t="str">
        <f t="shared" si="38"/>
        <v xml:space="preserve"> </v>
      </c>
      <c r="J436" s="136" t="str">
        <f t="shared" si="39"/>
        <v xml:space="preserve">, </v>
      </c>
    </row>
    <row r="437" spans="1:10" x14ac:dyDescent="0.2">
      <c r="A437" s="142" t="str">
        <f t="shared" si="42"/>
        <v>S</v>
      </c>
      <c r="B437" s="136" t="str">
        <f t="shared" si="40"/>
        <v>S03</v>
      </c>
      <c r="C437" s="142" t="s">
        <v>126</v>
      </c>
      <c r="D437" s="143"/>
      <c r="E437" s="143"/>
      <c r="F437" s="153"/>
      <c r="G437" s="144"/>
      <c r="H437" s="143"/>
      <c r="I437" s="136" t="str">
        <f t="shared" si="38"/>
        <v xml:space="preserve"> </v>
      </c>
      <c r="J437" s="136" t="str">
        <f t="shared" si="39"/>
        <v xml:space="preserve">, </v>
      </c>
    </row>
    <row r="438" spans="1:10" x14ac:dyDescent="0.2">
      <c r="A438" s="142" t="str">
        <f t="shared" si="42"/>
        <v>S</v>
      </c>
      <c r="B438" s="136" t="str">
        <f t="shared" si="40"/>
        <v>S04</v>
      </c>
      <c r="C438" s="142" t="s">
        <v>127</v>
      </c>
      <c r="D438" s="143"/>
      <c r="E438" s="143"/>
      <c r="F438" s="153"/>
      <c r="G438" s="144"/>
      <c r="H438" s="143"/>
      <c r="I438" s="136" t="str">
        <f t="shared" si="38"/>
        <v xml:space="preserve"> </v>
      </c>
      <c r="J438" s="136" t="str">
        <f t="shared" si="39"/>
        <v xml:space="preserve">, </v>
      </c>
    </row>
    <row r="439" spans="1:10" x14ac:dyDescent="0.2">
      <c r="A439" s="142" t="str">
        <f t="shared" si="42"/>
        <v>S</v>
      </c>
      <c r="B439" s="136" t="str">
        <f t="shared" si="40"/>
        <v>S05</v>
      </c>
      <c r="C439" s="142" t="s">
        <v>128</v>
      </c>
      <c r="D439" s="143"/>
      <c r="E439" s="143"/>
      <c r="F439" s="153"/>
      <c r="G439" s="144"/>
      <c r="H439" s="143"/>
      <c r="I439" s="136" t="str">
        <f t="shared" si="38"/>
        <v xml:space="preserve"> </v>
      </c>
      <c r="J439" s="136" t="str">
        <f t="shared" si="39"/>
        <v xml:space="preserve">, </v>
      </c>
    </row>
    <row r="440" spans="1:10" x14ac:dyDescent="0.2">
      <c r="A440" s="142" t="str">
        <f t="shared" si="42"/>
        <v>S</v>
      </c>
      <c r="B440" s="136" t="str">
        <f t="shared" si="40"/>
        <v>S06</v>
      </c>
      <c r="C440" s="142" t="s">
        <v>129</v>
      </c>
      <c r="D440" s="143"/>
      <c r="E440" s="143"/>
      <c r="F440" s="153"/>
      <c r="G440" s="144"/>
      <c r="H440" s="143"/>
      <c r="I440" s="136" t="str">
        <f t="shared" si="38"/>
        <v xml:space="preserve"> </v>
      </c>
      <c r="J440" s="136" t="str">
        <f t="shared" si="39"/>
        <v xml:space="preserve">, </v>
      </c>
    </row>
    <row r="441" spans="1:10" x14ac:dyDescent="0.2">
      <c r="A441" s="142" t="str">
        <f t="shared" si="42"/>
        <v>S</v>
      </c>
      <c r="B441" s="136" t="str">
        <f t="shared" si="40"/>
        <v>S07</v>
      </c>
      <c r="C441" s="142" t="s">
        <v>130</v>
      </c>
      <c r="D441" s="143"/>
      <c r="E441" s="143"/>
      <c r="F441" s="153"/>
      <c r="G441" s="144"/>
      <c r="H441" s="143"/>
      <c r="I441" s="136" t="str">
        <f t="shared" si="38"/>
        <v xml:space="preserve"> </v>
      </c>
      <c r="J441" s="136" t="str">
        <f t="shared" si="39"/>
        <v xml:space="preserve">, </v>
      </c>
    </row>
    <row r="442" spans="1:10" x14ac:dyDescent="0.2">
      <c r="A442" s="142" t="str">
        <f t="shared" si="42"/>
        <v>S</v>
      </c>
      <c r="B442" s="136" t="str">
        <f t="shared" si="40"/>
        <v>S08</v>
      </c>
      <c r="C442" s="142" t="s">
        <v>131</v>
      </c>
      <c r="D442" s="143"/>
      <c r="E442" s="143"/>
      <c r="F442" s="153"/>
      <c r="G442" s="144"/>
      <c r="H442" s="143"/>
      <c r="I442" s="136" t="str">
        <f t="shared" si="38"/>
        <v xml:space="preserve"> </v>
      </c>
      <c r="J442" s="136" t="str">
        <f t="shared" si="39"/>
        <v xml:space="preserve">, </v>
      </c>
    </row>
    <row r="443" spans="1:10" x14ac:dyDescent="0.2">
      <c r="A443" s="142" t="str">
        <f t="shared" si="42"/>
        <v>S</v>
      </c>
      <c r="B443" s="136" t="str">
        <f t="shared" si="40"/>
        <v>S09</v>
      </c>
      <c r="C443" s="142" t="s">
        <v>132</v>
      </c>
      <c r="D443" s="143"/>
      <c r="E443" s="143"/>
      <c r="F443" s="153"/>
      <c r="G443" s="144"/>
      <c r="H443" s="143"/>
      <c r="I443" s="136" t="str">
        <f t="shared" si="38"/>
        <v xml:space="preserve"> </v>
      </c>
      <c r="J443" s="136" t="str">
        <f t="shared" si="39"/>
        <v xml:space="preserve">, </v>
      </c>
    </row>
    <row r="444" spans="1:10" x14ac:dyDescent="0.2">
      <c r="A444" s="142" t="str">
        <f t="shared" si="42"/>
        <v>S</v>
      </c>
      <c r="B444" s="136" t="str">
        <f t="shared" si="40"/>
        <v>S10</v>
      </c>
      <c r="C444" s="142" t="s">
        <v>133</v>
      </c>
      <c r="D444" s="143"/>
      <c r="E444" s="143"/>
      <c r="F444" s="153"/>
      <c r="G444" s="144"/>
      <c r="H444" s="143"/>
      <c r="I444" s="136" t="str">
        <f t="shared" si="38"/>
        <v xml:space="preserve"> </v>
      </c>
      <c r="J444" s="136" t="str">
        <f t="shared" si="39"/>
        <v xml:space="preserve">, </v>
      </c>
    </row>
    <row r="445" spans="1:10" x14ac:dyDescent="0.2">
      <c r="A445" s="142" t="str">
        <f t="shared" si="42"/>
        <v>S</v>
      </c>
      <c r="B445" s="136" t="str">
        <f t="shared" si="40"/>
        <v>S11</v>
      </c>
      <c r="C445" s="142" t="s">
        <v>134</v>
      </c>
      <c r="D445" s="143"/>
      <c r="E445" s="143"/>
      <c r="F445" s="153"/>
      <c r="G445" s="144"/>
      <c r="H445" s="143"/>
      <c r="I445" s="136" t="str">
        <f t="shared" si="38"/>
        <v xml:space="preserve"> </v>
      </c>
      <c r="J445" s="136" t="str">
        <f t="shared" si="39"/>
        <v xml:space="preserve">, </v>
      </c>
    </row>
    <row r="446" spans="1:10" x14ac:dyDescent="0.2">
      <c r="A446" s="142" t="str">
        <f t="shared" si="42"/>
        <v>S</v>
      </c>
      <c r="B446" s="136" t="str">
        <f t="shared" si="40"/>
        <v>S12</v>
      </c>
      <c r="C446" s="142" t="s">
        <v>135</v>
      </c>
      <c r="D446" s="143"/>
      <c r="E446" s="143"/>
      <c r="F446" s="153"/>
      <c r="G446" s="144"/>
      <c r="H446" s="143"/>
      <c r="I446" s="136" t="str">
        <f t="shared" si="38"/>
        <v xml:space="preserve"> </v>
      </c>
      <c r="J446" s="136" t="str">
        <f t="shared" si="39"/>
        <v xml:space="preserve">, </v>
      </c>
    </row>
    <row r="447" spans="1:10" x14ac:dyDescent="0.2">
      <c r="A447" s="142" t="str">
        <f t="shared" si="42"/>
        <v>S</v>
      </c>
      <c r="B447" s="136" t="str">
        <f t="shared" si="40"/>
        <v>S13</v>
      </c>
      <c r="C447" s="142" t="s">
        <v>614</v>
      </c>
      <c r="D447" s="143"/>
      <c r="E447" s="143"/>
      <c r="F447" s="153"/>
      <c r="G447" s="144"/>
      <c r="H447" s="143"/>
      <c r="I447" s="136" t="str">
        <f t="shared" si="38"/>
        <v xml:space="preserve"> </v>
      </c>
      <c r="J447" s="136" t="str">
        <f t="shared" si="39"/>
        <v xml:space="preserve">, </v>
      </c>
    </row>
    <row r="448" spans="1:10" x14ac:dyDescent="0.2">
      <c r="A448" s="142" t="str">
        <f t="shared" si="42"/>
        <v>S</v>
      </c>
      <c r="B448" s="136" t="str">
        <f t="shared" si="40"/>
        <v>S14</v>
      </c>
      <c r="C448" s="142" t="s">
        <v>615</v>
      </c>
      <c r="D448" s="143"/>
      <c r="E448" s="143"/>
      <c r="F448" s="153"/>
      <c r="G448" s="144"/>
      <c r="H448" s="143"/>
      <c r="I448" s="136" t="str">
        <f t="shared" si="38"/>
        <v xml:space="preserve"> </v>
      </c>
      <c r="J448" s="136" t="str">
        <f t="shared" si="39"/>
        <v xml:space="preserve">, </v>
      </c>
    </row>
    <row r="449" spans="1:10" x14ac:dyDescent="0.2">
      <c r="A449" s="142" t="str">
        <f t="shared" si="42"/>
        <v>S</v>
      </c>
      <c r="B449" s="136" t="str">
        <f t="shared" si="40"/>
        <v>S15</v>
      </c>
      <c r="C449" s="142" t="s">
        <v>616</v>
      </c>
      <c r="D449" s="143"/>
      <c r="E449" s="143"/>
      <c r="F449" s="153"/>
      <c r="G449" s="144"/>
      <c r="H449" s="143"/>
      <c r="I449" s="136" t="str">
        <f t="shared" si="38"/>
        <v xml:space="preserve"> </v>
      </c>
      <c r="J449" s="136" t="str">
        <f t="shared" si="39"/>
        <v xml:space="preserve">, </v>
      </c>
    </row>
    <row r="450" spans="1:10" x14ac:dyDescent="0.2">
      <c r="A450" s="142" t="str">
        <f t="shared" si="42"/>
        <v>S</v>
      </c>
      <c r="B450" s="136" t="str">
        <f t="shared" si="40"/>
        <v>S16</v>
      </c>
      <c r="C450" s="142" t="s">
        <v>617</v>
      </c>
      <c r="D450" s="143"/>
      <c r="E450" s="143"/>
      <c r="F450" s="153"/>
      <c r="G450" s="144"/>
      <c r="H450" s="143"/>
      <c r="I450" s="136" t="str">
        <f t="shared" si="38"/>
        <v xml:space="preserve"> </v>
      </c>
      <c r="J450" s="136" t="str">
        <f t="shared" si="39"/>
        <v xml:space="preserve">, </v>
      </c>
    </row>
    <row r="451" spans="1:10" x14ac:dyDescent="0.2">
      <c r="A451" s="142" t="str">
        <f t="shared" si="42"/>
        <v>S</v>
      </c>
      <c r="B451" s="136" t="str">
        <f t="shared" si="40"/>
        <v>S17</v>
      </c>
      <c r="C451" s="142" t="s">
        <v>203</v>
      </c>
      <c r="D451" s="143"/>
      <c r="E451" s="143"/>
      <c r="F451" s="153"/>
      <c r="G451" s="144"/>
      <c r="H451" s="143"/>
      <c r="I451" s="136" t="str">
        <f t="shared" si="38"/>
        <v xml:space="preserve"> </v>
      </c>
      <c r="J451" s="136" t="str">
        <f t="shared" si="39"/>
        <v xml:space="preserve">, </v>
      </c>
    </row>
    <row r="452" spans="1:10" x14ac:dyDescent="0.2">
      <c r="A452" s="142" t="str">
        <f t="shared" si="42"/>
        <v>S</v>
      </c>
      <c r="B452" s="136" t="str">
        <f t="shared" si="40"/>
        <v>S18</v>
      </c>
      <c r="C452" s="142" t="s">
        <v>204</v>
      </c>
      <c r="D452" s="143"/>
      <c r="E452" s="143"/>
      <c r="F452" s="153"/>
      <c r="G452" s="144"/>
      <c r="H452" s="143"/>
      <c r="I452" s="136" t="str">
        <f t="shared" si="38"/>
        <v xml:space="preserve"> </v>
      </c>
      <c r="J452" s="136" t="str">
        <f t="shared" si="39"/>
        <v xml:space="preserve">, </v>
      </c>
    </row>
    <row r="453" spans="1:10" x14ac:dyDescent="0.2">
      <c r="A453" s="142" t="str">
        <f t="shared" si="42"/>
        <v>S</v>
      </c>
      <c r="B453" s="136" t="str">
        <f t="shared" si="40"/>
        <v>S19</v>
      </c>
      <c r="C453" s="142" t="s">
        <v>205</v>
      </c>
      <c r="D453" s="143"/>
      <c r="E453" s="143"/>
      <c r="F453" s="153"/>
      <c r="G453" s="144"/>
      <c r="H453" s="143"/>
      <c r="I453" s="136" t="str">
        <f t="shared" si="38"/>
        <v xml:space="preserve"> </v>
      </c>
      <c r="J453" s="136" t="str">
        <f t="shared" si="39"/>
        <v xml:space="preserve">, </v>
      </c>
    </row>
    <row r="454" spans="1:10" x14ac:dyDescent="0.2">
      <c r="A454" s="142" t="str">
        <f t="shared" si="42"/>
        <v>S</v>
      </c>
      <c r="B454" s="136" t="str">
        <f t="shared" si="40"/>
        <v>S20</v>
      </c>
      <c r="C454" s="142" t="s">
        <v>206</v>
      </c>
      <c r="D454" s="143"/>
      <c r="E454" s="143"/>
      <c r="F454" s="153"/>
      <c r="G454" s="144"/>
      <c r="H454" s="143"/>
      <c r="I454" s="136" t="str">
        <f t="shared" si="38"/>
        <v xml:space="preserve"> </v>
      </c>
      <c r="J454" s="136" t="str">
        <f t="shared" si="39"/>
        <v xml:space="preserve">, </v>
      </c>
    </row>
    <row r="455" spans="1:10" x14ac:dyDescent="0.2">
      <c r="A455" s="142" t="str">
        <f t="shared" si="42"/>
        <v>S</v>
      </c>
      <c r="B455" s="136" t="str">
        <f>A455&amp;"21"</f>
        <v>S21</v>
      </c>
      <c r="C455" s="142" t="s">
        <v>640</v>
      </c>
      <c r="D455" s="143"/>
      <c r="E455" s="143"/>
      <c r="F455" s="153"/>
      <c r="G455" s="144"/>
      <c r="H455" s="143"/>
      <c r="I455" s="136" t="str">
        <f t="shared" si="38"/>
        <v xml:space="preserve"> </v>
      </c>
      <c r="J455" s="136" t="str">
        <f t="shared" si="39"/>
        <v xml:space="preserve">, </v>
      </c>
    </row>
    <row r="456" spans="1:10" x14ac:dyDescent="0.2">
      <c r="A456" s="142" t="str">
        <f t="shared" si="42"/>
        <v>S</v>
      </c>
      <c r="B456" s="136" t="str">
        <f>A456&amp;"22"</f>
        <v>S22</v>
      </c>
      <c r="C456" s="142" t="s">
        <v>640</v>
      </c>
      <c r="D456" s="143"/>
      <c r="E456" s="143"/>
      <c r="F456" s="153"/>
      <c r="G456" s="144"/>
      <c r="H456" s="143"/>
      <c r="I456" s="136" t="str">
        <f t="shared" si="38"/>
        <v xml:space="preserve"> </v>
      </c>
      <c r="J456" s="136" t="str">
        <f t="shared" si="39"/>
        <v xml:space="preserve">, </v>
      </c>
    </row>
    <row r="457" spans="1:10" x14ac:dyDescent="0.2">
      <c r="A457" s="142" t="str">
        <f t="shared" si="42"/>
        <v>S</v>
      </c>
      <c r="B457" s="136" t="str">
        <f>A457&amp;"23"</f>
        <v>S23</v>
      </c>
      <c r="C457" s="142" t="s">
        <v>640</v>
      </c>
      <c r="D457" s="143"/>
      <c r="E457" s="143"/>
      <c r="F457" s="153"/>
      <c r="G457" s="144"/>
      <c r="H457" s="143"/>
      <c r="I457" s="136" t="str">
        <f t="shared" si="38"/>
        <v xml:space="preserve"> </v>
      </c>
      <c r="J457" s="136" t="str">
        <f t="shared" si="39"/>
        <v xml:space="preserve">, </v>
      </c>
    </row>
    <row r="458" spans="1:10" x14ac:dyDescent="0.2">
      <c r="A458" s="142" t="str">
        <f t="shared" si="42"/>
        <v>S</v>
      </c>
      <c r="B458" s="136" t="str">
        <f>A458&amp;"24"</f>
        <v>S24</v>
      </c>
      <c r="C458" s="142" t="s">
        <v>640</v>
      </c>
      <c r="D458" s="143"/>
      <c r="E458" s="143"/>
      <c r="F458" s="153"/>
      <c r="G458" s="144"/>
      <c r="H458" s="143"/>
      <c r="I458" s="136" t="str">
        <f t="shared" si="38"/>
        <v xml:space="preserve"> </v>
      </c>
      <c r="J458" s="136" t="str">
        <f t="shared" si="39"/>
        <v xml:space="preserve">, </v>
      </c>
    </row>
    <row r="459" spans="1:10" x14ac:dyDescent="0.2">
      <c r="A459" s="142" t="s">
        <v>378</v>
      </c>
      <c r="B459" s="136" t="str">
        <f t="shared" si="40"/>
        <v>T01</v>
      </c>
      <c r="C459" s="142" t="s">
        <v>124</v>
      </c>
      <c r="D459" s="143"/>
      <c r="E459" s="143"/>
      <c r="F459" s="153"/>
      <c r="G459" s="144"/>
      <c r="H459" s="143"/>
      <c r="I459" s="136" t="str">
        <f t="shared" ref="I459:I522" si="43">D459&amp;" "&amp;E459</f>
        <v xml:space="preserve"> </v>
      </c>
      <c r="J459" s="136" t="str">
        <f t="shared" ref="J459:J522" si="44">E459&amp;", "&amp;D459</f>
        <v xml:space="preserve">, </v>
      </c>
    </row>
    <row r="460" spans="1:10" x14ac:dyDescent="0.2">
      <c r="A460" s="142" t="str">
        <f t="shared" ref="A460:A482" si="45">A459</f>
        <v>T</v>
      </c>
      <c r="B460" s="136" t="str">
        <f t="shared" si="40"/>
        <v>T02</v>
      </c>
      <c r="C460" s="142" t="s">
        <v>125</v>
      </c>
      <c r="D460" s="143"/>
      <c r="E460" s="143"/>
      <c r="F460" s="153"/>
      <c r="G460" s="144"/>
      <c r="H460" s="143"/>
      <c r="I460" s="136" t="str">
        <f t="shared" si="43"/>
        <v xml:space="preserve"> </v>
      </c>
      <c r="J460" s="136" t="str">
        <f t="shared" si="44"/>
        <v xml:space="preserve">, </v>
      </c>
    </row>
    <row r="461" spans="1:10" x14ac:dyDescent="0.2">
      <c r="A461" s="142" t="str">
        <f t="shared" si="45"/>
        <v>T</v>
      </c>
      <c r="B461" s="136" t="str">
        <f t="shared" si="40"/>
        <v>T03</v>
      </c>
      <c r="C461" s="142" t="s">
        <v>126</v>
      </c>
      <c r="D461" s="143"/>
      <c r="E461" s="143"/>
      <c r="F461" s="153"/>
      <c r="G461" s="144"/>
      <c r="H461" s="143"/>
      <c r="I461" s="136" t="str">
        <f t="shared" si="43"/>
        <v xml:space="preserve"> </v>
      </c>
      <c r="J461" s="136" t="str">
        <f t="shared" si="44"/>
        <v xml:space="preserve">, </v>
      </c>
    </row>
    <row r="462" spans="1:10" x14ac:dyDescent="0.2">
      <c r="A462" s="142" t="str">
        <f t="shared" si="45"/>
        <v>T</v>
      </c>
      <c r="B462" s="136" t="str">
        <f t="shared" si="40"/>
        <v>T04</v>
      </c>
      <c r="C462" s="142" t="s">
        <v>127</v>
      </c>
      <c r="D462" s="143"/>
      <c r="E462" s="143"/>
      <c r="F462" s="153"/>
      <c r="G462" s="144"/>
      <c r="H462" s="143"/>
      <c r="I462" s="136" t="str">
        <f t="shared" si="43"/>
        <v xml:space="preserve"> </v>
      </c>
      <c r="J462" s="136" t="str">
        <f t="shared" si="44"/>
        <v xml:space="preserve">, </v>
      </c>
    </row>
    <row r="463" spans="1:10" x14ac:dyDescent="0.2">
      <c r="A463" s="142" t="str">
        <f t="shared" si="45"/>
        <v>T</v>
      </c>
      <c r="B463" s="136" t="str">
        <f t="shared" si="40"/>
        <v>T05</v>
      </c>
      <c r="C463" s="142" t="s">
        <v>128</v>
      </c>
      <c r="D463" s="143"/>
      <c r="E463" s="143"/>
      <c r="F463" s="153"/>
      <c r="G463" s="144"/>
      <c r="H463" s="143"/>
      <c r="I463" s="136" t="str">
        <f t="shared" si="43"/>
        <v xml:space="preserve"> </v>
      </c>
      <c r="J463" s="136" t="str">
        <f t="shared" si="44"/>
        <v xml:space="preserve">, </v>
      </c>
    </row>
    <row r="464" spans="1:10" x14ac:dyDescent="0.2">
      <c r="A464" s="142" t="str">
        <f t="shared" si="45"/>
        <v>T</v>
      </c>
      <c r="B464" s="136" t="str">
        <f t="shared" si="40"/>
        <v>T06</v>
      </c>
      <c r="C464" s="142" t="s">
        <v>129</v>
      </c>
      <c r="D464" s="143"/>
      <c r="E464" s="143"/>
      <c r="F464" s="153"/>
      <c r="G464" s="144"/>
      <c r="H464" s="143"/>
      <c r="I464" s="136" t="str">
        <f t="shared" si="43"/>
        <v xml:space="preserve"> </v>
      </c>
      <c r="J464" s="136" t="str">
        <f t="shared" si="44"/>
        <v xml:space="preserve">, </v>
      </c>
    </row>
    <row r="465" spans="1:10" x14ac:dyDescent="0.2">
      <c r="A465" s="142" t="str">
        <f t="shared" si="45"/>
        <v>T</v>
      </c>
      <c r="B465" s="136" t="str">
        <f t="shared" si="40"/>
        <v>T07</v>
      </c>
      <c r="C465" s="142" t="s">
        <v>130</v>
      </c>
      <c r="D465" s="143"/>
      <c r="E465" s="143"/>
      <c r="F465" s="153"/>
      <c r="G465" s="144"/>
      <c r="H465" s="143"/>
      <c r="I465" s="136" t="str">
        <f t="shared" si="43"/>
        <v xml:space="preserve"> </v>
      </c>
      <c r="J465" s="136" t="str">
        <f t="shared" si="44"/>
        <v xml:space="preserve">, </v>
      </c>
    </row>
    <row r="466" spans="1:10" x14ac:dyDescent="0.2">
      <c r="A466" s="142" t="str">
        <f t="shared" si="45"/>
        <v>T</v>
      </c>
      <c r="B466" s="136" t="str">
        <f t="shared" si="40"/>
        <v>T08</v>
      </c>
      <c r="C466" s="142" t="s">
        <v>131</v>
      </c>
      <c r="D466" s="143"/>
      <c r="E466" s="143"/>
      <c r="F466" s="153"/>
      <c r="G466" s="144"/>
      <c r="H466" s="143"/>
      <c r="I466" s="136" t="str">
        <f t="shared" si="43"/>
        <v xml:space="preserve"> </v>
      </c>
      <c r="J466" s="136" t="str">
        <f t="shared" si="44"/>
        <v xml:space="preserve">, </v>
      </c>
    </row>
    <row r="467" spans="1:10" x14ac:dyDescent="0.2">
      <c r="A467" s="142" t="str">
        <f t="shared" si="45"/>
        <v>T</v>
      </c>
      <c r="B467" s="136" t="str">
        <f t="shared" si="40"/>
        <v>T09</v>
      </c>
      <c r="C467" s="142" t="s">
        <v>132</v>
      </c>
      <c r="D467" s="143"/>
      <c r="E467" s="143"/>
      <c r="F467" s="153"/>
      <c r="G467" s="144"/>
      <c r="H467" s="143"/>
      <c r="I467" s="136" t="str">
        <f t="shared" si="43"/>
        <v xml:space="preserve"> </v>
      </c>
      <c r="J467" s="136" t="str">
        <f t="shared" si="44"/>
        <v xml:space="preserve">, </v>
      </c>
    </row>
    <row r="468" spans="1:10" x14ac:dyDescent="0.2">
      <c r="A468" s="142" t="str">
        <f t="shared" si="45"/>
        <v>T</v>
      </c>
      <c r="B468" s="136" t="str">
        <f t="shared" si="40"/>
        <v>T10</v>
      </c>
      <c r="C468" s="142" t="s">
        <v>133</v>
      </c>
      <c r="D468" s="143"/>
      <c r="E468" s="143"/>
      <c r="F468" s="153"/>
      <c r="G468" s="144"/>
      <c r="H468" s="143"/>
      <c r="I468" s="136" t="str">
        <f t="shared" si="43"/>
        <v xml:space="preserve"> </v>
      </c>
      <c r="J468" s="136" t="str">
        <f t="shared" si="44"/>
        <v xml:space="preserve">, </v>
      </c>
    </row>
    <row r="469" spans="1:10" x14ac:dyDescent="0.2">
      <c r="A469" s="142" t="str">
        <f t="shared" si="45"/>
        <v>T</v>
      </c>
      <c r="B469" s="136" t="str">
        <f t="shared" si="40"/>
        <v>T11</v>
      </c>
      <c r="C469" s="142" t="s">
        <v>134</v>
      </c>
      <c r="D469" s="143"/>
      <c r="E469" s="143"/>
      <c r="F469" s="153"/>
      <c r="G469" s="144"/>
      <c r="H469" s="143"/>
      <c r="I469" s="136" t="str">
        <f t="shared" si="43"/>
        <v xml:space="preserve"> </v>
      </c>
      <c r="J469" s="136" t="str">
        <f t="shared" si="44"/>
        <v xml:space="preserve">, </v>
      </c>
    </row>
    <row r="470" spans="1:10" x14ac:dyDescent="0.2">
      <c r="A470" s="142" t="str">
        <f t="shared" si="45"/>
        <v>T</v>
      </c>
      <c r="B470" s="136" t="str">
        <f t="shared" si="40"/>
        <v>T12</v>
      </c>
      <c r="C470" s="142" t="s">
        <v>135</v>
      </c>
      <c r="D470" s="143"/>
      <c r="E470" s="143"/>
      <c r="F470" s="153"/>
      <c r="G470" s="144"/>
      <c r="H470" s="143"/>
      <c r="I470" s="136" t="str">
        <f t="shared" si="43"/>
        <v xml:space="preserve"> </v>
      </c>
      <c r="J470" s="136" t="str">
        <f t="shared" si="44"/>
        <v xml:space="preserve">, </v>
      </c>
    </row>
    <row r="471" spans="1:10" x14ac:dyDescent="0.2">
      <c r="A471" s="142" t="str">
        <f t="shared" si="45"/>
        <v>T</v>
      </c>
      <c r="B471" s="136" t="str">
        <f t="shared" si="40"/>
        <v>T13</v>
      </c>
      <c r="C471" s="142" t="s">
        <v>614</v>
      </c>
      <c r="D471" s="143"/>
      <c r="E471" s="143"/>
      <c r="F471" s="153"/>
      <c r="G471" s="144"/>
      <c r="H471" s="143"/>
      <c r="I471" s="136" t="str">
        <f t="shared" si="43"/>
        <v xml:space="preserve"> </v>
      </c>
      <c r="J471" s="136" t="str">
        <f t="shared" si="44"/>
        <v xml:space="preserve">, </v>
      </c>
    </row>
    <row r="472" spans="1:10" x14ac:dyDescent="0.2">
      <c r="A472" s="142" t="str">
        <f t="shared" si="45"/>
        <v>T</v>
      </c>
      <c r="B472" s="136" t="str">
        <f t="shared" si="40"/>
        <v>T14</v>
      </c>
      <c r="C472" s="142" t="s">
        <v>615</v>
      </c>
      <c r="D472" s="143"/>
      <c r="E472" s="143"/>
      <c r="F472" s="153"/>
      <c r="G472" s="144"/>
      <c r="H472" s="143"/>
      <c r="I472" s="136" t="str">
        <f t="shared" si="43"/>
        <v xml:space="preserve"> </v>
      </c>
      <c r="J472" s="136" t="str">
        <f t="shared" si="44"/>
        <v xml:space="preserve">, </v>
      </c>
    </row>
    <row r="473" spans="1:10" x14ac:dyDescent="0.2">
      <c r="A473" s="142" t="str">
        <f t="shared" si="45"/>
        <v>T</v>
      </c>
      <c r="B473" s="136" t="str">
        <f t="shared" si="40"/>
        <v>T15</v>
      </c>
      <c r="C473" s="142" t="s">
        <v>616</v>
      </c>
      <c r="D473" s="143"/>
      <c r="E473" s="143"/>
      <c r="F473" s="153"/>
      <c r="G473" s="144"/>
      <c r="H473" s="143"/>
      <c r="I473" s="136" t="str">
        <f t="shared" si="43"/>
        <v xml:space="preserve"> </v>
      </c>
      <c r="J473" s="136" t="str">
        <f t="shared" si="44"/>
        <v xml:space="preserve">, </v>
      </c>
    </row>
    <row r="474" spans="1:10" x14ac:dyDescent="0.2">
      <c r="A474" s="142" t="str">
        <f t="shared" si="45"/>
        <v>T</v>
      </c>
      <c r="B474" s="136" t="str">
        <f t="shared" si="40"/>
        <v>T16</v>
      </c>
      <c r="C474" s="142" t="s">
        <v>617</v>
      </c>
      <c r="D474" s="143"/>
      <c r="E474" s="143"/>
      <c r="F474" s="153"/>
      <c r="G474" s="144"/>
      <c r="H474" s="143"/>
      <c r="I474" s="136" t="str">
        <f t="shared" si="43"/>
        <v xml:space="preserve"> </v>
      </c>
      <c r="J474" s="136" t="str">
        <f t="shared" si="44"/>
        <v xml:space="preserve">, </v>
      </c>
    </row>
    <row r="475" spans="1:10" x14ac:dyDescent="0.2">
      <c r="A475" s="142" t="str">
        <f t="shared" si="45"/>
        <v>T</v>
      </c>
      <c r="B475" s="136" t="str">
        <f t="shared" ref="B475:B538" si="46">A475&amp;C475</f>
        <v>T17</v>
      </c>
      <c r="C475" s="142" t="s">
        <v>203</v>
      </c>
      <c r="D475" s="143"/>
      <c r="E475" s="143"/>
      <c r="F475" s="153"/>
      <c r="G475" s="144"/>
      <c r="H475" s="143"/>
      <c r="I475" s="136" t="str">
        <f t="shared" si="43"/>
        <v xml:space="preserve"> </v>
      </c>
      <c r="J475" s="136" t="str">
        <f t="shared" si="44"/>
        <v xml:space="preserve">, </v>
      </c>
    </row>
    <row r="476" spans="1:10" x14ac:dyDescent="0.2">
      <c r="A476" s="142" t="str">
        <f t="shared" si="45"/>
        <v>T</v>
      </c>
      <c r="B476" s="136" t="str">
        <f t="shared" si="46"/>
        <v>T18</v>
      </c>
      <c r="C476" s="142" t="s">
        <v>204</v>
      </c>
      <c r="D476" s="143"/>
      <c r="E476" s="143"/>
      <c r="F476" s="153"/>
      <c r="G476" s="144"/>
      <c r="H476" s="143"/>
      <c r="I476" s="136" t="str">
        <f t="shared" si="43"/>
        <v xml:space="preserve"> </v>
      </c>
      <c r="J476" s="136" t="str">
        <f t="shared" si="44"/>
        <v xml:space="preserve">, </v>
      </c>
    </row>
    <row r="477" spans="1:10" x14ac:dyDescent="0.2">
      <c r="A477" s="142" t="str">
        <f t="shared" si="45"/>
        <v>T</v>
      </c>
      <c r="B477" s="136" t="str">
        <f t="shared" si="46"/>
        <v>T19</v>
      </c>
      <c r="C477" s="142" t="s">
        <v>205</v>
      </c>
      <c r="D477" s="143"/>
      <c r="E477" s="143"/>
      <c r="F477" s="153"/>
      <c r="G477" s="144"/>
      <c r="H477" s="143"/>
      <c r="I477" s="136" t="str">
        <f t="shared" si="43"/>
        <v xml:space="preserve"> </v>
      </c>
      <c r="J477" s="136" t="str">
        <f t="shared" si="44"/>
        <v xml:space="preserve">, </v>
      </c>
    </row>
    <row r="478" spans="1:10" x14ac:dyDescent="0.2">
      <c r="A478" s="142" t="str">
        <f t="shared" si="45"/>
        <v>T</v>
      </c>
      <c r="B478" s="136" t="str">
        <f t="shared" si="46"/>
        <v>T20</v>
      </c>
      <c r="C478" s="142" t="s">
        <v>206</v>
      </c>
      <c r="D478" s="143"/>
      <c r="E478" s="143"/>
      <c r="F478" s="153"/>
      <c r="G478" s="144"/>
      <c r="H478" s="143"/>
      <c r="I478" s="136" t="str">
        <f t="shared" si="43"/>
        <v xml:space="preserve"> </v>
      </c>
      <c r="J478" s="136" t="str">
        <f t="shared" si="44"/>
        <v xml:space="preserve">, </v>
      </c>
    </row>
    <row r="479" spans="1:10" x14ac:dyDescent="0.2">
      <c r="A479" s="142" t="str">
        <f t="shared" si="45"/>
        <v>T</v>
      </c>
      <c r="B479" s="136" t="str">
        <f>A479&amp;"21"</f>
        <v>T21</v>
      </c>
      <c r="C479" s="142" t="s">
        <v>640</v>
      </c>
      <c r="D479" s="143"/>
      <c r="E479" s="143"/>
      <c r="F479" s="153"/>
      <c r="G479" s="144"/>
      <c r="H479" s="143"/>
      <c r="I479" s="136" t="str">
        <f t="shared" si="43"/>
        <v xml:space="preserve"> </v>
      </c>
      <c r="J479" s="136" t="str">
        <f t="shared" si="44"/>
        <v xml:space="preserve">, </v>
      </c>
    </row>
    <row r="480" spans="1:10" x14ac:dyDescent="0.2">
      <c r="A480" s="142" t="str">
        <f t="shared" si="45"/>
        <v>T</v>
      </c>
      <c r="B480" s="136" t="str">
        <f>A480&amp;"22"</f>
        <v>T22</v>
      </c>
      <c r="C480" s="142" t="s">
        <v>640</v>
      </c>
      <c r="D480" s="143"/>
      <c r="E480" s="143"/>
      <c r="F480" s="153"/>
      <c r="G480" s="144"/>
      <c r="H480" s="143"/>
      <c r="I480" s="136" t="str">
        <f t="shared" si="43"/>
        <v xml:space="preserve"> </v>
      </c>
      <c r="J480" s="136" t="str">
        <f t="shared" si="44"/>
        <v xml:space="preserve">, </v>
      </c>
    </row>
    <row r="481" spans="1:10" x14ac:dyDescent="0.2">
      <c r="A481" s="142" t="str">
        <f t="shared" si="45"/>
        <v>T</v>
      </c>
      <c r="B481" s="136" t="str">
        <f>A481&amp;"23"</f>
        <v>T23</v>
      </c>
      <c r="C481" s="142" t="s">
        <v>640</v>
      </c>
      <c r="D481" s="143"/>
      <c r="E481" s="143"/>
      <c r="F481" s="153"/>
      <c r="G481" s="144"/>
      <c r="H481" s="143"/>
      <c r="I481" s="136" t="str">
        <f t="shared" si="43"/>
        <v xml:space="preserve"> </v>
      </c>
      <c r="J481" s="136" t="str">
        <f t="shared" si="44"/>
        <v xml:space="preserve">, </v>
      </c>
    </row>
    <row r="482" spans="1:10" x14ac:dyDescent="0.2">
      <c r="A482" s="142" t="str">
        <f t="shared" si="45"/>
        <v>T</v>
      </c>
      <c r="B482" s="136" t="str">
        <f>A482&amp;"24"</f>
        <v>T24</v>
      </c>
      <c r="C482" s="142" t="s">
        <v>640</v>
      </c>
      <c r="D482" s="143"/>
      <c r="E482" s="143"/>
      <c r="F482" s="153"/>
      <c r="G482" s="144"/>
      <c r="H482" s="143"/>
      <c r="I482" s="136" t="str">
        <f t="shared" si="43"/>
        <v xml:space="preserve"> </v>
      </c>
      <c r="J482" s="136" t="str">
        <f t="shared" si="44"/>
        <v xml:space="preserve">, </v>
      </c>
    </row>
    <row r="483" spans="1:10" x14ac:dyDescent="0.2">
      <c r="A483" s="142" t="s">
        <v>613</v>
      </c>
      <c r="B483" s="136" t="str">
        <f t="shared" si="46"/>
        <v>U01</v>
      </c>
      <c r="C483" s="142" t="s">
        <v>124</v>
      </c>
      <c r="D483" s="143"/>
      <c r="E483" s="143"/>
      <c r="F483" s="153"/>
      <c r="G483" s="144"/>
      <c r="H483" s="143"/>
      <c r="I483" s="136" t="str">
        <f t="shared" si="43"/>
        <v xml:space="preserve"> </v>
      </c>
      <c r="J483" s="136" t="str">
        <f t="shared" si="44"/>
        <v xml:space="preserve">, </v>
      </c>
    </row>
    <row r="484" spans="1:10" x14ac:dyDescent="0.2">
      <c r="A484" s="142" t="str">
        <f t="shared" ref="A484:A506" si="47">A483</f>
        <v>U</v>
      </c>
      <c r="B484" s="136" t="str">
        <f t="shared" si="46"/>
        <v>U02</v>
      </c>
      <c r="C484" s="142" t="s">
        <v>125</v>
      </c>
      <c r="D484" s="143"/>
      <c r="E484" s="143"/>
      <c r="F484" s="153"/>
      <c r="G484" s="144"/>
      <c r="H484" s="143"/>
      <c r="I484" s="136" t="str">
        <f t="shared" si="43"/>
        <v xml:space="preserve"> </v>
      </c>
      <c r="J484" s="136" t="str">
        <f t="shared" si="44"/>
        <v xml:space="preserve">, </v>
      </c>
    </row>
    <row r="485" spans="1:10" x14ac:dyDescent="0.2">
      <c r="A485" s="142" t="str">
        <f t="shared" si="47"/>
        <v>U</v>
      </c>
      <c r="B485" s="136" t="str">
        <f t="shared" si="46"/>
        <v>U03</v>
      </c>
      <c r="C485" s="142" t="s">
        <v>126</v>
      </c>
      <c r="D485" s="143"/>
      <c r="E485" s="143"/>
      <c r="F485" s="153"/>
      <c r="G485" s="144"/>
      <c r="H485" s="143"/>
      <c r="I485" s="136" t="str">
        <f t="shared" si="43"/>
        <v xml:space="preserve"> </v>
      </c>
      <c r="J485" s="136" t="str">
        <f t="shared" si="44"/>
        <v xml:space="preserve">, </v>
      </c>
    </row>
    <row r="486" spans="1:10" x14ac:dyDescent="0.2">
      <c r="A486" s="142" t="str">
        <f t="shared" si="47"/>
        <v>U</v>
      </c>
      <c r="B486" s="136" t="str">
        <f t="shared" si="46"/>
        <v>U04</v>
      </c>
      <c r="C486" s="142" t="s">
        <v>127</v>
      </c>
      <c r="D486" s="143"/>
      <c r="E486" s="143"/>
      <c r="F486" s="153"/>
      <c r="G486" s="144"/>
      <c r="H486" s="143"/>
      <c r="I486" s="136" t="str">
        <f t="shared" si="43"/>
        <v xml:space="preserve"> </v>
      </c>
      <c r="J486" s="136" t="str">
        <f t="shared" si="44"/>
        <v xml:space="preserve">, </v>
      </c>
    </row>
    <row r="487" spans="1:10" x14ac:dyDescent="0.2">
      <c r="A487" s="142" t="str">
        <f t="shared" si="47"/>
        <v>U</v>
      </c>
      <c r="B487" s="136" t="str">
        <f t="shared" si="46"/>
        <v>U05</v>
      </c>
      <c r="C487" s="142" t="s">
        <v>128</v>
      </c>
      <c r="D487" s="143"/>
      <c r="E487" s="143"/>
      <c r="F487" s="153"/>
      <c r="G487" s="144"/>
      <c r="H487" s="143"/>
      <c r="I487" s="136" t="str">
        <f t="shared" si="43"/>
        <v xml:space="preserve"> </v>
      </c>
      <c r="J487" s="136" t="str">
        <f t="shared" si="44"/>
        <v xml:space="preserve">, </v>
      </c>
    </row>
    <row r="488" spans="1:10" x14ac:dyDescent="0.2">
      <c r="A488" s="142" t="str">
        <f t="shared" si="47"/>
        <v>U</v>
      </c>
      <c r="B488" s="136" t="str">
        <f t="shared" si="46"/>
        <v>U06</v>
      </c>
      <c r="C488" s="142" t="s">
        <v>129</v>
      </c>
      <c r="D488" s="143"/>
      <c r="E488" s="143"/>
      <c r="F488" s="153"/>
      <c r="G488" s="144"/>
      <c r="H488" s="143"/>
      <c r="I488" s="136" t="str">
        <f t="shared" si="43"/>
        <v xml:space="preserve"> </v>
      </c>
      <c r="J488" s="136" t="str">
        <f t="shared" si="44"/>
        <v xml:space="preserve">, </v>
      </c>
    </row>
    <row r="489" spans="1:10" x14ac:dyDescent="0.2">
      <c r="A489" s="142" t="str">
        <f t="shared" si="47"/>
        <v>U</v>
      </c>
      <c r="B489" s="136" t="str">
        <f t="shared" si="46"/>
        <v>U07</v>
      </c>
      <c r="C489" s="142" t="s">
        <v>130</v>
      </c>
      <c r="D489" s="143"/>
      <c r="E489" s="143"/>
      <c r="F489" s="153"/>
      <c r="G489" s="144"/>
      <c r="H489" s="143"/>
      <c r="I489" s="136" t="str">
        <f t="shared" si="43"/>
        <v xml:space="preserve"> </v>
      </c>
      <c r="J489" s="136" t="str">
        <f t="shared" si="44"/>
        <v xml:space="preserve">, </v>
      </c>
    </row>
    <row r="490" spans="1:10" x14ac:dyDescent="0.2">
      <c r="A490" s="142" t="str">
        <f t="shared" si="47"/>
        <v>U</v>
      </c>
      <c r="B490" s="136" t="str">
        <f t="shared" si="46"/>
        <v>U08</v>
      </c>
      <c r="C490" s="142" t="s">
        <v>131</v>
      </c>
      <c r="D490" s="143"/>
      <c r="E490" s="143"/>
      <c r="F490" s="153"/>
      <c r="G490" s="144"/>
      <c r="H490" s="143"/>
      <c r="I490" s="136" t="str">
        <f t="shared" si="43"/>
        <v xml:space="preserve"> </v>
      </c>
      <c r="J490" s="136" t="str">
        <f t="shared" si="44"/>
        <v xml:space="preserve">, </v>
      </c>
    </row>
    <row r="491" spans="1:10" x14ac:dyDescent="0.2">
      <c r="A491" s="142" t="str">
        <f t="shared" si="47"/>
        <v>U</v>
      </c>
      <c r="B491" s="136" t="str">
        <f t="shared" si="46"/>
        <v>U09</v>
      </c>
      <c r="C491" s="142" t="s">
        <v>132</v>
      </c>
      <c r="D491" s="143"/>
      <c r="E491" s="143"/>
      <c r="F491" s="153"/>
      <c r="G491" s="144"/>
      <c r="H491" s="143"/>
      <c r="I491" s="136" t="str">
        <f t="shared" si="43"/>
        <v xml:space="preserve"> </v>
      </c>
      <c r="J491" s="136" t="str">
        <f t="shared" si="44"/>
        <v xml:space="preserve">, </v>
      </c>
    </row>
    <row r="492" spans="1:10" x14ac:dyDescent="0.2">
      <c r="A492" s="142" t="str">
        <f t="shared" si="47"/>
        <v>U</v>
      </c>
      <c r="B492" s="136" t="str">
        <f t="shared" si="46"/>
        <v>U10</v>
      </c>
      <c r="C492" s="142" t="s">
        <v>133</v>
      </c>
      <c r="D492" s="143"/>
      <c r="E492" s="143"/>
      <c r="F492" s="153"/>
      <c r="G492" s="144"/>
      <c r="H492" s="143"/>
      <c r="I492" s="136" t="str">
        <f t="shared" si="43"/>
        <v xml:space="preserve"> </v>
      </c>
      <c r="J492" s="136" t="str">
        <f t="shared" si="44"/>
        <v xml:space="preserve">, </v>
      </c>
    </row>
    <row r="493" spans="1:10" x14ac:dyDescent="0.2">
      <c r="A493" s="142" t="str">
        <f t="shared" si="47"/>
        <v>U</v>
      </c>
      <c r="B493" s="136" t="str">
        <f t="shared" si="46"/>
        <v>U11</v>
      </c>
      <c r="C493" s="142" t="s">
        <v>134</v>
      </c>
      <c r="D493" s="143"/>
      <c r="E493" s="143"/>
      <c r="F493" s="153"/>
      <c r="G493" s="144"/>
      <c r="H493" s="143"/>
      <c r="I493" s="136" t="str">
        <f t="shared" si="43"/>
        <v xml:space="preserve"> </v>
      </c>
      <c r="J493" s="136" t="str">
        <f t="shared" si="44"/>
        <v xml:space="preserve">, </v>
      </c>
    </row>
    <row r="494" spans="1:10" x14ac:dyDescent="0.2">
      <c r="A494" s="142" t="str">
        <f t="shared" si="47"/>
        <v>U</v>
      </c>
      <c r="B494" s="136" t="str">
        <f t="shared" si="46"/>
        <v>U12</v>
      </c>
      <c r="C494" s="142" t="s">
        <v>135</v>
      </c>
      <c r="D494" s="143"/>
      <c r="E494" s="143"/>
      <c r="F494" s="153"/>
      <c r="G494" s="144"/>
      <c r="H494" s="143"/>
      <c r="I494" s="136" t="str">
        <f t="shared" si="43"/>
        <v xml:space="preserve"> </v>
      </c>
      <c r="J494" s="136" t="str">
        <f t="shared" si="44"/>
        <v xml:space="preserve">, </v>
      </c>
    </row>
    <row r="495" spans="1:10" x14ac:dyDescent="0.2">
      <c r="A495" s="142" t="str">
        <f t="shared" si="47"/>
        <v>U</v>
      </c>
      <c r="B495" s="136" t="str">
        <f t="shared" si="46"/>
        <v>U13</v>
      </c>
      <c r="C495" s="142" t="s">
        <v>614</v>
      </c>
      <c r="D495" s="143"/>
      <c r="E495" s="143"/>
      <c r="F495" s="153"/>
      <c r="G495" s="144"/>
      <c r="H495" s="143"/>
      <c r="I495" s="136" t="str">
        <f t="shared" si="43"/>
        <v xml:space="preserve"> </v>
      </c>
      <c r="J495" s="136" t="str">
        <f t="shared" si="44"/>
        <v xml:space="preserve">, </v>
      </c>
    </row>
    <row r="496" spans="1:10" x14ac:dyDescent="0.2">
      <c r="A496" s="142" t="str">
        <f t="shared" si="47"/>
        <v>U</v>
      </c>
      <c r="B496" s="136" t="str">
        <f t="shared" si="46"/>
        <v>U14</v>
      </c>
      <c r="C496" s="142" t="s">
        <v>615</v>
      </c>
      <c r="D496" s="143"/>
      <c r="E496" s="143"/>
      <c r="F496" s="153"/>
      <c r="G496" s="144"/>
      <c r="H496" s="143"/>
      <c r="I496" s="136" t="str">
        <f t="shared" si="43"/>
        <v xml:space="preserve"> </v>
      </c>
      <c r="J496" s="136" t="str">
        <f t="shared" si="44"/>
        <v xml:space="preserve">, </v>
      </c>
    </row>
    <row r="497" spans="1:10" x14ac:dyDescent="0.2">
      <c r="A497" s="142" t="str">
        <f t="shared" si="47"/>
        <v>U</v>
      </c>
      <c r="B497" s="136" t="str">
        <f t="shared" si="46"/>
        <v>U15</v>
      </c>
      <c r="C497" s="142" t="s">
        <v>616</v>
      </c>
      <c r="D497" s="143"/>
      <c r="E497" s="143"/>
      <c r="F497" s="153"/>
      <c r="G497" s="144"/>
      <c r="H497" s="143"/>
      <c r="I497" s="136" t="str">
        <f t="shared" si="43"/>
        <v xml:space="preserve"> </v>
      </c>
      <c r="J497" s="136" t="str">
        <f t="shared" si="44"/>
        <v xml:space="preserve">, </v>
      </c>
    </row>
    <row r="498" spans="1:10" x14ac:dyDescent="0.2">
      <c r="A498" s="142" t="str">
        <f t="shared" si="47"/>
        <v>U</v>
      </c>
      <c r="B498" s="136" t="str">
        <f t="shared" si="46"/>
        <v>U16</v>
      </c>
      <c r="C498" s="142" t="s">
        <v>617</v>
      </c>
      <c r="D498" s="143"/>
      <c r="E498" s="143"/>
      <c r="F498" s="153"/>
      <c r="G498" s="144"/>
      <c r="H498" s="143"/>
      <c r="I498" s="136" t="str">
        <f t="shared" si="43"/>
        <v xml:space="preserve"> </v>
      </c>
      <c r="J498" s="136" t="str">
        <f t="shared" si="44"/>
        <v xml:space="preserve">, </v>
      </c>
    </row>
    <row r="499" spans="1:10" x14ac:dyDescent="0.2">
      <c r="A499" s="142" t="str">
        <f t="shared" si="47"/>
        <v>U</v>
      </c>
      <c r="B499" s="136" t="str">
        <f t="shared" si="46"/>
        <v>U17</v>
      </c>
      <c r="C499" s="142" t="s">
        <v>203</v>
      </c>
      <c r="D499" s="143"/>
      <c r="E499" s="143"/>
      <c r="F499" s="153"/>
      <c r="G499" s="144"/>
      <c r="H499" s="143"/>
      <c r="I499" s="136" t="str">
        <f t="shared" si="43"/>
        <v xml:space="preserve"> </v>
      </c>
      <c r="J499" s="136" t="str">
        <f t="shared" si="44"/>
        <v xml:space="preserve">, </v>
      </c>
    </row>
    <row r="500" spans="1:10" x14ac:dyDescent="0.2">
      <c r="A500" s="142" t="str">
        <f t="shared" si="47"/>
        <v>U</v>
      </c>
      <c r="B500" s="136" t="str">
        <f t="shared" si="46"/>
        <v>U18</v>
      </c>
      <c r="C500" s="142" t="s">
        <v>204</v>
      </c>
      <c r="D500" s="143"/>
      <c r="E500" s="143"/>
      <c r="F500" s="153"/>
      <c r="G500" s="144"/>
      <c r="H500" s="143"/>
      <c r="I500" s="136" t="str">
        <f t="shared" si="43"/>
        <v xml:space="preserve"> </v>
      </c>
      <c r="J500" s="136" t="str">
        <f t="shared" si="44"/>
        <v xml:space="preserve">, </v>
      </c>
    </row>
    <row r="501" spans="1:10" x14ac:dyDescent="0.2">
      <c r="A501" s="142" t="str">
        <f t="shared" si="47"/>
        <v>U</v>
      </c>
      <c r="B501" s="136" t="str">
        <f t="shared" si="46"/>
        <v>U19</v>
      </c>
      <c r="C501" s="142" t="s">
        <v>205</v>
      </c>
      <c r="D501" s="143"/>
      <c r="E501" s="143"/>
      <c r="F501" s="153"/>
      <c r="G501" s="144"/>
      <c r="H501" s="143"/>
      <c r="I501" s="136" t="str">
        <f t="shared" si="43"/>
        <v xml:space="preserve"> </v>
      </c>
      <c r="J501" s="136" t="str">
        <f t="shared" si="44"/>
        <v xml:space="preserve">, </v>
      </c>
    </row>
    <row r="502" spans="1:10" x14ac:dyDescent="0.2">
      <c r="A502" s="142" t="str">
        <f t="shared" si="47"/>
        <v>U</v>
      </c>
      <c r="B502" s="136" t="str">
        <f t="shared" si="46"/>
        <v>U20</v>
      </c>
      <c r="C502" s="142" t="s">
        <v>206</v>
      </c>
      <c r="D502" s="143"/>
      <c r="E502" s="143"/>
      <c r="F502" s="153"/>
      <c r="G502" s="144"/>
      <c r="H502" s="143"/>
      <c r="I502" s="136" t="str">
        <f t="shared" si="43"/>
        <v xml:space="preserve"> </v>
      </c>
      <c r="J502" s="136" t="str">
        <f t="shared" si="44"/>
        <v xml:space="preserve">, </v>
      </c>
    </row>
    <row r="503" spans="1:10" x14ac:dyDescent="0.2">
      <c r="A503" s="142" t="str">
        <f t="shared" si="47"/>
        <v>U</v>
      </c>
      <c r="B503" s="136" t="str">
        <f>A503&amp;"21"</f>
        <v>U21</v>
      </c>
      <c r="C503" s="142" t="s">
        <v>640</v>
      </c>
      <c r="D503" s="143"/>
      <c r="E503" s="143"/>
      <c r="F503" s="153"/>
      <c r="G503" s="144"/>
      <c r="H503" s="143"/>
      <c r="I503" s="136" t="str">
        <f t="shared" si="43"/>
        <v xml:space="preserve"> </v>
      </c>
      <c r="J503" s="136" t="str">
        <f t="shared" si="44"/>
        <v xml:space="preserve">, </v>
      </c>
    </row>
    <row r="504" spans="1:10" x14ac:dyDescent="0.2">
      <c r="A504" s="142" t="str">
        <f t="shared" si="47"/>
        <v>U</v>
      </c>
      <c r="B504" s="136" t="str">
        <f>A504&amp;"22"</f>
        <v>U22</v>
      </c>
      <c r="C504" s="142" t="s">
        <v>640</v>
      </c>
      <c r="D504" s="143"/>
      <c r="E504" s="143"/>
      <c r="F504" s="153"/>
      <c r="G504" s="144"/>
      <c r="H504" s="143"/>
      <c r="I504" s="136" t="str">
        <f t="shared" si="43"/>
        <v xml:space="preserve"> </v>
      </c>
      <c r="J504" s="136" t="str">
        <f t="shared" si="44"/>
        <v xml:space="preserve">, </v>
      </c>
    </row>
    <row r="505" spans="1:10" x14ac:dyDescent="0.2">
      <c r="A505" s="142" t="str">
        <f t="shared" si="47"/>
        <v>U</v>
      </c>
      <c r="B505" s="136" t="str">
        <f>A505&amp;"23"</f>
        <v>U23</v>
      </c>
      <c r="C505" s="142" t="s">
        <v>640</v>
      </c>
      <c r="D505" s="143"/>
      <c r="E505" s="143"/>
      <c r="F505" s="153"/>
      <c r="G505" s="144"/>
      <c r="H505" s="143"/>
      <c r="I505" s="136" t="str">
        <f t="shared" si="43"/>
        <v xml:space="preserve"> </v>
      </c>
      <c r="J505" s="136" t="str">
        <f t="shared" si="44"/>
        <v xml:space="preserve">, </v>
      </c>
    </row>
    <row r="506" spans="1:10" x14ac:dyDescent="0.2">
      <c r="A506" s="142" t="str">
        <f t="shared" si="47"/>
        <v>U</v>
      </c>
      <c r="B506" s="136" t="str">
        <f>A506&amp;"24"</f>
        <v>U24</v>
      </c>
      <c r="C506" s="142" t="s">
        <v>640</v>
      </c>
      <c r="D506" s="143"/>
      <c r="E506" s="143"/>
      <c r="F506" s="153"/>
      <c r="G506" s="144"/>
      <c r="H506" s="143"/>
      <c r="I506" s="136" t="str">
        <f t="shared" si="43"/>
        <v xml:space="preserve"> </v>
      </c>
      <c r="J506" s="136" t="str">
        <f t="shared" si="44"/>
        <v xml:space="preserve">, </v>
      </c>
    </row>
    <row r="507" spans="1:10" x14ac:dyDescent="0.2">
      <c r="A507" s="142" t="s">
        <v>612</v>
      </c>
      <c r="B507" s="136" t="str">
        <f t="shared" si="46"/>
        <v>V01</v>
      </c>
      <c r="C507" s="142" t="s">
        <v>124</v>
      </c>
      <c r="D507" s="143"/>
      <c r="E507" s="143"/>
      <c r="F507" s="153"/>
      <c r="G507" s="144"/>
      <c r="H507" s="143"/>
      <c r="I507" s="136" t="str">
        <f t="shared" si="43"/>
        <v xml:space="preserve"> </v>
      </c>
      <c r="J507" s="136" t="str">
        <f t="shared" si="44"/>
        <v xml:space="preserve">, </v>
      </c>
    </row>
    <row r="508" spans="1:10" x14ac:dyDescent="0.2">
      <c r="A508" s="142" t="str">
        <f t="shared" ref="A508:A530" si="48">A507</f>
        <v>V</v>
      </c>
      <c r="B508" s="136" t="str">
        <f t="shared" si="46"/>
        <v>V02</v>
      </c>
      <c r="C508" s="142" t="s">
        <v>125</v>
      </c>
      <c r="D508" s="143"/>
      <c r="E508" s="143"/>
      <c r="F508" s="153"/>
      <c r="G508" s="144"/>
      <c r="H508" s="143"/>
      <c r="I508" s="136" t="str">
        <f t="shared" si="43"/>
        <v xml:space="preserve"> </v>
      </c>
      <c r="J508" s="136" t="str">
        <f t="shared" si="44"/>
        <v xml:space="preserve">, </v>
      </c>
    </row>
    <row r="509" spans="1:10" x14ac:dyDescent="0.2">
      <c r="A509" s="142" t="str">
        <f t="shared" si="48"/>
        <v>V</v>
      </c>
      <c r="B509" s="136" t="str">
        <f t="shared" si="46"/>
        <v>V03</v>
      </c>
      <c r="C509" s="142" t="s">
        <v>126</v>
      </c>
      <c r="D509" s="143"/>
      <c r="E509" s="143"/>
      <c r="F509" s="153"/>
      <c r="G509" s="144"/>
      <c r="H509" s="143"/>
      <c r="I509" s="136" t="str">
        <f t="shared" si="43"/>
        <v xml:space="preserve"> </v>
      </c>
      <c r="J509" s="136" t="str">
        <f t="shared" si="44"/>
        <v xml:space="preserve">, </v>
      </c>
    </row>
    <row r="510" spans="1:10" x14ac:dyDescent="0.2">
      <c r="A510" s="142" t="str">
        <f t="shared" si="48"/>
        <v>V</v>
      </c>
      <c r="B510" s="136" t="str">
        <f t="shared" si="46"/>
        <v>V04</v>
      </c>
      <c r="C510" s="142" t="s">
        <v>127</v>
      </c>
      <c r="D510" s="143"/>
      <c r="E510" s="143"/>
      <c r="F510" s="153"/>
      <c r="G510" s="144"/>
      <c r="H510" s="143"/>
      <c r="I510" s="136" t="str">
        <f t="shared" si="43"/>
        <v xml:space="preserve"> </v>
      </c>
      <c r="J510" s="136" t="str">
        <f t="shared" si="44"/>
        <v xml:space="preserve">, </v>
      </c>
    </row>
    <row r="511" spans="1:10" x14ac:dyDescent="0.2">
      <c r="A511" s="142" t="str">
        <f t="shared" si="48"/>
        <v>V</v>
      </c>
      <c r="B511" s="136" t="str">
        <f t="shared" si="46"/>
        <v>V05</v>
      </c>
      <c r="C511" s="142" t="s">
        <v>128</v>
      </c>
      <c r="D511" s="143"/>
      <c r="E511" s="143"/>
      <c r="F511" s="153"/>
      <c r="G511" s="144"/>
      <c r="H511" s="143"/>
      <c r="I511" s="136" t="str">
        <f t="shared" si="43"/>
        <v xml:space="preserve"> </v>
      </c>
      <c r="J511" s="136" t="str">
        <f t="shared" si="44"/>
        <v xml:space="preserve">, </v>
      </c>
    </row>
    <row r="512" spans="1:10" x14ac:dyDescent="0.2">
      <c r="A512" s="142" t="str">
        <f t="shared" si="48"/>
        <v>V</v>
      </c>
      <c r="B512" s="136" t="str">
        <f t="shared" si="46"/>
        <v>V06</v>
      </c>
      <c r="C512" s="142" t="s">
        <v>129</v>
      </c>
      <c r="D512" s="143"/>
      <c r="E512" s="143"/>
      <c r="F512" s="153"/>
      <c r="G512" s="144"/>
      <c r="H512" s="143"/>
      <c r="I512" s="136" t="str">
        <f t="shared" si="43"/>
        <v xml:space="preserve"> </v>
      </c>
      <c r="J512" s="136" t="str">
        <f t="shared" si="44"/>
        <v xml:space="preserve">, </v>
      </c>
    </row>
    <row r="513" spans="1:10" x14ac:dyDescent="0.2">
      <c r="A513" s="142" t="str">
        <f t="shared" si="48"/>
        <v>V</v>
      </c>
      <c r="B513" s="136" t="str">
        <f t="shared" si="46"/>
        <v>V07</v>
      </c>
      <c r="C513" s="142" t="s">
        <v>130</v>
      </c>
      <c r="D513" s="143"/>
      <c r="E513" s="143"/>
      <c r="F513" s="153"/>
      <c r="G513" s="144"/>
      <c r="H513" s="143"/>
      <c r="I513" s="136" t="str">
        <f t="shared" si="43"/>
        <v xml:space="preserve"> </v>
      </c>
      <c r="J513" s="136" t="str">
        <f t="shared" si="44"/>
        <v xml:space="preserve">, </v>
      </c>
    </row>
    <row r="514" spans="1:10" x14ac:dyDescent="0.2">
      <c r="A514" s="142" t="str">
        <f t="shared" si="48"/>
        <v>V</v>
      </c>
      <c r="B514" s="136" t="str">
        <f t="shared" si="46"/>
        <v>V08</v>
      </c>
      <c r="C514" s="142" t="s">
        <v>131</v>
      </c>
      <c r="D514" s="143"/>
      <c r="E514" s="143"/>
      <c r="F514" s="153"/>
      <c r="G514" s="144"/>
      <c r="H514" s="143"/>
      <c r="I514" s="136" t="str">
        <f t="shared" si="43"/>
        <v xml:space="preserve"> </v>
      </c>
      <c r="J514" s="136" t="str">
        <f t="shared" si="44"/>
        <v xml:space="preserve">, </v>
      </c>
    </row>
    <row r="515" spans="1:10" x14ac:dyDescent="0.2">
      <c r="A515" s="142" t="str">
        <f t="shared" si="48"/>
        <v>V</v>
      </c>
      <c r="B515" s="136" t="str">
        <f t="shared" si="46"/>
        <v>V09</v>
      </c>
      <c r="C515" s="142" t="s">
        <v>132</v>
      </c>
      <c r="D515" s="143"/>
      <c r="E515" s="143"/>
      <c r="F515" s="153"/>
      <c r="G515" s="144"/>
      <c r="H515" s="143"/>
      <c r="I515" s="136" t="str">
        <f t="shared" si="43"/>
        <v xml:space="preserve"> </v>
      </c>
      <c r="J515" s="136" t="str">
        <f t="shared" si="44"/>
        <v xml:space="preserve">, </v>
      </c>
    </row>
    <row r="516" spans="1:10" x14ac:dyDescent="0.2">
      <c r="A516" s="142" t="str">
        <f t="shared" si="48"/>
        <v>V</v>
      </c>
      <c r="B516" s="136" t="str">
        <f t="shared" si="46"/>
        <v>V10</v>
      </c>
      <c r="C516" s="142" t="s">
        <v>133</v>
      </c>
      <c r="D516" s="143"/>
      <c r="E516" s="143"/>
      <c r="F516" s="153"/>
      <c r="G516" s="144"/>
      <c r="H516" s="143"/>
      <c r="I516" s="136" t="str">
        <f t="shared" si="43"/>
        <v xml:space="preserve"> </v>
      </c>
      <c r="J516" s="136" t="str">
        <f t="shared" si="44"/>
        <v xml:space="preserve">, </v>
      </c>
    </row>
    <row r="517" spans="1:10" x14ac:dyDescent="0.2">
      <c r="A517" s="142" t="str">
        <f t="shared" si="48"/>
        <v>V</v>
      </c>
      <c r="B517" s="136" t="str">
        <f t="shared" si="46"/>
        <v>V11</v>
      </c>
      <c r="C517" s="142" t="s">
        <v>134</v>
      </c>
      <c r="D517" s="143"/>
      <c r="E517" s="143"/>
      <c r="F517" s="153"/>
      <c r="G517" s="144"/>
      <c r="H517" s="143"/>
      <c r="I517" s="136" t="str">
        <f t="shared" si="43"/>
        <v xml:space="preserve"> </v>
      </c>
      <c r="J517" s="136" t="str">
        <f t="shared" si="44"/>
        <v xml:space="preserve">, </v>
      </c>
    </row>
    <row r="518" spans="1:10" x14ac:dyDescent="0.2">
      <c r="A518" s="142" t="str">
        <f t="shared" si="48"/>
        <v>V</v>
      </c>
      <c r="B518" s="136" t="str">
        <f t="shared" si="46"/>
        <v>V12</v>
      </c>
      <c r="C518" s="142" t="s">
        <v>135</v>
      </c>
      <c r="D518" s="143"/>
      <c r="E518" s="143"/>
      <c r="F518" s="153"/>
      <c r="G518" s="144"/>
      <c r="H518" s="143"/>
      <c r="I518" s="136" t="str">
        <f t="shared" si="43"/>
        <v xml:space="preserve"> </v>
      </c>
      <c r="J518" s="136" t="str">
        <f t="shared" si="44"/>
        <v xml:space="preserve">, </v>
      </c>
    </row>
    <row r="519" spans="1:10" x14ac:dyDescent="0.2">
      <c r="A519" s="142" t="str">
        <f t="shared" si="48"/>
        <v>V</v>
      </c>
      <c r="B519" s="136" t="str">
        <f t="shared" si="46"/>
        <v>V13</v>
      </c>
      <c r="C519" s="142" t="s">
        <v>614</v>
      </c>
      <c r="D519" s="143"/>
      <c r="E519" s="143"/>
      <c r="F519" s="153"/>
      <c r="G519" s="144"/>
      <c r="H519" s="143"/>
      <c r="I519" s="136" t="str">
        <f t="shared" si="43"/>
        <v xml:space="preserve"> </v>
      </c>
      <c r="J519" s="136" t="str">
        <f t="shared" si="44"/>
        <v xml:space="preserve">, </v>
      </c>
    </row>
    <row r="520" spans="1:10" x14ac:dyDescent="0.2">
      <c r="A520" s="142" t="str">
        <f t="shared" si="48"/>
        <v>V</v>
      </c>
      <c r="B520" s="136" t="str">
        <f t="shared" si="46"/>
        <v>V14</v>
      </c>
      <c r="C520" s="142" t="s">
        <v>615</v>
      </c>
      <c r="D520" s="143"/>
      <c r="E520" s="143"/>
      <c r="F520" s="153"/>
      <c r="G520" s="144"/>
      <c r="H520" s="143"/>
      <c r="I520" s="136" t="str">
        <f t="shared" si="43"/>
        <v xml:space="preserve"> </v>
      </c>
      <c r="J520" s="136" t="str">
        <f t="shared" si="44"/>
        <v xml:space="preserve">, </v>
      </c>
    </row>
    <row r="521" spans="1:10" x14ac:dyDescent="0.2">
      <c r="A521" s="142" t="str">
        <f t="shared" si="48"/>
        <v>V</v>
      </c>
      <c r="B521" s="136" t="str">
        <f t="shared" si="46"/>
        <v>V15</v>
      </c>
      <c r="C521" s="142" t="s">
        <v>616</v>
      </c>
      <c r="D521" s="143"/>
      <c r="E521" s="143"/>
      <c r="F521" s="153"/>
      <c r="G521" s="144"/>
      <c r="H521" s="143"/>
      <c r="I521" s="136" t="str">
        <f t="shared" si="43"/>
        <v xml:space="preserve"> </v>
      </c>
      <c r="J521" s="136" t="str">
        <f t="shared" si="44"/>
        <v xml:space="preserve">, </v>
      </c>
    </row>
    <row r="522" spans="1:10" x14ac:dyDescent="0.2">
      <c r="A522" s="142" t="str">
        <f t="shared" si="48"/>
        <v>V</v>
      </c>
      <c r="B522" s="136" t="str">
        <f t="shared" si="46"/>
        <v>V16</v>
      </c>
      <c r="C522" s="142" t="s">
        <v>617</v>
      </c>
      <c r="D522" s="143"/>
      <c r="E522" s="143"/>
      <c r="F522" s="153"/>
      <c r="G522" s="144"/>
      <c r="H522" s="143"/>
      <c r="I522" s="136" t="str">
        <f t="shared" si="43"/>
        <v xml:space="preserve"> </v>
      </c>
      <c r="J522" s="136" t="str">
        <f t="shared" si="44"/>
        <v xml:space="preserve">, </v>
      </c>
    </row>
    <row r="523" spans="1:10" x14ac:dyDescent="0.2">
      <c r="A523" s="142" t="str">
        <f t="shared" si="48"/>
        <v>V</v>
      </c>
      <c r="B523" s="136" t="str">
        <f t="shared" si="46"/>
        <v>V17</v>
      </c>
      <c r="C523" s="142" t="s">
        <v>203</v>
      </c>
      <c r="D523" s="143"/>
      <c r="E523" s="143"/>
      <c r="F523" s="153"/>
      <c r="G523" s="144"/>
      <c r="H523" s="143"/>
      <c r="I523" s="136" t="str">
        <f t="shared" ref="I523:I586" si="49">D523&amp;" "&amp;E523</f>
        <v xml:space="preserve"> </v>
      </c>
      <c r="J523" s="136" t="str">
        <f t="shared" ref="J523:J586" si="50">E523&amp;", "&amp;D523</f>
        <v xml:space="preserve">, </v>
      </c>
    </row>
    <row r="524" spans="1:10" x14ac:dyDescent="0.2">
      <c r="A524" s="142" t="str">
        <f t="shared" si="48"/>
        <v>V</v>
      </c>
      <c r="B524" s="136" t="str">
        <f t="shared" si="46"/>
        <v>V18</v>
      </c>
      <c r="C524" s="142" t="s">
        <v>204</v>
      </c>
      <c r="D524" s="143"/>
      <c r="E524" s="143"/>
      <c r="F524" s="153"/>
      <c r="G524" s="144"/>
      <c r="H524" s="143"/>
      <c r="I524" s="136" t="str">
        <f t="shared" si="49"/>
        <v xml:space="preserve"> </v>
      </c>
      <c r="J524" s="136" t="str">
        <f t="shared" si="50"/>
        <v xml:space="preserve">, </v>
      </c>
    </row>
    <row r="525" spans="1:10" x14ac:dyDescent="0.2">
      <c r="A525" s="142" t="str">
        <f t="shared" si="48"/>
        <v>V</v>
      </c>
      <c r="B525" s="136" t="str">
        <f t="shared" si="46"/>
        <v>V19</v>
      </c>
      <c r="C525" s="142" t="s">
        <v>205</v>
      </c>
      <c r="D525" s="143"/>
      <c r="E525" s="143"/>
      <c r="F525" s="153"/>
      <c r="G525" s="144"/>
      <c r="H525" s="143"/>
      <c r="I525" s="136" t="str">
        <f t="shared" si="49"/>
        <v xml:space="preserve"> </v>
      </c>
      <c r="J525" s="136" t="str">
        <f t="shared" si="50"/>
        <v xml:space="preserve">, </v>
      </c>
    </row>
    <row r="526" spans="1:10" x14ac:dyDescent="0.2">
      <c r="A526" s="142" t="str">
        <f t="shared" si="48"/>
        <v>V</v>
      </c>
      <c r="B526" s="136" t="str">
        <f t="shared" si="46"/>
        <v>V20</v>
      </c>
      <c r="C526" s="142" t="s">
        <v>206</v>
      </c>
      <c r="D526" s="143"/>
      <c r="E526" s="143"/>
      <c r="F526" s="153"/>
      <c r="G526" s="144"/>
      <c r="H526" s="143"/>
      <c r="I526" s="136" t="str">
        <f t="shared" si="49"/>
        <v xml:space="preserve"> </v>
      </c>
      <c r="J526" s="136" t="str">
        <f t="shared" si="50"/>
        <v xml:space="preserve">, </v>
      </c>
    </row>
    <row r="527" spans="1:10" x14ac:dyDescent="0.2">
      <c r="A527" s="142" t="str">
        <f t="shared" si="48"/>
        <v>V</v>
      </c>
      <c r="B527" s="136" t="str">
        <f>A527&amp;"21"</f>
        <v>V21</v>
      </c>
      <c r="C527" s="142" t="s">
        <v>640</v>
      </c>
      <c r="D527" s="143"/>
      <c r="E527" s="143"/>
      <c r="F527" s="153"/>
      <c r="G527" s="144"/>
      <c r="H527" s="143"/>
      <c r="I527" s="136" t="str">
        <f t="shared" si="49"/>
        <v xml:space="preserve"> </v>
      </c>
      <c r="J527" s="136" t="str">
        <f t="shared" si="50"/>
        <v xml:space="preserve">, </v>
      </c>
    </row>
    <row r="528" spans="1:10" x14ac:dyDescent="0.2">
      <c r="A528" s="142" t="str">
        <f t="shared" si="48"/>
        <v>V</v>
      </c>
      <c r="B528" s="136" t="str">
        <f>A528&amp;"22"</f>
        <v>V22</v>
      </c>
      <c r="C528" s="142" t="s">
        <v>640</v>
      </c>
      <c r="D528" s="143"/>
      <c r="E528" s="143"/>
      <c r="F528" s="153"/>
      <c r="G528" s="144"/>
      <c r="H528" s="143"/>
      <c r="I528" s="136" t="str">
        <f t="shared" si="49"/>
        <v xml:space="preserve"> </v>
      </c>
      <c r="J528" s="136" t="str">
        <f t="shared" si="50"/>
        <v xml:space="preserve">, </v>
      </c>
    </row>
    <row r="529" spans="1:10" x14ac:dyDescent="0.2">
      <c r="A529" s="142" t="str">
        <f t="shared" si="48"/>
        <v>V</v>
      </c>
      <c r="B529" s="136" t="str">
        <f>A529&amp;"23"</f>
        <v>V23</v>
      </c>
      <c r="C529" s="142" t="s">
        <v>640</v>
      </c>
      <c r="D529" s="143"/>
      <c r="E529" s="143"/>
      <c r="F529" s="153"/>
      <c r="G529" s="144"/>
      <c r="H529" s="143"/>
      <c r="I529" s="136" t="str">
        <f t="shared" si="49"/>
        <v xml:space="preserve"> </v>
      </c>
      <c r="J529" s="136" t="str">
        <f t="shared" si="50"/>
        <v xml:space="preserve">, </v>
      </c>
    </row>
    <row r="530" spans="1:10" x14ac:dyDescent="0.2">
      <c r="A530" s="142" t="str">
        <f t="shared" si="48"/>
        <v>V</v>
      </c>
      <c r="B530" s="136" t="str">
        <f>A530&amp;"24"</f>
        <v>V24</v>
      </c>
      <c r="C530" s="142" t="s">
        <v>640</v>
      </c>
      <c r="D530" s="143"/>
      <c r="E530" s="143"/>
      <c r="F530" s="153"/>
      <c r="G530" s="144"/>
      <c r="H530" s="143"/>
      <c r="I530" s="136" t="str">
        <f t="shared" si="49"/>
        <v xml:space="preserve"> </v>
      </c>
      <c r="J530" s="136" t="str">
        <f t="shared" si="50"/>
        <v xml:space="preserve">, </v>
      </c>
    </row>
    <row r="531" spans="1:10" x14ac:dyDescent="0.2">
      <c r="A531" s="142" t="s">
        <v>611</v>
      </c>
      <c r="B531" s="136" t="str">
        <f t="shared" si="46"/>
        <v>W01</v>
      </c>
      <c r="C531" s="142" t="s">
        <v>124</v>
      </c>
      <c r="D531" s="143"/>
      <c r="E531" s="143"/>
      <c r="F531" s="153"/>
      <c r="G531" s="144"/>
      <c r="H531" s="143"/>
      <c r="I531" s="136" t="str">
        <f t="shared" si="49"/>
        <v xml:space="preserve"> </v>
      </c>
      <c r="J531" s="136" t="str">
        <f t="shared" si="50"/>
        <v xml:space="preserve">, </v>
      </c>
    </row>
    <row r="532" spans="1:10" x14ac:dyDescent="0.2">
      <c r="A532" s="142" t="str">
        <f t="shared" ref="A532:A554" si="51">A531</f>
        <v>W</v>
      </c>
      <c r="B532" s="136" t="str">
        <f t="shared" si="46"/>
        <v>W02</v>
      </c>
      <c r="C532" s="142" t="s">
        <v>125</v>
      </c>
      <c r="D532" s="143"/>
      <c r="E532" s="143"/>
      <c r="F532" s="153"/>
      <c r="G532" s="144"/>
      <c r="H532" s="143"/>
      <c r="I532" s="136" t="str">
        <f t="shared" si="49"/>
        <v xml:space="preserve"> </v>
      </c>
      <c r="J532" s="136" t="str">
        <f t="shared" si="50"/>
        <v xml:space="preserve">, </v>
      </c>
    </row>
    <row r="533" spans="1:10" x14ac:dyDescent="0.2">
      <c r="A533" s="142" t="str">
        <f t="shared" si="51"/>
        <v>W</v>
      </c>
      <c r="B533" s="136" t="str">
        <f t="shared" si="46"/>
        <v>W03</v>
      </c>
      <c r="C533" s="142" t="s">
        <v>126</v>
      </c>
      <c r="D533" s="143"/>
      <c r="E533" s="143"/>
      <c r="F533" s="153"/>
      <c r="G533" s="144"/>
      <c r="H533" s="143"/>
      <c r="I533" s="136" t="str">
        <f t="shared" si="49"/>
        <v xml:space="preserve"> </v>
      </c>
      <c r="J533" s="136" t="str">
        <f t="shared" si="50"/>
        <v xml:space="preserve">, </v>
      </c>
    </row>
    <row r="534" spans="1:10" x14ac:dyDescent="0.2">
      <c r="A534" s="142" t="str">
        <f t="shared" si="51"/>
        <v>W</v>
      </c>
      <c r="B534" s="136" t="str">
        <f t="shared" si="46"/>
        <v>W04</v>
      </c>
      <c r="C534" s="142" t="s">
        <v>127</v>
      </c>
      <c r="D534" s="143"/>
      <c r="E534" s="143"/>
      <c r="F534" s="153"/>
      <c r="G534" s="144"/>
      <c r="H534" s="143"/>
      <c r="I534" s="136" t="str">
        <f t="shared" si="49"/>
        <v xml:space="preserve"> </v>
      </c>
      <c r="J534" s="136" t="str">
        <f t="shared" si="50"/>
        <v xml:space="preserve">, </v>
      </c>
    </row>
    <row r="535" spans="1:10" x14ac:dyDescent="0.2">
      <c r="A535" s="142" t="str">
        <f t="shared" si="51"/>
        <v>W</v>
      </c>
      <c r="B535" s="136" t="str">
        <f t="shared" si="46"/>
        <v>W05</v>
      </c>
      <c r="C535" s="142" t="s">
        <v>128</v>
      </c>
      <c r="D535" s="143"/>
      <c r="E535" s="143"/>
      <c r="F535" s="153"/>
      <c r="G535" s="144"/>
      <c r="H535" s="143"/>
      <c r="I535" s="136" t="str">
        <f t="shared" si="49"/>
        <v xml:space="preserve"> </v>
      </c>
      <c r="J535" s="136" t="str">
        <f t="shared" si="50"/>
        <v xml:space="preserve">, </v>
      </c>
    </row>
    <row r="536" spans="1:10" x14ac:dyDescent="0.2">
      <c r="A536" s="142" t="str">
        <f t="shared" si="51"/>
        <v>W</v>
      </c>
      <c r="B536" s="136" t="str">
        <f t="shared" si="46"/>
        <v>W06</v>
      </c>
      <c r="C536" s="142" t="s">
        <v>129</v>
      </c>
      <c r="D536" s="143"/>
      <c r="E536" s="143"/>
      <c r="F536" s="153"/>
      <c r="G536" s="144"/>
      <c r="H536" s="143"/>
      <c r="I536" s="136" t="str">
        <f t="shared" si="49"/>
        <v xml:space="preserve"> </v>
      </c>
      <c r="J536" s="136" t="str">
        <f t="shared" si="50"/>
        <v xml:space="preserve">, </v>
      </c>
    </row>
    <row r="537" spans="1:10" x14ac:dyDescent="0.2">
      <c r="A537" s="142" t="str">
        <f t="shared" si="51"/>
        <v>W</v>
      </c>
      <c r="B537" s="136" t="str">
        <f t="shared" si="46"/>
        <v>W07</v>
      </c>
      <c r="C537" s="142" t="s">
        <v>130</v>
      </c>
      <c r="D537" s="143"/>
      <c r="E537" s="143"/>
      <c r="F537" s="153"/>
      <c r="G537" s="144"/>
      <c r="H537" s="143"/>
      <c r="I537" s="136" t="str">
        <f t="shared" si="49"/>
        <v xml:space="preserve"> </v>
      </c>
      <c r="J537" s="136" t="str">
        <f t="shared" si="50"/>
        <v xml:space="preserve">, </v>
      </c>
    </row>
    <row r="538" spans="1:10" x14ac:dyDescent="0.2">
      <c r="A538" s="142" t="str">
        <f t="shared" si="51"/>
        <v>W</v>
      </c>
      <c r="B538" s="136" t="str">
        <f t="shared" si="46"/>
        <v>W08</v>
      </c>
      <c r="C538" s="142" t="s">
        <v>131</v>
      </c>
      <c r="D538" s="143"/>
      <c r="E538" s="143"/>
      <c r="F538" s="153"/>
      <c r="G538" s="144"/>
      <c r="H538" s="143"/>
      <c r="I538" s="136" t="str">
        <f t="shared" si="49"/>
        <v xml:space="preserve"> </v>
      </c>
      <c r="J538" s="136" t="str">
        <f t="shared" si="50"/>
        <v xml:space="preserve">, </v>
      </c>
    </row>
    <row r="539" spans="1:10" x14ac:dyDescent="0.2">
      <c r="A539" s="142" t="str">
        <f t="shared" si="51"/>
        <v>W</v>
      </c>
      <c r="B539" s="136" t="str">
        <f t="shared" ref="B539:B598" si="52">A539&amp;C539</f>
        <v>W09</v>
      </c>
      <c r="C539" s="142" t="s">
        <v>132</v>
      </c>
      <c r="D539" s="143"/>
      <c r="E539" s="143"/>
      <c r="F539" s="153"/>
      <c r="G539" s="144"/>
      <c r="H539" s="143"/>
      <c r="I539" s="136" t="str">
        <f t="shared" si="49"/>
        <v xml:space="preserve"> </v>
      </c>
      <c r="J539" s="136" t="str">
        <f t="shared" si="50"/>
        <v xml:space="preserve">, </v>
      </c>
    </row>
    <row r="540" spans="1:10" x14ac:dyDescent="0.2">
      <c r="A540" s="142" t="str">
        <f t="shared" si="51"/>
        <v>W</v>
      </c>
      <c r="B540" s="136" t="str">
        <f t="shared" si="52"/>
        <v>W10</v>
      </c>
      <c r="C540" s="142" t="s">
        <v>133</v>
      </c>
      <c r="D540" s="143"/>
      <c r="E540" s="143"/>
      <c r="F540" s="153"/>
      <c r="G540" s="144"/>
      <c r="H540" s="143"/>
      <c r="I540" s="136" t="str">
        <f t="shared" si="49"/>
        <v xml:space="preserve"> </v>
      </c>
      <c r="J540" s="136" t="str">
        <f t="shared" si="50"/>
        <v xml:space="preserve">, </v>
      </c>
    </row>
    <row r="541" spans="1:10" x14ac:dyDescent="0.2">
      <c r="A541" s="142" t="str">
        <f t="shared" si="51"/>
        <v>W</v>
      </c>
      <c r="B541" s="136" t="str">
        <f t="shared" si="52"/>
        <v>W11</v>
      </c>
      <c r="C541" s="142" t="s">
        <v>134</v>
      </c>
      <c r="D541" s="143"/>
      <c r="E541" s="143"/>
      <c r="F541" s="153"/>
      <c r="G541" s="144"/>
      <c r="H541" s="143"/>
      <c r="I541" s="136" t="str">
        <f t="shared" si="49"/>
        <v xml:space="preserve"> </v>
      </c>
      <c r="J541" s="136" t="str">
        <f t="shared" si="50"/>
        <v xml:space="preserve">, </v>
      </c>
    </row>
    <row r="542" spans="1:10" x14ac:dyDescent="0.2">
      <c r="A542" s="142" t="str">
        <f t="shared" si="51"/>
        <v>W</v>
      </c>
      <c r="B542" s="136" t="str">
        <f t="shared" si="52"/>
        <v>W12</v>
      </c>
      <c r="C542" s="142" t="s">
        <v>135</v>
      </c>
      <c r="D542" s="143"/>
      <c r="E542" s="143"/>
      <c r="F542" s="153"/>
      <c r="G542" s="144"/>
      <c r="H542" s="143"/>
      <c r="I542" s="136" t="str">
        <f t="shared" si="49"/>
        <v xml:space="preserve"> </v>
      </c>
      <c r="J542" s="136" t="str">
        <f t="shared" si="50"/>
        <v xml:space="preserve">, </v>
      </c>
    </row>
    <row r="543" spans="1:10" x14ac:dyDescent="0.2">
      <c r="A543" s="142" t="str">
        <f t="shared" si="51"/>
        <v>W</v>
      </c>
      <c r="B543" s="136" t="str">
        <f t="shared" si="52"/>
        <v>W13</v>
      </c>
      <c r="C543" s="142" t="s">
        <v>614</v>
      </c>
      <c r="D543" s="143"/>
      <c r="E543" s="143"/>
      <c r="F543" s="153"/>
      <c r="G543" s="144"/>
      <c r="H543" s="143"/>
      <c r="I543" s="136" t="str">
        <f t="shared" si="49"/>
        <v xml:space="preserve"> </v>
      </c>
      <c r="J543" s="136" t="str">
        <f t="shared" si="50"/>
        <v xml:space="preserve">, </v>
      </c>
    </row>
    <row r="544" spans="1:10" x14ac:dyDescent="0.2">
      <c r="A544" s="142" t="str">
        <f t="shared" si="51"/>
        <v>W</v>
      </c>
      <c r="B544" s="136" t="str">
        <f t="shared" si="52"/>
        <v>W14</v>
      </c>
      <c r="C544" s="142" t="s">
        <v>615</v>
      </c>
      <c r="D544" s="143"/>
      <c r="E544" s="143"/>
      <c r="F544" s="153"/>
      <c r="G544" s="144"/>
      <c r="H544" s="143"/>
      <c r="I544" s="136" t="str">
        <f t="shared" si="49"/>
        <v xml:space="preserve"> </v>
      </c>
      <c r="J544" s="136" t="str">
        <f t="shared" si="50"/>
        <v xml:space="preserve">, </v>
      </c>
    </row>
    <row r="545" spans="1:10" x14ac:dyDescent="0.2">
      <c r="A545" s="142" t="str">
        <f t="shared" si="51"/>
        <v>W</v>
      </c>
      <c r="B545" s="136" t="str">
        <f t="shared" si="52"/>
        <v>W15</v>
      </c>
      <c r="C545" s="142" t="s">
        <v>616</v>
      </c>
      <c r="D545" s="143"/>
      <c r="E545" s="143"/>
      <c r="F545" s="153"/>
      <c r="G545" s="144"/>
      <c r="H545" s="143"/>
      <c r="I545" s="136" t="str">
        <f t="shared" si="49"/>
        <v xml:space="preserve"> </v>
      </c>
      <c r="J545" s="136" t="str">
        <f t="shared" si="50"/>
        <v xml:space="preserve">, </v>
      </c>
    </row>
    <row r="546" spans="1:10" x14ac:dyDescent="0.2">
      <c r="A546" s="142" t="str">
        <f t="shared" si="51"/>
        <v>W</v>
      </c>
      <c r="B546" s="136" t="str">
        <f t="shared" si="52"/>
        <v>W16</v>
      </c>
      <c r="C546" s="142" t="s">
        <v>617</v>
      </c>
      <c r="D546" s="143"/>
      <c r="E546" s="143"/>
      <c r="F546" s="153"/>
      <c r="G546" s="144"/>
      <c r="H546" s="143"/>
      <c r="I546" s="136" t="str">
        <f t="shared" si="49"/>
        <v xml:space="preserve"> </v>
      </c>
      <c r="J546" s="136" t="str">
        <f t="shared" si="50"/>
        <v xml:space="preserve">, </v>
      </c>
    </row>
    <row r="547" spans="1:10" x14ac:dyDescent="0.2">
      <c r="A547" s="142" t="str">
        <f t="shared" si="51"/>
        <v>W</v>
      </c>
      <c r="B547" s="136" t="str">
        <f t="shared" si="52"/>
        <v>W17</v>
      </c>
      <c r="C547" s="142" t="s">
        <v>203</v>
      </c>
      <c r="D547" s="143"/>
      <c r="E547" s="143"/>
      <c r="F547" s="153"/>
      <c r="G547" s="144"/>
      <c r="H547" s="143"/>
      <c r="I547" s="136" t="str">
        <f t="shared" si="49"/>
        <v xml:space="preserve"> </v>
      </c>
      <c r="J547" s="136" t="str">
        <f t="shared" si="50"/>
        <v xml:space="preserve">, </v>
      </c>
    </row>
    <row r="548" spans="1:10" x14ac:dyDescent="0.2">
      <c r="A548" s="142" t="str">
        <f t="shared" si="51"/>
        <v>W</v>
      </c>
      <c r="B548" s="136" t="str">
        <f t="shared" si="52"/>
        <v>W18</v>
      </c>
      <c r="C548" s="142" t="s">
        <v>204</v>
      </c>
      <c r="D548" s="143"/>
      <c r="E548" s="143"/>
      <c r="F548" s="153"/>
      <c r="G548" s="144"/>
      <c r="H548" s="143"/>
      <c r="I548" s="136" t="str">
        <f t="shared" si="49"/>
        <v xml:space="preserve"> </v>
      </c>
      <c r="J548" s="136" t="str">
        <f t="shared" si="50"/>
        <v xml:space="preserve">, </v>
      </c>
    </row>
    <row r="549" spans="1:10" x14ac:dyDescent="0.2">
      <c r="A549" s="142" t="str">
        <f t="shared" si="51"/>
        <v>W</v>
      </c>
      <c r="B549" s="136" t="str">
        <f t="shared" si="52"/>
        <v>W19</v>
      </c>
      <c r="C549" s="142" t="s">
        <v>205</v>
      </c>
      <c r="D549" s="143"/>
      <c r="E549" s="143"/>
      <c r="F549" s="153"/>
      <c r="G549" s="144"/>
      <c r="H549" s="143"/>
      <c r="I549" s="136" t="str">
        <f t="shared" si="49"/>
        <v xml:space="preserve"> </v>
      </c>
      <c r="J549" s="136" t="str">
        <f t="shared" si="50"/>
        <v xml:space="preserve">, </v>
      </c>
    </row>
    <row r="550" spans="1:10" x14ac:dyDescent="0.2">
      <c r="A550" s="142" t="str">
        <f t="shared" si="51"/>
        <v>W</v>
      </c>
      <c r="B550" s="136" t="str">
        <f t="shared" si="52"/>
        <v>W20</v>
      </c>
      <c r="C550" s="142" t="s">
        <v>206</v>
      </c>
      <c r="D550" s="143"/>
      <c r="E550" s="143"/>
      <c r="F550" s="153"/>
      <c r="G550" s="144"/>
      <c r="H550" s="143"/>
      <c r="I550" s="136" t="str">
        <f t="shared" si="49"/>
        <v xml:space="preserve"> </v>
      </c>
      <c r="J550" s="136" t="str">
        <f t="shared" si="50"/>
        <v xml:space="preserve">, </v>
      </c>
    </row>
    <row r="551" spans="1:10" x14ac:dyDescent="0.2">
      <c r="A551" s="142" t="str">
        <f t="shared" si="51"/>
        <v>W</v>
      </c>
      <c r="B551" s="136" t="str">
        <f>A551&amp;"21"</f>
        <v>W21</v>
      </c>
      <c r="C551" s="142" t="s">
        <v>640</v>
      </c>
      <c r="D551" s="143"/>
      <c r="E551" s="143"/>
      <c r="F551" s="153"/>
      <c r="G551" s="144"/>
      <c r="H551" s="143"/>
      <c r="I551" s="136" t="str">
        <f t="shared" si="49"/>
        <v xml:space="preserve"> </v>
      </c>
      <c r="J551" s="136" t="str">
        <f t="shared" si="50"/>
        <v xml:space="preserve">, </v>
      </c>
    </row>
    <row r="552" spans="1:10" x14ac:dyDescent="0.2">
      <c r="A552" s="142" t="str">
        <f t="shared" si="51"/>
        <v>W</v>
      </c>
      <c r="B552" s="136" t="str">
        <f>A552&amp;"22"</f>
        <v>W22</v>
      </c>
      <c r="C552" s="142" t="s">
        <v>640</v>
      </c>
      <c r="D552" s="143"/>
      <c r="E552" s="143"/>
      <c r="F552" s="153"/>
      <c r="G552" s="144"/>
      <c r="H552" s="143"/>
      <c r="I552" s="136" t="str">
        <f t="shared" si="49"/>
        <v xml:space="preserve"> </v>
      </c>
      <c r="J552" s="136" t="str">
        <f t="shared" si="50"/>
        <v xml:space="preserve">, </v>
      </c>
    </row>
    <row r="553" spans="1:10" x14ac:dyDescent="0.2">
      <c r="A553" s="142" t="str">
        <f t="shared" si="51"/>
        <v>W</v>
      </c>
      <c r="B553" s="136" t="str">
        <f>A553&amp;"23"</f>
        <v>W23</v>
      </c>
      <c r="C553" s="142" t="s">
        <v>640</v>
      </c>
      <c r="D553" s="143"/>
      <c r="E553" s="143"/>
      <c r="F553" s="153"/>
      <c r="G553" s="144"/>
      <c r="H553" s="143"/>
      <c r="I553" s="136" t="str">
        <f t="shared" si="49"/>
        <v xml:space="preserve"> </v>
      </c>
      <c r="J553" s="136" t="str">
        <f t="shared" si="50"/>
        <v xml:space="preserve">, </v>
      </c>
    </row>
    <row r="554" spans="1:10" x14ac:dyDescent="0.2">
      <c r="A554" s="142" t="str">
        <f t="shared" si="51"/>
        <v>W</v>
      </c>
      <c r="B554" s="136" t="str">
        <f>A554&amp;"24"</f>
        <v>W24</v>
      </c>
      <c r="C554" s="142" t="s">
        <v>640</v>
      </c>
      <c r="D554" s="143"/>
      <c r="E554" s="143"/>
      <c r="F554" s="153"/>
      <c r="G554" s="144"/>
      <c r="H554" s="143"/>
      <c r="I554" s="136" t="str">
        <f t="shared" si="49"/>
        <v xml:space="preserve"> </v>
      </c>
      <c r="J554" s="136" t="str">
        <f t="shared" si="50"/>
        <v xml:space="preserve">, </v>
      </c>
    </row>
    <row r="555" spans="1:10" x14ac:dyDescent="0.2">
      <c r="A555" s="142" t="s">
        <v>610</v>
      </c>
      <c r="B555" s="136" t="str">
        <f t="shared" si="52"/>
        <v>X01</v>
      </c>
      <c r="C555" s="142" t="s">
        <v>124</v>
      </c>
      <c r="D555" s="143"/>
      <c r="E555" s="143"/>
      <c r="F555" s="153"/>
      <c r="G555" s="144"/>
      <c r="H555" s="143"/>
      <c r="I555" s="136" t="str">
        <f t="shared" si="49"/>
        <v xml:space="preserve"> </v>
      </c>
      <c r="J555" s="136" t="str">
        <f t="shared" si="50"/>
        <v xml:space="preserve">, </v>
      </c>
    </row>
    <row r="556" spans="1:10" x14ac:dyDescent="0.2">
      <c r="A556" s="142" t="str">
        <f t="shared" ref="A556:A578" si="53">A555</f>
        <v>X</v>
      </c>
      <c r="B556" s="136" t="str">
        <f t="shared" si="52"/>
        <v>X02</v>
      </c>
      <c r="C556" s="142" t="s">
        <v>125</v>
      </c>
      <c r="D556" s="143"/>
      <c r="E556" s="143"/>
      <c r="F556" s="153"/>
      <c r="G556" s="144"/>
      <c r="H556" s="143"/>
      <c r="I556" s="136" t="str">
        <f t="shared" si="49"/>
        <v xml:space="preserve"> </v>
      </c>
      <c r="J556" s="136" t="str">
        <f t="shared" si="50"/>
        <v xml:space="preserve">, </v>
      </c>
    </row>
    <row r="557" spans="1:10" x14ac:dyDescent="0.2">
      <c r="A557" s="142" t="str">
        <f t="shared" si="53"/>
        <v>X</v>
      </c>
      <c r="B557" s="136" t="str">
        <f t="shared" si="52"/>
        <v>X03</v>
      </c>
      <c r="C557" s="142" t="s">
        <v>126</v>
      </c>
      <c r="D557" s="143"/>
      <c r="E557" s="143"/>
      <c r="F557" s="153"/>
      <c r="G557" s="144"/>
      <c r="H557" s="143"/>
      <c r="I557" s="136" t="str">
        <f t="shared" si="49"/>
        <v xml:space="preserve"> </v>
      </c>
      <c r="J557" s="136" t="str">
        <f t="shared" si="50"/>
        <v xml:space="preserve">, </v>
      </c>
    </row>
    <row r="558" spans="1:10" x14ac:dyDescent="0.2">
      <c r="A558" s="142" t="str">
        <f t="shared" si="53"/>
        <v>X</v>
      </c>
      <c r="B558" s="136" t="str">
        <f t="shared" si="52"/>
        <v>X04</v>
      </c>
      <c r="C558" s="142" t="s">
        <v>127</v>
      </c>
      <c r="D558" s="143"/>
      <c r="E558" s="143"/>
      <c r="F558" s="153"/>
      <c r="G558" s="144"/>
      <c r="H558" s="143"/>
      <c r="I558" s="136" t="str">
        <f t="shared" si="49"/>
        <v xml:space="preserve"> </v>
      </c>
      <c r="J558" s="136" t="str">
        <f t="shared" si="50"/>
        <v xml:space="preserve">, </v>
      </c>
    </row>
    <row r="559" spans="1:10" x14ac:dyDescent="0.2">
      <c r="A559" s="142" t="str">
        <f t="shared" si="53"/>
        <v>X</v>
      </c>
      <c r="B559" s="136" t="str">
        <f t="shared" si="52"/>
        <v>X05</v>
      </c>
      <c r="C559" s="142" t="s">
        <v>128</v>
      </c>
      <c r="D559" s="143"/>
      <c r="E559" s="143"/>
      <c r="F559" s="153"/>
      <c r="G559" s="144"/>
      <c r="H559" s="143"/>
      <c r="I559" s="136" t="str">
        <f t="shared" si="49"/>
        <v xml:space="preserve"> </v>
      </c>
      <c r="J559" s="136" t="str">
        <f t="shared" si="50"/>
        <v xml:space="preserve">, </v>
      </c>
    </row>
    <row r="560" spans="1:10" x14ac:dyDescent="0.2">
      <c r="A560" s="142" t="str">
        <f t="shared" si="53"/>
        <v>X</v>
      </c>
      <c r="B560" s="136" t="str">
        <f t="shared" si="52"/>
        <v>X06</v>
      </c>
      <c r="C560" s="142" t="s">
        <v>129</v>
      </c>
      <c r="D560" s="143"/>
      <c r="E560" s="143"/>
      <c r="F560" s="153"/>
      <c r="G560" s="144"/>
      <c r="H560" s="143"/>
      <c r="I560" s="136" t="str">
        <f t="shared" si="49"/>
        <v xml:space="preserve"> </v>
      </c>
      <c r="J560" s="136" t="str">
        <f t="shared" si="50"/>
        <v xml:space="preserve">, </v>
      </c>
    </row>
    <row r="561" spans="1:10" x14ac:dyDescent="0.2">
      <c r="A561" s="142" t="str">
        <f t="shared" si="53"/>
        <v>X</v>
      </c>
      <c r="B561" s="136" t="str">
        <f t="shared" si="52"/>
        <v>X07</v>
      </c>
      <c r="C561" s="142" t="s">
        <v>130</v>
      </c>
      <c r="D561" s="143"/>
      <c r="E561" s="143"/>
      <c r="F561" s="153"/>
      <c r="G561" s="144"/>
      <c r="H561" s="143"/>
      <c r="I561" s="136" t="str">
        <f t="shared" si="49"/>
        <v xml:space="preserve"> </v>
      </c>
      <c r="J561" s="136" t="str">
        <f t="shared" si="50"/>
        <v xml:space="preserve">, </v>
      </c>
    </row>
    <row r="562" spans="1:10" x14ac:dyDescent="0.2">
      <c r="A562" s="142" t="str">
        <f t="shared" si="53"/>
        <v>X</v>
      </c>
      <c r="B562" s="136" t="str">
        <f t="shared" si="52"/>
        <v>X08</v>
      </c>
      <c r="C562" s="142" t="s">
        <v>131</v>
      </c>
      <c r="D562" s="143"/>
      <c r="E562" s="143"/>
      <c r="F562" s="153"/>
      <c r="G562" s="144"/>
      <c r="H562" s="143"/>
      <c r="I562" s="136" t="str">
        <f t="shared" si="49"/>
        <v xml:space="preserve"> </v>
      </c>
      <c r="J562" s="136" t="str">
        <f t="shared" si="50"/>
        <v xml:space="preserve">, </v>
      </c>
    </row>
    <row r="563" spans="1:10" x14ac:dyDescent="0.2">
      <c r="A563" s="142" t="str">
        <f t="shared" si="53"/>
        <v>X</v>
      </c>
      <c r="B563" s="136" t="str">
        <f t="shared" si="52"/>
        <v>X09</v>
      </c>
      <c r="C563" s="142" t="s">
        <v>132</v>
      </c>
      <c r="D563" s="143"/>
      <c r="E563" s="143"/>
      <c r="F563" s="153"/>
      <c r="G563" s="144"/>
      <c r="H563" s="143"/>
      <c r="I563" s="136" t="str">
        <f t="shared" si="49"/>
        <v xml:space="preserve"> </v>
      </c>
      <c r="J563" s="136" t="str">
        <f t="shared" si="50"/>
        <v xml:space="preserve">, </v>
      </c>
    </row>
    <row r="564" spans="1:10" x14ac:dyDescent="0.2">
      <c r="A564" s="142" t="str">
        <f t="shared" si="53"/>
        <v>X</v>
      </c>
      <c r="B564" s="136" t="str">
        <f t="shared" si="52"/>
        <v>X10</v>
      </c>
      <c r="C564" s="142" t="s">
        <v>133</v>
      </c>
      <c r="D564" s="143"/>
      <c r="E564" s="143"/>
      <c r="F564" s="153"/>
      <c r="G564" s="144"/>
      <c r="H564" s="143"/>
      <c r="I564" s="136" t="str">
        <f t="shared" si="49"/>
        <v xml:space="preserve"> </v>
      </c>
      <c r="J564" s="136" t="str">
        <f t="shared" si="50"/>
        <v xml:space="preserve">, </v>
      </c>
    </row>
    <row r="565" spans="1:10" x14ac:dyDescent="0.2">
      <c r="A565" s="142" t="str">
        <f t="shared" si="53"/>
        <v>X</v>
      </c>
      <c r="B565" s="136" t="str">
        <f t="shared" si="52"/>
        <v>X11</v>
      </c>
      <c r="C565" s="142" t="s">
        <v>134</v>
      </c>
      <c r="D565" s="143"/>
      <c r="E565" s="143"/>
      <c r="F565" s="153"/>
      <c r="G565" s="144"/>
      <c r="H565" s="143"/>
      <c r="I565" s="136" t="str">
        <f t="shared" si="49"/>
        <v xml:space="preserve"> </v>
      </c>
      <c r="J565" s="136" t="str">
        <f t="shared" si="50"/>
        <v xml:space="preserve">, </v>
      </c>
    </row>
    <row r="566" spans="1:10" x14ac:dyDescent="0.2">
      <c r="A566" s="142" t="str">
        <f t="shared" si="53"/>
        <v>X</v>
      </c>
      <c r="B566" s="136" t="str">
        <f t="shared" si="52"/>
        <v>X12</v>
      </c>
      <c r="C566" s="142" t="s">
        <v>135</v>
      </c>
      <c r="D566" s="143"/>
      <c r="E566" s="143"/>
      <c r="F566" s="153"/>
      <c r="G566" s="144"/>
      <c r="H566" s="143"/>
      <c r="I566" s="136" t="str">
        <f t="shared" si="49"/>
        <v xml:space="preserve"> </v>
      </c>
      <c r="J566" s="136" t="str">
        <f t="shared" si="50"/>
        <v xml:space="preserve">, </v>
      </c>
    </row>
    <row r="567" spans="1:10" x14ac:dyDescent="0.2">
      <c r="A567" s="142" t="str">
        <f t="shared" si="53"/>
        <v>X</v>
      </c>
      <c r="B567" s="136" t="str">
        <f t="shared" si="52"/>
        <v>X13</v>
      </c>
      <c r="C567" s="142" t="s">
        <v>614</v>
      </c>
      <c r="D567" s="143"/>
      <c r="E567" s="143"/>
      <c r="F567" s="153"/>
      <c r="G567" s="144"/>
      <c r="H567" s="143"/>
      <c r="I567" s="136" t="str">
        <f t="shared" si="49"/>
        <v xml:space="preserve"> </v>
      </c>
      <c r="J567" s="136" t="str">
        <f t="shared" si="50"/>
        <v xml:space="preserve">, </v>
      </c>
    </row>
    <row r="568" spans="1:10" x14ac:dyDescent="0.2">
      <c r="A568" s="142" t="str">
        <f t="shared" si="53"/>
        <v>X</v>
      </c>
      <c r="B568" s="136" t="str">
        <f t="shared" si="52"/>
        <v>X14</v>
      </c>
      <c r="C568" s="142" t="s">
        <v>615</v>
      </c>
      <c r="D568" s="143"/>
      <c r="E568" s="143"/>
      <c r="F568" s="153"/>
      <c r="G568" s="144"/>
      <c r="H568" s="143"/>
      <c r="I568" s="136" t="str">
        <f t="shared" si="49"/>
        <v xml:space="preserve"> </v>
      </c>
      <c r="J568" s="136" t="str">
        <f t="shared" si="50"/>
        <v xml:space="preserve">, </v>
      </c>
    </row>
    <row r="569" spans="1:10" x14ac:dyDescent="0.2">
      <c r="A569" s="142" t="str">
        <f t="shared" si="53"/>
        <v>X</v>
      </c>
      <c r="B569" s="136" t="str">
        <f t="shared" si="52"/>
        <v>X15</v>
      </c>
      <c r="C569" s="142" t="s">
        <v>616</v>
      </c>
      <c r="D569" s="143"/>
      <c r="E569" s="143"/>
      <c r="F569" s="153"/>
      <c r="G569" s="144"/>
      <c r="H569" s="143"/>
      <c r="I569" s="136" t="str">
        <f t="shared" si="49"/>
        <v xml:space="preserve"> </v>
      </c>
      <c r="J569" s="136" t="str">
        <f t="shared" si="50"/>
        <v xml:space="preserve">, </v>
      </c>
    </row>
    <row r="570" spans="1:10" x14ac:dyDescent="0.2">
      <c r="A570" s="142" t="str">
        <f t="shared" si="53"/>
        <v>X</v>
      </c>
      <c r="B570" s="136" t="str">
        <f t="shared" si="52"/>
        <v>X16</v>
      </c>
      <c r="C570" s="142" t="s">
        <v>617</v>
      </c>
      <c r="D570" s="143"/>
      <c r="E570" s="143"/>
      <c r="F570" s="153"/>
      <c r="G570" s="144"/>
      <c r="H570" s="143"/>
      <c r="I570" s="136" t="str">
        <f t="shared" si="49"/>
        <v xml:space="preserve"> </v>
      </c>
      <c r="J570" s="136" t="str">
        <f t="shared" si="50"/>
        <v xml:space="preserve">, </v>
      </c>
    </row>
    <row r="571" spans="1:10" x14ac:dyDescent="0.2">
      <c r="A571" s="142" t="str">
        <f t="shared" si="53"/>
        <v>X</v>
      </c>
      <c r="B571" s="136" t="str">
        <f t="shared" si="52"/>
        <v>X17</v>
      </c>
      <c r="C571" s="142" t="s">
        <v>203</v>
      </c>
      <c r="D571" s="143"/>
      <c r="E571" s="143"/>
      <c r="F571" s="153"/>
      <c r="G571" s="144"/>
      <c r="H571" s="143"/>
      <c r="I571" s="136" t="str">
        <f t="shared" si="49"/>
        <v xml:space="preserve"> </v>
      </c>
      <c r="J571" s="136" t="str">
        <f t="shared" si="50"/>
        <v xml:space="preserve">, </v>
      </c>
    </row>
    <row r="572" spans="1:10" x14ac:dyDescent="0.2">
      <c r="A572" s="142" t="str">
        <f t="shared" si="53"/>
        <v>X</v>
      </c>
      <c r="B572" s="136" t="str">
        <f t="shared" si="52"/>
        <v>X18</v>
      </c>
      <c r="C572" s="142" t="s">
        <v>204</v>
      </c>
      <c r="D572" s="143"/>
      <c r="E572" s="143"/>
      <c r="F572" s="153"/>
      <c r="G572" s="144"/>
      <c r="H572" s="143"/>
      <c r="I572" s="136" t="str">
        <f t="shared" si="49"/>
        <v xml:space="preserve"> </v>
      </c>
      <c r="J572" s="136" t="str">
        <f t="shared" si="50"/>
        <v xml:space="preserve">, </v>
      </c>
    </row>
    <row r="573" spans="1:10" x14ac:dyDescent="0.2">
      <c r="A573" s="142" t="str">
        <f t="shared" si="53"/>
        <v>X</v>
      </c>
      <c r="B573" s="136" t="str">
        <f t="shared" si="52"/>
        <v>X19</v>
      </c>
      <c r="C573" s="142" t="s">
        <v>205</v>
      </c>
      <c r="D573" s="143"/>
      <c r="E573" s="143"/>
      <c r="F573" s="153"/>
      <c r="G573" s="144"/>
      <c r="H573" s="143"/>
      <c r="I573" s="136" t="str">
        <f t="shared" si="49"/>
        <v xml:space="preserve"> </v>
      </c>
      <c r="J573" s="136" t="str">
        <f t="shared" si="50"/>
        <v xml:space="preserve">, </v>
      </c>
    </row>
    <row r="574" spans="1:10" x14ac:dyDescent="0.2">
      <c r="A574" s="142" t="str">
        <f t="shared" si="53"/>
        <v>X</v>
      </c>
      <c r="B574" s="136" t="str">
        <f t="shared" si="52"/>
        <v>X20</v>
      </c>
      <c r="C574" s="142" t="s">
        <v>206</v>
      </c>
      <c r="D574" s="143"/>
      <c r="E574" s="143"/>
      <c r="F574" s="153"/>
      <c r="G574" s="144"/>
      <c r="H574" s="143"/>
      <c r="I574" s="136" t="str">
        <f t="shared" si="49"/>
        <v xml:space="preserve"> </v>
      </c>
      <c r="J574" s="136" t="str">
        <f t="shared" si="50"/>
        <v xml:space="preserve">, </v>
      </c>
    </row>
    <row r="575" spans="1:10" x14ac:dyDescent="0.2">
      <c r="A575" s="142" t="str">
        <f t="shared" si="53"/>
        <v>X</v>
      </c>
      <c r="B575" s="136" t="str">
        <f>A575&amp;"21"</f>
        <v>X21</v>
      </c>
      <c r="C575" s="142" t="s">
        <v>640</v>
      </c>
      <c r="D575" s="143"/>
      <c r="E575" s="143"/>
      <c r="F575" s="153"/>
      <c r="G575" s="144"/>
      <c r="H575" s="143"/>
      <c r="I575" s="136" t="str">
        <f t="shared" si="49"/>
        <v xml:space="preserve"> </v>
      </c>
      <c r="J575" s="136" t="str">
        <f t="shared" si="50"/>
        <v xml:space="preserve">, </v>
      </c>
    </row>
    <row r="576" spans="1:10" x14ac:dyDescent="0.2">
      <c r="A576" s="142" t="str">
        <f t="shared" si="53"/>
        <v>X</v>
      </c>
      <c r="B576" s="136" t="str">
        <f>A576&amp;"22"</f>
        <v>X22</v>
      </c>
      <c r="C576" s="142" t="s">
        <v>640</v>
      </c>
      <c r="D576" s="143"/>
      <c r="E576" s="143"/>
      <c r="F576" s="153"/>
      <c r="G576" s="144"/>
      <c r="H576" s="143"/>
      <c r="I576" s="136" t="str">
        <f t="shared" si="49"/>
        <v xml:space="preserve"> </v>
      </c>
      <c r="J576" s="136" t="str">
        <f t="shared" si="50"/>
        <v xml:space="preserve">, </v>
      </c>
    </row>
    <row r="577" spans="1:10" x14ac:dyDescent="0.2">
      <c r="A577" s="142" t="str">
        <f t="shared" si="53"/>
        <v>X</v>
      </c>
      <c r="B577" s="136" t="str">
        <f>A577&amp;"23"</f>
        <v>X23</v>
      </c>
      <c r="C577" s="142" t="s">
        <v>640</v>
      </c>
      <c r="D577" s="143"/>
      <c r="E577" s="143"/>
      <c r="F577" s="153"/>
      <c r="G577" s="144"/>
      <c r="H577" s="143"/>
      <c r="I577" s="136" t="str">
        <f t="shared" si="49"/>
        <v xml:space="preserve"> </v>
      </c>
      <c r="J577" s="136" t="str">
        <f t="shared" si="50"/>
        <v xml:space="preserve">, </v>
      </c>
    </row>
    <row r="578" spans="1:10" x14ac:dyDescent="0.2">
      <c r="A578" s="142" t="str">
        <f t="shared" si="53"/>
        <v>X</v>
      </c>
      <c r="B578" s="136" t="str">
        <f>A578&amp;"24"</f>
        <v>X24</v>
      </c>
      <c r="C578" s="142" t="s">
        <v>640</v>
      </c>
      <c r="D578" s="143"/>
      <c r="E578" s="143"/>
      <c r="F578" s="153"/>
      <c r="G578" s="144"/>
      <c r="H578" s="143"/>
      <c r="I578" s="136" t="str">
        <f t="shared" si="49"/>
        <v xml:space="preserve"> </v>
      </c>
      <c r="J578" s="136" t="str">
        <f t="shared" si="50"/>
        <v xml:space="preserve">, </v>
      </c>
    </row>
    <row r="579" spans="1:10" x14ac:dyDescent="0.2">
      <c r="A579" s="142" t="s">
        <v>609</v>
      </c>
      <c r="B579" s="136" t="str">
        <f t="shared" si="52"/>
        <v>Y01</v>
      </c>
      <c r="C579" s="142" t="s">
        <v>124</v>
      </c>
      <c r="D579" s="143"/>
      <c r="E579" s="143"/>
      <c r="F579" s="153"/>
      <c r="G579" s="144"/>
      <c r="H579" s="143"/>
      <c r="I579" s="136" t="str">
        <f t="shared" si="49"/>
        <v xml:space="preserve"> </v>
      </c>
      <c r="J579" s="136" t="str">
        <f t="shared" si="50"/>
        <v xml:space="preserve">, </v>
      </c>
    </row>
    <row r="580" spans="1:10" x14ac:dyDescent="0.2">
      <c r="A580" s="142" t="str">
        <f t="shared" ref="A580:A602" si="54">A579</f>
        <v>Y</v>
      </c>
      <c r="B580" s="136" t="str">
        <f t="shared" si="52"/>
        <v>Y02</v>
      </c>
      <c r="C580" s="142" t="s">
        <v>125</v>
      </c>
      <c r="D580" s="143"/>
      <c r="E580" s="143"/>
      <c r="F580" s="153"/>
      <c r="G580" s="144"/>
      <c r="H580" s="143"/>
      <c r="I580" s="136" t="str">
        <f t="shared" si="49"/>
        <v xml:space="preserve"> </v>
      </c>
      <c r="J580" s="136" t="str">
        <f t="shared" si="50"/>
        <v xml:space="preserve">, </v>
      </c>
    </row>
    <row r="581" spans="1:10" x14ac:dyDescent="0.2">
      <c r="A581" s="142" t="str">
        <f t="shared" si="54"/>
        <v>Y</v>
      </c>
      <c r="B581" s="136" t="str">
        <f t="shared" si="52"/>
        <v>Y03</v>
      </c>
      <c r="C581" s="142" t="s">
        <v>126</v>
      </c>
      <c r="D581" s="143"/>
      <c r="E581" s="143"/>
      <c r="F581" s="153"/>
      <c r="G581" s="144"/>
      <c r="H581" s="143"/>
      <c r="I581" s="136" t="str">
        <f t="shared" si="49"/>
        <v xml:space="preserve"> </v>
      </c>
      <c r="J581" s="136" t="str">
        <f t="shared" si="50"/>
        <v xml:space="preserve">, </v>
      </c>
    </row>
    <row r="582" spans="1:10" x14ac:dyDescent="0.2">
      <c r="A582" s="142" t="str">
        <f t="shared" si="54"/>
        <v>Y</v>
      </c>
      <c r="B582" s="136" t="str">
        <f t="shared" si="52"/>
        <v>Y04</v>
      </c>
      <c r="C582" s="142" t="s">
        <v>127</v>
      </c>
      <c r="D582" s="143"/>
      <c r="E582" s="143"/>
      <c r="F582" s="153"/>
      <c r="G582" s="144"/>
      <c r="H582" s="143"/>
      <c r="I582" s="136" t="str">
        <f t="shared" si="49"/>
        <v xml:space="preserve"> </v>
      </c>
      <c r="J582" s="136" t="str">
        <f t="shared" si="50"/>
        <v xml:space="preserve">, </v>
      </c>
    </row>
    <row r="583" spans="1:10" x14ac:dyDescent="0.2">
      <c r="A583" s="142" t="str">
        <f t="shared" si="54"/>
        <v>Y</v>
      </c>
      <c r="B583" s="136" t="str">
        <f t="shared" si="52"/>
        <v>Y05</v>
      </c>
      <c r="C583" s="142" t="s">
        <v>128</v>
      </c>
      <c r="D583" s="143"/>
      <c r="E583" s="143"/>
      <c r="F583" s="153"/>
      <c r="G583" s="144"/>
      <c r="H583" s="143"/>
      <c r="I583" s="136" t="str">
        <f t="shared" si="49"/>
        <v xml:space="preserve"> </v>
      </c>
      <c r="J583" s="136" t="str">
        <f t="shared" si="50"/>
        <v xml:space="preserve">, </v>
      </c>
    </row>
    <row r="584" spans="1:10" x14ac:dyDescent="0.2">
      <c r="A584" s="142" t="str">
        <f t="shared" si="54"/>
        <v>Y</v>
      </c>
      <c r="B584" s="136" t="str">
        <f t="shared" si="52"/>
        <v>Y06</v>
      </c>
      <c r="C584" s="142" t="s">
        <v>129</v>
      </c>
      <c r="D584" s="143"/>
      <c r="E584" s="143"/>
      <c r="F584" s="153"/>
      <c r="G584" s="144"/>
      <c r="H584" s="143"/>
      <c r="I584" s="136" t="str">
        <f t="shared" si="49"/>
        <v xml:space="preserve"> </v>
      </c>
      <c r="J584" s="136" t="str">
        <f t="shared" si="50"/>
        <v xml:space="preserve">, </v>
      </c>
    </row>
    <row r="585" spans="1:10" x14ac:dyDescent="0.2">
      <c r="A585" s="142" t="str">
        <f t="shared" si="54"/>
        <v>Y</v>
      </c>
      <c r="B585" s="136" t="str">
        <f t="shared" si="52"/>
        <v>Y07</v>
      </c>
      <c r="C585" s="142" t="s">
        <v>130</v>
      </c>
      <c r="D585" s="143"/>
      <c r="E585" s="143"/>
      <c r="F585" s="153"/>
      <c r="G585" s="144"/>
      <c r="H585" s="143"/>
      <c r="I585" s="136" t="str">
        <f t="shared" si="49"/>
        <v xml:space="preserve"> </v>
      </c>
      <c r="J585" s="136" t="str">
        <f t="shared" si="50"/>
        <v xml:space="preserve">, </v>
      </c>
    </row>
    <row r="586" spans="1:10" x14ac:dyDescent="0.2">
      <c r="A586" s="142" t="str">
        <f t="shared" si="54"/>
        <v>Y</v>
      </c>
      <c r="B586" s="136" t="str">
        <f t="shared" si="52"/>
        <v>Y08</v>
      </c>
      <c r="C586" s="142" t="s">
        <v>131</v>
      </c>
      <c r="D586" s="143"/>
      <c r="E586" s="143"/>
      <c r="F586" s="153"/>
      <c r="G586" s="144"/>
      <c r="H586" s="143"/>
      <c r="I586" s="136" t="str">
        <f t="shared" si="49"/>
        <v xml:space="preserve"> </v>
      </c>
      <c r="J586" s="136" t="str">
        <f t="shared" si="50"/>
        <v xml:space="preserve">, </v>
      </c>
    </row>
    <row r="587" spans="1:10" x14ac:dyDescent="0.2">
      <c r="A587" s="142" t="str">
        <f t="shared" si="54"/>
        <v>Y</v>
      </c>
      <c r="B587" s="136" t="str">
        <f t="shared" si="52"/>
        <v>Y09</v>
      </c>
      <c r="C587" s="142" t="s">
        <v>132</v>
      </c>
      <c r="D587" s="143"/>
      <c r="E587" s="143"/>
      <c r="F587" s="153"/>
      <c r="G587" s="144"/>
      <c r="H587" s="143"/>
      <c r="I587" s="136" t="str">
        <f t="shared" ref="I587:I626" si="55">D587&amp;" "&amp;E587</f>
        <v xml:space="preserve"> </v>
      </c>
      <c r="J587" s="136" t="str">
        <f t="shared" ref="J587:J626" si="56">E587&amp;", "&amp;D587</f>
        <v xml:space="preserve">, </v>
      </c>
    </row>
    <row r="588" spans="1:10" x14ac:dyDescent="0.2">
      <c r="A588" s="142" t="str">
        <f t="shared" si="54"/>
        <v>Y</v>
      </c>
      <c r="B588" s="136" t="str">
        <f t="shared" si="52"/>
        <v>Y10</v>
      </c>
      <c r="C588" s="142" t="s">
        <v>133</v>
      </c>
      <c r="D588" s="143"/>
      <c r="E588" s="143"/>
      <c r="F588" s="153"/>
      <c r="G588" s="144"/>
      <c r="H588" s="143"/>
      <c r="I588" s="136" t="str">
        <f t="shared" si="55"/>
        <v xml:space="preserve"> </v>
      </c>
      <c r="J588" s="136" t="str">
        <f t="shared" si="56"/>
        <v xml:space="preserve">, </v>
      </c>
    </row>
    <row r="589" spans="1:10" x14ac:dyDescent="0.2">
      <c r="A589" s="142" t="str">
        <f t="shared" si="54"/>
        <v>Y</v>
      </c>
      <c r="B589" s="136" t="str">
        <f t="shared" si="52"/>
        <v>Y11</v>
      </c>
      <c r="C589" s="142" t="s">
        <v>134</v>
      </c>
      <c r="D589" s="143"/>
      <c r="E589" s="143"/>
      <c r="F589" s="153"/>
      <c r="G589" s="144"/>
      <c r="H589" s="143"/>
      <c r="I589" s="136" t="str">
        <f t="shared" si="55"/>
        <v xml:space="preserve"> </v>
      </c>
      <c r="J589" s="136" t="str">
        <f t="shared" si="56"/>
        <v xml:space="preserve">, </v>
      </c>
    </row>
    <row r="590" spans="1:10" x14ac:dyDescent="0.2">
      <c r="A590" s="142" t="str">
        <f t="shared" si="54"/>
        <v>Y</v>
      </c>
      <c r="B590" s="136" t="str">
        <f t="shared" si="52"/>
        <v>Y12</v>
      </c>
      <c r="C590" s="142" t="s">
        <v>135</v>
      </c>
      <c r="D590" s="143"/>
      <c r="E590" s="143"/>
      <c r="F590" s="153"/>
      <c r="G590" s="144"/>
      <c r="H590" s="143"/>
      <c r="I590" s="136" t="str">
        <f t="shared" si="55"/>
        <v xml:space="preserve"> </v>
      </c>
      <c r="J590" s="136" t="str">
        <f t="shared" si="56"/>
        <v xml:space="preserve">, </v>
      </c>
    </row>
    <row r="591" spans="1:10" x14ac:dyDescent="0.2">
      <c r="A591" s="142" t="str">
        <f t="shared" si="54"/>
        <v>Y</v>
      </c>
      <c r="B591" s="136" t="str">
        <f t="shared" si="52"/>
        <v>Y13</v>
      </c>
      <c r="C591" s="142" t="s">
        <v>614</v>
      </c>
      <c r="D591" s="143"/>
      <c r="E591" s="143"/>
      <c r="F591" s="153"/>
      <c r="G591" s="144"/>
      <c r="H591" s="143"/>
      <c r="I591" s="136" t="str">
        <f t="shared" si="55"/>
        <v xml:space="preserve"> </v>
      </c>
      <c r="J591" s="136" t="str">
        <f t="shared" si="56"/>
        <v xml:space="preserve">, </v>
      </c>
    </row>
    <row r="592" spans="1:10" x14ac:dyDescent="0.2">
      <c r="A592" s="142" t="str">
        <f t="shared" si="54"/>
        <v>Y</v>
      </c>
      <c r="B592" s="136" t="str">
        <f t="shared" si="52"/>
        <v>Y14</v>
      </c>
      <c r="C592" s="142" t="s">
        <v>615</v>
      </c>
      <c r="D592" s="143"/>
      <c r="E592" s="143"/>
      <c r="F592" s="153"/>
      <c r="G592" s="144"/>
      <c r="H592" s="143"/>
      <c r="I592" s="136" t="str">
        <f t="shared" si="55"/>
        <v xml:space="preserve"> </v>
      </c>
      <c r="J592" s="136" t="str">
        <f t="shared" si="56"/>
        <v xml:space="preserve">, </v>
      </c>
    </row>
    <row r="593" spans="1:10" x14ac:dyDescent="0.2">
      <c r="A593" s="142" t="str">
        <f t="shared" si="54"/>
        <v>Y</v>
      </c>
      <c r="B593" s="136" t="str">
        <f t="shared" si="52"/>
        <v>Y15</v>
      </c>
      <c r="C593" s="142" t="s">
        <v>616</v>
      </c>
      <c r="D593" s="143"/>
      <c r="E593" s="143"/>
      <c r="F593" s="153"/>
      <c r="G593" s="144"/>
      <c r="H593" s="143"/>
      <c r="I593" s="136" t="str">
        <f t="shared" si="55"/>
        <v xml:space="preserve"> </v>
      </c>
      <c r="J593" s="136" t="str">
        <f t="shared" si="56"/>
        <v xml:space="preserve">, </v>
      </c>
    </row>
    <row r="594" spans="1:10" x14ac:dyDescent="0.2">
      <c r="A594" s="142" t="str">
        <f t="shared" si="54"/>
        <v>Y</v>
      </c>
      <c r="B594" s="136" t="str">
        <f t="shared" si="52"/>
        <v>Y16</v>
      </c>
      <c r="C594" s="142" t="s">
        <v>617</v>
      </c>
      <c r="D594" s="143"/>
      <c r="E594" s="143"/>
      <c r="F594" s="153"/>
      <c r="G594" s="144"/>
      <c r="H594" s="143"/>
      <c r="I594" s="136" t="str">
        <f t="shared" si="55"/>
        <v xml:space="preserve"> </v>
      </c>
      <c r="J594" s="136" t="str">
        <f t="shared" si="56"/>
        <v xml:space="preserve">, </v>
      </c>
    </row>
    <row r="595" spans="1:10" x14ac:dyDescent="0.2">
      <c r="A595" s="142" t="str">
        <f t="shared" si="54"/>
        <v>Y</v>
      </c>
      <c r="B595" s="136" t="str">
        <f t="shared" si="52"/>
        <v>Y17</v>
      </c>
      <c r="C595" s="142" t="s">
        <v>203</v>
      </c>
      <c r="D595" s="143"/>
      <c r="E595" s="143"/>
      <c r="F595" s="153"/>
      <c r="G595" s="144"/>
      <c r="H595" s="143"/>
      <c r="I595" s="136" t="str">
        <f t="shared" si="55"/>
        <v xml:space="preserve"> </v>
      </c>
      <c r="J595" s="136" t="str">
        <f t="shared" si="56"/>
        <v xml:space="preserve">, </v>
      </c>
    </row>
    <row r="596" spans="1:10" x14ac:dyDescent="0.2">
      <c r="A596" s="142" t="str">
        <f t="shared" si="54"/>
        <v>Y</v>
      </c>
      <c r="B596" s="136" t="str">
        <f t="shared" si="52"/>
        <v>Y18</v>
      </c>
      <c r="C596" s="142" t="s">
        <v>204</v>
      </c>
      <c r="D596" s="143"/>
      <c r="E596" s="143"/>
      <c r="F596" s="153"/>
      <c r="G596" s="144"/>
      <c r="H596" s="143"/>
      <c r="I596" s="136" t="str">
        <f t="shared" si="55"/>
        <v xml:space="preserve"> </v>
      </c>
      <c r="J596" s="136" t="str">
        <f t="shared" si="56"/>
        <v xml:space="preserve">, </v>
      </c>
    </row>
    <row r="597" spans="1:10" x14ac:dyDescent="0.2">
      <c r="A597" s="142" t="str">
        <f t="shared" si="54"/>
        <v>Y</v>
      </c>
      <c r="B597" s="136" t="str">
        <f t="shared" si="52"/>
        <v>Y19</v>
      </c>
      <c r="C597" s="142" t="s">
        <v>205</v>
      </c>
      <c r="D597" s="143"/>
      <c r="E597" s="143"/>
      <c r="F597" s="153"/>
      <c r="G597" s="144"/>
      <c r="H597" s="143"/>
      <c r="I597" s="136" t="str">
        <f t="shared" si="55"/>
        <v xml:space="preserve"> </v>
      </c>
      <c r="J597" s="136" t="str">
        <f t="shared" si="56"/>
        <v xml:space="preserve">, </v>
      </c>
    </row>
    <row r="598" spans="1:10" x14ac:dyDescent="0.2">
      <c r="A598" s="142" t="str">
        <f t="shared" si="54"/>
        <v>Y</v>
      </c>
      <c r="B598" s="136" t="str">
        <f t="shared" si="52"/>
        <v>Y20</v>
      </c>
      <c r="C598" s="142" t="s">
        <v>206</v>
      </c>
      <c r="D598" s="143"/>
      <c r="E598" s="143"/>
      <c r="F598" s="153"/>
      <c r="G598" s="144"/>
      <c r="H598" s="143"/>
      <c r="I598" s="136" t="str">
        <f t="shared" si="55"/>
        <v xml:space="preserve"> </v>
      </c>
      <c r="J598" s="136" t="str">
        <f t="shared" si="56"/>
        <v xml:space="preserve">, </v>
      </c>
    </row>
    <row r="599" spans="1:10" x14ac:dyDescent="0.2">
      <c r="A599" s="142" t="str">
        <f t="shared" si="54"/>
        <v>Y</v>
      </c>
      <c r="B599" s="136" t="str">
        <f>A599&amp;"21"</f>
        <v>Y21</v>
      </c>
      <c r="C599" s="142" t="s">
        <v>640</v>
      </c>
      <c r="D599" s="143"/>
      <c r="E599" s="143"/>
      <c r="F599" s="153"/>
      <c r="G599" s="144"/>
      <c r="H599" s="143"/>
      <c r="I599" s="136" t="str">
        <f t="shared" si="55"/>
        <v xml:space="preserve"> </v>
      </c>
      <c r="J599" s="136" t="str">
        <f t="shared" si="56"/>
        <v xml:space="preserve">, </v>
      </c>
    </row>
    <row r="600" spans="1:10" x14ac:dyDescent="0.2">
      <c r="A600" s="142" t="str">
        <f t="shared" si="54"/>
        <v>Y</v>
      </c>
      <c r="B600" s="136" t="str">
        <f>A600&amp;"22"</f>
        <v>Y22</v>
      </c>
      <c r="C600" s="142" t="s">
        <v>640</v>
      </c>
      <c r="D600" s="143"/>
      <c r="E600" s="143"/>
      <c r="F600" s="153"/>
      <c r="G600" s="144"/>
      <c r="H600" s="143"/>
      <c r="I600" s="136" t="str">
        <f t="shared" si="55"/>
        <v xml:space="preserve"> </v>
      </c>
      <c r="J600" s="136" t="str">
        <f t="shared" si="56"/>
        <v xml:space="preserve">, </v>
      </c>
    </row>
    <row r="601" spans="1:10" x14ac:dyDescent="0.2">
      <c r="A601" s="142" t="str">
        <f t="shared" si="54"/>
        <v>Y</v>
      </c>
      <c r="B601" s="136" t="str">
        <f>A601&amp;"23"</f>
        <v>Y23</v>
      </c>
      <c r="C601" s="142" t="s">
        <v>640</v>
      </c>
      <c r="D601" s="143"/>
      <c r="E601" s="143"/>
      <c r="F601" s="153"/>
      <c r="G601" s="144"/>
      <c r="H601" s="143"/>
      <c r="I601" s="136" t="str">
        <f t="shared" si="55"/>
        <v xml:space="preserve"> </v>
      </c>
      <c r="J601" s="136" t="str">
        <f t="shared" si="56"/>
        <v xml:space="preserve">, </v>
      </c>
    </row>
    <row r="602" spans="1:10" x14ac:dyDescent="0.2">
      <c r="A602" s="142" t="str">
        <f t="shared" si="54"/>
        <v>Y</v>
      </c>
      <c r="B602" s="136" t="str">
        <f>A602&amp;"24"</f>
        <v>Y24</v>
      </c>
      <c r="C602" s="142" t="s">
        <v>640</v>
      </c>
      <c r="D602" s="143"/>
      <c r="E602" s="143"/>
      <c r="F602" s="153"/>
      <c r="G602" s="144"/>
      <c r="H602" s="143"/>
      <c r="I602" s="136" t="str">
        <f t="shared" si="55"/>
        <v xml:space="preserve"> </v>
      </c>
      <c r="J602" s="136" t="str">
        <f t="shared" si="56"/>
        <v xml:space="preserve">, </v>
      </c>
    </row>
    <row r="603" spans="1:10" x14ac:dyDescent="0.2">
      <c r="A603" s="142" t="s">
        <v>608</v>
      </c>
      <c r="B603" s="136" t="str">
        <f t="shared" ref="B603:B622" si="57">A603&amp;C603</f>
        <v>Z01</v>
      </c>
      <c r="C603" s="142" t="s">
        <v>124</v>
      </c>
      <c r="D603" s="143"/>
      <c r="E603" s="143"/>
      <c r="F603" s="153"/>
      <c r="G603" s="144"/>
      <c r="H603" s="143"/>
      <c r="I603" s="136" t="str">
        <f t="shared" si="55"/>
        <v xml:space="preserve"> </v>
      </c>
      <c r="J603" s="136" t="str">
        <f t="shared" si="56"/>
        <v xml:space="preserve">, </v>
      </c>
    </row>
    <row r="604" spans="1:10" x14ac:dyDescent="0.2">
      <c r="A604" s="142" t="str">
        <f t="shared" ref="A604:A626" si="58">A603</f>
        <v>Z</v>
      </c>
      <c r="B604" s="136" t="str">
        <f t="shared" si="57"/>
        <v>Z02</v>
      </c>
      <c r="C604" s="142" t="s">
        <v>125</v>
      </c>
      <c r="D604" s="143"/>
      <c r="E604" s="143"/>
      <c r="F604" s="153"/>
      <c r="G604" s="144"/>
      <c r="H604" s="143"/>
      <c r="I604" s="136" t="str">
        <f t="shared" si="55"/>
        <v xml:space="preserve"> </v>
      </c>
      <c r="J604" s="136" t="str">
        <f t="shared" si="56"/>
        <v xml:space="preserve">, </v>
      </c>
    </row>
    <row r="605" spans="1:10" x14ac:dyDescent="0.2">
      <c r="A605" s="142" t="str">
        <f t="shared" si="58"/>
        <v>Z</v>
      </c>
      <c r="B605" s="136" t="str">
        <f t="shared" si="57"/>
        <v>Z03</v>
      </c>
      <c r="C605" s="142" t="s">
        <v>126</v>
      </c>
      <c r="D605" s="143"/>
      <c r="E605" s="143"/>
      <c r="F605" s="153"/>
      <c r="G605" s="144"/>
      <c r="H605" s="143"/>
      <c r="I605" s="136" t="str">
        <f t="shared" si="55"/>
        <v xml:space="preserve"> </v>
      </c>
      <c r="J605" s="136" t="str">
        <f t="shared" si="56"/>
        <v xml:space="preserve">, </v>
      </c>
    </row>
    <row r="606" spans="1:10" x14ac:dyDescent="0.2">
      <c r="A606" s="142" t="str">
        <f t="shared" si="58"/>
        <v>Z</v>
      </c>
      <c r="B606" s="136" t="str">
        <f t="shared" si="57"/>
        <v>Z04</v>
      </c>
      <c r="C606" s="142" t="s">
        <v>127</v>
      </c>
      <c r="D606" s="143"/>
      <c r="E606" s="143"/>
      <c r="F606" s="153"/>
      <c r="G606" s="144"/>
      <c r="H606" s="143"/>
      <c r="I606" s="136" t="str">
        <f t="shared" si="55"/>
        <v xml:space="preserve"> </v>
      </c>
      <c r="J606" s="136" t="str">
        <f t="shared" si="56"/>
        <v xml:space="preserve">, </v>
      </c>
    </row>
    <row r="607" spans="1:10" x14ac:dyDescent="0.2">
      <c r="A607" s="142" t="str">
        <f t="shared" si="58"/>
        <v>Z</v>
      </c>
      <c r="B607" s="136" t="str">
        <f t="shared" si="57"/>
        <v>Z05</v>
      </c>
      <c r="C607" s="142" t="s">
        <v>128</v>
      </c>
      <c r="D607" s="143"/>
      <c r="E607" s="143"/>
      <c r="F607" s="153"/>
      <c r="G607" s="144"/>
      <c r="H607" s="143"/>
      <c r="I607" s="136" t="str">
        <f t="shared" si="55"/>
        <v xml:space="preserve"> </v>
      </c>
      <c r="J607" s="136" t="str">
        <f t="shared" si="56"/>
        <v xml:space="preserve">, </v>
      </c>
    </row>
    <row r="608" spans="1:10" x14ac:dyDescent="0.2">
      <c r="A608" s="142" t="str">
        <f t="shared" si="58"/>
        <v>Z</v>
      </c>
      <c r="B608" s="136" t="str">
        <f t="shared" si="57"/>
        <v>Z06</v>
      </c>
      <c r="C608" s="142" t="s">
        <v>129</v>
      </c>
      <c r="D608" s="143"/>
      <c r="E608" s="143"/>
      <c r="F608" s="153"/>
      <c r="G608" s="144"/>
      <c r="H608" s="143"/>
      <c r="I608" s="136" t="str">
        <f t="shared" si="55"/>
        <v xml:space="preserve"> </v>
      </c>
      <c r="J608" s="136" t="str">
        <f t="shared" si="56"/>
        <v xml:space="preserve">, </v>
      </c>
    </row>
    <row r="609" spans="1:10" x14ac:dyDescent="0.2">
      <c r="A609" s="142" t="str">
        <f t="shared" si="58"/>
        <v>Z</v>
      </c>
      <c r="B609" s="136" t="str">
        <f t="shared" si="57"/>
        <v>Z07</v>
      </c>
      <c r="C609" s="142" t="s">
        <v>130</v>
      </c>
      <c r="D609" s="143"/>
      <c r="E609" s="143"/>
      <c r="F609" s="153"/>
      <c r="G609" s="144"/>
      <c r="H609" s="143"/>
      <c r="I609" s="136" t="str">
        <f t="shared" si="55"/>
        <v xml:space="preserve"> </v>
      </c>
      <c r="J609" s="136" t="str">
        <f t="shared" si="56"/>
        <v xml:space="preserve">, </v>
      </c>
    </row>
    <row r="610" spans="1:10" x14ac:dyDescent="0.2">
      <c r="A610" s="142" t="str">
        <f t="shared" si="58"/>
        <v>Z</v>
      </c>
      <c r="B610" s="136" t="str">
        <f t="shared" si="57"/>
        <v>Z08</v>
      </c>
      <c r="C610" s="142" t="s">
        <v>131</v>
      </c>
      <c r="D610" s="143"/>
      <c r="E610" s="143"/>
      <c r="F610" s="153"/>
      <c r="G610" s="144"/>
      <c r="H610" s="143"/>
      <c r="I610" s="136" t="str">
        <f t="shared" si="55"/>
        <v xml:space="preserve"> </v>
      </c>
      <c r="J610" s="136" t="str">
        <f t="shared" si="56"/>
        <v xml:space="preserve">, </v>
      </c>
    </row>
    <row r="611" spans="1:10" x14ac:dyDescent="0.2">
      <c r="A611" s="142" t="str">
        <f t="shared" si="58"/>
        <v>Z</v>
      </c>
      <c r="B611" s="136" t="str">
        <f t="shared" si="57"/>
        <v>Z09</v>
      </c>
      <c r="C611" s="142" t="s">
        <v>132</v>
      </c>
      <c r="D611" s="143"/>
      <c r="E611" s="143"/>
      <c r="F611" s="153"/>
      <c r="G611" s="144"/>
      <c r="H611" s="143"/>
      <c r="I611" s="136" t="str">
        <f t="shared" si="55"/>
        <v xml:space="preserve"> </v>
      </c>
      <c r="J611" s="136" t="str">
        <f t="shared" si="56"/>
        <v xml:space="preserve">, </v>
      </c>
    </row>
    <row r="612" spans="1:10" x14ac:dyDescent="0.2">
      <c r="A612" s="142" t="str">
        <f t="shared" si="58"/>
        <v>Z</v>
      </c>
      <c r="B612" s="136" t="str">
        <f t="shared" si="57"/>
        <v>Z10</v>
      </c>
      <c r="C612" s="142" t="s">
        <v>133</v>
      </c>
      <c r="D612" s="143"/>
      <c r="E612" s="143"/>
      <c r="F612" s="153"/>
      <c r="G612" s="144"/>
      <c r="H612" s="143"/>
      <c r="I612" s="136" t="str">
        <f t="shared" si="55"/>
        <v xml:space="preserve"> </v>
      </c>
      <c r="J612" s="136" t="str">
        <f t="shared" si="56"/>
        <v xml:space="preserve">, </v>
      </c>
    </row>
    <row r="613" spans="1:10" x14ac:dyDescent="0.2">
      <c r="A613" s="142" t="str">
        <f t="shared" si="58"/>
        <v>Z</v>
      </c>
      <c r="B613" s="136" t="str">
        <f t="shared" si="57"/>
        <v>Z11</v>
      </c>
      <c r="C613" s="142" t="s">
        <v>134</v>
      </c>
      <c r="D613" s="143"/>
      <c r="E613" s="143"/>
      <c r="F613" s="153"/>
      <c r="G613" s="144"/>
      <c r="H613" s="143"/>
      <c r="I613" s="136" t="str">
        <f t="shared" si="55"/>
        <v xml:space="preserve"> </v>
      </c>
      <c r="J613" s="136" t="str">
        <f t="shared" si="56"/>
        <v xml:space="preserve">, </v>
      </c>
    </row>
    <row r="614" spans="1:10" x14ac:dyDescent="0.2">
      <c r="A614" s="142" t="str">
        <f t="shared" si="58"/>
        <v>Z</v>
      </c>
      <c r="B614" s="136" t="str">
        <f t="shared" si="57"/>
        <v>Z12</v>
      </c>
      <c r="C614" s="142" t="s">
        <v>135</v>
      </c>
      <c r="D614" s="143"/>
      <c r="E614" s="143"/>
      <c r="F614" s="153"/>
      <c r="G614" s="144"/>
      <c r="H614" s="143"/>
      <c r="I614" s="136" t="str">
        <f t="shared" si="55"/>
        <v xml:space="preserve"> </v>
      </c>
      <c r="J614" s="136" t="str">
        <f t="shared" si="56"/>
        <v xml:space="preserve">, </v>
      </c>
    </row>
    <row r="615" spans="1:10" x14ac:dyDescent="0.2">
      <c r="A615" s="142" t="str">
        <f t="shared" si="58"/>
        <v>Z</v>
      </c>
      <c r="B615" s="136" t="str">
        <f t="shared" si="57"/>
        <v>Z13</v>
      </c>
      <c r="C615" s="142" t="s">
        <v>614</v>
      </c>
      <c r="D615" s="143"/>
      <c r="E615" s="143"/>
      <c r="F615" s="153"/>
      <c r="G615" s="144"/>
      <c r="H615" s="143"/>
      <c r="I615" s="136" t="str">
        <f t="shared" si="55"/>
        <v xml:space="preserve"> </v>
      </c>
      <c r="J615" s="136" t="str">
        <f t="shared" si="56"/>
        <v xml:space="preserve">, </v>
      </c>
    </row>
    <row r="616" spans="1:10" x14ac:dyDescent="0.2">
      <c r="A616" s="142" t="str">
        <f t="shared" si="58"/>
        <v>Z</v>
      </c>
      <c r="B616" s="136" t="str">
        <f t="shared" si="57"/>
        <v>Z14</v>
      </c>
      <c r="C616" s="142" t="s">
        <v>615</v>
      </c>
      <c r="D616" s="143"/>
      <c r="E616" s="143"/>
      <c r="F616" s="153"/>
      <c r="G616" s="144"/>
      <c r="H616" s="143"/>
      <c r="I616" s="136" t="str">
        <f t="shared" si="55"/>
        <v xml:space="preserve"> </v>
      </c>
      <c r="J616" s="136" t="str">
        <f t="shared" si="56"/>
        <v xml:space="preserve">, </v>
      </c>
    </row>
    <row r="617" spans="1:10" x14ac:dyDescent="0.2">
      <c r="A617" s="142" t="str">
        <f t="shared" si="58"/>
        <v>Z</v>
      </c>
      <c r="B617" s="136" t="str">
        <f t="shared" si="57"/>
        <v>Z15</v>
      </c>
      <c r="C617" s="142" t="s">
        <v>616</v>
      </c>
      <c r="D617" s="143"/>
      <c r="E617" s="143"/>
      <c r="F617" s="153"/>
      <c r="G617" s="144"/>
      <c r="H617" s="143"/>
      <c r="I617" s="136" t="str">
        <f t="shared" si="55"/>
        <v xml:space="preserve"> </v>
      </c>
      <c r="J617" s="136" t="str">
        <f t="shared" si="56"/>
        <v xml:space="preserve">, </v>
      </c>
    </row>
    <row r="618" spans="1:10" x14ac:dyDescent="0.2">
      <c r="A618" s="142" t="str">
        <f t="shared" si="58"/>
        <v>Z</v>
      </c>
      <c r="B618" s="136" t="str">
        <f t="shared" si="57"/>
        <v>Z16</v>
      </c>
      <c r="C618" s="142" t="s">
        <v>617</v>
      </c>
      <c r="D618" s="143"/>
      <c r="E618" s="143"/>
      <c r="F618" s="153"/>
      <c r="G618" s="144"/>
      <c r="H618" s="143"/>
      <c r="I618" s="136" t="str">
        <f t="shared" si="55"/>
        <v xml:space="preserve"> </v>
      </c>
      <c r="J618" s="136" t="str">
        <f t="shared" si="56"/>
        <v xml:space="preserve">, </v>
      </c>
    </row>
    <row r="619" spans="1:10" x14ac:dyDescent="0.2">
      <c r="A619" s="142" t="str">
        <f t="shared" si="58"/>
        <v>Z</v>
      </c>
      <c r="B619" s="136" t="str">
        <f t="shared" si="57"/>
        <v>Z17</v>
      </c>
      <c r="C619" s="142" t="s">
        <v>203</v>
      </c>
      <c r="D619" s="143"/>
      <c r="E619" s="143"/>
      <c r="F619" s="153"/>
      <c r="G619" s="144"/>
      <c r="H619" s="143"/>
      <c r="I619" s="136" t="str">
        <f t="shared" si="55"/>
        <v xml:space="preserve"> </v>
      </c>
      <c r="J619" s="136" t="str">
        <f t="shared" si="56"/>
        <v xml:space="preserve">, </v>
      </c>
    </row>
    <row r="620" spans="1:10" x14ac:dyDescent="0.2">
      <c r="A620" s="142" t="str">
        <f t="shared" si="58"/>
        <v>Z</v>
      </c>
      <c r="B620" s="136" t="str">
        <f t="shared" si="57"/>
        <v>Z18</v>
      </c>
      <c r="C620" s="142" t="s">
        <v>204</v>
      </c>
      <c r="D620" s="143"/>
      <c r="E620" s="143"/>
      <c r="F620" s="153"/>
      <c r="G620" s="144"/>
      <c r="H620" s="143"/>
      <c r="I620" s="136" t="str">
        <f t="shared" si="55"/>
        <v xml:space="preserve"> </v>
      </c>
      <c r="J620" s="136" t="str">
        <f t="shared" si="56"/>
        <v xml:space="preserve">, </v>
      </c>
    </row>
    <row r="621" spans="1:10" x14ac:dyDescent="0.2">
      <c r="A621" s="142" t="str">
        <f t="shared" si="58"/>
        <v>Z</v>
      </c>
      <c r="B621" s="136" t="str">
        <f t="shared" si="57"/>
        <v>Z19</v>
      </c>
      <c r="C621" s="142" t="s">
        <v>205</v>
      </c>
      <c r="D621" s="143"/>
      <c r="E621" s="143"/>
      <c r="F621" s="153"/>
      <c r="G621" s="144"/>
      <c r="H621" s="143"/>
      <c r="I621" s="136" t="str">
        <f t="shared" si="55"/>
        <v xml:space="preserve"> </v>
      </c>
      <c r="J621" s="136" t="str">
        <f t="shared" si="56"/>
        <v xml:space="preserve">, </v>
      </c>
    </row>
    <row r="622" spans="1:10" x14ac:dyDescent="0.2">
      <c r="A622" s="142" t="str">
        <f t="shared" si="58"/>
        <v>Z</v>
      </c>
      <c r="B622" s="136" t="str">
        <f t="shared" si="57"/>
        <v>Z20</v>
      </c>
      <c r="C622" s="142" t="s">
        <v>206</v>
      </c>
      <c r="D622" s="143"/>
      <c r="E622" s="143"/>
      <c r="F622" s="153"/>
      <c r="G622" s="144"/>
      <c r="H622" s="143"/>
      <c r="I622" s="136" t="str">
        <f t="shared" si="55"/>
        <v xml:space="preserve"> </v>
      </c>
      <c r="J622" s="136" t="str">
        <f t="shared" si="56"/>
        <v xml:space="preserve">, </v>
      </c>
    </row>
    <row r="623" spans="1:10" x14ac:dyDescent="0.2">
      <c r="A623" s="142" t="str">
        <f t="shared" si="58"/>
        <v>Z</v>
      </c>
      <c r="B623" s="136" t="str">
        <f>A623&amp;"21"</f>
        <v>Z21</v>
      </c>
      <c r="C623" s="142" t="s">
        <v>640</v>
      </c>
      <c r="D623" s="143"/>
      <c r="E623" s="143"/>
      <c r="F623" s="153"/>
      <c r="G623" s="144"/>
      <c r="H623" s="143"/>
      <c r="I623" s="136" t="str">
        <f t="shared" si="55"/>
        <v xml:space="preserve"> </v>
      </c>
      <c r="J623" s="136" t="str">
        <f t="shared" si="56"/>
        <v xml:space="preserve">, </v>
      </c>
    </row>
    <row r="624" spans="1:10" x14ac:dyDescent="0.2">
      <c r="A624" s="142" t="str">
        <f t="shared" si="58"/>
        <v>Z</v>
      </c>
      <c r="B624" s="136" t="str">
        <f>A624&amp;"22"</f>
        <v>Z22</v>
      </c>
      <c r="C624" s="142" t="s">
        <v>640</v>
      </c>
      <c r="D624" s="143"/>
      <c r="E624" s="143"/>
      <c r="F624" s="153"/>
      <c r="G624" s="144"/>
      <c r="H624" s="143"/>
      <c r="I624" s="136" t="str">
        <f t="shared" si="55"/>
        <v xml:space="preserve"> </v>
      </c>
      <c r="J624" s="136" t="str">
        <f t="shared" si="56"/>
        <v xml:space="preserve">, </v>
      </c>
    </row>
    <row r="625" spans="1:10" x14ac:dyDescent="0.2">
      <c r="A625" s="142" t="str">
        <f t="shared" si="58"/>
        <v>Z</v>
      </c>
      <c r="B625" s="136" t="str">
        <f>A625&amp;"23"</f>
        <v>Z23</v>
      </c>
      <c r="C625" s="142" t="s">
        <v>640</v>
      </c>
      <c r="D625" s="143"/>
      <c r="E625" s="143"/>
      <c r="F625" s="153"/>
      <c r="G625" s="144"/>
      <c r="H625" s="143"/>
      <c r="I625" s="136" t="str">
        <f t="shared" si="55"/>
        <v xml:space="preserve"> </v>
      </c>
      <c r="J625" s="136" t="str">
        <f t="shared" si="56"/>
        <v xml:space="preserve">, </v>
      </c>
    </row>
    <row r="626" spans="1:10" x14ac:dyDescent="0.2">
      <c r="A626" s="142" t="str">
        <f t="shared" si="58"/>
        <v>Z</v>
      </c>
      <c r="B626" s="136" t="str">
        <f>A626&amp;"24"</f>
        <v>Z24</v>
      </c>
      <c r="C626" s="142" t="s">
        <v>640</v>
      </c>
      <c r="D626" s="143"/>
      <c r="E626" s="143"/>
      <c r="F626" s="153"/>
      <c r="G626" s="144"/>
      <c r="H626" s="143"/>
      <c r="I626" s="136" t="str">
        <f t="shared" si="55"/>
        <v xml:space="preserve"> </v>
      </c>
      <c r="J626" s="136" t="str">
        <f t="shared" si="56"/>
        <v xml:space="preserve">, </v>
      </c>
    </row>
  </sheetData>
  <sheetProtection formatCells="0" formatColumns="0" formatRows="0"/>
  <dataValidations count="1">
    <dataValidation type="list" allowBlank="1" showInputMessage="1" showErrorMessage="1" sqref="G3:G626">
      <formula1>$F$1:$G$1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view="pageLayout" topLeftCell="A103" zoomScaleNormal="100" workbookViewId="0">
      <selection activeCell="A154" sqref="A154"/>
    </sheetView>
  </sheetViews>
  <sheetFormatPr defaultColWidth="9" defaultRowHeight="12.75" x14ac:dyDescent="0.2"/>
  <cols>
    <col min="1" max="1" width="15.42578125" style="110" customWidth="1"/>
    <col min="2" max="2" width="7.7109375" style="107" customWidth="1"/>
    <col min="3" max="3" width="9.5703125" style="108" customWidth="1"/>
    <col min="4" max="4" width="13.28515625" style="108" customWidth="1"/>
    <col min="5" max="5" width="8" style="108" customWidth="1"/>
    <col min="6" max="6" width="19" style="109" customWidth="1"/>
    <col min="7" max="7" width="15.42578125" style="110" customWidth="1"/>
    <col min="8" max="8" width="7.7109375" style="107" customWidth="1"/>
    <col min="9" max="9" width="9.5703125" style="108" customWidth="1"/>
    <col min="10" max="10" width="13.28515625" style="108" customWidth="1"/>
    <col min="11" max="11" width="8" style="108" customWidth="1"/>
    <col min="12" max="12" width="19" style="109" customWidth="1"/>
    <col min="13" max="13" width="15.42578125" style="110" customWidth="1"/>
    <col min="14" max="14" width="7.7109375" style="107" customWidth="1"/>
    <col min="15" max="15" width="9.5703125" style="108" customWidth="1"/>
    <col min="16" max="16" width="13.28515625" style="108" customWidth="1"/>
    <col min="17" max="17" width="8" style="108" customWidth="1"/>
    <col min="18" max="18" width="19" style="109" customWidth="1"/>
    <col min="19" max="16384" width="9" style="111"/>
  </cols>
  <sheetData>
    <row r="1" spans="1:26" s="105" customFormat="1" ht="113.25" customHeight="1" x14ac:dyDescent="0.2">
      <c r="A1" s="100" t="s">
        <v>451</v>
      </c>
      <c r="B1" s="101">
        <v>1</v>
      </c>
      <c r="C1" s="102" t="str">
        <f ca="1">IF($B1&gt;gamesPerRound,"","White "&amp;Pairings!D2)</f>
        <v>White F.01</v>
      </c>
      <c r="D1" s="103" t="s">
        <v>449</v>
      </c>
      <c r="E1" s="102" t="str">
        <f ca="1">IF($B1&gt;gamesPerRound,"","Black "&amp;Pairings!E2)</f>
        <v>Black R.01</v>
      </c>
      <c r="F1" s="104"/>
      <c r="G1" s="100" t="s">
        <v>452</v>
      </c>
      <c r="H1" s="101">
        <v>1</v>
      </c>
      <c r="I1" s="102" t="str">
        <f ca="1">IF($B1&gt;gamesPerRound,"","White "&amp;OFFSET(Pairings!$D$1,gamesPerRound+H1,0))</f>
        <v>White G.01</v>
      </c>
      <c r="J1" s="103" t="s">
        <v>449</v>
      </c>
      <c r="K1" s="102" t="str">
        <f ca="1">IF($B1&gt;gamesPerRound,"","Black "&amp;OFFSET(Pairings!$E$1,gamesPerRound+H1,0))</f>
        <v>Black L.01</v>
      </c>
      <c r="L1" s="104"/>
      <c r="M1" s="100" t="s">
        <v>453</v>
      </c>
      <c r="N1" s="101">
        <v>1</v>
      </c>
      <c r="O1" s="102" t="str">
        <f ca="1">IF($B1&gt;gamesPerRound,"","White "&amp;OFFSET(Pairings!$D$1,2*gamesPerRound+N1,0))</f>
        <v>White E.01</v>
      </c>
      <c r="P1" s="103" t="s">
        <v>450</v>
      </c>
      <c r="Q1" s="102" t="str">
        <f ca="1">IF($B1&gt;gamesPerRound,"","Black "&amp;OFFSET(Pairings!$E$1,2*gamesPerRound+N1,0))</f>
        <v>Black G.01</v>
      </c>
      <c r="R1" s="104"/>
      <c r="S1" s="106"/>
      <c r="T1" s="106"/>
      <c r="U1" s="106"/>
      <c r="V1" s="106"/>
      <c r="W1" s="106"/>
      <c r="X1" s="106"/>
      <c r="Y1" s="106"/>
      <c r="Z1" s="106"/>
    </row>
    <row r="2" spans="1:26" s="106" customFormat="1" ht="113.25" customHeight="1" x14ac:dyDescent="0.2">
      <c r="A2" s="100" t="s">
        <v>451</v>
      </c>
      <c r="B2" s="101">
        <f>B1+1</f>
        <v>2</v>
      </c>
      <c r="C2" s="102" t="str">
        <f ca="1">IF($B2&gt;gamesPerRound,"","White "&amp;Pairings!D3)</f>
        <v>White Q.01</v>
      </c>
      <c r="D2" s="103" t="s">
        <v>450</v>
      </c>
      <c r="E2" s="102" t="str">
        <f ca="1">IF($B2&gt;gamesPerRound,"","Black "&amp;Pairings!E3)</f>
        <v>Black O.01</v>
      </c>
      <c r="F2" s="104"/>
      <c r="G2" s="100" t="s">
        <v>452</v>
      </c>
      <c r="H2" s="101">
        <f>H1+1</f>
        <v>2</v>
      </c>
      <c r="I2" s="102" t="str">
        <f ca="1">IF($B2&gt;gamesPerRound,"","White "&amp;OFFSET(Pairings!$D$1,gamesPerRound+H2,0))</f>
        <v>White B.01</v>
      </c>
      <c r="J2" s="103" t="s">
        <v>450</v>
      </c>
      <c r="K2" s="102" t="str">
        <f ca="1">IF($B2&gt;gamesPerRound,"","Black "&amp;OFFSET(Pairings!$E$1,gamesPerRound+H2,0))</f>
        <v>Black N.01</v>
      </c>
      <c r="L2" s="104"/>
      <c r="M2" s="100" t="s">
        <v>453</v>
      </c>
      <c r="N2" s="101">
        <f>N1+1</f>
        <v>2</v>
      </c>
      <c r="O2" s="102" t="str">
        <f ca="1">IF($B2&gt;gamesPerRound,"","White "&amp;OFFSET(Pairings!$D$1,2*gamesPerRound+N2,0))</f>
        <v>White D.01</v>
      </c>
      <c r="P2" s="103" t="s">
        <v>450</v>
      </c>
      <c r="Q2" s="102" t="str">
        <f ca="1">IF($B2&gt;gamesPerRound,"","Black "&amp;OFFSET(Pairings!$E$1,2*gamesPerRound+N2,0))</f>
        <v>Black H.01</v>
      </c>
      <c r="R2" s="104"/>
    </row>
    <row r="3" spans="1:26" s="106" customFormat="1" ht="113.25" customHeight="1" x14ac:dyDescent="0.2">
      <c r="A3" s="100" t="s">
        <v>451</v>
      </c>
      <c r="B3" s="101">
        <f t="shared" ref="B3:B66" si="0">B2+1</f>
        <v>3</v>
      </c>
      <c r="C3" s="102" t="str">
        <f ca="1">IF($B3&gt;gamesPerRound,"","White "&amp;Pairings!D4)</f>
        <v>White I.01</v>
      </c>
      <c r="D3" s="103" t="s">
        <v>450</v>
      </c>
      <c r="E3" s="102" t="str">
        <f ca="1">IF($B3&gt;gamesPerRound,"","Black "&amp;Pairings!E4)</f>
        <v>Black S.01</v>
      </c>
      <c r="F3" s="104"/>
      <c r="G3" s="100" t="s">
        <v>452</v>
      </c>
      <c r="H3" s="101">
        <f t="shared" ref="H3:H66" si="1">H2+1</f>
        <v>3</v>
      </c>
      <c r="I3" s="102" t="str">
        <f ca="1">IF($B3&gt;gamesPerRound,"","White "&amp;OFFSET(Pairings!$D$1,gamesPerRound+H3,0))</f>
        <v>White P.01</v>
      </c>
      <c r="J3" s="103" t="s">
        <v>450</v>
      </c>
      <c r="K3" s="102" t="str">
        <f ca="1">IF($B3&gt;gamesPerRound,"","Black "&amp;OFFSET(Pairings!$E$1,gamesPerRound+H3,0))</f>
        <v>Black S.01</v>
      </c>
      <c r="L3" s="104"/>
      <c r="M3" s="100" t="s">
        <v>453</v>
      </c>
      <c r="N3" s="101">
        <f t="shared" ref="N3:N66" si="2">N2+1</f>
        <v>3</v>
      </c>
      <c r="O3" s="102" t="str">
        <f ca="1">IF($B3&gt;gamesPerRound,"","White "&amp;OFFSET(Pairings!$D$1,2*gamesPerRound+N3,0))</f>
        <v>White M.01</v>
      </c>
      <c r="P3" s="103" t="s">
        <v>450</v>
      </c>
      <c r="Q3" s="102" t="str">
        <f ca="1">IF($B3&gt;gamesPerRound,"","Black "&amp;OFFSET(Pairings!$E$1,2*gamesPerRound+N3,0))</f>
        <v>Black J.01</v>
      </c>
      <c r="R3" s="104"/>
    </row>
    <row r="4" spans="1:26" s="106" customFormat="1" ht="113.25" customHeight="1" x14ac:dyDescent="0.2">
      <c r="A4" s="100" t="s">
        <v>451</v>
      </c>
      <c r="B4" s="101">
        <f t="shared" si="0"/>
        <v>4</v>
      </c>
      <c r="C4" s="102" t="str">
        <f ca="1">IF($B4&gt;gamesPerRound,"","White "&amp;Pairings!D5)</f>
        <v>White N.01</v>
      </c>
      <c r="D4" s="103" t="s">
        <v>450</v>
      </c>
      <c r="E4" s="102" t="str">
        <f ca="1">IF($B4&gt;gamesPerRound,"","Black "&amp;Pairings!E5)</f>
        <v>Black H.01</v>
      </c>
      <c r="F4" s="104"/>
      <c r="G4" s="100" t="s">
        <v>452</v>
      </c>
      <c r="H4" s="101">
        <f t="shared" si="1"/>
        <v>4</v>
      </c>
      <c r="I4" s="102" t="str">
        <f ca="1">IF($B4&gt;gamesPerRound,"","White "&amp;OFFSET(Pairings!$D$1,gamesPerRound+H4,0))</f>
        <v>White A.01</v>
      </c>
      <c r="J4" s="103" t="s">
        <v>450</v>
      </c>
      <c r="K4" s="102" t="str">
        <f ca="1">IF($B4&gt;gamesPerRound,"","Black "&amp;OFFSET(Pairings!$E$1,gamesPerRound+H4,0))</f>
        <v>Black D.01</v>
      </c>
      <c r="L4" s="104"/>
      <c r="M4" s="100" t="s">
        <v>453</v>
      </c>
      <c r="N4" s="101">
        <f t="shared" si="2"/>
        <v>4</v>
      </c>
      <c r="O4" s="102" t="str">
        <f ca="1">IF($B4&gt;gamesPerRound,"","White "&amp;OFFSET(Pairings!$D$1,2*gamesPerRound+N4,0))</f>
        <v>White N.01</v>
      </c>
      <c r="P4" s="103" t="s">
        <v>450</v>
      </c>
      <c r="Q4" s="102" t="str">
        <f ca="1">IF($B4&gt;gamesPerRound,"","Black "&amp;OFFSET(Pairings!$E$1,2*gamesPerRound+N4,0))</f>
        <v>Black K.01</v>
      </c>
      <c r="R4" s="104"/>
    </row>
    <row r="5" spans="1:26" s="106" customFormat="1" ht="113.25" customHeight="1" x14ac:dyDescent="0.2">
      <c r="A5" s="100" t="s">
        <v>451</v>
      </c>
      <c r="B5" s="101">
        <f t="shared" si="0"/>
        <v>5</v>
      </c>
      <c r="C5" s="102" t="str">
        <f ca="1">IF($B5&gt;gamesPerRound,"","White "&amp;Pairings!D6)</f>
        <v>White C.01</v>
      </c>
      <c r="D5" s="103" t="s">
        <v>450</v>
      </c>
      <c r="E5" s="102" t="str">
        <f ca="1">IF($B5&gt;gamesPerRound,"","Black "&amp;Pairings!E6)</f>
        <v>Black L.01</v>
      </c>
      <c r="F5" s="104"/>
      <c r="G5" s="100" t="s">
        <v>452</v>
      </c>
      <c r="H5" s="101">
        <f t="shared" si="1"/>
        <v>5</v>
      </c>
      <c r="I5" s="102" t="str">
        <f ca="1">IF($B5&gt;gamesPerRound,"","White "&amp;OFFSET(Pairings!$D$1,gamesPerRound+H5,0))</f>
        <v>White O.01</v>
      </c>
      <c r="J5" s="103" t="s">
        <v>450</v>
      </c>
      <c r="K5" s="102" t="str">
        <f ca="1">IF($B5&gt;gamesPerRound,"","Black "&amp;OFFSET(Pairings!$E$1,gamesPerRound+H5,0))</f>
        <v>Black E.01</v>
      </c>
      <c r="L5" s="104"/>
      <c r="M5" s="100" t="s">
        <v>453</v>
      </c>
      <c r="N5" s="101">
        <f t="shared" si="2"/>
        <v>5</v>
      </c>
      <c r="O5" s="102" t="str">
        <f ca="1">IF($B5&gt;gamesPerRound,"","White "&amp;OFFSET(Pairings!$D$1,2*gamesPerRound+N5,0))</f>
        <v>White L.01</v>
      </c>
      <c r="P5" s="103" t="s">
        <v>450</v>
      </c>
      <c r="Q5" s="102" t="str">
        <f ca="1">IF($B5&gt;gamesPerRound,"","Black "&amp;OFFSET(Pairings!$E$1,2*gamesPerRound+N5,0))</f>
        <v>Black F.01</v>
      </c>
      <c r="R5" s="104"/>
    </row>
    <row r="6" spans="1:26" s="106" customFormat="1" ht="113.25" customHeight="1" x14ac:dyDescent="0.2">
      <c r="A6" s="100" t="s">
        <v>451</v>
      </c>
      <c r="B6" s="101">
        <f t="shared" si="0"/>
        <v>6</v>
      </c>
      <c r="C6" s="102" t="str">
        <f ca="1">IF($B6&gt;gamesPerRound,"","White "&amp;Pairings!D7)</f>
        <v>White G.01</v>
      </c>
      <c r="D6" s="103" t="s">
        <v>450</v>
      </c>
      <c r="E6" s="102" t="str">
        <f ca="1">IF($B6&gt;gamesPerRound,"","Black "&amp;Pairings!E7)</f>
        <v>Black K.01</v>
      </c>
      <c r="F6" s="104"/>
      <c r="G6" s="100" t="s">
        <v>452</v>
      </c>
      <c r="H6" s="101">
        <f t="shared" si="1"/>
        <v>6</v>
      </c>
      <c r="I6" s="102" t="str">
        <f ca="1">IF($B6&gt;gamesPerRound,"","White "&amp;OFFSET(Pairings!$D$1,gamesPerRound+H6,0))</f>
        <v>White R.01</v>
      </c>
      <c r="J6" s="103" t="s">
        <v>450</v>
      </c>
      <c r="K6" s="102" t="str">
        <f ca="1">IF($B6&gt;gamesPerRound,"","Black "&amp;OFFSET(Pairings!$E$1,gamesPerRound+H6,0))</f>
        <v>Black M.01</v>
      </c>
      <c r="L6" s="104"/>
      <c r="M6" s="100" t="s">
        <v>453</v>
      </c>
      <c r="N6" s="101">
        <f t="shared" si="2"/>
        <v>6</v>
      </c>
      <c r="O6" s="102" t="str">
        <f ca="1">IF($B6&gt;gamesPerRound,"","White "&amp;OFFSET(Pairings!$D$1,2*gamesPerRound+N6,0))</f>
        <v>White R.01</v>
      </c>
      <c r="P6" s="103" t="s">
        <v>450</v>
      </c>
      <c r="Q6" s="102" t="str">
        <f ca="1">IF($B6&gt;gamesPerRound,"","Black "&amp;OFFSET(Pairings!$E$1,2*gamesPerRound+N6,0))</f>
        <v>Black A.01</v>
      </c>
      <c r="R6" s="104"/>
    </row>
    <row r="7" spans="1:26" s="106" customFormat="1" ht="113.25" customHeight="1" x14ac:dyDescent="0.2">
      <c r="A7" s="100" t="s">
        <v>451</v>
      </c>
      <c r="B7" s="101">
        <f t="shared" si="0"/>
        <v>7</v>
      </c>
      <c r="C7" s="102" t="str">
        <f ca="1">IF($B7&gt;gamesPerRound,"","White "&amp;Pairings!D8)</f>
        <v>White E.01</v>
      </c>
      <c r="D7" s="103" t="s">
        <v>450</v>
      </c>
      <c r="E7" s="102" t="str">
        <f ca="1">IF($B7&gt;gamesPerRound,"","Black "&amp;Pairings!E8)</f>
        <v>Black M.01</v>
      </c>
      <c r="F7" s="104"/>
      <c r="G7" s="100" t="s">
        <v>452</v>
      </c>
      <c r="H7" s="101">
        <f t="shared" si="1"/>
        <v>7</v>
      </c>
      <c r="I7" s="102" t="str">
        <f ca="1">IF($B7&gt;gamesPerRound,"","White "&amp;OFFSET(Pairings!$D$1,gamesPerRound+H7,0))</f>
        <v>White J.01</v>
      </c>
      <c r="J7" s="103" t="s">
        <v>450</v>
      </c>
      <c r="K7" s="102" t="str">
        <f ca="1">IF($B7&gt;gamesPerRound,"","Black "&amp;OFFSET(Pairings!$E$1,gamesPerRound+H7,0))</f>
        <v>Black F.01</v>
      </c>
      <c r="L7" s="104"/>
      <c r="M7" s="100" t="s">
        <v>453</v>
      </c>
      <c r="N7" s="101">
        <f t="shared" si="2"/>
        <v>7</v>
      </c>
      <c r="O7" s="102" t="str">
        <f ca="1">IF($B7&gt;gamesPerRound,"","White "&amp;OFFSET(Pairings!$D$1,2*gamesPerRound+N7,0))</f>
        <v>White S.01</v>
      </c>
      <c r="P7" s="103" t="s">
        <v>450</v>
      </c>
      <c r="Q7" s="102" t="str">
        <f ca="1">IF($B7&gt;gamesPerRound,"","Black "&amp;OFFSET(Pairings!$E$1,2*gamesPerRound+N7,0))</f>
        <v>Black B.01</v>
      </c>
      <c r="R7" s="104"/>
    </row>
    <row r="8" spans="1:26" s="106" customFormat="1" ht="113.25" customHeight="1" x14ac:dyDescent="0.2">
      <c r="A8" s="100" t="s">
        <v>451</v>
      </c>
      <c r="B8" s="101">
        <f t="shared" si="0"/>
        <v>8</v>
      </c>
      <c r="C8" s="102" t="str">
        <f ca="1">IF($B8&gt;gamesPerRound,"","White "&amp;Pairings!D9)</f>
        <v>White D.01</v>
      </c>
      <c r="D8" s="103" t="s">
        <v>450</v>
      </c>
      <c r="E8" s="102" t="str">
        <f ca="1">IF($B8&gt;gamesPerRound,"","Black "&amp;Pairings!E9)</f>
        <v>Black J.01</v>
      </c>
      <c r="F8" s="104"/>
      <c r="G8" s="100" t="s">
        <v>452</v>
      </c>
      <c r="H8" s="101">
        <f t="shared" si="1"/>
        <v>8</v>
      </c>
      <c r="I8" s="102" t="str">
        <f ca="1">IF($B8&gt;gamesPerRound,"","White "&amp;OFFSET(Pairings!$D$1,gamesPerRound+H8,0))</f>
        <v>White H.01</v>
      </c>
      <c r="J8" s="103" t="s">
        <v>450</v>
      </c>
      <c r="K8" s="102" t="str">
        <f ca="1">IF($B8&gt;gamesPerRound,"","Black "&amp;OFFSET(Pairings!$E$1,gamesPerRound+H8,0))</f>
        <v>Black C.01</v>
      </c>
      <c r="L8" s="104"/>
      <c r="M8" s="100" t="s">
        <v>453</v>
      </c>
      <c r="N8" s="101">
        <f t="shared" si="2"/>
        <v>8</v>
      </c>
      <c r="O8" s="102" t="str">
        <f ca="1">IF($B8&gt;gamesPerRound,"","White "&amp;OFFSET(Pairings!$D$1,2*gamesPerRound+N8,0))</f>
        <v>White Q.01</v>
      </c>
      <c r="P8" s="103" t="s">
        <v>450</v>
      </c>
      <c r="Q8" s="102" t="str">
        <f ca="1">IF($B8&gt;gamesPerRound,"","Black "&amp;OFFSET(Pairings!$E$1,2*gamesPerRound+N8,0))</f>
        <v>Black C.01</v>
      </c>
      <c r="R8" s="104"/>
    </row>
    <row r="9" spans="1:26" s="106" customFormat="1" ht="113.25" customHeight="1" x14ac:dyDescent="0.2">
      <c r="A9" s="100" t="s">
        <v>451</v>
      </c>
      <c r="B9" s="101">
        <f t="shared" si="0"/>
        <v>9</v>
      </c>
      <c r="C9" s="102" t="str">
        <f ca="1">IF($B9&gt;gamesPerRound,"","White "&amp;Pairings!D10)</f>
        <v>White P.01</v>
      </c>
      <c r="D9" s="103" t="s">
        <v>450</v>
      </c>
      <c r="E9" s="102" t="str">
        <f ca="1">IF($B9&gt;gamesPerRound,"","Black "&amp;Pairings!E10)</f>
        <v>Black B.01</v>
      </c>
      <c r="F9" s="104"/>
      <c r="G9" s="100" t="s">
        <v>452</v>
      </c>
      <c r="H9" s="101">
        <f t="shared" si="1"/>
        <v>9</v>
      </c>
      <c r="I9" s="102" t="str">
        <f ca="1">IF($B9&gt;gamesPerRound,"","White "&amp;OFFSET(Pairings!$D$1,gamesPerRound+H9,0))</f>
        <v>White K.01</v>
      </c>
      <c r="J9" s="103" t="s">
        <v>450</v>
      </c>
      <c r="K9" s="102" t="str">
        <f ca="1">IF($B9&gt;gamesPerRound,"","Black "&amp;OFFSET(Pairings!$E$1,gamesPerRound+H9,0))</f>
        <v>Black I.01</v>
      </c>
      <c r="L9" s="104"/>
      <c r="M9" s="100" t="s">
        <v>453</v>
      </c>
      <c r="N9" s="101">
        <f t="shared" si="2"/>
        <v>9</v>
      </c>
      <c r="O9" s="102" t="str">
        <f ca="1">IF($B9&gt;gamesPerRound,"","White "&amp;OFFSET(Pairings!$D$1,2*gamesPerRound+N9,0))</f>
        <v>White I.01</v>
      </c>
      <c r="P9" s="103" t="s">
        <v>450</v>
      </c>
      <c r="Q9" s="102" t="str">
        <f ca="1">IF($B9&gt;gamesPerRound,"","Black "&amp;OFFSET(Pairings!$E$1,2*gamesPerRound+N9,0))</f>
        <v>Black O.01</v>
      </c>
      <c r="R9" s="104"/>
    </row>
    <row r="10" spans="1:26" s="106" customFormat="1" ht="113.25" customHeight="1" x14ac:dyDescent="0.2">
      <c r="A10" s="100" t="s">
        <v>451</v>
      </c>
      <c r="B10" s="101">
        <f t="shared" si="0"/>
        <v>10</v>
      </c>
      <c r="C10" s="102" t="str">
        <f ca="1">IF($B10&gt;gamesPerRound,"","White "&amp;Pairings!D11)</f>
        <v>White M.02</v>
      </c>
      <c r="D10" s="103" t="s">
        <v>450</v>
      </c>
      <c r="E10" s="102" t="str">
        <f ca="1">IF($B10&gt;gamesPerRound,"","Black "&amp;Pairings!E11)</f>
        <v>Black A.01</v>
      </c>
      <c r="F10" s="104"/>
      <c r="G10" s="100" t="s">
        <v>452</v>
      </c>
      <c r="H10" s="101">
        <f t="shared" si="1"/>
        <v>10</v>
      </c>
      <c r="I10" s="102" t="str">
        <f ca="1">IF($B10&gt;gamesPerRound,"","White "&amp;OFFSET(Pairings!$D$1,gamesPerRound+H10,0))</f>
        <v>White G.02</v>
      </c>
      <c r="J10" s="103" t="s">
        <v>450</v>
      </c>
      <c r="K10" s="102" t="str">
        <f ca="1">IF($B10&gt;gamesPerRound,"","Black "&amp;OFFSET(Pairings!$E$1,gamesPerRound+H10,0))</f>
        <v>Black Q.01</v>
      </c>
      <c r="L10" s="104"/>
      <c r="M10" s="100" t="s">
        <v>453</v>
      </c>
      <c r="N10" s="101">
        <f t="shared" si="2"/>
        <v>10</v>
      </c>
      <c r="O10" s="102" t="str">
        <f ca="1">IF($B10&gt;gamesPerRound,"","White "&amp;OFFSET(Pairings!$D$1,2*gamesPerRound+N10,0))</f>
        <v>White J.02</v>
      </c>
      <c r="P10" s="103" t="s">
        <v>450</v>
      </c>
      <c r="Q10" s="102" t="str">
        <f ca="1">IF($B10&gt;gamesPerRound,"","Black "&amp;OFFSET(Pairings!$E$1,2*gamesPerRound+N10,0))</f>
        <v>Black P.01</v>
      </c>
      <c r="R10" s="104"/>
    </row>
    <row r="11" spans="1:26" s="106" customFormat="1" ht="113.25" customHeight="1" x14ac:dyDescent="0.2">
      <c r="A11" s="100" t="s">
        <v>451</v>
      </c>
      <c r="B11" s="101">
        <f t="shared" si="0"/>
        <v>11</v>
      </c>
      <c r="C11" s="102" t="str">
        <f ca="1">IF($B11&gt;gamesPerRound,"","White "&amp;Pairings!D12)</f>
        <v>White R.02</v>
      </c>
      <c r="D11" s="103" t="s">
        <v>450</v>
      </c>
      <c r="E11" s="102" t="str">
        <f ca="1">IF($B11&gt;gamesPerRound,"","Black "&amp;Pairings!E12)</f>
        <v>Black O.02</v>
      </c>
      <c r="F11" s="104"/>
      <c r="G11" s="100" t="s">
        <v>452</v>
      </c>
      <c r="H11" s="101">
        <f t="shared" si="1"/>
        <v>11</v>
      </c>
      <c r="I11" s="102" t="str">
        <f ca="1">IF($B11&gt;gamesPerRound,"","White "&amp;OFFSET(Pairings!$D$1,gamesPerRound+H11,0))</f>
        <v>White A.02</v>
      </c>
      <c r="J11" s="103" t="s">
        <v>450</v>
      </c>
      <c r="K11" s="102" t="str">
        <f ca="1">IF($B11&gt;gamesPerRound,"","Black "&amp;OFFSET(Pairings!$E$1,gamesPerRound+H11,0))</f>
        <v>Black O.02</v>
      </c>
      <c r="L11" s="104"/>
      <c r="M11" s="100" t="s">
        <v>453</v>
      </c>
      <c r="N11" s="101">
        <f t="shared" si="2"/>
        <v>11</v>
      </c>
      <c r="O11" s="102" t="str">
        <f ca="1">IF($B11&gt;gamesPerRound,"","White "&amp;OFFSET(Pairings!$D$1,2*gamesPerRound+N11,0))</f>
        <v>White I.02</v>
      </c>
      <c r="P11" s="103" t="s">
        <v>450</v>
      </c>
      <c r="Q11" s="102" t="str">
        <f ca="1">IF($B11&gt;gamesPerRound,"","Black "&amp;OFFSET(Pairings!$E$1,2*gamesPerRound+N11,0))</f>
        <v>Black H.02</v>
      </c>
      <c r="R11" s="104"/>
    </row>
    <row r="12" spans="1:26" s="106" customFormat="1" ht="113.25" customHeight="1" x14ac:dyDescent="0.2">
      <c r="A12" s="100" t="s">
        <v>451</v>
      </c>
      <c r="B12" s="101">
        <f t="shared" si="0"/>
        <v>12</v>
      </c>
      <c r="C12" s="102" t="str">
        <f ca="1">IF($B12&gt;gamesPerRound,"","White "&amp;Pairings!D13)</f>
        <v>White Q.02</v>
      </c>
      <c r="D12" s="103" t="s">
        <v>450</v>
      </c>
      <c r="E12" s="102" t="str">
        <f ca="1">IF($B12&gt;gamesPerRound,"","Black "&amp;Pairings!E13)</f>
        <v>Black L.02</v>
      </c>
      <c r="F12" s="104"/>
      <c r="G12" s="100" t="s">
        <v>452</v>
      </c>
      <c r="H12" s="101">
        <f t="shared" si="1"/>
        <v>12</v>
      </c>
      <c r="I12" s="102" t="str">
        <f ca="1">IF($B12&gt;gamesPerRound,"","White "&amp;OFFSET(Pairings!$D$1,gamesPerRound+H12,0))</f>
        <v>White Q.02</v>
      </c>
      <c r="J12" s="103" t="s">
        <v>450</v>
      </c>
      <c r="K12" s="102" t="str">
        <f ca="1">IF($B12&gt;gamesPerRound,"","Black "&amp;OFFSET(Pairings!$E$1,gamesPerRound+H12,0))</f>
        <v>Black S.02</v>
      </c>
      <c r="L12" s="104"/>
      <c r="M12" s="100" t="s">
        <v>453</v>
      </c>
      <c r="N12" s="101">
        <f t="shared" si="2"/>
        <v>12</v>
      </c>
      <c r="O12" s="102" t="str">
        <f ca="1">IF($B12&gt;gamesPerRound,"","White "&amp;OFFSET(Pairings!$D$1,2*gamesPerRound+N12,0))</f>
        <v>White R.02</v>
      </c>
      <c r="P12" s="103" t="s">
        <v>450</v>
      </c>
      <c r="Q12" s="102" t="str">
        <f ca="1">IF($B12&gt;gamesPerRound,"","Black "&amp;OFFSET(Pairings!$E$1,2*gamesPerRound+N12,0))</f>
        <v>Black N.02</v>
      </c>
      <c r="R12" s="104"/>
    </row>
    <row r="13" spans="1:26" s="106" customFormat="1" ht="113.25" customHeight="1" x14ac:dyDescent="0.2">
      <c r="A13" s="100" t="s">
        <v>451</v>
      </c>
      <c r="B13" s="101">
        <f t="shared" si="0"/>
        <v>13</v>
      </c>
      <c r="C13" s="102" t="str">
        <f ca="1">IF($B13&gt;gamesPerRound,"","White "&amp;Pairings!D14)</f>
        <v>White S.02</v>
      </c>
      <c r="D13" s="103" t="s">
        <v>450</v>
      </c>
      <c r="E13" s="102" t="str">
        <f ca="1">IF($B13&gt;gamesPerRound,"","Black "&amp;Pairings!E14)</f>
        <v>Black K.02</v>
      </c>
      <c r="F13" s="104"/>
      <c r="G13" s="100" t="s">
        <v>452</v>
      </c>
      <c r="H13" s="101">
        <f t="shared" si="1"/>
        <v>13</v>
      </c>
      <c r="I13" s="102" t="str">
        <f ca="1">IF($B13&gt;gamesPerRound,"","White "&amp;OFFSET(Pairings!$D$1,gamesPerRound+H13,0))</f>
        <v>White K.02</v>
      </c>
      <c r="J13" s="103" t="s">
        <v>450</v>
      </c>
      <c r="K13" s="102" t="str">
        <f ca="1">IF($B13&gt;gamesPerRound,"","Black "&amp;OFFSET(Pairings!$E$1,gamesPerRound+H13,0))</f>
        <v>Black J.02</v>
      </c>
      <c r="L13" s="104"/>
      <c r="M13" s="100" t="s">
        <v>453</v>
      </c>
      <c r="N13" s="101">
        <f t="shared" si="2"/>
        <v>13</v>
      </c>
      <c r="O13" s="102" t="str">
        <f ca="1">IF($B13&gt;gamesPerRound,"","White "&amp;OFFSET(Pairings!$D$1,2*gamesPerRound+N13,0))</f>
        <v>White P.02</v>
      </c>
      <c r="P13" s="103" t="s">
        <v>450</v>
      </c>
      <c r="Q13" s="102" t="str">
        <f ca="1">IF($B13&gt;gamesPerRound,"","Black "&amp;OFFSET(Pairings!$E$1,2*gamesPerRound+N13,0))</f>
        <v>Black D.02</v>
      </c>
      <c r="R13" s="104"/>
    </row>
    <row r="14" spans="1:26" s="106" customFormat="1" ht="113.25" customHeight="1" x14ac:dyDescent="0.2">
      <c r="A14" s="100" t="s">
        <v>451</v>
      </c>
      <c r="B14" s="101">
        <f t="shared" si="0"/>
        <v>14</v>
      </c>
      <c r="C14" s="102" t="str">
        <f ca="1">IF($B14&gt;gamesPerRound,"","White "&amp;Pairings!D15)</f>
        <v>White N.02</v>
      </c>
      <c r="D14" s="103" t="s">
        <v>450</v>
      </c>
      <c r="E14" s="102" t="str">
        <f ca="1">IF($B14&gt;gamesPerRound,"","Black "&amp;Pairings!E15)</f>
        <v>Black J.02</v>
      </c>
      <c r="F14" s="104"/>
      <c r="G14" s="100" t="s">
        <v>452</v>
      </c>
      <c r="H14" s="101">
        <f t="shared" si="1"/>
        <v>14</v>
      </c>
      <c r="I14" s="102" t="str">
        <f ca="1">IF($B14&gt;gamesPerRound,"","White "&amp;OFFSET(Pairings!$D$1,gamesPerRound+H14,0))</f>
        <v>White N.02</v>
      </c>
      <c r="J14" s="103" t="s">
        <v>450</v>
      </c>
      <c r="K14" s="102" t="str">
        <f ca="1">IF($B14&gt;gamesPerRound,"","Black "&amp;OFFSET(Pairings!$E$1,gamesPerRound+H14,0))</f>
        <v>Black F.02</v>
      </c>
      <c r="L14" s="104"/>
      <c r="M14" s="100" t="s">
        <v>453</v>
      </c>
      <c r="N14" s="101">
        <f t="shared" si="2"/>
        <v>14</v>
      </c>
      <c r="O14" s="102" t="str">
        <f ca="1">IF($B14&gt;gamesPerRound,"","White "&amp;OFFSET(Pairings!$D$1,2*gamesPerRound+N14,0))</f>
        <v>White C.02</v>
      </c>
      <c r="P14" s="103" t="s">
        <v>450</v>
      </c>
      <c r="Q14" s="102" t="str">
        <f ca="1">IF($B14&gt;gamesPerRound,"","Black "&amp;OFFSET(Pairings!$E$1,2*gamesPerRound+N14,0))</f>
        <v>Black K.02</v>
      </c>
      <c r="R14" s="104"/>
    </row>
    <row r="15" spans="1:26" s="106" customFormat="1" ht="113.25" customHeight="1" x14ac:dyDescent="0.2">
      <c r="A15" s="100" t="s">
        <v>451</v>
      </c>
      <c r="B15" s="101">
        <f t="shared" si="0"/>
        <v>15</v>
      </c>
      <c r="C15" s="102" t="str">
        <f ca="1">IF($B15&gt;gamesPerRound,"","White "&amp;Pairings!D16)</f>
        <v>White D.02</v>
      </c>
      <c r="D15" s="103" t="s">
        <v>450</v>
      </c>
      <c r="E15" s="102" t="str">
        <f ca="1">IF($B15&gt;gamesPerRound,"","Black "&amp;Pairings!E16)</f>
        <v>Black A.02</v>
      </c>
      <c r="F15" s="104"/>
      <c r="G15" s="100" t="s">
        <v>452</v>
      </c>
      <c r="H15" s="101">
        <f t="shared" si="1"/>
        <v>15</v>
      </c>
      <c r="I15" s="102" t="str">
        <f ca="1">IF($B15&gt;gamesPerRound,"","White "&amp;OFFSET(Pairings!$D$1,gamesPerRound+H15,0))</f>
        <v>White D.02</v>
      </c>
      <c r="J15" s="103" t="s">
        <v>450</v>
      </c>
      <c r="K15" s="102" t="str">
        <f ca="1">IF($B15&gt;gamesPerRound,"","Black "&amp;OFFSET(Pairings!$E$1,gamesPerRound+H15,0))</f>
        <v>Black L.02</v>
      </c>
      <c r="L15" s="104"/>
      <c r="M15" s="100" t="s">
        <v>453</v>
      </c>
      <c r="N15" s="101">
        <f t="shared" si="2"/>
        <v>15</v>
      </c>
      <c r="O15" s="102" t="str">
        <f ca="1">IF($B15&gt;gamesPerRound,"","White "&amp;OFFSET(Pairings!$D$1,2*gamesPerRound+N15,0))</f>
        <v>White O.02</v>
      </c>
      <c r="P15" s="103" t="s">
        <v>450</v>
      </c>
      <c r="Q15" s="102" t="str">
        <f ca="1">IF($B15&gt;gamesPerRound,"","Black "&amp;OFFSET(Pairings!$E$1,2*gamesPerRound+N15,0))</f>
        <v>Black F.02</v>
      </c>
      <c r="R15" s="104"/>
    </row>
    <row r="16" spans="1:26" s="106" customFormat="1" ht="113.25" customHeight="1" x14ac:dyDescent="0.2">
      <c r="A16" s="100" t="s">
        <v>451</v>
      </c>
      <c r="B16" s="101">
        <f t="shared" si="0"/>
        <v>16</v>
      </c>
      <c r="C16" s="102" t="str">
        <f ca="1">IF($B16&gt;gamesPerRound,"","White "&amp;Pairings!D17)</f>
        <v>White H.02</v>
      </c>
      <c r="D16" s="103" t="s">
        <v>450</v>
      </c>
      <c r="E16" s="102" t="str">
        <f ca="1">IF($B16&gt;gamesPerRound,"","Black "&amp;Pairings!E17)</f>
        <v>Black P.02</v>
      </c>
      <c r="F16" s="104"/>
      <c r="G16" s="100" t="s">
        <v>452</v>
      </c>
      <c r="H16" s="101">
        <f t="shared" si="1"/>
        <v>16</v>
      </c>
      <c r="I16" s="102" t="str">
        <f ca="1">IF($B16&gt;gamesPerRound,"","White "&amp;OFFSET(Pairings!$D$1,gamesPerRound+H16,0))</f>
        <v>White B.02</v>
      </c>
      <c r="J16" s="103" t="s">
        <v>450</v>
      </c>
      <c r="K16" s="102" t="str">
        <f ca="1">IF($B16&gt;gamesPerRound,"","Black "&amp;OFFSET(Pairings!$E$1,gamesPerRound+H16,0))</f>
        <v>Black P.02</v>
      </c>
      <c r="L16" s="104"/>
      <c r="M16" s="100" t="s">
        <v>453</v>
      </c>
      <c r="N16" s="101">
        <f t="shared" si="2"/>
        <v>16</v>
      </c>
      <c r="O16" s="102" t="str">
        <f ca="1">IF($B16&gt;gamesPerRound,"","White "&amp;OFFSET(Pairings!$D$1,2*gamesPerRound+N16,0))</f>
        <v>White S.02</v>
      </c>
      <c r="P16" s="103" t="s">
        <v>450</v>
      </c>
      <c r="Q16" s="102" t="str">
        <f ca="1">IF($B16&gt;gamesPerRound,"","Black "&amp;OFFSET(Pairings!$E$1,2*gamesPerRound+N16,0))</f>
        <v>Black G.02</v>
      </c>
      <c r="R16" s="104"/>
    </row>
    <row r="17" spans="1:18" s="106" customFormat="1" ht="113.25" customHeight="1" x14ac:dyDescent="0.2">
      <c r="A17" s="100" t="s">
        <v>451</v>
      </c>
      <c r="B17" s="101">
        <f t="shared" si="0"/>
        <v>17</v>
      </c>
      <c r="C17" s="102" t="str">
        <f ca="1">IF($B17&gt;gamesPerRound,"","White "&amp;Pairings!D18)</f>
        <v>White F.02</v>
      </c>
      <c r="D17" s="103" t="s">
        <v>450</v>
      </c>
      <c r="E17" s="102" t="str">
        <f ca="1">IF($B17&gt;gamesPerRound,"","Black "&amp;Pairings!E18)</f>
        <v>Black I.02</v>
      </c>
      <c r="F17" s="104"/>
      <c r="G17" s="100" t="s">
        <v>452</v>
      </c>
      <c r="H17" s="101">
        <f t="shared" si="1"/>
        <v>17</v>
      </c>
      <c r="I17" s="102" t="str">
        <f ca="1">IF($B17&gt;gamesPerRound,"","White "&amp;OFFSET(Pairings!$D$1,gamesPerRound+H17,0))</f>
        <v>White E.02</v>
      </c>
      <c r="J17" s="103" t="s">
        <v>450</v>
      </c>
      <c r="K17" s="102" t="str">
        <f ca="1">IF($B17&gt;gamesPerRound,"","Black "&amp;OFFSET(Pairings!$E$1,gamesPerRound+H17,0))</f>
        <v>Black C.02</v>
      </c>
      <c r="L17" s="104"/>
      <c r="M17" s="100" t="s">
        <v>453</v>
      </c>
      <c r="N17" s="101">
        <f t="shared" si="2"/>
        <v>17</v>
      </c>
      <c r="O17" s="102" t="str">
        <f ca="1">IF($B17&gt;gamesPerRound,"","White "&amp;OFFSET(Pairings!$D$1,2*gamesPerRound+N17,0))</f>
        <v>White A.02</v>
      </c>
      <c r="P17" s="103" t="s">
        <v>450</v>
      </c>
      <c r="Q17" s="102" t="str">
        <f ca="1">IF($B17&gt;gamesPerRound,"","Black "&amp;OFFSET(Pairings!$E$1,2*gamesPerRound+N17,0))</f>
        <v>Black E.02</v>
      </c>
      <c r="R17" s="104"/>
    </row>
    <row r="18" spans="1:18" s="106" customFormat="1" ht="113.25" customHeight="1" x14ac:dyDescent="0.2">
      <c r="A18" s="100" t="s">
        <v>451</v>
      </c>
      <c r="B18" s="101">
        <f t="shared" si="0"/>
        <v>18</v>
      </c>
      <c r="C18" s="102" t="str">
        <f ca="1">IF($B18&gt;gamesPerRound,"","White "&amp;Pairings!D19)</f>
        <v>White G.02</v>
      </c>
      <c r="D18" s="103" t="s">
        <v>450</v>
      </c>
      <c r="E18" s="102" t="str">
        <f ca="1">IF($B18&gt;gamesPerRound,"","Black "&amp;Pairings!E19)</f>
        <v>Black C.02</v>
      </c>
      <c r="F18" s="104"/>
      <c r="G18" s="100" t="s">
        <v>452</v>
      </c>
      <c r="H18" s="101">
        <f t="shared" si="1"/>
        <v>18</v>
      </c>
      <c r="I18" s="102" t="str">
        <f ca="1">IF($B18&gt;gamesPerRound,"","White "&amp;OFFSET(Pairings!$D$1,gamesPerRound+H18,0))</f>
        <v>White M.02</v>
      </c>
      <c r="J18" s="103" t="s">
        <v>450</v>
      </c>
      <c r="K18" s="102" t="str">
        <f ca="1">IF($B18&gt;gamesPerRound,"","Black "&amp;OFFSET(Pairings!$E$1,gamesPerRound+H18,0))</f>
        <v>Black I.02</v>
      </c>
      <c r="L18" s="104"/>
      <c r="M18" s="100" t="s">
        <v>453</v>
      </c>
      <c r="N18" s="101">
        <f t="shared" si="2"/>
        <v>18</v>
      </c>
      <c r="O18" s="102" t="str">
        <f ca="1">IF($B18&gt;gamesPerRound,"","White "&amp;OFFSET(Pairings!$D$1,2*gamesPerRound+N18,0))</f>
        <v>White L.02</v>
      </c>
      <c r="P18" s="103" t="s">
        <v>450</v>
      </c>
      <c r="Q18" s="102" t="str">
        <f ca="1">IF($B18&gt;gamesPerRound,"","Black "&amp;OFFSET(Pairings!$E$1,2*gamesPerRound+N18,0))</f>
        <v>Black M.02</v>
      </c>
      <c r="R18" s="104"/>
    </row>
    <row r="19" spans="1:18" s="106" customFormat="1" ht="113.25" customHeight="1" x14ac:dyDescent="0.2">
      <c r="A19" s="100" t="s">
        <v>451</v>
      </c>
      <c r="B19" s="101">
        <f t="shared" si="0"/>
        <v>19</v>
      </c>
      <c r="C19" s="102" t="str">
        <f ca="1">IF($B19&gt;gamesPerRound,"","White "&amp;Pairings!D20)</f>
        <v>White E.02</v>
      </c>
      <c r="D19" s="103" t="s">
        <v>450</v>
      </c>
      <c r="E19" s="102" t="str">
        <f ca="1">IF($B19&gt;gamesPerRound,"","Black "&amp;Pairings!E20)</f>
        <v>Black B.02</v>
      </c>
      <c r="F19" s="104"/>
      <c r="G19" s="100" t="s">
        <v>452</v>
      </c>
      <c r="H19" s="101">
        <f t="shared" si="1"/>
        <v>19</v>
      </c>
      <c r="I19" s="102" t="str">
        <f ca="1">IF($B19&gt;gamesPerRound,"","White "&amp;OFFSET(Pairings!$D$1,gamesPerRound+H19,0))</f>
        <v>White H.02</v>
      </c>
      <c r="J19" s="103" t="s">
        <v>450</v>
      </c>
      <c r="K19" s="102" t="str">
        <f ca="1">IF($B19&gt;gamesPerRound,"","Black "&amp;OFFSET(Pairings!$E$1,gamesPerRound+H19,0))</f>
        <v>Black R.02</v>
      </c>
      <c r="L19" s="104"/>
      <c r="M19" s="100" t="s">
        <v>453</v>
      </c>
      <c r="N19" s="101">
        <f t="shared" si="2"/>
        <v>19</v>
      </c>
      <c r="O19" s="102" t="str">
        <f ca="1">IF($B19&gt;gamesPerRound,"","White "&amp;OFFSET(Pairings!$D$1,2*gamesPerRound+N19,0))</f>
        <v>White B.02</v>
      </c>
      <c r="P19" s="103" t="s">
        <v>450</v>
      </c>
      <c r="Q19" s="102" t="str">
        <f ca="1">IF($B19&gt;gamesPerRound,"","Black "&amp;OFFSET(Pairings!$E$1,2*gamesPerRound+N19,0))</f>
        <v>Black Q.02</v>
      </c>
      <c r="R19" s="104"/>
    </row>
    <row r="20" spans="1:18" s="106" customFormat="1" ht="113.25" customHeight="1" x14ac:dyDescent="0.2">
      <c r="A20" s="100" t="s">
        <v>451</v>
      </c>
      <c r="B20" s="101">
        <f t="shared" si="0"/>
        <v>20</v>
      </c>
      <c r="C20" s="102" t="str">
        <f ca="1">IF($B20&gt;gamesPerRound,"","White "&amp;Pairings!D21)</f>
        <v>White O.03</v>
      </c>
      <c r="D20" s="103" t="s">
        <v>450</v>
      </c>
      <c r="E20" s="102" t="str">
        <f ca="1">IF($B20&gt;gamesPerRound,"","Black "&amp;Pairings!E21)</f>
        <v>Black D.03</v>
      </c>
      <c r="F20" s="104"/>
      <c r="G20" s="100" t="s">
        <v>452</v>
      </c>
      <c r="H20" s="101">
        <f t="shared" si="1"/>
        <v>20</v>
      </c>
      <c r="I20" s="102" t="str">
        <f ca="1">IF($B20&gt;gamesPerRound,"","White "&amp;OFFSET(Pairings!$D$1,gamesPerRound+H20,0))</f>
        <v>White Q.03</v>
      </c>
      <c r="J20" s="103" t="s">
        <v>450</v>
      </c>
      <c r="K20" s="102" t="str">
        <f ca="1">IF($B20&gt;gamesPerRound,"","Black "&amp;OFFSET(Pairings!$E$1,gamesPerRound+H20,0))</f>
        <v>Black K.03</v>
      </c>
      <c r="L20" s="104"/>
      <c r="M20" s="100" t="s">
        <v>453</v>
      </c>
      <c r="N20" s="101">
        <f t="shared" si="2"/>
        <v>20</v>
      </c>
      <c r="O20" s="102" t="str">
        <f ca="1">IF($B20&gt;gamesPerRound,"","White "&amp;OFFSET(Pairings!$D$1,2*gamesPerRound+N20,0))</f>
        <v>White G.03</v>
      </c>
      <c r="P20" s="103" t="s">
        <v>450</v>
      </c>
      <c r="Q20" s="102" t="str">
        <f ca="1">IF($B20&gt;gamesPerRound,"","Black "&amp;OFFSET(Pairings!$E$1,2*gamesPerRound+N20,0))</f>
        <v>Black P.03</v>
      </c>
      <c r="R20" s="104"/>
    </row>
    <row r="21" spans="1:18" s="106" customFormat="1" ht="113.25" customHeight="1" x14ac:dyDescent="0.2">
      <c r="A21" s="100" t="s">
        <v>451</v>
      </c>
      <c r="B21" s="101">
        <f t="shared" si="0"/>
        <v>21</v>
      </c>
      <c r="C21" s="102" t="str">
        <f ca="1">IF($B21&gt;gamesPerRound,"","White "&amp;Pairings!D22)</f>
        <v>White K.03</v>
      </c>
      <c r="D21" s="103" t="s">
        <v>450</v>
      </c>
      <c r="E21" s="102" t="str">
        <f ca="1">IF($B21&gt;gamesPerRound,"","Black "&amp;Pairings!E22)</f>
        <v>Black A.03</v>
      </c>
      <c r="F21" s="104"/>
      <c r="G21" s="100" t="s">
        <v>452</v>
      </c>
      <c r="H21" s="101">
        <f t="shared" si="1"/>
        <v>21</v>
      </c>
      <c r="I21" s="102" t="str">
        <f ca="1">IF($B21&gt;gamesPerRound,"","White "&amp;OFFSET(Pairings!$D$1,gamesPerRound+H21,0))</f>
        <v>White I.03</v>
      </c>
      <c r="J21" s="103" t="s">
        <v>450</v>
      </c>
      <c r="K21" s="102" t="str">
        <f ca="1">IF($B21&gt;gamesPerRound,"","Black "&amp;OFFSET(Pairings!$E$1,gamesPerRound+H21,0))</f>
        <v>Black G.03</v>
      </c>
      <c r="L21" s="104"/>
      <c r="M21" s="100" t="s">
        <v>453</v>
      </c>
      <c r="N21" s="101">
        <f t="shared" si="2"/>
        <v>21</v>
      </c>
      <c r="O21" s="102" t="str">
        <f ca="1">IF($B21&gt;gamesPerRound,"","White "&amp;OFFSET(Pairings!$D$1,2*gamesPerRound+N21,0))</f>
        <v>White R.03</v>
      </c>
      <c r="P21" s="103" t="s">
        <v>450</v>
      </c>
      <c r="Q21" s="102" t="str">
        <f ca="1">IF($B21&gt;gamesPerRound,"","Black "&amp;OFFSET(Pairings!$E$1,2*gamesPerRound+N21,0))</f>
        <v>Black D.03</v>
      </c>
      <c r="R21" s="104"/>
    </row>
    <row r="22" spans="1:18" s="106" customFormat="1" ht="113.25" customHeight="1" x14ac:dyDescent="0.2">
      <c r="A22" s="100" t="s">
        <v>451</v>
      </c>
      <c r="B22" s="101">
        <f t="shared" si="0"/>
        <v>22</v>
      </c>
      <c r="C22" s="102" t="str">
        <f ca="1">IF($B22&gt;gamesPerRound,"","White "&amp;Pairings!D23)</f>
        <v>White P.03</v>
      </c>
      <c r="D22" s="103" t="s">
        <v>450</v>
      </c>
      <c r="E22" s="102" t="str">
        <f ca="1">IF($B22&gt;gamesPerRound,"","Black "&amp;Pairings!E23)</f>
        <v>Black N.03</v>
      </c>
      <c r="F22" s="104"/>
      <c r="G22" s="100" t="s">
        <v>452</v>
      </c>
      <c r="H22" s="101">
        <f t="shared" si="1"/>
        <v>22</v>
      </c>
      <c r="I22" s="102" t="str">
        <f ca="1">IF($B22&gt;gamesPerRound,"","White "&amp;OFFSET(Pairings!$D$1,gamesPerRound+H22,0))</f>
        <v>White J.03</v>
      </c>
      <c r="J22" s="103" t="s">
        <v>450</v>
      </c>
      <c r="K22" s="102" t="str">
        <f ca="1">IF($B22&gt;gamesPerRound,"","Black "&amp;OFFSET(Pairings!$E$1,gamesPerRound+H22,0))</f>
        <v>Black M.03</v>
      </c>
      <c r="L22" s="104"/>
      <c r="M22" s="100" t="s">
        <v>453</v>
      </c>
      <c r="N22" s="101">
        <f t="shared" si="2"/>
        <v>22</v>
      </c>
      <c r="O22" s="102" t="str">
        <f ca="1">IF($B22&gt;gamesPerRound,"","White "&amp;OFFSET(Pairings!$D$1,2*gamesPerRound+N22,0))</f>
        <v>White F.03</v>
      </c>
      <c r="P22" s="103" t="s">
        <v>450</v>
      </c>
      <c r="Q22" s="102" t="str">
        <f ca="1">IF($B22&gt;gamesPerRound,"","Black "&amp;OFFSET(Pairings!$E$1,2*gamesPerRound+N22,0))</f>
        <v>Black J.03</v>
      </c>
      <c r="R22" s="104"/>
    </row>
    <row r="23" spans="1:18" s="106" customFormat="1" ht="113.25" customHeight="1" x14ac:dyDescent="0.2">
      <c r="A23" s="100" t="s">
        <v>451</v>
      </c>
      <c r="B23" s="101">
        <f t="shared" si="0"/>
        <v>23</v>
      </c>
      <c r="C23" s="102" t="str">
        <f ca="1">IF($B23&gt;gamesPerRound,"","White "&amp;Pairings!D24)</f>
        <v>White B.03</v>
      </c>
      <c r="D23" s="103" t="s">
        <v>450</v>
      </c>
      <c r="E23" s="102" t="str">
        <f ca="1">IF($B23&gt;gamesPerRound,"","Black "&amp;Pairings!E24)</f>
        <v>Black G.03</v>
      </c>
      <c r="F23" s="104"/>
      <c r="G23" s="100" t="s">
        <v>452</v>
      </c>
      <c r="H23" s="101">
        <f t="shared" si="1"/>
        <v>23</v>
      </c>
      <c r="I23" s="102" t="str">
        <f ca="1">IF($B23&gt;gamesPerRound,"","White "&amp;OFFSET(Pairings!$D$1,gamesPerRound+H23,0))</f>
        <v>White P.03</v>
      </c>
      <c r="J23" s="103" t="s">
        <v>450</v>
      </c>
      <c r="K23" s="102" t="str">
        <f ca="1">IF($B23&gt;gamesPerRound,"","Black "&amp;OFFSET(Pairings!$E$1,gamesPerRound+H23,0))</f>
        <v>Black E.03</v>
      </c>
      <c r="L23" s="104"/>
      <c r="M23" s="100" t="s">
        <v>453</v>
      </c>
      <c r="N23" s="101">
        <f t="shared" si="2"/>
        <v>23</v>
      </c>
      <c r="O23" s="102" t="str">
        <f ca="1">IF($B23&gt;gamesPerRound,"","White "&amp;OFFSET(Pairings!$D$1,2*gamesPerRound+N23,0))</f>
        <v>White L.03</v>
      </c>
      <c r="P23" s="103" t="s">
        <v>450</v>
      </c>
      <c r="Q23" s="102" t="str">
        <f ca="1">IF($B23&gt;gamesPerRound,"","Black "&amp;OFFSET(Pairings!$E$1,2*gamesPerRound+N23,0))</f>
        <v>Black K.03</v>
      </c>
      <c r="R23" s="104"/>
    </row>
    <row r="24" spans="1:18" s="106" customFormat="1" ht="113.25" customHeight="1" x14ac:dyDescent="0.2">
      <c r="A24" s="100" t="s">
        <v>451</v>
      </c>
      <c r="B24" s="101">
        <f t="shared" si="0"/>
        <v>24</v>
      </c>
      <c r="C24" s="102" t="str">
        <f ca="1">IF($B24&gt;gamesPerRound,"","White "&amp;Pairings!D25)</f>
        <v>White C.03</v>
      </c>
      <c r="D24" s="103" t="s">
        <v>450</v>
      </c>
      <c r="E24" s="102" t="str">
        <f ca="1">IF($B24&gt;gamesPerRound,"","Black "&amp;Pairings!E25)</f>
        <v>Black R.03</v>
      </c>
      <c r="F24" s="104"/>
      <c r="G24" s="100" t="s">
        <v>452</v>
      </c>
      <c r="H24" s="101">
        <f t="shared" si="1"/>
        <v>24</v>
      </c>
      <c r="I24" s="102" t="str">
        <f ca="1">IF($B24&gt;gamesPerRound,"","White "&amp;OFFSET(Pairings!$D$1,gamesPerRound+H24,0))</f>
        <v>White A.03</v>
      </c>
      <c r="J24" s="103" t="s">
        <v>450</v>
      </c>
      <c r="K24" s="102" t="str">
        <f ca="1">IF($B24&gt;gamesPerRound,"","Black "&amp;OFFSET(Pairings!$E$1,gamesPerRound+H24,0))</f>
        <v>Black B.03</v>
      </c>
      <c r="L24" s="104"/>
      <c r="M24" s="100" t="s">
        <v>453</v>
      </c>
      <c r="N24" s="101">
        <f t="shared" si="2"/>
        <v>24</v>
      </c>
      <c r="O24" s="102" t="str">
        <f ca="1">IF($B24&gt;gamesPerRound,"","White "&amp;OFFSET(Pairings!$D$1,2*gamesPerRound+N24,0))</f>
        <v>White O.03</v>
      </c>
      <c r="P24" s="103" t="s">
        <v>450</v>
      </c>
      <c r="Q24" s="102" t="str">
        <f ca="1">IF($B24&gt;gamesPerRound,"","Black "&amp;OFFSET(Pairings!$E$1,2*gamesPerRound+N24,0))</f>
        <v>Black H.03</v>
      </c>
      <c r="R24" s="104"/>
    </row>
    <row r="25" spans="1:18" s="106" customFormat="1" ht="113.25" customHeight="1" x14ac:dyDescent="0.2">
      <c r="A25" s="100" t="s">
        <v>451</v>
      </c>
      <c r="B25" s="101">
        <f t="shared" si="0"/>
        <v>25</v>
      </c>
      <c r="C25" s="102" t="str">
        <f ca="1">IF($B25&gt;gamesPerRound,"","White "&amp;Pairings!D26)</f>
        <v>White J.03</v>
      </c>
      <c r="D25" s="103" t="s">
        <v>450</v>
      </c>
      <c r="E25" s="102" t="str">
        <f ca="1">IF($B25&gt;gamesPerRound,"","Black "&amp;Pairings!E26)</f>
        <v>Black L.03</v>
      </c>
      <c r="F25" s="104"/>
      <c r="G25" s="100" t="s">
        <v>452</v>
      </c>
      <c r="H25" s="101">
        <f t="shared" si="1"/>
        <v>25</v>
      </c>
      <c r="I25" s="102" t="str">
        <f ca="1">IF($B25&gt;gamesPerRound,"","White "&amp;OFFSET(Pairings!$D$1,gamesPerRound+H25,0))</f>
        <v>White R.03</v>
      </c>
      <c r="J25" s="103" t="s">
        <v>450</v>
      </c>
      <c r="K25" s="102" t="str">
        <f ca="1">IF($B25&gt;gamesPerRound,"","Black "&amp;OFFSET(Pairings!$E$1,gamesPerRound+H25,0))</f>
        <v>Black S.03</v>
      </c>
      <c r="L25" s="104"/>
      <c r="M25" s="100" t="s">
        <v>453</v>
      </c>
      <c r="N25" s="101">
        <f t="shared" si="2"/>
        <v>25</v>
      </c>
      <c r="O25" s="102" t="str">
        <f ca="1">IF($B25&gt;gamesPerRound,"","White "&amp;OFFSET(Pairings!$D$1,2*gamesPerRound+N25,0))</f>
        <v>White N.03</v>
      </c>
      <c r="P25" s="103" t="s">
        <v>450</v>
      </c>
      <c r="Q25" s="102" t="str">
        <f ca="1">IF($B25&gt;gamesPerRound,"","Black "&amp;OFFSET(Pairings!$E$1,2*gamesPerRound+N25,0))</f>
        <v>Black C.03</v>
      </c>
      <c r="R25" s="104"/>
    </row>
    <row r="26" spans="1:18" s="106" customFormat="1" ht="113.25" customHeight="1" x14ac:dyDescent="0.2">
      <c r="A26" s="100" t="s">
        <v>451</v>
      </c>
      <c r="B26" s="101">
        <f t="shared" si="0"/>
        <v>26</v>
      </c>
      <c r="C26" s="102" t="str">
        <f ca="1">IF($B26&gt;gamesPerRound,"","White "&amp;Pairings!D27)</f>
        <v>White H.03</v>
      </c>
      <c r="D26" s="103" t="s">
        <v>450</v>
      </c>
      <c r="E26" s="102" t="str">
        <f ca="1">IF($B26&gt;gamesPerRound,"","Black "&amp;Pairings!E27)</f>
        <v>Black Q.03</v>
      </c>
      <c r="F26" s="104"/>
      <c r="G26" s="100" t="s">
        <v>452</v>
      </c>
      <c r="H26" s="101">
        <f t="shared" si="1"/>
        <v>26</v>
      </c>
      <c r="I26" s="102" t="str">
        <f ca="1">IF($B26&gt;gamesPerRound,"","White "&amp;OFFSET(Pairings!$D$1,gamesPerRound+H26,0))</f>
        <v>White C.03</v>
      </c>
      <c r="J26" s="103" t="s">
        <v>450</v>
      </c>
      <c r="K26" s="102" t="str">
        <f ca="1">IF($B26&gt;gamesPerRound,"","Black "&amp;OFFSET(Pairings!$E$1,gamesPerRound+H26,0))</f>
        <v>Black O.03</v>
      </c>
      <c r="L26" s="104"/>
      <c r="M26" s="100" t="s">
        <v>453</v>
      </c>
      <c r="N26" s="101">
        <f t="shared" si="2"/>
        <v>26</v>
      </c>
      <c r="O26" s="102" t="str">
        <f ca="1">IF($B26&gt;gamesPerRound,"","White "&amp;OFFSET(Pairings!$D$1,2*gamesPerRound+N26,0))</f>
        <v>White S.03</v>
      </c>
      <c r="P26" s="103" t="s">
        <v>450</v>
      </c>
      <c r="Q26" s="102" t="str">
        <f ca="1">IF($B26&gt;gamesPerRound,"","Black "&amp;OFFSET(Pairings!$E$1,2*gamesPerRound+N26,0))</f>
        <v>Black I.03</v>
      </c>
      <c r="R26" s="104"/>
    </row>
    <row r="27" spans="1:18" s="106" customFormat="1" ht="113.25" customHeight="1" x14ac:dyDescent="0.2">
      <c r="A27" s="100" t="s">
        <v>451</v>
      </c>
      <c r="B27" s="101">
        <f t="shared" si="0"/>
        <v>27</v>
      </c>
      <c r="C27" s="102" t="str">
        <f ca="1">IF($B27&gt;gamesPerRound,"","White "&amp;Pairings!D28)</f>
        <v>White S.03</v>
      </c>
      <c r="D27" s="103" t="s">
        <v>450</v>
      </c>
      <c r="E27" s="102" t="str">
        <f ca="1">IF($B27&gt;gamesPerRound,"","Black "&amp;Pairings!E28)</f>
        <v>Black M.03</v>
      </c>
      <c r="F27" s="104"/>
      <c r="G27" s="100" t="s">
        <v>452</v>
      </c>
      <c r="H27" s="101">
        <f t="shared" si="1"/>
        <v>27</v>
      </c>
      <c r="I27" s="102" t="str">
        <f ca="1">IF($B27&gt;gamesPerRound,"","White "&amp;OFFSET(Pairings!$D$1,gamesPerRound+H27,0))</f>
        <v>White L.03</v>
      </c>
      <c r="J27" s="103" t="s">
        <v>450</v>
      </c>
      <c r="K27" s="102" t="str">
        <f ca="1">IF($B27&gt;gamesPerRound,"","Black "&amp;OFFSET(Pairings!$E$1,gamesPerRound+H27,0))</f>
        <v>Black H.03</v>
      </c>
      <c r="L27" s="104"/>
      <c r="M27" s="100" t="s">
        <v>453</v>
      </c>
      <c r="N27" s="101">
        <f t="shared" si="2"/>
        <v>27</v>
      </c>
      <c r="O27" s="102" t="str">
        <f ca="1">IF($B27&gt;gamesPerRound,"","White "&amp;OFFSET(Pairings!$D$1,2*gamesPerRound+N27,0))</f>
        <v>White M.03</v>
      </c>
      <c r="P27" s="103" t="s">
        <v>450</v>
      </c>
      <c r="Q27" s="102" t="str">
        <f ca="1">IF($B27&gt;gamesPerRound,"","Black "&amp;OFFSET(Pairings!$E$1,2*gamesPerRound+N27,0))</f>
        <v>Black Q.03</v>
      </c>
      <c r="R27" s="104"/>
    </row>
    <row r="28" spans="1:18" s="106" customFormat="1" ht="113.25" customHeight="1" x14ac:dyDescent="0.2">
      <c r="A28" s="100" t="s">
        <v>451</v>
      </c>
      <c r="B28" s="101">
        <f t="shared" si="0"/>
        <v>28</v>
      </c>
      <c r="C28" s="102" t="str">
        <f ca="1">IF($B28&gt;gamesPerRound,"","White "&amp;Pairings!D29)</f>
        <v>White E.03</v>
      </c>
      <c r="D28" s="103" t="s">
        <v>450</v>
      </c>
      <c r="E28" s="102" t="str">
        <f ca="1">IF($B28&gt;gamesPerRound,"","Black "&amp;Pairings!E29)</f>
        <v>Black F.03</v>
      </c>
      <c r="F28" s="104"/>
      <c r="G28" s="100" t="s">
        <v>452</v>
      </c>
      <c r="H28" s="101">
        <f t="shared" si="1"/>
        <v>28</v>
      </c>
      <c r="I28" s="102" t="str">
        <f ca="1">IF($B28&gt;gamesPerRound,"","White "&amp;OFFSET(Pairings!$D$1,gamesPerRound+H28,0))</f>
        <v>White D.03</v>
      </c>
      <c r="J28" s="103" t="s">
        <v>450</v>
      </c>
      <c r="K28" s="102" t="str">
        <f ca="1">IF($B28&gt;gamesPerRound,"","Black "&amp;OFFSET(Pairings!$E$1,gamesPerRound+H28,0))</f>
        <v>Black N.03</v>
      </c>
      <c r="L28" s="104"/>
      <c r="M28" s="100" t="s">
        <v>453</v>
      </c>
      <c r="N28" s="101">
        <f t="shared" si="2"/>
        <v>28</v>
      </c>
      <c r="O28" s="102" t="str">
        <f ca="1">IF($B28&gt;gamesPerRound,"","White "&amp;OFFSET(Pairings!$D$1,2*gamesPerRound+N28,0))</f>
        <v>White E.03</v>
      </c>
      <c r="P28" s="103" t="s">
        <v>450</v>
      </c>
      <c r="Q28" s="102" t="str">
        <f ca="1">IF($B28&gt;gamesPerRound,"","Black "&amp;OFFSET(Pairings!$E$1,2*gamesPerRound+N28,0))</f>
        <v>Black A.03</v>
      </c>
      <c r="R28" s="104"/>
    </row>
    <row r="29" spans="1:18" s="106" customFormat="1" ht="113.25" customHeight="1" x14ac:dyDescent="0.2">
      <c r="A29" s="100" t="s">
        <v>451</v>
      </c>
      <c r="B29" s="101">
        <f t="shared" si="0"/>
        <v>29</v>
      </c>
      <c r="C29" s="102" t="str">
        <f ca="1">IF($B29&gt;gamesPerRound,"","White "&amp;Pairings!D30)</f>
        <v>White M.04</v>
      </c>
      <c r="D29" s="103" t="s">
        <v>450</v>
      </c>
      <c r="E29" s="102" t="str">
        <f ca="1">IF($B29&gt;gamesPerRound,"","Black "&amp;Pairings!E30)</f>
        <v>Black I.03</v>
      </c>
      <c r="F29" s="104"/>
      <c r="G29" s="100" t="s">
        <v>452</v>
      </c>
      <c r="H29" s="101">
        <f t="shared" si="1"/>
        <v>29</v>
      </c>
      <c r="I29" s="102" t="str">
        <f ca="1">IF($B29&gt;gamesPerRound,"","White "&amp;OFFSET(Pairings!$D$1,gamesPerRound+H29,0))</f>
        <v>White S.04</v>
      </c>
      <c r="J29" s="103" t="s">
        <v>450</v>
      </c>
      <c r="K29" s="102" t="str">
        <f ca="1">IF($B29&gt;gamesPerRound,"","Black "&amp;OFFSET(Pairings!$E$1,gamesPerRound+H29,0))</f>
        <v>Black F.03</v>
      </c>
      <c r="L29" s="104"/>
      <c r="M29" s="100" t="s">
        <v>453</v>
      </c>
      <c r="N29" s="101">
        <f t="shared" si="2"/>
        <v>29</v>
      </c>
      <c r="O29" s="102" t="str">
        <f ca="1">IF($B29&gt;gamesPerRound,"","White "&amp;OFFSET(Pairings!$D$1,2*gamesPerRound+N29,0))</f>
        <v>White L.04</v>
      </c>
      <c r="P29" s="103" t="s">
        <v>450</v>
      </c>
      <c r="Q29" s="102" t="str">
        <f ca="1">IF($B29&gt;gamesPerRound,"","Black "&amp;OFFSET(Pairings!$E$1,2*gamesPerRound+N29,0))</f>
        <v>Black B.03</v>
      </c>
      <c r="R29" s="104"/>
    </row>
    <row r="30" spans="1:18" s="106" customFormat="1" ht="113.25" customHeight="1" x14ac:dyDescent="0.2">
      <c r="A30" s="100" t="s">
        <v>451</v>
      </c>
      <c r="B30" s="101">
        <f t="shared" si="0"/>
        <v>30</v>
      </c>
      <c r="C30" s="102" t="str">
        <f ca="1">IF($B30&gt;gamesPerRound,"","White "&amp;Pairings!D31)</f>
        <v>White E.04</v>
      </c>
      <c r="D30" s="103" t="s">
        <v>450</v>
      </c>
      <c r="E30" s="102" t="str">
        <f ca="1">IF($B30&gt;gamesPerRound,"","Black "&amp;Pairings!E31)</f>
        <v>Black H.04</v>
      </c>
      <c r="F30" s="104"/>
      <c r="G30" s="100" t="s">
        <v>452</v>
      </c>
      <c r="H30" s="101">
        <f t="shared" si="1"/>
        <v>30</v>
      </c>
      <c r="I30" s="102" t="str">
        <f ca="1">IF($B30&gt;gamesPerRound,"","White "&amp;OFFSET(Pairings!$D$1,gamesPerRound+H30,0))</f>
        <v>White F.04</v>
      </c>
      <c r="J30" s="103" t="s">
        <v>450</v>
      </c>
      <c r="K30" s="102" t="str">
        <f ca="1">IF($B30&gt;gamesPerRound,"","Black "&amp;OFFSET(Pairings!$E$1,gamesPerRound+H30,0))</f>
        <v>Black N.04</v>
      </c>
      <c r="L30" s="104"/>
      <c r="M30" s="100" t="s">
        <v>453</v>
      </c>
      <c r="N30" s="101">
        <f t="shared" si="2"/>
        <v>30</v>
      </c>
      <c r="O30" s="102" t="str">
        <f ca="1">IF($B30&gt;gamesPerRound,"","White "&amp;OFFSET(Pairings!$D$1,2*gamesPerRound+N30,0))</f>
        <v>White H.04</v>
      </c>
      <c r="P30" s="103" t="s">
        <v>450</v>
      </c>
      <c r="Q30" s="102" t="str">
        <f ca="1">IF($B30&gt;gamesPerRound,"","Black "&amp;OFFSET(Pairings!$E$1,2*gamesPerRound+N30,0))</f>
        <v>Black R.04</v>
      </c>
      <c r="R30" s="104"/>
    </row>
    <row r="31" spans="1:18" s="106" customFormat="1" ht="113.25" customHeight="1" x14ac:dyDescent="0.2">
      <c r="A31" s="100" t="s">
        <v>451</v>
      </c>
      <c r="B31" s="101">
        <f t="shared" si="0"/>
        <v>31</v>
      </c>
      <c r="C31" s="102" t="str">
        <f ca="1">IF($B31&gt;gamesPerRound,"","White "&amp;Pairings!D32)</f>
        <v>White N.04</v>
      </c>
      <c r="D31" s="103" t="s">
        <v>450</v>
      </c>
      <c r="E31" s="102" t="str">
        <f ca="1">IF($B31&gt;gamesPerRound,"","Black "&amp;Pairings!E32)</f>
        <v>Black A.04</v>
      </c>
      <c r="F31" s="104"/>
      <c r="G31" s="100" t="s">
        <v>452</v>
      </c>
      <c r="H31" s="101">
        <f t="shared" si="1"/>
        <v>31</v>
      </c>
      <c r="I31" s="102" t="str">
        <f ca="1">IF($B31&gt;gamesPerRound,"","White "&amp;OFFSET(Pairings!$D$1,gamesPerRound+H31,0))</f>
        <v>White D.04</v>
      </c>
      <c r="J31" s="103" t="s">
        <v>450</v>
      </c>
      <c r="K31" s="102" t="str">
        <f ca="1">IF($B31&gt;gamesPerRound,"","Black "&amp;OFFSET(Pairings!$E$1,gamesPerRound+H31,0))</f>
        <v>Black G.04</v>
      </c>
      <c r="L31" s="104"/>
      <c r="M31" s="100" t="s">
        <v>453</v>
      </c>
      <c r="N31" s="101">
        <f t="shared" si="2"/>
        <v>31</v>
      </c>
      <c r="O31" s="102" t="str">
        <f ca="1">IF($B31&gt;gamesPerRound,"","White "&amp;OFFSET(Pairings!$D$1,2*gamesPerRound+N31,0))</f>
        <v>White O.04</v>
      </c>
      <c r="P31" s="103" t="s">
        <v>450</v>
      </c>
      <c r="Q31" s="102" t="str">
        <f ca="1">IF($B31&gt;gamesPerRound,"","Black "&amp;OFFSET(Pairings!$E$1,2*gamesPerRound+N31,0))</f>
        <v>Black N.04</v>
      </c>
      <c r="R31" s="104"/>
    </row>
    <row r="32" spans="1:18" s="106" customFormat="1" ht="113.25" customHeight="1" x14ac:dyDescent="0.2">
      <c r="A32" s="100" t="s">
        <v>451</v>
      </c>
      <c r="B32" s="101">
        <f t="shared" si="0"/>
        <v>32</v>
      </c>
      <c r="C32" s="102" t="str">
        <f ca="1">IF($B32&gt;gamesPerRound,"","White "&amp;Pairings!D33)</f>
        <v>White J.04</v>
      </c>
      <c r="D32" s="103" t="s">
        <v>450</v>
      </c>
      <c r="E32" s="102" t="str">
        <f ca="1">IF($B32&gt;gamesPerRound,"","Black "&amp;Pairings!E33)</f>
        <v>Black R.04</v>
      </c>
      <c r="F32" s="104"/>
      <c r="G32" s="100" t="s">
        <v>452</v>
      </c>
      <c r="H32" s="101">
        <f t="shared" si="1"/>
        <v>32</v>
      </c>
      <c r="I32" s="102" t="str">
        <f ca="1">IF($B32&gt;gamesPerRound,"","White "&amp;OFFSET(Pairings!$D$1,gamesPerRound+H32,0))</f>
        <v>White B.04</v>
      </c>
      <c r="J32" s="103" t="s">
        <v>450</v>
      </c>
      <c r="K32" s="102" t="str">
        <f ca="1">IF($B32&gt;gamesPerRound,"","Black "&amp;OFFSET(Pairings!$E$1,gamesPerRound+H32,0))</f>
        <v>Black C.04</v>
      </c>
      <c r="L32" s="104"/>
      <c r="M32" s="100" t="s">
        <v>453</v>
      </c>
      <c r="N32" s="101">
        <f t="shared" si="2"/>
        <v>32</v>
      </c>
      <c r="O32" s="102" t="str">
        <f ca="1">IF($B32&gt;gamesPerRound,"","White "&amp;OFFSET(Pairings!$D$1,2*gamesPerRound+N32,0))</f>
        <v>White E.04</v>
      </c>
      <c r="P32" s="103" t="s">
        <v>450</v>
      </c>
      <c r="Q32" s="102" t="str">
        <f ca="1">IF($B32&gt;gamesPerRound,"","Black "&amp;OFFSET(Pairings!$E$1,2*gamesPerRound+N32,0))</f>
        <v>Black B.04</v>
      </c>
      <c r="R32" s="104"/>
    </row>
    <row r="33" spans="1:18" s="106" customFormat="1" ht="113.25" customHeight="1" x14ac:dyDescent="0.2">
      <c r="A33" s="100" t="s">
        <v>451</v>
      </c>
      <c r="B33" s="101">
        <f t="shared" si="0"/>
        <v>33</v>
      </c>
      <c r="C33" s="102" t="str">
        <f ca="1">IF($B33&gt;gamesPerRound,"","White "&amp;Pairings!D34)</f>
        <v>White F.04</v>
      </c>
      <c r="D33" s="103" t="s">
        <v>450</v>
      </c>
      <c r="E33" s="102" t="str">
        <f ca="1">IF($B33&gt;gamesPerRound,"","Black "&amp;Pairings!E34)</f>
        <v>Black Q.04</v>
      </c>
      <c r="F33" s="104"/>
      <c r="G33" s="100" t="s">
        <v>452</v>
      </c>
      <c r="H33" s="101">
        <f t="shared" si="1"/>
        <v>33</v>
      </c>
      <c r="I33" s="102" t="str">
        <f ca="1">IF($B33&gt;gamesPerRound,"","White "&amp;OFFSET(Pairings!$D$1,gamesPerRound+H33,0))</f>
        <v>White Q.04</v>
      </c>
      <c r="J33" s="103" t="s">
        <v>450</v>
      </c>
      <c r="K33" s="102" t="str">
        <f ca="1">IF($B33&gt;gamesPerRound,"","Black "&amp;OFFSET(Pairings!$E$1,gamesPerRound+H33,0))</f>
        <v>Black O.04</v>
      </c>
      <c r="L33" s="104"/>
      <c r="M33" s="100" t="s">
        <v>453</v>
      </c>
      <c r="N33" s="101">
        <f t="shared" si="2"/>
        <v>33</v>
      </c>
      <c r="O33" s="102" t="str">
        <f ca="1">IF($B33&gt;gamesPerRound,"","White "&amp;OFFSET(Pairings!$D$1,2*gamesPerRound+N33,0))</f>
        <v>White K.04</v>
      </c>
      <c r="P33" s="103" t="s">
        <v>450</v>
      </c>
      <c r="Q33" s="102" t="str">
        <f ca="1">IF($B33&gt;gamesPerRound,"","Black "&amp;OFFSET(Pairings!$E$1,2*gamesPerRound+N33,0))</f>
        <v>Black J.04</v>
      </c>
      <c r="R33" s="104"/>
    </row>
    <row r="34" spans="1:18" s="106" customFormat="1" ht="113.25" customHeight="1" x14ac:dyDescent="0.2">
      <c r="A34" s="100" t="s">
        <v>451</v>
      </c>
      <c r="B34" s="101">
        <f t="shared" si="0"/>
        <v>34</v>
      </c>
      <c r="C34" s="102" t="str">
        <f ca="1">IF($B34&gt;gamesPerRound,"","White "&amp;Pairings!D35)</f>
        <v>White S.04</v>
      </c>
      <c r="D34" s="103" t="s">
        <v>450</v>
      </c>
      <c r="E34" s="102" t="str">
        <f ca="1">IF($B34&gt;gamesPerRound,"","Black "&amp;Pairings!E35)</f>
        <v>Black D.04</v>
      </c>
      <c r="F34" s="104"/>
      <c r="G34" s="100" t="s">
        <v>452</v>
      </c>
      <c r="H34" s="101">
        <f t="shared" si="1"/>
        <v>34</v>
      </c>
      <c r="I34" s="102" t="str">
        <f ca="1">IF($B34&gt;gamesPerRound,"","White "&amp;OFFSET(Pairings!$D$1,gamesPerRound+H34,0))</f>
        <v>White R.04</v>
      </c>
      <c r="J34" s="103" t="s">
        <v>450</v>
      </c>
      <c r="K34" s="102" t="str">
        <f ca="1">IF($B34&gt;gamesPerRound,"","Black "&amp;OFFSET(Pairings!$E$1,gamesPerRound+H34,0))</f>
        <v>Black E.04</v>
      </c>
      <c r="L34" s="104"/>
      <c r="M34" s="100" t="s">
        <v>453</v>
      </c>
      <c r="N34" s="101">
        <f t="shared" si="2"/>
        <v>34</v>
      </c>
      <c r="O34" s="102" t="str">
        <f ca="1">IF($B34&gt;gamesPerRound,"","White "&amp;OFFSET(Pairings!$D$1,2*gamesPerRound+N34,0))</f>
        <v>White M.04</v>
      </c>
      <c r="P34" s="103" t="s">
        <v>450</v>
      </c>
      <c r="Q34" s="102" t="str">
        <f ca="1">IF($B34&gt;gamesPerRound,"","Black "&amp;OFFSET(Pairings!$E$1,2*gamesPerRound+N34,0))</f>
        <v>Black S.04</v>
      </c>
      <c r="R34" s="104"/>
    </row>
    <row r="35" spans="1:18" s="106" customFormat="1" ht="113.25" customHeight="1" x14ac:dyDescent="0.2">
      <c r="A35" s="100" t="s">
        <v>451</v>
      </c>
      <c r="B35" s="101">
        <f t="shared" si="0"/>
        <v>35</v>
      </c>
      <c r="C35" s="102" t="str">
        <f ca="1">IF($B35&gt;gamesPerRound,"","White "&amp;Pairings!D36)</f>
        <v>White O.04</v>
      </c>
      <c r="D35" s="103" t="s">
        <v>450</v>
      </c>
      <c r="E35" s="102" t="str">
        <f ca="1">IF($B35&gt;gamesPerRound,"","Black "&amp;Pairings!E36)</f>
        <v>Black L.04</v>
      </c>
      <c r="F35" s="104"/>
      <c r="G35" s="100" t="s">
        <v>452</v>
      </c>
      <c r="H35" s="101">
        <f t="shared" si="1"/>
        <v>35</v>
      </c>
      <c r="I35" s="102" t="str">
        <f ca="1">IF($B35&gt;gamesPerRound,"","White "&amp;OFFSET(Pairings!$D$1,gamesPerRound+H35,0))</f>
        <v>White J.04</v>
      </c>
      <c r="J35" s="103" t="s">
        <v>450</v>
      </c>
      <c r="K35" s="102" t="str">
        <f ca="1">IF($B35&gt;gamesPerRound,"","Black "&amp;OFFSET(Pairings!$E$1,gamesPerRound+H35,0))</f>
        <v>Black P.04</v>
      </c>
      <c r="L35" s="104"/>
      <c r="M35" s="100" t="s">
        <v>453</v>
      </c>
      <c r="N35" s="101">
        <f t="shared" si="2"/>
        <v>35</v>
      </c>
      <c r="O35" s="102" t="str">
        <f ca="1">IF($B35&gt;gamesPerRound,"","White "&amp;OFFSET(Pairings!$D$1,2*gamesPerRound+N35,0))</f>
        <v>White C.04</v>
      </c>
      <c r="P35" s="103" t="s">
        <v>450</v>
      </c>
      <c r="Q35" s="102" t="str">
        <f ca="1">IF($B35&gt;gamesPerRound,"","Black "&amp;OFFSET(Pairings!$E$1,2*gamesPerRound+N35,0))</f>
        <v>Black P.04</v>
      </c>
      <c r="R35" s="104"/>
    </row>
    <row r="36" spans="1:18" s="106" customFormat="1" ht="113.25" customHeight="1" x14ac:dyDescent="0.2">
      <c r="A36" s="100" t="s">
        <v>451</v>
      </c>
      <c r="B36" s="101">
        <f t="shared" si="0"/>
        <v>36</v>
      </c>
      <c r="C36" s="102" t="str">
        <f ca="1">IF($B36&gt;gamesPerRound,"","White "&amp;Pairings!D37)</f>
        <v>White I.04</v>
      </c>
      <c r="D36" s="103" t="s">
        <v>450</v>
      </c>
      <c r="E36" s="102" t="str">
        <f ca="1">IF($B36&gt;gamesPerRound,"","Black "&amp;Pairings!E37)</f>
        <v>Black B.04</v>
      </c>
      <c r="F36" s="104"/>
      <c r="G36" s="100" t="s">
        <v>452</v>
      </c>
      <c r="H36" s="101">
        <f t="shared" si="1"/>
        <v>36</v>
      </c>
      <c r="I36" s="102" t="str">
        <f ca="1">IF($B36&gt;gamesPerRound,"","White "&amp;OFFSET(Pairings!$D$1,gamesPerRound+H36,0))</f>
        <v>White A.04</v>
      </c>
      <c r="J36" s="103" t="s">
        <v>450</v>
      </c>
      <c r="K36" s="102" t="str">
        <f ca="1">IF($B36&gt;gamesPerRound,"","Black "&amp;OFFSET(Pairings!$E$1,gamesPerRound+H36,0))</f>
        <v>Black K.04</v>
      </c>
      <c r="L36" s="104"/>
      <c r="M36" s="100" t="s">
        <v>453</v>
      </c>
      <c r="N36" s="101">
        <f t="shared" si="2"/>
        <v>36</v>
      </c>
      <c r="O36" s="102" t="str">
        <f ca="1">IF($B36&gt;gamesPerRound,"","White "&amp;OFFSET(Pairings!$D$1,2*gamesPerRound+N36,0))</f>
        <v>White A.04</v>
      </c>
      <c r="P36" s="103" t="s">
        <v>450</v>
      </c>
      <c r="Q36" s="102" t="str">
        <f ca="1">IF($B36&gt;gamesPerRound,"","Black "&amp;OFFSET(Pairings!$E$1,2*gamesPerRound+N36,0))</f>
        <v>Black I.04</v>
      </c>
      <c r="R36" s="104"/>
    </row>
    <row r="37" spans="1:18" s="106" customFormat="1" ht="113.25" customHeight="1" x14ac:dyDescent="0.2">
      <c r="A37" s="100" t="s">
        <v>451</v>
      </c>
      <c r="B37" s="101">
        <f t="shared" si="0"/>
        <v>37</v>
      </c>
      <c r="C37" s="102" t="str">
        <f ca="1">IF($B37&gt;gamesPerRound,"","White "&amp;Pairings!D38)</f>
        <v>White K.04</v>
      </c>
      <c r="D37" s="103" t="s">
        <v>450</v>
      </c>
      <c r="E37" s="102" t="str">
        <f ca="1">IF($B37&gt;gamesPerRound,"","Black "&amp;Pairings!E38)</f>
        <v>Black C.04</v>
      </c>
      <c r="F37" s="104"/>
      <c r="G37" s="100" t="s">
        <v>452</v>
      </c>
      <c r="H37" s="101">
        <f t="shared" si="1"/>
        <v>37</v>
      </c>
      <c r="I37" s="102" t="str">
        <f ca="1">IF($B37&gt;gamesPerRound,"","White "&amp;OFFSET(Pairings!$D$1,gamesPerRound+H37,0))</f>
        <v>White I.04</v>
      </c>
      <c r="J37" s="103" t="s">
        <v>450</v>
      </c>
      <c r="K37" s="102" t="str">
        <f ca="1">IF($B37&gt;gamesPerRound,"","Black "&amp;OFFSET(Pairings!$E$1,gamesPerRound+H37,0))</f>
        <v>Black L.04</v>
      </c>
      <c r="L37" s="104"/>
      <c r="M37" s="100" t="s">
        <v>453</v>
      </c>
      <c r="N37" s="101">
        <f t="shared" si="2"/>
        <v>37</v>
      </c>
      <c r="O37" s="102" t="str">
        <f ca="1">IF($B37&gt;gamesPerRound,"","White "&amp;OFFSET(Pairings!$D$1,2*gamesPerRound+N37,0))</f>
        <v>White Q.04</v>
      </c>
      <c r="P37" s="103" t="s">
        <v>450</v>
      </c>
      <c r="Q37" s="102" t="str">
        <f ca="1">IF($B37&gt;gamesPerRound,"","Black "&amp;OFFSET(Pairings!$E$1,2*gamesPerRound+N37,0))</f>
        <v>Black D.04</v>
      </c>
      <c r="R37" s="104"/>
    </row>
    <row r="38" spans="1:18" s="106" customFormat="1" ht="113.25" customHeight="1" x14ac:dyDescent="0.2">
      <c r="A38" s="100" t="s">
        <v>451</v>
      </c>
      <c r="B38" s="101">
        <f t="shared" si="0"/>
        <v>38</v>
      </c>
      <c r="C38" s="102" t="str">
        <f ca="1">IF($B38&gt;gamesPerRound,"","White "&amp;Pairings!D39)</f>
        <v>White P.04</v>
      </c>
      <c r="D38" s="103" t="s">
        <v>450</v>
      </c>
      <c r="E38" s="102" t="str">
        <f ca="1">IF($B38&gt;gamesPerRound,"","Black "&amp;Pairings!E39)</f>
        <v>Black G.04</v>
      </c>
      <c r="F38" s="104"/>
      <c r="G38" s="100" t="s">
        <v>452</v>
      </c>
      <c r="H38" s="101">
        <f t="shared" si="1"/>
        <v>38</v>
      </c>
      <c r="I38" s="102" t="str">
        <f ca="1">IF($B38&gt;gamesPerRound,"","White "&amp;OFFSET(Pairings!$D$1,gamesPerRound+H38,0))</f>
        <v>White H.04</v>
      </c>
      <c r="J38" s="103" t="s">
        <v>450</v>
      </c>
      <c r="K38" s="102" t="str">
        <f ca="1">IF($B38&gt;gamesPerRound,"","Black "&amp;OFFSET(Pairings!$E$1,gamesPerRound+H38,0))</f>
        <v>Black M.04</v>
      </c>
      <c r="L38" s="104"/>
      <c r="M38" s="100" t="s">
        <v>453</v>
      </c>
      <c r="N38" s="101">
        <f t="shared" si="2"/>
        <v>38</v>
      </c>
      <c r="O38" s="102" t="str">
        <f ca="1">IF($B38&gt;gamesPerRound,"","White "&amp;OFFSET(Pairings!$D$1,2*gamesPerRound+N38,0))</f>
        <v>White G.04</v>
      </c>
      <c r="P38" s="103" t="s">
        <v>450</v>
      </c>
      <c r="Q38" s="102" t="str">
        <f ca="1">IF($B38&gt;gamesPerRound,"","Black "&amp;OFFSET(Pairings!$E$1,2*gamesPerRound+N38,0))</f>
        <v>Black F.04</v>
      </c>
      <c r="R38" s="104"/>
    </row>
    <row r="39" spans="1:18" s="106" customFormat="1" ht="113.25" customHeight="1" x14ac:dyDescent="0.2">
      <c r="A39" s="100" t="s">
        <v>451</v>
      </c>
      <c r="B39" s="101">
        <f t="shared" si="0"/>
        <v>39</v>
      </c>
      <c r="C39" s="102" t="str">
        <f ca="1">IF($B39&gt;gamesPerRound,"","White "&amp;Pairings!D40)</f>
        <v>White B.05</v>
      </c>
      <c r="D39" s="103" t="s">
        <v>450</v>
      </c>
      <c r="E39" s="102" t="str">
        <f ca="1">IF($B39&gt;gamesPerRound,"","Black "&amp;Pairings!E40)</f>
        <v>Black D.05</v>
      </c>
      <c r="F39" s="104"/>
      <c r="G39" s="100" t="s">
        <v>452</v>
      </c>
      <c r="H39" s="101">
        <f t="shared" si="1"/>
        <v>39</v>
      </c>
      <c r="I39" s="102" t="str">
        <f ca="1">IF($B39&gt;gamesPerRound,"","White "&amp;OFFSET(Pairings!$D$1,gamesPerRound+H39,0))</f>
        <v>White D.05</v>
      </c>
      <c r="J39" s="103" t="s">
        <v>450</v>
      </c>
      <c r="K39" s="102" t="str">
        <f ca="1">IF($B39&gt;gamesPerRound,"","Black "&amp;OFFSET(Pairings!$E$1,gamesPerRound+H39,0))</f>
        <v>Black G.05</v>
      </c>
      <c r="L39" s="104"/>
      <c r="M39" s="100" t="s">
        <v>453</v>
      </c>
      <c r="N39" s="101">
        <f t="shared" si="2"/>
        <v>39</v>
      </c>
      <c r="O39" s="102" t="str">
        <f ca="1">IF($B39&gt;gamesPerRound,"","White "&amp;OFFSET(Pairings!$D$1,2*gamesPerRound+N39,0))</f>
        <v>White P.05</v>
      </c>
      <c r="P39" s="103" t="s">
        <v>450</v>
      </c>
      <c r="Q39" s="102" t="str">
        <f ca="1">IF($B39&gt;gamesPerRound,"","Black "&amp;OFFSET(Pairings!$E$1,2*gamesPerRound+N39,0))</f>
        <v>Black S.05</v>
      </c>
      <c r="R39" s="104"/>
    </row>
    <row r="40" spans="1:18" s="106" customFormat="1" ht="113.25" customHeight="1" x14ac:dyDescent="0.2">
      <c r="A40" s="100" t="s">
        <v>451</v>
      </c>
      <c r="B40" s="101">
        <f t="shared" si="0"/>
        <v>40</v>
      </c>
      <c r="C40" s="102" t="str">
        <f ca="1">IF($B40&gt;gamesPerRound,"","White "&amp;Pairings!D41)</f>
        <v>White K.05</v>
      </c>
      <c r="D40" s="103" t="s">
        <v>450</v>
      </c>
      <c r="E40" s="102" t="str">
        <f ca="1">IF($B40&gt;gamesPerRound,"","Black "&amp;Pairings!E41)</f>
        <v>Black L.05</v>
      </c>
      <c r="F40" s="104"/>
      <c r="G40" s="100" t="s">
        <v>452</v>
      </c>
      <c r="H40" s="101">
        <f t="shared" si="1"/>
        <v>40</v>
      </c>
      <c r="I40" s="102" t="str">
        <f ca="1">IF($B40&gt;gamesPerRound,"","White "&amp;OFFSET(Pairings!$D$1,gamesPerRound+H40,0))</f>
        <v>White C.05</v>
      </c>
      <c r="J40" s="103" t="s">
        <v>450</v>
      </c>
      <c r="K40" s="102" t="str">
        <f ca="1">IF($B40&gt;gamesPerRound,"","Black "&amp;OFFSET(Pairings!$E$1,gamesPerRound+H40,0))</f>
        <v>Black M.05</v>
      </c>
      <c r="L40" s="104"/>
      <c r="M40" s="100" t="s">
        <v>453</v>
      </c>
      <c r="N40" s="101">
        <f t="shared" si="2"/>
        <v>40</v>
      </c>
      <c r="O40" s="102" t="str">
        <f ca="1">IF($B40&gt;gamesPerRound,"","White "&amp;OFFSET(Pairings!$D$1,2*gamesPerRound+N40,0))</f>
        <v>White H.05</v>
      </c>
      <c r="P40" s="103" t="s">
        <v>450</v>
      </c>
      <c r="Q40" s="102" t="str">
        <f ca="1">IF($B40&gt;gamesPerRound,"","Black "&amp;OFFSET(Pairings!$E$1,2*gamesPerRound+N40,0))</f>
        <v>Black N.05</v>
      </c>
      <c r="R40" s="104"/>
    </row>
    <row r="41" spans="1:18" s="106" customFormat="1" ht="113.25" customHeight="1" x14ac:dyDescent="0.2">
      <c r="A41" s="100" t="s">
        <v>451</v>
      </c>
      <c r="B41" s="101">
        <f t="shared" si="0"/>
        <v>41</v>
      </c>
      <c r="C41" s="102" t="str">
        <f ca="1">IF($B41&gt;gamesPerRound,"","White "&amp;Pairings!D42)</f>
        <v>White G.05</v>
      </c>
      <c r="D41" s="103" t="s">
        <v>450</v>
      </c>
      <c r="E41" s="102" t="str">
        <f ca="1">IF($B41&gt;gamesPerRound,"","Black "&amp;Pairings!E42)</f>
        <v>Black J.05</v>
      </c>
      <c r="F41" s="104"/>
      <c r="G41" s="100" t="s">
        <v>452</v>
      </c>
      <c r="H41" s="101">
        <f t="shared" si="1"/>
        <v>41</v>
      </c>
      <c r="I41" s="102" t="str">
        <f ca="1">IF($B41&gt;gamesPerRound,"","White "&amp;OFFSET(Pairings!$D$1,gamesPerRound+H41,0))</f>
        <v>White F.05</v>
      </c>
      <c r="J41" s="103" t="s">
        <v>450</v>
      </c>
      <c r="K41" s="102" t="str">
        <f ca="1">IF($B41&gt;gamesPerRound,"","Black "&amp;OFFSET(Pairings!$E$1,gamesPerRound+H41,0))</f>
        <v>Black H.05</v>
      </c>
      <c r="L41" s="104"/>
      <c r="M41" s="100" t="s">
        <v>453</v>
      </c>
      <c r="N41" s="101">
        <f t="shared" si="2"/>
        <v>41</v>
      </c>
      <c r="O41" s="102" t="str">
        <f ca="1">IF($B41&gt;gamesPerRound,"","White "&amp;OFFSET(Pairings!$D$1,2*gamesPerRound+N41,0))</f>
        <v>White D.05</v>
      </c>
      <c r="P41" s="103" t="s">
        <v>450</v>
      </c>
      <c r="Q41" s="102" t="str">
        <f ca="1">IF($B41&gt;gamesPerRound,"","Black "&amp;OFFSET(Pairings!$E$1,2*gamesPerRound+N41,0))</f>
        <v>Black M.05</v>
      </c>
      <c r="R41" s="104"/>
    </row>
    <row r="42" spans="1:18" s="106" customFormat="1" ht="113.25" customHeight="1" x14ac:dyDescent="0.2">
      <c r="A42" s="100" t="s">
        <v>451</v>
      </c>
      <c r="B42" s="101">
        <f t="shared" si="0"/>
        <v>42</v>
      </c>
      <c r="C42" s="102" t="str">
        <f ca="1">IF($B42&gt;gamesPerRound,"","White "&amp;Pairings!D43)</f>
        <v>White C.05</v>
      </c>
      <c r="D42" s="103" t="s">
        <v>450</v>
      </c>
      <c r="E42" s="102" t="str">
        <f ca="1">IF($B42&gt;gamesPerRound,"","Black "&amp;Pairings!E43)</f>
        <v>Black Q.05</v>
      </c>
      <c r="F42" s="104"/>
      <c r="G42" s="100" t="s">
        <v>452</v>
      </c>
      <c r="H42" s="101">
        <f t="shared" si="1"/>
        <v>42</v>
      </c>
      <c r="I42" s="102" t="str">
        <f ca="1">IF($B42&gt;gamesPerRound,"","White "&amp;OFFSET(Pairings!$D$1,gamesPerRound+H42,0))</f>
        <v>White J.05</v>
      </c>
      <c r="J42" s="103" t="s">
        <v>450</v>
      </c>
      <c r="K42" s="102" t="str">
        <f ca="1">IF($B42&gt;gamesPerRound,"","Black "&amp;OFFSET(Pairings!$E$1,gamesPerRound+H42,0))</f>
        <v>Black N.05</v>
      </c>
      <c r="L42" s="104"/>
      <c r="M42" s="100" t="s">
        <v>453</v>
      </c>
      <c r="N42" s="101">
        <f t="shared" si="2"/>
        <v>42</v>
      </c>
      <c r="O42" s="102" t="str">
        <f ca="1">IF($B42&gt;gamesPerRound,"","White "&amp;OFFSET(Pairings!$D$1,2*gamesPerRound+N42,0))</f>
        <v>White O.05</v>
      </c>
      <c r="P42" s="103" t="s">
        <v>450</v>
      </c>
      <c r="Q42" s="102" t="str">
        <f ca="1">IF($B42&gt;gamesPerRound,"","Black "&amp;OFFSET(Pairings!$E$1,2*gamesPerRound+N42,0))</f>
        <v>Black F.05</v>
      </c>
      <c r="R42" s="104"/>
    </row>
    <row r="43" spans="1:18" s="106" customFormat="1" ht="113.25" customHeight="1" x14ac:dyDescent="0.2">
      <c r="A43" s="100" t="s">
        <v>451</v>
      </c>
      <c r="B43" s="101">
        <f t="shared" si="0"/>
        <v>43</v>
      </c>
      <c r="C43" s="102" t="str">
        <f ca="1">IF($B43&gt;gamesPerRound,"","White "&amp;Pairings!D44)</f>
        <v>White O.05</v>
      </c>
      <c r="D43" s="103" t="s">
        <v>450</v>
      </c>
      <c r="E43" s="102" t="str">
        <f ca="1">IF($B43&gt;gamesPerRound,"","Black "&amp;Pairings!E44)</f>
        <v>Black E.05</v>
      </c>
      <c r="F43" s="104"/>
      <c r="G43" s="100" t="s">
        <v>452</v>
      </c>
      <c r="H43" s="101">
        <f t="shared" si="1"/>
        <v>43</v>
      </c>
      <c r="I43" s="102" t="str">
        <f ca="1">IF($B43&gt;gamesPerRound,"","White "&amp;OFFSET(Pairings!$D$1,gamesPerRound+H43,0))</f>
        <v>White S.05</v>
      </c>
      <c r="J43" s="103" t="s">
        <v>450</v>
      </c>
      <c r="K43" s="102" t="str">
        <f ca="1">IF($B43&gt;gamesPerRound,"","Black "&amp;OFFSET(Pairings!$E$1,gamesPerRound+H43,0))</f>
        <v>Black O.05</v>
      </c>
      <c r="L43" s="104"/>
      <c r="M43" s="100" t="s">
        <v>453</v>
      </c>
      <c r="N43" s="101">
        <f t="shared" si="2"/>
        <v>43</v>
      </c>
      <c r="O43" s="102" t="str">
        <f ca="1">IF($B43&gt;gamesPerRound,"","White "&amp;OFFSET(Pairings!$D$1,2*gamesPerRound+N43,0))</f>
        <v>White B.05</v>
      </c>
      <c r="P43" s="103" t="s">
        <v>450</v>
      </c>
      <c r="Q43" s="102" t="str">
        <f ca="1">IF($B43&gt;gamesPerRound,"","Black "&amp;OFFSET(Pairings!$E$1,2*gamesPerRound+N43,0))</f>
        <v>Black J.05</v>
      </c>
      <c r="R43" s="104"/>
    </row>
    <row r="44" spans="1:18" s="106" customFormat="1" ht="113.25" customHeight="1" x14ac:dyDescent="0.2">
      <c r="A44" s="100" t="s">
        <v>451</v>
      </c>
      <c r="B44" s="101">
        <f t="shared" si="0"/>
        <v>44</v>
      </c>
      <c r="C44" s="102" t="str">
        <f ca="1">IF($B44&gt;gamesPerRound,"","White "&amp;Pairings!D45)</f>
        <v>White N.05</v>
      </c>
      <c r="D44" s="103" t="s">
        <v>450</v>
      </c>
      <c r="E44" s="102" t="str">
        <f ca="1">IF($B44&gt;gamesPerRound,"","Black "&amp;Pairings!E45)</f>
        <v>Black S.05</v>
      </c>
      <c r="F44" s="104"/>
      <c r="G44" s="100" t="s">
        <v>452</v>
      </c>
      <c r="H44" s="101">
        <f t="shared" si="1"/>
        <v>44</v>
      </c>
      <c r="I44" s="102" t="str">
        <f ca="1">IF($B44&gt;gamesPerRound,"","White "&amp;OFFSET(Pairings!$D$1,gamesPerRound+H44,0))</f>
        <v>White E.05</v>
      </c>
      <c r="J44" s="103" t="s">
        <v>450</v>
      </c>
      <c r="K44" s="102" t="str">
        <f ca="1">IF($B44&gt;gamesPerRound,"","Black "&amp;OFFSET(Pairings!$E$1,gamesPerRound+H44,0))</f>
        <v>Black B.05</v>
      </c>
      <c r="L44" s="104"/>
      <c r="M44" s="100" t="s">
        <v>453</v>
      </c>
      <c r="N44" s="101">
        <f t="shared" si="2"/>
        <v>44</v>
      </c>
      <c r="O44" s="102" t="str">
        <f ca="1">IF($B44&gt;gamesPerRound,"","White "&amp;OFFSET(Pairings!$D$1,2*gamesPerRound+N44,0))</f>
        <v>White A.05</v>
      </c>
      <c r="P44" s="103" t="s">
        <v>450</v>
      </c>
      <c r="Q44" s="102" t="str">
        <f ca="1">IF($B44&gt;gamesPerRound,"","Black "&amp;OFFSET(Pairings!$E$1,2*gamesPerRound+N44,0))</f>
        <v>Black C.05</v>
      </c>
      <c r="R44" s="104"/>
    </row>
    <row r="45" spans="1:18" s="106" customFormat="1" ht="113.25" customHeight="1" x14ac:dyDescent="0.2">
      <c r="A45" s="100" t="s">
        <v>451</v>
      </c>
      <c r="B45" s="101">
        <f t="shared" si="0"/>
        <v>45</v>
      </c>
      <c r="C45" s="102" t="str">
        <f ca="1">IF($B45&gt;gamesPerRound,"","White "&amp;Pairings!D46)</f>
        <v>White P.05</v>
      </c>
      <c r="D45" s="103" t="s">
        <v>450</v>
      </c>
      <c r="E45" s="102" t="str">
        <f ca="1">IF($B45&gt;gamesPerRound,"","Black "&amp;Pairings!E46)</f>
        <v>Black A.05</v>
      </c>
      <c r="F45" s="104"/>
      <c r="G45" s="100" t="s">
        <v>452</v>
      </c>
      <c r="H45" s="101">
        <f t="shared" si="1"/>
        <v>45</v>
      </c>
      <c r="I45" s="102" t="str">
        <f ca="1">IF($B45&gt;gamesPerRound,"","White "&amp;OFFSET(Pairings!$D$1,gamesPerRound+H45,0))</f>
        <v>White K.05</v>
      </c>
      <c r="J45" s="103" t="s">
        <v>450</v>
      </c>
      <c r="K45" s="102" t="str">
        <f ca="1">IF($B45&gt;gamesPerRound,"","Black "&amp;OFFSET(Pairings!$E$1,gamesPerRound+H45,0))</f>
        <v>Black P.05</v>
      </c>
      <c r="L45" s="104"/>
      <c r="M45" s="100" t="s">
        <v>453</v>
      </c>
      <c r="N45" s="101">
        <f t="shared" si="2"/>
        <v>45</v>
      </c>
      <c r="O45" s="102" t="str">
        <f ca="1">IF($B45&gt;gamesPerRound,"","White "&amp;OFFSET(Pairings!$D$1,2*gamesPerRound+N45,0))</f>
        <v>White I.05</v>
      </c>
      <c r="P45" s="103" t="s">
        <v>450</v>
      </c>
      <c r="Q45" s="102" t="str">
        <f ca="1">IF($B45&gt;gamesPerRound,"","Black "&amp;OFFSET(Pairings!$E$1,2*gamesPerRound+N45,0))</f>
        <v>Black L.05</v>
      </c>
      <c r="R45" s="104"/>
    </row>
    <row r="46" spans="1:18" s="106" customFormat="1" ht="113.25" customHeight="1" x14ac:dyDescent="0.2">
      <c r="A46" s="100" t="s">
        <v>451</v>
      </c>
      <c r="B46" s="101">
        <f t="shared" si="0"/>
        <v>46</v>
      </c>
      <c r="C46" s="102" t="str">
        <f ca="1">IF($B46&gt;gamesPerRound,"","White "&amp;Pairings!D47)</f>
        <v>White F.05</v>
      </c>
      <c r="D46" s="103" t="s">
        <v>450</v>
      </c>
      <c r="E46" s="102" t="str">
        <f ca="1">IF($B46&gt;gamesPerRound,"","Black "&amp;Pairings!E47)</f>
        <v>Black R.05</v>
      </c>
      <c r="F46" s="104"/>
      <c r="G46" s="100" t="s">
        <v>452</v>
      </c>
      <c r="H46" s="101">
        <f t="shared" si="1"/>
        <v>46</v>
      </c>
      <c r="I46" s="102" t="str">
        <f ca="1">IF($B46&gt;gamesPerRound,"","White "&amp;OFFSET(Pairings!$D$1,gamesPerRound+H46,0))</f>
        <v>White I.05</v>
      </c>
      <c r="J46" s="103" t="s">
        <v>450</v>
      </c>
      <c r="K46" s="102" t="str">
        <f ca="1">IF($B46&gt;gamesPerRound,"","Black "&amp;OFFSET(Pairings!$E$1,gamesPerRound+H46,0))</f>
        <v>Black A.05</v>
      </c>
      <c r="L46" s="104"/>
      <c r="M46" s="100" t="s">
        <v>453</v>
      </c>
      <c r="N46" s="101">
        <f t="shared" si="2"/>
        <v>46</v>
      </c>
      <c r="O46" s="102" t="str">
        <f ca="1">IF($B46&gt;gamesPerRound,"","White "&amp;OFFSET(Pairings!$D$1,2*gamesPerRound+N46,0))</f>
        <v>White R.05</v>
      </c>
      <c r="P46" s="103" t="s">
        <v>450</v>
      </c>
      <c r="Q46" s="102" t="str">
        <f ca="1">IF($B46&gt;gamesPerRound,"","Black "&amp;OFFSET(Pairings!$E$1,2*gamesPerRound+N46,0))</f>
        <v>Black E.05</v>
      </c>
      <c r="R46" s="104"/>
    </row>
    <row r="47" spans="1:18" s="106" customFormat="1" ht="113.25" customHeight="1" x14ac:dyDescent="0.2">
      <c r="A47" s="100" t="s">
        <v>451</v>
      </c>
      <c r="B47" s="101">
        <f t="shared" si="0"/>
        <v>47</v>
      </c>
      <c r="C47" s="102" t="str">
        <f ca="1">IF($B47&gt;gamesPerRound,"","White "&amp;Pairings!D48)</f>
        <v>White M.05</v>
      </c>
      <c r="D47" s="103" t="s">
        <v>450</v>
      </c>
      <c r="E47" s="102" t="str">
        <f ca="1">IF($B47&gt;gamesPerRound,"","Black "&amp;Pairings!E48)</f>
        <v>Black H.05</v>
      </c>
      <c r="F47" s="104"/>
      <c r="G47" s="100" t="s">
        <v>452</v>
      </c>
      <c r="H47" s="101">
        <f t="shared" si="1"/>
        <v>47</v>
      </c>
      <c r="I47" s="102" t="str">
        <f ca="1">IF($B47&gt;gamesPerRound,"","White "&amp;OFFSET(Pairings!$D$1,gamesPerRound+H47,0))</f>
        <v>White L.05</v>
      </c>
      <c r="J47" s="103" t="s">
        <v>450</v>
      </c>
      <c r="K47" s="102" t="str">
        <f ca="1">IF($B47&gt;gamesPerRound,"","Black "&amp;OFFSET(Pairings!$E$1,gamesPerRound+H47,0))</f>
        <v>Black R.05</v>
      </c>
      <c r="L47" s="104"/>
      <c r="M47" s="100" t="s">
        <v>453</v>
      </c>
      <c r="N47" s="101">
        <f t="shared" si="2"/>
        <v>47</v>
      </c>
      <c r="O47" s="102" t="str">
        <f ca="1">IF($B47&gt;gamesPerRound,"","White "&amp;OFFSET(Pairings!$D$1,2*gamesPerRound+N47,0))</f>
        <v>White Q.05</v>
      </c>
      <c r="P47" s="103" t="s">
        <v>450</v>
      </c>
      <c r="Q47" s="102" t="str">
        <f ca="1">IF($B47&gt;gamesPerRound,"","Black "&amp;OFFSET(Pairings!$E$1,2*gamesPerRound+N47,0))</f>
        <v>Black K.05</v>
      </c>
      <c r="R47" s="104"/>
    </row>
    <row r="48" spans="1:18" s="106" customFormat="1" ht="113.25" customHeight="1" x14ac:dyDescent="0.2">
      <c r="A48" s="100" t="s">
        <v>451</v>
      </c>
      <c r="B48" s="101">
        <f t="shared" si="0"/>
        <v>48</v>
      </c>
      <c r="C48" s="102" t="str">
        <f ca="1">IF($B48&gt;gamesPerRound,"","White "&amp;Pairings!D49)</f>
        <v>White E.06</v>
      </c>
      <c r="D48" s="103" t="s">
        <v>450</v>
      </c>
      <c r="E48" s="102" t="str">
        <f ca="1">IF($B48&gt;gamesPerRound,"","Black "&amp;Pairings!E49)</f>
        <v>Black I.05</v>
      </c>
      <c r="F48" s="104"/>
      <c r="G48" s="100" t="s">
        <v>452</v>
      </c>
      <c r="H48" s="101">
        <f t="shared" si="1"/>
        <v>48</v>
      </c>
      <c r="I48" s="102" t="str">
        <f ca="1">IF($B48&gt;gamesPerRound,"","White "&amp;OFFSET(Pairings!$D$1,gamesPerRound+H48,0))</f>
        <v>White N.06</v>
      </c>
      <c r="J48" s="103" t="s">
        <v>450</v>
      </c>
      <c r="K48" s="102" t="str">
        <f ca="1">IF($B48&gt;gamesPerRound,"","Black "&amp;OFFSET(Pairings!$E$1,gamesPerRound+H48,0))</f>
        <v>Black Q.05</v>
      </c>
      <c r="L48" s="104"/>
      <c r="M48" s="100" t="s">
        <v>453</v>
      </c>
      <c r="N48" s="101">
        <f t="shared" si="2"/>
        <v>48</v>
      </c>
      <c r="O48" s="102" t="str">
        <f ca="1">IF($B48&gt;gamesPerRound,"","White "&amp;OFFSET(Pairings!$D$1,2*gamesPerRound+N48,0))</f>
        <v>White R.06</v>
      </c>
      <c r="P48" s="103" t="s">
        <v>450</v>
      </c>
      <c r="Q48" s="102" t="str">
        <f ca="1">IF($B48&gt;gamesPerRound,"","Black "&amp;OFFSET(Pairings!$E$1,2*gamesPerRound+N48,0))</f>
        <v>Black G.05</v>
      </c>
      <c r="R48" s="104"/>
    </row>
    <row r="49" spans="1:18" s="106" customFormat="1" ht="113.25" customHeight="1" x14ac:dyDescent="0.2">
      <c r="A49" s="100" t="s">
        <v>451</v>
      </c>
      <c r="B49" s="101">
        <f t="shared" si="0"/>
        <v>49</v>
      </c>
      <c r="C49" s="102" t="str">
        <f ca="1">IF($B49&gt;gamesPerRound,"","White "&amp;Pairings!D50)</f>
        <v>White M.06</v>
      </c>
      <c r="D49" s="103" t="s">
        <v>450</v>
      </c>
      <c r="E49" s="102" t="str">
        <f ca="1">IF($B49&gt;gamesPerRound,"","Black "&amp;Pairings!E50)</f>
        <v>Black K.06</v>
      </c>
      <c r="F49" s="104"/>
      <c r="G49" s="100" t="s">
        <v>452</v>
      </c>
      <c r="H49" s="101">
        <f t="shared" si="1"/>
        <v>49</v>
      </c>
      <c r="I49" s="102" t="str">
        <f ca="1">IF($B49&gt;gamesPerRound,"","White "&amp;OFFSET(Pairings!$D$1,gamesPerRound+H49,0))</f>
        <v>White F.06</v>
      </c>
      <c r="J49" s="103" t="s">
        <v>450</v>
      </c>
      <c r="K49" s="102" t="str">
        <f ca="1">IF($B49&gt;gamesPerRound,"","Black "&amp;OFFSET(Pairings!$E$1,gamesPerRound+H49,0))</f>
        <v>Black E.06</v>
      </c>
      <c r="L49" s="104"/>
      <c r="M49" s="100" t="s">
        <v>453</v>
      </c>
      <c r="N49" s="101">
        <f t="shared" si="2"/>
        <v>49</v>
      </c>
      <c r="O49" s="102" t="str">
        <f ca="1">IF($B49&gt;gamesPerRound,"","White "&amp;OFFSET(Pairings!$D$1,2*gamesPerRound+N49,0))</f>
        <v>White F.06</v>
      </c>
      <c r="P49" s="103" t="s">
        <v>450</v>
      </c>
      <c r="Q49" s="102" t="str">
        <f ca="1">IF($B49&gt;gamesPerRound,"","Black "&amp;OFFSET(Pairings!$E$1,2*gamesPerRound+N49,0))</f>
        <v>Black N.06</v>
      </c>
      <c r="R49" s="104"/>
    </row>
    <row r="50" spans="1:18" s="106" customFormat="1" ht="113.25" customHeight="1" x14ac:dyDescent="0.2">
      <c r="A50" s="100" t="s">
        <v>451</v>
      </c>
      <c r="B50" s="101">
        <f t="shared" si="0"/>
        <v>50</v>
      </c>
      <c r="C50" s="102" t="str">
        <f ca="1">IF($B50&gt;gamesPerRound,"","White "&amp;Pairings!D51)</f>
        <v>White H.06</v>
      </c>
      <c r="D50" s="103" t="s">
        <v>450</v>
      </c>
      <c r="E50" s="102" t="str">
        <f ca="1">IF($B50&gt;gamesPerRound,"","Black "&amp;Pairings!E51)</f>
        <v>Black J.06</v>
      </c>
      <c r="F50" s="104"/>
      <c r="G50" s="100" t="s">
        <v>452</v>
      </c>
      <c r="H50" s="101">
        <f t="shared" si="1"/>
        <v>50</v>
      </c>
      <c r="I50" s="102" t="str">
        <f ca="1">IF($B50&gt;gamesPerRound,"","White "&amp;OFFSET(Pairings!$D$1,gamesPerRound+H50,0))</f>
        <v>White G.06</v>
      </c>
      <c r="J50" s="103" t="s">
        <v>450</v>
      </c>
      <c r="K50" s="102" t="str">
        <f ca="1">IF($B50&gt;gamesPerRound,"","Black "&amp;OFFSET(Pairings!$E$1,gamesPerRound+H50,0))</f>
        <v>Black M.06</v>
      </c>
      <c r="L50" s="104"/>
      <c r="M50" s="100" t="s">
        <v>453</v>
      </c>
      <c r="N50" s="101">
        <f t="shared" si="2"/>
        <v>50</v>
      </c>
      <c r="O50" s="102" t="str">
        <f ca="1">IF($B50&gt;gamesPerRound,"","White "&amp;OFFSET(Pairings!$D$1,2*gamesPerRound+N50,0))</f>
        <v>White A.06</v>
      </c>
      <c r="P50" s="103" t="s">
        <v>450</v>
      </c>
      <c r="Q50" s="102" t="str">
        <f ca="1">IF($B50&gt;gamesPerRound,"","Black "&amp;OFFSET(Pairings!$E$1,2*gamesPerRound+N50,0))</f>
        <v>Black J.06</v>
      </c>
      <c r="R50" s="104"/>
    </row>
    <row r="51" spans="1:18" s="106" customFormat="1" ht="113.25" customHeight="1" x14ac:dyDescent="0.2">
      <c r="A51" s="100" t="s">
        <v>451</v>
      </c>
      <c r="B51" s="101">
        <f t="shared" si="0"/>
        <v>51</v>
      </c>
      <c r="C51" s="102" t="str">
        <f ca="1">IF($B51&gt;gamesPerRound,"","White "&amp;Pairings!D52)</f>
        <v>White D.06</v>
      </c>
      <c r="D51" s="103" t="s">
        <v>450</v>
      </c>
      <c r="E51" s="102" t="str">
        <f ca="1">IF($B51&gt;gamesPerRound,"","Black "&amp;Pairings!E52)</f>
        <v>Black F.06</v>
      </c>
      <c r="F51" s="104"/>
      <c r="G51" s="100" t="s">
        <v>452</v>
      </c>
      <c r="H51" s="101">
        <f t="shared" si="1"/>
        <v>51</v>
      </c>
      <c r="I51" s="102" t="str">
        <f ca="1">IF($B51&gt;gamesPerRound,"","White "&amp;OFFSET(Pairings!$D$1,gamesPerRound+H51,0))</f>
        <v>White A.06</v>
      </c>
      <c r="J51" s="103" t="s">
        <v>450</v>
      </c>
      <c r="K51" s="102" t="str">
        <f ca="1">IF($B51&gt;gamesPerRound,"","Black "&amp;OFFSET(Pairings!$E$1,gamesPerRound+H51,0))</f>
        <v>Black S.06</v>
      </c>
      <c r="L51" s="104"/>
      <c r="M51" s="100" t="s">
        <v>453</v>
      </c>
      <c r="N51" s="101">
        <f t="shared" si="2"/>
        <v>51</v>
      </c>
      <c r="O51" s="102" t="str">
        <f ca="1">IF($B51&gt;gamesPerRound,"","White "&amp;OFFSET(Pairings!$D$1,2*gamesPerRound+N51,0))</f>
        <v>White Q.06</v>
      </c>
      <c r="P51" s="103" t="s">
        <v>450</v>
      </c>
      <c r="Q51" s="102" t="str">
        <f ca="1">IF($B51&gt;gamesPerRound,"","Black "&amp;OFFSET(Pairings!$E$1,2*gamesPerRound+N51,0))</f>
        <v>Black P.06</v>
      </c>
      <c r="R51" s="104"/>
    </row>
    <row r="52" spans="1:18" s="106" customFormat="1" ht="113.25" customHeight="1" x14ac:dyDescent="0.2">
      <c r="A52" s="100" t="s">
        <v>451</v>
      </c>
      <c r="B52" s="101">
        <f t="shared" si="0"/>
        <v>52</v>
      </c>
      <c r="C52" s="102" t="str">
        <f ca="1">IF($B52&gt;gamesPerRound,"","White "&amp;Pairings!D53)</f>
        <v>White N.06</v>
      </c>
      <c r="D52" s="103" t="s">
        <v>450</v>
      </c>
      <c r="E52" s="102" t="str">
        <f ca="1">IF($B52&gt;gamesPerRound,"","Black "&amp;Pairings!E53)</f>
        <v>Black P.06</v>
      </c>
      <c r="F52" s="104"/>
      <c r="G52" s="100" t="s">
        <v>452</v>
      </c>
      <c r="H52" s="101">
        <f t="shared" si="1"/>
        <v>52</v>
      </c>
      <c r="I52" s="102" t="str">
        <f ca="1">IF($B52&gt;gamesPerRound,"","White "&amp;OFFSET(Pairings!$D$1,gamesPerRound+H52,0))</f>
        <v>White K.06</v>
      </c>
      <c r="J52" s="103" t="s">
        <v>450</v>
      </c>
      <c r="K52" s="102" t="str">
        <f ca="1">IF($B52&gt;gamesPerRound,"","Black "&amp;OFFSET(Pairings!$E$1,gamesPerRound+H52,0))</f>
        <v>Black C.06</v>
      </c>
      <c r="L52" s="104"/>
      <c r="M52" s="100" t="s">
        <v>453</v>
      </c>
      <c r="N52" s="101">
        <f t="shared" si="2"/>
        <v>52</v>
      </c>
      <c r="O52" s="102" t="str">
        <f ca="1">IF($B52&gt;gamesPerRound,"","White "&amp;OFFSET(Pairings!$D$1,2*gamesPerRound+N52,0))</f>
        <v>White L.06</v>
      </c>
      <c r="P52" s="103" t="s">
        <v>450</v>
      </c>
      <c r="Q52" s="102" t="str">
        <f ca="1">IF($B52&gt;gamesPerRound,"","Black "&amp;OFFSET(Pairings!$E$1,2*gamesPerRound+N52,0))</f>
        <v>Black H.06</v>
      </c>
      <c r="R52" s="104"/>
    </row>
    <row r="53" spans="1:18" s="106" customFormat="1" ht="113.25" customHeight="1" x14ac:dyDescent="0.2">
      <c r="A53" s="100" t="s">
        <v>451</v>
      </c>
      <c r="B53" s="101">
        <f t="shared" si="0"/>
        <v>53</v>
      </c>
      <c r="C53" s="102" t="str">
        <f ca="1">IF($B53&gt;gamesPerRound,"","White "&amp;Pairings!D54)</f>
        <v>White I.06</v>
      </c>
      <c r="D53" s="103" t="s">
        <v>450</v>
      </c>
      <c r="E53" s="102" t="str">
        <f ca="1">IF($B53&gt;gamesPerRound,"","Black "&amp;Pairings!E54)</f>
        <v>Black R.06</v>
      </c>
      <c r="F53" s="104"/>
      <c r="G53" s="100" t="s">
        <v>452</v>
      </c>
      <c r="H53" s="101">
        <f t="shared" si="1"/>
        <v>53</v>
      </c>
      <c r="I53" s="102" t="str">
        <f ca="1">IF($B53&gt;gamesPerRound,"","White "&amp;OFFSET(Pairings!$D$1,gamesPerRound+H53,0))</f>
        <v>White P.06</v>
      </c>
      <c r="J53" s="103" t="s">
        <v>450</v>
      </c>
      <c r="K53" s="102" t="str">
        <f ca="1">IF($B53&gt;gamesPerRound,"","Black "&amp;OFFSET(Pairings!$E$1,gamesPerRound+H53,0))</f>
        <v>Black I.06</v>
      </c>
      <c r="L53" s="104"/>
      <c r="M53" s="100" t="s">
        <v>453</v>
      </c>
      <c r="N53" s="101">
        <f t="shared" si="2"/>
        <v>53</v>
      </c>
      <c r="O53" s="102" t="str">
        <f ca="1">IF($B53&gt;gamesPerRound,"","White "&amp;OFFSET(Pairings!$D$1,2*gamesPerRound+N53,0))</f>
        <v>White S.06</v>
      </c>
      <c r="P53" s="103" t="s">
        <v>450</v>
      </c>
      <c r="Q53" s="102" t="str">
        <f ca="1">IF($B53&gt;gamesPerRound,"","Black "&amp;OFFSET(Pairings!$E$1,2*gamesPerRound+N53,0))</f>
        <v>Black K.06</v>
      </c>
      <c r="R53" s="104"/>
    </row>
    <row r="54" spans="1:18" s="106" customFormat="1" ht="113.25" customHeight="1" x14ac:dyDescent="0.2">
      <c r="A54" s="100" t="s">
        <v>451</v>
      </c>
      <c r="B54" s="101">
        <f t="shared" si="0"/>
        <v>54</v>
      </c>
      <c r="C54" s="102" t="str">
        <f ca="1">IF($B54&gt;gamesPerRound,"","White "&amp;Pairings!D55)</f>
        <v>White G.06</v>
      </c>
      <c r="D54" s="103" t="s">
        <v>450</v>
      </c>
      <c r="E54" s="102" t="str">
        <f ca="1">IF($B54&gt;gamesPerRound,"","Black "&amp;Pairings!E55)</f>
        <v>Black O.06</v>
      </c>
      <c r="F54" s="104"/>
      <c r="G54" s="100" t="s">
        <v>452</v>
      </c>
      <c r="H54" s="101">
        <f t="shared" si="1"/>
        <v>54</v>
      </c>
      <c r="I54" s="102" t="str">
        <f ca="1">IF($B54&gt;gamesPerRound,"","White "&amp;OFFSET(Pairings!$D$1,gamesPerRound+H54,0))</f>
        <v>White O.06</v>
      </c>
      <c r="J54" s="103" t="s">
        <v>450</v>
      </c>
      <c r="K54" s="102" t="str">
        <f ca="1">IF($B54&gt;gamesPerRound,"","Black "&amp;OFFSET(Pairings!$E$1,gamesPerRound+H54,0))</f>
        <v>Black L.06</v>
      </c>
      <c r="L54" s="104"/>
      <c r="M54" s="100" t="s">
        <v>453</v>
      </c>
      <c r="N54" s="101">
        <f t="shared" si="2"/>
        <v>54</v>
      </c>
      <c r="O54" s="102" t="str">
        <f ca="1">IF($B54&gt;gamesPerRound,"","White "&amp;OFFSET(Pairings!$D$1,2*gamesPerRound+N54,0))</f>
        <v>White I.06</v>
      </c>
      <c r="P54" s="103" t="s">
        <v>450</v>
      </c>
      <c r="Q54" s="102" t="str">
        <f ca="1">IF($B54&gt;gamesPerRound,"","Black "&amp;OFFSET(Pairings!$E$1,2*gamesPerRound+N54,0))</f>
        <v>Black D.06</v>
      </c>
      <c r="R54" s="104"/>
    </row>
    <row r="55" spans="1:18" s="106" customFormat="1" ht="113.25" customHeight="1" x14ac:dyDescent="0.2">
      <c r="A55" s="100" t="s">
        <v>451</v>
      </c>
      <c r="B55" s="101">
        <f t="shared" si="0"/>
        <v>55</v>
      </c>
      <c r="C55" s="102" t="str">
        <f ca="1">IF($B55&gt;gamesPerRound,"","White "&amp;Pairings!D56)</f>
        <v>White S.06</v>
      </c>
      <c r="D55" s="103" t="s">
        <v>450</v>
      </c>
      <c r="E55" s="102" t="str">
        <f ca="1">IF($B55&gt;gamesPerRound,"","Black "&amp;Pairings!E56)</f>
        <v>Black Q.06</v>
      </c>
      <c r="F55" s="104"/>
      <c r="G55" s="100" t="s">
        <v>452</v>
      </c>
      <c r="H55" s="101">
        <f t="shared" si="1"/>
        <v>55</v>
      </c>
      <c r="I55" s="102" t="str">
        <f ca="1">IF($B55&gt;gamesPerRound,"","White "&amp;OFFSET(Pairings!$D$1,gamesPerRound+H55,0))</f>
        <v>White Q.06</v>
      </c>
      <c r="J55" s="103" t="s">
        <v>450</v>
      </c>
      <c r="K55" s="102" t="str">
        <f ca="1">IF($B55&gt;gamesPerRound,"","Black "&amp;OFFSET(Pairings!$E$1,gamesPerRound+H55,0))</f>
        <v>Black B.06</v>
      </c>
      <c r="L55" s="104"/>
      <c r="M55" s="100" t="s">
        <v>453</v>
      </c>
      <c r="N55" s="101">
        <f t="shared" si="2"/>
        <v>55</v>
      </c>
      <c r="O55" s="102" t="str">
        <f ca="1">IF($B55&gt;gamesPerRound,"","White "&amp;OFFSET(Pairings!$D$1,2*gamesPerRound+N55,0))</f>
        <v>White O.06</v>
      </c>
      <c r="P55" s="103" t="s">
        <v>450</v>
      </c>
      <c r="Q55" s="102" t="str">
        <f ca="1">IF($B55&gt;gamesPerRound,"","Black "&amp;OFFSET(Pairings!$E$1,2*gamesPerRound+N55,0))</f>
        <v>Black B.06</v>
      </c>
      <c r="R55" s="104"/>
    </row>
    <row r="56" spans="1:18" s="106" customFormat="1" ht="113.25" customHeight="1" x14ac:dyDescent="0.2">
      <c r="A56" s="100" t="s">
        <v>451</v>
      </c>
      <c r="B56" s="101">
        <f t="shared" si="0"/>
        <v>56</v>
      </c>
      <c r="C56" s="102" t="str">
        <f ca="1">IF($B56&gt;gamesPerRound,"","White "&amp;Pairings!D57)</f>
        <v>White B.06</v>
      </c>
      <c r="D56" s="103" t="s">
        <v>450</v>
      </c>
      <c r="E56" s="102" t="str">
        <f ca="1">IF($B56&gt;gamesPerRound,"","Black "&amp;Pairings!E57)</f>
        <v>Black C.06</v>
      </c>
      <c r="F56" s="104"/>
      <c r="G56" s="100" t="s">
        <v>452</v>
      </c>
      <c r="H56" s="101">
        <f t="shared" si="1"/>
        <v>56</v>
      </c>
      <c r="I56" s="102" t="str">
        <f ca="1">IF($B56&gt;gamesPerRound,"","White "&amp;OFFSET(Pairings!$D$1,gamesPerRound+H56,0))</f>
        <v>White J.06</v>
      </c>
      <c r="J56" s="103" t="s">
        <v>450</v>
      </c>
      <c r="K56" s="102" t="str">
        <f ca="1">IF($B56&gt;gamesPerRound,"","Black "&amp;OFFSET(Pairings!$E$1,gamesPerRound+H56,0))</f>
        <v>Black R.06</v>
      </c>
      <c r="L56" s="104"/>
      <c r="M56" s="100" t="s">
        <v>453</v>
      </c>
      <c r="N56" s="101">
        <f t="shared" si="2"/>
        <v>56</v>
      </c>
      <c r="O56" s="102" t="str">
        <f ca="1">IF($B56&gt;gamesPerRound,"","White "&amp;OFFSET(Pairings!$D$1,2*gamesPerRound+N56,0))</f>
        <v>White C.06</v>
      </c>
      <c r="P56" s="103" t="s">
        <v>450</v>
      </c>
      <c r="Q56" s="102" t="str">
        <f ca="1">IF($B56&gt;gamesPerRound,"","Black "&amp;OFFSET(Pairings!$E$1,2*gamesPerRound+N56,0))</f>
        <v>Black M.06</v>
      </c>
      <c r="R56" s="104"/>
    </row>
    <row r="57" spans="1:18" s="106" customFormat="1" ht="113.25" customHeight="1" x14ac:dyDescent="0.2">
      <c r="A57" s="100" t="s">
        <v>451</v>
      </c>
      <c r="B57" s="101">
        <f t="shared" si="0"/>
        <v>57</v>
      </c>
      <c r="C57" s="102" t="str">
        <f ca="1">IF($B57&gt;gamesPerRound,"","White "&amp;Pairings!D58)</f>
        <v>White L.06</v>
      </c>
      <c r="D57" s="103" t="s">
        <v>450</v>
      </c>
      <c r="E57" s="102" t="str">
        <f ca="1">IF($B57&gt;gamesPerRound,"","Black "&amp;Pairings!E58)</f>
        <v>Black A.06</v>
      </c>
      <c r="F57" s="104"/>
      <c r="G57" s="100" t="s">
        <v>452</v>
      </c>
      <c r="H57" s="101">
        <f t="shared" si="1"/>
        <v>57</v>
      </c>
      <c r="I57" s="102" t="str">
        <f ca="1">IF($B57&gt;gamesPerRound,"","White "&amp;OFFSET(Pairings!$D$1,gamesPerRound+H57,0))</f>
        <v>White D.06</v>
      </c>
      <c r="J57" s="103" t="s">
        <v>450</v>
      </c>
      <c r="K57" s="102" t="str">
        <f ca="1">IF($B57&gt;gamesPerRound,"","Black "&amp;OFFSET(Pairings!$E$1,gamesPerRound+H57,0))</f>
        <v>Black H.06</v>
      </c>
      <c r="L57" s="104"/>
      <c r="M57" s="100" t="s">
        <v>453</v>
      </c>
      <c r="N57" s="101">
        <f t="shared" si="2"/>
        <v>57</v>
      </c>
      <c r="O57" s="102" t="str">
        <f ca="1">IF($B57&gt;gamesPerRound,"","White "&amp;OFFSET(Pairings!$D$1,2*gamesPerRound+N57,0))</f>
        <v>White E.06</v>
      </c>
      <c r="P57" s="103" t="s">
        <v>450</v>
      </c>
      <c r="Q57" s="102" t="str">
        <f ca="1">IF($B57&gt;gamesPerRound,"","Black "&amp;OFFSET(Pairings!$E$1,2*gamesPerRound+N57,0))</f>
        <v>Black G.06</v>
      </c>
      <c r="R57" s="104"/>
    </row>
    <row r="58" spans="1:18" s="106" customFormat="1" ht="113.25" customHeight="1" x14ac:dyDescent="0.2">
      <c r="A58" s="100" t="s">
        <v>451</v>
      </c>
      <c r="B58" s="101">
        <f t="shared" si="0"/>
        <v>58</v>
      </c>
      <c r="C58" s="102" t="str">
        <f ca="1">IF($B58&gt;gamesPerRound,"","White "&amp;Pairings!D59)</f>
        <v>White O.07</v>
      </c>
      <c r="D58" s="103" t="s">
        <v>450</v>
      </c>
      <c r="E58" s="102" t="str">
        <f ca="1">IF($B58&gt;gamesPerRound,"","Black "&amp;Pairings!E59)</f>
        <v>Black H.07</v>
      </c>
      <c r="F58" s="104"/>
      <c r="G58" s="100" t="s">
        <v>452</v>
      </c>
      <c r="H58" s="101">
        <f t="shared" si="1"/>
        <v>58</v>
      </c>
      <c r="I58" s="102" t="str">
        <f ca="1">IF($B58&gt;gamesPerRound,"","White "&amp;OFFSET(Pairings!$D$1,gamesPerRound+H58,0))</f>
        <v>White S.07</v>
      </c>
      <c r="J58" s="103" t="s">
        <v>450</v>
      </c>
      <c r="K58" s="102" t="str">
        <f ca="1">IF($B58&gt;gamesPerRound,"","Black "&amp;OFFSET(Pairings!$E$1,gamesPerRound+H58,0))</f>
        <v>Black H.07</v>
      </c>
      <c r="L58" s="104"/>
      <c r="M58" s="100" t="s">
        <v>453</v>
      </c>
      <c r="N58" s="101">
        <f t="shared" si="2"/>
        <v>58</v>
      </c>
      <c r="O58" s="102" t="str">
        <f ca="1">IF($B58&gt;gamesPerRound,"","White "&amp;OFFSET(Pairings!$D$1,2*gamesPerRound+N58,0))</f>
        <v>White M.07</v>
      </c>
      <c r="P58" s="103" t="s">
        <v>450</v>
      </c>
      <c r="Q58" s="102" t="str">
        <f ca="1">IF($B58&gt;gamesPerRound,"","Black "&amp;OFFSET(Pairings!$E$1,2*gamesPerRound+N58,0))</f>
        <v>Black S.07</v>
      </c>
      <c r="R58" s="104"/>
    </row>
    <row r="59" spans="1:18" s="106" customFormat="1" ht="113.25" customHeight="1" x14ac:dyDescent="0.2">
      <c r="A59" s="100" t="s">
        <v>451</v>
      </c>
      <c r="B59" s="101">
        <f t="shared" si="0"/>
        <v>59</v>
      </c>
      <c r="C59" s="102" t="str">
        <f ca="1">IF($B59&gt;gamesPerRound,"","White "&amp;Pairings!D60)</f>
        <v>White R.07</v>
      </c>
      <c r="D59" s="103" t="s">
        <v>450</v>
      </c>
      <c r="E59" s="102" t="str">
        <f ca="1">IF($B59&gt;gamesPerRound,"","Black "&amp;Pairings!E60)</f>
        <v>Black Q.07</v>
      </c>
      <c r="F59" s="104"/>
      <c r="G59" s="100" t="s">
        <v>452</v>
      </c>
      <c r="H59" s="101">
        <f t="shared" si="1"/>
        <v>59</v>
      </c>
      <c r="I59" s="102" t="str">
        <f ca="1">IF($B59&gt;gamesPerRound,"","White "&amp;OFFSET(Pairings!$D$1,gamesPerRound+H59,0))</f>
        <v>White I.07</v>
      </c>
      <c r="J59" s="103" t="s">
        <v>450</v>
      </c>
      <c r="K59" s="102" t="str">
        <f ca="1">IF($B59&gt;gamesPerRound,"","Black "&amp;OFFSET(Pairings!$E$1,gamesPerRound+H59,0))</f>
        <v>Black J.07</v>
      </c>
      <c r="L59" s="104"/>
      <c r="M59" s="100" t="s">
        <v>453</v>
      </c>
      <c r="N59" s="101">
        <f t="shared" si="2"/>
        <v>59</v>
      </c>
      <c r="O59" s="102" t="str">
        <f ca="1">IF($B59&gt;gamesPerRound,"","White "&amp;OFFSET(Pairings!$D$1,2*gamesPerRound+N59,0))</f>
        <v>White H.07</v>
      </c>
      <c r="P59" s="103" t="s">
        <v>450</v>
      </c>
      <c r="Q59" s="102" t="str">
        <f ca="1">IF($B59&gt;gamesPerRound,"","Black "&amp;OFFSET(Pairings!$E$1,2*gamesPerRound+N59,0))</f>
        <v>Black B.07</v>
      </c>
      <c r="R59" s="104"/>
    </row>
    <row r="60" spans="1:18" s="106" customFormat="1" ht="113.25" customHeight="1" x14ac:dyDescent="0.2">
      <c r="A60" s="100" t="s">
        <v>451</v>
      </c>
      <c r="B60" s="101">
        <f t="shared" si="0"/>
        <v>60</v>
      </c>
      <c r="C60" s="102" t="str">
        <f ca="1">IF($B60&gt;gamesPerRound,"","White "&amp;Pairings!D61)</f>
        <v>White J.07</v>
      </c>
      <c r="D60" s="103" t="s">
        <v>450</v>
      </c>
      <c r="E60" s="102" t="str">
        <f ca="1">IF($B60&gt;gamesPerRound,"","Black "&amp;Pairings!E61)</f>
        <v>Black K.07</v>
      </c>
      <c r="F60" s="104"/>
      <c r="G60" s="100" t="s">
        <v>452</v>
      </c>
      <c r="H60" s="101">
        <f t="shared" si="1"/>
        <v>60</v>
      </c>
      <c r="I60" s="102" t="str">
        <f ca="1">IF($B60&gt;gamesPerRound,"","White "&amp;OFFSET(Pairings!$D$1,gamesPerRound+H60,0))</f>
        <v>White N.07</v>
      </c>
      <c r="J60" s="103" t="s">
        <v>450</v>
      </c>
      <c r="K60" s="102" t="str">
        <f ca="1">IF($B60&gt;gamesPerRound,"","Black "&amp;OFFSET(Pairings!$E$1,gamesPerRound+H60,0))</f>
        <v>Black M.07</v>
      </c>
      <c r="L60" s="104"/>
      <c r="M60" s="100" t="s">
        <v>453</v>
      </c>
      <c r="N60" s="101">
        <f t="shared" si="2"/>
        <v>60</v>
      </c>
      <c r="O60" s="102" t="str">
        <f ca="1">IF($B60&gt;gamesPerRound,"","White "&amp;OFFSET(Pairings!$D$1,2*gamesPerRound+N60,0))</f>
        <v>White I.07</v>
      </c>
      <c r="P60" s="103" t="s">
        <v>450</v>
      </c>
      <c r="Q60" s="102" t="str">
        <f ca="1">IF($B60&gt;gamesPerRound,"","Black "&amp;OFFSET(Pairings!$E$1,2*gamesPerRound+N60,0))</f>
        <v>Black L.07</v>
      </c>
      <c r="R60" s="104"/>
    </row>
    <row r="61" spans="1:18" s="106" customFormat="1" ht="113.25" customHeight="1" x14ac:dyDescent="0.2">
      <c r="A61" s="100" t="s">
        <v>451</v>
      </c>
      <c r="B61" s="101">
        <f t="shared" si="0"/>
        <v>61</v>
      </c>
      <c r="C61" s="102" t="str">
        <f ca="1">IF($B61&gt;gamesPerRound,"","White "&amp;Pairings!D62)</f>
        <v>White P.07</v>
      </c>
      <c r="D61" s="103" t="s">
        <v>450</v>
      </c>
      <c r="E61" s="102" t="str">
        <f ca="1">IF($B61&gt;gamesPerRound,"","Black "&amp;Pairings!E62)</f>
        <v>Black L.07</v>
      </c>
      <c r="F61" s="104"/>
      <c r="G61" s="100" t="s">
        <v>452</v>
      </c>
      <c r="H61" s="101">
        <f t="shared" si="1"/>
        <v>61</v>
      </c>
      <c r="I61" s="102" t="str">
        <f ca="1">IF($B61&gt;gamesPerRound,"","White "&amp;OFFSET(Pairings!$D$1,gamesPerRound+H61,0))</f>
        <v>White C.07</v>
      </c>
      <c r="J61" s="103" t="s">
        <v>450</v>
      </c>
      <c r="K61" s="102" t="str">
        <f ca="1">IF($B61&gt;gamesPerRound,"","Black "&amp;OFFSET(Pairings!$E$1,gamesPerRound+H61,0))</f>
        <v>Black G.07</v>
      </c>
      <c r="L61" s="104"/>
      <c r="M61" s="100" t="s">
        <v>453</v>
      </c>
      <c r="N61" s="101">
        <f t="shared" si="2"/>
        <v>61</v>
      </c>
      <c r="O61" s="102" t="str">
        <f ca="1">IF($B61&gt;gamesPerRound,"","White "&amp;OFFSET(Pairings!$D$1,2*gamesPerRound+N61,0))</f>
        <v>White E.07</v>
      </c>
      <c r="P61" s="103" t="s">
        <v>450</v>
      </c>
      <c r="Q61" s="102" t="str">
        <f ca="1">IF($B61&gt;gamesPerRound,"","Black "&amp;OFFSET(Pairings!$E$1,2*gamesPerRound+N61,0))</f>
        <v>Black Q.07</v>
      </c>
      <c r="R61" s="104"/>
    </row>
    <row r="62" spans="1:18" s="106" customFormat="1" ht="113.25" customHeight="1" x14ac:dyDescent="0.2">
      <c r="A62" s="100" t="s">
        <v>451</v>
      </c>
      <c r="B62" s="101">
        <f t="shared" si="0"/>
        <v>62</v>
      </c>
      <c r="C62" s="102" t="str">
        <f ca="1">IF($B62&gt;gamesPerRound,"","White "&amp;Pairings!D63)</f>
        <v>White A.07</v>
      </c>
      <c r="D62" s="103" t="s">
        <v>450</v>
      </c>
      <c r="E62" s="102" t="str">
        <f ca="1">IF($B62&gt;gamesPerRound,"","Black "&amp;Pairings!E63)</f>
        <v>Black N.07</v>
      </c>
      <c r="F62" s="104"/>
      <c r="G62" s="100" t="s">
        <v>452</v>
      </c>
      <c r="H62" s="101">
        <f t="shared" si="1"/>
        <v>62</v>
      </c>
      <c r="I62" s="102" t="str">
        <f ca="1">IF($B62&gt;gamesPerRound,"","White "&amp;OFFSET(Pairings!$D$1,gamesPerRound+H62,0))</f>
        <v>White F.07</v>
      </c>
      <c r="J62" s="103" t="s">
        <v>450</v>
      </c>
      <c r="K62" s="102" t="str">
        <f ca="1">IF($B62&gt;gamesPerRound,"","Black "&amp;OFFSET(Pairings!$E$1,gamesPerRound+H62,0))</f>
        <v>Black P.07</v>
      </c>
      <c r="L62" s="104"/>
      <c r="M62" s="100" t="s">
        <v>453</v>
      </c>
      <c r="N62" s="101">
        <f t="shared" si="2"/>
        <v>62</v>
      </c>
      <c r="O62" s="102" t="str">
        <f ca="1">IF($B62&gt;gamesPerRound,"","White "&amp;OFFSET(Pairings!$D$1,2*gamesPerRound+N62,0))</f>
        <v>White P.07</v>
      </c>
      <c r="P62" s="103" t="s">
        <v>450</v>
      </c>
      <c r="Q62" s="102" t="str">
        <f ca="1">IF($B62&gt;gamesPerRound,"","Black "&amp;OFFSET(Pairings!$E$1,2*gamesPerRound+N62,0))</f>
        <v>Black N.07</v>
      </c>
      <c r="R62" s="104"/>
    </row>
    <row r="63" spans="1:18" s="106" customFormat="1" ht="113.25" customHeight="1" x14ac:dyDescent="0.2">
      <c r="A63" s="100" t="s">
        <v>451</v>
      </c>
      <c r="B63" s="101">
        <f t="shared" si="0"/>
        <v>63</v>
      </c>
      <c r="C63" s="102" t="str">
        <f ca="1">IF($B63&gt;gamesPerRound,"","White "&amp;Pairings!D64)</f>
        <v>White D.07</v>
      </c>
      <c r="D63" s="103" t="s">
        <v>450</v>
      </c>
      <c r="E63" s="102" t="str">
        <f ca="1">IF($B63&gt;gamesPerRound,"","Black "&amp;Pairings!E64)</f>
        <v>Black B.07</v>
      </c>
      <c r="F63" s="104"/>
      <c r="G63" s="100" t="s">
        <v>452</v>
      </c>
      <c r="H63" s="101">
        <f t="shared" si="1"/>
        <v>63</v>
      </c>
      <c r="I63" s="102" t="str">
        <f ca="1">IF($B63&gt;gamesPerRound,"","White "&amp;OFFSET(Pairings!$D$1,gamesPerRound+H63,0))</f>
        <v>White B.07</v>
      </c>
      <c r="J63" s="103" t="s">
        <v>450</v>
      </c>
      <c r="K63" s="102" t="str">
        <f ca="1">IF($B63&gt;gamesPerRound,"","Black "&amp;OFFSET(Pairings!$E$1,gamesPerRound+H63,0))</f>
        <v>Black A.07</v>
      </c>
      <c r="L63" s="104"/>
      <c r="M63" s="100" t="s">
        <v>453</v>
      </c>
      <c r="N63" s="101">
        <f t="shared" si="2"/>
        <v>63</v>
      </c>
      <c r="O63" s="102" t="str">
        <f ca="1">IF($B63&gt;gamesPerRound,"","White "&amp;OFFSET(Pairings!$D$1,2*gamesPerRound+N63,0))</f>
        <v>White K.07</v>
      </c>
      <c r="P63" s="103" t="s">
        <v>450</v>
      </c>
      <c r="Q63" s="102" t="str">
        <f ca="1">IF($B63&gt;gamesPerRound,"","Black "&amp;OFFSET(Pairings!$E$1,2*gamesPerRound+N63,0))</f>
        <v>Black R.07</v>
      </c>
      <c r="R63" s="104"/>
    </row>
    <row r="64" spans="1:18" s="106" customFormat="1" ht="113.25" customHeight="1" x14ac:dyDescent="0.2">
      <c r="A64" s="100" t="s">
        <v>451</v>
      </c>
      <c r="B64" s="101">
        <f t="shared" si="0"/>
        <v>64</v>
      </c>
      <c r="C64" s="102" t="str">
        <f ca="1">IF($B64&gt;gamesPerRound,"","White "&amp;Pairings!D65)</f>
        <v>White G.07</v>
      </c>
      <c r="D64" s="103" t="s">
        <v>450</v>
      </c>
      <c r="E64" s="102" t="str">
        <f ca="1">IF($B64&gt;gamesPerRound,"","Black "&amp;Pairings!E65)</f>
        <v>Black M.07</v>
      </c>
      <c r="F64" s="104"/>
      <c r="G64" s="100" t="s">
        <v>452</v>
      </c>
      <c r="H64" s="101">
        <f t="shared" si="1"/>
        <v>64</v>
      </c>
      <c r="I64" s="102" t="str">
        <f ca="1">IF($B64&gt;gamesPerRound,"","White "&amp;OFFSET(Pairings!$D$1,gamesPerRound+H64,0))</f>
        <v>White L.07</v>
      </c>
      <c r="J64" s="103" t="s">
        <v>450</v>
      </c>
      <c r="K64" s="102" t="str">
        <f ca="1">IF($B64&gt;gamesPerRound,"","Black "&amp;OFFSET(Pairings!$E$1,gamesPerRound+H64,0))</f>
        <v>Black E.07</v>
      </c>
      <c r="L64" s="104"/>
      <c r="M64" s="100" t="s">
        <v>453</v>
      </c>
      <c r="N64" s="101">
        <f t="shared" si="2"/>
        <v>64</v>
      </c>
      <c r="O64" s="102" t="str">
        <f ca="1">IF($B64&gt;gamesPerRound,"","White "&amp;OFFSET(Pairings!$D$1,2*gamesPerRound+N64,0))</f>
        <v>White J.07</v>
      </c>
      <c r="P64" s="103" t="s">
        <v>450</v>
      </c>
      <c r="Q64" s="102" t="str">
        <f ca="1">IF($B64&gt;gamesPerRound,"","Black "&amp;OFFSET(Pairings!$E$1,2*gamesPerRound+N64,0))</f>
        <v>Black G.07</v>
      </c>
      <c r="R64" s="104"/>
    </row>
    <row r="65" spans="1:18" s="106" customFormat="1" ht="113.25" customHeight="1" x14ac:dyDescent="0.2">
      <c r="A65" s="100" t="s">
        <v>451</v>
      </c>
      <c r="B65" s="101">
        <f t="shared" si="0"/>
        <v>65</v>
      </c>
      <c r="C65" s="102" t="str">
        <f ca="1">IF($B65&gt;gamesPerRound,"","White "&amp;Pairings!D66)</f>
        <v>White S.07</v>
      </c>
      <c r="D65" s="103" t="s">
        <v>450</v>
      </c>
      <c r="E65" s="102" t="str">
        <f ca="1">IF($B65&gt;gamesPerRound,"","Black "&amp;Pairings!E66)</f>
        <v>Black E.07</v>
      </c>
      <c r="F65" s="104"/>
      <c r="G65" s="100" t="s">
        <v>452</v>
      </c>
      <c r="H65" s="101">
        <f t="shared" si="1"/>
        <v>65</v>
      </c>
      <c r="I65" s="102" t="str">
        <f ca="1">IF($B65&gt;gamesPerRound,"","White "&amp;OFFSET(Pairings!$D$1,gamesPerRound+H65,0))</f>
        <v>White Q.07</v>
      </c>
      <c r="J65" s="103" t="s">
        <v>450</v>
      </c>
      <c r="K65" s="102" t="str">
        <f ca="1">IF($B65&gt;gamesPerRound,"","Black "&amp;OFFSET(Pairings!$E$1,gamesPerRound+H65,0))</f>
        <v>Black D.07</v>
      </c>
      <c r="L65" s="104"/>
      <c r="M65" s="100" t="s">
        <v>453</v>
      </c>
      <c r="N65" s="101">
        <f t="shared" si="2"/>
        <v>65</v>
      </c>
      <c r="O65" s="102" t="str">
        <f ca="1">IF($B65&gt;gamesPerRound,"","White "&amp;OFFSET(Pairings!$D$1,2*gamesPerRound+N65,0))</f>
        <v>White A.07</v>
      </c>
      <c r="P65" s="103" t="s">
        <v>450</v>
      </c>
      <c r="Q65" s="102" t="str">
        <f ca="1">IF($B65&gt;gamesPerRound,"","Black "&amp;OFFSET(Pairings!$E$1,2*gamesPerRound+N65,0))</f>
        <v>Black F.07</v>
      </c>
      <c r="R65" s="104"/>
    </row>
    <row r="66" spans="1:18" s="106" customFormat="1" ht="113.25" customHeight="1" x14ac:dyDescent="0.2">
      <c r="A66" s="100" t="s">
        <v>451</v>
      </c>
      <c r="B66" s="101">
        <f t="shared" si="0"/>
        <v>66</v>
      </c>
      <c r="C66" s="102" t="str">
        <f ca="1">IF($B66&gt;gamesPerRound,"","White "&amp;Pairings!D67)</f>
        <v>White F.07</v>
      </c>
      <c r="D66" s="103" t="s">
        <v>450</v>
      </c>
      <c r="E66" s="102" t="str">
        <f ca="1">IF($B66&gt;gamesPerRound,"","Black "&amp;Pairings!E67)</f>
        <v>Black C.07</v>
      </c>
      <c r="F66" s="104"/>
      <c r="G66" s="100" t="s">
        <v>452</v>
      </c>
      <c r="H66" s="101">
        <f t="shared" si="1"/>
        <v>66</v>
      </c>
      <c r="I66" s="102" t="str">
        <f ca="1">IF($B66&gt;gamesPerRound,"","White "&amp;OFFSET(Pairings!$D$1,gamesPerRound+H66,0))</f>
        <v>White K.07</v>
      </c>
      <c r="J66" s="103" t="s">
        <v>450</v>
      </c>
      <c r="K66" s="102" t="str">
        <f ca="1">IF($B66&gt;gamesPerRound,"","Black "&amp;OFFSET(Pairings!$E$1,gamesPerRound+H66,0))</f>
        <v>Black O.07</v>
      </c>
      <c r="L66" s="104"/>
      <c r="M66" s="100" t="s">
        <v>453</v>
      </c>
      <c r="N66" s="101">
        <f t="shared" si="2"/>
        <v>66</v>
      </c>
      <c r="O66" s="102" t="str">
        <f ca="1">IF($B66&gt;gamesPerRound,"","White "&amp;OFFSET(Pairings!$D$1,2*gamesPerRound+N66,0))</f>
        <v>White C.07</v>
      </c>
      <c r="P66" s="103" t="s">
        <v>450</v>
      </c>
      <c r="Q66" s="102" t="str">
        <f ca="1">IF($B66&gt;gamesPerRound,"","Black "&amp;OFFSET(Pairings!$E$1,2*gamesPerRound+N66,0))</f>
        <v>Black D.07</v>
      </c>
      <c r="R66" s="104"/>
    </row>
    <row r="67" spans="1:18" s="106" customFormat="1" ht="113.25" customHeight="1" x14ac:dyDescent="0.2">
      <c r="A67" s="100" t="s">
        <v>451</v>
      </c>
      <c r="B67" s="101">
        <f t="shared" ref="B67:B130" si="3">B66+1</f>
        <v>67</v>
      </c>
      <c r="C67" s="102" t="str">
        <f ca="1">IF($B67&gt;gamesPerRound,"","White "&amp;Pairings!D68)</f>
        <v>White Q.08</v>
      </c>
      <c r="D67" s="103" t="s">
        <v>450</v>
      </c>
      <c r="E67" s="102" t="str">
        <f ca="1">IF($B67&gt;gamesPerRound,"","Black "&amp;Pairings!E68)</f>
        <v>Black I.07</v>
      </c>
      <c r="F67" s="104"/>
      <c r="G67" s="100" t="s">
        <v>452</v>
      </c>
      <c r="H67" s="101">
        <f t="shared" ref="H67:H130" si="4">H66+1</f>
        <v>67</v>
      </c>
      <c r="I67" s="102" t="str">
        <f ca="1">IF($B67&gt;gamesPerRound,"","White "&amp;OFFSET(Pairings!$D$1,gamesPerRound+H67,0))</f>
        <v>White B.08</v>
      </c>
      <c r="J67" s="103" t="s">
        <v>450</v>
      </c>
      <c r="K67" s="102" t="str">
        <f ca="1">IF($B67&gt;gamesPerRound,"","Black "&amp;OFFSET(Pairings!$E$1,gamesPerRound+H67,0))</f>
        <v>Black R.07</v>
      </c>
      <c r="L67" s="104"/>
      <c r="M67" s="100" t="s">
        <v>453</v>
      </c>
      <c r="N67" s="101">
        <f t="shared" ref="N67:N130" si="5">N66+1</f>
        <v>67</v>
      </c>
      <c r="O67" s="102" t="str">
        <f ca="1">IF($B67&gt;gamesPerRound,"","White "&amp;OFFSET(Pairings!$D$1,2*gamesPerRound+N67,0))</f>
        <v>White C.08</v>
      </c>
      <c r="P67" s="103" t="s">
        <v>450</v>
      </c>
      <c r="Q67" s="102" t="str">
        <f ca="1">IF($B67&gt;gamesPerRound,"","Black "&amp;OFFSET(Pairings!$E$1,2*gamesPerRound+N67,0))</f>
        <v>Black O.07</v>
      </c>
      <c r="R67" s="104"/>
    </row>
    <row r="68" spans="1:18" s="106" customFormat="1" ht="113.25" customHeight="1" x14ac:dyDescent="0.2">
      <c r="A68" s="100" t="s">
        <v>451</v>
      </c>
      <c r="B68" s="101">
        <f t="shared" si="3"/>
        <v>68</v>
      </c>
      <c r="C68" s="102" t="str">
        <f ca="1">IF($B68&gt;gamesPerRound,"","White "&amp;Pairings!D69)</f>
        <v>White R.08</v>
      </c>
      <c r="D68" s="103" t="s">
        <v>450</v>
      </c>
      <c r="E68" s="102" t="str">
        <f ca="1">IF($B68&gt;gamesPerRound,"","Black "&amp;Pairings!E69)</f>
        <v>Black P.08</v>
      </c>
      <c r="F68" s="104"/>
      <c r="G68" s="100" t="s">
        <v>452</v>
      </c>
      <c r="H68" s="101">
        <f t="shared" si="4"/>
        <v>68</v>
      </c>
      <c r="I68" s="102" t="str">
        <f ca="1">IF($B68&gt;gamesPerRound,"","White "&amp;OFFSET(Pairings!$D$1,gamesPerRound+H68,0))</f>
        <v>White H.08</v>
      </c>
      <c r="J68" s="103" t="s">
        <v>450</v>
      </c>
      <c r="K68" s="102" t="str">
        <f ca="1">IF($B68&gt;gamesPerRound,"","Black "&amp;OFFSET(Pairings!$E$1,gamesPerRound+H68,0))</f>
        <v>Black K.08</v>
      </c>
      <c r="L68" s="104"/>
      <c r="M68" s="100" t="s">
        <v>453</v>
      </c>
      <c r="N68" s="101">
        <f t="shared" si="5"/>
        <v>68</v>
      </c>
      <c r="O68" s="102" t="str">
        <f ca="1">IF($B68&gt;gamesPerRound,"","White "&amp;OFFSET(Pairings!$D$1,2*gamesPerRound+N68,0))</f>
        <v>White L.08</v>
      </c>
      <c r="P68" s="103" t="s">
        <v>450</v>
      </c>
      <c r="Q68" s="102" t="str">
        <f ca="1">IF($B68&gt;gamesPerRound,"","Black "&amp;OFFSET(Pairings!$E$1,2*gamesPerRound+N68,0))</f>
        <v>Black E.08</v>
      </c>
      <c r="R68" s="104"/>
    </row>
    <row r="69" spans="1:18" s="106" customFormat="1" ht="113.25" customHeight="1" x14ac:dyDescent="0.2">
      <c r="A69" s="100" t="s">
        <v>451</v>
      </c>
      <c r="B69" s="101">
        <f t="shared" si="3"/>
        <v>69</v>
      </c>
      <c r="C69" s="102" t="str">
        <f ca="1">IF($B69&gt;gamesPerRound,"","White "&amp;Pairings!D70)</f>
        <v>White S.08</v>
      </c>
      <c r="D69" s="103" t="s">
        <v>450</v>
      </c>
      <c r="E69" s="102" t="str">
        <f ca="1">IF($B69&gt;gamesPerRound,"","Black "&amp;Pairings!E70)</f>
        <v>Black E.08</v>
      </c>
      <c r="F69" s="104"/>
      <c r="G69" s="100" t="s">
        <v>452</v>
      </c>
      <c r="H69" s="101">
        <f t="shared" si="4"/>
        <v>69</v>
      </c>
      <c r="I69" s="102" t="str">
        <f ca="1">IF($B69&gt;gamesPerRound,"","White "&amp;OFFSET(Pairings!$D$1,gamesPerRound+H69,0))</f>
        <v>White I.08</v>
      </c>
      <c r="J69" s="103" t="s">
        <v>450</v>
      </c>
      <c r="K69" s="102" t="str">
        <f ca="1">IF($B69&gt;gamesPerRound,"","Black "&amp;OFFSET(Pairings!$E$1,gamesPerRound+H69,0))</f>
        <v>Black C.08</v>
      </c>
      <c r="L69" s="104"/>
      <c r="M69" s="100" t="s">
        <v>453</v>
      </c>
      <c r="N69" s="101">
        <f t="shared" si="5"/>
        <v>69</v>
      </c>
      <c r="O69" s="102" t="str">
        <f ca="1">IF($B69&gt;gamesPerRound,"","White "&amp;OFFSET(Pairings!$D$1,2*gamesPerRound+N69,0))</f>
        <v>White G.08</v>
      </c>
      <c r="P69" s="103" t="s">
        <v>450</v>
      </c>
      <c r="Q69" s="102" t="str">
        <f ca="1">IF($B69&gt;gamesPerRound,"","Black "&amp;OFFSET(Pairings!$E$1,2*gamesPerRound+N69,0))</f>
        <v>Black H.08</v>
      </c>
      <c r="R69" s="104"/>
    </row>
    <row r="70" spans="1:18" s="106" customFormat="1" ht="113.25" customHeight="1" x14ac:dyDescent="0.2">
      <c r="A70" s="100" t="s">
        <v>451</v>
      </c>
      <c r="B70" s="101">
        <f t="shared" si="3"/>
        <v>70</v>
      </c>
      <c r="C70" s="102" t="str">
        <f ca="1">IF($B70&gt;gamesPerRound,"","White "&amp;Pairings!D71)</f>
        <v>White K.08</v>
      </c>
      <c r="D70" s="103" t="s">
        <v>450</v>
      </c>
      <c r="E70" s="102" t="str">
        <f ca="1">IF($B70&gt;gamesPerRound,"","Black "&amp;Pairings!E71)</f>
        <v>Black N.08</v>
      </c>
      <c r="F70" s="104"/>
      <c r="G70" s="100" t="s">
        <v>452</v>
      </c>
      <c r="H70" s="101">
        <f t="shared" si="4"/>
        <v>70</v>
      </c>
      <c r="I70" s="102" t="str">
        <f ca="1">IF($B70&gt;gamesPerRound,"","White "&amp;OFFSET(Pairings!$D$1,gamesPerRound+H70,0))</f>
        <v>White E.08</v>
      </c>
      <c r="J70" s="103" t="s">
        <v>450</v>
      </c>
      <c r="K70" s="102" t="str">
        <f ca="1">IF($B70&gt;gamesPerRound,"","Black "&amp;OFFSET(Pairings!$E$1,gamesPerRound+H70,0))</f>
        <v>Black R.08</v>
      </c>
      <c r="L70" s="104"/>
      <c r="M70" s="100" t="s">
        <v>453</v>
      </c>
      <c r="N70" s="101">
        <f t="shared" si="5"/>
        <v>70</v>
      </c>
      <c r="O70" s="102" t="str">
        <f ca="1">IF($B70&gt;gamesPerRound,"","White "&amp;OFFSET(Pairings!$D$1,2*gamesPerRound+N70,0))</f>
        <v>White F.08</v>
      </c>
      <c r="P70" s="103" t="s">
        <v>450</v>
      </c>
      <c r="Q70" s="102" t="str">
        <f ca="1">IF($B70&gt;gamesPerRound,"","Black "&amp;OFFSET(Pairings!$E$1,2*gamesPerRound+N70,0))</f>
        <v>Black R.08</v>
      </c>
      <c r="R70" s="104"/>
    </row>
    <row r="71" spans="1:18" s="106" customFormat="1" ht="113.25" customHeight="1" x14ac:dyDescent="0.2">
      <c r="A71" s="100" t="s">
        <v>451</v>
      </c>
      <c r="B71" s="101">
        <f t="shared" si="3"/>
        <v>71</v>
      </c>
      <c r="C71" s="102" t="str">
        <f ca="1">IF($B71&gt;gamesPerRound,"","White "&amp;Pairings!D72)</f>
        <v>White H.08</v>
      </c>
      <c r="D71" s="103" t="s">
        <v>450</v>
      </c>
      <c r="E71" s="102" t="str">
        <f ca="1">IF($B71&gt;gamesPerRound,"","Black "&amp;Pairings!E72)</f>
        <v>Black J.08</v>
      </c>
      <c r="F71" s="104"/>
      <c r="G71" s="100" t="s">
        <v>452</v>
      </c>
      <c r="H71" s="101">
        <f t="shared" si="4"/>
        <v>71</v>
      </c>
      <c r="I71" s="102" t="str">
        <f ca="1">IF($B71&gt;gamesPerRound,"","White "&amp;OFFSET(Pairings!$D$1,gamesPerRound+H71,0))</f>
        <v>White Q.08</v>
      </c>
      <c r="J71" s="103" t="s">
        <v>450</v>
      </c>
      <c r="K71" s="102" t="str">
        <f ca="1">IF($B71&gt;gamesPerRound,"","Black "&amp;OFFSET(Pairings!$E$1,gamesPerRound+H71,0))</f>
        <v>Black J.08</v>
      </c>
      <c r="L71" s="104"/>
      <c r="M71" s="100" t="s">
        <v>453</v>
      </c>
      <c r="N71" s="101">
        <f t="shared" si="5"/>
        <v>71</v>
      </c>
      <c r="O71" s="102" t="str">
        <f ca="1">IF($B71&gt;gamesPerRound,"","White "&amp;OFFSET(Pairings!$D$1,2*gamesPerRound+N71,0))</f>
        <v>White K.08</v>
      </c>
      <c r="P71" s="103" t="s">
        <v>450</v>
      </c>
      <c r="Q71" s="102" t="str">
        <f ca="1">IF($B71&gt;gamesPerRound,"","Black "&amp;OFFSET(Pairings!$E$1,2*gamesPerRound+N71,0))</f>
        <v>Black B.08</v>
      </c>
      <c r="R71" s="104"/>
    </row>
    <row r="72" spans="1:18" s="106" customFormat="1" ht="113.25" customHeight="1" x14ac:dyDescent="0.2">
      <c r="A72" s="100" t="s">
        <v>451</v>
      </c>
      <c r="B72" s="101">
        <f t="shared" si="3"/>
        <v>72</v>
      </c>
      <c r="C72" s="102" t="str">
        <f ca="1">IF($B72&gt;gamesPerRound,"","White "&amp;Pairings!D73)</f>
        <v>White L.08</v>
      </c>
      <c r="D72" s="103" t="s">
        <v>450</v>
      </c>
      <c r="E72" s="102" t="str">
        <f ca="1">IF($B72&gt;gamesPerRound,"","Black "&amp;Pairings!E73)</f>
        <v>Black I.08</v>
      </c>
      <c r="F72" s="104"/>
      <c r="G72" s="100" t="s">
        <v>452</v>
      </c>
      <c r="H72" s="101">
        <f t="shared" si="4"/>
        <v>72</v>
      </c>
      <c r="I72" s="102" t="str">
        <f ca="1">IF($B72&gt;gamesPerRound,"","White "&amp;OFFSET(Pairings!$D$1,gamesPerRound+H72,0))</f>
        <v>White P.08</v>
      </c>
      <c r="J72" s="103" t="s">
        <v>450</v>
      </c>
      <c r="K72" s="102" t="str">
        <f ca="1">IF($B72&gt;gamesPerRound,"","Black "&amp;OFFSET(Pairings!$E$1,gamesPerRound+H72,0))</f>
        <v>Black L.08</v>
      </c>
      <c r="L72" s="104"/>
      <c r="M72" s="100" t="s">
        <v>453</v>
      </c>
      <c r="N72" s="101">
        <f t="shared" si="5"/>
        <v>72</v>
      </c>
      <c r="O72" s="102" t="str">
        <f ca="1">IF($B72&gt;gamesPerRound,"","White "&amp;OFFSET(Pairings!$D$1,2*gamesPerRound+N72,0))</f>
        <v>White J.08</v>
      </c>
      <c r="P72" s="103" t="s">
        <v>450</v>
      </c>
      <c r="Q72" s="102" t="str">
        <f ca="1">IF($B72&gt;gamesPerRound,"","Black "&amp;OFFSET(Pairings!$E$1,2*gamesPerRound+N72,0))</f>
        <v>Black O.08</v>
      </c>
      <c r="R72" s="104"/>
    </row>
    <row r="73" spans="1:18" s="106" customFormat="1" ht="113.25" customHeight="1" x14ac:dyDescent="0.2">
      <c r="A73" s="100" t="s">
        <v>451</v>
      </c>
      <c r="B73" s="101">
        <f t="shared" si="3"/>
        <v>73</v>
      </c>
      <c r="C73" s="102" t="str">
        <f ca="1">IF($B73&gt;gamesPerRound,"","White "&amp;Pairings!D74)</f>
        <v>White M.08</v>
      </c>
      <c r="D73" s="103" t="s">
        <v>450</v>
      </c>
      <c r="E73" s="102" t="str">
        <f ca="1">IF($B73&gt;gamesPerRound,"","Black "&amp;Pairings!E74)</f>
        <v>Black F.08</v>
      </c>
      <c r="F73" s="104"/>
      <c r="G73" s="100" t="s">
        <v>452</v>
      </c>
      <c r="H73" s="101">
        <f t="shared" si="4"/>
        <v>73</v>
      </c>
      <c r="I73" s="102" t="str">
        <f ca="1">IF($B73&gt;gamesPerRound,"","White "&amp;OFFSET(Pairings!$D$1,gamesPerRound+H73,0))</f>
        <v>White N.08</v>
      </c>
      <c r="J73" s="103" t="s">
        <v>450</v>
      </c>
      <c r="K73" s="102" t="str">
        <f ca="1">IF($B73&gt;gamesPerRound,"","Black "&amp;OFFSET(Pairings!$E$1,gamesPerRound+H73,0))</f>
        <v>Black S.08</v>
      </c>
      <c r="L73" s="104"/>
      <c r="M73" s="100" t="s">
        <v>453</v>
      </c>
      <c r="N73" s="101">
        <f t="shared" si="5"/>
        <v>73</v>
      </c>
      <c r="O73" s="102" t="str">
        <f ca="1">IF($B73&gt;gamesPerRound,"","White "&amp;OFFSET(Pairings!$D$1,2*gamesPerRound+N73,0))</f>
        <v>White P.08</v>
      </c>
      <c r="P73" s="103" t="s">
        <v>450</v>
      </c>
      <c r="Q73" s="102" t="str">
        <f ca="1">IF($B73&gt;gamesPerRound,"","Black "&amp;OFFSET(Pairings!$E$1,2*gamesPerRound+N73,0))</f>
        <v>Black I.08</v>
      </c>
      <c r="R73" s="104"/>
    </row>
    <row r="74" spans="1:18" s="106" customFormat="1" ht="113.25" customHeight="1" x14ac:dyDescent="0.2">
      <c r="A74" s="100" t="s">
        <v>451</v>
      </c>
      <c r="B74" s="101">
        <f t="shared" si="3"/>
        <v>74</v>
      </c>
      <c r="C74" s="102" t="str">
        <f ca="1">IF($B74&gt;gamesPerRound,"","White "&amp;Pairings!D75)</f>
        <v>White C.08</v>
      </c>
      <c r="D74" s="103" t="s">
        <v>450</v>
      </c>
      <c r="E74" s="102" t="str">
        <f ca="1">IF($B74&gt;gamesPerRound,"","Black "&amp;Pairings!E75)</f>
        <v>Black D.08</v>
      </c>
      <c r="F74" s="104"/>
      <c r="G74" s="100" t="s">
        <v>452</v>
      </c>
      <c r="H74" s="101">
        <f t="shared" si="4"/>
        <v>74</v>
      </c>
      <c r="I74" s="102" t="str">
        <f ca="1">IF($B74&gt;gamesPerRound,"","White "&amp;OFFSET(Pairings!$D$1,gamesPerRound+H74,0))</f>
        <v>White A.08</v>
      </c>
      <c r="J74" s="103" t="s">
        <v>450</v>
      </c>
      <c r="K74" s="102" t="str">
        <f ca="1">IF($B74&gt;gamesPerRound,"","Black "&amp;OFFSET(Pairings!$E$1,gamesPerRound+H74,0))</f>
        <v>Black M.08</v>
      </c>
      <c r="L74" s="104"/>
      <c r="M74" s="100" t="s">
        <v>453</v>
      </c>
      <c r="N74" s="101">
        <f t="shared" si="5"/>
        <v>74</v>
      </c>
      <c r="O74" s="102" t="str">
        <f ca="1">IF($B74&gt;gamesPerRound,"","White "&amp;OFFSET(Pairings!$D$1,2*gamesPerRound+N74,0))</f>
        <v>White D.08</v>
      </c>
      <c r="P74" s="103" t="s">
        <v>450</v>
      </c>
      <c r="Q74" s="102" t="str">
        <f ca="1">IF($B74&gt;gamesPerRound,"","Black "&amp;OFFSET(Pairings!$E$1,2*gamesPerRound+N74,0))</f>
        <v>Black A.08</v>
      </c>
      <c r="R74" s="104"/>
    </row>
    <row r="75" spans="1:18" s="106" customFormat="1" ht="113.25" customHeight="1" x14ac:dyDescent="0.2">
      <c r="A75" s="100" t="s">
        <v>451</v>
      </c>
      <c r="B75" s="101">
        <f t="shared" si="3"/>
        <v>75</v>
      </c>
      <c r="C75" s="102" t="str">
        <f ca="1">IF($B75&gt;gamesPerRound,"","White "&amp;Pairings!D76)</f>
        <v>White B.08</v>
      </c>
      <c r="D75" s="103" t="s">
        <v>450</v>
      </c>
      <c r="E75" s="102" t="str">
        <f ca="1">IF($B75&gt;gamesPerRound,"","Black "&amp;Pairings!E76)</f>
        <v>Black O.08</v>
      </c>
      <c r="F75" s="104"/>
      <c r="G75" s="100" t="s">
        <v>452</v>
      </c>
      <c r="H75" s="101">
        <f t="shared" si="4"/>
        <v>75</v>
      </c>
      <c r="I75" s="102" t="str">
        <f ca="1">IF($B75&gt;gamesPerRound,"","White "&amp;OFFSET(Pairings!$D$1,gamesPerRound+H75,0))</f>
        <v>White O.08</v>
      </c>
      <c r="J75" s="103" t="s">
        <v>450</v>
      </c>
      <c r="K75" s="102" t="str">
        <f ca="1">IF($B75&gt;gamesPerRound,"","Black "&amp;OFFSET(Pairings!$E$1,gamesPerRound+H75,0))</f>
        <v>Black D.08</v>
      </c>
      <c r="L75" s="104"/>
      <c r="M75" s="100" t="s">
        <v>453</v>
      </c>
      <c r="N75" s="101">
        <f t="shared" si="5"/>
        <v>75</v>
      </c>
      <c r="O75" s="102" t="str">
        <f ca="1">IF($B75&gt;gamesPerRound,"","White "&amp;OFFSET(Pairings!$D$1,2*gamesPerRound+N75,0))</f>
        <v>White N.08</v>
      </c>
      <c r="P75" s="103" t="s">
        <v>450</v>
      </c>
      <c r="Q75" s="102" t="str">
        <f ca="1">IF($B75&gt;gamesPerRound,"","Black "&amp;OFFSET(Pairings!$E$1,2*gamesPerRound+N75,0))</f>
        <v>Black Q.08</v>
      </c>
      <c r="R75" s="104"/>
    </row>
    <row r="76" spans="1:18" s="106" customFormat="1" ht="113.25" customHeight="1" x14ac:dyDescent="0.2">
      <c r="A76" s="100" t="s">
        <v>451</v>
      </c>
      <c r="B76" s="101">
        <f t="shared" si="3"/>
        <v>76</v>
      </c>
      <c r="C76" s="102" t="str">
        <f ca="1">IF($B76&gt;gamesPerRound,"","White "&amp;Pairings!D77)</f>
        <v>White G.08</v>
      </c>
      <c r="D76" s="103" t="s">
        <v>450</v>
      </c>
      <c r="E76" s="102" t="str">
        <f ca="1">IF($B76&gt;gamesPerRound,"","Black "&amp;Pairings!E77)</f>
        <v>Black A.08</v>
      </c>
      <c r="F76" s="104"/>
      <c r="G76" s="100" t="s">
        <v>452</v>
      </c>
      <c r="H76" s="101">
        <f t="shared" si="4"/>
        <v>76</v>
      </c>
      <c r="I76" s="102" t="str">
        <f ca="1">IF($B76&gt;gamesPerRound,"","White "&amp;OFFSET(Pairings!$D$1,gamesPerRound+H76,0))</f>
        <v>White F.08</v>
      </c>
      <c r="J76" s="103" t="s">
        <v>450</v>
      </c>
      <c r="K76" s="102" t="str">
        <f ca="1">IF($B76&gt;gamesPerRound,"","Black "&amp;OFFSET(Pairings!$E$1,gamesPerRound+H76,0))</f>
        <v>Black G.08</v>
      </c>
      <c r="L76" s="104"/>
      <c r="M76" s="100" t="s">
        <v>453</v>
      </c>
      <c r="N76" s="101">
        <f t="shared" si="5"/>
        <v>76</v>
      </c>
      <c r="O76" s="102" t="str">
        <f ca="1">IF($B76&gt;gamesPerRound,"","White "&amp;OFFSET(Pairings!$D$1,2*gamesPerRound+N76,0))</f>
        <v>White M.08</v>
      </c>
      <c r="P76" s="103" t="s">
        <v>450</v>
      </c>
      <c r="Q76" s="102" t="str">
        <f ca="1">IF($B76&gt;gamesPerRound,"","Black "&amp;OFFSET(Pairings!$E$1,2*gamesPerRound+N76,0))</f>
        <v>Black S.08</v>
      </c>
      <c r="R76" s="104"/>
    </row>
    <row r="77" spans="1:18" s="106" customFormat="1" ht="113.25" customHeight="1" x14ac:dyDescent="0.2">
      <c r="A77" s="100" t="s">
        <v>451</v>
      </c>
      <c r="B77" s="101">
        <f t="shared" si="3"/>
        <v>77</v>
      </c>
      <c r="C77" s="102" t="str">
        <f ca="1">IF($B77&gt;gamesPerRound,"","White "&amp;Pairings!D78)</f>
        <v>White E.09</v>
      </c>
      <c r="D77" s="103" t="s">
        <v>450</v>
      </c>
      <c r="E77" s="102" t="str">
        <f ca="1">IF($B77&gt;gamesPerRound,"","Black "&amp;Pairings!E78)</f>
        <v>Black O.09</v>
      </c>
      <c r="F77" s="104"/>
      <c r="G77" s="100" t="s">
        <v>452</v>
      </c>
      <c r="H77" s="101">
        <f t="shared" si="4"/>
        <v>77</v>
      </c>
      <c r="I77" s="102" t="str">
        <f ca="1">IF($B77&gt;gamesPerRound,"","White "&amp;OFFSET(Pairings!$D$1,gamesPerRound+H77,0))</f>
        <v>White B.09</v>
      </c>
      <c r="J77" s="103" t="s">
        <v>450</v>
      </c>
      <c r="K77" s="102" t="str">
        <f ca="1">IF($B77&gt;gamesPerRound,"","Black "&amp;OFFSET(Pairings!$E$1,gamesPerRound+H77,0))</f>
        <v>Black J.09</v>
      </c>
      <c r="L77" s="104"/>
      <c r="M77" s="100" t="s">
        <v>453</v>
      </c>
      <c r="N77" s="101">
        <f t="shared" si="5"/>
        <v>77</v>
      </c>
      <c r="O77" s="102" t="str">
        <f ca="1">IF($B77&gt;gamesPerRound,"","White "&amp;OFFSET(Pairings!$D$1,2*gamesPerRound+N77,0))</f>
        <v>White K.09</v>
      </c>
      <c r="P77" s="103" t="s">
        <v>450</v>
      </c>
      <c r="Q77" s="102" t="str">
        <f ca="1">IF($B77&gt;gamesPerRound,"","Black "&amp;OFFSET(Pairings!$E$1,2*gamesPerRound+N77,0))</f>
        <v>Black G.09</v>
      </c>
      <c r="R77" s="104"/>
    </row>
    <row r="78" spans="1:18" s="106" customFormat="1" ht="113.25" customHeight="1" x14ac:dyDescent="0.2">
      <c r="A78" s="100" t="s">
        <v>451</v>
      </c>
      <c r="B78" s="101">
        <f t="shared" si="3"/>
        <v>78</v>
      </c>
      <c r="C78" s="102" t="str">
        <f ca="1">IF($B78&gt;gamesPerRound,"","White "&amp;Pairings!D79)</f>
        <v>White I.09</v>
      </c>
      <c r="D78" s="103" t="s">
        <v>450</v>
      </c>
      <c r="E78" s="102" t="str">
        <f ca="1">IF($B78&gt;gamesPerRound,"","Black "&amp;Pairings!E79)</f>
        <v>Black S.09</v>
      </c>
      <c r="F78" s="104"/>
      <c r="G78" s="100" t="s">
        <v>452</v>
      </c>
      <c r="H78" s="101">
        <f t="shared" si="4"/>
        <v>78</v>
      </c>
      <c r="I78" s="102" t="str">
        <f ca="1">IF($B78&gt;gamesPerRound,"","White "&amp;OFFSET(Pairings!$D$1,gamesPerRound+H78,0))</f>
        <v>White O.09</v>
      </c>
      <c r="J78" s="103" t="s">
        <v>450</v>
      </c>
      <c r="K78" s="102" t="str">
        <f ca="1">IF($B78&gt;gamesPerRound,"","Black "&amp;OFFSET(Pairings!$E$1,gamesPerRound+H78,0))</f>
        <v>Black K.09</v>
      </c>
      <c r="L78" s="104"/>
      <c r="M78" s="100" t="s">
        <v>453</v>
      </c>
      <c r="N78" s="101">
        <f t="shared" si="5"/>
        <v>78</v>
      </c>
      <c r="O78" s="102" t="str">
        <f ca="1">IF($B78&gt;gamesPerRound,"","White "&amp;OFFSET(Pairings!$D$1,2*gamesPerRound+N78,0))</f>
        <v>White E.09</v>
      </c>
      <c r="P78" s="103" t="s">
        <v>450</v>
      </c>
      <c r="Q78" s="102" t="str">
        <f ca="1">IF($B78&gt;gamesPerRound,"","Black "&amp;OFFSET(Pairings!$E$1,2*gamesPerRound+N78,0))</f>
        <v>Black Q.09</v>
      </c>
      <c r="R78" s="104"/>
    </row>
    <row r="79" spans="1:18" s="106" customFormat="1" ht="113.25" customHeight="1" x14ac:dyDescent="0.2">
      <c r="A79" s="100" t="s">
        <v>451</v>
      </c>
      <c r="B79" s="101">
        <f t="shared" si="3"/>
        <v>79</v>
      </c>
      <c r="C79" s="102" t="str">
        <f ca="1">IF($B79&gt;gamesPerRound,"","White "&amp;Pairings!D80)</f>
        <v>White C.09</v>
      </c>
      <c r="D79" s="103" t="s">
        <v>450</v>
      </c>
      <c r="E79" s="102" t="str">
        <f ca="1">IF($B79&gt;gamesPerRound,"","Black "&amp;Pairings!E80)</f>
        <v>Black J.09</v>
      </c>
      <c r="F79" s="104"/>
      <c r="G79" s="100" t="s">
        <v>452</v>
      </c>
      <c r="H79" s="101">
        <f t="shared" si="4"/>
        <v>79</v>
      </c>
      <c r="I79" s="102" t="str">
        <f ca="1">IF($B79&gt;gamesPerRound,"","White "&amp;OFFSET(Pairings!$D$1,gamesPerRound+H79,0))</f>
        <v>White H.09</v>
      </c>
      <c r="J79" s="103" t="s">
        <v>450</v>
      </c>
      <c r="K79" s="102" t="str">
        <f ca="1">IF($B79&gt;gamesPerRound,"","Black "&amp;OFFSET(Pairings!$E$1,gamesPerRound+H79,0))</f>
        <v>Black D.09</v>
      </c>
      <c r="L79" s="104"/>
      <c r="M79" s="100" t="s">
        <v>453</v>
      </c>
      <c r="N79" s="101">
        <f t="shared" si="5"/>
        <v>79</v>
      </c>
      <c r="O79" s="102" t="str">
        <f ca="1">IF($B79&gt;gamesPerRound,"","White "&amp;OFFSET(Pairings!$D$1,2*gamesPerRound+N79,0))</f>
        <v>White A.09</v>
      </c>
      <c r="P79" s="103" t="s">
        <v>450</v>
      </c>
      <c r="Q79" s="102" t="str">
        <f ca="1">IF($B79&gt;gamesPerRound,"","Black "&amp;OFFSET(Pairings!$E$1,2*gamesPerRound+N79,0))</f>
        <v>Black O.09</v>
      </c>
      <c r="R79" s="104"/>
    </row>
    <row r="80" spans="1:18" s="106" customFormat="1" ht="113.25" customHeight="1" x14ac:dyDescent="0.2">
      <c r="A80" s="100" t="s">
        <v>451</v>
      </c>
      <c r="B80" s="101">
        <f t="shared" si="3"/>
        <v>80</v>
      </c>
      <c r="C80" s="102" t="str">
        <f ca="1">IF($B80&gt;gamesPerRound,"","White "&amp;Pairings!D81)</f>
        <v>White M.09</v>
      </c>
      <c r="D80" s="103" t="s">
        <v>450</v>
      </c>
      <c r="E80" s="102" t="str">
        <f ca="1">IF($B80&gt;gamesPerRound,"","Black "&amp;Pairings!E81)</f>
        <v>Black K.09</v>
      </c>
      <c r="F80" s="104"/>
      <c r="G80" s="100" t="s">
        <v>452</v>
      </c>
      <c r="H80" s="101">
        <f t="shared" si="4"/>
        <v>80</v>
      </c>
      <c r="I80" s="102" t="str">
        <f ca="1">IF($B80&gt;gamesPerRound,"","White "&amp;OFFSET(Pairings!$D$1,gamesPerRound+H80,0))</f>
        <v>White L.09</v>
      </c>
      <c r="J80" s="103" t="s">
        <v>450</v>
      </c>
      <c r="K80" s="102" t="str">
        <f ca="1">IF($B80&gt;gamesPerRound,"","Black "&amp;OFFSET(Pairings!$E$1,gamesPerRound+H80,0))</f>
        <v>Black C.09</v>
      </c>
      <c r="L80" s="104"/>
      <c r="M80" s="100" t="s">
        <v>453</v>
      </c>
      <c r="N80" s="101">
        <f t="shared" si="5"/>
        <v>80</v>
      </c>
      <c r="O80" s="102" t="str">
        <f ca="1">IF($B80&gt;gamesPerRound,"","White "&amp;OFFSET(Pairings!$D$1,2*gamesPerRound+N80,0))</f>
        <v>White F.09</v>
      </c>
      <c r="P80" s="103" t="s">
        <v>450</v>
      </c>
      <c r="Q80" s="102" t="str">
        <f ca="1">IF($B80&gt;gamesPerRound,"","Black "&amp;OFFSET(Pairings!$E$1,2*gamesPerRound+N80,0))</f>
        <v>Black C.09</v>
      </c>
      <c r="R80" s="104"/>
    </row>
    <row r="81" spans="1:18" s="106" customFormat="1" ht="113.25" customHeight="1" x14ac:dyDescent="0.2">
      <c r="A81" s="100" t="s">
        <v>451</v>
      </c>
      <c r="B81" s="101">
        <f t="shared" si="3"/>
        <v>81</v>
      </c>
      <c r="C81" s="102" t="str">
        <f ca="1">IF($B81&gt;gamesPerRound,"","White "&amp;Pairings!D82)</f>
        <v>White B.09</v>
      </c>
      <c r="D81" s="103" t="s">
        <v>450</v>
      </c>
      <c r="E81" s="102" t="str">
        <f ca="1">IF($B81&gt;gamesPerRound,"","Black "&amp;Pairings!E82)</f>
        <v>Black N.09</v>
      </c>
      <c r="F81" s="104"/>
      <c r="G81" s="100" t="s">
        <v>452</v>
      </c>
      <c r="H81" s="101">
        <f t="shared" si="4"/>
        <v>81</v>
      </c>
      <c r="I81" s="102" t="str">
        <f ca="1">IF($B81&gt;gamesPerRound,"","White "&amp;OFFSET(Pairings!$D$1,gamesPerRound+H81,0))</f>
        <v>White Q.09</v>
      </c>
      <c r="J81" s="103" t="s">
        <v>450</v>
      </c>
      <c r="K81" s="102" t="str">
        <f ca="1">IF($B81&gt;gamesPerRound,"","Black "&amp;OFFSET(Pairings!$E$1,gamesPerRound+H81,0))</f>
        <v>Black I.09</v>
      </c>
      <c r="L81" s="104"/>
      <c r="M81" s="100" t="s">
        <v>453</v>
      </c>
      <c r="N81" s="101">
        <f t="shared" si="5"/>
        <v>81</v>
      </c>
      <c r="O81" s="102" t="str">
        <f ca="1">IF($B81&gt;gamesPerRound,"","White "&amp;OFFSET(Pairings!$D$1,2*gamesPerRound+N81,0))</f>
        <v>White S.09</v>
      </c>
      <c r="P81" s="103" t="s">
        <v>450</v>
      </c>
      <c r="Q81" s="102" t="str">
        <f ca="1">IF($B81&gt;gamesPerRound,"","Black "&amp;OFFSET(Pairings!$E$1,2*gamesPerRound+N81,0))</f>
        <v>Black R.09</v>
      </c>
      <c r="R81" s="104"/>
    </row>
    <row r="82" spans="1:18" s="106" customFormat="1" ht="113.25" customHeight="1" x14ac:dyDescent="0.2">
      <c r="A82" s="100" t="s">
        <v>451</v>
      </c>
      <c r="B82" s="101">
        <f t="shared" si="3"/>
        <v>82</v>
      </c>
      <c r="C82" s="102" t="str">
        <f ca="1">IF($B82&gt;gamesPerRound,"","White "&amp;Pairings!D83)</f>
        <v>White R.09</v>
      </c>
      <c r="D82" s="103" t="s">
        <v>450</v>
      </c>
      <c r="E82" s="102" t="str">
        <f ca="1">IF($B82&gt;gamesPerRound,"","Black "&amp;Pairings!E83)</f>
        <v>Black L.09</v>
      </c>
      <c r="F82" s="104"/>
      <c r="G82" s="100" t="s">
        <v>452</v>
      </c>
      <c r="H82" s="101">
        <f t="shared" si="4"/>
        <v>82</v>
      </c>
      <c r="I82" s="102" t="str">
        <f ca="1">IF($B82&gt;gamesPerRound,"","White "&amp;OFFSET(Pairings!$D$1,gamesPerRound+H82,0))</f>
        <v>White G.09</v>
      </c>
      <c r="J82" s="103" t="s">
        <v>450</v>
      </c>
      <c r="K82" s="102" t="str">
        <f ca="1">IF($B82&gt;gamesPerRound,"","Black "&amp;OFFSET(Pairings!$E$1,gamesPerRound+H82,0))</f>
        <v>Black N.09</v>
      </c>
      <c r="L82" s="104"/>
      <c r="M82" s="100" t="s">
        <v>453</v>
      </c>
      <c r="N82" s="101">
        <f t="shared" si="5"/>
        <v>82</v>
      </c>
      <c r="O82" s="102" t="str">
        <f ca="1">IF($B82&gt;gamesPerRound,"","White "&amp;OFFSET(Pairings!$D$1,2*gamesPerRound+N82,0))</f>
        <v>White N.09</v>
      </c>
      <c r="P82" s="103" t="s">
        <v>450</v>
      </c>
      <c r="Q82" s="102" t="str">
        <f ca="1">IF($B82&gt;gamesPerRound,"","Black "&amp;OFFSET(Pairings!$E$1,2*gamesPerRound+N82,0))</f>
        <v>Black M.09</v>
      </c>
      <c r="R82" s="104"/>
    </row>
    <row r="83" spans="1:18" s="106" customFormat="1" ht="113.25" customHeight="1" x14ac:dyDescent="0.2">
      <c r="A83" s="100" t="s">
        <v>451</v>
      </c>
      <c r="B83" s="101">
        <f t="shared" si="3"/>
        <v>83</v>
      </c>
      <c r="C83" s="102" t="str">
        <f ca="1">IF($B83&gt;gamesPerRound,"","White "&amp;Pairings!D84)</f>
        <v>White Q.09</v>
      </c>
      <c r="D83" s="103" t="s">
        <v>450</v>
      </c>
      <c r="E83" s="102" t="str">
        <f ca="1">IF($B83&gt;gamesPerRound,"","Black "&amp;Pairings!E84)</f>
        <v>Black P.09</v>
      </c>
      <c r="F83" s="104"/>
      <c r="G83" s="100" t="s">
        <v>452</v>
      </c>
      <c r="H83" s="101">
        <f t="shared" si="4"/>
        <v>83</v>
      </c>
      <c r="I83" s="102" t="str">
        <f ca="1">IF($B83&gt;gamesPerRound,"","White "&amp;OFFSET(Pairings!$D$1,gamesPerRound+H83,0))</f>
        <v>White S.09</v>
      </c>
      <c r="J83" s="103" t="s">
        <v>450</v>
      </c>
      <c r="K83" s="102" t="str">
        <f ca="1">IF($B83&gt;gamesPerRound,"","Black "&amp;OFFSET(Pairings!$E$1,gamesPerRound+H83,0))</f>
        <v>Black A.09</v>
      </c>
      <c r="L83" s="104"/>
      <c r="M83" s="100" t="s">
        <v>453</v>
      </c>
      <c r="N83" s="101">
        <f t="shared" si="5"/>
        <v>83</v>
      </c>
      <c r="O83" s="102" t="str">
        <f ca="1">IF($B83&gt;gamesPerRound,"","White "&amp;OFFSET(Pairings!$D$1,2*gamesPerRound+N83,0))</f>
        <v>White J.09</v>
      </c>
      <c r="P83" s="103" t="s">
        <v>450</v>
      </c>
      <c r="Q83" s="102" t="str">
        <f ca="1">IF($B83&gt;gamesPerRound,"","Black "&amp;OFFSET(Pairings!$E$1,2*gamesPerRound+N83,0))</f>
        <v>Black P.09</v>
      </c>
      <c r="R83" s="104"/>
    </row>
    <row r="84" spans="1:18" s="106" customFormat="1" ht="113.25" customHeight="1" x14ac:dyDescent="0.2">
      <c r="A84" s="100" t="s">
        <v>451</v>
      </c>
      <c r="B84" s="101">
        <f t="shared" si="3"/>
        <v>84</v>
      </c>
      <c r="C84" s="102" t="str">
        <f ca="1">IF($B84&gt;gamesPerRound,"","White "&amp;Pairings!D85)</f>
        <v>White A.09</v>
      </c>
      <c r="D84" s="103" t="s">
        <v>450</v>
      </c>
      <c r="E84" s="102" t="str">
        <f ca="1">IF($B84&gt;gamesPerRound,"","Black "&amp;Pairings!E85)</f>
        <v>Black F.09</v>
      </c>
      <c r="F84" s="104"/>
      <c r="G84" s="100" t="s">
        <v>452</v>
      </c>
      <c r="H84" s="101">
        <f t="shared" si="4"/>
        <v>84</v>
      </c>
      <c r="I84" s="102" t="str">
        <f ca="1">IF($B84&gt;gamesPerRound,"","White "&amp;OFFSET(Pairings!$D$1,gamesPerRound+H84,0))</f>
        <v>White F.09</v>
      </c>
      <c r="J84" s="103" t="s">
        <v>450</v>
      </c>
      <c r="K84" s="102" t="str">
        <f ca="1">IF($B84&gt;gamesPerRound,"","Black "&amp;OFFSET(Pairings!$E$1,gamesPerRound+H84,0))</f>
        <v>Black E.09</v>
      </c>
      <c r="L84" s="104"/>
      <c r="M84" s="100" t="s">
        <v>453</v>
      </c>
      <c r="N84" s="101">
        <f t="shared" si="5"/>
        <v>84</v>
      </c>
      <c r="O84" s="102" t="str">
        <f ca="1">IF($B84&gt;gamesPerRound,"","White "&amp;OFFSET(Pairings!$D$1,2*gamesPerRound+N84,0))</f>
        <v>White D.09</v>
      </c>
      <c r="P84" s="103" t="s">
        <v>450</v>
      </c>
      <c r="Q84" s="102" t="str">
        <f ca="1">IF($B84&gt;gamesPerRound,"","Black "&amp;OFFSET(Pairings!$E$1,2*gamesPerRound+N84,0))</f>
        <v>Black I.09</v>
      </c>
      <c r="R84" s="104"/>
    </row>
    <row r="85" spans="1:18" s="106" customFormat="1" ht="113.25" customHeight="1" x14ac:dyDescent="0.2">
      <c r="A85" s="100" t="s">
        <v>451</v>
      </c>
      <c r="B85" s="101">
        <f t="shared" si="3"/>
        <v>85</v>
      </c>
      <c r="C85" s="102" t="str">
        <f ca="1">IF($B85&gt;gamesPerRound,"","White "&amp;Pairings!D86)</f>
        <v>White G.09</v>
      </c>
      <c r="D85" s="103" t="s">
        <v>450</v>
      </c>
      <c r="E85" s="102" t="str">
        <f ca="1">IF($B85&gt;gamesPerRound,"","Black "&amp;Pairings!E86)</f>
        <v>Black H.09</v>
      </c>
      <c r="F85" s="104"/>
      <c r="G85" s="100" t="s">
        <v>452</v>
      </c>
      <c r="H85" s="101">
        <f t="shared" si="4"/>
        <v>85</v>
      </c>
      <c r="I85" s="102" t="str">
        <f ca="1">IF($B85&gt;gamesPerRound,"","White "&amp;OFFSET(Pairings!$D$1,gamesPerRound+H85,0))</f>
        <v>White P.09</v>
      </c>
      <c r="J85" s="103" t="s">
        <v>450</v>
      </c>
      <c r="K85" s="102" t="str">
        <f ca="1">IF($B85&gt;gamesPerRound,"","Black "&amp;OFFSET(Pairings!$E$1,gamesPerRound+H85,0))</f>
        <v>Black R.09</v>
      </c>
      <c r="L85" s="104"/>
      <c r="M85" s="100" t="s">
        <v>453</v>
      </c>
      <c r="N85" s="101">
        <f t="shared" si="5"/>
        <v>85</v>
      </c>
      <c r="O85" s="102" t="str">
        <f ca="1">IF($B85&gt;gamesPerRound,"","White "&amp;OFFSET(Pairings!$D$1,2*gamesPerRound+N85,0))</f>
        <v>White L.09</v>
      </c>
      <c r="P85" s="103" t="s">
        <v>450</v>
      </c>
      <c r="Q85" s="102" t="str">
        <f ca="1">IF($B85&gt;gamesPerRound,"","Black "&amp;OFFSET(Pairings!$E$1,2*gamesPerRound+N85,0))</f>
        <v>Black B.09</v>
      </c>
      <c r="R85" s="104"/>
    </row>
    <row r="86" spans="1:18" s="106" customFormat="1" ht="113.25" customHeight="1" x14ac:dyDescent="0.2">
      <c r="A86" s="100" t="s">
        <v>451</v>
      </c>
      <c r="B86" s="101">
        <f t="shared" si="3"/>
        <v>86</v>
      </c>
      <c r="C86" s="102" t="str">
        <f ca="1">IF($B86&gt;gamesPerRound,"","White "&amp;Pairings!D87)</f>
        <v>White F.10</v>
      </c>
      <c r="D86" s="103" t="s">
        <v>450</v>
      </c>
      <c r="E86" s="102" t="str">
        <f ca="1">IF($B86&gt;gamesPerRound,"","Black "&amp;Pairings!E87)</f>
        <v>Black D.09</v>
      </c>
      <c r="F86" s="104"/>
      <c r="G86" s="100" t="s">
        <v>452</v>
      </c>
      <c r="H86" s="101">
        <f t="shared" si="4"/>
        <v>86</v>
      </c>
      <c r="I86" s="102" t="str">
        <f ca="1">IF($B86&gt;gamesPerRound,"","White "&amp;OFFSET(Pairings!$D$1,gamesPerRound+H86,0))</f>
        <v>White O.10</v>
      </c>
      <c r="J86" s="103" t="s">
        <v>450</v>
      </c>
      <c r="K86" s="102" t="str">
        <f ca="1">IF($B86&gt;gamesPerRound,"","Black "&amp;OFFSET(Pairings!$E$1,gamesPerRound+H86,0))</f>
        <v>Black M.09</v>
      </c>
      <c r="L86" s="104"/>
      <c r="M86" s="100" t="s">
        <v>453</v>
      </c>
      <c r="N86" s="101">
        <f t="shared" si="5"/>
        <v>86</v>
      </c>
      <c r="O86" s="102" t="str">
        <f ca="1">IF($B86&gt;gamesPerRound,"","White "&amp;OFFSET(Pairings!$D$1,2*gamesPerRound+N86,0))</f>
        <v>White K.10</v>
      </c>
      <c r="P86" s="103" t="s">
        <v>450</v>
      </c>
      <c r="Q86" s="102" t="str">
        <f ca="1">IF($B86&gt;gamesPerRound,"","Black "&amp;OFFSET(Pairings!$E$1,2*gamesPerRound+N86,0))</f>
        <v>Black H.09</v>
      </c>
      <c r="R86" s="104"/>
    </row>
    <row r="87" spans="1:18" s="106" customFormat="1" ht="113.25" customHeight="1" x14ac:dyDescent="0.2">
      <c r="A87" s="100" t="s">
        <v>451</v>
      </c>
      <c r="B87" s="101">
        <f t="shared" si="3"/>
        <v>87</v>
      </c>
      <c r="C87" s="102" t="str">
        <f ca="1">IF($B87&gt;gamesPerRound,"","White "&amp;Pairings!D88)</f>
        <v>White Q.10</v>
      </c>
      <c r="D87" s="103" t="s">
        <v>450</v>
      </c>
      <c r="E87" s="102" t="str">
        <f ca="1">IF($B87&gt;gamesPerRound,"","Black "&amp;Pairings!E88)</f>
        <v>Black E.10</v>
      </c>
      <c r="F87" s="104"/>
      <c r="G87" s="100" t="s">
        <v>452</v>
      </c>
      <c r="H87" s="101">
        <f t="shared" si="4"/>
        <v>87</v>
      </c>
      <c r="I87" s="102" t="str">
        <f ca="1">IF($B87&gt;gamesPerRound,"","White "&amp;OFFSET(Pairings!$D$1,gamesPerRound+H87,0))</f>
        <v>White D.10</v>
      </c>
      <c r="J87" s="103" t="s">
        <v>450</v>
      </c>
      <c r="K87" s="102" t="str">
        <f ca="1">IF($B87&gt;gamesPerRound,"","Black "&amp;OFFSET(Pairings!$E$1,gamesPerRound+H87,0))</f>
        <v>Black I.10</v>
      </c>
      <c r="L87" s="104"/>
      <c r="M87" s="100" t="s">
        <v>453</v>
      </c>
      <c r="N87" s="101">
        <f t="shared" si="5"/>
        <v>87</v>
      </c>
      <c r="O87" s="102" t="str">
        <f ca="1">IF($B87&gt;gamesPerRound,"","White "&amp;OFFSET(Pairings!$D$1,2*gamesPerRound+N87,0))</f>
        <v>White G.10</v>
      </c>
      <c r="P87" s="103" t="s">
        <v>450</v>
      </c>
      <c r="Q87" s="102" t="str">
        <f ca="1">IF($B87&gt;gamesPerRound,"","Black "&amp;OFFSET(Pairings!$E$1,2*gamesPerRound+N87,0))</f>
        <v>Black Q.10</v>
      </c>
      <c r="R87" s="104"/>
    </row>
    <row r="88" spans="1:18" s="106" customFormat="1" ht="113.25" customHeight="1" x14ac:dyDescent="0.2">
      <c r="A88" s="100" t="s">
        <v>451</v>
      </c>
      <c r="B88" s="101">
        <f t="shared" si="3"/>
        <v>88</v>
      </c>
      <c r="C88" s="102" t="str">
        <f ca="1">IF($B88&gt;gamesPerRound,"","White "&amp;Pairings!D89)</f>
        <v>White R.10</v>
      </c>
      <c r="D88" s="103" t="s">
        <v>450</v>
      </c>
      <c r="E88" s="102" t="str">
        <f ca="1">IF($B88&gt;gamesPerRound,"","Black "&amp;Pairings!E89)</f>
        <v>Black I.10</v>
      </c>
      <c r="F88" s="104"/>
      <c r="G88" s="100" t="s">
        <v>452</v>
      </c>
      <c r="H88" s="101">
        <f t="shared" si="4"/>
        <v>88</v>
      </c>
      <c r="I88" s="102" t="str">
        <f ca="1">IF($B88&gt;gamesPerRound,"","White "&amp;OFFSET(Pairings!$D$1,gamesPerRound+H88,0))</f>
        <v>White N.10</v>
      </c>
      <c r="J88" s="103" t="s">
        <v>450</v>
      </c>
      <c r="K88" s="102" t="str">
        <f ca="1">IF($B88&gt;gamesPerRound,"","Black "&amp;OFFSET(Pairings!$E$1,gamesPerRound+H88,0))</f>
        <v>Black S.10</v>
      </c>
      <c r="L88" s="104"/>
      <c r="M88" s="100" t="s">
        <v>453</v>
      </c>
      <c r="N88" s="101">
        <f t="shared" si="5"/>
        <v>88</v>
      </c>
      <c r="O88" s="102" t="str">
        <f ca="1">IF($B88&gt;gamesPerRound,"","White "&amp;OFFSET(Pairings!$D$1,2*gamesPerRound+N88,0))</f>
        <v>White N.10</v>
      </c>
      <c r="P88" s="103" t="s">
        <v>450</v>
      </c>
      <c r="Q88" s="102" t="str">
        <f ca="1">IF($B88&gt;gamesPerRound,"","Black "&amp;OFFSET(Pairings!$E$1,2*gamesPerRound+N88,0))</f>
        <v>Black M.10</v>
      </c>
      <c r="R88" s="104"/>
    </row>
    <row r="89" spans="1:18" s="106" customFormat="1" ht="113.25" customHeight="1" x14ac:dyDescent="0.2">
      <c r="A89" s="100" t="s">
        <v>451</v>
      </c>
      <c r="B89" s="101">
        <f t="shared" si="3"/>
        <v>89</v>
      </c>
      <c r="C89" s="102" t="str">
        <f ca="1">IF($B89&gt;gamesPerRound,"","White "&amp;Pairings!D90)</f>
        <v>White B.10</v>
      </c>
      <c r="D89" s="103" t="s">
        <v>450</v>
      </c>
      <c r="E89" s="102" t="str">
        <f ca="1">IF($B89&gt;gamesPerRound,"","Black "&amp;Pairings!E90)</f>
        <v>Black M.10</v>
      </c>
      <c r="F89" s="104"/>
      <c r="G89" s="100" t="s">
        <v>452</v>
      </c>
      <c r="H89" s="101">
        <f t="shared" si="4"/>
        <v>89</v>
      </c>
      <c r="I89" s="102" t="str">
        <f ca="1">IF($B89&gt;gamesPerRound,"","White "&amp;OFFSET(Pairings!$D$1,gamesPerRound+H89,0))</f>
        <v>White J.10</v>
      </c>
      <c r="J89" s="103" t="s">
        <v>450</v>
      </c>
      <c r="K89" s="102" t="str">
        <f ca="1">IF($B89&gt;gamesPerRound,"","Black "&amp;OFFSET(Pairings!$E$1,gamesPerRound+H89,0))</f>
        <v>Black B.10</v>
      </c>
      <c r="L89" s="104"/>
      <c r="M89" s="100" t="s">
        <v>453</v>
      </c>
      <c r="N89" s="101">
        <f t="shared" si="5"/>
        <v>89</v>
      </c>
      <c r="O89" s="102" t="str">
        <f ca="1">IF($B89&gt;gamesPerRound,"","White "&amp;OFFSET(Pairings!$D$1,2*gamesPerRound+N89,0))</f>
        <v>White E.10</v>
      </c>
      <c r="P89" s="103" t="s">
        <v>450</v>
      </c>
      <c r="Q89" s="102" t="str">
        <f ca="1">IF($B89&gt;gamesPerRound,"","Black "&amp;OFFSET(Pairings!$E$1,2*gamesPerRound+N89,0))</f>
        <v>Black C.10</v>
      </c>
      <c r="R89" s="104"/>
    </row>
    <row r="90" spans="1:18" s="106" customFormat="1" ht="113.25" customHeight="1" x14ac:dyDescent="0.2">
      <c r="A90" s="100" t="s">
        <v>451</v>
      </c>
      <c r="B90" s="101">
        <f t="shared" si="3"/>
        <v>90</v>
      </c>
      <c r="C90" s="102" t="str">
        <f ca="1">IF($B90&gt;gamesPerRound,"","White "&amp;Pairings!D91)</f>
        <v>White C.10</v>
      </c>
      <c r="D90" s="103" t="s">
        <v>450</v>
      </c>
      <c r="E90" s="102" t="str">
        <f ca="1">IF($B90&gt;gamesPerRound,"","Black "&amp;Pairings!E91)</f>
        <v>Black A.10</v>
      </c>
      <c r="F90" s="104"/>
      <c r="G90" s="100" t="s">
        <v>452</v>
      </c>
      <c r="H90" s="101">
        <f t="shared" si="4"/>
        <v>90</v>
      </c>
      <c r="I90" s="102" t="str">
        <f ca="1">IF($B90&gt;gamesPerRound,"","White "&amp;OFFSET(Pairings!$D$1,gamesPerRound+H90,0))</f>
        <v>White H.10</v>
      </c>
      <c r="J90" s="103" t="s">
        <v>450</v>
      </c>
      <c r="K90" s="102" t="str">
        <f ca="1">IF($B90&gt;gamesPerRound,"","Black "&amp;OFFSET(Pairings!$E$1,gamesPerRound+H90,0))</f>
        <v>Black G.10</v>
      </c>
      <c r="L90" s="104"/>
      <c r="M90" s="100" t="s">
        <v>453</v>
      </c>
      <c r="N90" s="101">
        <f t="shared" si="5"/>
        <v>90</v>
      </c>
      <c r="O90" s="102" t="str">
        <f ca="1">IF($B90&gt;gamesPerRound,"","White "&amp;OFFSET(Pairings!$D$1,2*gamesPerRound+N90,0))</f>
        <v>White L.10</v>
      </c>
      <c r="P90" s="103" t="s">
        <v>450</v>
      </c>
      <c r="Q90" s="102" t="str">
        <f ca="1">IF($B90&gt;gamesPerRound,"","Black "&amp;OFFSET(Pairings!$E$1,2*gamesPerRound+N90,0))</f>
        <v>Black B.10</v>
      </c>
      <c r="R90" s="104"/>
    </row>
    <row r="91" spans="1:18" s="106" customFormat="1" ht="113.25" customHeight="1" x14ac:dyDescent="0.2">
      <c r="A91" s="100" t="s">
        <v>451</v>
      </c>
      <c r="B91" s="101">
        <f t="shared" si="3"/>
        <v>91</v>
      </c>
      <c r="C91" s="102" t="str">
        <f ca="1">IF($B91&gt;gamesPerRound,"","White "&amp;Pairings!D92)</f>
        <v>White G.10</v>
      </c>
      <c r="D91" s="103" t="s">
        <v>450</v>
      </c>
      <c r="E91" s="102" t="str">
        <f ca="1">IF($B91&gt;gamesPerRound,"","Black "&amp;Pairings!E92)</f>
        <v>Black K.10</v>
      </c>
      <c r="F91" s="104"/>
      <c r="G91" s="100" t="s">
        <v>452</v>
      </c>
      <c r="H91" s="101">
        <f t="shared" si="4"/>
        <v>91</v>
      </c>
      <c r="I91" s="102" t="str">
        <f ca="1">IF($B91&gt;gamesPerRound,"","White "&amp;OFFSET(Pairings!$D$1,gamesPerRound+H91,0))</f>
        <v>White K.10</v>
      </c>
      <c r="J91" s="103" t="s">
        <v>450</v>
      </c>
      <c r="K91" s="102" t="str">
        <f ca="1">IF($B91&gt;gamesPerRound,"","Black "&amp;OFFSET(Pairings!$E$1,gamesPerRound+H91,0))</f>
        <v>Black E.10</v>
      </c>
      <c r="L91" s="104"/>
      <c r="M91" s="100" t="s">
        <v>453</v>
      </c>
      <c r="N91" s="101">
        <f t="shared" si="5"/>
        <v>91</v>
      </c>
      <c r="O91" s="102" t="str">
        <f ca="1">IF($B91&gt;gamesPerRound,"","White "&amp;OFFSET(Pairings!$D$1,2*gamesPerRound+N91,0))</f>
        <v>White F.10</v>
      </c>
      <c r="P91" s="103" t="s">
        <v>450</v>
      </c>
      <c r="Q91" s="102" t="str">
        <f ca="1">IF($B91&gt;gamesPerRound,"","Black "&amp;OFFSET(Pairings!$E$1,2*gamesPerRound+N91,0))</f>
        <v>Black H.10</v>
      </c>
      <c r="R91" s="104"/>
    </row>
    <row r="92" spans="1:18" s="106" customFormat="1" ht="113.25" customHeight="1" x14ac:dyDescent="0.2">
      <c r="A92" s="100" t="s">
        <v>451</v>
      </c>
      <c r="B92" s="101">
        <f t="shared" si="3"/>
        <v>92</v>
      </c>
      <c r="C92" s="102" t="str">
        <f ca="1">IF($B92&gt;gamesPerRound,"","White "&amp;Pairings!D93)</f>
        <v>White L.10</v>
      </c>
      <c r="D92" s="103" t="s">
        <v>450</v>
      </c>
      <c r="E92" s="102" t="str">
        <f ca="1">IF($B92&gt;gamesPerRound,"","Black "&amp;Pairings!E93)</f>
        <v>Black P.10</v>
      </c>
      <c r="F92" s="104"/>
      <c r="G92" s="100" t="s">
        <v>452</v>
      </c>
      <c r="H92" s="101">
        <f t="shared" si="4"/>
        <v>92</v>
      </c>
      <c r="I92" s="102" t="str">
        <f ca="1">IF($B92&gt;gamesPerRound,"","White "&amp;OFFSET(Pairings!$D$1,gamesPerRound+H92,0))</f>
        <v>White M.10</v>
      </c>
      <c r="J92" s="103" t="s">
        <v>450</v>
      </c>
      <c r="K92" s="102" t="str">
        <f ca="1">IF($B92&gt;gamesPerRound,"","Black "&amp;OFFSET(Pairings!$E$1,gamesPerRound+H92,0))</f>
        <v>Black A.10</v>
      </c>
      <c r="L92" s="104"/>
      <c r="M92" s="100" t="s">
        <v>453</v>
      </c>
      <c r="N92" s="101">
        <f t="shared" si="5"/>
        <v>92</v>
      </c>
      <c r="O92" s="102" t="str">
        <f ca="1">IF($B92&gt;gamesPerRound,"","White "&amp;OFFSET(Pairings!$D$1,2*gamesPerRound+N92,0))</f>
        <v>White S.10</v>
      </c>
      <c r="P92" s="103" t="s">
        <v>450</v>
      </c>
      <c r="Q92" s="102" t="str">
        <f ca="1">IF($B92&gt;gamesPerRound,"","Black "&amp;OFFSET(Pairings!$E$1,2*gamesPerRound+N92,0))</f>
        <v>Black P.10</v>
      </c>
      <c r="R92" s="104"/>
    </row>
    <row r="93" spans="1:18" s="106" customFormat="1" ht="113.25" customHeight="1" x14ac:dyDescent="0.2">
      <c r="A93" s="100" t="s">
        <v>451</v>
      </c>
      <c r="B93" s="101">
        <f t="shared" si="3"/>
        <v>93</v>
      </c>
      <c r="C93" s="102" t="str">
        <f ca="1">IF($B93&gt;gamesPerRound,"","White "&amp;Pairings!D94)</f>
        <v>White J.10</v>
      </c>
      <c r="D93" s="103" t="s">
        <v>450</v>
      </c>
      <c r="E93" s="102" t="str">
        <f ca="1">IF($B93&gt;gamesPerRound,"","Black "&amp;Pairings!E94)</f>
        <v>Black O.10</v>
      </c>
      <c r="F93" s="104"/>
      <c r="G93" s="100" t="s">
        <v>452</v>
      </c>
      <c r="H93" s="101">
        <f t="shared" si="4"/>
        <v>93</v>
      </c>
      <c r="I93" s="102" t="str">
        <f ca="1">IF($B93&gt;gamesPerRound,"","White "&amp;OFFSET(Pairings!$D$1,gamesPerRound+H93,0))</f>
        <v>White P.10</v>
      </c>
      <c r="J93" s="103" t="s">
        <v>450</v>
      </c>
      <c r="K93" s="102" t="str">
        <f ca="1">IF($B93&gt;gamesPerRound,"","Black "&amp;OFFSET(Pairings!$E$1,gamesPerRound+H93,0))</f>
        <v>Black F.10</v>
      </c>
      <c r="L93" s="104"/>
      <c r="M93" s="100" t="s">
        <v>453</v>
      </c>
      <c r="N93" s="101">
        <f t="shared" si="5"/>
        <v>93</v>
      </c>
      <c r="O93" s="102" t="str">
        <f ca="1">IF($B93&gt;gamesPerRound,"","White "&amp;OFFSET(Pairings!$D$1,2*gamesPerRound+N93,0))</f>
        <v>White A.10</v>
      </c>
      <c r="P93" s="103" t="s">
        <v>450</v>
      </c>
      <c r="Q93" s="102" t="str">
        <f ca="1">IF($B93&gt;gamesPerRound,"","Black "&amp;OFFSET(Pairings!$E$1,2*gamesPerRound+N93,0))</f>
        <v>Black O.10</v>
      </c>
      <c r="R93" s="104"/>
    </row>
    <row r="94" spans="1:18" s="106" customFormat="1" ht="113.25" customHeight="1" x14ac:dyDescent="0.2">
      <c r="A94" s="100" t="s">
        <v>451</v>
      </c>
      <c r="B94" s="101">
        <f t="shared" si="3"/>
        <v>94</v>
      </c>
      <c r="C94" s="102" t="str">
        <f ca="1">IF($B94&gt;gamesPerRound,"","White "&amp;Pairings!D95)</f>
        <v>White H.10</v>
      </c>
      <c r="D94" s="103" t="s">
        <v>450</v>
      </c>
      <c r="E94" s="102" t="str">
        <f ca="1">IF($B94&gt;gamesPerRound,"","Black "&amp;Pairings!E95)</f>
        <v>Black N.10</v>
      </c>
      <c r="F94" s="104"/>
      <c r="G94" s="100" t="s">
        <v>452</v>
      </c>
      <c r="H94" s="101">
        <f t="shared" si="4"/>
        <v>94</v>
      </c>
      <c r="I94" s="102" t="str">
        <f ca="1">IF($B94&gt;gamesPerRound,"","White "&amp;OFFSET(Pairings!$D$1,gamesPerRound+H94,0))</f>
        <v>White Q.10</v>
      </c>
      <c r="J94" s="103" t="s">
        <v>450</v>
      </c>
      <c r="K94" s="102" t="str">
        <f ca="1">IF($B94&gt;gamesPerRound,"","Black "&amp;OFFSET(Pairings!$E$1,gamesPerRound+H94,0))</f>
        <v>Black L.10</v>
      </c>
      <c r="L94" s="104"/>
      <c r="M94" s="100" t="s">
        <v>453</v>
      </c>
      <c r="N94" s="101">
        <f t="shared" si="5"/>
        <v>94</v>
      </c>
      <c r="O94" s="102" t="str">
        <f ca="1">IF($B94&gt;gamesPerRound,"","White "&amp;OFFSET(Pairings!$D$1,2*gamesPerRound+N94,0))</f>
        <v>White I.10</v>
      </c>
      <c r="P94" s="103" t="s">
        <v>450</v>
      </c>
      <c r="Q94" s="102" t="str">
        <f ca="1">IF($B94&gt;gamesPerRound,"","Black "&amp;OFFSET(Pairings!$E$1,2*gamesPerRound+N94,0))</f>
        <v>Black J.10</v>
      </c>
      <c r="R94" s="104"/>
    </row>
    <row r="95" spans="1:18" s="106" customFormat="1" ht="113.25" customHeight="1" x14ac:dyDescent="0.2">
      <c r="A95" s="100" t="s">
        <v>451</v>
      </c>
      <c r="B95" s="101">
        <f t="shared" si="3"/>
        <v>95</v>
      </c>
      <c r="C95" s="102" t="str">
        <f ca="1">IF($B95&gt;gamesPerRound,"","White "&amp;Pairings!D96)</f>
        <v>White D.10</v>
      </c>
      <c r="D95" s="103" t="s">
        <v>450</v>
      </c>
      <c r="E95" s="102" t="str">
        <f ca="1">IF($B95&gt;gamesPerRound,"","Black "&amp;Pairings!E96)</f>
        <v>Black S.10</v>
      </c>
      <c r="F95" s="104"/>
      <c r="G95" s="100" t="s">
        <v>452</v>
      </c>
      <c r="H95" s="101">
        <f t="shared" si="4"/>
        <v>95</v>
      </c>
      <c r="I95" s="102" t="str">
        <f ca="1">IF($B95&gt;gamesPerRound,"","White "&amp;OFFSET(Pairings!$D$1,gamesPerRound+H95,0))</f>
        <v>White C.10</v>
      </c>
      <c r="J95" s="103" t="s">
        <v>450</v>
      </c>
      <c r="K95" s="102" t="str">
        <f ca="1">IF($B95&gt;gamesPerRound,"","Black "&amp;OFFSET(Pairings!$E$1,gamesPerRound+H95,0))</f>
        <v>Black R.10</v>
      </c>
      <c r="L95" s="104"/>
      <c r="M95" s="100" t="s">
        <v>453</v>
      </c>
      <c r="N95" s="101">
        <f t="shared" si="5"/>
        <v>95</v>
      </c>
      <c r="O95" s="102" t="str">
        <f ca="1">IF($B95&gt;gamesPerRound,"","White "&amp;OFFSET(Pairings!$D$1,2*gamesPerRound+N95,0))</f>
        <v>White R.10</v>
      </c>
      <c r="P95" s="103" t="s">
        <v>450</v>
      </c>
      <c r="Q95" s="102" t="str">
        <f ca="1">IF($B95&gt;gamesPerRound,"","Black "&amp;OFFSET(Pairings!$E$1,2*gamesPerRound+N95,0))</f>
        <v>Black D.10</v>
      </c>
      <c r="R95" s="104"/>
    </row>
    <row r="96" spans="1:18" s="106" customFormat="1" ht="113.25" customHeight="1" x14ac:dyDescent="0.2">
      <c r="A96" s="100" t="s">
        <v>451</v>
      </c>
      <c r="B96" s="101">
        <f t="shared" si="3"/>
        <v>96</v>
      </c>
      <c r="C96" s="102" t="str">
        <f ca="1">IF($B96&gt;gamesPerRound,"","White "&amp;Pairings!D97)</f>
        <v>White K.11</v>
      </c>
      <c r="D96" s="103" t="s">
        <v>450</v>
      </c>
      <c r="E96" s="102" t="str">
        <f ca="1">IF($B96&gt;gamesPerRound,"","Black "&amp;Pairings!E97)</f>
        <v>Black A.11</v>
      </c>
      <c r="F96" s="104"/>
      <c r="G96" s="100" t="s">
        <v>452</v>
      </c>
      <c r="H96" s="101">
        <f t="shared" si="4"/>
        <v>96</v>
      </c>
      <c r="I96" s="102" t="str">
        <f ca="1">IF($B96&gt;gamesPerRound,"","White "&amp;OFFSET(Pairings!$D$1,gamesPerRound+H96,0))</f>
        <v>White I.11</v>
      </c>
      <c r="J96" s="103" t="s">
        <v>450</v>
      </c>
      <c r="K96" s="102" t="str">
        <f ca="1">IF($B96&gt;gamesPerRound,"","Black "&amp;OFFSET(Pairings!$E$1,gamesPerRound+H96,0))</f>
        <v>Black E.11</v>
      </c>
      <c r="L96" s="104"/>
      <c r="M96" s="100" t="s">
        <v>453</v>
      </c>
      <c r="N96" s="101">
        <f t="shared" si="5"/>
        <v>96</v>
      </c>
      <c r="O96" s="102" t="str">
        <f ca="1">IF($B96&gt;gamesPerRound,"","White "&amp;OFFSET(Pairings!$D$1,2*gamesPerRound+N96,0))</f>
        <v>White B.11</v>
      </c>
      <c r="P96" s="103" t="s">
        <v>450</v>
      </c>
      <c r="Q96" s="102" t="str">
        <f ca="1">IF($B96&gt;gamesPerRound,"","Black "&amp;OFFSET(Pairings!$E$1,2*gamesPerRound+N96,0))</f>
        <v>Black F.11</v>
      </c>
      <c r="R96" s="104"/>
    </row>
    <row r="97" spans="1:18" s="106" customFormat="1" ht="113.25" customHeight="1" x14ac:dyDescent="0.2">
      <c r="A97" s="100" t="s">
        <v>451</v>
      </c>
      <c r="B97" s="101">
        <f t="shared" si="3"/>
        <v>97</v>
      </c>
      <c r="C97" s="102" t="str">
        <f ca="1">IF($B97&gt;gamesPerRound,"","White "&amp;Pairings!D98)</f>
        <v>White H.11</v>
      </c>
      <c r="D97" s="103" t="s">
        <v>450</v>
      </c>
      <c r="E97" s="102" t="str">
        <f ca="1">IF($B97&gt;gamesPerRound,"","Black "&amp;Pairings!E98)</f>
        <v>Black R.11</v>
      </c>
      <c r="F97" s="104"/>
      <c r="G97" s="100" t="s">
        <v>452</v>
      </c>
      <c r="H97" s="101">
        <f t="shared" si="4"/>
        <v>97</v>
      </c>
      <c r="I97" s="102" t="str">
        <f ca="1">IF($B97&gt;gamesPerRound,"","White "&amp;OFFSET(Pairings!$D$1,gamesPerRound+H97,0))</f>
        <v>White B.11</v>
      </c>
      <c r="J97" s="103" t="s">
        <v>450</v>
      </c>
      <c r="K97" s="102" t="str">
        <f ca="1">IF($B97&gt;gamesPerRound,"","Black "&amp;OFFSET(Pairings!$E$1,gamesPerRound+H97,0))</f>
        <v>Black S.11</v>
      </c>
      <c r="L97" s="104"/>
      <c r="M97" s="100" t="s">
        <v>453</v>
      </c>
      <c r="N97" s="101">
        <f t="shared" si="5"/>
        <v>97</v>
      </c>
      <c r="O97" s="102" t="str">
        <f ca="1">IF($B97&gt;gamesPerRound,"","White "&amp;OFFSET(Pairings!$D$1,2*gamesPerRound+N97,0))</f>
        <v>White J.11</v>
      </c>
      <c r="P97" s="103" t="s">
        <v>450</v>
      </c>
      <c r="Q97" s="102" t="str">
        <f ca="1">IF($B97&gt;gamesPerRound,"","Black "&amp;OFFSET(Pairings!$E$1,2*gamesPerRound+N97,0))</f>
        <v>Black G.11</v>
      </c>
      <c r="R97" s="104"/>
    </row>
    <row r="98" spans="1:18" s="106" customFormat="1" ht="113.25" customHeight="1" x14ac:dyDescent="0.2">
      <c r="A98" s="100" t="s">
        <v>451</v>
      </c>
      <c r="B98" s="101">
        <f t="shared" si="3"/>
        <v>98</v>
      </c>
      <c r="C98" s="102" t="str">
        <f ca="1">IF($B98&gt;gamesPerRound,"","White "&amp;Pairings!D99)</f>
        <v>White D.11</v>
      </c>
      <c r="D98" s="103" t="s">
        <v>450</v>
      </c>
      <c r="E98" s="102" t="str">
        <f ca="1">IF($B98&gt;gamesPerRound,"","Black "&amp;Pairings!E99)</f>
        <v>Black N.11</v>
      </c>
      <c r="F98" s="104"/>
      <c r="G98" s="100" t="s">
        <v>452</v>
      </c>
      <c r="H98" s="101">
        <f t="shared" si="4"/>
        <v>98</v>
      </c>
      <c r="I98" s="102" t="str">
        <f ca="1">IF($B98&gt;gamesPerRound,"","White "&amp;OFFSET(Pairings!$D$1,gamesPerRound+H98,0))</f>
        <v>White R.11</v>
      </c>
      <c r="J98" s="103" t="s">
        <v>450</v>
      </c>
      <c r="K98" s="102" t="str">
        <f ca="1">IF($B98&gt;gamesPerRound,"","Black "&amp;OFFSET(Pairings!$E$1,gamesPerRound+H98,0))</f>
        <v>Black A.11</v>
      </c>
      <c r="L98" s="104"/>
      <c r="M98" s="100" t="s">
        <v>453</v>
      </c>
      <c r="N98" s="101">
        <f t="shared" si="5"/>
        <v>98</v>
      </c>
      <c r="O98" s="102" t="str">
        <f ca="1">IF($B98&gt;gamesPerRound,"","White "&amp;OFFSET(Pairings!$D$1,2*gamesPerRound+N98,0))</f>
        <v>White P.11</v>
      </c>
      <c r="P98" s="103" t="s">
        <v>450</v>
      </c>
      <c r="Q98" s="102" t="str">
        <f ca="1">IF($B98&gt;gamesPerRound,"","Black "&amp;OFFSET(Pairings!$E$1,2*gamesPerRound+N98,0))</f>
        <v>Black M.11</v>
      </c>
      <c r="R98" s="104"/>
    </row>
    <row r="99" spans="1:18" s="106" customFormat="1" ht="113.25" customHeight="1" x14ac:dyDescent="0.2">
      <c r="A99" s="100" t="s">
        <v>451</v>
      </c>
      <c r="B99" s="101">
        <f t="shared" si="3"/>
        <v>99</v>
      </c>
      <c r="C99" s="102" t="str">
        <f ca="1">IF($B99&gt;gamesPerRound,"","White "&amp;Pairings!D100)</f>
        <v>White M.11</v>
      </c>
      <c r="D99" s="103" t="s">
        <v>450</v>
      </c>
      <c r="E99" s="102" t="str">
        <f ca="1">IF($B99&gt;gamesPerRound,"","Black "&amp;Pairings!E100)</f>
        <v>Black F.11</v>
      </c>
      <c r="F99" s="104"/>
      <c r="G99" s="100" t="s">
        <v>452</v>
      </c>
      <c r="H99" s="101">
        <f t="shared" si="4"/>
        <v>99</v>
      </c>
      <c r="I99" s="102" t="str">
        <f ca="1">IF($B99&gt;gamesPerRound,"","White "&amp;OFFSET(Pairings!$D$1,gamesPerRound+H99,0))</f>
        <v>White F.11</v>
      </c>
      <c r="J99" s="103" t="s">
        <v>450</v>
      </c>
      <c r="K99" s="102" t="str">
        <f ca="1">IF($B99&gt;gamesPerRound,"","Black "&amp;OFFSET(Pairings!$E$1,gamesPerRound+H99,0))</f>
        <v>Black L.11</v>
      </c>
      <c r="L99" s="104"/>
      <c r="M99" s="100" t="s">
        <v>453</v>
      </c>
      <c r="N99" s="101">
        <f t="shared" si="5"/>
        <v>99</v>
      </c>
      <c r="O99" s="102" t="str">
        <f ca="1">IF($B99&gt;gamesPerRound,"","White "&amp;OFFSET(Pairings!$D$1,2*gamesPerRound+N99,0))</f>
        <v>White A.11</v>
      </c>
      <c r="P99" s="103" t="s">
        <v>450</v>
      </c>
      <c r="Q99" s="102" t="str">
        <f ca="1">IF($B99&gt;gamesPerRound,"","Black "&amp;OFFSET(Pairings!$E$1,2*gamesPerRound+N99,0))</f>
        <v>Black L.11</v>
      </c>
      <c r="R99" s="104"/>
    </row>
    <row r="100" spans="1:18" s="106" customFormat="1" ht="113.25" customHeight="1" x14ac:dyDescent="0.2">
      <c r="A100" s="100" t="s">
        <v>451</v>
      </c>
      <c r="B100" s="101">
        <f t="shared" si="3"/>
        <v>100</v>
      </c>
      <c r="C100" s="102" t="str">
        <f ca="1">IF($B100&gt;gamesPerRound,"","White "&amp;Pairings!D101)</f>
        <v>White L.11</v>
      </c>
      <c r="D100" s="103" t="s">
        <v>450</v>
      </c>
      <c r="E100" s="102" t="str">
        <f ca="1">IF($B100&gt;gamesPerRound,"","Black "&amp;Pairings!E101)</f>
        <v>Black E.11</v>
      </c>
      <c r="F100" s="104"/>
      <c r="G100" s="100" t="s">
        <v>452</v>
      </c>
      <c r="H100" s="101">
        <f t="shared" si="4"/>
        <v>100</v>
      </c>
      <c r="I100" s="102" t="str">
        <f ca="1">IF($B100&gt;gamesPerRound,"","White "&amp;OFFSET(Pairings!$D$1,gamesPerRound+H100,0))</f>
        <v>White M.11</v>
      </c>
      <c r="J100" s="103" t="s">
        <v>450</v>
      </c>
      <c r="K100" s="102" t="str">
        <f ca="1">IF($B100&gt;gamesPerRound,"","Black "&amp;OFFSET(Pairings!$E$1,gamesPerRound+H100,0))</f>
        <v>Black K.11</v>
      </c>
      <c r="L100" s="104"/>
      <c r="M100" s="100" t="s">
        <v>453</v>
      </c>
      <c r="N100" s="101">
        <f t="shared" si="5"/>
        <v>100</v>
      </c>
      <c r="O100" s="102" t="str">
        <f ca="1">IF($B100&gt;gamesPerRound,"","White "&amp;OFFSET(Pairings!$D$1,2*gamesPerRound+N100,0))</f>
        <v>White C.11</v>
      </c>
      <c r="P100" s="103" t="s">
        <v>450</v>
      </c>
      <c r="Q100" s="102" t="str">
        <f ca="1">IF($B100&gt;gamesPerRound,"","Black "&amp;OFFSET(Pairings!$E$1,2*gamesPerRound+N100,0))</f>
        <v>Black I.11</v>
      </c>
      <c r="R100" s="104"/>
    </row>
    <row r="101" spans="1:18" s="106" customFormat="1" ht="113.25" customHeight="1" x14ac:dyDescent="0.2">
      <c r="A101" s="100" t="s">
        <v>451</v>
      </c>
      <c r="B101" s="101">
        <f t="shared" si="3"/>
        <v>101</v>
      </c>
      <c r="C101" s="102" t="str">
        <f ca="1">IF($B101&gt;gamesPerRound,"","White "&amp;Pairings!D102)</f>
        <v>White P.11</v>
      </c>
      <c r="D101" s="103" t="s">
        <v>450</v>
      </c>
      <c r="E101" s="102" t="str">
        <f ca="1">IF($B101&gt;gamesPerRound,"","Black "&amp;Pairings!E102)</f>
        <v>Black I.11</v>
      </c>
      <c r="F101" s="104"/>
      <c r="G101" s="100" t="s">
        <v>452</v>
      </c>
      <c r="H101" s="101">
        <f t="shared" si="4"/>
        <v>101</v>
      </c>
      <c r="I101" s="102" t="str">
        <f ca="1">IF($B101&gt;gamesPerRound,"","White "&amp;OFFSET(Pairings!$D$1,gamesPerRound+H101,0))</f>
        <v>White D.11</v>
      </c>
      <c r="J101" s="103" t="s">
        <v>450</v>
      </c>
      <c r="K101" s="102" t="str">
        <f ca="1">IF($B101&gt;gamesPerRound,"","Black "&amp;OFFSET(Pairings!$E$1,gamesPerRound+H101,0))</f>
        <v>Black H.11</v>
      </c>
      <c r="L101" s="104"/>
      <c r="M101" s="100" t="s">
        <v>453</v>
      </c>
      <c r="N101" s="101">
        <f t="shared" si="5"/>
        <v>101</v>
      </c>
      <c r="O101" s="102" t="str">
        <f ca="1">IF($B101&gt;gamesPerRound,"","White "&amp;OFFSET(Pairings!$D$1,2*gamesPerRound+N101,0))</f>
        <v>White O.11</v>
      </c>
      <c r="P101" s="103" t="s">
        <v>450</v>
      </c>
      <c r="Q101" s="102" t="str">
        <f ca="1">IF($B101&gt;gamesPerRound,"","Black "&amp;OFFSET(Pairings!$E$1,2*gamesPerRound+N101,0))</f>
        <v>Black K.11</v>
      </c>
      <c r="R101" s="104"/>
    </row>
    <row r="102" spans="1:18" s="106" customFormat="1" ht="113.25" customHeight="1" x14ac:dyDescent="0.2">
      <c r="A102" s="100" t="s">
        <v>451</v>
      </c>
      <c r="B102" s="101">
        <f t="shared" si="3"/>
        <v>102</v>
      </c>
      <c r="C102" s="102" t="str">
        <f ca="1">IF($B102&gt;gamesPerRound,"","White "&amp;Pairings!D103)</f>
        <v>White Q.11</v>
      </c>
      <c r="D102" s="103" t="s">
        <v>450</v>
      </c>
      <c r="E102" s="102" t="str">
        <f ca="1">IF($B102&gt;gamesPerRound,"","Black "&amp;Pairings!E103)</f>
        <v>Black C.11</v>
      </c>
      <c r="F102" s="104"/>
      <c r="G102" s="100" t="s">
        <v>452</v>
      </c>
      <c r="H102" s="101">
        <f t="shared" si="4"/>
        <v>102</v>
      </c>
      <c r="I102" s="102" t="str">
        <f ca="1">IF($B102&gt;gamesPerRound,"","White "&amp;OFFSET(Pairings!$D$1,gamesPerRound+H102,0))</f>
        <v>White O.11</v>
      </c>
      <c r="J102" s="103" t="s">
        <v>450</v>
      </c>
      <c r="K102" s="102" t="str">
        <f ca="1">IF($B102&gt;gamesPerRound,"","Black "&amp;OFFSET(Pairings!$E$1,gamesPerRound+H102,0))</f>
        <v>Black Q.11</v>
      </c>
      <c r="L102" s="104"/>
      <c r="M102" s="100" t="s">
        <v>453</v>
      </c>
      <c r="N102" s="101">
        <f t="shared" si="5"/>
        <v>102</v>
      </c>
      <c r="O102" s="102" t="str">
        <f ca="1">IF($B102&gt;gamesPerRound,"","White "&amp;OFFSET(Pairings!$D$1,2*gamesPerRound+N102,0))</f>
        <v>White Q.11</v>
      </c>
      <c r="P102" s="103" t="s">
        <v>450</v>
      </c>
      <c r="Q102" s="102" t="str">
        <f ca="1">IF($B102&gt;gamesPerRound,"","Black "&amp;OFFSET(Pairings!$E$1,2*gamesPerRound+N102,0))</f>
        <v>Black R.11</v>
      </c>
      <c r="R102" s="104"/>
    </row>
    <row r="103" spans="1:18" s="106" customFormat="1" ht="113.25" customHeight="1" x14ac:dyDescent="0.2">
      <c r="A103" s="100" t="s">
        <v>451</v>
      </c>
      <c r="B103" s="101">
        <f t="shared" si="3"/>
        <v>103</v>
      </c>
      <c r="C103" s="102" t="str">
        <f ca="1">IF($B103&gt;gamesPerRound,"","White "&amp;Pairings!D104)</f>
        <v>White S.11</v>
      </c>
      <c r="D103" s="103" t="s">
        <v>450</v>
      </c>
      <c r="E103" s="102" t="str">
        <f ca="1">IF($B103&gt;gamesPerRound,"","Black "&amp;Pairings!E104)</f>
        <v>Black J.11</v>
      </c>
      <c r="F103" s="104"/>
      <c r="G103" s="100" t="s">
        <v>452</v>
      </c>
      <c r="H103" s="101">
        <f t="shared" si="4"/>
        <v>103</v>
      </c>
      <c r="I103" s="102" t="str">
        <f ca="1">IF($B103&gt;gamesPerRound,"","White "&amp;OFFSET(Pairings!$D$1,gamesPerRound+H103,0))</f>
        <v>White N.11</v>
      </c>
      <c r="J103" s="103" t="s">
        <v>450</v>
      </c>
      <c r="K103" s="102" t="str">
        <f ca="1">IF($B103&gt;gamesPerRound,"","Black "&amp;OFFSET(Pairings!$E$1,gamesPerRound+H103,0))</f>
        <v>Black C.11</v>
      </c>
      <c r="L103" s="104"/>
      <c r="M103" s="100" t="s">
        <v>453</v>
      </c>
      <c r="N103" s="101">
        <f t="shared" si="5"/>
        <v>103</v>
      </c>
      <c r="O103" s="102" t="str">
        <f ca="1">IF($B103&gt;gamesPerRound,"","White "&amp;OFFSET(Pairings!$D$1,2*gamesPerRound+N103,0))</f>
        <v>White E.11</v>
      </c>
      <c r="P103" s="103" t="s">
        <v>450</v>
      </c>
      <c r="Q103" s="102" t="str">
        <f ca="1">IF($B103&gt;gamesPerRound,"","Black "&amp;OFFSET(Pairings!$E$1,2*gamesPerRound+N103,0))</f>
        <v>Black H.11</v>
      </c>
      <c r="R103" s="104"/>
    </row>
    <row r="104" spans="1:18" s="106" customFormat="1" ht="113.25" customHeight="1" x14ac:dyDescent="0.2">
      <c r="A104" s="100" t="s">
        <v>451</v>
      </c>
      <c r="B104" s="101">
        <f t="shared" si="3"/>
        <v>104</v>
      </c>
      <c r="C104" s="102" t="str">
        <f ca="1">IF($B104&gt;gamesPerRound,"","White "&amp;Pairings!D105)</f>
        <v>White G.11</v>
      </c>
      <c r="D104" s="103" t="s">
        <v>450</v>
      </c>
      <c r="E104" s="102" t="str">
        <f ca="1">IF($B104&gt;gamesPerRound,"","Black "&amp;Pairings!E105)</f>
        <v>Black O.11</v>
      </c>
      <c r="F104" s="104"/>
      <c r="G104" s="100" t="s">
        <v>452</v>
      </c>
      <c r="H104" s="101">
        <f t="shared" si="4"/>
        <v>104</v>
      </c>
      <c r="I104" s="102" t="str">
        <f ca="1">IF($B104&gt;gamesPerRound,"","White "&amp;OFFSET(Pairings!$D$1,gamesPerRound+H104,0))</f>
        <v>White G.11</v>
      </c>
      <c r="J104" s="103" t="s">
        <v>450</v>
      </c>
      <c r="K104" s="102" t="str">
        <f ca="1">IF($B104&gt;gamesPerRound,"","Black "&amp;OFFSET(Pairings!$E$1,gamesPerRound+H104,0))</f>
        <v>Black P.11</v>
      </c>
      <c r="L104" s="104"/>
      <c r="M104" s="100" t="s">
        <v>453</v>
      </c>
      <c r="N104" s="101">
        <f t="shared" si="5"/>
        <v>104</v>
      </c>
      <c r="O104" s="102" t="str">
        <f ca="1">IF($B104&gt;gamesPerRound,"","White "&amp;OFFSET(Pairings!$D$1,2*gamesPerRound+N104,0))</f>
        <v>White S.11</v>
      </c>
      <c r="P104" s="103" t="s">
        <v>450</v>
      </c>
      <c r="Q104" s="102" t="str">
        <f ca="1">IF($B104&gt;gamesPerRound,"","Black "&amp;OFFSET(Pairings!$E$1,2*gamesPerRound+N104,0))</f>
        <v>Black D.11</v>
      </c>
      <c r="R104" s="104"/>
    </row>
    <row r="105" spans="1:18" s="106" customFormat="1" ht="113.25" customHeight="1" x14ac:dyDescent="0.2">
      <c r="A105" s="100" t="s">
        <v>451</v>
      </c>
      <c r="B105" s="101">
        <f t="shared" si="3"/>
        <v>105</v>
      </c>
      <c r="C105" s="102" t="str">
        <f ca="1">IF($B105&gt;gamesPerRound,"","White "&amp;Pairings!D106)</f>
        <v>White F.12</v>
      </c>
      <c r="D105" s="103" t="s">
        <v>450</v>
      </c>
      <c r="E105" s="102" t="str">
        <f ca="1">IF($B105&gt;gamesPerRound,"","Black "&amp;Pairings!E106)</f>
        <v>Black B.11</v>
      </c>
      <c r="F105" s="104"/>
      <c r="G105" s="100" t="s">
        <v>452</v>
      </c>
      <c r="H105" s="101">
        <f t="shared" si="4"/>
        <v>105</v>
      </c>
      <c r="I105" s="102" t="str">
        <f ca="1">IF($B105&gt;gamesPerRound,"","White "&amp;OFFSET(Pairings!$D$1,gamesPerRound+H105,0))</f>
        <v>White I.12</v>
      </c>
      <c r="J105" s="103" t="s">
        <v>450</v>
      </c>
      <c r="K105" s="102" t="str">
        <f ca="1">IF($B105&gt;gamesPerRound,"","Black "&amp;OFFSET(Pairings!$E$1,gamesPerRound+H105,0))</f>
        <v>Black J.11</v>
      </c>
      <c r="L105" s="104"/>
      <c r="M105" s="100" t="s">
        <v>453</v>
      </c>
      <c r="N105" s="101">
        <f t="shared" si="5"/>
        <v>105</v>
      </c>
      <c r="O105" s="102" t="str">
        <f ca="1">IF($B105&gt;gamesPerRound,"","White "&amp;OFFSET(Pairings!$D$1,2*gamesPerRound+N105,0))</f>
        <v>White G.12</v>
      </c>
      <c r="P105" s="103" t="s">
        <v>450</v>
      </c>
      <c r="Q105" s="102" t="str">
        <f ca="1">IF($B105&gt;gamesPerRound,"","Black "&amp;OFFSET(Pairings!$E$1,2*gamesPerRound+N105,0))</f>
        <v>Black N.11</v>
      </c>
      <c r="R105" s="104"/>
    </row>
    <row r="106" spans="1:18" s="106" customFormat="1" ht="113.25" customHeight="1" x14ac:dyDescent="0.2">
      <c r="A106" s="100" t="s">
        <v>451</v>
      </c>
      <c r="B106" s="101">
        <f t="shared" si="3"/>
        <v>106</v>
      </c>
      <c r="C106" s="102" t="str">
        <f ca="1">IF($B106&gt;gamesPerRound,"","White "&amp;Pairings!D107)</f>
        <v>White H.12</v>
      </c>
      <c r="D106" s="103" t="s">
        <v>450</v>
      </c>
      <c r="E106" s="102" t="str">
        <f ca="1">IF($B106&gt;gamesPerRound,"","Black "&amp;Pairings!E107)</f>
        <v>Black A.12</v>
      </c>
      <c r="F106" s="104"/>
      <c r="G106" s="100" t="s">
        <v>452</v>
      </c>
      <c r="H106" s="101">
        <f t="shared" si="4"/>
        <v>106</v>
      </c>
      <c r="I106" s="102" t="str">
        <f ca="1">IF($B106&gt;gamesPerRound,"","White "&amp;OFFSET(Pairings!$D$1,gamesPerRound+H106,0))</f>
        <v>White O.12</v>
      </c>
      <c r="J106" s="103" t="s">
        <v>450</v>
      </c>
      <c r="K106" s="102" t="str">
        <f ca="1">IF($B106&gt;gamesPerRound,"","Black "&amp;OFFSET(Pairings!$E$1,gamesPerRound+H106,0))</f>
        <v>Black J.12</v>
      </c>
      <c r="L106" s="104"/>
      <c r="M106" s="100" t="s">
        <v>453</v>
      </c>
      <c r="N106" s="101">
        <f t="shared" si="5"/>
        <v>106</v>
      </c>
      <c r="O106" s="102" t="str">
        <f ca="1">IF($B106&gt;gamesPerRound,"","White "&amp;OFFSET(Pairings!$D$1,2*gamesPerRound+N106,0))</f>
        <v>White L.12</v>
      </c>
      <c r="P106" s="103" t="s">
        <v>450</v>
      </c>
      <c r="Q106" s="102" t="str">
        <f ca="1">IF($B106&gt;gamesPerRound,"","Black "&amp;OFFSET(Pairings!$E$1,2*gamesPerRound+N106,0))</f>
        <v>Black Q.12</v>
      </c>
      <c r="R106" s="104"/>
    </row>
    <row r="107" spans="1:18" s="106" customFormat="1" ht="113.25" customHeight="1" x14ac:dyDescent="0.2">
      <c r="A107" s="100" t="s">
        <v>451</v>
      </c>
      <c r="B107" s="101">
        <f t="shared" si="3"/>
        <v>107</v>
      </c>
      <c r="C107" s="102" t="str">
        <f ca="1">IF($B107&gt;gamesPerRound,"","White "&amp;Pairings!D108)</f>
        <v>White N.12</v>
      </c>
      <c r="D107" s="103" t="s">
        <v>450</v>
      </c>
      <c r="E107" s="102" t="str">
        <f ca="1">IF($B107&gt;gamesPerRound,"","Black "&amp;Pairings!E108)</f>
        <v>Black I.12</v>
      </c>
      <c r="F107" s="104"/>
      <c r="G107" s="100" t="s">
        <v>452</v>
      </c>
      <c r="H107" s="101">
        <f t="shared" si="4"/>
        <v>107</v>
      </c>
      <c r="I107" s="102" t="str">
        <f ca="1">IF($B107&gt;gamesPerRound,"","White "&amp;OFFSET(Pairings!$D$1,gamesPerRound+H107,0))</f>
        <v>White E.12</v>
      </c>
      <c r="J107" s="103" t="s">
        <v>450</v>
      </c>
      <c r="K107" s="102" t="str">
        <f ca="1">IF($B107&gt;gamesPerRound,"","Black "&amp;OFFSET(Pairings!$E$1,gamesPerRound+H107,0))</f>
        <v>Black K.12</v>
      </c>
      <c r="L107" s="104"/>
      <c r="M107" s="100" t="s">
        <v>453</v>
      </c>
      <c r="N107" s="101">
        <f t="shared" si="5"/>
        <v>107</v>
      </c>
      <c r="O107" s="102" t="str">
        <f ca="1">IF($B107&gt;gamesPerRound,"","White "&amp;OFFSET(Pairings!$D$1,2*gamesPerRound+N107,0))</f>
        <v>White A.12</v>
      </c>
      <c r="P107" s="103" t="s">
        <v>450</v>
      </c>
      <c r="Q107" s="102" t="str">
        <f ca="1">IF($B107&gt;gamesPerRound,"","Black "&amp;OFFSET(Pairings!$E$1,2*gamesPerRound+N107,0))</f>
        <v>Black P.12</v>
      </c>
      <c r="R107" s="104"/>
    </row>
    <row r="108" spans="1:18" s="106" customFormat="1" ht="113.25" customHeight="1" x14ac:dyDescent="0.2">
      <c r="A108" s="100" t="s">
        <v>451</v>
      </c>
      <c r="B108" s="101">
        <f t="shared" si="3"/>
        <v>108</v>
      </c>
      <c r="C108" s="102" t="str">
        <f ca="1">IF($B108&gt;gamesPerRound,"","White "&amp;Pairings!D109)</f>
        <v>White C.12</v>
      </c>
      <c r="D108" s="103" t="s">
        <v>450</v>
      </c>
      <c r="E108" s="102" t="str">
        <f ca="1">IF($B108&gt;gamesPerRound,"","Black "&amp;Pairings!E109)</f>
        <v>Black J.12</v>
      </c>
      <c r="F108" s="104"/>
      <c r="G108" s="100" t="s">
        <v>452</v>
      </c>
      <c r="H108" s="101">
        <f t="shared" si="4"/>
        <v>108</v>
      </c>
      <c r="I108" s="102" t="str">
        <f ca="1">IF($B108&gt;gamesPerRound,"","White "&amp;OFFSET(Pairings!$D$1,gamesPerRound+H108,0))</f>
        <v>White Q.12</v>
      </c>
      <c r="J108" s="103" t="s">
        <v>450</v>
      </c>
      <c r="K108" s="102" t="str">
        <f ca="1">IF($B108&gt;gamesPerRound,"","Black "&amp;OFFSET(Pairings!$E$1,gamesPerRound+H108,0))</f>
        <v>Black G.12</v>
      </c>
      <c r="L108" s="104"/>
      <c r="M108" s="100" t="s">
        <v>453</v>
      </c>
      <c r="N108" s="101">
        <f t="shared" si="5"/>
        <v>108</v>
      </c>
      <c r="O108" s="102" t="str">
        <f ca="1">IF($B108&gt;gamesPerRound,"","White "&amp;OFFSET(Pairings!$D$1,2*gamesPerRound+N108,0))</f>
        <v>White E.12</v>
      </c>
      <c r="P108" s="103" t="s">
        <v>450</v>
      </c>
      <c r="Q108" s="102" t="str">
        <f ca="1">IF($B108&gt;gamesPerRound,"","Black "&amp;OFFSET(Pairings!$E$1,2*gamesPerRound+N108,0))</f>
        <v>Black D.12</v>
      </c>
      <c r="R108" s="104"/>
    </row>
    <row r="109" spans="1:18" s="106" customFormat="1" ht="113.25" customHeight="1" x14ac:dyDescent="0.2">
      <c r="A109" s="100" t="s">
        <v>451</v>
      </c>
      <c r="B109" s="101">
        <f t="shared" si="3"/>
        <v>109</v>
      </c>
      <c r="C109" s="102" t="str">
        <f ca="1">IF($B109&gt;gamesPerRound,"","White "&amp;Pairings!D110)</f>
        <v>White Q.12</v>
      </c>
      <c r="D109" s="103" t="s">
        <v>450</v>
      </c>
      <c r="E109" s="102" t="str">
        <f ca="1">IF($B109&gt;gamesPerRound,"","Black "&amp;Pairings!E110)</f>
        <v>Black R.12</v>
      </c>
      <c r="F109" s="104"/>
      <c r="G109" s="100" t="s">
        <v>452</v>
      </c>
      <c r="H109" s="101">
        <f t="shared" si="4"/>
        <v>109</v>
      </c>
      <c r="I109" s="102" t="str">
        <f ca="1">IF($B109&gt;gamesPerRound,"","White "&amp;OFFSET(Pairings!$D$1,gamesPerRound+H109,0))</f>
        <v>White B.12</v>
      </c>
      <c r="J109" s="103" t="s">
        <v>450</v>
      </c>
      <c r="K109" s="102" t="str">
        <f ca="1">IF($B109&gt;gamesPerRound,"","Black "&amp;OFFSET(Pairings!$E$1,gamesPerRound+H109,0))</f>
        <v>Black H.12</v>
      </c>
      <c r="L109" s="104"/>
      <c r="M109" s="100" t="s">
        <v>453</v>
      </c>
      <c r="N109" s="101">
        <f t="shared" si="5"/>
        <v>109</v>
      </c>
      <c r="O109" s="102" t="str">
        <f ca="1">IF($B109&gt;gamesPerRound,"","White "&amp;OFFSET(Pairings!$D$1,2*gamesPerRound+N109,0))</f>
        <v>White J.12</v>
      </c>
      <c r="P109" s="103" t="s">
        <v>450</v>
      </c>
      <c r="Q109" s="102" t="str">
        <f ca="1">IF($B109&gt;gamesPerRound,"","Black "&amp;OFFSET(Pairings!$E$1,2*gamesPerRound+N109,0))</f>
        <v>Black K.12</v>
      </c>
      <c r="R109" s="104"/>
    </row>
    <row r="110" spans="1:18" s="106" customFormat="1" ht="113.25" customHeight="1" x14ac:dyDescent="0.2">
      <c r="A110" s="100" t="s">
        <v>451</v>
      </c>
      <c r="B110" s="101">
        <f t="shared" si="3"/>
        <v>110</v>
      </c>
      <c r="C110" s="102" t="str">
        <f ca="1">IF($B110&gt;gamesPerRound,"","White "&amp;Pairings!D111)</f>
        <v>White D.12</v>
      </c>
      <c r="D110" s="103" t="s">
        <v>450</v>
      </c>
      <c r="E110" s="102" t="str">
        <f ca="1">IF($B110&gt;gamesPerRound,"","Black "&amp;Pairings!E111)</f>
        <v>Black S.12</v>
      </c>
      <c r="F110" s="104"/>
      <c r="G110" s="100" t="s">
        <v>452</v>
      </c>
      <c r="H110" s="101">
        <f t="shared" si="4"/>
        <v>110</v>
      </c>
      <c r="I110" s="102" t="str">
        <f ca="1">IF($B110&gt;gamesPerRound,"","White "&amp;OFFSET(Pairings!$D$1,gamesPerRound+H110,0))</f>
        <v>White P.12</v>
      </c>
      <c r="J110" s="103" t="s">
        <v>450</v>
      </c>
      <c r="K110" s="102" t="str">
        <f ca="1">IF($B110&gt;gamesPerRound,"","Black "&amp;OFFSET(Pairings!$E$1,gamesPerRound+H110,0))</f>
        <v>Black C.12</v>
      </c>
      <c r="L110" s="104"/>
      <c r="M110" s="100" t="s">
        <v>453</v>
      </c>
      <c r="N110" s="101">
        <f t="shared" si="5"/>
        <v>110</v>
      </c>
      <c r="O110" s="102" t="str">
        <f ca="1">IF($B110&gt;gamesPerRound,"","White "&amp;OFFSET(Pairings!$D$1,2*gamesPerRound+N110,0))</f>
        <v>White H.12</v>
      </c>
      <c r="P110" s="103" t="s">
        <v>450</v>
      </c>
      <c r="Q110" s="102" t="str">
        <f ca="1">IF($B110&gt;gamesPerRound,"","Black "&amp;OFFSET(Pairings!$E$1,2*gamesPerRound+N110,0))</f>
        <v>Black O.12</v>
      </c>
      <c r="R110" s="104"/>
    </row>
    <row r="111" spans="1:18" s="106" customFormat="1" ht="113.25" customHeight="1" x14ac:dyDescent="0.2">
      <c r="A111" s="100" t="s">
        <v>451</v>
      </c>
      <c r="B111" s="101">
        <f t="shared" si="3"/>
        <v>111</v>
      </c>
      <c r="C111" s="102" t="str">
        <f ca="1">IF($B111&gt;gamesPerRound,"","White "&amp;Pairings!D112)</f>
        <v>White K.12</v>
      </c>
      <c r="D111" s="103" t="s">
        <v>450</v>
      </c>
      <c r="E111" s="102" t="str">
        <f ca="1">IF($B111&gt;gamesPerRound,"","Black "&amp;Pairings!E112)</f>
        <v>Black B.12</v>
      </c>
      <c r="F111" s="104"/>
      <c r="G111" s="100" t="s">
        <v>452</v>
      </c>
      <c r="H111" s="101">
        <f t="shared" si="4"/>
        <v>111</v>
      </c>
      <c r="I111" s="102" t="str">
        <f ca="1">IF($B111&gt;gamesPerRound,"","White "&amp;OFFSET(Pairings!$D$1,gamesPerRound+H111,0))</f>
        <v>White D.12</v>
      </c>
      <c r="J111" s="103" t="s">
        <v>450</v>
      </c>
      <c r="K111" s="102" t="str">
        <f ca="1">IF($B111&gt;gamesPerRound,"","Black "&amp;OFFSET(Pairings!$E$1,gamesPerRound+H111,0))</f>
        <v>Black L.12</v>
      </c>
      <c r="L111" s="104"/>
      <c r="M111" s="100" t="s">
        <v>453</v>
      </c>
      <c r="N111" s="101">
        <f t="shared" si="5"/>
        <v>111</v>
      </c>
      <c r="O111" s="102" t="str">
        <f ca="1">IF($B111&gt;gamesPerRound,"","White "&amp;OFFSET(Pairings!$D$1,2*gamesPerRound+N111,0))</f>
        <v>White N.12</v>
      </c>
      <c r="P111" s="103" t="s">
        <v>450</v>
      </c>
      <c r="Q111" s="102" t="str">
        <f ca="1">IF($B111&gt;gamesPerRound,"","Black "&amp;OFFSET(Pairings!$E$1,2*gamesPerRound+N111,0))</f>
        <v>Black B.12</v>
      </c>
      <c r="R111" s="104"/>
    </row>
    <row r="112" spans="1:18" s="106" customFormat="1" ht="113.25" customHeight="1" x14ac:dyDescent="0.2">
      <c r="A112" s="100" t="s">
        <v>451</v>
      </c>
      <c r="B112" s="101">
        <f t="shared" si="3"/>
        <v>112</v>
      </c>
      <c r="C112" s="102" t="str">
        <f ca="1">IF($B112&gt;gamesPerRound,"","White "&amp;Pairings!D113)</f>
        <v>White P.12</v>
      </c>
      <c r="D112" s="103" t="s">
        <v>450</v>
      </c>
      <c r="E112" s="102" t="str">
        <f ca="1">IF($B112&gt;gamesPerRound,"","Black "&amp;Pairings!E113)</f>
        <v>Black O.12</v>
      </c>
      <c r="F112" s="104"/>
      <c r="G112" s="100" t="s">
        <v>452</v>
      </c>
      <c r="H112" s="101">
        <f t="shared" si="4"/>
        <v>112</v>
      </c>
      <c r="I112" s="102" t="str">
        <f ca="1">IF($B112&gt;gamesPerRound,"","White "&amp;OFFSET(Pairings!$D$1,gamesPerRound+H112,0))</f>
        <v>White A.12</v>
      </c>
      <c r="J112" s="103" t="s">
        <v>450</v>
      </c>
      <c r="K112" s="102" t="str">
        <f ca="1">IF($B112&gt;gamesPerRound,"","Black "&amp;OFFSET(Pairings!$E$1,gamesPerRound+H112,0))</f>
        <v>Black M.12</v>
      </c>
      <c r="L112" s="104"/>
      <c r="M112" s="100" t="s">
        <v>453</v>
      </c>
      <c r="N112" s="101">
        <f t="shared" si="5"/>
        <v>112</v>
      </c>
      <c r="O112" s="102" t="str">
        <f ca="1">IF($B112&gt;gamesPerRound,"","White "&amp;OFFSET(Pairings!$D$1,2*gamesPerRound+N112,0))</f>
        <v>White R.12</v>
      </c>
      <c r="P112" s="103" t="s">
        <v>450</v>
      </c>
      <c r="Q112" s="102" t="str">
        <f ca="1">IF($B112&gt;gamesPerRound,"","Black "&amp;OFFSET(Pairings!$E$1,2*gamesPerRound+N112,0))</f>
        <v>Black S.12</v>
      </c>
      <c r="R112" s="104"/>
    </row>
    <row r="113" spans="1:18" s="106" customFormat="1" ht="113.25" customHeight="1" x14ac:dyDescent="0.2">
      <c r="A113" s="100" t="s">
        <v>451</v>
      </c>
      <c r="B113" s="101">
        <f t="shared" si="3"/>
        <v>113</v>
      </c>
      <c r="C113" s="102" t="str">
        <f ca="1">IF($B113&gt;gamesPerRound,"","White "&amp;Pairings!D114)</f>
        <v>White M.12</v>
      </c>
      <c r="D113" s="103" t="s">
        <v>450</v>
      </c>
      <c r="E113" s="102" t="str">
        <f ca="1">IF($B113&gt;gamesPerRound,"","Black "&amp;Pairings!E114)</f>
        <v>Black E.12</v>
      </c>
      <c r="F113" s="104"/>
      <c r="G113" s="100" t="s">
        <v>452</v>
      </c>
      <c r="H113" s="101">
        <f t="shared" si="4"/>
        <v>113</v>
      </c>
      <c r="I113" s="102" t="str">
        <f ca="1">IF($B113&gt;gamesPerRound,"","White "&amp;OFFSET(Pairings!$D$1,gamesPerRound+H113,0))</f>
        <v>White S.12</v>
      </c>
      <c r="J113" s="103" t="s">
        <v>450</v>
      </c>
      <c r="K113" s="102" t="str">
        <f ca="1">IF($B113&gt;gamesPerRound,"","Black "&amp;OFFSET(Pairings!$E$1,gamesPerRound+H113,0))</f>
        <v>Black F.12</v>
      </c>
      <c r="L113" s="104"/>
      <c r="M113" s="100" t="s">
        <v>453</v>
      </c>
      <c r="N113" s="101">
        <f t="shared" si="5"/>
        <v>113</v>
      </c>
      <c r="O113" s="102" t="str">
        <f ca="1">IF($B113&gt;gamesPerRound,"","White "&amp;OFFSET(Pairings!$D$1,2*gamesPerRound+N113,0))</f>
        <v>White C.12</v>
      </c>
      <c r="P113" s="103" t="s">
        <v>450</v>
      </c>
      <c r="Q113" s="102" t="str">
        <f ca="1">IF($B113&gt;gamesPerRound,"","Black "&amp;OFFSET(Pairings!$E$1,2*gamesPerRound+N113,0))</f>
        <v>Black I.12</v>
      </c>
      <c r="R113" s="104"/>
    </row>
    <row r="114" spans="1:18" s="106" customFormat="1" ht="113.25" customHeight="1" x14ac:dyDescent="0.2">
      <c r="A114" s="100" t="s">
        <v>451</v>
      </c>
      <c r="B114" s="101">
        <f t="shared" si="3"/>
        <v>114</v>
      </c>
      <c r="C114" s="102" t="str">
        <f ca="1">IF($B114&gt;gamesPerRound,"","White "&amp;Pairings!D115)</f>
        <v>White G.12</v>
      </c>
      <c r="D114" s="103" t="s">
        <v>450</v>
      </c>
      <c r="E114" s="102" t="str">
        <f ca="1">IF($B114&gt;gamesPerRound,"","Black "&amp;Pairings!E115)</f>
        <v>Black L.12</v>
      </c>
      <c r="F114" s="104"/>
      <c r="G114" s="100" t="s">
        <v>452</v>
      </c>
      <c r="H114" s="101">
        <f t="shared" si="4"/>
        <v>114</v>
      </c>
      <c r="I114" s="102" t="str">
        <f ca="1">IF($B114&gt;gamesPerRound,"","White "&amp;OFFSET(Pairings!$D$1,gamesPerRound+H114,0))</f>
        <v>White R.12</v>
      </c>
      <c r="J114" s="103" t="s">
        <v>450</v>
      </c>
      <c r="K114" s="102" t="str">
        <f ca="1">IF($B114&gt;gamesPerRound,"","Black "&amp;OFFSET(Pairings!$E$1,gamesPerRound+H114,0))</f>
        <v>Black N.12</v>
      </c>
      <c r="L114" s="104"/>
      <c r="M114" s="100" t="s">
        <v>453</v>
      </c>
      <c r="N114" s="101">
        <f t="shared" si="5"/>
        <v>114</v>
      </c>
      <c r="O114" s="102" t="str">
        <f ca="1">IF($B114&gt;gamesPerRound,"","White "&amp;OFFSET(Pairings!$D$1,2*gamesPerRound+N114,0))</f>
        <v>White M.12</v>
      </c>
      <c r="P114" s="103" t="s">
        <v>450</v>
      </c>
      <c r="Q114" s="102" t="str">
        <f ca="1">IF($B114&gt;gamesPerRound,"","Black "&amp;OFFSET(Pairings!$E$1,2*gamesPerRound+N114,0))</f>
        <v>Black F.12</v>
      </c>
      <c r="R114" s="104"/>
    </row>
    <row r="115" spans="1:18" s="106" customFormat="1" ht="113.25" customHeight="1" x14ac:dyDescent="0.2">
      <c r="A115" s="100" t="s">
        <v>451</v>
      </c>
      <c r="B115" s="101">
        <f t="shared" si="3"/>
        <v>115</v>
      </c>
      <c r="C115" s="102" t="str">
        <f ca="1">IF($B115&gt;gamesPerRound,"","White "&amp;Pairings!D116)</f>
        <v>White K.13</v>
      </c>
      <c r="D115" s="103" t="s">
        <v>450</v>
      </c>
      <c r="E115" s="102" t="str">
        <f ca="1">IF($B115&gt;gamesPerRound,"","Black "&amp;Pairings!E116)</f>
        <v>Black I.13</v>
      </c>
      <c r="F115" s="104"/>
      <c r="G115" s="100" t="s">
        <v>452</v>
      </c>
      <c r="H115" s="101">
        <f t="shared" si="4"/>
        <v>115</v>
      </c>
      <c r="I115" s="102" t="str">
        <f ca="1">IF($B115&gt;gamesPerRound,"","White "&amp;OFFSET(Pairings!$D$1,gamesPerRound+H115,0))</f>
        <v>White S.13</v>
      </c>
      <c r="J115" s="103" t="s">
        <v>450</v>
      </c>
      <c r="K115" s="102" t="str">
        <f ca="1">IF($B115&gt;gamesPerRound,"","Black "&amp;OFFSET(Pairings!$E$1,gamesPerRound+H115,0))</f>
        <v>Black L.13</v>
      </c>
      <c r="L115" s="104"/>
      <c r="M115" s="100" t="s">
        <v>453</v>
      </c>
      <c r="N115" s="101">
        <f t="shared" si="5"/>
        <v>115</v>
      </c>
      <c r="O115" s="102" t="str">
        <f ca="1">IF($B115&gt;gamesPerRound,"","White "&amp;OFFSET(Pairings!$D$1,2*gamesPerRound+N115,0))</f>
        <v>White R.13</v>
      </c>
      <c r="P115" s="103" t="s">
        <v>450</v>
      </c>
      <c r="Q115" s="102" t="str">
        <f ca="1">IF($B115&gt;gamesPerRound,"","Black "&amp;OFFSET(Pairings!$E$1,2*gamesPerRound+N115,0))</f>
        <v>Black P.13</v>
      </c>
      <c r="R115" s="104"/>
    </row>
    <row r="116" spans="1:18" s="106" customFormat="1" ht="113.25" customHeight="1" x14ac:dyDescent="0.2">
      <c r="A116" s="100" t="s">
        <v>451</v>
      </c>
      <c r="B116" s="101">
        <f t="shared" si="3"/>
        <v>116</v>
      </c>
      <c r="C116" s="102" t="str">
        <f ca="1">IF($B116&gt;gamesPerRound,"","White "&amp;Pairings!D117)</f>
        <v>White H.13</v>
      </c>
      <c r="D116" s="103" t="s">
        <v>450</v>
      </c>
      <c r="E116" s="102" t="str">
        <f ca="1">IF($B116&gt;gamesPerRound,"","Black "&amp;Pairings!E117)</f>
        <v>Black C.13</v>
      </c>
      <c r="F116" s="104"/>
      <c r="G116" s="100" t="s">
        <v>452</v>
      </c>
      <c r="H116" s="101">
        <f t="shared" si="4"/>
        <v>116</v>
      </c>
      <c r="I116" s="102" t="str">
        <f ca="1">IF($B116&gt;gamesPerRound,"","White "&amp;OFFSET(Pairings!$D$1,gamesPerRound+H116,0))</f>
        <v>White N.13</v>
      </c>
      <c r="J116" s="103" t="s">
        <v>450</v>
      </c>
      <c r="K116" s="102" t="str">
        <f ca="1">IF($B116&gt;gamesPerRound,"","Black "&amp;OFFSET(Pairings!$E$1,gamesPerRound+H116,0))</f>
        <v>Black E.13</v>
      </c>
      <c r="L116" s="104"/>
      <c r="M116" s="100" t="s">
        <v>453</v>
      </c>
      <c r="N116" s="101">
        <f t="shared" si="5"/>
        <v>116</v>
      </c>
      <c r="O116" s="102" t="str">
        <f ca="1">IF($B116&gt;gamesPerRound,"","White "&amp;OFFSET(Pairings!$D$1,2*gamesPerRound+N116,0))</f>
        <v>White H.13</v>
      </c>
      <c r="P116" s="103" t="s">
        <v>450</v>
      </c>
      <c r="Q116" s="102" t="str">
        <f ca="1">IF($B116&gt;gamesPerRound,"","Black "&amp;OFFSET(Pairings!$E$1,2*gamesPerRound+N116,0))</f>
        <v>Black L.13</v>
      </c>
      <c r="R116" s="104"/>
    </row>
    <row r="117" spans="1:18" s="106" customFormat="1" ht="113.25" customHeight="1" x14ac:dyDescent="0.2">
      <c r="A117" s="100" t="s">
        <v>451</v>
      </c>
      <c r="B117" s="101">
        <f t="shared" si="3"/>
        <v>117</v>
      </c>
      <c r="C117" s="102" t="str">
        <f ca="1">IF($B117&gt;gamesPerRound,"","White "&amp;Pairings!D118)</f>
        <v>White Q.13</v>
      </c>
      <c r="D117" s="103" t="s">
        <v>450</v>
      </c>
      <c r="E117" s="102" t="str">
        <f ca="1">IF($B117&gt;gamesPerRound,"","Black "&amp;Pairings!E118)</f>
        <v>Black A.13</v>
      </c>
      <c r="F117" s="104"/>
      <c r="G117" s="100" t="s">
        <v>452</v>
      </c>
      <c r="H117" s="101">
        <f t="shared" si="4"/>
        <v>117</v>
      </c>
      <c r="I117" s="102" t="str">
        <f ca="1">IF($B117&gt;gamesPerRound,"","White "&amp;OFFSET(Pairings!$D$1,gamesPerRound+H117,0))</f>
        <v>White K.13</v>
      </c>
      <c r="J117" s="103" t="s">
        <v>450</v>
      </c>
      <c r="K117" s="102" t="str">
        <f ca="1">IF($B117&gt;gamesPerRound,"","Black "&amp;OFFSET(Pairings!$E$1,gamesPerRound+H117,0))</f>
        <v>Black B.13</v>
      </c>
      <c r="L117" s="104"/>
      <c r="M117" s="100" t="s">
        <v>453</v>
      </c>
      <c r="N117" s="101">
        <f t="shared" si="5"/>
        <v>117</v>
      </c>
      <c r="O117" s="102" t="str">
        <f ca="1">IF($B117&gt;gamesPerRound,"","White "&amp;OFFSET(Pairings!$D$1,2*gamesPerRound+N117,0))</f>
        <v>White M.13</v>
      </c>
      <c r="P117" s="103" t="s">
        <v>450</v>
      </c>
      <c r="Q117" s="102" t="str">
        <f ca="1">IF($B117&gt;gamesPerRound,"","Black "&amp;OFFSET(Pairings!$E$1,2*gamesPerRound+N117,0))</f>
        <v>Black D.13</v>
      </c>
      <c r="R117" s="104"/>
    </row>
    <row r="118" spans="1:18" s="106" customFormat="1" ht="113.25" customHeight="1" x14ac:dyDescent="0.2">
      <c r="A118" s="100" t="s">
        <v>451</v>
      </c>
      <c r="B118" s="101">
        <f t="shared" si="3"/>
        <v>118</v>
      </c>
      <c r="C118" s="102" t="str">
        <f ca="1">IF($B118&gt;gamesPerRound,"","White "&amp;Pairings!D119)</f>
        <v>White L.13</v>
      </c>
      <c r="D118" s="103" t="s">
        <v>450</v>
      </c>
      <c r="E118" s="102" t="str">
        <f ca="1">IF($B118&gt;gamesPerRound,"","Black "&amp;Pairings!E119)</f>
        <v>Black N.13</v>
      </c>
      <c r="F118" s="104"/>
      <c r="G118" s="100" t="s">
        <v>452</v>
      </c>
      <c r="H118" s="101">
        <f t="shared" si="4"/>
        <v>118</v>
      </c>
      <c r="I118" s="102" t="str">
        <f ca="1">IF($B118&gt;gamesPerRound,"","White "&amp;OFFSET(Pairings!$D$1,gamesPerRound+H118,0))</f>
        <v>White Q.13</v>
      </c>
      <c r="J118" s="103" t="s">
        <v>450</v>
      </c>
      <c r="K118" s="102" t="str">
        <f ca="1">IF($B118&gt;gamesPerRound,"","Black "&amp;OFFSET(Pairings!$E$1,gamesPerRound+H118,0))</f>
        <v>Black H.13</v>
      </c>
      <c r="L118" s="104"/>
      <c r="M118" s="100" t="s">
        <v>453</v>
      </c>
      <c r="N118" s="101">
        <f t="shared" si="5"/>
        <v>118</v>
      </c>
      <c r="O118" s="102" t="str">
        <f ca="1">IF($B118&gt;gamesPerRound,"","White "&amp;OFFSET(Pairings!$D$1,2*gamesPerRound+N118,0))</f>
        <v>White A.13</v>
      </c>
      <c r="P118" s="103" t="s">
        <v>450</v>
      </c>
      <c r="Q118" s="102" t="str">
        <f ca="1">IF($B118&gt;gamesPerRound,"","Black "&amp;OFFSET(Pairings!$E$1,2*gamesPerRound+N118,0))</f>
        <v>Black F.13</v>
      </c>
      <c r="R118" s="104"/>
    </row>
    <row r="119" spans="1:18" s="106" customFormat="1" ht="113.25" customHeight="1" x14ac:dyDescent="0.2">
      <c r="A119" s="100" t="s">
        <v>451</v>
      </c>
      <c r="B119" s="101">
        <f t="shared" si="3"/>
        <v>119</v>
      </c>
      <c r="C119" s="102" t="str">
        <f ca="1">IF($B119&gt;gamesPerRound,"","White "&amp;Pairings!D120)</f>
        <v>White S.13</v>
      </c>
      <c r="D119" s="103" t="s">
        <v>450</v>
      </c>
      <c r="E119" s="102" t="str">
        <f ca="1">IF($B119&gt;gamesPerRound,"","Black "&amp;Pairings!E120)</f>
        <v>Black G.13</v>
      </c>
      <c r="F119" s="104"/>
      <c r="G119" s="100" t="s">
        <v>452</v>
      </c>
      <c r="H119" s="101">
        <f t="shared" si="4"/>
        <v>119</v>
      </c>
      <c r="I119" s="102" t="str">
        <f ca="1">IF($B119&gt;gamesPerRound,"","White "&amp;OFFSET(Pairings!$D$1,gamesPerRound+H119,0))</f>
        <v>White G.13</v>
      </c>
      <c r="J119" s="103" t="s">
        <v>450</v>
      </c>
      <c r="K119" s="102" t="str">
        <f ca="1">IF($B119&gt;gamesPerRound,"","Black "&amp;OFFSET(Pairings!$E$1,gamesPerRound+H119,0))</f>
        <v>Black R.13</v>
      </c>
      <c r="L119" s="104"/>
      <c r="M119" s="100" t="s">
        <v>453</v>
      </c>
      <c r="N119" s="101">
        <f t="shared" si="5"/>
        <v>119</v>
      </c>
      <c r="O119" s="102" t="str">
        <f ca="1">IF($B119&gt;gamesPerRound,"","White "&amp;OFFSET(Pairings!$D$1,2*gamesPerRound+N119,0))</f>
        <v>White O.13</v>
      </c>
      <c r="P119" s="103" t="s">
        <v>450</v>
      </c>
      <c r="Q119" s="102" t="str">
        <f ca="1">IF($B119&gt;gamesPerRound,"","Black "&amp;OFFSET(Pairings!$E$1,2*gamesPerRound+N119,0))</f>
        <v>Black S.13</v>
      </c>
      <c r="R119" s="104"/>
    </row>
    <row r="120" spans="1:18" s="106" customFormat="1" ht="113.25" customHeight="1" x14ac:dyDescent="0.2">
      <c r="A120" s="100" t="s">
        <v>451</v>
      </c>
      <c r="B120" s="101">
        <f t="shared" si="3"/>
        <v>120</v>
      </c>
      <c r="C120" s="102" t="str">
        <f ca="1">IF($B120&gt;gamesPerRound,"","White "&amp;Pairings!D121)</f>
        <v>White J.13</v>
      </c>
      <c r="D120" s="103" t="s">
        <v>450</v>
      </c>
      <c r="E120" s="102" t="str">
        <f ca="1">IF($B120&gt;gamesPerRound,"","Black "&amp;Pairings!E121)</f>
        <v>Black E.13</v>
      </c>
      <c r="F120" s="104"/>
      <c r="G120" s="100" t="s">
        <v>452</v>
      </c>
      <c r="H120" s="101">
        <f t="shared" si="4"/>
        <v>120</v>
      </c>
      <c r="I120" s="102" t="str">
        <f ca="1">IF($B120&gt;gamesPerRound,"","White "&amp;OFFSET(Pairings!$D$1,gamesPerRound+H120,0))</f>
        <v>White J.13</v>
      </c>
      <c r="J120" s="103" t="s">
        <v>450</v>
      </c>
      <c r="K120" s="102" t="str">
        <f ca="1">IF($B120&gt;gamesPerRound,"","Black "&amp;OFFSET(Pairings!$E$1,gamesPerRound+H120,0))</f>
        <v>Black F.13</v>
      </c>
      <c r="L120" s="104"/>
      <c r="M120" s="100" t="s">
        <v>453</v>
      </c>
      <c r="N120" s="101">
        <f t="shared" si="5"/>
        <v>120</v>
      </c>
      <c r="O120" s="102" t="str">
        <f ca="1">IF($B120&gt;gamesPerRound,"","White "&amp;OFFSET(Pairings!$D$1,2*gamesPerRound+N120,0))</f>
        <v>White E.13</v>
      </c>
      <c r="P120" s="103" t="s">
        <v>450</v>
      </c>
      <c r="Q120" s="102" t="str">
        <f ca="1">IF($B120&gt;gamesPerRound,"","Black "&amp;OFFSET(Pairings!$E$1,2*gamesPerRound+N120,0))</f>
        <v>Black K.13</v>
      </c>
      <c r="R120" s="104"/>
    </row>
    <row r="121" spans="1:18" s="106" customFormat="1" ht="113.25" customHeight="1" x14ac:dyDescent="0.2">
      <c r="A121" s="100" t="s">
        <v>451</v>
      </c>
      <c r="B121" s="101">
        <f t="shared" si="3"/>
        <v>121</v>
      </c>
      <c r="C121" s="102" t="str">
        <f ca="1">IF($B121&gt;gamesPerRound,"","White "&amp;Pairings!D122)</f>
        <v>White B.13</v>
      </c>
      <c r="D121" s="103" t="s">
        <v>450</v>
      </c>
      <c r="E121" s="102" t="str">
        <f ca="1">IF($B121&gt;gamesPerRound,"","Black "&amp;Pairings!E122)</f>
        <v>Black P.13</v>
      </c>
      <c r="F121" s="104"/>
      <c r="G121" s="100" t="s">
        <v>452</v>
      </c>
      <c r="H121" s="101">
        <f t="shared" si="4"/>
        <v>121</v>
      </c>
      <c r="I121" s="102" t="str">
        <f ca="1">IF($B121&gt;gamesPerRound,"","White "&amp;OFFSET(Pairings!$D$1,gamesPerRound+H121,0))</f>
        <v>White A.13</v>
      </c>
      <c r="J121" s="103" t="s">
        <v>450</v>
      </c>
      <c r="K121" s="102" t="str">
        <f ca="1">IF($B121&gt;gamesPerRound,"","Black "&amp;OFFSET(Pairings!$E$1,gamesPerRound+H121,0))</f>
        <v>Black C.13</v>
      </c>
      <c r="L121" s="104"/>
      <c r="M121" s="100" t="s">
        <v>453</v>
      </c>
      <c r="N121" s="101">
        <f t="shared" si="5"/>
        <v>121</v>
      </c>
      <c r="O121" s="102" t="str">
        <f ca="1">IF($B121&gt;gamesPerRound,"","White "&amp;OFFSET(Pairings!$D$1,2*gamesPerRound+N121,0))</f>
        <v>White B.13</v>
      </c>
      <c r="P121" s="103" t="s">
        <v>450</v>
      </c>
      <c r="Q121" s="102" t="str">
        <f ca="1">IF($B121&gt;gamesPerRound,"","Black "&amp;OFFSET(Pairings!$E$1,2*gamesPerRound+N121,0))</f>
        <v>Black Q.13</v>
      </c>
      <c r="R121" s="104"/>
    </row>
    <row r="122" spans="1:18" s="106" customFormat="1" ht="113.25" customHeight="1" x14ac:dyDescent="0.2">
      <c r="A122" s="100" t="s">
        <v>451</v>
      </c>
      <c r="B122" s="101">
        <f t="shared" si="3"/>
        <v>122</v>
      </c>
      <c r="C122" s="102" t="str">
        <f ca="1">IF($B122&gt;gamesPerRound,"","White "&amp;Pairings!D123)</f>
        <v>White F.13</v>
      </c>
      <c r="D122" s="103" t="s">
        <v>450</v>
      </c>
      <c r="E122" s="102" t="str">
        <f ca="1">IF($B122&gt;gamesPerRound,"","Black "&amp;Pairings!E123)</f>
        <v>Black D.13</v>
      </c>
      <c r="F122" s="104"/>
      <c r="G122" s="100" t="s">
        <v>452</v>
      </c>
      <c r="H122" s="101">
        <f t="shared" si="4"/>
        <v>122</v>
      </c>
      <c r="I122" s="102" t="str">
        <f ca="1">IF($B122&gt;gamesPerRound,"","White "&amp;OFFSET(Pairings!$D$1,gamesPerRound+H122,0))</f>
        <v>White P.13</v>
      </c>
      <c r="J122" s="103" t="s">
        <v>450</v>
      </c>
      <c r="K122" s="102" t="str">
        <f ca="1">IF($B122&gt;gamesPerRound,"","Black "&amp;OFFSET(Pairings!$E$1,gamesPerRound+H122,0))</f>
        <v>Black O.13</v>
      </c>
      <c r="L122" s="104"/>
      <c r="M122" s="100" t="s">
        <v>453</v>
      </c>
      <c r="N122" s="101">
        <f t="shared" si="5"/>
        <v>122</v>
      </c>
      <c r="O122" s="102" t="str">
        <f ca="1">IF($B122&gt;gamesPerRound,"","White "&amp;OFFSET(Pairings!$D$1,2*gamesPerRound+N122,0))</f>
        <v>White I.13</v>
      </c>
      <c r="P122" s="103" t="s">
        <v>450</v>
      </c>
      <c r="Q122" s="102" t="str">
        <f ca="1">IF($B122&gt;gamesPerRound,"","Black "&amp;OFFSET(Pairings!$E$1,2*gamesPerRound+N122,0))</f>
        <v>Black G.13</v>
      </c>
      <c r="R122" s="104"/>
    </row>
    <row r="123" spans="1:18" s="106" customFormat="1" ht="113.25" customHeight="1" x14ac:dyDescent="0.2">
      <c r="A123" s="100" t="s">
        <v>451</v>
      </c>
      <c r="B123" s="101">
        <f t="shared" si="3"/>
        <v>123</v>
      </c>
      <c r="C123" s="102" t="str">
        <f ca="1">IF($B123&gt;gamesPerRound,"","White "&amp;Pairings!D124)</f>
        <v>White O.13</v>
      </c>
      <c r="D123" s="103" t="s">
        <v>450</v>
      </c>
      <c r="E123" s="102" t="str">
        <f ca="1">IF($B123&gt;gamesPerRound,"","Black "&amp;Pairings!E124)</f>
        <v>Black M.13</v>
      </c>
      <c r="F123" s="104"/>
      <c r="G123" s="100" t="s">
        <v>452</v>
      </c>
      <c r="H123" s="101">
        <f t="shared" si="4"/>
        <v>123</v>
      </c>
      <c r="I123" s="102" t="str">
        <f ca="1">IF($B123&gt;gamesPerRound,"","White "&amp;OFFSET(Pairings!$D$1,gamesPerRound+H123,0))</f>
        <v>White D.13</v>
      </c>
      <c r="J123" s="103" t="s">
        <v>450</v>
      </c>
      <c r="K123" s="102" t="str">
        <f ca="1">IF($B123&gt;gamesPerRound,"","Black "&amp;OFFSET(Pairings!$E$1,gamesPerRound+H123,0))</f>
        <v>Black I.13</v>
      </c>
      <c r="L123" s="104"/>
      <c r="M123" s="100" t="s">
        <v>453</v>
      </c>
      <c r="N123" s="101">
        <f t="shared" si="5"/>
        <v>123</v>
      </c>
      <c r="O123" s="102" t="str">
        <f ca="1">IF($B123&gt;gamesPerRound,"","White "&amp;OFFSET(Pairings!$D$1,2*gamesPerRound+N123,0))</f>
        <v>White C.13</v>
      </c>
      <c r="P123" s="103" t="s">
        <v>450</v>
      </c>
      <c r="Q123" s="102" t="str">
        <f ca="1">IF($B123&gt;gamesPerRound,"","Black "&amp;OFFSET(Pairings!$E$1,2*gamesPerRound+N123,0))</f>
        <v>Black J.13</v>
      </c>
      <c r="R123" s="104"/>
    </row>
    <row r="124" spans="1:18" s="106" customFormat="1" ht="113.25" customHeight="1" x14ac:dyDescent="0.2">
      <c r="A124" s="100" t="s">
        <v>451</v>
      </c>
      <c r="B124" s="101">
        <f t="shared" si="3"/>
        <v>124</v>
      </c>
      <c r="C124" s="102" t="str">
        <f ca="1">IF($B124&gt;gamesPerRound,"","White "&amp;Pairings!D125)</f>
        <v>White M.14</v>
      </c>
      <c r="D124" s="103" t="s">
        <v>450</v>
      </c>
      <c r="E124" s="102" t="str">
        <f ca="1">IF($B124&gt;gamesPerRound,"","Black "&amp;Pairings!E125)</f>
        <v>Black R.13</v>
      </c>
      <c r="F124" s="104"/>
      <c r="G124" s="100" t="s">
        <v>452</v>
      </c>
      <c r="H124" s="101">
        <f t="shared" si="4"/>
        <v>124</v>
      </c>
      <c r="I124" s="102" t="str">
        <f ca="1">IF($B124&gt;gamesPerRound,"","White "&amp;OFFSET(Pairings!$D$1,gamesPerRound+H124,0))</f>
        <v>White P.14</v>
      </c>
      <c r="J124" s="103" t="s">
        <v>450</v>
      </c>
      <c r="K124" s="102" t="str">
        <f ca="1">IF($B124&gt;gamesPerRound,"","Black "&amp;OFFSET(Pairings!$E$1,gamesPerRound+H124,0))</f>
        <v>Black M.13</v>
      </c>
      <c r="L124" s="104"/>
      <c r="M124" s="100" t="s">
        <v>453</v>
      </c>
      <c r="N124" s="101">
        <f t="shared" si="5"/>
        <v>124</v>
      </c>
      <c r="O124" s="102" t="str">
        <f ca="1">IF($B124&gt;gamesPerRound,"","White "&amp;OFFSET(Pairings!$D$1,2*gamesPerRound+N124,0))</f>
        <v>White I.14</v>
      </c>
      <c r="P124" s="103" t="s">
        <v>450</v>
      </c>
      <c r="Q124" s="102" t="str">
        <f ca="1">IF($B124&gt;gamesPerRound,"","Black "&amp;OFFSET(Pairings!$E$1,2*gamesPerRound+N124,0))</f>
        <v>Black N.13</v>
      </c>
      <c r="R124" s="104"/>
    </row>
    <row r="125" spans="1:18" s="106" customFormat="1" ht="113.25" customHeight="1" x14ac:dyDescent="0.2">
      <c r="A125" s="100" t="s">
        <v>451</v>
      </c>
      <c r="B125" s="101">
        <f t="shared" si="3"/>
        <v>125</v>
      </c>
      <c r="C125" s="102" t="str">
        <f ca="1">IF($B125&gt;gamesPerRound,"","White "&amp;Pairings!D126)</f>
        <v>White J.14</v>
      </c>
      <c r="D125" s="103" t="s">
        <v>450</v>
      </c>
      <c r="E125" s="102" t="str">
        <f ca="1">IF($B125&gt;gamesPerRound,"","Black "&amp;Pairings!E126)</f>
        <v>Black S.14</v>
      </c>
      <c r="F125" s="104"/>
      <c r="G125" s="100" t="s">
        <v>452</v>
      </c>
      <c r="H125" s="101">
        <f t="shared" si="4"/>
        <v>125</v>
      </c>
      <c r="I125" s="102" t="str">
        <f ca="1">IF($B125&gt;gamesPerRound,"","White "&amp;OFFSET(Pairings!$D$1,gamesPerRound+H125,0))</f>
        <v>White C.14</v>
      </c>
      <c r="J125" s="103" t="s">
        <v>450</v>
      </c>
      <c r="K125" s="102" t="str">
        <f ca="1">IF($B125&gt;gamesPerRound,"","Black "&amp;OFFSET(Pairings!$E$1,gamesPerRound+H125,0))</f>
        <v>Black M.14</v>
      </c>
      <c r="L125" s="104"/>
      <c r="M125" s="100" t="s">
        <v>453</v>
      </c>
      <c r="N125" s="101">
        <f t="shared" si="5"/>
        <v>125</v>
      </c>
      <c r="O125" s="102" t="str">
        <f ca="1">IF($B125&gt;gamesPerRound,"","White "&amp;OFFSET(Pairings!$D$1,2*gamesPerRound+N125,0))</f>
        <v>White R.14</v>
      </c>
      <c r="P125" s="103" t="s">
        <v>450</v>
      </c>
      <c r="Q125" s="102" t="str">
        <f ca="1">IF($B125&gt;gamesPerRound,"","Black "&amp;OFFSET(Pairings!$E$1,2*gamesPerRound+N125,0))</f>
        <v>Black N.14</v>
      </c>
      <c r="R125" s="104"/>
    </row>
    <row r="126" spans="1:18" s="106" customFormat="1" ht="113.25" customHeight="1" x14ac:dyDescent="0.2">
      <c r="A126" s="100" t="s">
        <v>451</v>
      </c>
      <c r="B126" s="101">
        <f t="shared" si="3"/>
        <v>126</v>
      </c>
      <c r="C126" s="102" t="str">
        <f ca="1">IF($B126&gt;gamesPerRound,"","White "&amp;Pairings!D127)</f>
        <v>White N.14</v>
      </c>
      <c r="D126" s="103" t="s">
        <v>450</v>
      </c>
      <c r="E126" s="102" t="str">
        <f ca="1">IF($B126&gt;gamesPerRound,"","Black "&amp;Pairings!E127)</f>
        <v>Black E.14</v>
      </c>
      <c r="F126" s="104"/>
      <c r="G126" s="100" t="s">
        <v>452</v>
      </c>
      <c r="H126" s="101">
        <f t="shared" si="4"/>
        <v>126</v>
      </c>
      <c r="I126" s="102" t="str">
        <f ca="1">IF($B126&gt;gamesPerRound,"","White "&amp;OFFSET(Pairings!$D$1,gamesPerRound+H126,0))</f>
        <v>White B.14</v>
      </c>
      <c r="J126" s="103" t="s">
        <v>450</v>
      </c>
      <c r="K126" s="102" t="str">
        <f ca="1">IF($B126&gt;gamesPerRound,"","Black "&amp;OFFSET(Pairings!$E$1,gamesPerRound+H126,0))</f>
        <v>Black G.14</v>
      </c>
      <c r="L126" s="104"/>
      <c r="M126" s="100" t="s">
        <v>453</v>
      </c>
      <c r="N126" s="101">
        <f t="shared" si="5"/>
        <v>126</v>
      </c>
      <c r="O126" s="102" t="str">
        <f ca="1">IF($B126&gt;gamesPerRound,"","White "&amp;OFFSET(Pairings!$D$1,2*gamesPerRound+N126,0))</f>
        <v>White M.14</v>
      </c>
      <c r="P126" s="103" t="s">
        <v>450</v>
      </c>
      <c r="Q126" s="102" t="str">
        <f ca="1">IF($B126&gt;gamesPerRound,"","Black "&amp;OFFSET(Pairings!$E$1,2*gamesPerRound+N126,0))</f>
        <v>Black Q.14</v>
      </c>
      <c r="R126" s="104"/>
    </row>
    <row r="127" spans="1:18" s="106" customFormat="1" ht="113.25" customHeight="1" x14ac:dyDescent="0.2">
      <c r="A127" s="100" t="s">
        <v>451</v>
      </c>
      <c r="B127" s="101">
        <f t="shared" si="3"/>
        <v>127</v>
      </c>
      <c r="C127" s="102" t="str">
        <f ca="1">IF($B127&gt;gamesPerRound,"","White "&amp;Pairings!D128)</f>
        <v>White G.14</v>
      </c>
      <c r="D127" s="103" t="s">
        <v>450</v>
      </c>
      <c r="E127" s="102" t="str">
        <f ca="1">IF($B127&gt;gamesPerRound,"","Black "&amp;Pairings!E128)</f>
        <v>Black O.14</v>
      </c>
      <c r="F127" s="104"/>
      <c r="G127" s="100" t="s">
        <v>452</v>
      </c>
      <c r="H127" s="101">
        <f t="shared" si="4"/>
        <v>127</v>
      </c>
      <c r="I127" s="102" t="str">
        <f ca="1">IF($B127&gt;gamesPerRound,"","White "&amp;OFFSET(Pairings!$D$1,gamesPerRound+H127,0))</f>
        <v>White Q.14</v>
      </c>
      <c r="J127" s="103" t="s">
        <v>450</v>
      </c>
      <c r="K127" s="102" t="str">
        <f ca="1">IF($B127&gt;gamesPerRound,"","Black "&amp;OFFSET(Pairings!$E$1,gamesPerRound+H127,0))</f>
        <v>Black K.14</v>
      </c>
      <c r="L127" s="104"/>
      <c r="M127" s="100" t="s">
        <v>453</v>
      </c>
      <c r="N127" s="101">
        <f t="shared" si="5"/>
        <v>127</v>
      </c>
      <c r="O127" s="102" t="str">
        <f ca="1">IF($B127&gt;gamesPerRound,"","White "&amp;OFFSET(Pairings!$D$1,2*gamesPerRound+N127,0))</f>
        <v>White K.14</v>
      </c>
      <c r="P127" s="103" t="s">
        <v>450</v>
      </c>
      <c r="Q127" s="102" t="str">
        <f ca="1">IF($B127&gt;gamesPerRound,"","Black "&amp;OFFSET(Pairings!$E$1,2*gamesPerRound+N127,0))</f>
        <v>Black H.14</v>
      </c>
      <c r="R127" s="104"/>
    </row>
    <row r="128" spans="1:18" s="106" customFormat="1" ht="113.25" customHeight="1" x14ac:dyDescent="0.2">
      <c r="A128" s="100" t="s">
        <v>451</v>
      </c>
      <c r="B128" s="101">
        <f t="shared" si="3"/>
        <v>128</v>
      </c>
      <c r="C128" s="102" t="str">
        <f ca="1">IF($B128&gt;gamesPerRound,"","White "&amp;Pairings!D129)</f>
        <v>White C.14</v>
      </c>
      <c r="D128" s="103" t="s">
        <v>450</v>
      </c>
      <c r="E128" s="102" t="str">
        <f ca="1">IF($B128&gt;gamesPerRound,"","Black "&amp;Pairings!E129)</f>
        <v>Black P.14</v>
      </c>
      <c r="F128" s="104"/>
      <c r="G128" s="100" t="s">
        <v>452</v>
      </c>
      <c r="H128" s="101">
        <f t="shared" si="4"/>
        <v>128</v>
      </c>
      <c r="I128" s="102" t="str">
        <f ca="1">IF($B128&gt;gamesPerRound,"","White "&amp;OFFSET(Pairings!$D$1,gamesPerRound+H128,0))</f>
        <v>White D.14</v>
      </c>
      <c r="J128" s="103" t="s">
        <v>450</v>
      </c>
      <c r="K128" s="102" t="str">
        <f ca="1">IF($B128&gt;gamesPerRound,"","Black "&amp;OFFSET(Pairings!$E$1,gamesPerRound+H128,0))</f>
        <v>Black E.14</v>
      </c>
      <c r="L128" s="104"/>
      <c r="M128" s="100" t="s">
        <v>453</v>
      </c>
      <c r="N128" s="101">
        <f t="shared" si="5"/>
        <v>128</v>
      </c>
      <c r="O128" s="102" t="str">
        <f ca="1">IF($B128&gt;gamesPerRound,"","White "&amp;OFFSET(Pairings!$D$1,2*gamesPerRound+N128,0))</f>
        <v>White E.14</v>
      </c>
      <c r="P128" s="103" t="s">
        <v>450</v>
      </c>
      <c r="Q128" s="102" t="str">
        <f ca="1">IF($B128&gt;gamesPerRound,"","Black "&amp;OFFSET(Pairings!$E$1,2*gamesPerRound+N128,0))</f>
        <v>Black P.14</v>
      </c>
      <c r="R128" s="104"/>
    </row>
    <row r="129" spans="1:18" s="106" customFormat="1" ht="113.25" customHeight="1" x14ac:dyDescent="0.2">
      <c r="A129" s="100" t="s">
        <v>451</v>
      </c>
      <c r="B129" s="101">
        <f t="shared" si="3"/>
        <v>129</v>
      </c>
      <c r="C129" s="102" t="str">
        <f ca="1">IF($B129&gt;gamesPerRound,"","White "&amp;Pairings!D130)</f>
        <v>White D.14</v>
      </c>
      <c r="D129" s="103" t="s">
        <v>450</v>
      </c>
      <c r="E129" s="102" t="str">
        <f ca="1">IF($B129&gt;gamesPerRound,"","Black "&amp;Pairings!E130)</f>
        <v>Black Q.14</v>
      </c>
      <c r="F129" s="104"/>
      <c r="G129" s="100" t="s">
        <v>452</v>
      </c>
      <c r="H129" s="101">
        <f t="shared" si="4"/>
        <v>129</v>
      </c>
      <c r="I129" s="102" t="str">
        <f ca="1">IF($B129&gt;gamesPerRound,"","White "&amp;OFFSET(Pairings!$D$1,gamesPerRound+H129,0))</f>
        <v>White O.14</v>
      </c>
      <c r="J129" s="103" t="s">
        <v>450</v>
      </c>
      <c r="K129" s="102" t="str">
        <f ca="1">IF($B129&gt;gamesPerRound,"","Black "&amp;OFFSET(Pairings!$E$1,gamesPerRound+H129,0))</f>
        <v>Black R.14</v>
      </c>
      <c r="L129" s="104"/>
      <c r="M129" s="100" t="s">
        <v>453</v>
      </c>
      <c r="N129" s="101">
        <f t="shared" si="5"/>
        <v>129</v>
      </c>
      <c r="O129" s="102" t="str">
        <f ca="1">IF($B129&gt;gamesPerRound,"","White "&amp;OFFSET(Pairings!$D$1,2*gamesPerRound+N129,0))</f>
        <v>White J.14</v>
      </c>
      <c r="P129" s="103" t="s">
        <v>450</v>
      </c>
      <c r="Q129" s="102" t="str">
        <f ca="1">IF($B129&gt;gamesPerRound,"","Black "&amp;OFFSET(Pairings!$E$1,2*gamesPerRound+N129,0))</f>
        <v>Black D.14</v>
      </c>
      <c r="R129" s="104"/>
    </row>
    <row r="130" spans="1:18" s="106" customFormat="1" ht="113.25" customHeight="1" x14ac:dyDescent="0.2">
      <c r="A130" s="100" t="s">
        <v>451</v>
      </c>
      <c r="B130" s="101">
        <f t="shared" si="3"/>
        <v>130</v>
      </c>
      <c r="C130" s="102" t="str">
        <f ca="1">IF($B130&gt;gamesPerRound,"","White "&amp;Pairings!D131)</f>
        <v>White F.14</v>
      </c>
      <c r="D130" s="103" t="s">
        <v>450</v>
      </c>
      <c r="E130" s="102" t="str">
        <f ca="1">IF($B130&gt;gamesPerRound,"","Black "&amp;Pairings!E131)</f>
        <v>Black L.14</v>
      </c>
      <c r="F130" s="104"/>
      <c r="G130" s="100" t="s">
        <v>452</v>
      </c>
      <c r="H130" s="101">
        <f t="shared" si="4"/>
        <v>130</v>
      </c>
      <c r="I130" s="102" t="str">
        <f ca="1">IF($B130&gt;gamesPerRound,"","White "&amp;OFFSET(Pairings!$D$1,gamesPerRound+H130,0))</f>
        <v>White L.14</v>
      </c>
      <c r="J130" s="103" t="s">
        <v>450</v>
      </c>
      <c r="K130" s="102" t="str">
        <f ca="1">IF($B130&gt;gamesPerRound,"","Black "&amp;OFFSET(Pairings!$E$1,gamesPerRound+H130,0))</f>
        <v>Black J.14</v>
      </c>
      <c r="L130" s="104"/>
      <c r="M130" s="100" t="s">
        <v>453</v>
      </c>
      <c r="N130" s="101">
        <f t="shared" si="5"/>
        <v>130</v>
      </c>
      <c r="O130" s="102" t="str">
        <f ca="1">IF($B130&gt;gamesPerRound,"","White "&amp;OFFSET(Pairings!$D$1,2*gamesPerRound+N130,0))</f>
        <v>White F.14</v>
      </c>
      <c r="P130" s="103" t="s">
        <v>450</v>
      </c>
      <c r="Q130" s="102" t="str">
        <f ca="1">IF($B130&gt;gamesPerRound,"","Black "&amp;OFFSET(Pairings!$E$1,2*gamesPerRound+N130,0))</f>
        <v>Black C.14</v>
      </c>
      <c r="R130" s="104"/>
    </row>
    <row r="131" spans="1:18" s="106" customFormat="1" ht="113.25" customHeight="1" x14ac:dyDescent="0.2">
      <c r="A131" s="100" t="s">
        <v>451</v>
      </c>
      <c r="B131" s="101">
        <f t="shared" ref="B131:B194" si="6">B130+1</f>
        <v>131</v>
      </c>
      <c r="C131" s="102" t="str">
        <f ca="1">IF($B131&gt;gamesPerRound,"","White "&amp;Pairings!D132)</f>
        <v>White R.14</v>
      </c>
      <c r="D131" s="103" t="s">
        <v>450</v>
      </c>
      <c r="E131" s="102" t="str">
        <f ca="1">IF($B131&gt;gamesPerRound,"","Black "&amp;Pairings!E132)</f>
        <v>Black K.14</v>
      </c>
      <c r="F131" s="104"/>
      <c r="G131" s="100" t="s">
        <v>452</v>
      </c>
      <c r="H131" s="101">
        <f t="shared" ref="H131:H194" si="7">H130+1</f>
        <v>131</v>
      </c>
      <c r="I131" s="102" t="str">
        <f ca="1">IF($B131&gt;gamesPerRound,"","White "&amp;OFFSET(Pairings!$D$1,gamesPerRound+H131,0))</f>
        <v>White I.14</v>
      </c>
      <c r="J131" s="103" t="s">
        <v>450</v>
      </c>
      <c r="K131" s="102" t="str">
        <f ca="1">IF($B131&gt;gamesPerRound,"","Black "&amp;OFFSET(Pairings!$E$1,gamesPerRound+H131,0))</f>
        <v>Black F.14</v>
      </c>
      <c r="L131" s="104"/>
      <c r="M131" s="100" t="s">
        <v>453</v>
      </c>
      <c r="N131" s="101">
        <f t="shared" ref="N131:N194" si="8">N130+1</f>
        <v>131</v>
      </c>
      <c r="O131" s="102" t="str">
        <f ca="1">IF($B131&gt;gamesPerRound,"","White "&amp;OFFSET(Pairings!$D$1,2*gamesPerRound+N131,0))</f>
        <v>White O.14</v>
      </c>
      <c r="P131" s="103" t="s">
        <v>450</v>
      </c>
      <c r="Q131" s="102" t="str">
        <f ca="1">IF($B131&gt;gamesPerRound,"","Black "&amp;OFFSET(Pairings!$E$1,2*gamesPerRound+N131,0))</f>
        <v>Black A.14</v>
      </c>
      <c r="R131" s="104"/>
    </row>
    <row r="132" spans="1:18" s="106" customFormat="1" ht="113.25" customHeight="1" x14ac:dyDescent="0.2">
      <c r="A132" s="100" t="s">
        <v>451</v>
      </c>
      <c r="B132" s="101">
        <f t="shared" si="6"/>
        <v>132</v>
      </c>
      <c r="C132" s="102" t="str">
        <f ca="1">IF($B132&gt;gamesPerRound,"","White "&amp;Pairings!D133)</f>
        <v>White A.14</v>
      </c>
      <c r="D132" s="103" t="s">
        <v>450</v>
      </c>
      <c r="E132" s="102" t="str">
        <f ca="1">IF($B132&gt;gamesPerRound,"","Black "&amp;Pairings!E133)</f>
        <v>Black B.14</v>
      </c>
      <c r="F132" s="104"/>
      <c r="G132" s="100" t="s">
        <v>452</v>
      </c>
      <c r="H132" s="101">
        <f t="shared" si="7"/>
        <v>132</v>
      </c>
      <c r="I132" s="102" t="str">
        <f ca="1">IF($B132&gt;gamesPerRound,"","White "&amp;OFFSET(Pairings!$D$1,gamesPerRound+H132,0))</f>
        <v>White H.14</v>
      </c>
      <c r="J132" s="103" t="s">
        <v>450</v>
      </c>
      <c r="K132" s="102" t="str">
        <f ca="1">IF($B132&gt;gamesPerRound,"","Black "&amp;OFFSET(Pairings!$E$1,gamesPerRound+H132,0))</f>
        <v>Black S.14</v>
      </c>
      <c r="L132" s="104"/>
      <c r="M132" s="100" t="s">
        <v>453</v>
      </c>
      <c r="N132" s="101">
        <f t="shared" si="8"/>
        <v>132</v>
      </c>
      <c r="O132" s="102" t="str">
        <f ca="1">IF($B132&gt;gamesPerRound,"","White "&amp;OFFSET(Pairings!$D$1,2*gamesPerRound+N132,0))</f>
        <v>White S.14</v>
      </c>
      <c r="P132" s="103" t="s">
        <v>450</v>
      </c>
      <c r="Q132" s="102" t="str">
        <f ca="1">IF($B132&gt;gamesPerRound,"","Black "&amp;OFFSET(Pairings!$E$1,2*gamesPerRound+N132,0))</f>
        <v>Black B.14</v>
      </c>
      <c r="R132" s="104"/>
    </row>
    <row r="133" spans="1:18" s="106" customFormat="1" ht="113.25" customHeight="1" x14ac:dyDescent="0.2">
      <c r="A133" s="100" t="s">
        <v>451</v>
      </c>
      <c r="B133" s="101">
        <f t="shared" si="6"/>
        <v>133</v>
      </c>
      <c r="C133" s="102" t="str">
        <f ca="1">IF($B133&gt;gamesPerRound,"","White "&amp;Pairings!D134)</f>
        <v>White H.14</v>
      </c>
      <c r="D133" s="103" t="s">
        <v>450</v>
      </c>
      <c r="E133" s="102" t="str">
        <f ca="1">IF($B133&gt;gamesPerRound,"","Black "&amp;Pairings!E134)</f>
        <v>Black I.14</v>
      </c>
      <c r="F133" s="104"/>
      <c r="G133" s="100" t="s">
        <v>452</v>
      </c>
      <c r="H133" s="101">
        <f t="shared" si="7"/>
        <v>133</v>
      </c>
      <c r="I133" s="102" t="str">
        <f ca="1">IF($B133&gt;gamesPerRound,"","White "&amp;OFFSET(Pairings!$D$1,gamesPerRound+H133,0))</f>
        <v>White N.14</v>
      </c>
      <c r="J133" s="103" t="s">
        <v>450</v>
      </c>
      <c r="K133" s="102" t="str">
        <f ca="1">IF($B133&gt;gamesPerRound,"","Black "&amp;OFFSET(Pairings!$E$1,gamesPerRound+H133,0))</f>
        <v>Black A.14</v>
      </c>
      <c r="L133" s="104"/>
      <c r="M133" s="100" t="s">
        <v>453</v>
      </c>
      <c r="N133" s="101">
        <f t="shared" si="8"/>
        <v>133</v>
      </c>
      <c r="O133" s="102" t="str">
        <f ca="1">IF($B133&gt;gamesPerRound,"","White "&amp;OFFSET(Pairings!$D$1,2*gamesPerRound+N133,0))</f>
        <v>White L.14</v>
      </c>
      <c r="P133" s="103" t="s">
        <v>450</v>
      </c>
      <c r="Q133" s="102" t="str">
        <f ca="1">IF($B133&gt;gamesPerRound,"","Black "&amp;OFFSET(Pairings!$E$1,2*gamesPerRound+N133,0))</f>
        <v>Black G.14</v>
      </c>
      <c r="R133" s="104"/>
    </row>
    <row r="134" spans="1:18" s="106" customFormat="1" ht="113.25" customHeight="1" x14ac:dyDescent="0.2">
      <c r="A134" s="100" t="s">
        <v>451</v>
      </c>
      <c r="B134" s="101">
        <f t="shared" si="6"/>
        <v>134</v>
      </c>
      <c r="C134" s="102" t="str">
        <f ca="1">IF($B134&gt;gamesPerRound,"","White "&amp;Pairings!D135)</f>
        <v>White M.15</v>
      </c>
      <c r="D134" s="103" t="s">
        <v>450</v>
      </c>
      <c r="E134" s="102" t="str">
        <f ca="1">IF($B134&gt;gamesPerRound,"","Black "&amp;Pairings!E135)</f>
        <v>Black B.15</v>
      </c>
      <c r="F134" s="104"/>
      <c r="G134" s="100" t="s">
        <v>452</v>
      </c>
      <c r="H134" s="101">
        <f t="shared" si="7"/>
        <v>134</v>
      </c>
      <c r="I134" s="102" t="str">
        <f ca="1">IF($B134&gt;gamesPerRound,"","White "&amp;OFFSET(Pairings!$D$1,gamesPerRound+H134,0))</f>
        <v>White R.15</v>
      </c>
      <c r="J134" s="103" t="s">
        <v>450</v>
      </c>
      <c r="K134" s="102" t="str">
        <f ca="1">IF($B134&gt;gamesPerRound,"","Black "&amp;OFFSET(Pairings!$E$1,gamesPerRound+H134,0))</f>
        <v>Black Q.15</v>
      </c>
      <c r="L134" s="104"/>
      <c r="M134" s="100" t="s">
        <v>453</v>
      </c>
      <c r="N134" s="101">
        <f t="shared" si="8"/>
        <v>134</v>
      </c>
      <c r="O134" s="102" t="str">
        <f ca="1">IF($B134&gt;gamesPerRound,"","White "&amp;OFFSET(Pairings!$D$1,2*gamesPerRound+N134,0))</f>
        <v>White G.15</v>
      </c>
      <c r="P134" s="103" t="s">
        <v>450</v>
      </c>
      <c r="Q134" s="102" t="str">
        <f ca="1">IF($B134&gt;gamesPerRound,"","Black "&amp;OFFSET(Pairings!$E$1,2*gamesPerRound+N134,0))</f>
        <v>Black L.15</v>
      </c>
      <c r="R134" s="104"/>
    </row>
    <row r="135" spans="1:18" s="106" customFormat="1" ht="113.25" customHeight="1" x14ac:dyDescent="0.2">
      <c r="A135" s="100" t="s">
        <v>451</v>
      </c>
      <c r="B135" s="101">
        <f t="shared" si="6"/>
        <v>135</v>
      </c>
      <c r="C135" s="102" t="str">
        <f ca="1">IF($B135&gt;gamesPerRound,"","White "&amp;Pairings!D136)</f>
        <v>White J.15</v>
      </c>
      <c r="D135" s="103" t="s">
        <v>450</v>
      </c>
      <c r="E135" s="102" t="str">
        <f ca="1">IF($B135&gt;gamesPerRound,"","Black "&amp;Pairings!E136)</f>
        <v>Black S.15</v>
      </c>
      <c r="F135" s="104"/>
      <c r="G135" s="100" t="s">
        <v>452</v>
      </c>
      <c r="H135" s="101">
        <f t="shared" si="7"/>
        <v>135</v>
      </c>
      <c r="I135" s="102" t="str">
        <f ca="1">IF($B135&gt;gamesPerRound,"","White "&amp;OFFSET(Pairings!$D$1,gamesPerRound+H135,0))</f>
        <v>White I.15</v>
      </c>
      <c r="J135" s="103" t="s">
        <v>450</v>
      </c>
      <c r="K135" s="102" t="str">
        <f ca="1">IF($B135&gt;gamesPerRound,"","Black "&amp;OFFSET(Pairings!$E$1,gamesPerRound+H135,0))</f>
        <v>Black O.15</v>
      </c>
      <c r="L135" s="104"/>
      <c r="M135" s="100" t="s">
        <v>453</v>
      </c>
      <c r="N135" s="101">
        <f t="shared" si="8"/>
        <v>135</v>
      </c>
      <c r="O135" s="102" t="str">
        <f ca="1">IF($B135&gt;gamesPerRound,"","White "&amp;OFFSET(Pairings!$D$1,2*gamesPerRound+N135,0))</f>
        <v>White B.15</v>
      </c>
      <c r="P135" s="103" t="s">
        <v>450</v>
      </c>
      <c r="Q135" s="102" t="str">
        <f ca="1">IF($B135&gt;gamesPerRound,"","Black "&amp;OFFSET(Pairings!$E$1,2*gamesPerRound+N135,0))</f>
        <v>Black R.15</v>
      </c>
      <c r="R135" s="104"/>
    </row>
    <row r="136" spans="1:18" s="106" customFormat="1" ht="113.25" customHeight="1" x14ac:dyDescent="0.2">
      <c r="A136" s="100" t="s">
        <v>451</v>
      </c>
      <c r="B136" s="101">
        <f t="shared" si="6"/>
        <v>136</v>
      </c>
      <c r="C136" s="102" t="str">
        <f ca="1">IF($B136&gt;gamesPerRound,"","White "&amp;Pairings!D137)</f>
        <v>White A.15</v>
      </c>
      <c r="D136" s="103" t="s">
        <v>450</v>
      </c>
      <c r="E136" s="102" t="str">
        <f ca="1">IF($B136&gt;gamesPerRound,"","Black "&amp;Pairings!E137)</f>
        <v>Black I.15</v>
      </c>
      <c r="F136" s="104"/>
      <c r="G136" s="100" t="s">
        <v>452</v>
      </c>
      <c r="H136" s="101">
        <f t="shared" si="7"/>
        <v>136</v>
      </c>
      <c r="I136" s="102" t="str">
        <f ca="1">IF($B136&gt;gamesPerRound,"","White "&amp;OFFSET(Pairings!$D$1,gamesPerRound+H136,0))</f>
        <v>White C.15</v>
      </c>
      <c r="J136" s="103" t="s">
        <v>450</v>
      </c>
      <c r="K136" s="102" t="str">
        <f ca="1">IF($B136&gt;gamesPerRound,"","Black "&amp;OFFSET(Pairings!$E$1,gamesPerRound+H136,0))</f>
        <v>Black J.15</v>
      </c>
      <c r="L136" s="104"/>
      <c r="M136" s="100" t="s">
        <v>453</v>
      </c>
      <c r="N136" s="101">
        <f t="shared" si="8"/>
        <v>136</v>
      </c>
      <c r="O136" s="102" t="str">
        <f ca="1">IF($B136&gt;gamesPerRound,"","White "&amp;OFFSET(Pairings!$D$1,2*gamesPerRound+N136,0))</f>
        <v>White D.15</v>
      </c>
      <c r="P136" s="103" t="s">
        <v>450</v>
      </c>
      <c r="Q136" s="102" t="str">
        <f ca="1">IF($B136&gt;gamesPerRound,"","Black "&amp;OFFSET(Pairings!$E$1,2*gamesPerRound+N136,0))</f>
        <v>Black J.15</v>
      </c>
      <c r="R136" s="104"/>
    </row>
    <row r="137" spans="1:18" s="106" customFormat="1" ht="113.25" customHeight="1" x14ac:dyDescent="0.2">
      <c r="A137" s="100" t="s">
        <v>451</v>
      </c>
      <c r="B137" s="101">
        <f t="shared" si="6"/>
        <v>137</v>
      </c>
      <c r="C137" s="102" t="str">
        <f ca="1">IF($B137&gt;gamesPerRound,"","White "&amp;Pairings!D138)</f>
        <v>White R.15</v>
      </c>
      <c r="D137" s="103" t="s">
        <v>450</v>
      </c>
      <c r="E137" s="102" t="str">
        <f ca="1">IF($B137&gt;gamesPerRound,"","Black "&amp;Pairings!E138)</f>
        <v>Black H.15</v>
      </c>
      <c r="F137" s="104"/>
      <c r="G137" s="100" t="s">
        <v>452</v>
      </c>
      <c r="H137" s="101">
        <f t="shared" si="7"/>
        <v>137</v>
      </c>
      <c r="I137" s="102" t="str">
        <f ca="1">IF($B137&gt;gamesPerRound,"","White "&amp;OFFSET(Pairings!$D$1,gamesPerRound+H137,0))</f>
        <v>White P.15</v>
      </c>
      <c r="J137" s="103" t="s">
        <v>450</v>
      </c>
      <c r="K137" s="102" t="str">
        <f ca="1">IF($B137&gt;gamesPerRound,"","Black "&amp;OFFSET(Pairings!$E$1,gamesPerRound+H137,0))</f>
        <v>Black D.15</v>
      </c>
      <c r="L137" s="104"/>
      <c r="M137" s="100" t="s">
        <v>453</v>
      </c>
      <c r="N137" s="101">
        <f t="shared" si="8"/>
        <v>137</v>
      </c>
      <c r="O137" s="102" t="str">
        <f ca="1">IF($B137&gt;gamesPerRound,"","White "&amp;OFFSET(Pairings!$D$1,2*gamesPerRound+N137,0))</f>
        <v>White I.15</v>
      </c>
      <c r="P137" s="103" t="s">
        <v>450</v>
      </c>
      <c r="Q137" s="102" t="str">
        <f ca="1">IF($B137&gt;gamesPerRound,"","Black "&amp;OFFSET(Pairings!$E$1,2*gamesPerRound+N137,0))</f>
        <v>Black Q.15</v>
      </c>
      <c r="R137" s="104"/>
    </row>
    <row r="138" spans="1:18" s="106" customFormat="1" ht="113.25" customHeight="1" x14ac:dyDescent="0.2">
      <c r="A138" s="100" t="s">
        <v>451</v>
      </c>
      <c r="B138" s="101">
        <f t="shared" si="6"/>
        <v>138</v>
      </c>
      <c r="C138" s="102" t="str">
        <f ca="1">IF($B138&gt;gamesPerRound,"","White "&amp;Pairings!D139)</f>
        <v>White F.15</v>
      </c>
      <c r="D138" s="103" t="s">
        <v>450</v>
      </c>
      <c r="E138" s="102" t="str">
        <f ca="1">IF($B138&gt;gamesPerRound,"","Black "&amp;Pairings!E139)</f>
        <v>Black G.15</v>
      </c>
      <c r="F138" s="104"/>
      <c r="G138" s="100" t="s">
        <v>452</v>
      </c>
      <c r="H138" s="101">
        <f t="shared" si="7"/>
        <v>138</v>
      </c>
      <c r="I138" s="102" t="str">
        <f ca="1">IF($B138&gt;gamesPerRound,"","White "&amp;OFFSET(Pairings!$D$1,gamesPerRound+H138,0))</f>
        <v>White L.15</v>
      </c>
      <c r="J138" s="103" t="s">
        <v>450</v>
      </c>
      <c r="K138" s="102" t="str">
        <f ca="1">IF($B138&gt;gamesPerRound,"","Black "&amp;OFFSET(Pairings!$E$1,gamesPerRound+H138,0))</f>
        <v>Black A.15</v>
      </c>
      <c r="L138" s="104"/>
      <c r="M138" s="100" t="s">
        <v>453</v>
      </c>
      <c r="N138" s="101">
        <f t="shared" si="8"/>
        <v>138</v>
      </c>
      <c r="O138" s="102" t="str">
        <f ca="1">IF($B138&gt;gamesPerRound,"","White "&amp;OFFSET(Pairings!$D$1,2*gamesPerRound+N138,0))</f>
        <v>White H.15</v>
      </c>
      <c r="P138" s="103" t="s">
        <v>450</v>
      </c>
      <c r="Q138" s="102" t="str">
        <f ca="1">IF($B138&gt;gamesPerRound,"","Black "&amp;OFFSET(Pairings!$E$1,2*gamesPerRound+N138,0))</f>
        <v>Black C.15</v>
      </c>
      <c r="R138" s="104"/>
    </row>
    <row r="139" spans="1:18" s="106" customFormat="1" ht="113.25" customHeight="1" x14ac:dyDescent="0.2">
      <c r="A139" s="100" t="s">
        <v>451</v>
      </c>
      <c r="B139" s="101">
        <f t="shared" si="6"/>
        <v>139</v>
      </c>
      <c r="C139" s="102" t="str">
        <f ca="1">IF($B139&gt;gamesPerRound,"","White "&amp;Pairings!D140)</f>
        <v>White K.15</v>
      </c>
      <c r="D139" s="103" t="s">
        <v>450</v>
      </c>
      <c r="E139" s="102" t="str">
        <f ca="1">IF($B139&gt;gamesPerRound,"","Black "&amp;Pairings!E140)</f>
        <v>Black D.15</v>
      </c>
      <c r="F139" s="104"/>
      <c r="G139" s="100" t="s">
        <v>452</v>
      </c>
      <c r="H139" s="101">
        <f t="shared" si="7"/>
        <v>139</v>
      </c>
      <c r="I139" s="102" t="str">
        <f ca="1">IF($B139&gt;gamesPerRound,"","White "&amp;OFFSET(Pairings!$D$1,gamesPerRound+H139,0))</f>
        <v>White H.15</v>
      </c>
      <c r="J139" s="103" t="s">
        <v>450</v>
      </c>
      <c r="K139" s="102" t="str">
        <f ca="1">IF($B139&gt;gamesPerRound,"","Black "&amp;OFFSET(Pairings!$E$1,gamesPerRound+H139,0))</f>
        <v>Black F.15</v>
      </c>
      <c r="L139" s="104"/>
      <c r="M139" s="100" t="s">
        <v>453</v>
      </c>
      <c r="N139" s="101">
        <f t="shared" si="8"/>
        <v>139</v>
      </c>
      <c r="O139" s="102" t="str">
        <f ca="1">IF($B139&gt;gamesPerRound,"","White "&amp;OFFSET(Pairings!$D$1,2*gamesPerRound+N139,0))</f>
        <v>White A.15</v>
      </c>
      <c r="P139" s="103" t="s">
        <v>450</v>
      </c>
      <c r="Q139" s="102" t="str">
        <f ca="1">IF($B139&gt;gamesPerRound,"","Black "&amp;OFFSET(Pairings!$E$1,2*gamesPerRound+N139,0))</f>
        <v>Black P.15</v>
      </c>
      <c r="R139" s="104"/>
    </row>
    <row r="140" spans="1:18" s="106" customFormat="1" ht="113.25" customHeight="1" x14ac:dyDescent="0.2">
      <c r="A140" s="100" t="s">
        <v>451</v>
      </c>
      <c r="B140" s="101">
        <f t="shared" si="6"/>
        <v>140</v>
      </c>
      <c r="C140" s="102" t="str">
        <f ca="1">IF($B140&gt;gamesPerRound,"","White "&amp;Pairings!D141)</f>
        <v>White E.15</v>
      </c>
      <c r="D140" s="103" t="s">
        <v>450</v>
      </c>
      <c r="E140" s="102" t="str">
        <f ca="1">IF($B140&gt;gamesPerRound,"","Black "&amp;Pairings!E141)</f>
        <v>Black P.15</v>
      </c>
      <c r="F140" s="104"/>
      <c r="G140" s="100" t="s">
        <v>452</v>
      </c>
      <c r="H140" s="101">
        <f t="shared" si="7"/>
        <v>140</v>
      </c>
      <c r="I140" s="102" t="str">
        <f ca="1">IF($B140&gt;gamesPerRound,"","White "&amp;OFFSET(Pairings!$D$1,gamesPerRound+H140,0))</f>
        <v>White N.15</v>
      </c>
      <c r="J140" s="103" t="s">
        <v>450</v>
      </c>
      <c r="K140" s="102" t="str">
        <f ca="1">IF($B140&gt;gamesPerRound,"","Black "&amp;OFFSET(Pairings!$E$1,gamesPerRound+H140,0))</f>
        <v>Black E.15</v>
      </c>
      <c r="L140" s="104"/>
      <c r="M140" s="100" t="s">
        <v>453</v>
      </c>
      <c r="N140" s="101">
        <f t="shared" si="8"/>
        <v>140</v>
      </c>
      <c r="O140" s="102" t="str">
        <f ca="1">IF($B140&gt;gamesPerRound,"","White "&amp;OFFSET(Pairings!$D$1,2*gamesPerRound+N140,0))</f>
        <v>White F.15</v>
      </c>
      <c r="P140" s="103" t="s">
        <v>450</v>
      </c>
      <c r="Q140" s="102" t="str">
        <f ca="1">IF($B140&gt;gamesPerRound,"","Black "&amp;OFFSET(Pairings!$E$1,2*gamesPerRound+N140,0))</f>
        <v>Black N.15</v>
      </c>
      <c r="R140" s="104"/>
    </row>
    <row r="141" spans="1:18" s="106" customFormat="1" ht="113.25" customHeight="1" x14ac:dyDescent="0.2">
      <c r="A141" s="100" t="s">
        <v>451</v>
      </c>
      <c r="B141" s="101">
        <f t="shared" si="6"/>
        <v>141</v>
      </c>
      <c r="C141" s="102" t="str">
        <f ca="1">IF($B141&gt;gamesPerRound,"","White "&amp;Pairings!D142)</f>
        <v>White L.15</v>
      </c>
      <c r="D141" s="103" t="s">
        <v>450</v>
      </c>
      <c r="E141" s="102" t="str">
        <f ca="1">IF($B141&gt;gamesPerRound,"","Black "&amp;Pairings!E142)</f>
        <v>Black O.15</v>
      </c>
      <c r="F141" s="104"/>
      <c r="G141" s="100" t="s">
        <v>452</v>
      </c>
      <c r="H141" s="101">
        <f t="shared" si="7"/>
        <v>141</v>
      </c>
      <c r="I141" s="102" t="str">
        <f ca="1">IF($B141&gt;gamesPerRound,"","White "&amp;OFFSET(Pairings!$D$1,gamesPerRound+H141,0))</f>
        <v>White B.15</v>
      </c>
      <c r="J141" s="103" t="s">
        <v>450</v>
      </c>
      <c r="K141" s="102" t="str">
        <f ca="1">IF($B141&gt;gamesPerRound,"","Black "&amp;OFFSET(Pairings!$E$1,gamesPerRound+H141,0))</f>
        <v>Black G.15</v>
      </c>
      <c r="L141" s="104"/>
      <c r="M141" s="100" t="s">
        <v>453</v>
      </c>
      <c r="N141" s="101">
        <f t="shared" si="8"/>
        <v>141</v>
      </c>
      <c r="O141" s="102" t="str">
        <f ca="1">IF($B141&gt;gamesPerRound,"","White "&amp;OFFSET(Pairings!$D$1,2*gamesPerRound+N141,0))</f>
        <v>White M.15</v>
      </c>
      <c r="P141" s="103" t="s">
        <v>450</v>
      </c>
      <c r="Q141" s="102" t="str">
        <f ca="1">IF($B141&gt;gamesPerRound,"","Black "&amp;OFFSET(Pairings!$E$1,2*gamesPerRound+N141,0))</f>
        <v>Black E.15</v>
      </c>
      <c r="R141" s="104"/>
    </row>
    <row r="142" spans="1:18" s="106" customFormat="1" ht="113.25" customHeight="1" x14ac:dyDescent="0.2">
      <c r="A142" s="100" t="s">
        <v>451</v>
      </c>
      <c r="B142" s="101">
        <f t="shared" si="6"/>
        <v>142</v>
      </c>
      <c r="C142" s="102" t="str">
        <f ca="1">IF($B142&gt;gamesPerRound,"","White "&amp;Pairings!D143)</f>
        <v>White Q.15</v>
      </c>
      <c r="D142" s="103" t="s">
        <v>450</v>
      </c>
      <c r="E142" s="102" t="str">
        <f ca="1">IF($B142&gt;gamesPerRound,"","Black "&amp;Pairings!E143)</f>
        <v>Black N.15</v>
      </c>
      <c r="F142" s="104"/>
      <c r="G142" s="100" t="s">
        <v>452</v>
      </c>
      <c r="H142" s="101">
        <f t="shared" si="7"/>
        <v>142</v>
      </c>
      <c r="I142" s="102" t="str">
        <f ca="1">IF($B142&gt;gamesPerRound,"","White "&amp;OFFSET(Pairings!$D$1,gamesPerRound+H142,0))</f>
        <v>White S.15</v>
      </c>
      <c r="J142" s="103" t="s">
        <v>450</v>
      </c>
      <c r="K142" s="102" t="str">
        <f ca="1">IF($B142&gt;gamesPerRound,"","Black "&amp;OFFSET(Pairings!$E$1,gamesPerRound+H142,0))</f>
        <v>Black K.15</v>
      </c>
      <c r="L142" s="104"/>
      <c r="M142" s="100" t="s">
        <v>453</v>
      </c>
      <c r="N142" s="101">
        <f t="shared" si="8"/>
        <v>142</v>
      </c>
      <c r="O142" s="102" t="str">
        <f ca="1">IF($B142&gt;gamesPerRound,"","White "&amp;OFFSET(Pairings!$D$1,2*gamesPerRound+N142,0))</f>
        <v>White O.15</v>
      </c>
      <c r="P142" s="103" t="s">
        <v>450</v>
      </c>
      <c r="Q142" s="102" t="str">
        <f ca="1">IF($B142&gt;gamesPerRound,"","Black "&amp;OFFSET(Pairings!$E$1,2*gamesPerRound+N142,0))</f>
        <v>Black S.15</v>
      </c>
      <c r="R142" s="104"/>
    </row>
    <row r="143" spans="1:18" s="106" customFormat="1" ht="113.25" customHeight="1" x14ac:dyDescent="0.2">
      <c r="A143" s="100" t="s">
        <v>451</v>
      </c>
      <c r="B143" s="101">
        <f t="shared" si="6"/>
        <v>143</v>
      </c>
      <c r="C143" s="102" t="str">
        <f ca="1">IF($B143&gt;gamesPerRound,"","White "&amp;Pairings!D144)</f>
        <v>White S.16</v>
      </c>
      <c r="D143" s="103" t="s">
        <v>450</v>
      </c>
      <c r="E143" s="102" t="str">
        <f ca="1">IF($B143&gt;gamesPerRound,"","Black "&amp;Pairings!E144)</f>
        <v>Black C.15</v>
      </c>
      <c r="F143" s="104"/>
      <c r="G143" s="100" t="s">
        <v>452</v>
      </c>
      <c r="H143" s="101">
        <f t="shared" si="7"/>
        <v>143</v>
      </c>
      <c r="I143" s="102" t="str">
        <f ca="1">IF($B143&gt;gamesPerRound,"","White "&amp;OFFSET(Pairings!$D$1,gamesPerRound+H143,0))</f>
        <v>White P.16</v>
      </c>
      <c r="J143" s="103" t="s">
        <v>450</v>
      </c>
      <c r="K143" s="102" t="str">
        <f ca="1">IF($B143&gt;gamesPerRound,"","Black "&amp;OFFSET(Pairings!$E$1,gamesPerRound+H143,0))</f>
        <v>Black M.15</v>
      </c>
      <c r="L143" s="104"/>
      <c r="M143" s="100" t="s">
        <v>453</v>
      </c>
      <c r="N143" s="101">
        <f t="shared" si="8"/>
        <v>143</v>
      </c>
      <c r="O143" s="102" t="str">
        <f ca="1">IF($B143&gt;gamesPerRound,"","White "&amp;OFFSET(Pairings!$D$1,2*gamesPerRound+N143,0))</f>
        <v>White R.16</v>
      </c>
      <c r="P143" s="103" t="s">
        <v>450</v>
      </c>
      <c r="Q143" s="102" t="str">
        <f ca="1">IF($B143&gt;gamesPerRound,"","Black "&amp;OFFSET(Pairings!$E$1,2*gamesPerRound+N143,0))</f>
        <v>Black K.15</v>
      </c>
      <c r="R143" s="104"/>
    </row>
    <row r="144" spans="1:18" s="106" customFormat="1" ht="113.25" customHeight="1" x14ac:dyDescent="0.2">
      <c r="A144" s="100" t="s">
        <v>451</v>
      </c>
      <c r="B144" s="101">
        <f t="shared" si="6"/>
        <v>144</v>
      </c>
      <c r="C144" s="102" t="str">
        <f ca="1">IF($B144&gt;gamesPerRound,"","White "&amp;Pairings!D145)</f>
        <v>White I.16</v>
      </c>
      <c r="D144" s="103" t="s">
        <v>450</v>
      </c>
      <c r="E144" s="102" t="str">
        <f ca="1">IF($B144&gt;gamesPerRound,"","Black "&amp;Pairings!E145)</f>
        <v>Black R.16</v>
      </c>
      <c r="F144" s="104"/>
      <c r="G144" s="100" t="s">
        <v>452</v>
      </c>
      <c r="H144" s="101">
        <f t="shared" si="7"/>
        <v>144</v>
      </c>
      <c r="I144" s="102" t="str">
        <f ca="1">IF($B144&gt;gamesPerRound,"","White "&amp;OFFSET(Pairings!$D$1,gamesPerRound+H144,0))</f>
        <v>White H.16</v>
      </c>
      <c r="J144" s="103" t="s">
        <v>450</v>
      </c>
      <c r="K144" s="102" t="str">
        <f ca="1">IF($B144&gt;gamesPerRound,"","Black "&amp;OFFSET(Pairings!$E$1,gamesPerRound+H144,0))</f>
        <v>Black M.16</v>
      </c>
      <c r="L144" s="104"/>
      <c r="M144" s="100" t="s">
        <v>453</v>
      </c>
      <c r="N144" s="101">
        <f t="shared" si="8"/>
        <v>144</v>
      </c>
      <c r="O144" s="102" t="str">
        <f ca="1">IF($B144&gt;gamesPerRound,"","White "&amp;OFFSET(Pairings!$D$1,2*gamesPerRound+N144,0))</f>
        <v>White C.16</v>
      </c>
      <c r="P144" s="103" t="s">
        <v>450</v>
      </c>
      <c r="Q144" s="102" t="str">
        <f ca="1">IF($B144&gt;gamesPerRound,"","Black "&amp;OFFSET(Pairings!$E$1,2*gamesPerRound+N144,0))</f>
        <v>Black S.16</v>
      </c>
      <c r="R144" s="104"/>
    </row>
    <row r="145" spans="1:18" s="106" customFormat="1" ht="113.25" customHeight="1" x14ac:dyDescent="0.2">
      <c r="A145" s="100" t="s">
        <v>451</v>
      </c>
      <c r="B145" s="101">
        <f t="shared" si="6"/>
        <v>145</v>
      </c>
      <c r="C145" s="102" t="str">
        <f ca="1">IF($B145&gt;gamesPerRound,"","White "&amp;Pairings!D146)</f>
        <v>White E.16</v>
      </c>
      <c r="D145" s="103" t="s">
        <v>450</v>
      </c>
      <c r="E145" s="102" t="str">
        <f ca="1">IF($B145&gt;gamesPerRound,"","Black "&amp;Pairings!E146)</f>
        <v>Black A.16</v>
      </c>
      <c r="F145" s="104"/>
      <c r="G145" s="100" t="s">
        <v>452</v>
      </c>
      <c r="H145" s="101">
        <f t="shared" si="7"/>
        <v>145</v>
      </c>
      <c r="I145" s="102" t="str">
        <f ca="1">IF($B145&gt;gamesPerRound,"","White "&amp;OFFSET(Pairings!$D$1,gamesPerRound+H145,0))</f>
        <v>White G.16</v>
      </c>
      <c r="J145" s="103" t="s">
        <v>450</v>
      </c>
      <c r="K145" s="102" t="str">
        <f ca="1">IF($B145&gt;gamesPerRound,"","Black "&amp;OFFSET(Pairings!$E$1,gamesPerRound+H145,0))</f>
        <v>Black E.16</v>
      </c>
      <c r="L145" s="104"/>
      <c r="M145" s="100" t="s">
        <v>453</v>
      </c>
      <c r="N145" s="101">
        <f t="shared" si="8"/>
        <v>145</v>
      </c>
      <c r="O145" s="102" t="str">
        <f ca="1">IF($B145&gt;gamesPerRound,"","White "&amp;OFFSET(Pairings!$D$1,2*gamesPerRound+N145,0))</f>
        <v>White L.16</v>
      </c>
      <c r="P145" s="103" t="s">
        <v>450</v>
      </c>
      <c r="Q145" s="102" t="str">
        <f ca="1">IF($B145&gt;gamesPerRound,"","Black "&amp;OFFSET(Pairings!$E$1,2*gamesPerRound+N145,0))</f>
        <v>Black N.16</v>
      </c>
      <c r="R145" s="104"/>
    </row>
    <row r="146" spans="1:18" s="106" customFormat="1" ht="113.25" customHeight="1" x14ac:dyDescent="0.2">
      <c r="A146" s="100" t="s">
        <v>451</v>
      </c>
      <c r="B146" s="101">
        <f t="shared" si="6"/>
        <v>146</v>
      </c>
      <c r="C146" s="102" t="str">
        <f ca="1">IF($B146&gt;gamesPerRound,"","White "&amp;Pairings!D147)</f>
        <v>White H.16</v>
      </c>
      <c r="D146" s="103" t="s">
        <v>450</v>
      </c>
      <c r="E146" s="102" t="str">
        <f ca="1">IF($B146&gt;gamesPerRound,"","Black "&amp;Pairings!E147)</f>
        <v>Black P.16</v>
      </c>
      <c r="F146" s="104"/>
      <c r="G146" s="100" t="s">
        <v>452</v>
      </c>
      <c r="H146" s="101">
        <f t="shared" si="7"/>
        <v>146</v>
      </c>
      <c r="I146" s="102" t="str">
        <f ca="1">IF($B146&gt;gamesPerRound,"","White "&amp;OFFSET(Pairings!$D$1,gamesPerRound+H146,0))</f>
        <v>White A.16</v>
      </c>
      <c r="J146" s="103" t="s">
        <v>450</v>
      </c>
      <c r="K146" s="102" t="str">
        <f ca="1">IF($B146&gt;gamesPerRound,"","Black "&amp;OFFSET(Pairings!$E$1,gamesPerRound+H146,0))</f>
        <v>Black R.16</v>
      </c>
      <c r="L146" s="104"/>
      <c r="M146" s="100" t="s">
        <v>453</v>
      </c>
      <c r="N146" s="101">
        <f t="shared" si="8"/>
        <v>146</v>
      </c>
      <c r="O146" s="102" t="str">
        <f ca="1">IF($B146&gt;gamesPerRound,"","White "&amp;OFFSET(Pairings!$D$1,2*gamesPerRound+N146,0))</f>
        <v>White K.16</v>
      </c>
      <c r="P146" s="103" t="s">
        <v>450</v>
      </c>
      <c r="Q146" s="102" t="str">
        <f ca="1">IF($B146&gt;gamesPerRound,"","Black "&amp;OFFSET(Pairings!$E$1,2*gamesPerRound+N146,0))</f>
        <v>Black D.16</v>
      </c>
      <c r="R146" s="104"/>
    </row>
    <row r="147" spans="1:18" s="106" customFormat="1" ht="113.25" customHeight="1" x14ac:dyDescent="0.2">
      <c r="A147" s="100" t="s">
        <v>451</v>
      </c>
      <c r="B147" s="101">
        <f t="shared" si="6"/>
        <v>147</v>
      </c>
      <c r="C147" s="102" t="str">
        <f ca="1">IF($B147&gt;gamesPerRound,"","White "&amp;Pairings!D148)</f>
        <v>White B.16</v>
      </c>
      <c r="D147" s="103" t="s">
        <v>450</v>
      </c>
      <c r="E147" s="102" t="str">
        <f ca="1">IF($B147&gt;gamesPerRound,"","Black "&amp;Pairings!E148)</f>
        <v>Black C.16</v>
      </c>
      <c r="F147" s="104"/>
      <c r="G147" s="100" t="s">
        <v>452</v>
      </c>
      <c r="H147" s="101">
        <f t="shared" si="7"/>
        <v>147</v>
      </c>
      <c r="I147" s="102" t="str">
        <f ca="1">IF($B147&gt;gamesPerRound,"","White "&amp;OFFSET(Pairings!$D$1,gamesPerRound+H147,0))</f>
        <v>White O.16</v>
      </c>
      <c r="J147" s="103" t="s">
        <v>450</v>
      </c>
      <c r="K147" s="102" t="str">
        <f ca="1">IF($B147&gt;gamesPerRound,"","Black "&amp;OFFSET(Pairings!$E$1,gamesPerRound+H147,0))</f>
        <v>Black B.16</v>
      </c>
      <c r="L147" s="104"/>
      <c r="M147" s="100" t="s">
        <v>453</v>
      </c>
      <c r="N147" s="101">
        <f t="shared" si="8"/>
        <v>147</v>
      </c>
      <c r="O147" s="102" t="str">
        <f ca="1">IF($B147&gt;gamesPerRound,"","White "&amp;OFFSET(Pairings!$D$1,2*gamesPerRound+N147,0))</f>
        <v>White P.16</v>
      </c>
      <c r="P147" s="103" t="s">
        <v>450</v>
      </c>
      <c r="Q147" s="102" t="str">
        <f ca="1">IF($B147&gt;gamesPerRound,"","Black "&amp;OFFSET(Pairings!$E$1,2*gamesPerRound+N147,0))</f>
        <v>Black O.16</v>
      </c>
      <c r="R147" s="104"/>
    </row>
    <row r="148" spans="1:18" s="106" customFormat="1" ht="113.25" customHeight="1" x14ac:dyDescent="0.2">
      <c r="A148" s="100" t="s">
        <v>451</v>
      </c>
      <c r="B148" s="101">
        <f t="shared" si="6"/>
        <v>148</v>
      </c>
      <c r="C148" s="102" t="str">
        <f ca="1">IF($B148&gt;gamesPerRound,"","White "&amp;Pairings!D149)</f>
        <v>White D.16</v>
      </c>
      <c r="D148" s="103" t="s">
        <v>450</v>
      </c>
      <c r="E148" s="102" t="str">
        <f ca="1">IF($B148&gt;gamesPerRound,"","Black "&amp;Pairings!E149)</f>
        <v>Black G.16</v>
      </c>
      <c r="F148" s="104"/>
      <c r="G148" s="100" t="s">
        <v>452</v>
      </c>
      <c r="H148" s="101">
        <f t="shared" si="7"/>
        <v>148</v>
      </c>
      <c r="I148" s="102" t="str">
        <f ca="1">IF($B148&gt;gamesPerRound,"","White "&amp;OFFSET(Pairings!$D$1,gamesPerRound+H148,0))</f>
        <v>White F.16</v>
      </c>
      <c r="J148" s="103" t="s">
        <v>450</v>
      </c>
      <c r="K148" s="102" t="str">
        <f ca="1">IF($B148&gt;gamesPerRound,"","Black "&amp;OFFSET(Pairings!$E$1,gamesPerRound+H148,0))</f>
        <v>Black Q.16</v>
      </c>
      <c r="L148" s="104"/>
      <c r="M148" s="100" t="s">
        <v>453</v>
      </c>
      <c r="N148" s="101">
        <f t="shared" si="8"/>
        <v>148</v>
      </c>
      <c r="O148" s="102" t="str">
        <f ca="1">IF($B148&gt;gamesPerRound,"","White "&amp;OFFSET(Pairings!$D$1,2*gamesPerRound+N148,0))</f>
        <v>White M.16</v>
      </c>
      <c r="P148" s="103" t="s">
        <v>450</v>
      </c>
      <c r="Q148" s="102" t="str">
        <f ca="1">IF($B148&gt;gamesPerRound,"","Black "&amp;OFFSET(Pairings!$E$1,2*gamesPerRound+N148,0))</f>
        <v>Black G.16</v>
      </c>
      <c r="R148" s="104"/>
    </row>
    <row r="149" spans="1:18" s="106" customFormat="1" ht="113.25" customHeight="1" x14ac:dyDescent="0.2">
      <c r="A149" s="100" t="s">
        <v>451</v>
      </c>
      <c r="B149" s="101">
        <f t="shared" si="6"/>
        <v>149</v>
      </c>
      <c r="C149" s="102" t="str">
        <f ca="1">IF($B149&gt;gamesPerRound,"","White "&amp;Pairings!D150)</f>
        <v>White J.16</v>
      </c>
      <c r="D149" s="103" t="s">
        <v>450</v>
      </c>
      <c r="E149" s="102" t="str">
        <f ca="1">IF($B149&gt;gamesPerRound,"","Black "&amp;Pairings!E150)</f>
        <v>Black M.16</v>
      </c>
      <c r="F149" s="104"/>
      <c r="G149" s="100" t="s">
        <v>452</v>
      </c>
      <c r="H149" s="101">
        <f t="shared" si="7"/>
        <v>149</v>
      </c>
      <c r="I149" s="102" t="str">
        <f ca="1">IF($B149&gt;gamesPerRound,"","White "&amp;OFFSET(Pairings!$D$1,gamesPerRound+H149,0))</f>
        <v>White S.16</v>
      </c>
      <c r="J149" s="103" t="s">
        <v>450</v>
      </c>
      <c r="K149" s="102" t="str">
        <f ca="1">IF($B149&gt;gamesPerRound,"","Black "&amp;OFFSET(Pairings!$E$1,gamesPerRound+H149,0))</f>
        <v>Black I.16</v>
      </c>
      <c r="L149" s="104"/>
      <c r="M149" s="100" t="s">
        <v>453</v>
      </c>
      <c r="N149" s="101">
        <f t="shared" si="8"/>
        <v>149</v>
      </c>
      <c r="O149" s="102" t="str">
        <f ca="1">IF($B149&gt;gamesPerRound,"","White "&amp;OFFSET(Pairings!$D$1,2*gamesPerRound+N149,0))</f>
        <v>White J.16</v>
      </c>
      <c r="P149" s="103" t="s">
        <v>450</v>
      </c>
      <c r="Q149" s="102" t="str">
        <f ca="1">IF($B149&gt;gamesPerRound,"","Black "&amp;OFFSET(Pairings!$E$1,2*gamesPerRound+N149,0))</f>
        <v>Black A.16</v>
      </c>
      <c r="R149" s="104"/>
    </row>
    <row r="150" spans="1:18" s="106" customFormat="1" ht="113.25" customHeight="1" x14ac:dyDescent="0.2">
      <c r="A150" s="100" t="s">
        <v>451</v>
      </c>
      <c r="B150" s="101">
        <f t="shared" si="6"/>
        <v>150</v>
      </c>
      <c r="C150" s="102" t="str">
        <f ca="1">IF($B150&gt;gamesPerRound,"","White "&amp;Pairings!D151)</f>
        <v>White L.16</v>
      </c>
      <c r="D150" s="103" t="s">
        <v>450</v>
      </c>
      <c r="E150" s="102" t="str">
        <f ca="1">IF($B150&gt;gamesPerRound,"","Black "&amp;Pairings!E151)</f>
        <v>Black Q.16</v>
      </c>
      <c r="F150" s="104"/>
      <c r="G150" s="100" t="s">
        <v>452</v>
      </c>
      <c r="H150" s="101">
        <f t="shared" si="7"/>
        <v>150</v>
      </c>
      <c r="I150" s="102" t="str">
        <f ca="1">IF($B150&gt;gamesPerRound,"","White "&amp;OFFSET(Pairings!$D$1,gamesPerRound+H150,0))</f>
        <v>White N.16</v>
      </c>
      <c r="J150" s="103" t="s">
        <v>450</v>
      </c>
      <c r="K150" s="102" t="str">
        <f ca="1">IF($B150&gt;gamesPerRound,"","Black "&amp;OFFSET(Pairings!$E$1,gamesPerRound+H150,0))</f>
        <v>Black J.16</v>
      </c>
      <c r="L150" s="104"/>
      <c r="M150" s="100" t="s">
        <v>453</v>
      </c>
      <c r="N150" s="101">
        <f t="shared" si="8"/>
        <v>150</v>
      </c>
      <c r="O150" s="102" t="str">
        <f ca="1">IF($B150&gt;gamesPerRound,"","White "&amp;OFFSET(Pairings!$D$1,2*gamesPerRound+N150,0))</f>
        <v>White Q.16</v>
      </c>
      <c r="P150" s="103" t="s">
        <v>450</v>
      </c>
      <c r="Q150" s="102" t="str">
        <f ca="1">IF($B150&gt;gamesPerRound,"","Black "&amp;OFFSET(Pairings!$E$1,2*gamesPerRound+N150,0))</f>
        <v>Black H.16</v>
      </c>
      <c r="R150" s="104"/>
    </row>
    <row r="151" spans="1:18" s="106" customFormat="1" ht="113.25" customHeight="1" x14ac:dyDescent="0.2">
      <c r="A151" s="100" t="s">
        <v>451</v>
      </c>
      <c r="B151" s="101">
        <f t="shared" si="6"/>
        <v>151</v>
      </c>
      <c r="C151" s="102" t="str">
        <f ca="1">IF($B151&gt;gamesPerRound,"","White "&amp;Pairings!D152)</f>
        <v>White O.16</v>
      </c>
      <c r="D151" s="103" t="s">
        <v>450</v>
      </c>
      <c r="E151" s="102" t="str">
        <f ca="1">IF($B151&gt;gamesPerRound,"","Black "&amp;Pairings!E152)</f>
        <v>Black F.16</v>
      </c>
      <c r="F151" s="104"/>
      <c r="G151" s="100" t="s">
        <v>452</v>
      </c>
      <c r="H151" s="101">
        <f t="shared" si="7"/>
        <v>151</v>
      </c>
      <c r="I151" s="102" t="str">
        <f ca="1">IF($B151&gt;gamesPerRound,"","White "&amp;OFFSET(Pairings!$D$1,gamesPerRound+H151,0))</f>
        <v>White C.16</v>
      </c>
      <c r="J151" s="103" t="s">
        <v>450</v>
      </c>
      <c r="K151" s="102" t="str">
        <f ca="1">IF($B151&gt;gamesPerRound,"","Black "&amp;OFFSET(Pairings!$E$1,gamesPerRound+H151,0))</f>
        <v>Black D.16</v>
      </c>
      <c r="L151" s="104"/>
      <c r="M151" s="100" t="s">
        <v>453</v>
      </c>
      <c r="N151" s="101">
        <f t="shared" si="8"/>
        <v>151</v>
      </c>
      <c r="O151" s="102" t="str">
        <f ca="1">IF($B151&gt;gamesPerRound,"","White "&amp;OFFSET(Pairings!$D$1,2*gamesPerRound+N151,0))</f>
        <v>White I.16</v>
      </c>
      <c r="P151" s="103" t="s">
        <v>450</v>
      </c>
      <c r="Q151" s="102" t="str">
        <f ca="1">IF($B151&gt;gamesPerRound,"","Black "&amp;OFFSET(Pairings!$E$1,2*gamesPerRound+N151,0))</f>
        <v>Black B.16</v>
      </c>
      <c r="R151" s="104"/>
    </row>
    <row r="152" spans="1:18" s="106" customFormat="1" ht="113.25" customHeight="1" x14ac:dyDescent="0.2">
      <c r="A152" s="100" t="s">
        <v>451</v>
      </c>
      <c r="B152" s="101">
        <f t="shared" si="6"/>
        <v>152</v>
      </c>
      <c r="C152" s="102" t="str">
        <f ca="1">IF($B152&gt;gamesPerRound,"","White "&amp;Pairings!D153)</f>
        <v>White N.16</v>
      </c>
      <c r="D152" s="103" t="s">
        <v>450</v>
      </c>
      <c r="E152" s="102" t="str">
        <f ca="1">IF($B152&gt;gamesPerRound,"","Black "&amp;Pairings!E153)</f>
        <v>Black K.16</v>
      </c>
      <c r="F152" s="104"/>
      <c r="G152" s="100" t="s">
        <v>452</v>
      </c>
      <c r="H152" s="101">
        <f t="shared" si="7"/>
        <v>152</v>
      </c>
      <c r="I152" s="102" t="str">
        <f ca="1">IF($B152&gt;gamesPerRound,"","White "&amp;OFFSET(Pairings!$D$1,gamesPerRound+H152,0))</f>
        <v>White K.16</v>
      </c>
      <c r="J152" s="103" t="s">
        <v>450</v>
      </c>
      <c r="K152" s="102" t="str">
        <f ca="1">IF($B152&gt;gamesPerRound,"","Black "&amp;OFFSET(Pairings!$E$1,gamesPerRound+H152,0))</f>
        <v>Black L.16</v>
      </c>
      <c r="L152" s="104"/>
      <c r="M152" s="100" t="s">
        <v>453</v>
      </c>
      <c r="N152" s="101">
        <f t="shared" si="8"/>
        <v>152</v>
      </c>
      <c r="O152" s="102" t="str">
        <f ca="1">IF($B152&gt;gamesPerRound,"","White "&amp;OFFSET(Pairings!$D$1,2*gamesPerRound+N152,0))</f>
        <v>White F.16</v>
      </c>
      <c r="P152" s="103" t="s">
        <v>450</v>
      </c>
      <c r="Q152" s="102" t="str">
        <f ca="1">IF($B152&gt;gamesPerRound,"","Black "&amp;OFFSET(Pairings!$E$1,2*gamesPerRound+N152,0))</f>
        <v>Black E.16</v>
      </c>
      <c r="R152" s="104"/>
    </row>
    <row r="153" spans="1:18" s="106" customFormat="1" ht="113.25" customHeight="1" x14ac:dyDescent="0.2">
      <c r="A153" s="100" t="s">
        <v>451</v>
      </c>
      <c r="B153" s="101">
        <f t="shared" si="6"/>
        <v>153</v>
      </c>
      <c r="C153" s="102" t="str">
        <f ca="1">IF($B153&gt;gamesPerRound,"","White "&amp;Pairings!D154)</f>
        <v>White E.17</v>
      </c>
      <c r="D153" s="103" t="s">
        <v>450</v>
      </c>
      <c r="E153" s="102" t="str">
        <f ca="1">IF($B153&gt;gamesPerRound,"","Black "&amp;Pairings!E154)</f>
        <v>Black G.17</v>
      </c>
      <c r="F153" s="104"/>
      <c r="G153" s="100" t="s">
        <v>452</v>
      </c>
      <c r="H153" s="101">
        <f t="shared" si="7"/>
        <v>153</v>
      </c>
      <c r="I153" s="102" t="str">
        <f ca="1">IF($B153&gt;gamesPerRound,"","White "&amp;OFFSET(Pairings!$D$1,gamesPerRound+H153,0))</f>
        <v>White K.17</v>
      </c>
      <c r="J153" s="103" t="s">
        <v>450</v>
      </c>
      <c r="K153" s="102" t="str">
        <f ca="1">IF($B153&gt;gamesPerRound,"","Black "&amp;OFFSET(Pairings!$E$1,gamesPerRound+H153,0))</f>
        <v>Black R.17</v>
      </c>
      <c r="L153" s="104"/>
      <c r="M153" s="100" t="s">
        <v>453</v>
      </c>
      <c r="N153" s="101">
        <f t="shared" si="8"/>
        <v>153</v>
      </c>
      <c r="O153" s="102" t="str">
        <f ca="1">IF($B153&gt;gamesPerRound,"","White "&amp;OFFSET(Pairings!$D$1,2*gamesPerRound+N153,0))</f>
        <v>White M.17</v>
      </c>
      <c r="P153" s="103" t="s">
        <v>450</v>
      </c>
      <c r="Q153" s="102" t="str">
        <f ca="1">IF($B153&gt;gamesPerRound,"","Black "&amp;OFFSET(Pairings!$E$1,2*gamesPerRound+N153,0))</f>
        <v>Black P.17</v>
      </c>
      <c r="R153" s="104"/>
    </row>
    <row r="154" spans="1:18" s="106" customFormat="1" ht="113.25" customHeight="1" x14ac:dyDescent="0.2">
      <c r="A154" s="100" t="s">
        <v>451</v>
      </c>
      <c r="B154" s="101">
        <f t="shared" si="6"/>
        <v>154</v>
      </c>
      <c r="C154" s="102" t="str">
        <f ca="1">IF($B154&gt;gamesPerRound,"","White "&amp;Pairings!D155)</f>
        <v>White L.17</v>
      </c>
      <c r="D154" s="103" t="s">
        <v>450</v>
      </c>
      <c r="E154" s="102" t="str">
        <f ca="1">IF($B154&gt;gamesPerRound,"","Black "&amp;Pairings!E155)</f>
        <v>Black N.17</v>
      </c>
      <c r="F154" s="104"/>
      <c r="G154" s="100" t="s">
        <v>452</v>
      </c>
      <c r="H154" s="101">
        <f t="shared" si="7"/>
        <v>154</v>
      </c>
      <c r="I154" s="102" t="str">
        <f ca="1">IF($B154&gt;gamesPerRound,"","White "&amp;OFFSET(Pairings!$D$1,gamesPerRound+H154,0))</f>
        <v>White N.17</v>
      </c>
      <c r="J154" s="103" t="s">
        <v>450</v>
      </c>
      <c r="K154" s="102" t="str">
        <f ca="1">IF($B154&gt;gamesPerRound,"","Black "&amp;OFFSET(Pairings!$E$1,gamesPerRound+H154,0))</f>
        <v>Black G.17</v>
      </c>
      <c r="L154" s="104"/>
      <c r="M154" s="100" t="s">
        <v>453</v>
      </c>
      <c r="N154" s="101">
        <f t="shared" si="8"/>
        <v>154</v>
      </c>
      <c r="O154" s="102" t="str">
        <f ca="1">IF($B154&gt;gamesPerRound,"","White "&amp;OFFSET(Pairings!$D$1,2*gamesPerRound+N154,0))</f>
        <v>White N.17</v>
      </c>
      <c r="P154" s="103" t="s">
        <v>450</v>
      </c>
      <c r="Q154" s="102" t="str">
        <f ca="1">IF($B154&gt;gamesPerRound,"","Black "&amp;OFFSET(Pairings!$E$1,2*gamesPerRound+N154,0))</f>
        <v>Black B.17</v>
      </c>
      <c r="R154" s="104"/>
    </row>
    <row r="155" spans="1:18" s="106" customFormat="1" ht="113.25" customHeight="1" x14ac:dyDescent="0.2">
      <c r="A155" s="100" t="s">
        <v>451</v>
      </c>
      <c r="B155" s="101">
        <f t="shared" si="6"/>
        <v>155</v>
      </c>
      <c r="C155" s="102" t="str">
        <f ca="1">IF($B155&gt;gamesPerRound,"","White "&amp;Pairings!D156)</f>
        <v>White R.17</v>
      </c>
      <c r="D155" s="103" t="s">
        <v>450</v>
      </c>
      <c r="E155" s="102" t="str">
        <f ca="1">IF($B155&gt;gamesPerRound,"","Black "&amp;Pairings!E156)</f>
        <v>Black O.17</v>
      </c>
      <c r="F155" s="104"/>
      <c r="G155" s="100" t="s">
        <v>452</v>
      </c>
      <c r="H155" s="101">
        <f t="shared" si="7"/>
        <v>155</v>
      </c>
      <c r="I155" s="102" t="str">
        <f ca="1">IF($B155&gt;gamesPerRound,"","White "&amp;OFFSET(Pairings!$D$1,gamesPerRound+H155,0))</f>
        <v>White C.17</v>
      </c>
      <c r="J155" s="103" t="s">
        <v>450</v>
      </c>
      <c r="K155" s="102" t="str">
        <f ca="1">IF($B155&gt;gamesPerRound,"","Black "&amp;OFFSET(Pairings!$E$1,gamesPerRound+H155,0))</f>
        <v>Black M.17</v>
      </c>
      <c r="L155" s="104"/>
      <c r="M155" s="100" t="s">
        <v>453</v>
      </c>
      <c r="N155" s="101">
        <f t="shared" si="8"/>
        <v>155</v>
      </c>
      <c r="O155" s="102" t="str">
        <f ca="1">IF($B155&gt;gamesPerRound,"","White "&amp;OFFSET(Pairings!$D$1,2*gamesPerRound+N155,0))</f>
        <v>White H.17</v>
      </c>
      <c r="P155" s="103" t="s">
        <v>450</v>
      </c>
      <c r="Q155" s="102" t="str">
        <f ca="1">IF($B155&gt;gamesPerRound,"","Black "&amp;OFFSET(Pairings!$E$1,2*gamesPerRound+N155,0))</f>
        <v>Black S.17</v>
      </c>
      <c r="R155" s="104"/>
    </row>
    <row r="156" spans="1:18" s="106" customFormat="1" ht="113.25" customHeight="1" x14ac:dyDescent="0.2">
      <c r="A156" s="100" t="s">
        <v>451</v>
      </c>
      <c r="B156" s="101">
        <f t="shared" si="6"/>
        <v>156</v>
      </c>
      <c r="C156" s="102" t="str">
        <f ca="1">IF($B156&gt;gamesPerRound,"","White "&amp;Pairings!D157)</f>
        <v>White A.17</v>
      </c>
      <c r="D156" s="103" t="s">
        <v>450</v>
      </c>
      <c r="E156" s="102" t="str">
        <f ca="1">IF($B156&gt;gamesPerRound,"","Black "&amp;Pairings!E157)</f>
        <v>Black H.17</v>
      </c>
      <c r="F156" s="104"/>
      <c r="G156" s="100" t="s">
        <v>452</v>
      </c>
      <c r="H156" s="101">
        <f t="shared" si="7"/>
        <v>156</v>
      </c>
      <c r="I156" s="102" t="str">
        <f ca="1">IF($B156&gt;gamesPerRound,"","White "&amp;OFFSET(Pairings!$D$1,gamesPerRound+H156,0))</f>
        <v>White J.17</v>
      </c>
      <c r="J156" s="103" t="s">
        <v>450</v>
      </c>
      <c r="K156" s="102" t="str">
        <f ca="1">IF($B156&gt;gamesPerRound,"","Black "&amp;OFFSET(Pairings!$E$1,gamesPerRound+H156,0))</f>
        <v>Black L.17</v>
      </c>
      <c r="L156" s="104"/>
      <c r="M156" s="100" t="s">
        <v>453</v>
      </c>
      <c r="N156" s="101">
        <f t="shared" si="8"/>
        <v>156</v>
      </c>
      <c r="O156" s="102" t="str">
        <f ca="1">IF($B156&gt;gamesPerRound,"","White "&amp;OFFSET(Pairings!$D$1,2*gamesPerRound+N156,0))</f>
        <v>White L.17</v>
      </c>
      <c r="P156" s="103" t="s">
        <v>450</v>
      </c>
      <c r="Q156" s="102" t="str">
        <f ca="1">IF($B156&gt;gamesPerRound,"","Black "&amp;OFFSET(Pairings!$E$1,2*gamesPerRound+N156,0))</f>
        <v>Black D.17</v>
      </c>
      <c r="R156" s="104"/>
    </row>
    <row r="157" spans="1:18" s="106" customFormat="1" ht="113.25" customHeight="1" x14ac:dyDescent="0.2">
      <c r="A157" s="100" t="s">
        <v>451</v>
      </c>
      <c r="B157" s="101">
        <f t="shared" si="6"/>
        <v>157</v>
      </c>
      <c r="C157" s="102" t="str">
        <f ca="1">IF($B157&gt;gamesPerRound,"","White "&amp;Pairings!D158)</f>
        <v>White S.17</v>
      </c>
      <c r="D157" s="103" t="s">
        <v>450</v>
      </c>
      <c r="E157" s="102" t="str">
        <f ca="1">IF($B157&gt;gamesPerRound,"","Black "&amp;Pairings!E158)</f>
        <v>Black C.17</v>
      </c>
      <c r="F157" s="104"/>
      <c r="G157" s="100" t="s">
        <v>452</v>
      </c>
      <c r="H157" s="101">
        <f t="shared" si="7"/>
        <v>157</v>
      </c>
      <c r="I157" s="102" t="str">
        <f ca="1">IF($B157&gt;gamesPerRound,"","White "&amp;OFFSET(Pairings!$D$1,gamesPerRound+H157,0))</f>
        <v>White P.17</v>
      </c>
      <c r="J157" s="103" t="s">
        <v>450</v>
      </c>
      <c r="K157" s="102" t="str">
        <f ca="1">IF($B157&gt;gamesPerRound,"","Black "&amp;OFFSET(Pairings!$E$1,gamesPerRound+H157,0))</f>
        <v>Black H.17</v>
      </c>
      <c r="L157" s="104"/>
      <c r="M157" s="100" t="s">
        <v>453</v>
      </c>
      <c r="N157" s="101">
        <f t="shared" si="8"/>
        <v>157</v>
      </c>
      <c r="O157" s="102" t="str">
        <f ca="1">IF($B157&gt;gamesPerRound,"","White "&amp;OFFSET(Pairings!$D$1,2*gamesPerRound+N157,0))</f>
        <v>White F.17</v>
      </c>
      <c r="P157" s="103" t="s">
        <v>450</v>
      </c>
      <c r="Q157" s="102" t="str">
        <f ca="1">IF($B157&gt;gamesPerRound,"","Black "&amp;OFFSET(Pairings!$E$1,2*gamesPerRound+N157,0))</f>
        <v>Black Q.17</v>
      </c>
      <c r="R157" s="104"/>
    </row>
    <row r="158" spans="1:18" s="106" customFormat="1" ht="113.25" customHeight="1" x14ac:dyDescent="0.2">
      <c r="A158" s="100" t="s">
        <v>451</v>
      </c>
      <c r="B158" s="101">
        <f t="shared" si="6"/>
        <v>158</v>
      </c>
      <c r="C158" s="102" t="str">
        <f ca="1">IF($B158&gt;gamesPerRound,"","White "&amp;Pairings!D159)</f>
        <v>White B.17</v>
      </c>
      <c r="D158" s="103" t="s">
        <v>450</v>
      </c>
      <c r="E158" s="102" t="str">
        <f ca="1">IF($B158&gt;gamesPerRound,"","Black "&amp;Pairings!E159)</f>
        <v>Black J.17</v>
      </c>
      <c r="F158" s="104"/>
      <c r="G158" s="100" t="s">
        <v>452</v>
      </c>
      <c r="H158" s="101">
        <f t="shared" si="7"/>
        <v>158</v>
      </c>
      <c r="I158" s="102" t="str">
        <f ca="1">IF($B158&gt;gamesPerRound,"","White "&amp;OFFSET(Pairings!$D$1,gamesPerRound+H158,0))</f>
        <v>White D.17</v>
      </c>
      <c r="J158" s="103" t="s">
        <v>450</v>
      </c>
      <c r="K158" s="102" t="str">
        <f ca="1">IF($B158&gt;gamesPerRound,"","Black "&amp;OFFSET(Pairings!$E$1,gamesPerRound+H158,0))</f>
        <v>Black A.17</v>
      </c>
      <c r="L158" s="104"/>
      <c r="M158" s="100" t="s">
        <v>453</v>
      </c>
      <c r="N158" s="101">
        <f t="shared" si="8"/>
        <v>158</v>
      </c>
      <c r="O158" s="102" t="str">
        <f ca="1">IF($B158&gt;gamesPerRound,"","White "&amp;OFFSET(Pairings!$D$1,2*gamesPerRound+N158,0))</f>
        <v>White G.17</v>
      </c>
      <c r="P158" s="103" t="s">
        <v>450</v>
      </c>
      <c r="Q158" s="102" t="str">
        <f ca="1">IF($B158&gt;gamesPerRound,"","Black "&amp;OFFSET(Pairings!$E$1,2*gamesPerRound+N158,0))</f>
        <v>Black A.17</v>
      </c>
      <c r="R158" s="104"/>
    </row>
    <row r="159" spans="1:18" s="106" customFormat="1" ht="113.25" customHeight="1" x14ac:dyDescent="0.2">
      <c r="A159" s="100" t="s">
        <v>451</v>
      </c>
      <c r="B159" s="101">
        <f t="shared" si="6"/>
        <v>159</v>
      </c>
      <c r="C159" s="102" t="str">
        <f ca="1">IF($B159&gt;gamesPerRound,"","White "&amp;Pairings!D160)</f>
        <v>White D.17</v>
      </c>
      <c r="D159" s="103" t="s">
        <v>450</v>
      </c>
      <c r="E159" s="102" t="str">
        <f ca="1">IF($B159&gt;gamesPerRound,"","Black "&amp;Pairings!E160)</f>
        <v>Black M.17</v>
      </c>
      <c r="F159" s="104"/>
      <c r="G159" s="100" t="s">
        <v>452</v>
      </c>
      <c r="H159" s="101">
        <f t="shared" si="7"/>
        <v>159</v>
      </c>
      <c r="I159" s="102" t="str">
        <f ca="1">IF($B159&gt;gamesPerRound,"","White "&amp;OFFSET(Pairings!$D$1,gamesPerRound+H159,0))</f>
        <v>White B.17</v>
      </c>
      <c r="J159" s="103" t="s">
        <v>450</v>
      </c>
      <c r="K159" s="102" t="str">
        <f ca="1">IF($B159&gt;gamesPerRound,"","Black "&amp;OFFSET(Pairings!$E$1,gamesPerRound+H159,0))</f>
        <v>Black I.17</v>
      </c>
      <c r="L159" s="104"/>
      <c r="M159" s="100" t="s">
        <v>453</v>
      </c>
      <c r="N159" s="101">
        <f t="shared" si="8"/>
        <v>159</v>
      </c>
      <c r="O159" s="102" t="str">
        <f ca="1">IF($B159&gt;gamesPerRound,"","White "&amp;OFFSET(Pairings!$D$1,2*gamesPerRound+N159,0))</f>
        <v>White C.17</v>
      </c>
      <c r="P159" s="103" t="s">
        <v>450</v>
      </c>
      <c r="Q159" s="102" t="str">
        <f ca="1">IF($B159&gt;gamesPerRound,"","Black "&amp;OFFSET(Pairings!$E$1,2*gamesPerRound+N159,0))</f>
        <v>Black R.17</v>
      </c>
      <c r="R159" s="104"/>
    </row>
    <row r="160" spans="1:18" s="106" customFormat="1" ht="113.25" customHeight="1" x14ac:dyDescent="0.2">
      <c r="A160" s="100" t="s">
        <v>451</v>
      </c>
      <c r="B160" s="101">
        <f t="shared" si="6"/>
        <v>160</v>
      </c>
      <c r="C160" s="102" t="str">
        <f ca="1">IF($B160&gt;gamesPerRound,"","White "&amp;Pairings!D161)</f>
        <v>White I.17</v>
      </c>
      <c r="D160" s="103" t="s">
        <v>450</v>
      </c>
      <c r="E160" s="102" t="str">
        <f ca="1">IF($B160&gt;gamesPerRound,"","Black "&amp;Pairings!E161)</f>
        <v>Black Q.17</v>
      </c>
      <c r="F160" s="104"/>
      <c r="G160" s="100" t="s">
        <v>452</v>
      </c>
      <c r="H160" s="101">
        <f t="shared" si="7"/>
        <v>160</v>
      </c>
      <c r="I160" s="102" t="str">
        <f ca="1">IF($B160&gt;gamesPerRound,"","White "&amp;OFFSET(Pairings!$D$1,gamesPerRound+H160,0))</f>
        <v>White Q.17</v>
      </c>
      <c r="J160" s="103" t="s">
        <v>450</v>
      </c>
      <c r="K160" s="102" t="str">
        <f ca="1">IF($B160&gt;gamesPerRound,"","Black "&amp;OFFSET(Pairings!$E$1,gamesPerRound+H160,0))</f>
        <v>Black E.17</v>
      </c>
      <c r="L160" s="104"/>
      <c r="M160" s="100" t="s">
        <v>453</v>
      </c>
      <c r="N160" s="101">
        <f t="shared" si="8"/>
        <v>160</v>
      </c>
      <c r="O160" s="102" t="str">
        <f ca="1">IF($B160&gt;gamesPerRound,"","White "&amp;OFFSET(Pairings!$D$1,2*gamesPerRound+N160,0))</f>
        <v>White J.17</v>
      </c>
      <c r="P160" s="103" t="s">
        <v>450</v>
      </c>
      <c r="Q160" s="102" t="str">
        <f ca="1">IF($B160&gt;gamesPerRound,"","Black "&amp;OFFSET(Pairings!$E$1,2*gamesPerRound+N160,0))</f>
        <v>Black E.17</v>
      </c>
      <c r="R160" s="104"/>
    </row>
    <row r="161" spans="1:18" s="106" customFormat="1" ht="113.25" customHeight="1" x14ac:dyDescent="0.2">
      <c r="A161" s="100" t="s">
        <v>451</v>
      </c>
      <c r="B161" s="101">
        <f t="shared" si="6"/>
        <v>161</v>
      </c>
      <c r="C161" s="102" t="str">
        <f ca="1">IF($B161&gt;gamesPerRound,"","White "&amp;Pairings!D162)</f>
        <v>White K.17</v>
      </c>
      <c r="D161" s="103" t="s">
        <v>450</v>
      </c>
      <c r="E161" s="102" t="str">
        <f ca="1">IF($B161&gt;gamesPerRound,"","Black "&amp;Pairings!E162)</f>
        <v>Black F.17</v>
      </c>
      <c r="F161" s="104"/>
      <c r="G161" s="100" t="s">
        <v>452</v>
      </c>
      <c r="H161" s="101">
        <f t="shared" si="7"/>
        <v>161</v>
      </c>
      <c r="I161" s="102" t="str">
        <f ca="1">IF($B161&gt;gamesPerRound,"","White "&amp;OFFSET(Pairings!$D$1,gamesPerRound+H161,0))</f>
        <v>White O.17</v>
      </c>
      <c r="J161" s="103" t="s">
        <v>450</v>
      </c>
      <c r="K161" s="102" t="str">
        <f ca="1">IF($B161&gt;gamesPerRound,"","Black "&amp;OFFSET(Pairings!$E$1,gamesPerRound+H161,0))</f>
        <v>Black S.17</v>
      </c>
      <c r="L161" s="104"/>
      <c r="M161" s="100" t="s">
        <v>453</v>
      </c>
      <c r="N161" s="101">
        <f t="shared" si="8"/>
        <v>161</v>
      </c>
      <c r="O161" s="102" t="str">
        <f ca="1">IF($B161&gt;gamesPerRound,"","White "&amp;OFFSET(Pairings!$D$1,2*gamesPerRound+N161,0))</f>
        <v>White I.17</v>
      </c>
      <c r="P161" s="103" t="s">
        <v>450</v>
      </c>
      <c r="Q161" s="102" t="str">
        <f ca="1">IF($B161&gt;gamesPerRound,"","Black "&amp;OFFSET(Pairings!$E$1,2*gamesPerRound+N161,0))</f>
        <v>Black K.17</v>
      </c>
      <c r="R161" s="104"/>
    </row>
    <row r="162" spans="1:18" s="106" customFormat="1" ht="113.25" customHeight="1" x14ac:dyDescent="0.2">
      <c r="A162" s="100" t="s">
        <v>451</v>
      </c>
      <c r="B162" s="101">
        <f t="shared" si="6"/>
        <v>162</v>
      </c>
      <c r="C162" s="102" t="str">
        <f ca="1">IF($B162&gt;gamesPerRound,"","White "&amp;Pairings!D163)</f>
        <v>White R.18</v>
      </c>
      <c r="D162" s="103" t="s">
        <v>450</v>
      </c>
      <c r="E162" s="102" t="str">
        <f ca="1">IF($B162&gt;gamesPerRound,"","Black "&amp;Pairings!E163)</f>
        <v>Black P.17</v>
      </c>
      <c r="F162" s="104"/>
      <c r="G162" s="100" t="s">
        <v>452</v>
      </c>
      <c r="H162" s="101">
        <f t="shared" si="7"/>
        <v>162</v>
      </c>
      <c r="I162" s="102" t="str">
        <f ca="1">IF($B162&gt;gamesPerRound,"","White "&amp;OFFSET(Pairings!$D$1,gamesPerRound+H162,0))</f>
        <v>White K.18</v>
      </c>
      <c r="J162" s="103" t="s">
        <v>450</v>
      </c>
      <c r="K162" s="102" t="str">
        <f ca="1">IF($B162&gt;gamesPerRound,"","Black "&amp;OFFSET(Pairings!$E$1,gamesPerRound+H162,0))</f>
        <v>Black F.17</v>
      </c>
      <c r="L162" s="104"/>
      <c r="M162" s="100" t="s">
        <v>453</v>
      </c>
      <c r="N162" s="101">
        <f t="shared" si="8"/>
        <v>162</v>
      </c>
      <c r="O162" s="102" t="str">
        <f ca="1">IF($B162&gt;gamesPerRound,"","White "&amp;OFFSET(Pairings!$D$1,2*gamesPerRound+N162,0))</f>
        <v>White N.18</v>
      </c>
      <c r="P162" s="103" t="s">
        <v>450</v>
      </c>
      <c r="Q162" s="102" t="str">
        <f ca="1">IF($B162&gt;gamesPerRound,"","Black "&amp;OFFSET(Pairings!$E$1,2*gamesPerRound+N162,0))</f>
        <v>Black O.17</v>
      </c>
      <c r="R162" s="104"/>
    </row>
    <row r="163" spans="1:18" s="106" customFormat="1" ht="113.25" customHeight="1" x14ac:dyDescent="0.2">
      <c r="A163" s="100" t="s">
        <v>451</v>
      </c>
      <c r="B163" s="101">
        <f t="shared" si="6"/>
        <v>163</v>
      </c>
      <c r="C163" s="102" t="str">
        <f ca="1">IF($B163&gt;gamesPerRound,"","White "&amp;Pairings!D164)</f>
        <v>White K.18</v>
      </c>
      <c r="D163" s="103" t="s">
        <v>450</v>
      </c>
      <c r="E163" s="102" t="str">
        <f ca="1">IF($B163&gt;gamesPerRound,"","Black "&amp;Pairings!E164)</f>
        <v>Black G.18</v>
      </c>
      <c r="F163" s="104"/>
      <c r="G163" s="100" t="s">
        <v>452</v>
      </c>
      <c r="H163" s="101">
        <f t="shared" si="7"/>
        <v>163</v>
      </c>
      <c r="I163" s="102" t="str">
        <f ca="1">IF($B163&gt;gamesPerRound,"","White "&amp;OFFSET(Pairings!$D$1,gamesPerRound+H163,0))</f>
        <v>White R.18</v>
      </c>
      <c r="J163" s="103" t="s">
        <v>450</v>
      </c>
      <c r="K163" s="102" t="str">
        <f ca="1">IF($B163&gt;gamesPerRound,"","Black "&amp;OFFSET(Pairings!$E$1,gamesPerRound+H163,0))</f>
        <v>Black J.18</v>
      </c>
      <c r="L163" s="104"/>
      <c r="M163" s="100" t="s">
        <v>453</v>
      </c>
      <c r="N163" s="101">
        <f t="shared" si="8"/>
        <v>163</v>
      </c>
      <c r="O163" s="102" t="str">
        <f ca="1">IF($B163&gt;gamesPerRound,"","White "&amp;OFFSET(Pairings!$D$1,2*gamesPerRound+N163,0))</f>
        <v>White P.18</v>
      </c>
      <c r="P163" s="103" t="s">
        <v>450</v>
      </c>
      <c r="Q163" s="102" t="str">
        <f ca="1">IF($B163&gt;gamesPerRound,"","Black "&amp;OFFSET(Pairings!$E$1,2*gamesPerRound+N163,0))</f>
        <v>Black K.18</v>
      </c>
      <c r="R163" s="104"/>
    </row>
    <row r="164" spans="1:18" s="106" customFormat="1" ht="113.25" customHeight="1" x14ac:dyDescent="0.2">
      <c r="A164" s="100" t="s">
        <v>451</v>
      </c>
      <c r="B164" s="101">
        <f t="shared" si="6"/>
        <v>164</v>
      </c>
      <c r="C164" s="102" t="str">
        <f ca="1">IF($B164&gt;gamesPerRound,"","White "&amp;Pairings!D165)</f>
        <v>White O.18</v>
      </c>
      <c r="D164" s="103" t="s">
        <v>450</v>
      </c>
      <c r="E164" s="102" t="str">
        <f ca="1">IF($B164&gt;gamesPerRound,"","Black "&amp;Pairings!E165)</f>
        <v>Black C.18</v>
      </c>
      <c r="F164" s="104"/>
      <c r="G164" s="100" t="s">
        <v>452</v>
      </c>
      <c r="H164" s="101">
        <f t="shared" si="7"/>
        <v>164</v>
      </c>
      <c r="I164" s="102" t="str">
        <f ca="1">IF($B164&gt;gamesPerRound,"","White "&amp;OFFSET(Pairings!$D$1,gamesPerRound+H164,0))</f>
        <v>White A.18</v>
      </c>
      <c r="J164" s="103" t="s">
        <v>450</v>
      </c>
      <c r="K164" s="102" t="str">
        <f ca="1">IF($B164&gt;gamesPerRound,"","Black "&amp;OFFSET(Pairings!$E$1,gamesPerRound+H164,0))</f>
        <v>Black Q.18</v>
      </c>
      <c r="L164" s="104"/>
      <c r="M164" s="100" t="s">
        <v>453</v>
      </c>
      <c r="N164" s="101">
        <f t="shared" si="8"/>
        <v>164</v>
      </c>
      <c r="O164" s="102" t="str">
        <f ca="1">IF($B164&gt;gamesPerRound,"","White "&amp;OFFSET(Pairings!$D$1,2*gamesPerRound+N164,0))</f>
        <v>White B.18</v>
      </c>
      <c r="P164" s="103" t="s">
        <v>450</v>
      </c>
      <c r="Q164" s="102" t="str">
        <f ca="1">IF($B164&gt;gamesPerRound,"","Black "&amp;OFFSET(Pairings!$E$1,2*gamesPerRound+N164,0))</f>
        <v>Black F.18</v>
      </c>
      <c r="R164" s="104"/>
    </row>
    <row r="165" spans="1:18" s="106" customFormat="1" ht="113.25" customHeight="1" x14ac:dyDescent="0.2">
      <c r="A165" s="100" t="s">
        <v>451</v>
      </c>
      <c r="B165" s="101">
        <f t="shared" si="6"/>
        <v>165</v>
      </c>
      <c r="C165" s="102" t="str">
        <f ca="1">IF($B165&gt;gamesPerRound,"","White "&amp;Pairings!D166)</f>
        <v>White A.18</v>
      </c>
      <c r="D165" s="103" t="s">
        <v>450</v>
      </c>
      <c r="E165" s="102" t="str">
        <f ca="1">IF($B165&gt;gamesPerRound,"","Black "&amp;Pairings!E166)</f>
        <v>Black S.18</v>
      </c>
      <c r="F165" s="104"/>
      <c r="G165" s="100" t="s">
        <v>452</v>
      </c>
      <c r="H165" s="101">
        <f t="shared" si="7"/>
        <v>165</v>
      </c>
      <c r="I165" s="102" t="str">
        <f ca="1">IF($B165&gt;gamesPerRound,"","White "&amp;OFFSET(Pairings!$D$1,gamesPerRound+H165,0))</f>
        <v>White S.18</v>
      </c>
      <c r="J165" s="103" t="s">
        <v>450</v>
      </c>
      <c r="K165" s="102" t="str">
        <f ca="1">IF($B165&gt;gamesPerRound,"","Black "&amp;OFFSET(Pairings!$E$1,gamesPerRound+H165,0))</f>
        <v>Black E.18</v>
      </c>
      <c r="L165" s="104"/>
      <c r="M165" s="100" t="s">
        <v>453</v>
      </c>
      <c r="N165" s="101">
        <f t="shared" si="8"/>
        <v>165</v>
      </c>
      <c r="O165" s="102" t="str">
        <f ca="1">IF($B165&gt;gamesPerRound,"","White "&amp;OFFSET(Pairings!$D$1,2*gamesPerRound+N165,0))</f>
        <v>White J.18</v>
      </c>
      <c r="P165" s="103" t="s">
        <v>450</v>
      </c>
      <c r="Q165" s="102" t="str">
        <f ca="1">IF($B165&gt;gamesPerRound,"","Black "&amp;OFFSET(Pairings!$E$1,2*gamesPerRound+N165,0))</f>
        <v>Black H.18</v>
      </c>
      <c r="R165" s="104"/>
    </row>
    <row r="166" spans="1:18" s="106" customFormat="1" ht="113.25" customHeight="1" x14ac:dyDescent="0.2">
      <c r="A166" s="100" t="s">
        <v>451</v>
      </c>
      <c r="B166" s="101">
        <f t="shared" si="6"/>
        <v>166</v>
      </c>
      <c r="C166" s="102" t="str">
        <f ca="1">IF($B166&gt;gamesPerRound,"","White "&amp;Pairings!D167)</f>
        <v>White P.18</v>
      </c>
      <c r="D166" s="103" t="s">
        <v>450</v>
      </c>
      <c r="E166" s="102" t="str">
        <f ca="1">IF($B166&gt;gamesPerRound,"","Black "&amp;Pairings!E167)</f>
        <v>Black D.18</v>
      </c>
      <c r="F166" s="104"/>
      <c r="G166" s="100" t="s">
        <v>452</v>
      </c>
      <c r="H166" s="101">
        <f t="shared" si="7"/>
        <v>166</v>
      </c>
      <c r="I166" s="102" t="str">
        <f ca="1">IF($B166&gt;gamesPerRound,"","White "&amp;OFFSET(Pairings!$D$1,gamesPerRound+H166,0))</f>
        <v>White M.18</v>
      </c>
      <c r="J166" s="103" t="s">
        <v>450</v>
      </c>
      <c r="K166" s="102" t="str">
        <f ca="1">IF($B166&gt;gamesPerRound,"","Black "&amp;OFFSET(Pairings!$E$1,gamesPerRound+H166,0))</f>
        <v>Black D.18</v>
      </c>
      <c r="L166" s="104"/>
      <c r="M166" s="100" t="s">
        <v>453</v>
      </c>
      <c r="N166" s="101">
        <f t="shared" si="8"/>
        <v>166</v>
      </c>
      <c r="O166" s="102" t="str">
        <f ca="1">IF($B166&gt;gamesPerRound,"","White "&amp;OFFSET(Pairings!$D$1,2*gamesPerRound+N166,0))</f>
        <v>White D.18</v>
      </c>
      <c r="P166" s="103" t="s">
        <v>450</v>
      </c>
      <c r="Q166" s="102" t="str">
        <f ca="1">IF($B166&gt;gamesPerRound,"","Black "&amp;OFFSET(Pairings!$E$1,2*gamesPerRound+N166,0))</f>
        <v>Black O.18</v>
      </c>
      <c r="R166" s="104"/>
    </row>
    <row r="167" spans="1:18" s="106" customFormat="1" ht="113.25" customHeight="1" x14ac:dyDescent="0.2">
      <c r="A167" s="100" t="s">
        <v>451</v>
      </c>
      <c r="B167" s="101">
        <f t="shared" si="6"/>
        <v>167</v>
      </c>
      <c r="C167" s="102" t="str">
        <f ca="1">IF($B167&gt;gamesPerRound,"","White "&amp;Pairings!D168)</f>
        <v>White H.18</v>
      </c>
      <c r="D167" s="103" t="s">
        <v>450</v>
      </c>
      <c r="E167" s="102" t="str">
        <f ca="1">IF($B167&gt;gamesPerRound,"","Black "&amp;Pairings!E168)</f>
        <v>Black I.18</v>
      </c>
      <c r="F167" s="104"/>
      <c r="G167" s="100" t="s">
        <v>452</v>
      </c>
      <c r="H167" s="101">
        <f t="shared" si="7"/>
        <v>167</v>
      </c>
      <c r="I167" s="102" t="str">
        <f ca="1">IF($B167&gt;gamesPerRound,"","White "&amp;OFFSET(Pairings!$D$1,gamesPerRound+H167,0))</f>
        <v>White O.18</v>
      </c>
      <c r="J167" s="103" t="s">
        <v>450</v>
      </c>
      <c r="K167" s="102" t="str">
        <f ca="1">IF($B167&gt;gamesPerRound,"","Black "&amp;OFFSET(Pairings!$E$1,gamesPerRound+H167,0))</f>
        <v>Black N.18</v>
      </c>
      <c r="L167" s="104"/>
      <c r="M167" s="100" t="s">
        <v>453</v>
      </c>
      <c r="N167" s="101">
        <f t="shared" si="8"/>
        <v>167</v>
      </c>
      <c r="O167" s="102" t="str">
        <f ca="1">IF($B167&gt;gamesPerRound,"","White "&amp;OFFSET(Pairings!$D$1,2*gamesPerRound+N167,0))</f>
        <v>White G.18</v>
      </c>
      <c r="P167" s="103" t="s">
        <v>450</v>
      </c>
      <c r="Q167" s="102" t="str">
        <f ca="1">IF($B167&gt;gamesPerRound,"","Black "&amp;OFFSET(Pairings!$E$1,2*gamesPerRound+N167,0))</f>
        <v>Black C.18</v>
      </c>
      <c r="R167" s="104"/>
    </row>
    <row r="168" spans="1:18" s="106" customFormat="1" ht="113.25" customHeight="1" x14ac:dyDescent="0.2">
      <c r="A168" s="100" t="s">
        <v>451</v>
      </c>
      <c r="B168" s="101">
        <f t="shared" si="6"/>
        <v>168</v>
      </c>
      <c r="C168" s="102" t="str">
        <f ca="1">IF($B168&gt;gamesPerRound,"","White "&amp;Pairings!D169)</f>
        <v>White E.18</v>
      </c>
      <c r="D168" s="103" t="s">
        <v>450</v>
      </c>
      <c r="E168" s="102" t="str">
        <f ca="1">IF($B168&gt;gamesPerRound,"","Black "&amp;Pairings!E169)</f>
        <v>Black B.18</v>
      </c>
      <c r="F168" s="104"/>
      <c r="G168" s="100" t="s">
        <v>452</v>
      </c>
      <c r="H168" s="101">
        <f t="shared" si="7"/>
        <v>168</v>
      </c>
      <c r="I168" s="102" t="str">
        <f ca="1">IF($B168&gt;gamesPerRound,"","White "&amp;OFFSET(Pairings!$D$1,gamesPerRound+H168,0))</f>
        <v>White B.18</v>
      </c>
      <c r="J168" s="103" t="s">
        <v>450</v>
      </c>
      <c r="K168" s="102" t="str">
        <f ca="1">IF($B168&gt;gamesPerRound,"","Black "&amp;OFFSET(Pairings!$E$1,gamesPerRound+H168,0))</f>
        <v>Black H.18</v>
      </c>
      <c r="L168" s="104"/>
      <c r="M168" s="100" t="s">
        <v>453</v>
      </c>
      <c r="N168" s="101">
        <f t="shared" si="8"/>
        <v>168</v>
      </c>
      <c r="O168" s="102" t="str">
        <f ca="1">IF($B168&gt;gamesPerRound,"","White "&amp;OFFSET(Pairings!$D$1,2*gamesPerRound+N168,0))</f>
        <v>White S.18</v>
      </c>
      <c r="P168" s="103" t="s">
        <v>450</v>
      </c>
      <c r="Q168" s="102" t="str">
        <f ca="1">IF($B168&gt;gamesPerRound,"","Black "&amp;OFFSET(Pairings!$E$1,2*gamesPerRound+N168,0))</f>
        <v>Black Q.18</v>
      </c>
      <c r="R168" s="104"/>
    </row>
    <row r="169" spans="1:18" s="106" customFormat="1" ht="113.25" customHeight="1" x14ac:dyDescent="0.2">
      <c r="A169" s="100" t="s">
        <v>451</v>
      </c>
      <c r="B169" s="101">
        <f t="shared" si="6"/>
        <v>169</v>
      </c>
      <c r="C169" s="102" t="str">
        <f ca="1">IF($B169&gt;gamesPerRound,"","White "&amp;Pairings!D170)</f>
        <v>White J.18</v>
      </c>
      <c r="D169" s="103" t="s">
        <v>450</v>
      </c>
      <c r="E169" s="102" t="str">
        <f ca="1">IF($B169&gt;gamesPerRound,"","Black "&amp;Pairings!E170)</f>
        <v>Black N.18</v>
      </c>
      <c r="F169" s="104"/>
      <c r="G169" s="100" t="s">
        <v>452</v>
      </c>
      <c r="H169" s="101">
        <f t="shared" si="7"/>
        <v>169</v>
      </c>
      <c r="I169" s="102" t="str">
        <f ca="1">IF($B169&gt;gamesPerRound,"","White "&amp;OFFSET(Pairings!$D$1,gamesPerRound+H169,0))</f>
        <v>White G.18</v>
      </c>
      <c r="J169" s="103" t="s">
        <v>450</v>
      </c>
      <c r="K169" s="102" t="str">
        <f ca="1">IF($B169&gt;gamesPerRound,"","Black "&amp;OFFSET(Pairings!$E$1,gamesPerRound+H169,0))</f>
        <v>Black P.18</v>
      </c>
      <c r="L169" s="104"/>
      <c r="M169" s="100" t="s">
        <v>453</v>
      </c>
      <c r="N169" s="101">
        <f t="shared" si="8"/>
        <v>169</v>
      </c>
      <c r="O169" s="102" t="str">
        <f ca="1">IF($B169&gt;gamesPerRound,"","White "&amp;OFFSET(Pairings!$D$1,2*gamesPerRound+N169,0))</f>
        <v>White E.18</v>
      </c>
      <c r="P169" s="103" t="s">
        <v>450</v>
      </c>
      <c r="Q169" s="102" t="str">
        <f ca="1">IF($B169&gt;gamesPerRound,"","Black "&amp;OFFSET(Pairings!$E$1,2*gamesPerRound+N169,0))</f>
        <v>Black A.18</v>
      </c>
      <c r="R169" s="104"/>
    </row>
    <row r="170" spans="1:18" s="106" customFormat="1" ht="113.25" customHeight="1" x14ac:dyDescent="0.2">
      <c r="A170" s="100" t="s">
        <v>451</v>
      </c>
      <c r="B170" s="101">
        <f t="shared" si="6"/>
        <v>170</v>
      </c>
      <c r="C170" s="102" t="str">
        <f ca="1">IF($B170&gt;gamesPerRound,"","White "&amp;Pairings!D171)</f>
        <v>White Q.18</v>
      </c>
      <c r="D170" s="103" t="s">
        <v>450</v>
      </c>
      <c r="E170" s="102" t="str">
        <f ca="1">IF($B170&gt;gamesPerRound,"","Black "&amp;Pairings!E171)</f>
        <v>Black M.18</v>
      </c>
      <c r="F170" s="104"/>
      <c r="G170" s="100" t="s">
        <v>452</v>
      </c>
      <c r="H170" s="101">
        <f t="shared" si="7"/>
        <v>170</v>
      </c>
      <c r="I170" s="102" t="str">
        <f ca="1">IF($B170&gt;gamesPerRound,"","White "&amp;OFFSET(Pairings!$D$1,gamesPerRound+H170,0))</f>
        <v>White C.18</v>
      </c>
      <c r="J170" s="103" t="s">
        <v>450</v>
      </c>
      <c r="K170" s="102" t="str">
        <f ca="1">IF($B170&gt;gamesPerRound,"","Black "&amp;OFFSET(Pairings!$E$1,gamesPerRound+H170,0))</f>
        <v>Black L.18</v>
      </c>
      <c r="L170" s="104"/>
      <c r="M170" s="100" t="s">
        <v>453</v>
      </c>
      <c r="N170" s="101">
        <f t="shared" si="8"/>
        <v>170</v>
      </c>
      <c r="O170" s="102" t="str">
        <f ca="1">IF($B170&gt;gamesPerRound,"","White "&amp;OFFSET(Pairings!$D$1,2*gamesPerRound+N170,0))</f>
        <v>White L.18</v>
      </c>
      <c r="P170" s="103" t="s">
        <v>450</v>
      </c>
      <c r="Q170" s="102" t="str">
        <f ca="1">IF($B170&gt;gamesPerRound,"","Black "&amp;OFFSET(Pairings!$E$1,2*gamesPerRound+N170,0))</f>
        <v>Black R.18</v>
      </c>
      <c r="R170" s="104"/>
    </row>
    <row r="171" spans="1:18" s="106" customFormat="1" ht="113.25" customHeight="1" x14ac:dyDescent="0.2">
      <c r="A171" s="100" t="s">
        <v>451</v>
      </c>
      <c r="B171" s="101">
        <f t="shared" si="6"/>
        <v>171</v>
      </c>
      <c r="C171" s="102" t="str">
        <f ca="1">IF($B171&gt;gamesPerRound,"","White "&amp;Pairings!D172)</f>
        <v>White F.18</v>
      </c>
      <c r="D171" s="103" t="s">
        <v>450</v>
      </c>
      <c r="E171" s="102" t="str">
        <f ca="1">IF($B171&gt;gamesPerRound,"","Black "&amp;Pairings!E172)</f>
        <v>Black L.18</v>
      </c>
      <c r="F171" s="104"/>
      <c r="G171" s="100" t="s">
        <v>452</v>
      </c>
      <c r="H171" s="101">
        <f t="shared" si="7"/>
        <v>171</v>
      </c>
      <c r="I171" s="102" t="str">
        <f ca="1">IF($B171&gt;gamesPerRound,"","White "&amp;OFFSET(Pairings!$D$1,gamesPerRound+H171,0))</f>
        <v>White I.18</v>
      </c>
      <c r="J171" s="103" t="s">
        <v>450</v>
      </c>
      <c r="K171" s="102" t="str">
        <f ca="1">IF($B171&gt;gamesPerRound,"","Black "&amp;OFFSET(Pairings!$E$1,gamesPerRound+H171,0))</f>
        <v>Black F.18</v>
      </c>
      <c r="L171" s="104"/>
      <c r="M171" s="100" t="s">
        <v>453</v>
      </c>
      <c r="N171" s="101">
        <f t="shared" si="8"/>
        <v>171</v>
      </c>
      <c r="O171" s="102" t="str">
        <f ca="1">IF($B171&gt;gamesPerRound,"","White "&amp;OFFSET(Pairings!$D$1,2*gamesPerRound+N171,0))</f>
        <v>White M.18</v>
      </c>
      <c r="P171" s="103" t="s">
        <v>450</v>
      </c>
      <c r="Q171" s="102" t="str">
        <f ca="1">IF($B171&gt;gamesPerRound,"","Black "&amp;OFFSET(Pairings!$E$1,2*gamesPerRound+N171,0))</f>
        <v>Black I.18</v>
      </c>
      <c r="R171" s="104"/>
    </row>
    <row r="172" spans="1:18" s="106" customFormat="1" ht="113.25" customHeight="1" x14ac:dyDescent="0.2">
      <c r="A172" s="100" t="s">
        <v>451</v>
      </c>
      <c r="B172" s="101">
        <f t="shared" si="6"/>
        <v>172</v>
      </c>
      <c r="C172" s="102" t="str">
        <f ca="1">IF($B172&gt;gamesPerRound,"","White "&amp;Pairings!D173)</f>
        <v>White I.19</v>
      </c>
      <c r="D172" s="103" t="s">
        <v>450</v>
      </c>
      <c r="E172" s="102" t="str">
        <f ca="1">IF($B172&gt;gamesPerRound,"","Black "&amp;Pairings!E173)</f>
        <v>Black G.19</v>
      </c>
      <c r="F172" s="104"/>
      <c r="G172" s="100" t="s">
        <v>452</v>
      </c>
      <c r="H172" s="101">
        <f t="shared" si="7"/>
        <v>172</v>
      </c>
      <c r="I172" s="102" t="str">
        <f ca="1">IF($B172&gt;gamesPerRound,"","White "&amp;OFFSET(Pairings!$D$1,gamesPerRound+H172,0))</f>
        <v>White G.19</v>
      </c>
      <c r="J172" s="103" t="s">
        <v>450</v>
      </c>
      <c r="K172" s="102" t="str">
        <f ca="1">IF($B172&gt;gamesPerRound,"","Black "&amp;OFFSET(Pairings!$E$1,gamesPerRound+H172,0))</f>
        <v>Black D.19</v>
      </c>
      <c r="L172" s="104"/>
      <c r="M172" s="100" t="s">
        <v>453</v>
      </c>
      <c r="N172" s="101">
        <f t="shared" si="8"/>
        <v>172</v>
      </c>
      <c r="O172" s="102" t="str">
        <f ca="1">IF($B172&gt;gamesPerRound,"","White "&amp;OFFSET(Pairings!$D$1,2*gamesPerRound+N172,0))</f>
        <v>White Q.19</v>
      </c>
      <c r="P172" s="103" t="s">
        <v>450</v>
      </c>
      <c r="Q172" s="102" t="str">
        <f ca="1">IF($B172&gt;gamesPerRound,"","Black "&amp;OFFSET(Pairings!$E$1,2*gamesPerRound+N172,0))</f>
        <v>Black H.19</v>
      </c>
      <c r="R172" s="104"/>
    </row>
    <row r="173" spans="1:18" s="106" customFormat="1" ht="113.25" customHeight="1" x14ac:dyDescent="0.2">
      <c r="A173" s="100" t="s">
        <v>451</v>
      </c>
      <c r="B173" s="101">
        <f t="shared" si="6"/>
        <v>173</v>
      </c>
      <c r="C173" s="102" t="str">
        <f ca="1">IF($B173&gt;gamesPerRound,"","White "&amp;Pairings!D174)</f>
        <v>White P.19</v>
      </c>
      <c r="D173" s="103" t="s">
        <v>450</v>
      </c>
      <c r="E173" s="102" t="str">
        <f ca="1">IF($B173&gt;gamesPerRound,"","Black "&amp;Pairings!E174)</f>
        <v>Black K.19</v>
      </c>
      <c r="F173" s="104"/>
      <c r="G173" s="100" t="s">
        <v>452</v>
      </c>
      <c r="H173" s="101">
        <f t="shared" si="7"/>
        <v>173</v>
      </c>
      <c r="I173" s="102" t="str">
        <f ca="1">IF($B173&gt;gamesPerRound,"","White "&amp;OFFSET(Pairings!$D$1,gamesPerRound+H173,0))</f>
        <v>White A.19</v>
      </c>
      <c r="J173" s="103" t="s">
        <v>450</v>
      </c>
      <c r="K173" s="102" t="str">
        <f ca="1">IF($B173&gt;gamesPerRound,"","Black "&amp;OFFSET(Pairings!$E$1,gamesPerRound+H173,0))</f>
        <v>Black Q.19</v>
      </c>
      <c r="L173" s="104"/>
      <c r="M173" s="100" t="s">
        <v>453</v>
      </c>
      <c r="N173" s="101">
        <f t="shared" si="8"/>
        <v>173</v>
      </c>
      <c r="O173" s="102" t="str">
        <f ca="1">IF($B173&gt;gamesPerRound,"","White "&amp;OFFSET(Pairings!$D$1,2*gamesPerRound+N173,0))</f>
        <v>White G.19</v>
      </c>
      <c r="P173" s="103" t="s">
        <v>450</v>
      </c>
      <c r="Q173" s="102" t="str">
        <f ca="1">IF($B173&gt;gamesPerRound,"","Black "&amp;OFFSET(Pairings!$E$1,2*gamesPerRound+N173,0))</f>
        <v>Black A.19</v>
      </c>
      <c r="R173" s="104"/>
    </row>
    <row r="174" spans="1:18" s="106" customFormat="1" ht="113.25" customHeight="1" x14ac:dyDescent="0.2">
      <c r="A174" s="100" t="s">
        <v>451</v>
      </c>
      <c r="B174" s="101">
        <f t="shared" si="6"/>
        <v>174</v>
      </c>
      <c r="C174" s="102" t="str">
        <f ca="1">IF($B174&gt;gamesPerRound,"","White "&amp;Pairings!D175)</f>
        <v>White B.19</v>
      </c>
      <c r="D174" s="103" t="s">
        <v>450</v>
      </c>
      <c r="E174" s="102" t="str">
        <f ca="1">IF($B174&gt;gamesPerRound,"","Black "&amp;Pairings!E175)</f>
        <v>Black D.19</v>
      </c>
      <c r="F174" s="104"/>
      <c r="G174" s="100" t="s">
        <v>452</v>
      </c>
      <c r="H174" s="101">
        <f t="shared" si="7"/>
        <v>174</v>
      </c>
      <c r="I174" s="102" t="str">
        <f ca="1">IF($B174&gt;gamesPerRound,"","White "&amp;OFFSET(Pairings!$D$1,gamesPerRound+H174,0))</f>
        <v>White E.19</v>
      </c>
      <c r="J174" s="103" t="s">
        <v>450</v>
      </c>
      <c r="K174" s="102" t="str">
        <f ca="1">IF($B174&gt;gamesPerRound,"","Black "&amp;OFFSET(Pairings!$E$1,gamesPerRound+H174,0))</f>
        <v>Black P.19</v>
      </c>
      <c r="L174" s="104"/>
      <c r="M174" s="100" t="s">
        <v>453</v>
      </c>
      <c r="N174" s="101">
        <f t="shared" si="8"/>
        <v>174</v>
      </c>
      <c r="O174" s="102" t="str">
        <f ca="1">IF($B174&gt;gamesPerRound,"","White "&amp;OFFSET(Pairings!$D$1,2*gamesPerRound+N174,0))</f>
        <v>White M.19</v>
      </c>
      <c r="P174" s="103" t="s">
        <v>450</v>
      </c>
      <c r="Q174" s="102" t="str">
        <f ca="1">IF($B174&gt;gamesPerRound,"","Black "&amp;OFFSET(Pairings!$E$1,2*gamesPerRound+N174,0))</f>
        <v>Black R.19</v>
      </c>
      <c r="R174" s="104"/>
    </row>
    <row r="175" spans="1:18" s="106" customFormat="1" ht="113.25" customHeight="1" x14ac:dyDescent="0.2">
      <c r="A175" s="100" t="s">
        <v>451</v>
      </c>
      <c r="B175" s="101">
        <f t="shared" si="6"/>
        <v>175</v>
      </c>
      <c r="C175" s="102" t="str">
        <f ca="1">IF($B175&gt;gamesPerRound,"","White "&amp;Pairings!D176)</f>
        <v>White C.19</v>
      </c>
      <c r="D175" s="103" t="s">
        <v>450</v>
      </c>
      <c r="E175" s="102" t="str">
        <f ca="1">IF($B175&gt;gamesPerRound,"","Black "&amp;Pairings!E176)</f>
        <v>Black A.19</v>
      </c>
      <c r="F175" s="104"/>
      <c r="G175" s="100" t="s">
        <v>452</v>
      </c>
      <c r="H175" s="101">
        <f t="shared" si="7"/>
        <v>175</v>
      </c>
      <c r="I175" s="102" t="str">
        <f ca="1">IF($B175&gt;gamesPerRound,"","White "&amp;OFFSET(Pairings!$D$1,gamesPerRound+H175,0))</f>
        <v>White I.19</v>
      </c>
      <c r="J175" s="103" t="s">
        <v>450</v>
      </c>
      <c r="K175" s="102" t="str">
        <f ca="1">IF($B175&gt;gamesPerRound,"","Black "&amp;OFFSET(Pairings!$E$1,gamesPerRound+H175,0))</f>
        <v>Black N.19</v>
      </c>
      <c r="L175" s="104"/>
      <c r="M175" s="100" t="s">
        <v>453</v>
      </c>
      <c r="N175" s="101">
        <f t="shared" si="8"/>
        <v>175</v>
      </c>
      <c r="O175" s="102" t="str">
        <f ca="1">IF($B175&gt;gamesPerRound,"","White "&amp;OFFSET(Pairings!$D$1,2*gamesPerRound+N175,0))</f>
        <v>White O.19</v>
      </c>
      <c r="P175" s="103" t="s">
        <v>450</v>
      </c>
      <c r="Q175" s="102" t="str">
        <f ca="1">IF($B175&gt;gamesPerRound,"","Black "&amp;OFFSET(Pairings!$E$1,2*gamesPerRound+N175,0))</f>
        <v>Black I.19</v>
      </c>
      <c r="R175" s="104"/>
    </row>
    <row r="176" spans="1:18" s="106" customFormat="1" ht="113.25" customHeight="1" x14ac:dyDescent="0.2">
      <c r="A176" s="100" t="s">
        <v>451</v>
      </c>
      <c r="B176" s="101">
        <f t="shared" si="6"/>
        <v>176</v>
      </c>
      <c r="C176" s="102" t="str">
        <f ca="1">IF($B176&gt;gamesPerRound,"","White "&amp;Pairings!D177)</f>
        <v>White H.19</v>
      </c>
      <c r="D176" s="103" t="s">
        <v>450</v>
      </c>
      <c r="E176" s="102" t="str">
        <f ca="1">IF($B176&gt;gamesPerRound,"","Black "&amp;Pairings!E177)</f>
        <v>Black E.19</v>
      </c>
      <c r="F176" s="104"/>
      <c r="G176" s="100" t="s">
        <v>452</v>
      </c>
      <c r="H176" s="101">
        <f t="shared" si="7"/>
        <v>176</v>
      </c>
      <c r="I176" s="102" t="str">
        <f ca="1">IF($B176&gt;gamesPerRound,"","White "&amp;OFFSET(Pairings!$D$1,gamesPerRound+H176,0))</f>
        <v>White L.19</v>
      </c>
      <c r="J176" s="103" t="s">
        <v>450</v>
      </c>
      <c r="K176" s="102" t="str">
        <f ca="1">IF($B176&gt;gamesPerRound,"","Black "&amp;OFFSET(Pairings!$E$1,gamesPerRound+H176,0))</f>
        <v>Black M.19</v>
      </c>
      <c r="L176" s="104"/>
      <c r="M176" s="100" t="s">
        <v>453</v>
      </c>
      <c r="N176" s="101">
        <f t="shared" si="8"/>
        <v>176</v>
      </c>
      <c r="O176" s="102" t="str">
        <f ca="1">IF($B176&gt;gamesPerRound,"","White "&amp;OFFSET(Pairings!$D$1,2*gamesPerRound+N176,0))</f>
        <v>White D.19</v>
      </c>
      <c r="P176" s="103" t="s">
        <v>450</v>
      </c>
      <c r="Q176" s="102" t="str">
        <f ca="1">IF($B176&gt;gamesPerRound,"","Black "&amp;OFFSET(Pairings!$E$1,2*gamesPerRound+N176,0))</f>
        <v>Black K.19</v>
      </c>
      <c r="R176" s="104"/>
    </row>
    <row r="177" spans="1:18" s="106" customFormat="1" ht="113.25" customHeight="1" x14ac:dyDescent="0.2">
      <c r="A177" s="100" t="s">
        <v>451</v>
      </c>
      <c r="B177" s="101">
        <f t="shared" si="6"/>
        <v>177</v>
      </c>
      <c r="C177" s="102" t="str">
        <f ca="1">IF($B177&gt;gamesPerRound,"","White "&amp;Pairings!D178)</f>
        <v>White S.19</v>
      </c>
      <c r="D177" s="103" t="s">
        <v>450</v>
      </c>
      <c r="E177" s="102" t="str">
        <f ca="1">IF($B177&gt;gamesPerRound,"","Black "&amp;Pairings!E178)</f>
        <v>Black L.19</v>
      </c>
      <c r="F177" s="104"/>
      <c r="G177" s="100" t="s">
        <v>452</v>
      </c>
      <c r="H177" s="101">
        <f t="shared" si="7"/>
        <v>177</v>
      </c>
      <c r="I177" s="102" t="str">
        <f ca="1">IF($B177&gt;gamesPerRound,"","White "&amp;OFFSET(Pairings!$D$1,gamesPerRound+H177,0))</f>
        <v>White R.19</v>
      </c>
      <c r="J177" s="103" t="s">
        <v>450</v>
      </c>
      <c r="K177" s="102" t="str">
        <f ca="1">IF($B177&gt;gamesPerRound,"","Black "&amp;OFFSET(Pairings!$E$1,gamesPerRound+H177,0))</f>
        <v>Black B.19</v>
      </c>
      <c r="L177" s="104"/>
      <c r="M177" s="100" t="s">
        <v>453</v>
      </c>
      <c r="N177" s="101">
        <f t="shared" si="8"/>
        <v>177</v>
      </c>
      <c r="O177" s="102" t="str">
        <f ca="1">IF($B177&gt;gamesPerRound,"","White "&amp;OFFSET(Pairings!$D$1,2*gamesPerRound+N177,0))</f>
        <v>White C.19</v>
      </c>
      <c r="P177" s="103" t="s">
        <v>450</v>
      </c>
      <c r="Q177" s="102" t="str">
        <f ca="1">IF($B177&gt;gamesPerRound,"","Black "&amp;OFFSET(Pairings!$E$1,2*gamesPerRound+N177,0))</f>
        <v>Black B.19</v>
      </c>
      <c r="R177" s="104"/>
    </row>
    <row r="178" spans="1:18" s="106" customFormat="1" ht="113.25" customHeight="1" x14ac:dyDescent="0.2">
      <c r="A178" s="100" t="s">
        <v>451</v>
      </c>
      <c r="B178" s="101">
        <f t="shared" si="6"/>
        <v>178</v>
      </c>
      <c r="C178" s="102" t="str">
        <f ca="1">IF($B178&gt;gamesPerRound,"","White "&amp;Pairings!D179)</f>
        <v>White R.19</v>
      </c>
      <c r="D178" s="103" t="s">
        <v>450</v>
      </c>
      <c r="E178" s="102" t="str">
        <f ca="1">IF($B178&gt;gamesPerRound,"","Black "&amp;Pairings!E179)</f>
        <v>Black F.19</v>
      </c>
      <c r="F178" s="104"/>
      <c r="G178" s="100" t="s">
        <v>452</v>
      </c>
      <c r="H178" s="101">
        <f t="shared" si="7"/>
        <v>178</v>
      </c>
      <c r="I178" s="102" t="str">
        <f ca="1">IF($B178&gt;gamesPerRound,"","White "&amp;OFFSET(Pairings!$D$1,gamesPerRound+H178,0))</f>
        <v>White J.19</v>
      </c>
      <c r="J178" s="103" t="s">
        <v>450</v>
      </c>
      <c r="K178" s="102" t="str">
        <f ca="1">IF($B178&gt;gamesPerRound,"","Black "&amp;OFFSET(Pairings!$E$1,gamesPerRound+H178,0))</f>
        <v>Black H.19</v>
      </c>
      <c r="L178" s="104"/>
      <c r="M178" s="100" t="s">
        <v>453</v>
      </c>
      <c r="N178" s="101">
        <f t="shared" si="8"/>
        <v>178</v>
      </c>
      <c r="O178" s="102" t="str">
        <f ca="1">IF($B178&gt;gamesPerRound,"","White "&amp;OFFSET(Pairings!$D$1,2*gamesPerRound+N178,0))</f>
        <v>White E.19</v>
      </c>
      <c r="P178" s="103" t="s">
        <v>450</v>
      </c>
      <c r="Q178" s="102" t="str">
        <f ca="1">IF($B178&gt;gamesPerRound,"","Black "&amp;OFFSET(Pairings!$E$1,2*gamesPerRound+N178,0))</f>
        <v>Black J.19</v>
      </c>
      <c r="R178" s="104"/>
    </row>
    <row r="179" spans="1:18" s="106" customFormat="1" ht="113.25" customHeight="1" x14ac:dyDescent="0.2">
      <c r="A179" s="100" t="s">
        <v>451</v>
      </c>
      <c r="B179" s="101">
        <f t="shared" si="6"/>
        <v>179</v>
      </c>
      <c r="C179" s="102" t="str">
        <f ca="1">IF($B179&gt;gamesPerRound,"","White "&amp;Pairings!D180)</f>
        <v>White M.19</v>
      </c>
      <c r="D179" s="103" t="s">
        <v>450</v>
      </c>
      <c r="E179" s="102" t="str">
        <f ca="1">IF($B179&gt;gamesPerRound,"","Black "&amp;Pairings!E180)</f>
        <v>Black O.19</v>
      </c>
      <c r="F179" s="104"/>
      <c r="G179" s="100" t="s">
        <v>452</v>
      </c>
      <c r="H179" s="101">
        <f t="shared" si="7"/>
        <v>179</v>
      </c>
      <c r="I179" s="102" t="str">
        <f ca="1">IF($B179&gt;gamesPerRound,"","White "&amp;OFFSET(Pairings!$D$1,gamesPerRound+H179,0))</f>
        <v>White K.19</v>
      </c>
      <c r="J179" s="103" t="s">
        <v>450</v>
      </c>
      <c r="K179" s="102" t="str">
        <f ca="1">IF($B179&gt;gamesPerRound,"","Black "&amp;OFFSET(Pairings!$E$1,gamesPerRound+H179,0))</f>
        <v>Black C.19</v>
      </c>
      <c r="L179" s="104"/>
      <c r="M179" s="100" t="s">
        <v>453</v>
      </c>
      <c r="N179" s="101">
        <f t="shared" si="8"/>
        <v>179</v>
      </c>
      <c r="O179" s="102" t="str">
        <f ca="1">IF($B179&gt;gamesPerRound,"","White "&amp;OFFSET(Pairings!$D$1,2*gamesPerRound+N179,0))</f>
        <v>White N.19</v>
      </c>
      <c r="P179" s="103" t="s">
        <v>450</v>
      </c>
      <c r="Q179" s="102" t="str">
        <f ca="1">IF($B179&gt;gamesPerRound,"","Black "&amp;OFFSET(Pairings!$E$1,2*gamesPerRound+N179,0))</f>
        <v>Black S.19</v>
      </c>
      <c r="R179" s="104"/>
    </row>
    <row r="180" spans="1:18" s="106" customFormat="1" ht="113.25" customHeight="1" x14ac:dyDescent="0.2">
      <c r="A180" s="100" t="s">
        <v>451</v>
      </c>
      <c r="B180" s="101">
        <f t="shared" si="6"/>
        <v>180</v>
      </c>
      <c r="C180" s="102" t="str">
        <f ca="1">IF($B180&gt;gamesPerRound,"","White "&amp;Pairings!D181)</f>
        <v>White J.19</v>
      </c>
      <c r="D180" s="103" t="s">
        <v>450</v>
      </c>
      <c r="E180" s="102" t="str">
        <f ca="1">IF($B180&gt;gamesPerRound,"","Black "&amp;Pairings!E181)</f>
        <v>Black Q.19</v>
      </c>
      <c r="F180" s="104"/>
      <c r="G180" s="100" t="s">
        <v>452</v>
      </c>
      <c r="H180" s="101">
        <f t="shared" si="7"/>
        <v>180</v>
      </c>
      <c r="I180" s="102" t="str">
        <f ca="1">IF($B180&gt;gamesPerRound,"","White "&amp;OFFSET(Pairings!$D$1,gamesPerRound+H180,0))</f>
        <v>White O.19</v>
      </c>
      <c r="J180" s="103" t="s">
        <v>450</v>
      </c>
      <c r="K180" s="102" t="str">
        <f ca="1">IF($B180&gt;gamesPerRound,"","Black "&amp;OFFSET(Pairings!$E$1,gamesPerRound+H180,0))</f>
        <v>Black F.19</v>
      </c>
      <c r="L180" s="104"/>
      <c r="M180" s="100" t="s">
        <v>453</v>
      </c>
      <c r="N180" s="101">
        <f t="shared" si="8"/>
        <v>180</v>
      </c>
      <c r="O180" s="102" t="str">
        <f ca="1">IF($B180&gt;gamesPerRound,"","White "&amp;OFFSET(Pairings!$D$1,2*gamesPerRound+N180,0))</f>
        <v>White F.19</v>
      </c>
      <c r="P180" s="103" t="s">
        <v>450</v>
      </c>
      <c r="Q180" s="102" t="str">
        <f ca="1">IF($B180&gt;gamesPerRound,"","Black "&amp;OFFSET(Pairings!$E$1,2*gamesPerRound+N180,0))</f>
        <v>Black P.19</v>
      </c>
      <c r="R180" s="104"/>
    </row>
    <row r="181" spans="1:18" s="106" customFormat="1" ht="113.25" customHeight="1" x14ac:dyDescent="0.2">
      <c r="A181" s="100" t="s">
        <v>451</v>
      </c>
      <c r="B181" s="101">
        <f t="shared" si="6"/>
        <v>181</v>
      </c>
      <c r="C181" s="102" t="str">
        <f ca="1">IF($B181&gt;gamesPerRound,"","White "&amp;Pairings!D182)</f>
        <v>White D.20</v>
      </c>
      <c r="D181" s="103" t="s">
        <v>450</v>
      </c>
      <c r="E181" s="102" t="str">
        <f ca="1">IF($B181&gt;gamesPerRound,"","Black "&amp;Pairings!E182)</f>
        <v>Black N.19</v>
      </c>
      <c r="F181" s="104"/>
      <c r="G181" s="100" t="s">
        <v>452</v>
      </c>
      <c r="H181" s="101">
        <f t="shared" si="7"/>
        <v>181</v>
      </c>
      <c r="I181" s="102" t="str">
        <f ca="1">IF($B181&gt;gamesPerRound,"","White "&amp;OFFSET(Pairings!$D$1,gamesPerRound+H181,0))</f>
        <v>White F.20</v>
      </c>
      <c r="J181" s="103" t="s">
        <v>450</v>
      </c>
      <c r="K181" s="102" t="str">
        <f ca="1">IF($B181&gt;gamesPerRound,"","Black "&amp;OFFSET(Pairings!$E$1,gamesPerRound+H181,0))</f>
        <v>Black S.19</v>
      </c>
      <c r="L181" s="104"/>
      <c r="M181" s="100" t="s">
        <v>453</v>
      </c>
      <c r="N181" s="101">
        <f t="shared" si="8"/>
        <v>181</v>
      </c>
      <c r="O181" s="102" t="str">
        <f ca="1">IF($B181&gt;gamesPerRound,"","White "&amp;OFFSET(Pairings!$D$1,2*gamesPerRound+N181,0))</f>
        <v>White O.20</v>
      </c>
      <c r="P181" s="103" t="s">
        <v>450</v>
      </c>
      <c r="Q181" s="102" t="str">
        <f ca="1">IF($B181&gt;gamesPerRound,"","Black "&amp;OFFSET(Pairings!$E$1,2*gamesPerRound+N181,0))</f>
        <v>Black L.19</v>
      </c>
      <c r="R181" s="104"/>
    </row>
    <row r="182" spans="1:18" s="106" customFormat="1" ht="113.25" customHeight="1" x14ac:dyDescent="0.2">
      <c r="A182" s="100" t="s">
        <v>451</v>
      </c>
      <c r="B182" s="101">
        <f t="shared" si="6"/>
        <v>182</v>
      </c>
      <c r="C182" s="102" t="str">
        <f ca="1">IF($B182&gt;gamesPerRound,"","White "&amp;Pairings!D183)</f>
        <v>White Q.20</v>
      </c>
      <c r="D182" s="103" t="s">
        <v>450</v>
      </c>
      <c r="E182" s="102" t="str">
        <f ca="1">IF($B182&gt;gamesPerRound,"","Black "&amp;Pairings!E183)</f>
        <v>Black J.20</v>
      </c>
      <c r="F182" s="104"/>
      <c r="G182" s="100" t="s">
        <v>452</v>
      </c>
      <c r="H182" s="101">
        <f t="shared" si="7"/>
        <v>182</v>
      </c>
      <c r="I182" s="102" t="str">
        <f ca="1">IF($B182&gt;gamesPerRound,"","White "&amp;OFFSET(Pairings!$D$1,gamesPerRound+H182,0))</f>
        <v>White B.20</v>
      </c>
      <c r="J182" s="103" t="s">
        <v>450</v>
      </c>
      <c r="K182" s="102" t="str">
        <f ca="1">IF($B182&gt;gamesPerRound,"","Black "&amp;OFFSET(Pairings!$E$1,gamesPerRound+H182,0))</f>
        <v>Black L.20</v>
      </c>
      <c r="L182" s="104"/>
      <c r="M182" s="100" t="s">
        <v>453</v>
      </c>
      <c r="N182" s="101">
        <f t="shared" si="8"/>
        <v>182</v>
      </c>
      <c r="O182" s="102" t="str">
        <f ca="1">IF($B182&gt;gamesPerRound,"","White "&amp;OFFSET(Pairings!$D$1,2*gamesPerRound+N182,0))</f>
        <v>White G.20</v>
      </c>
      <c r="P182" s="103" t="s">
        <v>450</v>
      </c>
      <c r="Q182" s="102" t="str">
        <f ca="1">IF($B182&gt;gamesPerRound,"","Black "&amp;OFFSET(Pairings!$E$1,2*gamesPerRound+N182,0))</f>
        <v>Black N.20</v>
      </c>
      <c r="R182" s="104"/>
    </row>
    <row r="183" spans="1:18" s="106" customFormat="1" ht="113.25" customHeight="1" x14ac:dyDescent="0.2">
      <c r="A183" s="100" t="s">
        <v>451</v>
      </c>
      <c r="B183" s="101">
        <f t="shared" si="6"/>
        <v>183</v>
      </c>
      <c r="C183" s="102" t="str">
        <f ca="1">IF($B183&gt;gamesPerRound,"","White "&amp;Pairings!D184)</f>
        <v>White B.20</v>
      </c>
      <c r="D183" s="103" t="s">
        <v>450</v>
      </c>
      <c r="E183" s="102" t="str">
        <f ca="1">IF($B183&gt;gamesPerRound,"","Black "&amp;Pairings!E184)</f>
        <v>Black O.20</v>
      </c>
      <c r="F183" s="104"/>
      <c r="G183" s="100" t="s">
        <v>452</v>
      </c>
      <c r="H183" s="101">
        <f t="shared" si="7"/>
        <v>183</v>
      </c>
      <c r="I183" s="102" t="str">
        <f ca="1">IF($B183&gt;gamesPerRound,"","White "&amp;OFFSET(Pairings!$D$1,gamesPerRound+H183,0))</f>
        <v>White E.20</v>
      </c>
      <c r="J183" s="103" t="s">
        <v>450</v>
      </c>
      <c r="K183" s="102" t="str">
        <f ca="1">IF($B183&gt;gamesPerRound,"","Black "&amp;OFFSET(Pairings!$E$1,gamesPerRound+H183,0))</f>
        <v>Black C.20</v>
      </c>
      <c r="L183" s="104"/>
      <c r="M183" s="100" t="s">
        <v>453</v>
      </c>
      <c r="N183" s="101">
        <f t="shared" si="8"/>
        <v>183</v>
      </c>
      <c r="O183" s="102" t="str">
        <f ca="1">IF($B183&gt;gamesPerRound,"","White "&amp;OFFSET(Pairings!$D$1,2*gamesPerRound+N183,0))</f>
        <v>White E.20</v>
      </c>
      <c r="P183" s="103" t="s">
        <v>450</v>
      </c>
      <c r="Q183" s="102" t="str">
        <f ca="1">IF($B183&gt;gamesPerRound,"","Black "&amp;OFFSET(Pairings!$E$1,2*gamesPerRound+N183,0))</f>
        <v>Black D.20</v>
      </c>
      <c r="R183" s="104"/>
    </row>
    <row r="184" spans="1:18" s="106" customFormat="1" ht="113.25" customHeight="1" x14ac:dyDescent="0.2">
      <c r="A184" s="100" t="s">
        <v>451</v>
      </c>
      <c r="B184" s="101">
        <f t="shared" si="6"/>
        <v>184</v>
      </c>
      <c r="C184" s="102" t="str">
        <f ca="1">IF($B184&gt;gamesPerRound,"","White "&amp;Pairings!D185)</f>
        <v>White A.20</v>
      </c>
      <c r="D184" s="103" t="s">
        <v>450</v>
      </c>
      <c r="E184" s="102" t="str">
        <f ca="1">IF($B184&gt;gamesPerRound,"","Black "&amp;Pairings!E185)</f>
        <v>Black S.20</v>
      </c>
      <c r="F184" s="104"/>
      <c r="G184" s="100" t="s">
        <v>452</v>
      </c>
      <c r="H184" s="101">
        <f t="shared" si="7"/>
        <v>184</v>
      </c>
      <c r="I184" s="102" t="str">
        <f ca="1">IF($B184&gt;gamesPerRound,"","White "&amp;OFFSET(Pairings!$D$1,gamesPerRound+H184,0))</f>
        <v>White M.20</v>
      </c>
      <c r="J184" s="103" t="s">
        <v>450</v>
      </c>
      <c r="K184" s="102" t="str">
        <f ca="1">IF($B184&gt;gamesPerRound,"","Black "&amp;OFFSET(Pairings!$E$1,gamesPerRound+H184,0))</f>
        <v>Black I.20</v>
      </c>
      <c r="L184" s="104"/>
      <c r="M184" s="100" t="s">
        <v>453</v>
      </c>
      <c r="N184" s="101">
        <f t="shared" si="8"/>
        <v>184</v>
      </c>
      <c r="O184" s="102" t="str">
        <f ca="1">IF($B184&gt;gamesPerRound,"","White "&amp;OFFSET(Pairings!$D$1,2*gamesPerRound+N184,0))</f>
        <v>White M.20</v>
      </c>
      <c r="P184" s="103" t="s">
        <v>450</v>
      </c>
      <c r="Q184" s="102" t="str">
        <f ca="1">IF($B184&gt;gamesPerRound,"","Black "&amp;OFFSET(Pairings!$E$1,2*gamesPerRound+N184,0))</f>
        <v>Black B.20</v>
      </c>
      <c r="R184" s="104"/>
    </row>
    <row r="185" spans="1:18" s="106" customFormat="1" ht="113.25" customHeight="1" x14ac:dyDescent="0.2">
      <c r="A185" s="100" t="s">
        <v>451</v>
      </c>
      <c r="B185" s="101">
        <f t="shared" si="6"/>
        <v>185</v>
      </c>
      <c r="C185" s="102" t="str">
        <f ca="1">IF($B185&gt;gamesPerRound,"","White "&amp;Pairings!D186)</f>
        <v>White K.20</v>
      </c>
      <c r="D185" s="103" t="s">
        <v>450</v>
      </c>
      <c r="E185" s="102" t="str">
        <f ca="1">IF($B185&gt;gamesPerRound,"","Black "&amp;Pairings!E186)</f>
        <v>Black H.20</v>
      </c>
      <c r="F185" s="104"/>
      <c r="G185" s="100" t="s">
        <v>452</v>
      </c>
      <c r="H185" s="101">
        <f t="shared" si="7"/>
        <v>185</v>
      </c>
      <c r="I185" s="102" t="str">
        <f ca="1">IF($B185&gt;gamesPerRound,"","White "&amp;OFFSET(Pairings!$D$1,gamesPerRound+H185,0))</f>
        <v>White N.20</v>
      </c>
      <c r="J185" s="103" t="s">
        <v>450</v>
      </c>
      <c r="K185" s="102" t="str">
        <f ca="1">IF($B185&gt;gamesPerRound,"","Black "&amp;OFFSET(Pairings!$E$1,gamesPerRound+H185,0))</f>
        <v>Black K.20</v>
      </c>
      <c r="L185" s="104"/>
      <c r="M185" s="100" t="s">
        <v>453</v>
      </c>
      <c r="N185" s="101">
        <f t="shared" si="8"/>
        <v>185</v>
      </c>
      <c r="O185" s="102" t="str">
        <f ca="1">IF($B185&gt;gamesPerRound,"","White "&amp;OFFSET(Pairings!$D$1,2*gamesPerRound+N185,0))</f>
        <v>White C.20</v>
      </c>
      <c r="P185" s="103" t="s">
        <v>450</v>
      </c>
      <c r="Q185" s="102" t="str">
        <f ca="1">IF($B185&gt;gamesPerRound,"","Black "&amp;OFFSET(Pairings!$E$1,2*gamesPerRound+N185,0))</f>
        <v>Black Q.20</v>
      </c>
      <c r="R185" s="104"/>
    </row>
    <row r="186" spans="1:18" s="106" customFormat="1" ht="113.25" customHeight="1" x14ac:dyDescent="0.2">
      <c r="A186" s="100" t="s">
        <v>451</v>
      </c>
      <c r="B186" s="101">
        <f t="shared" si="6"/>
        <v>186</v>
      </c>
      <c r="C186" s="102" t="str">
        <f ca="1">IF($B186&gt;gamesPerRound,"","White "&amp;Pairings!D187)</f>
        <v>White N.20</v>
      </c>
      <c r="D186" s="103" t="s">
        <v>450</v>
      </c>
      <c r="E186" s="102" t="str">
        <f ca="1">IF($B186&gt;gamesPerRound,"","Black "&amp;Pairings!E187)</f>
        <v>Black C.20</v>
      </c>
      <c r="F186" s="104"/>
      <c r="G186" s="100" t="s">
        <v>452</v>
      </c>
      <c r="H186" s="101">
        <f t="shared" si="7"/>
        <v>186</v>
      </c>
      <c r="I186" s="102" t="str">
        <f ca="1">IF($B186&gt;gamesPerRound,"","White "&amp;OFFSET(Pairings!$D$1,gamesPerRound+H186,0))</f>
        <v>White P.20</v>
      </c>
      <c r="J186" s="103" t="s">
        <v>450</v>
      </c>
      <c r="K186" s="102" t="str">
        <f ca="1">IF($B186&gt;gamesPerRound,"","Black "&amp;OFFSET(Pairings!$E$1,gamesPerRound+H186,0))</f>
        <v>Black Q.20</v>
      </c>
      <c r="L186" s="104"/>
      <c r="M186" s="100" t="s">
        <v>453</v>
      </c>
      <c r="N186" s="101">
        <f t="shared" si="8"/>
        <v>186</v>
      </c>
      <c r="O186" s="102" t="str">
        <f ca="1">IF($B186&gt;gamesPerRound,"","White "&amp;OFFSET(Pairings!$D$1,2*gamesPerRound+N186,0))</f>
        <v>White K.20</v>
      </c>
      <c r="P186" s="103" t="s">
        <v>450</v>
      </c>
      <c r="Q186" s="102" t="str">
        <f ca="1">IF($B186&gt;gamesPerRound,"","Black "&amp;OFFSET(Pairings!$E$1,2*gamesPerRound+N186,0))</f>
        <v>Black F.20</v>
      </c>
      <c r="R186" s="104"/>
    </row>
    <row r="187" spans="1:18" s="106" customFormat="1" ht="113.25" customHeight="1" x14ac:dyDescent="0.2">
      <c r="A187" s="100" t="s">
        <v>451</v>
      </c>
      <c r="B187" s="101">
        <f t="shared" si="6"/>
        <v>187</v>
      </c>
      <c r="C187" s="102" t="str">
        <f ca="1">IF($B187&gt;gamesPerRound,"","White "&amp;Pairings!D188)</f>
        <v>White I.20</v>
      </c>
      <c r="D187" s="103" t="s">
        <v>450</v>
      </c>
      <c r="E187" s="102" t="str">
        <f ca="1">IF($B187&gt;gamesPerRound,"","Black "&amp;Pairings!E188)</f>
        <v>Black E.20</v>
      </c>
      <c r="F187" s="104"/>
      <c r="G187" s="100" t="s">
        <v>452</v>
      </c>
      <c r="H187" s="101">
        <f t="shared" si="7"/>
        <v>187</v>
      </c>
      <c r="I187" s="102" t="str">
        <f ca="1">IF($B187&gt;gamesPerRound,"","White "&amp;OFFSET(Pairings!$D$1,gamesPerRound+H187,0))</f>
        <v>White H.20</v>
      </c>
      <c r="J187" s="103" t="s">
        <v>450</v>
      </c>
      <c r="K187" s="102" t="str">
        <f ca="1">IF($B187&gt;gamesPerRound,"","Black "&amp;OFFSET(Pairings!$E$1,gamesPerRound+H187,0))</f>
        <v>Black O.20</v>
      </c>
      <c r="L187" s="104"/>
      <c r="M187" s="100" t="s">
        <v>453</v>
      </c>
      <c r="N187" s="101">
        <f t="shared" si="8"/>
        <v>187</v>
      </c>
      <c r="O187" s="102" t="str">
        <f ca="1">IF($B187&gt;gamesPerRound,"","White "&amp;OFFSET(Pairings!$D$1,2*gamesPerRound+N187,0))</f>
        <v>White L.20</v>
      </c>
      <c r="P187" s="103" t="s">
        <v>450</v>
      </c>
      <c r="Q187" s="102" t="str">
        <f ca="1">IF($B187&gt;gamesPerRound,"","Black "&amp;OFFSET(Pairings!$E$1,2*gamesPerRound+N187,0))</f>
        <v>Black S.20</v>
      </c>
      <c r="R187" s="104"/>
    </row>
    <row r="188" spans="1:18" s="106" customFormat="1" ht="113.25" customHeight="1" x14ac:dyDescent="0.2">
      <c r="A188" s="100" t="s">
        <v>451</v>
      </c>
      <c r="B188" s="101">
        <f t="shared" si="6"/>
        <v>188</v>
      </c>
      <c r="C188" s="102" t="str">
        <f ca="1">IF($B188&gt;gamesPerRound,"","White "&amp;Pairings!D189)</f>
        <v>White R.20</v>
      </c>
      <c r="D188" s="103" t="s">
        <v>450</v>
      </c>
      <c r="E188" s="102" t="str">
        <f ca="1">IF($B188&gt;gamesPerRound,"","Black "&amp;Pairings!E189)</f>
        <v>Black G.20</v>
      </c>
      <c r="F188" s="104"/>
      <c r="G188" s="100" t="s">
        <v>452</v>
      </c>
      <c r="H188" s="101">
        <f t="shared" si="7"/>
        <v>188</v>
      </c>
      <c r="I188" s="102" t="str">
        <f ca="1">IF($B188&gt;gamesPerRound,"","White "&amp;OFFSET(Pairings!$D$1,gamesPerRound+H188,0))</f>
        <v>White D.20</v>
      </c>
      <c r="J188" s="103" t="s">
        <v>450</v>
      </c>
      <c r="K188" s="102" t="str">
        <f ca="1">IF($B188&gt;gamesPerRound,"","Black "&amp;OFFSET(Pairings!$E$1,gamesPerRound+H188,0))</f>
        <v>Black R.20</v>
      </c>
      <c r="L188" s="104"/>
      <c r="M188" s="100" t="s">
        <v>453</v>
      </c>
      <c r="N188" s="101">
        <f t="shared" si="8"/>
        <v>188</v>
      </c>
      <c r="O188" s="102" t="str">
        <f ca="1">IF($B188&gt;gamesPerRound,"","White "&amp;OFFSET(Pairings!$D$1,2*gamesPerRound+N188,0))</f>
        <v>White H.20</v>
      </c>
      <c r="P188" s="103" t="s">
        <v>450</v>
      </c>
      <c r="Q188" s="102" t="str">
        <f ca="1">IF($B188&gt;gamesPerRound,"","Black "&amp;OFFSET(Pairings!$E$1,2*gamesPerRound+N188,0))</f>
        <v>Black A.20</v>
      </c>
      <c r="R188" s="104"/>
    </row>
    <row r="189" spans="1:18" s="106" customFormat="1" ht="113.25" customHeight="1" x14ac:dyDescent="0.2">
      <c r="A189" s="100" t="s">
        <v>451</v>
      </c>
      <c r="B189" s="101">
        <f t="shared" si="6"/>
        <v>189</v>
      </c>
      <c r="C189" s="102" t="str">
        <f ca="1">IF($B189&gt;gamesPerRound,"","White "&amp;Pairings!D190)</f>
        <v>White P.20</v>
      </c>
      <c r="D189" s="103" t="s">
        <v>450</v>
      </c>
      <c r="E189" s="102" t="str">
        <f ca="1">IF($B189&gt;gamesPerRound,"","Black "&amp;Pairings!E190)</f>
        <v>Black F.20</v>
      </c>
      <c r="F189" s="104"/>
      <c r="G189" s="100" t="s">
        <v>452</v>
      </c>
      <c r="H189" s="101">
        <f t="shared" si="7"/>
        <v>189</v>
      </c>
      <c r="I189" s="102" t="str">
        <f ca="1">IF($B189&gt;gamesPerRound,"","White "&amp;OFFSET(Pairings!$D$1,gamesPerRound+H189,0))</f>
        <v>White A.20</v>
      </c>
      <c r="J189" s="103" t="s">
        <v>450</v>
      </c>
      <c r="K189" s="102" t="str">
        <f ca="1">IF($B189&gt;gamesPerRound,"","Black "&amp;OFFSET(Pairings!$E$1,gamesPerRound+H189,0))</f>
        <v>Black J.20</v>
      </c>
      <c r="L189" s="104"/>
      <c r="M189" s="100" t="s">
        <v>453</v>
      </c>
      <c r="N189" s="101">
        <f t="shared" si="8"/>
        <v>189</v>
      </c>
      <c r="O189" s="102" t="str">
        <f ca="1">IF($B189&gt;gamesPerRound,"","White "&amp;OFFSET(Pairings!$D$1,2*gamesPerRound+N189,0))</f>
        <v>White R.20</v>
      </c>
      <c r="P189" s="103" t="s">
        <v>450</v>
      </c>
      <c r="Q189" s="102" t="str">
        <f ca="1">IF($B189&gt;gamesPerRound,"","Black "&amp;OFFSET(Pairings!$E$1,2*gamesPerRound+N189,0))</f>
        <v>Black I.20</v>
      </c>
      <c r="R189" s="104"/>
    </row>
    <row r="190" spans="1:18" s="106" customFormat="1" ht="113.25" customHeight="1" x14ac:dyDescent="0.2">
      <c r="A190" s="100" t="s">
        <v>451</v>
      </c>
      <c r="B190" s="101">
        <f t="shared" si="6"/>
        <v>190</v>
      </c>
      <c r="C190" s="102" t="str">
        <f ca="1">IF($B190&gt;gamesPerRound,"","White "&amp;Pairings!D191)</f>
        <v>White L.20</v>
      </c>
      <c r="D190" s="103" t="s">
        <v>450</v>
      </c>
      <c r="E190" s="102" t="str">
        <f ca="1">IF($B190&gt;gamesPerRound,"","Black "&amp;Pairings!E191)</f>
        <v>Black M.20</v>
      </c>
      <c r="F190" s="104"/>
      <c r="G190" s="100" t="s">
        <v>452</v>
      </c>
      <c r="H190" s="101">
        <f t="shared" si="7"/>
        <v>190</v>
      </c>
      <c r="I190" s="102" t="str">
        <f ca="1">IF($B190&gt;gamesPerRound,"","White "&amp;OFFSET(Pairings!$D$1,gamesPerRound+H190,0))</f>
        <v>White S.20</v>
      </c>
      <c r="J190" s="103" t="s">
        <v>450</v>
      </c>
      <c r="K190" s="102" t="str">
        <f ca="1">IF($B190&gt;gamesPerRound,"","Black "&amp;OFFSET(Pairings!$E$1,gamesPerRound+H190,0))</f>
        <v>Black G.20</v>
      </c>
      <c r="L190" s="104"/>
      <c r="M190" s="100" t="s">
        <v>453</v>
      </c>
      <c r="N190" s="101">
        <f t="shared" si="8"/>
        <v>190</v>
      </c>
      <c r="O190" s="102" t="str">
        <f ca="1">IF($B190&gt;gamesPerRound,"","White "&amp;OFFSET(Pairings!$D$1,2*gamesPerRound+N190,0))</f>
        <v>White J.20</v>
      </c>
      <c r="P190" s="103" t="s">
        <v>450</v>
      </c>
      <c r="Q190" s="102" t="str">
        <f ca="1">IF($B190&gt;gamesPerRound,"","Black "&amp;OFFSET(Pairings!$E$1,2*gamesPerRound+N190,0))</f>
        <v>Black P.20</v>
      </c>
      <c r="R190" s="104"/>
    </row>
    <row r="191" spans="1:18" s="106" customFormat="1" ht="113.25" customHeight="1" x14ac:dyDescent="0.2">
      <c r="A191" s="100" t="s">
        <v>451</v>
      </c>
      <c r="B191" s="101">
        <f t="shared" si="6"/>
        <v>191</v>
      </c>
      <c r="C191" s="102" t="str">
        <f>IF($B191&gt;gamesPerRound,"","White "&amp;Pairings!D192)</f>
        <v/>
      </c>
      <c r="D191" s="103" t="s">
        <v>450</v>
      </c>
      <c r="E191" s="102" t="str">
        <f>IF($B191&gt;gamesPerRound,"","Black "&amp;Pairings!E192)</f>
        <v/>
      </c>
      <c r="F191" s="104"/>
      <c r="G191" s="100" t="s">
        <v>452</v>
      </c>
      <c r="H191" s="101">
        <f t="shared" si="7"/>
        <v>191</v>
      </c>
      <c r="I191" s="102" t="str">
        <f ca="1">IF($B191&gt;gamesPerRound,"","White "&amp;OFFSET(Pairings!$D$1,gamesPerRound+H191,0))</f>
        <v/>
      </c>
      <c r="J191" s="103" t="s">
        <v>450</v>
      </c>
      <c r="K191" s="102" t="str">
        <f ca="1">IF($B191&gt;gamesPerRound,"","Black "&amp;OFFSET(Pairings!$E$1,gamesPerRound+H191,0))</f>
        <v/>
      </c>
      <c r="L191" s="104"/>
      <c r="M191" s="100" t="s">
        <v>453</v>
      </c>
      <c r="N191" s="101">
        <f t="shared" si="8"/>
        <v>191</v>
      </c>
      <c r="O191" s="102" t="str">
        <f ca="1">IF($B191&gt;gamesPerRound,"","White "&amp;OFFSET(Pairings!$D$1,2*gamesPerRound+N191,0))</f>
        <v/>
      </c>
      <c r="P191" s="103" t="s">
        <v>450</v>
      </c>
      <c r="Q191" s="102" t="str">
        <f ca="1">IF($B191&gt;gamesPerRound,"","Black "&amp;OFFSET(Pairings!$E$1,2*gamesPerRound+N191,0))</f>
        <v/>
      </c>
      <c r="R191" s="104"/>
    </row>
    <row r="192" spans="1:18" s="106" customFormat="1" ht="113.25" customHeight="1" x14ac:dyDescent="0.2">
      <c r="A192" s="100" t="s">
        <v>451</v>
      </c>
      <c r="B192" s="101">
        <f t="shared" si="6"/>
        <v>192</v>
      </c>
      <c r="C192" s="102" t="str">
        <f>IF($B192&gt;gamesPerRound,"","White "&amp;Pairings!D193)</f>
        <v/>
      </c>
      <c r="D192" s="103" t="s">
        <v>450</v>
      </c>
      <c r="E192" s="102" t="str">
        <f>IF($B192&gt;gamesPerRound,"","Black "&amp;Pairings!E193)</f>
        <v/>
      </c>
      <c r="F192" s="104"/>
      <c r="G192" s="100" t="s">
        <v>452</v>
      </c>
      <c r="H192" s="101">
        <f t="shared" si="7"/>
        <v>192</v>
      </c>
      <c r="I192" s="102" t="str">
        <f ca="1">IF($B192&gt;gamesPerRound,"","White "&amp;OFFSET(Pairings!$D$1,gamesPerRound+H192,0))</f>
        <v/>
      </c>
      <c r="J192" s="103" t="s">
        <v>450</v>
      </c>
      <c r="K192" s="102" t="str">
        <f ca="1">IF($B192&gt;gamesPerRound,"","Black "&amp;OFFSET(Pairings!$E$1,gamesPerRound+H192,0))</f>
        <v/>
      </c>
      <c r="L192" s="104"/>
      <c r="M192" s="100" t="s">
        <v>453</v>
      </c>
      <c r="N192" s="101">
        <f t="shared" si="8"/>
        <v>192</v>
      </c>
      <c r="O192" s="102" t="str">
        <f ca="1">IF($B192&gt;gamesPerRound,"","White "&amp;OFFSET(Pairings!$D$1,2*gamesPerRound+N192,0))</f>
        <v/>
      </c>
      <c r="P192" s="103" t="s">
        <v>450</v>
      </c>
      <c r="Q192" s="102" t="str">
        <f ca="1">IF($B192&gt;gamesPerRound,"","Black "&amp;OFFSET(Pairings!$E$1,2*gamesPerRound+N192,0))</f>
        <v/>
      </c>
      <c r="R192" s="104"/>
    </row>
    <row r="193" spans="1:18" s="106" customFormat="1" ht="113.25" customHeight="1" x14ac:dyDescent="0.2">
      <c r="A193" s="100" t="s">
        <v>451</v>
      </c>
      <c r="B193" s="101">
        <f t="shared" si="6"/>
        <v>193</v>
      </c>
      <c r="C193" s="102" t="str">
        <f>IF($B193&gt;gamesPerRound,"","White "&amp;Pairings!D194)</f>
        <v/>
      </c>
      <c r="D193" s="103" t="s">
        <v>450</v>
      </c>
      <c r="E193" s="102" t="str">
        <f>IF($B193&gt;gamesPerRound,"","Black "&amp;Pairings!E194)</f>
        <v/>
      </c>
      <c r="F193" s="104"/>
      <c r="G193" s="100" t="s">
        <v>452</v>
      </c>
      <c r="H193" s="101">
        <f t="shared" si="7"/>
        <v>193</v>
      </c>
      <c r="I193" s="102" t="str">
        <f ca="1">IF($B193&gt;gamesPerRound,"","White "&amp;OFFSET(Pairings!$D$1,gamesPerRound+H193,0))</f>
        <v/>
      </c>
      <c r="J193" s="103" t="s">
        <v>450</v>
      </c>
      <c r="K193" s="102" t="str">
        <f ca="1">IF($B193&gt;gamesPerRound,"","Black "&amp;OFFSET(Pairings!$E$1,gamesPerRound+H193,0))</f>
        <v/>
      </c>
      <c r="L193" s="104"/>
      <c r="M193" s="100" t="s">
        <v>453</v>
      </c>
      <c r="N193" s="101">
        <f t="shared" si="8"/>
        <v>193</v>
      </c>
      <c r="O193" s="102" t="str">
        <f ca="1">IF($B193&gt;gamesPerRound,"","White "&amp;OFFSET(Pairings!$D$1,2*gamesPerRound+N193,0))</f>
        <v/>
      </c>
      <c r="P193" s="103" t="s">
        <v>450</v>
      </c>
      <c r="Q193" s="102" t="str">
        <f ca="1">IF($B193&gt;gamesPerRound,"","Black "&amp;OFFSET(Pairings!$E$1,2*gamesPerRound+N193,0))</f>
        <v/>
      </c>
      <c r="R193" s="104"/>
    </row>
    <row r="194" spans="1:18" s="106" customFormat="1" ht="113.25" customHeight="1" x14ac:dyDescent="0.2">
      <c r="A194" s="100" t="s">
        <v>451</v>
      </c>
      <c r="B194" s="101">
        <f t="shared" si="6"/>
        <v>194</v>
      </c>
      <c r="C194" s="102" t="str">
        <f>IF($B194&gt;gamesPerRound,"","White "&amp;Pairings!D195)</f>
        <v/>
      </c>
      <c r="D194" s="103" t="s">
        <v>450</v>
      </c>
      <c r="E194" s="102" t="str">
        <f>IF($B194&gt;gamesPerRound,"","Black "&amp;Pairings!E195)</f>
        <v/>
      </c>
      <c r="F194" s="104"/>
      <c r="G194" s="100" t="s">
        <v>452</v>
      </c>
      <c r="H194" s="101">
        <f t="shared" si="7"/>
        <v>194</v>
      </c>
      <c r="I194" s="102" t="str">
        <f ca="1">IF($B194&gt;gamesPerRound,"","White "&amp;OFFSET(Pairings!$D$1,gamesPerRound+H194,0))</f>
        <v/>
      </c>
      <c r="J194" s="103" t="s">
        <v>450</v>
      </c>
      <c r="K194" s="102" t="str">
        <f ca="1">IF($B194&gt;gamesPerRound,"","Black "&amp;OFFSET(Pairings!$E$1,gamesPerRound+H194,0))</f>
        <v/>
      </c>
      <c r="L194" s="104"/>
      <c r="M194" s="100" t="s">
        <v>453</v>
      </c>
      <c r="N194" s="101">
        <f t="shared" si="8"/>
        <v>194</v>
      </c>
      <c r="O194" s="102" t="str">
        <f ca="1">IF($B194&gt;gamesPerRound,"","White "&amp;OFFSET(Pairings!$D$1,2*gamesPerRound+N194,0))</f>
        <v/>
      </c>
      <c r="P194" s="103" t="s">
        <v>450</v>
      </c>
      <c r="Q194" s="102" t="str">
        <f ca="1">IF($B194&gt;gamesPerRound,"","Black "&amp;OFFSET(Pairings!$E$1,2*gamesPerRound+N194,0))</f>
        <v/>
      </c>
      <c r="R194" s="104"/>
    </row>
    <row r="195" spans="1:18" s="106" customFormat="1" ht="113.25" customHeight="1" x14ac:dyDescent="0.2">
      <c r="A195" s="100" t="s">
        <v>451</v>
      </c>
      <c r="B195" s="101">
        <f t="shared" ref="B195:B200" si="9">B194+1</f>
        <v>195</v>
      </c>
      <c r="C195" s="102" t="str">
        <f>IF($B195&gt;gamesPerRound,"","White "&amp;Pairings!D196)</f>
        <v/>
      </c>
      <c r="D195" s="103" t="s">
        <v>450</v>
      </c>
      <c r="E195" s="102" t="str">
        <f>IF($B195&gt;gamesPerRound,"","Black "&amp;Pairings!E196)</f>
        <v/>
      </c>
      <c r="F195" s="104"/>
      <c r="G195" s="100" t="s">
        <v>452</v>
      </c>
      <c r="H195" s="101">
        <f t="shared" ref="H195:H200" si="10">H194+1</f>
        <v>195</v>
      </c>
      <c r="I195" s="102" t="str">
        <f ca="1">IF($B195&gt;gamesPerRound,"","White "&amp;OFFSET(Pairings!$D$1,gamesPerRound+H195,0))</f>
        <v/>
      </c>
      <c r="J195" s="103" t="s">
        <v>450</v>
      </c>
      <c r="K195" s="102" t="str">
        <f ca="1">IF($B195&gt;gamesPerRound,"","Black "&amp;OFFSET(Pairings!$E$1,gamesPerRound+H195,0))</f>
        <v/>
      </c>
      <c r="L195" s="104"/>
      <c r="M195" s="100" t="s">
        <v>453</v>
      </c>
      <c r="N195" s="101">
        <f t="shared" ref="N195:N200" si="11">N194+1</f>
        <v>195</v>
      </c>
      <c r="O195" s="102" t="str">
        <f ca="1">IF($B195&gt;gamesPerRound,"","White "&amp;OFFSET(Pairings!$D$1,2*gamesPerRound+N195,0))</f>
        <v/>
      </c>
      <c r="P195" s="103" t="s">
        <v>450</v>
      </c>
      <c r="Q195" s="102" t="str">
        <f ca="1">IF($B195&gt;gamesPerRound,"","Black "&amp;OFFSET(Pairings!$E$1,2*gamesPerRound+N195,0))</f>
        <v/>
      </c>
      <c r="R195" s="104"/>
    </row>
    <row r="196" spans="1:18" s="106" customFormat="1" ht="113.25" customHeight="1" x14ac:dyDescent="0.2">
      <c r="A196" s="100" t="s">
        <v>451</v>
      </c>
      <c r="B196" s="101">
        <f t="shared" si="9"/>
        <v>196</v>
      </c>
      <c r="C196" s="102" t="str">
        <f>IF($B196&gt;gamesPerRound,"","White "&amp;Pairings!D197)</f>
        <v/>
      </c>
      <c r="D196" s="103" t="s">
        <v>450</v>
      </c>
      <c r="E196" s="102" t="str">
        <f>IF($B196&gt;gamesPerRound,"","Black "&amp;Pairings!E197)</f>
        <v/>
      </c>
      <c r="F196" s="104"/>
      <c r="G196" s="100" t="s">
        <v>452</v>
      </c>
      <c r="H196" s="101">
        <f t="shared" si="10"/>
        <v>196</v>
      </c>
      <c r="I196" s="102" t="str">
        <f ca="1">IF($B196&gt;gamesPerRound,"","White "&amp;OFFSET(Pairings!$D$1,gamesPerRound+H196,0))</f>
        <v/>
      </c>
      <c r="J196" s="103" t="s">
        <v>450</v>
      </c>
      <c r="K196" s="102" t="str">
        <f ca="1">IF($B196&gt;gamesPerRound,"","Black "&amp;OFFSET(Pairings!$E$1,gamesPerRound+H196,0))</f>
        <v/>
      </c>
      <c r="L196" s="104"/>
      <c r="M196" s="100" t="s">
        <v>453</v>
      </c>
      <c r="N196" s="101">
        <f t="shared" si="11"/>
        <v>196</v>
      </c>
      <c r="O196" s="102" t="str">
        <f ca="1">IF($B196&gt;gamesPerRound,"","White "&amp;OFFSET(Pairings!$D$1,2*gamesPerRound+N196,0))</f>
        <v/>
      </c>
      <c r="P196" s="103" t="s">
        <v>450</v>
      </c>
      <c r="Q196" s="102" t="str">
        <f ca="1">IF($B196&gt;gamesPerRound,"","Black "&amp;OFFSET(Pairings!$E$1,2*gamesPerRound+N196,0))</f>
        <v/>
      </c>
      <c r="R196" s="104"/>
    </row>
    <row r="197" spans="1:18" s="106" customFormat="1" ht="113.25" customHeight="1" x14ac:dyDescent="0.2">
      <c r="A197" s="100" t="s">
        <v>451</v>
      </c>
      <c r="B197" s="101">
        <f t="shared" si="9"/>
        <v>197</v>
      </c>
      <c r="C197" s="102" t="str">
        <f>IF($B197&gt;gamesPerRound,"","White "&amp;Pairings!D198)</f>
        <v/>
      </c>
      <c r="D197" s="103" t="s">
        <v>450</v>
      </c>
      <c r="E197" s="102" t="str">
        <f>IF($B197&gt;gamesPerRound,"","Black "&amp;Pairings!E198)</f>
        <v/>
      </c>
      <c r="F197" s="104"/>
      <c r="G197" s="100" t="s">
        <v>452</v>
      </c>
      <c r="H197" s="101">
        <f t="shared" si="10"/>
        <v>197</v>
      </c>
      <c r="I197" s="102" t="str">
        <f ca="1">IF($B197&gt;gamesPerRound,"","White "&amp;OFFSET(Pairings!$D$1,gamesPerRound+H197,0))</f>
        <v/>
      </c>
      <c r="J197" s="103" t="s">
        <v>450</v>
      </c>
      <c r="K197" s="102" t="str">
        <f ca="1">IF($B197&gt;gamesPerRound,"","Black "&amp;OFFSET(Pairings!$E$1,gamesPerRound+H197,0))</f>
        <v/>
      </c>
      <c r="L197" s="104"/>
      <c r="M197" s="100" t="s">
        <v>453</v>
      </c>
      <c r="N197" s="101">
        <f t="shared" si="11"/>
        <v>197</v>
      </c>
      <c r="O197" s="102" t="str">
        <f ca="1">IF($B197&gt;gamesPerRound,"","White "&amp;OFFSET(Pairings!$D$1,2*gamesPerRound+N197,0))</f>
        <v/>
      </c>
      <c r="P197" s="103" t="s">
        <v>450</v>
      </c>
      <c r="Q197" s="102" t="str">
        <f ca="1">IF($B197&gt;gamesPerRound,"","Black "&amp;OFFSET(Pairings!$E$1,2*gamesPerRound+N197,0))</f>
        <v/>
      </c>
      <c r="R197" s="104"/>
    </row>
    <row r="198" spans="1:18" s="106" customFormat="1" ht="113.25" customHeight="1" x14ac:dyDescent="0.2">
      <c r="A198" s="100" t="s">
        <v>451</v>
      </c>
      <c r="B198" s="101">
        <f t="shared" si="9"/>
        <v>198</v>
      </c>
      <c r="C198" s="102" t="str">
        <f>IF($B198&gt;gamesPerRound,"","White "&amp;Pairings!D199)</f>
        <v/>
      </c>
      <c r="D198" s="103" t="s">
        <v>450</v>
      </c>
      <c r="E198" s="102" t="str">
        <f>IF($B198&gt;gamesPerRound,"","Black "&amp;Pairings!E199)</f>
        <v/>
      </c>
      <c r="F198" s="104"/>
      <c r="G198" s="100" t="s">
        <v>452</v>
      </c>
      <c r="H198" s="101">
        <f t="shared" si="10"/>
        <v>198</v>
      </c>
      <c r="I198" s="102" t="str">
        <f ca="1">IF($B198&gt;gamesPerRound,"","White "&amp;OFFSET(Pairings!$D$1,gamesPerRound+H198,0))</f>
        <v/>
      </c>
      <c r="J198" s="103" t="s">
        <v>450</v>
      </c>
      <c r="K198" s="102" t="str">
        <f ca="1">IF($B198&gt;gamesPerRound,"","Black "&amp;OFFSET(Pairings!$E$1,gamesPerRound+H198,0))</f>
        <v/>
      </c>
      <c r="L198" s="104"/>
      <c r="M198" s="100" t="s">
        <v>453</v>
      </c>
      <c r="N198" s="101">
        <f t="shared" si="11"/>
        <v>198</v>
      </c>
      <c r="O198" s="102" t="str">
        <f ca="1">IF($B198&gt;gamesPerRound,"","White "&amp;OFFSET(Pairings!$D$1,2*gamesPerRound+N198,0))</f>
        <v/>
      </c>
      <c r="P198" s="103" t="s">
        <v>450</v>
      </c>
      <c r="Q198" s="102" t="str">
        <f ca="1">IF($B198&gt;gamesPerRound,"","Black "&amp;OFFSET(Pairings!$E$1,2*gamesPerRound+N198,0))</f>
        <v/>
      </c>
      <c r="R198" s="104"/>
    </row>
    <row r="199" spans="1:18" s="106" customFormat="1" ht="113.25" customHeight="1" x14ac:dyDescent="0.2">
      <c r="A199" s="100" t="s">
        <v>451</v>
      </c>
      <c r="B199" s="101">
        <f t="shared" si="9"/>
        <v>199</v>
      </c>
      <c r="C199" s="102" t="str">
        <f>IF($B199&gt;gamesPerRound,"","White "&amp;Pairings!D200)</f>
        <v/>
      </c>
      <c r="D199" s="103" t="s">
        <v>450</v>
      </c>
      <c r="E199" s="102" t="str">
        <f>IF($B199&gt;gamesPerRound,"","Black "&amp;Pairings!E200)</f>
        <v/>
      </c>
      <c r="F199" s="104"/>
      <c r="G199" s="100" t="s">
        <v>452</v>
      </c>
      <c r="H199" s="101">
        <f t="shared" si="10"/>
        <v>199</v>
      </c>
      <c r="I199" s="102" t="str">
        <f ca="1">IF($B199&gt;gamesPerRound,"","White "&amp;OFFSET(Pairings!$D$1,gamesPerRound+H199,0))</f>
        <v/>
      </c>
      <c r="J199" s="103" t="s">
        <v>450</v>
      </c>
      <c r="K199" s="102" t="str">
        <f ca="1">IF($B199&gt;gamesPerRound,"","Black "&amp;OFFSET(Pairings!$E$1,gamesPerRound+H199,0))</f>
        <v/>
      </c>
      <c r="L199" s="104"/>
      <c r="M199" s="100" t="s">
        <v>453</v>
      </c>
      <c r="N199" s="101">
        <f t="shared" si="11"/>
        <v>199</v>
      </c>
      <c r="O199" s="102" t="str">
        <f ca="1">IF($B199&gt;gamesPerRound,"","White "&amp;OFFSET(Pairings!$D$1,2*gamesPerRound+N199,0))</f>
        <v/>
      </c>
      <c r="P199" s="103" t="s">
        <v>450</v>
      </c>
      <c r="Q199" s="102" t="str">
        <f ca="1">IF($B199&gt;gamesPerRound,"","Black "&amp;OFFSET(Pairings!$E$1,2*gamesPerRound+N199,0))</f>
        <v/>
      </c>
      <c r="R199" s="104"/>
    </row>
    <row r="200" spans="1:18" s="106" customFormat="1" ht="113.25" customHeight="1" x14ac:dyDescent="0.2">
      <c r="A200" s="100" t="s">
        <v>451</v>
      </c>
      <c r="B200" s="101">
        <f t="shared" si="9"/>
        <v>200</v>
      </c>
      <c r="C200" s="102" t="str">
        <f>IF($B200&gt;gamesPerRound,"","White "&amp;Pairings!D201)</f>
        <v/>
      </c>
      <c r="D200" s="103" t="s">
        <v>450</v>
      </c>
      <c r="E200" s="102" t="str">
        <f>IF($B200&gt;gamesPerRound,"","Black "&amp;Pairings!E201)</f>
        <v/>
      </c>
      <c r="F200" s="104"/>
      <c r="G200" s="100" t="s">
        <v>452</v>
      </c>
      <c r="H200" s="101">
        <f t="shared" si="10"/>
        <v>200</v>
      </c>
      <c r="I200" s="102" t="str">
        <f ca="1">IF($B200&gt;gamesPerRound,"","White "&amp;OFFSET(Pairings!$D$1,gamesPerRound+H200,0))</f>
        <v/>
      </c>
      <c r="J200" s="103" t="s">
        <v>450</v>
      </c>
      <c r="K200" s="102" t="str">
        <f ca="1">IF($B200&gt;gamesPerRound,"","Black "&amp;OFFSET(Pairings!$E$1,gamesPerRound+H200,0))</f>
        <v/>
      </c>
      <c r="L200" s="104"/>
      <c r="M200" s="100" t="s">
        <v>453</v>
      </c>
      <c r="N200" s="101">
        <f t="shared" si="11"/>
        <v>200</v>
      </c>
      <c r="O200" s="102" t="str">
        <f ca="1">IF($B200&gt;gamesPerRound,"","White "&amp;OFFSET(Pairings!$D$1,2*gamesPerRound+N200,0))</f>
        <v/>
      </c>
      <c r="P200" s="103" t="s">
        <v>450</v>
      </c>
      <c r="Q200" s="102" t="str">
        <f ca="1">IF($B200&gt;gamesPerRound,"","Black "&amp;OFFSET(Pairings!$E$1,2*gamesPerRound+N200,0))</f>
        <v/>
      </c>
      <c r="R200" s="104"/>
    </row>
    <row r="201" spans="1:18" ht="113.25" customHeight="1" x14ac:dyDescent="0.2"/>
  </sheetData>
  <sheetProtection sheet="1" objects="1" scenarios="1"/>
  <phoneticPr fontId="0" type="noConversion"/>
  <pageMargins left="0.23622047244094491" right="0.23622047244094491" top="0.19685039370078741" bottom="0.19685039370078741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5703125" style="47" bestFit="1" customWidth="1"/>
    <col min="2" max="2" width="7.7109375" style="32" bestFit="1" customWidth="1"/>
    <col min="3" max="3" width="6.85546875" style="32" bestFit="1" customWidth="1"/>
    <col min="4" max="4" width="7.28515625" style="1" bestFit="1" customWidth="1"/>
    <col min="5" max="5" width="6.85546875" style="1" bestFit="1" customWidth="1"/>
    <col min="6" max="7" width="9.140625" style="32" bestFit="1"/>
    <col min="8" max="8" width="16.7109375" style="87" bestFit="1" customWidth="1"/>
    <col min="9" max="9" width="5.140625" style="1" customWidth="1"/>
    <col min="10" max="15" width="5.28515625" style="1" customWidth="1"/>
    <col min="16" max="16384" width="9.140625" style="1"/>
  </cols>
  <sheetData>
    <row r="1" spans="1:8" s="82" customFormat="1" ht="25.5" customHeight="1" x14ac:dyDescent="0.2">
      <c r="A1" s="83" t="s">
        <v>120</v>
      </c>
      <c r="B1" s="84" t="s">
        <v>0</v>
      </c>
      <c r="C1" s="84" t="s">
        <v>12</v>
      </c>
      <c r="D1" s="82" t="s">
        <v>1</v>
      </c>
      <c r="E1" s="82" t="s">
        <v>2</v>
      </c>
      <c r="F1" s="85" t="s">
        <v>381</v>
      </c>
      <c r="G1" s="85" t="s">
        <v>382</v>
      </c>
      <c r="H1" s="86" t="s">
        <v>448</v>
      </c>
    </row>
    <row r="2" spans="1:8" x14ac:dyDescent="0.2">
      <c r="A2" s="47">
        <v>0</v>
      </c>
      <c r="B2" s="32">
        <f>IF(INT(A2/gamesPerRound)&lt;rounds,1+INT(A2/gamesPerRound),"")</f>
        <v>1</v>
      </c>
      <c r="C2" s="32">
        <f>1+MOD(A2,gamesPerRound)</f>
        <v>1</v>
      </c>
      <c r="D2" s="1" t="str">
        <f ca="1">IF($B2&gt;rounds,"",OFFSET(AllPairings!D$1,startRow-1+$A2,0))</f>
        <v>F.01</v>
      </c>
      <c r="E2" s="1" t="str">
        <f ca="1">IF($B2&gt;rounds,"",OFFSET(AllPairings!E$1,startRow-1+$A2,0))</f>
        <v>R.01</v>
      </c>
      <c r="F2" s="46" t="e">
        <f ca="1">VLOOKUP($C2,OFFSET(ResultsInput!$B$2,($B2-1)*gamesPerRound,0,gamesPerRound,6),5,FALSE)</f>
        <v>#N/A</v>
      </c>
      <c r="G2" s="46" t="e">
        <f ca="1">VLOOKUP($C2,OFFSET(ResultsInput!$B$2,($B2-1)*gamesPerRound,0,gamesPerRound,6),6,FALSE)</f>
        <v>#N/A</v>
      </c>
      <c r="H2" s="87" t="str">
        <f ca="1">D2</f>
        <v>F.01</v>
      </c>
    </row>
    <row r="3" spans="1:8" x14ac:dyDescent="0.2">
      <c r="A3" s="47">
        <v>1</v>
      </c>
      <c r="B3" s="32">
        <f t="shared" ref="B3:B66" si="0">IF(INT(A3/gamesPerRound)&lt;rounds,1+INT(A3/gamesPerRound),"")</f>
        <v>1</v>
      </c>
      <c r="C3" s="32">
        <f t="shared" ref="C3:C66" si="1">1+MOD(A3,gamesPerRound)</f>
        <v>2</v>
      </c>
      <c r="D3" s="1" t="str">
        <f ca="1">IF($B3&gt;rounds,"",OFFSET(AllPairings!D$1,startRow-1+$A3,0))</f>
        <v>Q.01</v>
      </c>
      <c r="E3" s="1" t="str">
        <f ca="1">IF($B3&gt;rounds,"",OFFSET(AllPairings!E$1,startRow-1+$A3,0))</f>
        <v>O.01</v>
      </c>
      <c r="F3" s="46" t="e">
        <f ca="1">VLOOKUP($C3,OFFSET(ResultsInput!$B$2,($B3-1)*gamesPerRound,0,gamesPerRound,6),5,FALSE)</f>
        <v>#N/A</v>
      </c>
      <c r="G3" s="46" t="e">
        <f ca="1">VLOOKUP($C3,OFFSET(ResultsInput!$B$2,($B3-1)*gamesPerRound,0,gamesPerRound,6),6,FALSE)</f>
        <v>#N/A</v>
      </c>
      <c r="H3" s="87" t="str">
        <f t="shared" ref="H3:H66" ca="1" si="2">D3</f>
        <v>Q.01</v>
      </c>
    </row>
    <row r="4" spans="1:8" x14ac:dyDescent="0.2">
      <c r="A4" s="47">
        <v>2</v>
      </c>
      <c r="B4" s="32">
        <f t="shared" si="0"/>
        <v>1</v>
      </c>
      <c r="C4" s="32">
        <f t="shared" si="1"/>
        <v>3</v>
      </c>
      <c r="D4" s="1" t="str">
        <f ca="1">IF($B4&gt;rounds,"",OFFSET(AllPairings!D$1,startRow-1+$A4,0))</f>
        <v>I.01</v>
      </c>
      <c r="E4" s="1" t="str">
        <f ca="1">IF($B4&gt;rounds,"",OFFSET(AllPairings!E$1,startRow-1+$A4,0))</f>
        <v>S.01</v>
      </c>
      <c r="F4" s="46" t="e">
        <f ca="1">VLOOKUP($C4,OFFSET(ResultsInput!$B$2,($B4-1)*gamesPerRound,0,gamesPerRound,6),5,FALSE)</f>
        <v>#N/A</v>
      </c>
      <c r="G4" s="46" t="e">
        <f ca="1">VLOOKUP($C4,OFFSET(ResultsInput!$B$2,($B4-1)*gamesPerRound,0,gamesPerRound,6),6,FALSE)</f>
        <v>#N/A</v>
      </c>
      <c r="H4" s="87" t="str">
        <f t="shared" ca="1" si="2"/>
        <v>I.01</v>
      </c>
    </row>
    <row r="5" spans="1:8" x14ac:dyDescent="0.2">
      <c r="A5" s="47">
        <v>3</v>
      </c>
      <c r="B5" s="32">
        <f t="shared" si="0"/>
        <v>1</v>
      </c>
      <c r="C5" s="32">
        <f t="shared" si="1"/>
        <v>4</v>
      </c>
      <c r="D5" s="1" t="str">
        <f ca="1">IF($B5&gt;rounds,"",OFFSET(AllPairings!D$1,startRow-1+$A5,0))</f>
        <v>N.01</v>
      </c>
      <c r="E5" s="1" t="str">
        <f ca="1">IF($B5&gt;rounds,"",OFFSET(AllPairings!E$1,startRow-1+$A5,0))</f>
        <v>H.01</v>
      </c>
      <c r="F5" s="46" t="e">
        <f ca="1">VLOOKUP($C5,OFFSET(ResultsInput!$B$2,($B5-1)*gamesPerRound,0,gamesPerRound,6),5,FALSE)</f>
        <v>#N/A</v>
      </c>
      <c r="G5" s="46" t="e">
        <f ca="1">VLOOKUP($C5,OFFSET(ResultsInput!$B$2,($B5-1)*gamesPerRound,0,gamesPerRound,6),6,FALSE)</f>
        <v>#N/A</v>
      </c>
      <c r="H5" s="87" t="str">
        <f t="shared" ca="1" si="2"/>
        <v>N.01</v>
      </c>
    </row>
    <row r="6" spans="1:8" x14ac:dyDescent="0.2">
      <c r="A6" s="47">
        <v>4</v>
      </c>
      <c r="B6" s="32">
        <f t="shared" si="0"/>
        <v>1</v>
      </c>
      <c r="C6" s="32">
        <f t="shared" si="1"/>
        <v>5</v>
      </c>
      <c r="D6" s="1" t="str">
        <f ca="1">IF($B6&gt;rounds,"",OFFSET(AllPairings!D$1,startRow-1+$A6,0))</f>
        <v>C.01</v>
      </c>
      <c r="E6" s="1" t="str">
        <f ca="1">IF($B6&gt;rounds,"",OFFSET(AllPairings!E$1,startRow-1+$A6,0))</f>
        <v>L.01</v>
      </c>
      <c r="F6" s="46" t="e">
        <f ca="1">VLOOKUP($C6,OFFSET(ResultsInput!$B$2,($B6-1)*gamesPerRound,0,gamesPerRound,6),5,FALSE)</f>
        <v>#N/A</v>
      </c>
      <c r="G6" s="46" t="e">
        <f ca="1">VLOOKUP($C6,OFFSET(ResultsInput!$B$2,($B6-1)*gamesPerRound,0,gamesPerRound,6),6,FALSE)</f>
        <v>#N/A</v>
      </c>
      <c r="H6" s="87" t="str">
        <f t="shared" ca="1" si="2"/>
        <v>C.01</v>
      </c>
    </row>
    <row r="7" spans="1:8" x14ac:dyDescent="0.2">
      <c r="A7" s="47">
        <v>5</v>
      </c>
      <c r="B7" s="32">
        <f t="shared" si="0"/>
        <v>1</v>
      </c>
      <c r="C7" s="32">
        <f t="shared" si="1"/>
        <v>6</v>
      </c>
      <c r="D7" s="1" t="str">
        <f ca="1">IF($B7&gt;rounds,"",OFFSET(AllPairings!D$1,startRow-1+$A7,0))</f>
        <v>G.01</v>
      </c>
      <c r="E7" s="1" t="str">
        <f ca="1">IF($B7&gt;rounds,"",OFFSET(AllPairings!E$1,startRow-1+$A7,0))</f>
        <v>K.01</v>
      </c>
      <c r="F7" s="46" t="e">
        <f ca="1">VLOOKUP($C7,OFFSET(ResultsInput!$B$2,($B7-1)*gamesPerRound,0,gamesPerRound,6),5,FALSE)</f>
        <v>#N/A</v>
      </c>
      <c r="G7" s="46" t="e">
        <f ca="1">VLOOKUP($C7,OFFSET(ResultsInput!$B$2,($B7-1)*gamesPerRound,0,gamesPerRound,6),6,FALSE)</f>
        <v>#N/A</v>
      </c>
      <c r="H7" s="87" t="str">
        <f t="shared" ca="1" si="2"/>
        <v>G.01</v>
      </c>
    </row>
    <row r="8" spans="1:8" x14ac:dyDescent="0.2">
      <c r="A8" s="47">
        <v>6</v>
      </c>
      <c r="B8" s="32">
        <f t="shared" si="0"/>
        <v>1</v>
      </c>
      <c r="C8" s="32">
        <f t="shared" si="1"/>
        <v>7</v>
      </c>
      <c r="D8" s="1" t="str">
        <f ca="1">IF($B8&gt;rounds,"",OFFSET(AllPairings!D$1,startRow-1+$A8,0))</f>
        <v>E.01</v>
      </c>
      <c r="E8" s="1" t="str">
        <f ca="1">IF($B8&gt;rounds,"",OFFSET(AllPairings!E$1,startRow-1+$A8,0))</f>
        <v>M.01</v>
      </c>
      <c r="F8" s="46" t="e">
        <f ca="1">VLOOKUP($C8,OFFSET(ResultsInput!$B$2,($B8-1)*gamesPerRound,0,gamesPerRound,6),5,FALSE)</f>
        <v>#N/A</v>
      </c>
      <c r="G8" s="46" t="e">
        <f ca="1">VLOOKUP($C8,OFFSET(ResultsInput!$B$2,($B8-1)*gamesPerRound,0,gamesPerRound,6),6,FALSE)</f>
        <v>#N/A</v>
      </c>
      <c r="H8" s="87" t="str">
        <f t="shared" ca="1" si="2"/>
        <v>E.01</v>
      </c>
    </row>
    <row r="9" spans="1:8" x14ac:dyDescent="0.2">
      <c r="A9" s="47">
        <v>7</v>
      </c>
      <c r="B9" s="32">
        <f t="shared" si="0"/>
        <v>1</v>
      </c>
      <c r="C9" s="32">
        <f t="shared" si="1"/>
        <v>8</v>
      </c>
      <c r="D9" s="1" t="str">
        <f ca="1">IF($B9&gt;rounds,"",OFFSET(AllPairings!D$1,startRow-1+$A9,0))</f>
        <v>D.01</v>
      </c>
      <c r="E9" s="1" t="str">
        <f ca="1">IF($B9&gt;rounds,"",OFFSET(AllPairings!E$1,startRow-1+$A9,0))</f>
        <v>J.01</v>
      </c>
      <c r="F9" s="46" t="e">
        <f ca="1">VLOOKUP($C9,OFFSET(ResultsInput!$B$2,($B9-1)*gamesPerRound,0,gamesPerRound,6),5,FALSE)</f>
        <v>#N/A</v>
      </c>
      <c r="G9" s="46" t="e">
        <f ca="1">VLOOKUP($C9,OFFSET(ResultsInput!$B$2,($B9-1)*gamesPerRound,0,gamesPerRound,6),6,FALSE)</f>
        <v>#N/A</v>
      </c>
      <c r="H9" s="87" t="str">
        <f t="shared" ca="1" si="2"/>
        <v>D.01</v>
      </c>
    </row>
    <row r="10" spans="1:8" x14ac:dyDescent="0.2">
      <c r="A10" s="47">
        <v>8</v>
      </c>
      <c r="B10" s="32">
        <f t="shared" si="0"/>
        <v>1</v>
      </c>
      <c r="C10" s="32">
        <f t="shared" si="1"/>
        <v>9</v>
      </c>
      <c r="D10" s="1" t="str">
        <f ca="1">IF($B10&gt;rounds,"",OFFSET(AllPairings!D$1,startRow-1+$A10,0))</f>
        <v>P.01</v>
      </c>
      <c r="E10" s="1" t="str">
        <f ca="1">IF($B10&gt;rounds,"",OFFSET(AllPairings!E$1,startRow-1+$A10,0))</f>
        <v>B.01</v>
      </c>
      <c r="F10" s="46" t="e">
        <f ca="1">VLOOKUP($C10,OFFSET(ResultsInput!$B$2,($B10-1)*gamesPerRound,0,gamesPerRound,6),5,FALSE)</f>
        <v>#N/A</v>
      </c>
      <c r="G10" s="46" t="e">
        <f ca="1">VLOOKUP($C10,OFFSET(ResultsInput!$B$2,($B10-1)*gamesPerRound,0,gamesPerRound,6),6,FALSE)</f>
        <v>#N/A</v>
      </c>
      <c r="H10" s="87" t="str">
        <f t="shared" ca="1" si="2"/>
        <v>P.01</v>
      </c>
    </row>
    <row r="11" spans="1:8" x14ac:dyDescent="0.2">
      <c r="A11" s="47">
        <v>9</v>
      </c>
      <c r="B11" s="32">
        <f t="shared" si="0"/>
        <v>1</v>
      </c>
      <c r="C11" s="32">
        <f t="shared" si="1"/>
        <v>10</v>
      </c>
      <c r="D11" s="1" t="str">
        <f ca="1">IF($B11&gt;rounds,"",OFFSET(AllPairings!D$1,startRow-1+$A11,0))</f>
        <v>M.02</v>
      </c>
      <c r="E11" s="1" t="str">
        <f ca="1">IF($B11&gt;rounds,"",OFFSET(AllPairings!E$1,startRow-1+$A11,0))</f>
        <v>A.01</v>
      </c>
      <c r="F11" s="46" t="e">
        <f ca="1">VLOOKUP($C11,OFFSET(ResultsInput!$B$2,($B11-1)*gamesPerRound,0,gamesPerRound,6),5,FALSE)</f>
        <v>#N/A</v>
      </c>
      <c r="G11" s="46" t="e">
        <f ca="1">VLOOKUP($C11,OFFSET(ResultsInput!$B$2,($B11-1)*gamesPerRound,0,gamesPerRound,6),6,FALSE)</f>
        <v>#N/A</v>
      </c>
      <c r="H11" s="87" t="str">
        <f t="shared" ca="1" si="2"/>
        <v>M.02</v>
      </c>
    </row>
    <row r="12" spans="1:8" x14ac:dyDescent="0.2">
      <c r="A12" s="47">
        <v>10</v>
      </c>
      <c r="B12" s="32">
        <f t="shared" si="0"/>
        <v>1</v>
      </c>
      <c r="C12" s="32">
        <f t="shared" si="1"/>
        <v>11</v>
      </c>
      <c r="D12" s="1" t="str">
        <f ca="1">IF($B12&gt;rounds,"",OFFSET(AllPairings!D$1,startRow-1+$A12,0))</f>
        <v>R.02</v>
      </c>
      <c r="E12" s="1" t="str">
        <f ca="1">IF($B12&gt;rounds,"",OFFSET(AllPairings!E$1,startRow-1+$A12,0))</f>
        <v>O.02</v>
      </c>
      <c r="F12" s="46" t="e">
        <f ca="1">VLOOKUP($C12,OFFSET(ResultsInput!$B$2,($B12-1)*gamesPerRound,0,gamesPerRound,6),5,FALSE)</f>
        <v>#N/A</v>
      </c>
      <c r="G12" s="46" t="e">
        <f ca="1">VLOOKUP($C12,OFFSET(ResultsInput!$B$2,($B12-1)*gamesPerRound,0,gamesPerRound,6),6,FALSE)</f>
        <v>#N/A</v>
      </c>
      <c r="H12" s="87" t="str">
        <f t="shared" ca="1" si="2"/>
        <v>R.02</v>
      </c>
    </row>
    <row r="13" spans="1:8" x14ac:dyDescent="0.2">
      <c r="A13" s="47">
        <v>11</v>
      </c>
      <c r="B13" s="32">
        <f t="shared" si="0"/>
        <v>1</v>
      </c>
      <c r="C13" s="32">
        <f t="shared" si="1"/>
        <v>12</v>
      </c>
      <c r="D13" s="1" t="str">
        <f ca="1">IF($B13&gt;rounds,"",OFFSET(AllPairings!D$1,startRow-1+$A13,0))</f>
        <v>Q.02</v>
      </c>
      <c r="E13" s="1" t="str">
        <f ca="1">IF($B13&gt;rounds,"",OFFSET(AllPairings!E$1,startRow-1+$A13,0))</f>
        <v>L.02</v>
      </c>
      <c r="F13" s="46" t="e">
        <f ca="1">VLOOKUP($C13,OFFSET(ResultsInput!$B$2,($B13-1)*gamesPerRound,0,gamesPerRound,6),5,FALSE)</f>
        <v>#N/A</v>
      </c>
      <c r="G13" s="46" t="e">
        <f ca="1">VLOOKUP($C13,OFFSET(ResultsInput!$B$2,($B13-1)*gamesPerRound,0,gamesPerRound,6),6,FALSE)</f>
        <v>#N/A</v>
      </c>
      <c r="H13" s="87" t="str">
        <f t="shared" ca="1" si="2"/>
        <v>Q.02</v>
      </c>
    </row>
    <row r="14" spans="1:8" x14ac:dyDescent="0.2">
      <c r="A14" s="47">
        <v>12</v>
      </c>
      <c r="B14" s="32">
        <f t="shared" si="0"/>
        <v>1</v>
      </c>
      <c r="C14" s="32">
        <f t="shared" si="1"/>
        <v>13</v>
      </c>
      <c r="D14" s="1" t="str">
        <f ca="1">IF($B14&gt;rounds,"",OFFSET(AllPairings!D$1,startRow-1+$A14,0))</f>
        <v>S.02</v>
      </c>
      <c r="E14" s="1" t="str">
        <f ca="1">IF($B14&gt;rounds,"",OFFSET(AllPairings!E$1,startRow-1+$A14,0))</f>
        <v>K.02</v>
      </c>
      <c r="F14" s="46" t="e">
        <f ca="1">VLOOKUP($C14,OFFSET(ResultsInput!$B$2,($B14-1)*gamesPerRound,0,gamesPerRound,6),5,FALSE)</f>
        <v>#N/A</v>
      </c>
      <c r="G14" s="46" t="e">
        <f ca="1">VLOOKUP($C14,OFFSET(ResultsInput!$B$2,($B14-1)*gamesPerRound,0,gamesPerRound,6),6,FALSE)</f>
        <v>#N/A</v>
      </c>
      <c r="H14" s="87" t="str">
        <f t="shared" ca="1" si="2"/>
        <v>S.02</v>
      </c>
    </row>
    <row r="15" spans="1:8" x14ac:dyDescent="0.2">
      <c r="A15" s="47">
        <v>13</v>
      </c>
      <c r="B15" s="32">
        <f t="shared" si="0"/>
        <v>1</v>
      </c>
      <c r="C15" s="32">
        <f t="shared" si="1"/>
        <v>14</v>
      </c>
      <c r="D15" s="1" t="str">
        <f ca="1">IF($B15&gt;rounds,"",OFFSET(AllPairings!D$1,startRow-1+$A15,0))</f>
        <v>N.02</v>
      </c>
      <c r="E15" s="1" t="str">
        <f ca="1">IF($B15&gt;rounds,"",OFFSET(AllPairings!E$1,startRow-1+$A15,0))</f>
        <v>J.02</v>
      </c>
      <c r="F15" s="46" t="e">
        <f ca="1">VLOOKUP($C15,OFFSET(ResultsInput!$B$2,($B15-1)*gamesPerRound,0,gamesPerRound,6),5,FALSE)</f>
        <v>#N/A</v>
      </c>
      <c r="G15" s="46" t="e">
        <f ca="1">VLOOKUP($C15,OFFSET(ResultsInput!$B$2,($B15-1)*gamesPerRound,0,gamesPerRound,6),6,FALSE)</f>
        <v>#N/A</v>
      </c>
      <c r="H15" s="87" t="str">
        <f t="shared" ca="1" si="2"/>
        <v>N.02</v>
      </c>
    </row>
    <row r="16" spans="1:8" x14ac:dyDescent="0.2">
      <c r="A16" s="47">
        <v>14</v>
      </c>
      <c r="B16" s="32">
        <f t="shared" si="0"/>
        <v>1</v>
      </c>
      <c r="C16" s="32">
        <f t="shared" si="1"/>
        <v>15</v>
      </c>
      <c r="D16" s="1" t="str">
        <f ca="1">IF($B16&gt;rounds,"",OFFSET(AllPairings!D$1,startRow-1+$A16,0))</f>
        <v>D.02</v>
      </c>
      <c r="E16" s="1" t="str">
        <f ca="1">IF($B16&gt;rounds,"",OFFSET(AllPairings!E$1,startRow-1+$A16,0))</f>
        <v>A.02</v>
      </c>
      <c r="F16" s="46" t="e">
        <f ca="1">VLOOKUP($C16,OFFSET(ResultsInput!$B$2,($B16-1)*gamesPerRound,0,gamesPerRound,6),5,FALSE)</f>
        <v>#N/A</v>
      </c>
      <c r="G16" s="46" t="e">
        <f ca="1">VLOOKUP($C16,OFFSET(ResultsInput!$B$2,($B16-1)*gamesPerRound,0,gamesPerRound,6),6,FALSE)</f>
        <v>#N/A</v>
      </c>
      <c r="H16" s="87" t="str">
        <f t="shared" ca="1" si="2"/>
        <v>D.02</v>
      </c>
    </row>
    <row r="17" spans="1:8" x14ac:dyDescent="0.2">
      <c r="A17" s="47">
        <v>15</v>
      </c>
      <c r="B17" s="32">
        <f t="shared" si="0"/>
        <v>1</v>
      </c>
      <c r="C17" s="32">
        <f t="shared" si="1"/>
        <v>16</v>
      </c>
      <c r="D17" s="1" t="str">
        <f ca="1">IF($B17&gt;rounds,"",OFFSET(AllPairings!D$1,startRow-1+$A17,0))</f>
        <v>H.02</v>
      </c>
      <c r="E17" s="1" t="str">
        <f ca="1">IF($B17&gt;rounds,"",OFFSET(AllPairings!E$1,startRow-1+$A17,0))</f>
        <v>P.02</v>
      </c>
      <c r="F17" s="46" t="e">
        <f ca="1">VLOOKUP($C17,OFFSET(ResultsInput!$B$2,($B17-1)*gamesPerRound,0,gamesPerRound,6),5,FALSE)</f>
        <v>#N/A</v>
      </c>
      <c r="G17" s="46" t="e">
        <f ca="1">VLOOKUP($C17,OFFSET(ResultsInput!$B$2,($B17-1)*gamesPerRound,0,gamesPerRound,6),6,FALSE)</f>
        <v>#N/A</v>
      </c>
      <c r="H17" s="87" t="str">
        <f t="shared" ca="1" si="2"/>
        <v>H.02</v>
      </c>
    </row>
    <row r="18" spans="1:8" x14ac:dyDescent="0.2">
      <c r="A18" s="47">
        <v>16</v>
      </c>
      <c r="B18" s="32">
        <f t="shared" si="0"/>
        <v>1</v>
      </c>
      <c r="C18" s="32">
        <f t="shared" si="1"/>
        <v>17</v>
      </c>
      <c r="D18" s="1" t="str">
        <f ca="1">IF($B18&gt;rounds,"",OFFSET(AllPairings!D$1,startRow-1+$A18,0))</f>
        <v>F.02</v>
      </c>
      <c r="E18" s="1" t="str">
        <f ca="1">IF($B18&gt;rounds,"",OFFSET(AllPairings!E$1,startRow-1+$A18,0))</f>
        <v>I.02</v>
      </c>
      <c r="F18" s="46" t="e">
        <f ca="1">VLOOKUP($C18,OFFSET(ResultsInput!$B$2,($B18-1)*gamesPerRound,0,gamesPerRound,6),5,FALSE)</f>
        <v>#N/A</v>
      </c>
      <c r="G18" s="46" t="e">
        <f ca="1">VLOOKUP($C18,OFFSET(ResultsInput!$B$2,($B18-1)*gamesPerRound,0,gamesPerRound,6),6,FALSE)</f>
        <v>#N/A</v>
      </c>
      <c r="H18" s="87" t="str">
        <f t="shared" ca="1" si="2"/>
        <v>F.02</v>
      </c>
    </row>
    <row r="19" spans="1:8" x14ac:dyDescent="0.2">
      <c r="A19" s="47">
        <v>17</v>
      </c>
      <c r="B19" s="32">
        <f t="shared" si="0"/>
        <v>1</v>
      </c>
      <c r="C19" s="32">
        <f t="shared" si="1"/>
        <v>18</v>
      </c>
      <c r="D19" s="1" t="str">
        <f ca="1">IF($B19&gt;rounds,"",OFFSET(AllPairings!D$1,startRow-1+$A19,0))</f>
        <v>G.02</v>
      </c>
      <c r="E19" s="1" t="str">
        <f ca="1">IF($B19&gt;rounds,"",OFFSET(AllPairings!E$1,startRow-1+$A19,0))</f>
        <v>C.02</v>
      </c>
      <c r="F19" s="46" t="e">
        <f ca="1">VLOOKUP($C19,OFFSET(ResultsInput!$B$2,($B19-1)*gamesPerRound,0,gamesPerRound,6),5,FALSE)</f>
        <v>#N/A</v>
      </c>
      <c r="G19" s="46" t="e">
        <f ca="1">VLOOKUP($C19,OFFSET(ResultsInput!$B$2,($B19-1)*gamesPerRound,0,gamesPerRound,6),6,FALSE)</f>
        <v>#N/A</v>
      </c>
      <c r="H19" s="87" t="str">
        <f t="shared" ca="1" si="2"/>
        <v>G.02</v>
      </c>
    </row>
    <row r="20" spans="1:8" x14ac:dyDescent="0.2">
      <c r="A20" s="47">
        <v>18</v>
      </c>
      <c r="B20" s="32">
        <f t="shared" si="0"/>
        <v>1</v>
      </c>
      <c r="C20" s="32">
        <f t="shared" si="1"/>
        <v>19</v>
      </c>
      <c r="D20" s="1" t="str">
        <f ca="1">IF($B20&gt;rounds,"",OFFSET(AllPairings!D$1,startRow-1+$A20,0))</f>
        <v>E.02</v>
      </c>
      <c r="E20" s="1" t="str">
        <f ca="1">IF($B20&gt;rounds,"",OFFSET(AllPairings!E$1,startRow-1+$A20,0))</f>
        <v>B.02</v>
      </c>
      <c r="F20" s="46" t="e">
        <f ca="1">VLOOKUP($C20,OFFSET(ResultsInput!$B$2,($B20-1)*gamesPerRound,0,gamesPerRound,6),5,FALSE)</f>
        <v>#N/A</v>
      </c>
      <c r="G20" s="46" t="e">
        <f ca="1">VLOOKUP($C20,OFFSET(ResultsInput!$B$2,($B20-1)*gamesPerRound,0,gamesPerRound,6),6,FALSE)</f>
        <v>#N/A</v>
      </c>
      <c r="H20" s="87" t="str">
        <f t="shared" ca="1" si="2"/>
        <v>E.02</v>
      </c>
    </row>
    <row r="21" spans="1:8" x14ac:dyDescent="0.2">
      <c r="A21" s="47">
        <v>19</v>
      </c>
      <c r="B21" s="32">
        <f t="shared" si="0"/>
        <v>1</v>
      </c>
      <c r="C21" s="32">
        <f t="shared" si="1"/>
        <v>20</v>
      </c>
      <c r="D21" s="1" t="str">
        <f ca="1">IF($B21&gt;rounds,"",OFFSET(AllPairings!D$1,startRow-1+$A21,0))</f>
        <v>O.03</v>
      </c>
      <c r="E21" s="1" t="str">
        <f ca="1">IF($B21&gt;rounds,"",OFFSET(AllPairings!E$1,startRow-1+$A21,0))</f>
        <v>D.03</v>
      </c>
      <c r="F21" s="46" t="e">
        <f ca="1">VLOOKUP($C21,OFFSET(ResultsInput!$B$2,($B21-1)*gamesPerRound,0,gamesPerRound,6),5,FALSE)</f>
        <v>#N/A</v>
      </c>
      <c r="G21" s="46" t="e">
        <f ca="1">VLOOKUP($C21,OFFSET(ResultsInput!$B$2,($B21-1)*gamesPerRound,0,gamesPerRound,6),6,FALSE)</f>
        <v>#N/A</v>
      </c>
      <c r="H21" s="87" t="str">
        <f t="shared" ca="1" si="2"/>
        <v>O.03</v>
      </c>
    </row>
    <row r="22" spans="1:8" x14ac:dyDescent="0.2">
      <c r="A22" s="47">
        <v>20</v>
      </c>
      <c r="B22" s="32">
        <f t="shared" si="0"/>
        <v>1</v>
      </c>
      <c r="C22" s="32">
        <f t="shared" si="1"/>
        <v>21</v>
      </c>
      <c r="D22" s="1" t="str">
        <f ca="1">IF($B22&gt;rounds,"",OFFSET(AllPairings!D$1,startRow-1+$A22,0))</f>
        <v>K.03</v>
      </c>
      <c r="E22" s="1" t="str">
        <f ca="1">IF($B22&gt;rounds,"",OFFSET(AllPairings!E$1,startRow-1+$A22,0))</f>
        <v>A.03</v>
      </c>
      <c r="F22" s="46" t="e">
        <f ca="1">VLOOKUP($C22,OFFSET(ResultsInput!$B$2,($B22-1)*gamesPerRound,0,gamesPerRound,6),5,FALSE)</f>
        <v>#N/A</v>
      </c>
      <c r="G22" s="46" t="e">
        <f ca="1">VLOOKUP($C22,OFFSET(ResultsInput!$B$2,($B22-1)*gamesPerRound,0,gamesPerRound,6),6,FALSE)</f>
        <v>#N/A</v>
      </c>
      <c r="H22" s="87" t="str">
        <f t="shared" ca="1" si="2"/>
        <v>K.03</v>
      </c>
    </row>
    <row r="23" spans="1:8" x14ac:dyDescent="0.2">
      <c r="A23" s="47">
        <v>21</v>
      </c>
      <c r="B23" s="32">
        <f t="shared" si="0"/>
        <v>1</v>
      </c>
      <c r="C23" s="32">
        <f t="shared" si="1"/>
        <v>22</v>
      </c>
      <c r="D23" s="1" t="str">
        <f ca="1">IF($B23&gt;rounds,"",OFFSET(AllPairings!D$1,startRow-1+$A23,0))</f>
        <v>P.03</v>
      </c>
      <c r="E23" s="1" t="str">
        <f ca="1">IF($B23&gt;rounds,"",OFFSET(AllPairings!E$1,startRow-1+$A23,0))</f>
        <v>N.03</v>
      </c>
      <c r="F23" s="46" t="e">
        <f ca="1">VLOOKUP($C23,OFFSET(ResultsInput!$B$2,($B23-1)*gamesPerRound,0,gamesPerRound,6),5,FALSE)</f>
        <v>#N/A</v>
      </c>
      <c r="G23" s="46" t="e">
        <f ca="1">VLOOKUP($C23,OFFSET(ResultsInput!$B$2,($B23-1)*gamesPerRound,0,gamesPerRound,6),6,FALSE)</f>
        <v>#N/A</v>
      </c>
      <c r="H23" s="87" t="str">
        <f t="shared" ca="1" si="2"/>
        <v>P.03</v>
      </c>
    </row>
    <row r="24" spans="1:8" x14ac:dyDescent="0.2">
      <c r="A24" s="47">
        <v>22</v>
      </c>
      <c r="B24" s="32">
        <f t="shared" si="0"/>
        <v>1</v>
      </c>
      <c r="C24" s="32">
        <f t="shared" si="1"/>
        <v>23</v>
      </c>
      <c r="D24" s="1" t="str">
        <f ca="1">IF($B24&gt;rounds,"",OFFSET(AllPairings!D$1,startRow-1+$A24,0))</f>
        <v>B.03</v>
      </c>
      <c r="E24" s="1" t="str">
        <f ca="1">IF($B24&gt;rounds,"",OFFSET(AllPairings!E$1,startRow-1+$A24,0))</f>
        <v>G.03</v>
      </c>
      <c r="F24" s="46" t="e">
        <f ca="1">VLOOKUP($C24,OFFSET(ResultsInput!$B$2,($B24-1)*gamesPerRound,0,gamesPerRound,6),5,FALSE)</f>
        <v>#N/A</v>
      </c>
      <c r="G24" s="46" t="e">
        <f ca="1">VLOOKUP($C24,OFFSET(ResultsInput!$B$2,($B24-1)*gamesPerRound,0,gamesPerRound,6),6,FALSE)</f>
        <v>#N/A</v>
      </c>
      <c r="H24" s="87" t="str">
        <f t="shared" ca="1" si="2"/>
        <v>B.03</v>
      </c>
    </row>
    <row r="25" spans="1:8" x14ac:dyDescent="0.2">
      <c r="A25" s="47">
        <v>23</v>
      </c>
      <c r="B25" s="32">
        <f t="shared" si="0"/>
        <v>1</v>
      </c>
      <c r="C25" s="32">
        <f t="shared" si="1"/>
        <v>24</v>
      </c>
      <c r="D25" s="1" t="str">
        <f ca="1">IF($B25&gt;rounds,"",OFFSET(AllPairings!D$1,startRow-1+$A25,0))</f>
        <v>C.03</v>
      </c>
      <c r="E25" s="1" t="str">
        <f ca="1">IF($B25&gt;rounds,"",OFFSET(AllPairings!E$1,startRow-1+$A25,0))</f>
        <v>R.03</v>
      </c>
      <c r="F25" s="46" t="e">
        <f ca="1">VLOOKUP($C25,OFFSET(ResultsInput!$B$2,($B25-1)*gamesPerRound,0,gamesPerRound,6),5,FALSE)</f>
        <v>#N/A</v>
      </c>
      <c r="G25" s="46" t="e">
        <f ca="1">VLOOKUP($C25,OFFSET(ResultsInput!$B$2,($B25-1)*gamesPerRound,0,gamesPerRound,6),6,FALSE)</f>
        <v>#N/A</v>
      </c>
      <c r="H25" s="87" t="str">
        <f t="shared" ca="1" si="2"/>
        <v>C.03</v>
      </c>
    </row>
    <row r="26" spans="1:8" x14ac:dyDescent="0.2">
      <c r="A26" s="47">
        <v>24</v>
      </c>
      <c r="B26" s="32">
        <f t="shared" si="0"/>
        <v>1</v>
      </c>
      <c r="C26" s="32">
        <f t="shared" si="1"/>
        <v>25</v>
      </c>
      <c r="D26" s="1" t="str">
        <f ca="1">IF($B26&gt;rounds,"",OFFSET(AllPairings!D$1,startRow-1+$A26,0))</f>
        <v>J.03</v>
      </c>
      <c r="E26" s="1" t="str">
        <f ca="1">IF($B26&gt;rounds,"",OFFSET(AllPairings!E$1,startRow-1+$A26,0))</f>
        <v>L.03</v>
      </c>
      <c r="F26" s="46" t="e">
        <f ca="1">VLOOKUP($C26,OFFSET(ResultsInput!$B$2,($B26-1)*gamesPerRound,0,gamesPerRound,6),5,FALSE)</f>
        <v>#N/A</v>
      </c>
      <c r="G26" s="46" t="e">
        <f ca="1">VLOOKUP($C26,OFFSET(ResultsInput!$B$2,($B26-1)*gamesPerRound,0,gamesPerRound,6),6,FALSE)</f>
        <v>#N/A</v>
      </c>
      <c r="H26" s="87" t="str">
        <f t="shared" ca="1" si="2"/>
        <v>J.03</v>
      </c>
    </row>
    <row r="27" spans="1:8" x14ac:dyDescent="0.2">
      <c r="A27" s="47">
        <v>25</v>
      </c>
      <c r="B27" s="32">
        <f t="shared" si="0"/>
        <v>1</v>
      </c>
      <c r="C27" s="32">
        <f t="shared" si="1"/>
        <v>26</v>
      </c>
      <c r="D27" s="1" t="str">
        <f ca="1">IF($B27&gt;rounds,"",OFFSET(AllPairings!D$1,startRow-1+$A27,0))</f>
        <v>H.03</v>
      </c>
      <c r="E27" s="1" t="str">
        <f ca="1">IF($B27&gt;rounds,"",OFFSET(AllPairings!E$1,startRow-1+$A27,0))</f>
        <v>Q.03</v>
      </c>
      <c r="F27" s="46" t="e">
        <f ca="1">VLOOKUP($C27,OFFSET(ResultsInput!$B$2,($B27-1)*gamesPerRound,0,gamesPerRound,6),5,FALSE)</f>
        <v>#N/A</v>
      </c>
      <c r="G27" s="46" t="e">
        <f ca="1">VLOOKUP($C27,OFFSET(ResultsInput!$B$2,($B27-1)*gamesPerRound,0,gamesPerRound,6),6,FALSE)</f>
        <v>#N/A</v>
      </c>
      <c r="H27" s="87" t="str">
        <f t="shared" ca="1" si="2"/>
        <v>H.03</v>
      </c>
    </row>
    <row r="28" spans="1:8" x14ac:dyDescent="0.2">
      <c r="A28" s="47">
        <v>26</v>
      </c>
      <c r="B28" s="32">
        <f t="shared" si="0"/>
        <v>1</v>
      </c>
      <c r="C28" s="32">
        <f t="shared" si="1"/>
        <v>27</v>
      </c>
      <c r="D28" s="1" t="str">
        <f ca="1">IF($B28&gt;rounds,"",OFFSET(AllPairings!D$1,startRow-1+$A28,0))</f>
        <v>S.03</v>
      </c>
      <c r="E28" s="1" t="str">
        <f ca="1">IF($B28&gt;rounds,"",OFFSET(AllPairings!E$1,startRow-1+$A28,0))</f>
        <v>M.03</v>
      </c>
      <c r="F28" s="46" t="e">
        <f ca="1">VLOOKUP($C28,OFFSET(ResultsInput!$B$2,($B28-1)*gamesPerRound,0,gamesPerRound,6),5,FALSE)</f>
        <v>#N/A</v>
      </c>
      <c r="G28" s="46" t="e">
        <f ca="1">VLOOKUP($C28,OFFSET(ResultsInput!$B$2,($B28-1)*gamesPerRound,0,gamesPerRound,6),6,FALSE)</f>
        <v>#N/A</v>
      </c>
      <c r="H28" s="87" t="str">
        <f t="shared" ca="1" si="2"/>
        <v>S.03</v>
      </c>
    </row>
    <row r="29" spans="1:8" x14ac:dyDescent="0.2">
      <c r="A29" s="47">
        <v>27</v>
      </c>
      <c r="B29" s="32">
        <f t="shared" si="0"/>
        <v>1</v>
      </c>
      <c r="C29" s="32">
        <f t="shared" si="1"/>
        <v>28</v>
      </c>
      <c r="D29" s="1" t="str">
        <f ca="1">IF($B29&gt;rounds,"",OFFSET(AllPairings!D$1,startRow-1+$A29,0))</f>
        <v>E.03</v>
      </c>
      <c r="E29" s="1" t="str">
        <f ca="1">IF($B29&gt;rounds,"",OFFSET(AllPairings!E$1,startRow-1+$A29,0))</f>
        <v>F.03</v>
      </c>
      <c r="F29" s="46" t="e">
        <f ca="1">VLOOKUP($C29,OFFSET(ResultsInput!$B$2,($B29-1)*gamesPerRound,0,gamesPerRound,6),5,FALSE)</f>
        <v>#N/A</v>
      </c>
      <c r="G29" s="46" t="e">
        <f ca="1">VLOOKUP($C29,OFFSET(ResultsInput!$B$2,($B29-1)*gamesPerRound,0,gamesPerRound,6),6,FALSE)</f>
        <v>#N/A</v>
      </c>
      <c r="H29" s="87" t="str">
        <f t="shared" ca="1" si="2"/>
        <v>E.03</v>
      </c>
    </row>
    <row r="30" spans="1:8" x14ac:dyDescent="0.2">
      <c r="A30" s="47">
        <v>28</v>
      </c>
      <c r="B30" s="32">
        <f t="shared" si="0"/>
        <v>1</v>
      </c>
      <c r="C30" s="32">
        <f t="shared" si="1"/>
        <v>29</v>
      </c>
      <c r="D30" s="1" t="str">
        <f ca="1">IF($B30&gt;rounds,"",OFFSET(AllPairings!D$1,startRow-1+$A30,0))</f>
        <v>M.04</v>
      </c>
      <c r="E30" s="1" t="str">
        <f ca="1">IF($B30&gt;rounds,"",OFFSET(AllPairings!E$1,startRow-1+$A30,0))</f>
        <v>I.03</v>
      </c>
      <c r="F30" s="46" t="e">
        <f ca="1">VLOOKUP($C30,OFFSET(ResultsInput!$B$2,($B30-1)*gamesPerRound,0,gamesPerRound,6),5,FALSE)</f>
        <v>#N/A</v>
      </c>
      <c r="G30" s="46" t="e">
        <f ca="1">VLOOKUP($C30,OFFSET(ResultsInput!$B$2,($B30-1)*gamesPerRound,0,gamesPerRound,6),6,FALSE)</f>
        <v>#N/A</v>
      </c>
      <c r="H30" s="87" t="str">
        <f t="shared" ca="1" si="2"/>
        <v>M.04</v>
      </c>
    </row>
    <row r="31" spans="1:8" x14ac:dyDescent="0.2">
      <c r="A31" s="47">
        <v>29</v>
      </c>
      <c r="B31" s="32">
        <f t="shared" si="0"/>
        <v>1</v>
      </c>
      <c r="C31" s="32">
        <f t="shared" si="1"/>
        <v>30</v>
      </c>
      <c r="D31" s="1" t="str">
        <f ca="1">IF($B31&gt;rounds,"",OFFSET(AllPairings!D$1,startRow-1+$A31,0))</f>
        <v>E.04</v>
      </c>
      <c r="E31" s="1" t="str">
        <f ca="1">IF($B31&gt;rounds,"",OFFSET(AllPairings!E$1,startRow-1+$A31,0))</f>
        <v>H.04</v>
      </c>
      <c r="F31" s="46" t="e">
        <f ca="1">VLOOKUP($C31,OFFSET(ResultsInput!$B$2,($B31-1)*gamesPerRound,0,gamesPerRound,6),5,FALSE)</f>
        <v>#N/A</v>
      </c>
      <c r="G31" s="46" t="e">
        <f ca="1">VLOOKUP($C31,OFFSET(ResultsInput!$B$2,($B31-1)*gamesPerRound,0,gamesPerRound,6),6,FALSE)</f>
        <v>#N/A</v>
      </c>
      <c r="H31" s="87" t="str">
        <f t="shared" ca="1" si="2"/>
        <v>E.04</v>
      </c>
    </row>
    <row r="32" spans="1:8" x14ac:dyDescent="0.2">
      <c r="A32" s="47">
        <v>30</v>
      </c>
      <c r="B32" s="32">
        <f t="shared" si="0"/>
        <v>1</v>
      </c>
      <c r="C32" s="32">
        <f t="shared" si="1"/>
        <v>31</v>
      </c>
      <c r="D32" s="1" t="str">
        <f ca="1">IF($B32&gt;rounds,"",OFFSET(AllPairings!D$1,startRow-1+$A32,0))</f>
        <v>N.04</v>
      </c>
      <c r="E32" s="1" t="str">
        <f ca="1">IF($B32&gt;rounds,"",OFFSET(AllPairings!E$1,startRow-1+$A32,0))</f>
        <v>A.04</v>
      </c>
      <c r="F32" s="46" t="e">
        <f ca="1">VLOOKUP($C32,OFFSET(ResultsInput!$B$2,($B32-1)*gamesPerRound,0,gamesPerRound,6),5,FALSE)</f>
        <v>#N/A</v>
      </c>
      <c r="G32" s="46" t="e">
        <f ca="1">VLOOKUP($C32,OFFSET(ResultsInput!$B$2,($B32-1)*gamesPerRound,0,gamesPerRound,6),6,FALSE)</f>
        <v>#N/A</v>
      </c>
      <c r="H32" s="87" t="str">
        <f t="shared" ca="1" si="2"/>
        <v>N.04</v>
      </c>
    </row>
    <row r="33" spans="1:8" x14ac:dyDescent="0.2">
      <c r="A33" s="47">
        <v>31</v>
      </c>
      <c r="B33" s="32">
        <f t="shared" si="0"/>
        <v>1</v>
      </c>
      <c r="C33" s="32">
        <f t="shared" si="1"/>
        <v>32</v>
      </c>
      <c r="D33" s="1" t="str">
        <f ca="1">IF($B33&gt;rounds,"",OFFSET(AllPairings!D$1,startRow-1+$A33,0))</f>
        <v>J.04</v>
      </c>
      <c r="E33" s="1" t="str">
        <f ca="1">IF($B33&gt;rounds,"",OFFSET(AllPairings!E$1,startRow-1+$A33,0))</f>
        <v>R.04</v>
      </c>
      <c r="F33" s="46" t="e">
        <f ca="1">VLOOKUP($C33,OFFSET(ResultsInput!$B$2,($B33-1)*gamesPerRound,0,gamesPerRound,6),5,FALSE)</f>
        <v>#N/A</v>
      </c>
      <c r="G33" s="46" t="e">
        <f ca="1">VLOOKUP($C33,OFFSET(ResultsInput!$B$2,($B33-1)*gamesPerRound,0,gamesPerRound,6),6,FALSE)</f>
        <v>#N/A</v>
      </c>
      <c r="H33" s="87" t="str">
        <f t="shared" ca="1" si="2"/>
        <v>J.04</v>
      </c>
    </row>
    <row r="34" spans="1:8" x14ac:dyDescent="0.2">
      <c r="A34" s="47">
        <v>32</v>
      </c>
      <c r="B34" s="32">
        <f t="shared" si="0"/>
        <v>1</v>
      </c>
      <c r="C34" s="32">
        <f t="shared" si="1"/>
        <v>33</v>
      </c>
      <c r="D34" s="1" t="str">
        <f ca="1">IF($B34&gt;rounds,"",OFFSET(AllPairings!D$1,startRow-1+$A34,0))</f>
        <v>F.04</v>
      </c>
      <c r="E34" s="1" t="str">
        <f ca="1">IF($B34&gt;rounds,"",OFFSET(AllPairings!E$1,startRow-1+$A34,0))</f>
        <v>Q.04</v>
      </c>
      <c r="F34" s="46" t="e">
        <f ca="1">VLOOKUP($C34,OFFSET(ResultsInput!$B$2,($B34-1)*gamesPerRound,0,gamesPerRound,6),5,FALSE)</f>
        <v>#N/A</v>
      </c>
      <c r="G34" s="46" t="e">
        <f ca="1">VLOOKUP($C34,OFFSET(ResultsInput!$B$2,($B34-1)*gamesPerRound,0,gamesPerRound,6),6,FALSE)</f>
        <v>#N/A</v>
      </c>
      <c r="H34" s="87" t="str">
        <f t="shared" ca="1" si="2"/>
        <v>F.04</v>
      </c>
    </row>
    <row r="35" spans="1:8" x14ac:dyDescent="0.2">
      <c r="A35" s="47">
        <v>33</v>
      </c>
      <c r="B35" s="32">
        <f t="shared" si="0"/>
        <v>1</v>
      </c>
      <c r="C35" s="32">
        <f t="shared" si="1"/>
        <v>34</v>
      </c>
      <c r="D35" s="1" t="str">
        <f ca="1">IF($B35&gt;rounds,"",OFFSET(AllPairings!D$1,startRow-1+$A35,0))</f>
        <v>S.04</v>
      </c>
      <c r="E35" s="1" t="str">
        <f ca="1">IF($B35&gt;rounds,"",OFFSET(AllPairings!E$1,startRow-1+$A35,0))</f>
        <v>D.04</v>
      </c>
      <c r="F35" s="46" t="e">
        <f ca="1">VLOOKUP($C35,OFFSET(ResultsInput!$B$2,($B35-1)*gamesPerRound,0,gamesPerRound,6),5,FALSE)</f>
        <v>#N/A</v>
      </c>
      <c r="G35" s="46" t="e">
        <f ca="1">VLOOKUP($C35,OFFSET(ResultsInput!$B$2,($B35-1)*gamesPerRound,0,gamesPerRound,6),6,FALSE)</f>
        <v>#N/A</v>
      </c>
      <c r="H35" s="87" t="str">
        <f t="shared" ca="1" si="2"/>
        <v>S.04</v>
      </c>
    </row>
    <row r="36" spans="1:8" x14ac:dyDescent="0.2">
      <c r="A36" s="47">
        <v>34</v>
      </c>
      <c r="B36" s="32">
        <f t="shared" si="0"/>
        <v>1</v>
      </c>
      <c r="C36" s="32">
        <f t="shared" si="1"/>
        <v>35</v>
      </c>
      <c r="D36" s="1" t="str">
        <f ca="1">IF($B36&gt;rounds,"",OFFSET(AllPairings!D$1,startRow-1+$A36,0))</f>
        <v>O.04</v>
      </c>
      <c r="E36" s="1" t="str">
        <f ca="1">IF($B36&gt;rounds,"",OFFSET(AllPairings!E$1,startRow-1+$A36,0))</f>
        <v>L.04</v>
      </c>
      <c r="F36" s="46" t="e">
        <f ca="1">VLOOKUP($C36,OFFSET(ResultsInput!$B$2,($B36-1)*gamesPerRound,0,gamesPerRound,6),5,FALSE)</f>
        <v>#N/A</v>
      </c>
      <c r="G36" s="46" t="e">
        <f ca="1">VLOOKUP($C36,OFFSET(ResultsInput!$B$2,($B36-1)*gamesPerRound,0,gamesPerRound,6),6,FALSE)</f>
        <v>#N/A</v>
      </c>
      <c r="H36" s="87" t="str">
        <f t="shared" ca="1" si="2"/>
        <v>O.04</v>
      </c>
    </row>
    <row r="37" spans="1:8" x14ac:dyDescent="0.2">
      <c r="A37" s="47">
        <v>35</v>
      </c>
      <c r="B37" s="32">
        <f t="shared" si="0"/>
        <v>1</v>
      </c>
      <c r="C37" s="32">
        <f t="shared" si="1"/>
        <v>36</v>
      </c>
      <c r="D37" s="1" t="str">
        <f ca="1">IF($B37&gt;rounds,"",OFFSET(AllPairings!D$1,startRow-1+$A37,0))</f>
        <v>I.04</v>
      </c>
      <c r="E37" s="1" t="str">
        <f ca="1">IF($B37&gt;rounds,"",OFFSET(AllPairings!E$1,startRow-1+$A37,0))</f>
        <v>B.04</v>
      </c>
      <c r="F37" s="46" t="e">
        <f ca="1">VLOOKUP($C37,OFFSET(ResultsInput!$B$2,($B37-1)*gamesPerRound,0,gamesPerRound,6),5,FALSE)</f>
        <v>#N/A</v>
      </c>
      <c r="G37" s="46" t="e">
        <f ca="1">VLOOKUP($C37,OFFSET(ResultsInput!$B$2,($B37-1)*gamesPerRound,0,gamesPerRound,6),6,FALSE)</f>
        <v>#N/A</v>
      </c>
      <c r="H37" s="87" t="str">
        <f t="shared" ca="1" si="2"/>
        <v>I.04</v>
      </c>
    </row>
    <row r="38" spans="1:8" x14ac:dyDescent="0.2">
      <c r="A38" s="47">
        <v>36</v>
      </c>
      <c r="B38" s="32">
        <f t="shared" si="0"/>
        <v>1</v>
      </c>
      <c r="C38" s="32">
        <f t="shared" si="1"/>
        <v>37</v>
      </c>
      <c r="D38" s="1" t="str">
        <f ca="1">IF($B38&gt;rounds,"",OFFSET(AllPairings!D$1,startRow-1+$A38,0))</f>
        <v>K.04</v>
      </c>
      <c r="E38" s="1" t="str">
        <f ca="1">IF($B38&gt;rounds,"",OFFSET(AllPairings!E$1,startRow-1+$A38,0))</f>
        <v>C.04</v>
      </c>
      <c r="F38" s="46" t="e">
        <f ca="1">VLOOKUP($C38,OFFSET(ResultsInput!$B$2,($B38-1)*gamesPerRound,0,gamesPerRound,6),5,FALSE)</f>
        <v>#N/A</v>
      </c>
      <c r="G38" s="46" t="e">
        <f ca="1">VLOOKUP($C38,OFFSET(ResultsInput!$B$2,($B38-1)*gamesPerRound,0,gamesPerRound,6),6,FALSE)</f>
        <v>#N/A</v>
      </c>
      <c r="H38" s="87" t="str">
        <f t="shared" ca="1" si="2"/>
        <v>K.04</v>
      </c>
    </row>
    <row r="39" spans="1:8" x14ac:dyDescent="0.2">
      <c r="A39" s="47">
        <v>37</v>
      </c>
      <c r="B39" s="32">
        <f t="shared" si="0"/>
        <v>1</v>
      </c>
      <c r="C39" s="32">
        <f t="shared" si="1"/>
        <v>38</v>
      </c>
      <c r="D39" s="1" t="str">
        <f ca="1">IF($B39&gt;rounds,"",OFFSET(AllPairings!D$1,startRow-1+$A39,0))</f>
        <v>P.04</v>
      </c>
      <c r="E39" s="1" t="str">
        <f ca="1">IF($B39&gt;rounds,"",OFFSET(AllPairings!E$1,startRow-1+$A39,0))</f>
        <v>G.04</v>
      </c>
      <c r="F39" s="46" t="e">
        <f ca="1">VLOOKUP($C39,OFFSET(ResultsInput!$B$2,($B39-1)*gamesPerRound,0,gamesPerRound,6),5,FALSE)</f>
        <v>#N/A</v>
      </c>
      <c r="G39" s="46" t="e">
        <f ca="1">VLOOKUP($C39,OFFSET(ResultsInput!$B$2,($B39-1)*gamesPerRound,0,gamesPerRound,6),6,FALSE)</f>
        <v>#N/A</v>
      </c>
      <c r="H39" s="87" t="str">
        <f t="shared" ca="1" si="2"/>
        <v>P.04</v>
      </c>
    </row>
    <row r="40" spans="1:8" x14ac:dyDescent="0.2">
      <c r="A40" s="47">
        <v>38</v>
      </c>
      <c r="B40" s="32">
        <f t="shared" si="0"/>
        <v>1</v>
      </c>
      <c r="C40" s="32">
        <f t="shared" si="1"/>
        <v>39</v>
      </c>
      <c r="D40" s="1" t="str">
        <f ca="1">IF($B40&gt;rounds,"",OFFSET(AllPairings!D$1,startRow-1+$A40,0))</f>
        <v>B.05</v>
      </c>
      <c r="E40" s="1" t="str">
        <f ca="1">IF($B40&gt;rounds,"",OFFSET(AllPairings!E$1,startRow-1+$A40,0))</f>
        <v>D.05</v>
      </c>
      <c r="F40" s="46" t="e">
        <f ca="1">VLOOKUP($C40,OFFSET(ResultsInput!$B$2,($B40-1)*gamesPerRound,0,gamesPerRound,6),5,FALSE)</f>
        <v>#N/A</v>
      </c>
      <c r="G40" s="46" t="e">
        <f ca="1">VLOOKUP($C40,OFFSET(ResultsInput!$B$2,($B40-1)*gamesPerRound,0,gamesPerRound,6),6,FALSE)</f>
        <v>#N/A</v>
      </c>
      <c r="H40" s="87" t="str">
        <f t="shared" ca="1" si="2"/>
        <v>B.05</v>
      </c>
    </row>
    <row r="41" spans="1:8" x14ac:dyDescent="0.2">
      <c r="A41" s="47">
        <v>39</v>
      </c>
      <c r="B41" s="32">
        <f t="shared" si="0"/>
        <v>1</v>
      </c>
      <c r="C41" s="32">
        <f t="shared" si="1"/>
        <v>40</v>
      </c>
      <c r="D41" s="1" t="str">
        <f ca="1">IF($B41&gt;rounds,"",OFFSET(AllPairings!D$1,startRow-1+$A41,0))</f>
        <v>K.05</v>
      </c>
      <c r="E41" s="1" t="str">
        <f ca="1">IF($B41&gt;rounds,"",OFFSET(AllPairings!E$1,startRow-1+$A41,0))</f>
        <v>L.05</v>
      </c>
      <c r="F41" s="46" t="e">
        <f ca="1">VLOOKUP($C41,OFFSET(ResultsInput!$B$2,($B41-1)*gamesPerRound,0,gamesPerRound,6),5,FALSE)</f>
        <v>#N/A</v>
      </c>
      <c r="G41" s="46" t="e">
        <f ca="1">VLOOKUP($C41,OFFSET(ResultsInput!$B$2,($B41-1)*gamesPerRound,0,gamesPerRound,6),6,FALSE)</f>
        <v>#N/A</v>
      </c>
      <c r="H41" s="87" t="str">
        <f t="shared" ca="1" si="2"/>
        <v>K.05</v>
      </c>
    </row>
    <row r="42" spans="1:8" x14ac:dyDescent="0.2">
      <c r="A42" s="47">
        <v>40</v>
      </c>
      <c r="B42" s="32">
        <f t="shared" si="0"/>
        <v>1</v>
      </c>
      <c r="C42" s="32">
        <f t="shared" si="1"/>
        <v>41</v>
      </c>
      <c r="D42" s="1" t="str">
        <f ca="1">IF($B42&gt;rounds,"",OFFSET(AllPairings!D$1,startRow-1+$A42,0))</f>
        <v>G.05</v>
      </c>
      <c r="E42" s="1" t="str">
        <f ca="1">IF($B42&gt;rounds,"",OFFSET(AllPairings!E$1,startRow-1+$A42,0))</f>
        <v>J.05</v>
      </c>
      <c r="F42" s="46" t="e">
        <f ca="1">VLOOKUP($C42,OFFSET(ResultsInput!$B$2,($B42-1)*gamesPerRound,0,gamesPerRound,6),5,FALSE)</f>
        <v>#N/A</v>
      </c>
      <c r="G42" s="46" t="e">
        <f ca="1">VLOOKUP($C42,OFFSET(ResultsInput!$B$2,($B42-1)*gamesPerRound,0,gamesPerRound,6),6,FALSE)</f>
        <v>#N/A</v>
      </c>
      <c r="H42" s="87" t="str">
        <f t="shared" ca="1" si="2"/>
        <v>G.05</v>
      </c>
    </row>
    <row r="43" spans="1:8" x14ac:dyDescent="0.2">
      <c r="A43" s="47">
        <v>41</v>
      </c>
      <c r="B43" s="32">
        <f t="shared" si="0"/>
        <v>1</v>
      </c>
      <c r="C43" s="32">
        <f t="shared" si="1"/>
        <v>42</v>
      </c>
      <c r="D43" s="1" t="str">
        <f ca="1">IF($B43&gt;rounds,"",OFFSET(AllPairings!D$1,startRow-1+$A43,0))</f>
        <v>C.05</v>
      </c>
      <c r="E43" s="1" t="str">
        <f ca="1">IF($B43&gt;rounds,"",OFFSET(AllPairings!E$1,startRow-1+$A43,0))</f>
        <v>Q.05</v>
      </c>
      <c r="F43" s="46" t="e">
        <f ca="1">VLOOKUP($C43,OFFSET(ResultsInput!$B$2,($B43-1)*gamesPerRound,0,gamesPerRound,6),5,FALSE)</f>
        <v>#N/A</v>
      </c>
      <c r="G43" s="46" t="e">
        <f ca="1">VLOOKUP($C43,OFFSET(ResultsInput!$B$2,($B43-1)*gamesPerRound,0,gamesPerRound,6),6,FALSE)</f>
        <v>#N/A</v>
      </c>
      <c r="H43" s="87" t="str">
        <f t="shared" ca="1" si="2"/>
        <v>C.05</v>
      </c>
    </row>
    <row r="44" spans="1:8" x14ac:dyDescent="0.2">
      <c r="A44" s="47">
        <v>42</v>
      </c>
      <c r="B44" s="32">
        <f t="shared" si="0"/>
        <v>1</v>
      </c>
      <c r="C44" s="32">
        <f t="shared" si="1"/>
        <v>43</v>
      </c>
      <c r="D44" s="1" t="str">
        <f ca="1">IF($B44&gt;rounds,"",OFFSET(AllPairings!D$1,startRow-1+$A44,0))</f>
        <v>O.05</v>
      </c>
      <c r="E44" s="1" t="str">
        <f ca="1">IF($B44&gt;rounds,"",OFFSET(AllPairings!E$1,startRow-1+$A44,0))</f>
        <v>E.05</v>
      </c>
      <c r="F44" s="46" t="e">
        <f ca="1">VLOOKUP($C44,OFFSET(ResultsInput!$B$2,($B44-1)*gamesPerRound,0,gamesPerRound,6),5,FALSE)</f>
        <v>#N/A</v>
      </c>
      <c r="G44" s="46" t="e">
        <f ca="1">VLOOKUP($C44,OFFSET(ResultsInput!$B$2,($B44-1)*gamesPerRound,0,gamesPerRound,6),6,FALSE)</f>
        <v>#N/A</v>
      </c>
      <c r="H44" s="87" t="str">
        <f t="shared" ca="1" si="2"/>
        <v>O.05</v>
      </c>
    </row>
    <row r="45" spans="1:8" x14ac:dyDescent="0.2">
      <c r="A45" s="47">
        <v>43</v>
      </c>
      <c r="B45" s="32">
        <f t="shared" si="0"/>
        <v>1</v>
      </c>
      <c r="C45" s="32">
        <f t="shared" si="1"/>
        <v>44</v>
      </c>
      <c r="D45" s="1" t="str">
        <f ca="1">IF($B45&gt;rounds,"",OFFSET(AllPairings!D$1,startRow-1+$A45,0))</f>
        <v>N.05</v>
      </c>
      <c r="E45" s="1" t="str">
        <f ca="1">IF($B45&gt;rounds,"",OFFSET(AllPairings!E$1,startRow-1+$A45,0))</f>
        <v>S.05</v>
      </c>
      <c r="F45" s="46" t="e">
        <f ca="1">VLOOKUP($C45,OFFSET(ResultsInput!$B$2,($B45-1)*gamesPerRound,0,gamesPerRound,6),5,FALSE)</f>
        <v>#N/A</v>
      </c>
      <c r="G45" s="46" t="e">
        <f ca="1">VLOOKUP($C45,OFFSET(ResultsInput!$B$2,($B45-1)*gamesPerRound,0,gamesPerRound,6),6,FALSE)</f>
        <v>#N/A</v>
      </c>
      <c r="H45" s="87" t="str">
        <f t="shared" ca="1" si="2"/>
        <v>N.05</v>
      </c>
    </row>
    <row r="46" spans="1:8" x14ac:dyDescent="0.2">
      <c r="A46" s="47">
        <v>44</v>
      </c>
      <c r="B46" s="32">
        <f t="shared" si="0"/>
        <v>1</v>
      </c>
      <c r="C46" s="32">
        <f t="shared" si="1"/>
        <v>45</v>
      </c>
      <c r="D46" s="1" t="str">
        <f ca="1">IF($B46&gt;rounds,"",OFFSET(AllPairings!D$1,startRow-1+$A46,0))</f>
        <v>P.05</v>
      </c>
      <c r="E46" s="1" t="str">
        <f ca="1">IF($B46&gt;rounds,"",OFFSET(AllPairings!E$1,startRow-1+$A46,0))</f>
        <v>A.05</v>
      </c>
      <c r="F46" s="46" t="e">
        <f ca="1">VLOOKUP($C46,OFFSET(ResultsInput!$B$2,($B46-1)*gamesPerRound,0,gamesPerRound,6),5,FALSE)</f>
        <v>#N/A</v>
      </c>
      <c r="G46" s="46" t="e">
        <f ca="1">VLOOKUP($C46,OFFSET(ResultsInput!$B$2,($B46-1)*gamesPerRound,0,gamesPerRound,6),6,FALSE)</f>
        <v>#N/A</v>
      </c>
      <c r="H46" s="87" t="str">
        <f t="shared" ca="1" si="2"/>
        <v>P.05</v>
      </c>
    </row>
    <row r="47" spans="1:8" x14ac:dyDescent="0.2">
      <c r="A47" s="47">
        <v>45</v>
      </c>
      <c r="B47" s="32">
        <f t="shared" si="0"/>
        <v>1</v>
      </c>
      <c r="C47" s="32">
        <f t="shared" si="1"/>
        <v>46</v>
      </c>
      <c r="D47" s="1" t="str">
        <f ca="1">IF($B47&gt;rounds,"",OFFSET(AllPairings!D$1,startRow-1+$A47,0))</f>
        <v>F.05</v>
      </c>
      <c r="E47" s="1" t="str">
        <f ca="1">IF($B47&gt;rounds,"",OFFSET(AllPairings!E$1,startRow-1+$A47,0))</f>
        <v>R.05</v>
      </c>
      <c r="F47" s="46" t="e">
        <f ca="1">VLOOKUP($C47,OFFSET(ResultsInput!$B$2,($B47-1)*gamesPerRound,0,gamesPerRound,6),5,FALSE)</f>
        <v>#N/A</v>
      </c>
      <c r="G47" s="46" t="e">
        <f ca="1">VLOOKUP($C47,OFFSET(ResultsInput!$B$2,($B47-1)*gamesPerRound,0,gamesPerRound,6),6,FALSE)</f>
        <v>#N/A</v>
      </c>
      <c r="H47" s="87" t="str">
        <f t="shared" ca="1" si="2"/>
        <v>F.05</v>
      </c>
    </row>
    <row r="48" spans="1:8" x14ac:dyDescent="0.2">
      <c r="A48" s="47">
        <v>46</v>
      </c>
      <c r="B48" s="32">
        <f t="shared" si="0"/>
        <v>1</v>
      </c>
      <c r="C48" s="32">
        <f t="shared" si="1"/>
        <v>47</v>
      </c>
      <c r="D48" s="1" t="str">
        <f ca="1">IF($B48&gt;rounds,"",OFFSET(AllPairings!D$1,startRow-1+$A48,0))</f>
        <v>M.05</v>
      </c>
      <c r="E48" s="1" t="str">
        <f ca="1">IF($B48&gt;rounds,"",OFFSET(AllPairings!E$1,startRow-1+$A48,0))</f>
        <v>H.05</v>
      </c>
      <c r="F48" s="46" t="e">
        <f ca="1">VLOOKUP($C48,OFFSET(ResultsInput!$B$2,($B48-1)*gamesPerRound,0,gamesPerRound,6),5,FALSE)</f>
        <v>#N/A</v>
      </c>
      <c r="G48" s="46" t="e">
        <f ca="1">VLOOKUP($C48,OFFSET(ResultsInput!$B$2,($B48-1)*gamesPerRound,0,gamesPerRound,6),6,FALSE)</f>
        <v>#N/A</v>
      </c>
      <c r="H48" s="87" t="str">
        <f t="shared" ca="1" si="2"/>
        <v>M.05</v>
      </c>
    </row>
    <row r="49" spans="1:8" x14ac:dyDescent="0.2">
      <c r="A49" s="47">
        <v>47</v>
      </c>
      <c r="B49" s="32">
        <f t="shared" si="0"/>
        <v>1</v>
      </c>
      <c r="C49" s="32">
        <f t="shared" si="1"/>
        <v>48</v>
      </c>
      <c r="D49" s="1" t="str">
        <f ca="1">IF($B49&gt;rounds,"",OFFSET(AllPairings!D$1,startRow-1+$A49,0))</f>
        <v>E.06</v>
      </c>
      <c r="E49" s="1" t="str">
        <f ca="1">IF($B49&gt;rounds,"",OFFSET(AllPairings!E$1,startRow-1+$A49,0))</f>
        <v>I.05</v>
      </c>
      <c r="F49" s="46" t="e">
        <f ca="1">VLOOKUP($C49,OFFSET(ResultsInput!$B$2,($B49-1)*gamesPerRound,0,gamesPerRound,6),5,FALSE)</f>
        <v>#N/A</v>
      </c>
      <c r="G49" s="46" t="e">
        <f ca="1">VLOOKUP($C49,OFFSET(ResultsInput!$B$2,($B49-1)*gamesPerRound,0,gamesPerRound,6),6,FALSE)</f>
        <v>#N/A</v>
      </c>
      <c r="H49" s="87" t="str">
        <f t="shared" ca="1" si="2"/>
        <v>E.06</v>
      </c>
    </row>
    <row r="50" spans="1:8" x14ac:dyDescent="0.2">
      <c r="A50" s="47">
        <v>48</v>
      </c>
      <c r="B50" s="32">
        <f t="shared" si="0"/>
        <v>1</v>
      </c>
      <c r="C50" s="32">
        <f t="shared" si="1"/>
        <v>49</v>
      </c>
      <c r="D50" s="1" t="str">
        <f ca="1">IF($B50&gt;rounds,"",OFFSET(AllPairings!D$1,startRow-1+$A50,0))</f>
        <v>M.06</v>
      </c>
      <c r="E50" s="1" t="str">
        <f ca="1">IF($B50&gt;rounds,"",OFFSET(AllPairings!E$1,startRow-1+$A50,0))</f>
        <v>K.06</v>
      </c>
      <c r="F50" s="46" t="e">
        <f ca="1">VLOOKUP($C50,OFFSET(ResultsInput!$B$2,($B50-1)*gamesPerRound,0,gamesPerRound,6),5,FALSE)</f>
        <v>#N/A</v>
      </c>
      <c r="G50" s="46" t="e">
        <f ca="1">VLOOKUP($C50,OFFSET(ResultsInput!$B$2,($B50-1)*gamesPerRound,0,gamesPerRound,6),6,FALSE)</f>
        <v>#N/A</v>
      </c>
      <c r="H50" s="87" t="str">
        <f t="shared" ca="1" si="2"/>
        <v>M.06</v>
      </c>
    </row>
    <row r="51" spans="1:8" x14ac:dyDescent="0.2">
      <c r="A51" s="47">
        <v>49</v>
      </c>
      <c r="B51" s="32">
        <f t="shared" si="0"/>
        <v>1</v>
      </c>
      <c r="C51" s="32">
        <f t="shared" si="1"/>
        <v>50</v>
      </c>
      <c r="D51" s="1" t="str">
        <f ca="1">IF($B51&gt;rounds,"",OFFSET(AllPairings!D$1,startRow-1+$A51,0))</f>
        <v>H.06</v>
      </c>
      <c r="E51" s="1" t="str">
        <f ca="1">IF($B51&gt;rounds,"",OFFSET(AllPairings!E$1,startRow-1+$A51,0))</f>
        <v>J.06</v>
      </c>
      <c r="F51" s="46" t="e">
        <f ca="1">VLOOKUP($C51,OFFSET(ResultsInput!$B$2,($B51-1)*gamesPerRound,0,gamesPerRound,6),5,FALSE)</f>
        <v>#N/A</v>
      </c>
      <c r="G51" s="46" t="e">
        <f ca="1">VLOOKUP($C51,OFFSET(ResultsInput!$B$2,($B51-1)*gamesPerRound,0,gamesPerRound,6),6,FALSE)</f>
        <v>#N/A</v>
      </c>
      <c r="H51" s="87" t="str">
        <f t="shared" ca="1" si="2"/>
        <v>H.06</v>
      </c>
    </row>
    <row r="52" spans="1:8" x14ac:dyDescent="0.2">
      <c r="A52" s="47">
        <v>50</v>
      </c>
      <c r="B52" s="32">
        <f t="shared" si="0"/>
        <v>1</v>
      </c>
      <c r="C52" s="32">
        <f t="shared" si="1"/>
        <v>51</v>
      </c>
      <c r="D52" s="1" t="str">
        <f ca="1">IF($B52&gt;rounds,"",OFFSET(AllPairings!D$1,startRow-1+$A52,0))</f>
        <v>D.06</v>
      </c>
      <c r="E52" s="1" t="str">
        <f ca="1">IF($B52&gt;rounds,"",OFFSET(AllPairings!E$1,startRow-1+$A52,0))</f>
        <v>F.06</v>
      </c>
      <c r="F52" s="46" t="e">
        <f ca="1">VLOOKUP($C52,OFFSET(ResultsInput!$B$2,($B52-1)*gamesPerRound,0,gamesPerRound,6),5,FALSE)</f>
        <v>#N/A</v>
      </c>
      <c r="G52" s="46" t="e">
        <f ca="1">VLOOKUP($C52,OFFSET(ResultsInput!$B$2,($B52-1)*gamesPerRound,0,gamesPerRound,6),6,FALSE)</f>
        <v>#N/A</v>
      </c>
      <c r="H52" s="87" t="str">
        <f t="shared" ca="1" si="2"/>
        <v>D.06</v>
      </c>
    </row>
    <row r="53" spans="1:8" x14ac:dyDescent="0.2">
      <c r="A53" s="47">
        <v>51</v>
      </c>
      <c r="B53" s="32">
        <f t="shared" si="0"/>
        <v>1</v>
      </c>
      <c r="C53" s="32">
        <f t="shared" si="1"/>
        <v>52</v>
      </c>
      <c r="D53" s="1" t="str">
        <f ca="1">IF($B53&gt;rounds,"",OFFSET(AllPairings!D$1,startRow-1+$A53,0))</f>
        <v>N.06</v>
      </c>
      <c r="E53" s="1" t="str">
        <f ca="1">IF($B53&gt;rounds,"",OFFSET(AllPairings!E$1,startRow-1+$A53,0))</f>
        <v>P.06</v>
      </c>
      <c r="F53" s="46" t="e">
        <f ca="1">VLOOKUP($C53,OFFSET(ResultsInput!$B$2,($B53-1)*gamesPerRound,0,gamesPerRound,6),5,FALSE)</f>
        <v>#N/A</v>
      </c>
      <c r="G53" s="46" t="e">
        <f ca="1">VLOOKUP($C53,OFFSET(ResultsInput!$B$2,($B53-1)*gamesPerRound,0,gamesPerRound,6),6,FALSE)</f>
        <v>#N/A</v>
      </c>
      <c r="H53" s="87" t="str">
        <f t="shared" ca="1" si="2"/>
        <v>N.06</v>
      </c>
    </row>
    <row r="54" spans="1:8" x14ac:dyDescent="0.2">
      <c r="A54" s="47">
        <v>52</v>
      </c>
      <c r="B54" s="32">
        <f t="shared" si="0"/>
        <v>1</v>
      </c>
      <c r="C54" s="32">
        <f t="shared" si="1"/>
        <v>53</v>
      </c>
      <c r="D54" s="1" t="str">
        <f ca="1">IF($B54&gt;rounds,"",OFFSET(AllPairings!D$1,startRow-1+$A54,0))</f>
        <v>I.06</v>
      </c>
      <c r="E54" s="1" t="str">
        <f ca="1">IF($B54&gt;rounds,"",OFFSET(AllPairings!E$1,startRow-1+$A54,0))</f>
        <v>R.06</v>
      </c>
      <c r="F54" s="46" t="e">
        <f ca="1">VLOOKUP($C54,OFFSET(ResultsInput!$B$2,($B54-1)*gamesPerRound,0,gamesPerRound,6),5,FALSE)</f>
        <v>#N/A</v>
      </c>
      <c r="G54" s="46" t="e">
        <f ca="1">VLOOKUP($C54,OFFSET(ResultsInput!$B$2,($B54-1)*gamesPerRound,0,gamesPerRound,6),6,FALSE)</f>
        <v>#N/A</v>
      </c>
      <c r="H54" s="87" t="str">
        <f t="shared" ca="1" si="2"/>
        <v>I.06</v>
      </c>
    </row>
    <row r="55" spans="1:8" x14ac:dyDescent="0.2">
      <c r="A55" s="47">
        <v>53</v>
      </c>
      <c r="B55" s="32">
        <f t="shared" si="0"/>
        <v>1</v>
      </c>
      <c r="C55" s="32">
        <f t="shared" si="1"/>
        <v>54</v>
      </c>
      <c r="D55" s="1" t="str">
        <f ca="1">IF($B55&gt;rounds,"",OFFSET(AllPairings!D$1,startRow-1+$A55,0))</f>
        <v>G.06</v>
      </c>
      <c r="E55" s="1" t="str">
        <f ca="1">IF($B55&gt;rounds,"",OFFSET(AllPairings!E$1,startRow-1+$A55,0))</f>
        <v>O.06</v>
      </c>
      <c r="F55" s="46" t="e">
        <f ca="1">VLOOKUP($C55,OFFSET(ResultsInput!$B$2,($B55-1)*gamesPerRound,0,gamesPerRound,6),5,FALSE)</f>
        <v>#N/A</v>
      </c>
      <c r="G55" s="46" t="e">
        <f ca="1">VLOOKUP($C55,OFFSET(ResultsInput!$B$2,($B55-1)*gamesPerRound,0,gamesPerRound,6),6,FALSE)</f>
        <v>#N/A</v>
      </c>
      <c r="H55" s="87" t="str">
        <f t="shared" ca="1" si="2"/>
        <v>G.06</v>
      </c>
    </row>
    <row r="56" spans="1:8" x14ac:dyDescent="0.2">
      <c r="A56" s="47">
        <v>54</v>
      </c>
      <c r="B56" s="32">
        <f t="shared" si="0"/>
        <v>1</v>
      </c>
      <c r="C56" s="32">
        <f t="shared" si="1"/>
        <v>55</v>
      </c>
      <c r="D56" s="1" t="str">
        <f ca="1">IF($B56&gt;rounds,"",OFFSET(AllPairings!D$1,startRow-1+$A56,0))</f>
        <v>S.06</v>
      </c>
      <c r="E56" s="1" t="str">
        <f ca="1">IF($B56&gt;rounds,"",OFFSET(AllPairings!E$1,startRow-1+$A56,0))</f>
        <v>Q.06</v>
      </c>
      <c r="F56" s="46" t="e">
        <f ca="1">VLOOKUP($C56,OFFSET(ResultsInput!$B$2,($B56-1)*gamesPerRound,0,gamesPerRound,6),5,FALSE)</f>
        <v>#N/A</v>
      </c>
      <c r="G56" s="46" t="e">
        <f ca="1">VLOOKUP($C56,OFFSET(ResultsInput!$B$2,($B56-1)*gamesPerRound,0,gamesPerRound,6),6,FALSE)</f>
        <v>#N/A</v>
      </c>
      <c r="H56" s="87" t="str">
        <f t="shared" ca="1" si="2"/>
        <v>S.06</v>
      </c>
    </row>
    <row r="57" spans="1:8" x14ac:dyDescent="0.2">
      <c r="A57" s="47">
        <v>55</v>
      </c>
      <c r="B57" s="32">
        <f t="shared" si="0"/>
        <v>1</v>
      </c>
      <c r="C57" s="32">
        <f t="shared" si="1"/>
        <v>56</v>
      </c>
      <c r="D57" s="1" t="str">
        <f ca="1">IF($B57&gt;rounds,"",OFFSET(AllPairings!D$1,startRow-1+$A57,0))</f>
        <v>B.06</v>
      </c>
      <c r="E57" s="1" t="str">
        <f ca="1">IF($B57&gt;rounds,"",OFFSET(AllPairings!E$1,startRow-1+$A57,0))</f>
        <v>C.06</v>
      </c>
      <c r="F57" s="46" t="e">
        <f ca="1">VLOOKUP($C57,OFFSET(ResultsInput!$B$2,($B57-1)*gamesPerRound,0,gamesPerRound,6),5,FALSE)</f>
        <v>#N/A</v>
      </c>
      <c r="G57" s="46" t="e">
        <f ca="1">VLOOKUP($C57,OFFSET(ResultsInput!$B$2,($B57-1)*gamesPerRound,0,gamesPerRound,6),6,FALSE)</f>
        <v>#N/A</v>
      </c>
      <c r="H57" s="87" t="str">
        <f t="shared" ca="1" si="2"/>
        <v>B.06</v>
      </c>
    </row>
    <row r="58" spans="1:8" x14ac:dyDescent="0.2">
      <c r="A58" s="47">
        <v>56</v>
      </c>
      <c r="B58" s="32">
        <f t="shared" si="0"/>
        <v>1</v>
      </c>
      <c r="C58" s="32">
        <f t="shared" si="1"/>
        <v>57</v>
      </c>
      <c r="D58" s="1" t="str">
        <f ca="1">IF($B58&gt;rounds,"",OFFSET(AllPairings!D$1,startRow-1+$A58,0))</f>
        <v>L.06</v>
      </c>
      <c r="E58" s="1" t="str">
        <f ca="1">IF($B58&gt;rounds,"",OFFSET(AllPairings!E$1,startRow-1+$A58,0))</f>
        <v>A.06</v>
      </c>
      <c r="F58" s="46" t="e">
        <f ca="1">VLOOKUP($C58,OFFSET(ResultsInput!$B$2,($B58-1)*gamesPerRound,0,gamesPerRound,6),5,FALSE)</f>
        <v>#N/A</v>
      </c>
      <c r="G58" s="46" t="e">
        <f ca="1">VLOOKUP($C58,OFFSET(ResultsInput!$B$2,($B58-1)*gamesPerRound,0,gamesPerRound,6),6,FALSE)</f>
        <v>#N/A</v>
      </c>
      <c r="H58" s="87" t="str">
        <f t="shared" ca="1" si="2"/>
        <v>L.06</v>
      </c>
    </row>
    <row r="59" spans="1:8" x14ac:dyDescent="0.2">
      <c r="A59" s="47">
        <v>57</v>
      </c>
      <c r="B59" s="32">
        <f t="shared" si="0"/>
        <v>1</v>
      </c>
      <c r="C59" s="32">
        <f t="shared" si="1"/>
        <v>58</v>
      </c>
      <c r="D59" s="1" t="str">
        <f ca="1">IF($B59&gt;rounds,"",OFFSET(AllPairings!D$1,startRow-1+$A59,0))</f>
        <v>O.07</v>
      </c>
      <c r="E59" s="1" t="str">
        <f ca="1">IF($B59&gt;rounds,"",OFFSET(AllPairings!E$1,startRow-1+$A59,0))</f>
        <v>H.07</v>
      </c>
      <c r="F59" s="46" t="e">
        <f ca="1">VLOOKUP($C59,OFFSET(ResultsInput!$B$2,($B59-1)*gamesPerRound,0,gamesPerRound,6),5,FALSE)</f>
        <v>#N/A</v>
      </c>
      <c r="G59" s="46" t="e">
        <f ca="1">VLOOKUP($C59,OFFSET(ResultsInput!$B$2,($B59-1)*gamesPerRound,0,gamesPerRound,6),6,FALSE)</f>
        <v>#N/A</v>
      </c>
      <c r="H59" s="87" t="str">
        <f t="shared" ca="1" si="2"/>
        <v>O.07</v>
      </c>
    </row>
    <row r="60" spans="1:8" x14ac:dyDescent="0.2">
      <c r="A60" s="47">
        <v>58</v>
      </c>
      <c r="B60" s="32">
        <f t="shared" si="0"/>
        <v>1</v>
      </c>
      <c r="C60" s="32">
        <f t="shared" si="1"/>
        <v>59</v>
      </c>
      <c r="D60" s="1" t="str">
        <f ca="1">IF($B60&gt;rounds,"",OFFSET(AllPairings!D$1,startRow-1+$A60,0))</f>
        <v>R.07</v>
      </c>
      <c r="E60" s="1" t="str">
        <f ca="1">IF($B60&gt;rounds,"",OFFSET(AllPairings!E$1,startRow-1+$A60,0))</f>
        <v>Q.07</v>
      </c>
      <c r="F60" s="46" t="e">
        <f ca="1">VLOOKUP($C60,OFFSET(ResultsInput!$B$2,($B60-1)*gamesPerRound,0,gamesPerRound,6),5,FALSE)</f>
        <v>#N/A</v>
      </c>
      <c r="G60" s="46" t="e">
        <f ca="1">VLOOKUP($C60,OFFSET(ResultsInput!$B$2,($B60-1)*gamesPerRound,0,gamesPerRound,6),6,FALSE)</f>
        <v>#N/A</v>
      </c>
      <c r="H60" s="87" t="str">
        <f t="shared" ca="1" si="2"/>
        <v>R.07</v>
      </c>
    </row>
    <row r="61" spans="1:8" x14ac:dyDescent="0.2">
      <c r="A61" s="47">
        <v>59</v>
      </c>
      <c r="B61" s="32">
        <f t="shared" si="0"/>
        <v>1</v>
      </c>
      <c r="C61" s="32">
        <f t="shared" si="1"/>
        <v>60</v>
      </c>
      <c r="D61" s="1" t="str">
        <f ca="1">IF($B61&gt;rounds,"",OFFSET(AllPairings!D$1,startRow-1+$A61,0))</f>
        <v>J.07</v>
      </c>
      <c r="E61" s="1" t="str">
        <f ca="1">IF($B61&gt;rounds,"",OFFSET(AllPairings!E$1,startRow-1+$A61,0))</f>
        <v>K.07</v>
      </c>
      <c r="F61" s="46" t="e">
        <f ca="1">VLOOKUP($C61,OFFSET(ResultsInput!$B$2,($B61-1)*gamesPerRound,0,gamesPerRound,6),5,FALSE)</f>
        <v>#N/A</v>
      </c>
      <c r="G61" s="46" t="e">
        <f ca="1">VLOOKUP($C61,OFFSET(ResultsInput!$B$2,($B61-1)*gamesPerRound,0,gamesPerRound,6),6,FALSE)</f>
        <v>#N/A</v>
      </c>
      <c r="H61" s="87" t="str">
        <f t="shared" ca="1" si="2"/>
        <v>J.07</v>
      </c>
    </row>
    <row r="62" spans="1:8" x14ac:dyDescent="0.2">
      <c r="A62" s="47">
        <v>60</v>
      </c>
      <c r="B62" s="32">
        <f t="shared" si="0"/>
        <v>1</v>
      </c>
      <c r="C62" s="32">
        <f t="shared" si="1"/>
        <v>61</v>
      </c>
      <c r="D62" s="1" t="str">
        <f ca="1">IF($B62&gt;rounds,"",OFFSET(AllPairings!D$1,startRow-1+$A62,0))</f>
        <v>P.07</v>
      </c>
      <c r="E62" s="1" t="str">
        <f ca="1">IF($B62&gt;rounds,"",OFFSET(AllPairings!E$1,startRow-1+$A62,0))</f>
        <v>L.07</v>
      </c>
      <c r="F62" s="46" t="e">
        <f ca="1">VLOOKUP($C62,OFFSET(ResultsInput!$B$2,($B62-1)*gamesPerRound,0,gamesPerRound,6),5,FALSE)</f>
        <v>#N/A</v>
      </c>
      <c r="G62" s="46" t="e">
        <f ca="1">VLOOKUP($C62,OFFSET(ResultsInput!$B$2,($B62-1)*gamesPerRound,0,gamesPerRound,6),6,FALSE)</f>
        <v>#N/A</v>
      </c>
      <c r="H62" s="87" t="str">
        <f t="shared" ca="1" si="2"/>
        <v>P.07</v>
      </c>
    </row>
    <row r="63" spans="1:8" x14ac:dyDescent="0.2">
      <c r="A63" s="47">
        <v>61</v>
      </c>
      <c r="B63" s="32">
        <f t="shared" si="0"/>
        <v>1</v>
      </c>
      <c r="C63" s="32">
        <f t="shared" si="1"/>
        <v>62</v>
      </c>
      <c r="D63" s="1" t="str">
        <f ca="1">IF($B63&gt;rounds,"",OFFSET(AllPairings!D$1,startRow-1+$A63,0))</f>
        <v>A.07</v>
      </c>
      <c r="E63" s="1" t="str">
        <f ca="1">IF($B63&gt;rounds,"",OFFSET(AllPairings!E$1,startRow-1+$A63,0))</f>
        <v>N.07</v>
      </c>
      <c r="F63" s="46" t="e">
        <f ca="1">VLOOKUP($C63,OFFSET(ResultsInput!$B$2,($B63-1)*gamesPerRound,0,gamesPerRound,6),5,FALSE)</f>
        <v>#N/A</v>
      </c>
      <c r="G63" s="46" t="e">
        <f ca="1">VLOOKUP($C63,OFFSET(ResultsInput!$B$2,($B63-1)*gamesPerRound,0,gamesPerRound,6),6,FALSE)</f>
        <v>#N/A</v>
      </c>
      <c r="H63" s="87" t="str">
        <f t="shared" ca="1" si="2"/>
        <v>A.07</v>
      </c>
    </row>
    <row r="64" spans="1:8" x14ac:dyDescent="0.2">
      <c r="A64" s="47">
        <v>62</v>
      </c>
      <c r="B64" s="32">
        <f t="shared" si="0"/>
        <v>1</v>
      </c>
      <c r="C64" s="32">
        <f t="shared" si="1"/>
        <v>63</v>
      </c>
      <c r="D64" s="1" t="str">
        <f ca="1">IF($B64&gt;rounds,"",OFFSET(AllPairings!D$1,startRow-1+$A64,0))</f>
        <v>D.07</v>
      </c>
      <c r="E64" s="1" t="str">
        <f ca="1">IF($B64&gt;rounds,"",OFFSET(AllPairings!E$1,startRow-1+$A64,0))</f>
        <v>B.07</v>
      </c>
      <c r="F64" s="46" t="e">
        <f ca="1">VLOOKUP($C64,OFFSET(ResultsInput!$B$2,($B64-1)*gamesPerRound,0,gamesPerRound,6),5,FALSE)</f>
        <v>#N/A</v>
      </c>
      <c r="G64" s="46" t="e">
        <f ca="1">VLOOKUP($C64,OFFSET(ResultsInput!$B$2,($B64-1)*gamesPerRound,0,gamesPerRound,6),6,FALSE)</f>
        <v>#N/A</v>
      </c>
      <c r="H64" s="87" t="str">
        <f t="shared" ca="1" si="2"/>
        <v>D.07</v>
      </c>
    </row>
    <row r="65" spans="1:8" x14ac:dyDescent="0.2">
      <c r="A65" s="47">
        <v>63</v>
      </c>
      <c r="B65" s="32">
        <f t="shared" si="0"/>
        <v>1</v>
      </c>
      <c r="C65" s="32">
        <f t="shared" si="1"/>
        <v>64</v>
      </c>
      <c r="D65" s="1" t="str">
        <f ca="1">IF($B65&gt;rounds,"",OFFSET(AllPairings!D$1,startRow-1+$A65,0))</f>
        <v>G.07</v>
      </c>
      <c r="E65" s="1" t="str">
        <f ca="1">IF($B65&gt;rounds,"",OFFSET(AllPairings!E$1,startRow-1+$A65,0))</f>
        <v>M.07</v>
      </c>
      <c r="F65" s="46" t="e">
        <f ca="1">VLOOKUP($C65,OFFSET(ResultsInput!$B$2,($B65-1)*gamesPerRound,0,gamesPerRound,6),5,FALSE)</f>
        <v>#N/A</v>
      </c>
      <c r="G65" s="46" t="e">
        <f ca="1">VLOOKUP($C65,OFFSET(ResultsInput!$B$2,($B65-1)*gamesPerRound,0,gamesPerRound,6),6,FALSE)</f>
        <v>#N/A</v>
      </c>
      <c r="H65" s="87" t="str">
        <f t="shared" ca="1" si="2"/>
        <v>G.07</v>
      </c>
    </row>
    <row r="66" spans="1:8" x14ac:dyDescent="0.2">
      <c r="A66" s="47">
        <v>64</v>
      </c>
      <c r="B66" s="32">
        <f t="shared" si="0"/>
        <v>1</v>
      </c>
      <c r="C66" s="32">
        <f t="shared" si="1"/>
        <v>65</v>
      </c>
      <c r="D66" s="1" t="str">
        <f ca="1">IF($B66&gt;rounds,"",OFFSET(AllPairings!D$1,startRow-1+$A66,0))</f>
        <v>S.07</v>
      </c>
      <c r="E66" s="1" t="str">
        <f ca="1">IF($B66&gt;rounds,"",OFFSET(AllPairings!E$1,startRow-1+$A66,0))</f>
        <v>E.07</v>
      </c>
      <c r="F66" s="46" t="e">
        <f ca="1">VLOOKUP($C66,OFFSET(ResultsInput!$B$2,($B66-1)*gamesPerRound,0,gamesPerRound,6),5,FALSE)</f>
        <v>#N/A</v>
      </c>
      <c r="G66" s="46" t="e">
        <f ca="1">VLOOKUP($C66,OFFSET(ResultsInput!$B$2,($B66-1)*gamesPerRound,0,gamesPerRound,6),6,FALSE)</f>
        <v>#N/A</v>
      </c>
      <c r="H66" s="87" t="str">
        <f t="shared" ca="1" si="2"/>
        <v>S.07</v>
      </c>
    </row>
    <row r="67" spans="1:8" x14ac:dyDescent="0.2">
      <c r="A67" s="47">
        <v>65</v>
      </c>
      <c r="B67" s="32">
        <f t="shared" ref="B67:B130" si="3">IF(INT(A67/gamesPerRound)&lt;rounds,1+INT(A67/gamesPerRound),"")</f>
        <v>1</v>
      </c>
      <c r="C67" s="32">
        <f t="shared" ref="C67:C130" si="4">1+MOD(A67,gamesPerRound)</f>
        <v>66</v>
      </c>
      <c r="D67" s="1" t="str">
        <f ca="1">IF($B67&gt;rounds,"",OFFSET(AllPairings!D$1,startRow-1+$A67,0))</f>
        <v>F.07</v>
      </c>
      <c r="E67" s="1" t="str">
        <f ca="1">IF($B67&gt;rounds,"",OFFSET(AllPairings!E$1,startRow-1+$A67,0))</f>
        <v>C.07</v>
      </c>
      <c r="F67" s="46" t="e">
        <f ca="1">VLOOKUP($C67,OFFSET(ResultsInput!$B$2,($B67-1)*gamesPerRound,0,gamesPerRound,6),5,FALSE)</f>
        <v>#N/A</v>
      </c>
      <c r="G67" s="46" t="e">
        <f ca="1">VLOOKUP($C67,OFFSET(ResultsInput!$B$2,($B67-1)*gamesPerRound,0,gamesPerRound,6),6,FALSE)</f>
        <v>#N/A</v>
      </c>
      <c r="H67" s="87" t="str">
        <f t="shared" ref="H67:H130" ca="1" si="5">D67</f>
        <v>F.07</v>
      </c>
    </row>
    <row r="68" spans="1:8" x14ac:dyDescent="0.2">
      <c r="A68" s="47">
        <v>66</v>
      </c>
      <c r="B68" s="32">
        <f t="shared" si="3"/>
        <v>1</v>
      </c>
      <c r="C68" s="32">
        <f t="shared" si="4"/>
        <v>67</v>
      </c>
      <c r="D68" s="1" t="str">
        <f ca="1">IF($B68&gt;rounds,"",OFFSET(AllPairings!D$1,startRow-1+$A68,0))</f>
        <v>Q.08</v>
      </c>
      <c r="E68" s="1" t="str">
        <f ca="1">IF($B68&gt;rounds,"",OFFSET(AllPairings!E$1,startRow-1+$A68,0))</f>
        <v>I.07</v>
      </c>
      <c r="F68" s="46" t="e">
        <f ca="1">VLOOKUP($C68,OFFSET(ResultsInput!$B$2,($B68-1)*gamesPerRound,0,gamesPerRound,6),5,FALSE)</f>
        <v>#N/A</v>
      </c>
      <c r="G68" s="46" t="e">
        <f ca="1">VLOOKUP($C68,OFFSET(ResultsInput!$B$2,($B68-1)*gamesPerRound,0,gamesPerRound,6),6,FALSE)</f>
        <v>#N/A</v>
      </c>
      <c r="H68" s="87" t="str">
        <f t="shared" ca="1" si="5"/>
        <v>Q.08</v>
      </c>
    </row>
    <row r="69" spans="1:8" x14ac:dyDescent="0.2">
      <c r="A69" s="47">
        <v>67</v>
      </c>
      <c r="B69" s="32">
        <f t="shared" si="3"/>
        <v>1</v>
      </c>
      <c r="C69" s="32">
        <f t="shared" si="4"/>
        <v>68</v>
      </c>
      <c r="D69" s="1" t="str">
        <f ca="1">IF($B69&gt;rounds,"",OFFSET(AllPairings!D$1,startRow-1+$A69,0))</f>
        <v>R.08</v>
      </c>
      <c r="E69" s="1" t="str">
        <f ca="1">IF($B69&gt;rounds,"",OFFSET(AllPairings!E$1,startRow-1+$A69,0))</f>
        <v>P.08</v>
      </c>
      <c r="F69" s="46" t="e">
        <f ca="1">VLOOKUP($C69,OFFSET(ResultsInput!$B$2,($B69-1)*gamesPerRound,0,gamesPerRound,6),5,FALSE)</f>
        <v>#N/A</v>
      </c>
      <c r="G69" s="46" t="e">
        <f ca="1">VLOOKUP($C69,OFFSET(ResultsInput!$B$2,($B69-1)*gamesPerRound,0,gamesPerRound,6),6,FALSE)</f>
        <v>#N/A</v>
      </c>
      <c r="H69" s="87" t="str">
        <f t="shared" ca="1" si="5"/>
        <v>R.08</v>
      </c>
    </row>
    <row r="70" spans="1:8" x14ac:dyDescent="0.2">
      <c r="A70" s="47">
        <v>68</v>
      </c>
      <c r="B70" s="32">
        <f t="shared" si="3"/>
        <v>1</v>
      </c>
      <c r="C70" s="32">
        <f t="shared" si="4"/>
        <v>69</v>
      </c>
      <c r="D70" s="1" t="str">
        <f ca="1">IF($B70&gt;rounds,"",OFFSET(AllPairings!D$1,startRow-1+$A70,0))</f>
        <v>S.08</v>
      </c>
      <c r="E70" s="1" t="str">
        <f ca="1">IF($B70&gt;rounds,"",OFFSET(AllPairings!E$1,startRow-1+$A70,0))</f>
        <v>E.08</v>
      </c>
      <c r="F70" s="46" t="e">
        <f ca="1">VLOOKUP($C70,OFFSET(ResultsInput!$B$2,($B70-1)*gamesPerRound,0,gamesPerRound,6),5,FALSE)</f>
        <v>#N/A</v>
      </c>
      <c r="G70" s="46" t="e">
        <f ca="1">VLOOKUP($C70,OFFSET(ResultsInput!$B$2,($B70-1)*gamesPerRound,0,gamesPerRound,6),6,FALSE)</f>
        <v>#N/A</v>
      </c>
      <c r="H70" s="87" t="str">
        <f t="shared" ca="1" si="5"/>
        <v>S.08</v>
      </c>
    </row>
    <row r="71" spans="1:8" x14ac:dyDescent="0.2">
      <c r="A71" s="47">
        <v>69</v>
      </c>
      <c r="B71" s="32">
        <f t="shared" si="3"/>
        <v>1</v>
      </c>
      <c r="C71" s="32">
        <f t="shared" si="4"/>
        <v>70</v>
      </c>
      <c r="D71" s="1" t="str">
        <f ca="1">IF($B71&gt;rounds,"",OFFSET(AllPairings!D$1,startRow-1+$A71,0))</f>
        <v>K.08</v>
      </c>
      <c r="E71" s="1" t="str">
        <f ca="1">IF($B71&gt;rounds,"",OFFSET(AllPairings!E$1,startRow-1+$A71,0))</f>
        <v>N.08</v>
      </c>
      <c r="F71" s="46" t="e">
        <f ca="1">VLOOKUP($C71,OFFSET(ResultsInput!$B$2,($B71-1)*gamesPerRound,0,gamesPerRound,6),5,FALSE)</f>
        <v>#N/A</v>
      </c>
      <c r="G71" s="46" t="e">
        <f ca="1">VLOOKUP($C71,OFFSET(ResultsInput!$B$2,($B71-1)*gamesPerRound,0,gamesPerRound,6),6,FALSE)</f>
        <v>#N/A</v>
      </c>
      <c r="H71" s="87" t="str">
        <f t="shared" ca="1" si="5"/>
        <v>K.08</v>
      </c>
    </row>
    <row r="72" spans="1:8" x14ac:dyDescent="0.2">
      <c r="A72" s="47">
        <v>70</v>
      </c>
      <c r="B72" s="32">
        <f t="shared" si="3"/>
        <v>1</v>
      </c>
      <c r="C72" s="32">
        <f t="shared" si="4"/>
        <v>71</v>
      </c>
      <c r="D72" s="1" t="str">
        <f ca="1">IF($B72&gt;rounds,"",OFFSET(AllPairings!D$1,startRow-1+$A72,0))</f>
        <v>H.08</v>
      </c>
      <c r="E72" s="1" t="str">
        <f ca="1">IF($B72&gt;rounds,"",OFFSET(AllPairings!E$1,startRow-1+$A72,0))</f>
        <v>J.08</v>
      </c>
      <c r="F72" s="46" t="e">
        <f ca="1">VLOOKUP($C72,OFFSET(ResultsInput!$B$2,($B72-1)*gamesPerRound,0,gamesPerRound,6),5,FALSE)</f>
        <v>#N/A</v>
      </c>
      <c r="G72" s="46" t="e">
        <f ca="1">VLOOKUP($C72,OFFSET(ResultsInput!$B$2,($B72-1)*gamesPerRound,0,gamesPerRound,6),6,FALSE)</f>
        <v>#N/A</v>
      </c>
      <c r="H72" s="87" t="str">
        <f t="shared" ca="1" si="5"/>
        <v>H.08</v>
      </c>
    </row>
    <row r="73" spans="1:8" x14ac:dyDescent="0.2">
      <c r="A73" s="47">
        <v>71</v>
      </c>
      <c r="B73" s="32">
        <f t="shared" si="3"/>
        <v>1</v>
      </c>
      <c r="C73" s="32">
        <f t="shared" si="4"/>
        <v>72</v>
      </c>
      <c r="D73" s="1" t="str">
        <f ca="1">IF($B73&gt;rounds,"",OFFSET(AllPairings!D$1,startRow-1+$A73,0))</f>
        <v>L.08</v>
      </c>
      <c r="E73" s="1" t="str">
        <f ca="1">IF($B73&gt;rounds,"",OFFSET(AllPairings!E$1,startRow-1+$A73,0))</f>
        <v>I.08</v>
      </c>
      <c r="F73" s="46" t="e">
        <f ca="1">VLOOKUP($C73,OFFSET(ResultsInput!$B$2,($B73-1)*gamesPerRound,0,gamesPerRound,6),5,FALSE)</f>
        <v>#N/A</v>
      </c>
      <c r="G73" s="46" t="e">
        <f ca="1">VLOOKUP($C73,OFFSET(ResultsInput!$B$2,($B73-1)*gamesPerRound,0,gamesPerRound,6),6,FALSE)</f>
        <v>#N/A</v>
      </c>
      <c r="H73" s="87" t="str">
        <f t="shared" ca="1" si="5"/>
        <v>L.08</v>
      </c>
    </row>
    <row r="74" spans="1:8" x14ac:dyDescent="0.2">
      <c r="A74" s="47">
        <v>72</v>
      </c>
      <c r="B74" s="32">
        <f t="shared" si="3"/>
        <v>1</v>
      </c>
      <c r="C74" s="32">
        <f t="shared" si="4"/>
        <v>73</v>
      </c>
      <c r="D74" s="1" t="str">
        <f ca="1">IF($B74&gt;rounds,"",OFFSET(AllPairings!D$1,startRow-1+$A74,0))</f>
        <v>M.08</v>
      </c>
      <c r="E74" s="1" t="str">
        <f ca="1">IF($B74&gt;rounds,"",OFFSET(AllPairings!E$1,startRow-1+$A74,0))</f>
        <v>F.08</v>
      </c>
      <c r="F74" s="46" t="e">
        <f ca="1">VLOOKUP($C74,OFFSET(ResultsInput!$B$2,($B74-1)*gamesPerRound,0,gamesPerRound,6),5,FALSE)</f>
        <v>#N/A</v>
      </c>
      <c r="G74" s="46" t="e">
        <f ca="1">VLOOKUP($C74,OFFSET(ResultsInput!$B$2,($B74-1)*gamesPerRound,0,gamesPerRound,6),6,FALSE)</f>
        <v>#N/A</v>
      </c>
      <c r="H74" s="87" t="str">
        <f t="shared" ca="1" si="5"/>
        <v>M.08</v>
      </c>
    </row>
    <row r="75" spans="1:8" x14ac:dyDescent="0.2">
      <c r="A75" s="47">
        <v>73</v>
      </c>
      <c r="B75" s="32">
        <f t="shared" si="3"/>
        <v>1</v>
      </c>
      <c r="C75" s="32">
        <f t="shared" si="4"/>
        <v>74</v>
      </c>
      <c r="D75" s="1" t="str">
        <f ca="1">IF($B75&gt;rounds,"",OFFSET(AllPairings!D$1,startRow-1+$A75,0))</f>
        <v>C.08</v>
      </c>
      <c r="E75" s="1" t="str">
        <f ca="1">IF($B75&gt;rounds,"",OFFSET(AllPairings!E$1,startRow-1+$A75,0))</f>
        <v>D.08</v>
      </c>
      <c r="F75" s="46" t="e">
        <f ca="1">VLOOKUP($C75,OFFSET(ResultsInput!$B$2,($B75-1)*gamesPerRound,0,gamesPerRound,6),5,FALSE)</f>
        <v>#N/A</v>
      </c>
      <c r="G75" s="46" t="e">
        <f ca="1">VLOOKUP($C75,OFFSET(ResultsInput!$B$2,($B75-1)*gamesPerRound,0,gamesPerRound,6),6,FALSE)</f>
        <v>#N/A</v>
      </c>
      <c r="H75" s="87" t="str">
        <f t="shared" ca="1" si="5"/>
        <v>C.08</v>
      </c>
    </row>
    <row r="76" spans="1:8" x14ac:dyDescent="0.2">
      <c r="A76" s="47">
        <v>74</v>
      </c>
      <c r="B76" s="32">
        <f t="shared" si="3"/>
        <v>1</v>
      </c>
      <c r="C76" s="32">
        <f t="shared" si="4"/>
        <v>75</v>
      </c>
      <c r="D76" s="1" t="str">
        <f ca="1">IF($B76&gt;rounds,"",OFFSET(AllPairings!D$1,startRow-1+$A76,0))</f>
        <v>B.08</v>
      </c>
      <c r="E76" s="1" t="str">
        <f ca="1">IF($B76&gt;rounds,"",OFFSET(AllPairings!E$1,startRow-1+$A76,0))</f>
        <v>O.08</v>
      </c>
      <c r="F76" s="46" t="e">
        <f ca="1">VLOOKUP($C76,OFFSET(ResultsInput!$B$2,($B76-1)*gamesPerRound,0,gamesPerRound,6),5,FALSE)</f>
        <v>#N/A</v>
      </c>
      <c r="G76" s="46" t="e">
        <f ca="1">VLOOKUP($C76,OFFSET(ResultsInput!$B$2,($B76-1)*gamesPerRound,0,gamesPerRound,6),6,FALSE)</f>
        <v>#N/A</v>
      </c>
      <c r="H76" s="87" t="str">
        <f t="shared" ca="1" si="5"/>
        <v>B.08</v>
      </c>
    </row>
    <row r="77" spans="1:8" x14ac:dyDescent="0.2">
      <c r="A77" s="47">
        <v>75</v>
      </c>
      <c r="B77" s="32">
        <f t="shared" si="3"/>
        <v>1</v>
      </c>
      <c r="C77" s="32">
        <f t="shared" si="4"/>
        <v>76</v>
      </c>
      <c r="D77" s="1" t="str">
        <f ca="1">IF($B77&gt;rounds,"",OFFSET(AllPairings!D$1,startRow-1+$A77,0))</f>
        <v>G.08</v>
      </c>
      <c r="E77" s="1" t="str">
        <f ca="1">IF($B77&gt;rounds,"",OFFSET(AllPairings!E$1,startRow-1+$A77,0))</f>
        <v>A.08</v>
      </c>
      <c r="F77" s="46" t="e">
        <f ca="1">VLOOKUP($C77,OFFSET(ResultsInput!$B$2,($B77-1)*gamesPerRound,0,gamesPerRound,6),5,FALSE)</f>
        <v>#N/A</v>
      </c>
      <c r="G77" s="46" t="e">
        <f ca="1">VLOOKUP($C77,OFFSET(ResultsInput!$B$2,($B77-1)*gamesPerRound,0,gamesPerRound,6),6,FALSE)</f>
        <v>#N/A</v>
      </c>
      <c r="H77" s="87" t="str">
        <f t="shared" ca="1" si="5"/>
        <v>G.08</v>
      </c>
    </row>
    <row r="78" spans="1:8" x14ac:dyDescent="0.2">
      <c r="A78" s="47">
        <v>76</v>
      </c>
      <c r="B78" s="32">
        <f t="shared" si="3"/>
        <v>1</v>
      </c>
      <c r="C78" s="32">
        <f t="shared" si="4"/>
        <v>77</v>
      </c>
      <c r="D78" s="1" t="str">
        <f ca="1">IF($B78&gt;rounds,"",OFFSET(AllPairings!D$1,startRow-1+$A78,0))</f>
        <v>E.09</v>
      </c>
      <c r="E78" s="1" t="str">
        <f ca="1">IF($B78&gt;rounds,"",OFFSET(AllPairings!E$1,startRow-1+$A78,0))</f>
        <v>O.09</v>
      </c>
      <c r="F78" s="46" t="e">
        <f ca="1">VLOOKUP($C78,OFFSET(ResultsInput!$B$2,($B78-1)*gamesPerRound,0,gamesPerRound,6),5,FALSE)</f>
        <v>#N/A</v>
      </c>
      <c r="G78" s="46" t="e">
        <f ca="1">VLOOKUP($C78,OFFSET(ResultsInput!$B$2,($B78-1)*gamesPerRound,0,gamesPerRound,6),6,FALSE)</f>
        <v>#N/A</v>
      </c>
      <c r="H78" s="87" t="str">
        <f t="shared" ca="1" si="5"/>
        <v>E.09</v>
      </c>
    </row>
    <row r="79" spans="1:8" x14ac:dyDescent="0.2">
      <c r="A79" s="47">
        <v>77</v>
      </c>
      <c r="B79" s="32">
        <f t="shared" si="3"/>
        <v>1</v>
      </c>
      <c r="C79" s="32">
        <f t="shared" si="4"/>
        <v>78</v>
      </c>
      <c r="D79" s="1" t="str">
        <f ca="1">IF($B79&gt;rounds,"",OFFSET(AllPairings!D$1,startRow-1+$A79,0))</f>
        <v>I.09</v>
      </c>
      <c r="E79" s="1" t="str">
        <f ca="1">IF($B79&gt;rounds,"",OFFSET(AllPairings!E$1,startRow-1+$A79,0))</f>
        <v>S.09</v>
      </c>
      <c r="F79" s="46" t="e">
        <f ca="1">VLOOKUP($C79,OFFSET(ResultsInput!$B$2,($B79-1)*gamesPerRound,0,gamesPerRound,6),5,FALSE)</f>
        <v>#N/A</v>
      </c>
      <c r="G79" s="46" t="e">
        <f ca="1">VLOOKUP($C79,OFFSET(ResultsInput!$B$2,($B79-1)*gamesPerRound,0,gamesPerRound,6),6,FALSE)</f>
        <v>#N/A</v>
      </c>
      <c r="H79" s="87" t="str">
        <f t="shared" ca="1" si="5"/>
        <v>I.09</v>
      </c>
    </row>
    <row r="80" spans="1:8" x14ac:dyDescent="0.2">
      <c r="A80" s="47">
        <v>78</v>
      </c>
      <c r="B80" s="32">
        <f t="shared" si="3"/>
        <v>1</v>
      </c>
      <c r="C80" s="32">
        <f t="shared" si="4"/>
        <v>79</v>
      </c>
      <c r="D80" s="1" t="str">
        <f ca="1">IF($B80&gt;rounds,"",OFFSET(AllPairings!D$1,startRow-1+$A80,0))</f>
        <v>C.09</v>
      </c>
      <c r="E80" s="1" t="str">
        <f ca="1">IF($B80&gt;rounds,"",OFFSET(AllPairings!E$1,startRow-1+$A80,0))</f>
        <v>J.09</v>
      </c>
      <c r="F80" s="46" t="e">
        <f ca="1">VLOOKUP($C80,OFFSET(ResultsInput!$B$2,($B80-1)*gamesPerRound,0,gamesPerRound,6),5,FALSE)</f>
        <v>#N/A</v>
      </c>
      <c r="G80" s="46" t="e">
        <f ca="1">VLOOKUP($C80,OFFSET(ResultsInput!$B$2,($B80-1)*gamesPerRound,0,gamesPerRound,6),6,FALSE)</f>
        <v>#N/A</v>
      </c>
      <c r="H80" s="87" t="str">
        <f t="shared" ca="1" si="5"/>
        <v>C.09</v>
      </c>
    </row>
    <row r="81" spans="1:8" x14ac:dyDescent="0.2">
      <c r="A81" s="47">
        <v>79</v>
      </c>
      <c r="B81" s="32">
        <f t="shared" si="3"/>
        <v>1</v>
      </c>
      <c r="C81" s="32">
        <f t="shared" si="4"/>
        <v>80</v>
      </c>
      <c r="D81" s="1" t="str">
        <f ca="1">IF($B81&gt;rounds,"",OFFSET(AllPairings!D$1,startRow-1+$A81,0))</f>
        <v>M.09</v>
      </c>
      <c r="E81" s="1" t="str">
        <f ca="1">IF($B81&gt;rounds,"",OFFSET(AllPairings!E$1,startRow-1+$A81,0))</f>
        <v>K.09</v>
      </c>
      <c r="F81" s="46" t="e">
        <f ca="1">VLOOKUP($C81,OFFSET(ResultsInput!$B$2,($B81-1)*gamesPerRound,0,gamesPerRound,6),5,FALSE)</f>
        <v>#N/A</v>
      </c>
      <c r="G81" s="46" t="e">
        <f ca="1">VLOOKUP($C81,OFFSET(ResultsInput!$B$2,($B81-1)*gamesPerRound,0,gamesPerRound,6),6,FALSE)</f>
        <v>#N/A</v>
      </c>
      <c r="H81" s="87" t="str">
        <f t="shared" ca="1" si="5"/>
        <v>M.09</v>
      </c>
    </row>
    <row r="82" spans="1:8" x14ac:dyDescent="0.2">
      <c r="A82" s="47">
        <v>80</v>
      </c>
      <c r="B82" s="32">
        <f t="shared" si="3"/>
        <v>1</v>
      </c>
      <c r="C82" s="32">
        <f t="shared" si="4"/>
        <v>81</v>
      </c>
      <c r="D82" s="1" t="str">
        <f ca="1">IF($B82&gt;rounds,"",OFFSET(AllPairings!D$1,startRow-1+$A82,0))</f>
        <v>B.09</v>
      </c>
      <c r="E82" s="1" t="str">
        <f ca="1">IF($B82&gt;rounds,"",OFFSET(AllPairings!E$1,startRow-1+$A82,0))</f>
        <v>N.09</v>
      </c>
      <c r="F82" s="46" t="e">
        <f ca="1">VLOOKUP($C82,OFFSET(ResultsInput!$B$2,($B82-1)*gamesPerRound,0,gamesPerRound,6),5,FALSE)</f>
        <v>#N/A</v>
      </c>
      <c r="G82" s="46" t="e">
        <f ca="1">VLOOKUP($C82,OFFSET(ResultsInput!$B$2,($B82-1)*gamesPerRound,0,gamesPerRound,6),6,FALSE)</f>
        <v>#N/A</v>
      </c>
      <c r="H82" s="87" t="str">
        <f t="shared" ca="1" si="5"/>
        <v>B.09</v>
      </c>
    </row>
    <row r="83" spans="1:8" x14ac:dyDescent="0.2">
      <c r="A83" s="47">
        <v>81</v>
      </c>
      <c r="B83" s="32">
        <f t="shared" si="3"/>
        <v>1</v>
      </c>
      <c r="C83" s="32">
        <f t="shared" si="4"/>
        <v>82</v>
      </c>
      <c r="D83" s="1" t="str">
        <f ca="1">IF($B83&gt;rounds,"",OFFSET(AllPairings!D$1,startRow-1+$A83,0))</f>
        <v>R.09</v>
      </c>
      <c r="E83" s="1" t="str">
        <f ca="1">IF($B83&gt;rounds,"",OFFSET(AllPairings!E$1,startRow-1+$A83,0))</f>
        <v>L.09</v>
      </c>
      <c r="F83" s="46" t="e">
        <f ca="1">VLOOKUP($C83,OFFSET(ResultsInput!$B$2,($B83-1)*gamesPerRound,0,gamesPerRound,6),5,FALSE)</f>
        <v>#N/A</v>
      </c>
      <c r="G83" s="46" t="e">
        <f ca="1">VLOOKUP($C83,OFFSET(ResultsInput!$B$2,($B83-1)*gamesPerRound,0,gamesPerRound,6),6,FALSE)</f>
        <v>#N/A</v>
      </c>
      <c r="H83" s="87" t="str">
        <f t="shared" ca="1" si="5"/>
        <v>R.09</v>
      </c>
    </row>
    <row r="84" spans="1:8" x14ac:dyDescent="0.2">
      <c r="A84" s="47">
        <v>82</v>
      </c>
      <c r="B84" s="32">
        <f t="shared" si="3"/>
        <v>1</v>
      </c>
      <c r="C84" s="32">
        <f t="shared" si="4"/>
        <v>83</v>
      </c>
      <c r="D84" s="1" t="str">
        <f ca="1">IF($B84&gt;rounds,"",OFFSET(AllPairings!D$1,startRow-1+$A84,0))</f>
        <v>Q.09</v>
      </c>
      <c r="E84" s="1" t="str">
        <f ca="1">IF($B84&gt;rounds,"",OFFSET(AllPairings!E$1,startRow-1+$A84,0))</f>
        <v>P.09</v>
      </c>
      <c r="F84" s="46" t="e">
        <f ca="1">VLOOKUP($C84,OFFSET(ResultsInput!$B$2,($B84-1)*gamesPerRound,0,gamesPerRound,6),5,FALSE)</f>
        <v>#N/A</v>
      </c>
      <c r="G84" s="46" t="e">
        <f ca="1">VLOOKUP($C84,OFFSET(ResultsInput!$B$2,($B84-1)*gamesPerRound,0,gamesPerRound,6),6,FALSE)</f>
        <v>#N/A</v>
      </c>
      <c r="H84" s="87" t="str">
        <f t="shared" ca="1" si="5"/>
        <v>Q.09</v>
      </c>
    </row>
    <row r="85" spans="1:8" x14ac:dyDescent="0.2">
      <c r="A85" s="47">
        <v>83</v>
      </c>
      <c r="B85" s="32">
        <f t="shared" si="3"/>
        <v>1</v>
      </c>
      <c r="C85" s="32">
        <f t="shared" si="4"/>
        <v>84</v>
      </c>
      <c r="D85" s="1" t="str">
        <f ca="1">IF($B85&gt;rounds,"",OFFSET(AllPairings!D$1,startRow-1+$A85,0))</f>
        <v>A.09</v>
      </c>
      <c r="E85" s="1" t="str">
        <f ca="1">IF($B85&gt;rounds,"",OFFSET(AllPairings!E$1,startRow-1+$A85,0))</f>
        <v>F.09</v>
      </c>
      <c r="F85" s="46" t="e">
        <f ca="1">VLOOKUP($C85,OFFSET(ResultsInput!$B$2,($B85-1)*gamesPerRound,0,gamesPerRound,6),5,FALSE)</f>
        <v>#N/A</v>
      </c>
      <c r="G85" s="46" t="e">
        <f ca="1">VLOOKUP($C85,OFFSET(ResultsInput!$B$2,($B85-1)*gamesPerRound,0,gamesPerRound,6),6,FALSE)</f>
        <v>#N/A</v>
      </c>
      <c r="H85" s="87" t="str">
        <f t="shared" ca="1" si="5"/>
        <v>A.09</v>
      </c>
    </row>
    <row r="86" spans="1:8" x14ac:dyDescent="0.2">
      <c r="A86" s="47">
        <v>84</v>
      </c>
      <c r="B86" s="32">
        <f t="shared" si="3"/>
        <v>1</v>
      </c>
      <c r="C86" s="32">
        <f t="shared" si="4"/>
        <v>85</v>
      </c>
      <c r="D86" s="1" t="str">
        <f ca="1">IF($B86&gt;rounds,"",OFFSET(AllPairings!D$1,startRow-1+$A86,0))</f>
        <v>G.09</v>
      </c>
      <c r="E86" s="1" t="str">
        <f ca="1">IF($B86&gt;rounds,"",OFFSET(AllPairings!E$1,startRow-1+$A86,0))</f>
        <v>H.09</v>
      </c>
      <c r="F86" s="46" t="e">
        <f ca="1">VLOOKUP($C86,OFFSET(ResultsInput!$B$2,($B86-1)*gamesPerRound,0,gamesPerRound,6),5,FALSE)</f>
        <v>#N/A</v>
      </c>
      <c r="G86" s="46" t="e">
        <f ca="1">VLOOKUP($C86,OFFSET(ResultsInput!$B$2,($B86-1)*gamesPerRound,0,gamesPerRound,6),6,FALSE)</f>
        <v>#N/A</v>
      </c>
      <c r="H86" s="87" t="str">
        <f t="shared" ca="1" si="5"/>
        <v>G.09</v>
      </c>
    </row>
    <row r="87" spans="1:8" x14ac:dyDescent="0.2">
      <c r="A87" s="47">
        <v>85</v>
      </c>
      <c r="B87" s="32">
        <f t="shared" si="3"/>
        <v>1</v>
      </c>
      <c r="C87" s="32">
        <f t="shared" si="4"/>
        <v>86</v>
      </c>
      <c r="D87" s="1" t="str">
        <f ca="1">IF($B87&gt;rounds,"",OFFSET(AllPairings!D$1,startRow-1+$A87,0))</f>
        <v>F.10</v>
      </c>
      <c r="E87" s="1" t="str">
        <f ca="1">IF($B87&gt;rounds,"",OFFSET(AllPairings!E$1,startRow-1+$A87,0))</f>
        <v>D.09</v>
      </c>
      <c r="F87" s="46" t="e">
        <f ca="1">VLOOKUP($C87,OFFSET(ResultsInput!$B$2,($B87-1)*gamesPerRound,0,gamesPerRound,6),5,FALSE)</f>
        <v>#N/A</v>
      </c>
      <c r="G87" s="46" t="e">
        <f ca="1">VLOOKUP($C87,OFFSET(ResultsInput!$B$2,($B87-1)*gamesPerRound,0,gamesPerRound,6),6,FALSE)</f>
        <v>#N/A</v>
      </c>
      <c r="H87" s="87" t="str">
        <f t="shared" ca="1" si="5"/>
        <v>F.10</v>
      </c>
    </row>
    <row r="88" spans="1:8" x14ac:dyDescent="0.2">
      <c r="A88" s="47">
        <v>86</v>
      </c>
      <c r="B88" s="32">
        <f t="shared" si="3"/>
        <v>1</v>
      </c>
      <c r="C88" s="32">
        <f t="shared" si="4"/>
        <v>87</v>
      </c>
      <c r="D88" s="1" t="str">
        <f ca="1">IF($B88&gt;rounds,"",OFFSET(AllPairings!D$1,startRow-1+$A88,0))</f>
        <v>Q.10</v>
      </c>
      <c r="E88" s="1" t="str">
        <f ca="1">IF($B88&gt;rounds,"",OFFSET(AllPairings!E$1,startRow-1+$A88,0))</f>
        <v>E.10</v>
      </c>
      <c r="F88" s="46" t="e">
        <f ca="1">VLOOKUP($C88,OFFSET(ResultsInput!$B$2,($B88-1)*gamesPerRound,0,gamesPerRound,6),5,FALSE)</f>
        <v>#N/A</v>
      </c>
      <c r="G88" s="46" t="e">
        <f ca="1">VLOOKUP($C88,OFFSET(ResultsInput!$B$2,($B88-1)*gamesPerRound,0,gamesPerRound,6),6,FALSE)</f>
        <v>#N/A</v>
      </c>
      <c r="H88" s="87" t="str">
        <f t="shared" ca="1" si="5"/>
        <v>Q.10</v>
      </c>
    </row>
    <row r="89" spans="1:8" x14ac:dyDescent="0.2">
      <c r="A89" s="47">
        <v>87</v>
      </c>
      <c r="B89" s="32">
        <f t="shared" si="3"/>
        <v>1</v>
      </c>
      <c r="C89" s="32">
        <f t="shared" si="4"/>
        <v>88</v>
      </c>
      <c r="D89" s="1" t="str">
        <f ca="1">IF($B89&gt;rounds,"",OFFSET(AllPairings!D$1,startRow-1+$A89,0))</f>
        <v>R.10</v>
      </c>
      <c r="E89" s="1" t="str">
        <f ca="1">IF($B89&gt;rounds,"",OFFSET(AllPairings!E$1,startRow-1+$A89,0))</f>
        <v>I.10</v>
      </c>
      <c r="F89" s="46" t="e">
        <f ca="1">VLOOKUP($C89,OFFSET(ResultsInput!$B$2,($B89-1)*gamesPerRound,0,gamesPerRound,6),5,FALSE)</f>
        <v>#N/A</v>
      </c>
      <c r="G89" s="46" t="e">
        <f ca="1">VLOOKUP($C89,OFFSET(ResultsInput!$B$2,($B89-1)*gamesPerRound,0,gamesPerRound,6),6,FALSE)</f>
        <v>#N/A</v>
      </c>
      <c r="H89" s="87" t="str">
        <f t="shared" ca="1" si="5"/>
        <v>R.10</v>
      </c>
    </row>
    <row r="90" spans="1:8" x14ac:dyDescent="0.2">
      <c r="A90" s="47">
        <v>88</v>
      </c>
      <c r="B90" s="32">
        <f t="shared" si="3"/>
        <v>1</v>
      </c>
      <c r="C90" s="32">
        <f t="shared" si="4"/>
        <v>89</v>
      </c>
      <c r="D90" s="1" t="str">
        <f ca="1">IF($B90&gt;rounds,"",OFFSET(AllPairings!D$1,startRow-1+$A90,0))</f>
        <v>B.10</v>
      </c>
      <c r="E90" s="1" t="str">
        <f ca="1">IF($B90&gt;rounds,"",OFFSET(AllPairings!E$1,startRow-1+$A90,0))</f>
        <v>M.10</v>
      </c>
      <c r="F90" s="46" t="e">
        <f ca="1">VLOOKUP($C90,OFFSET(ResultsInput!$B$2,($B90-1)*gamesPerRound,0,gamesPerRound,6),5,FALSE)</f>
        <v>#N/A</v>
      </c>
      <c r="G90" s="46" t="e">
        <f ca="1">VLOOKUP($C90,OFFSET(ResultsInput!$B$2,($B90-1)*gamesPerRound,0,gamesPerRound,6),6,FALSE)</f>
        <v>#N/A</v>
      </c>
      <c r="H90" s="87" t="str">
        <f t="shared" ca="1" si="5"/>
        <v>B.10</v>
      </c>
    </row>
    <row r="91" spans="1:8" x14ac:dyDescent="0.2">
      <c r="A91" s="47">
        <v>89</v>
      </c>
      <c r="B91" s="32">
        <f t="shared" si="3"/>
        <v>1</v>
      </c>
      <c r="C91" s="32">
        <f t="shared" si="4"/>
        <v>90</v>
      </c>
      <c r="D91" s="1" t="str">
        <f ca="1">IF($B91&gt;rounds,"",OFFSET(AllPairings!D$1,startRow-1+$A91,0))</f>
        <v>C.10</v>
      </c>
      <c r="E91" s="1" t="str">
        <f ca="1">IF($B91&gt;rounds,"",OFFSET(AllPairings!E$1,startRow-1+$A91,0))</f>
        <v>A.10</v>
      </c>
      <c r="F91" s="46" t="e">
        <f ca="1">VLOOKUP($C91,OFFSET(ResultsInput!$B$2,($B91-1)*gamesPerRound,0,gamesPerRound,6),5,FALSE)</f>
        <v>#N/A</v>
      </c>
      <c r="G91" s="46" t="e">
        <f ca="1">VLOOKUP($C91,OFFSET(ResultsInput!$B$2,($B91-1)*gamesPerRound,0,gamesPerRound,6),6,FALSE)</f>
        <v>#N/A</v>
      </c>
      <c r="H91" s="87" t="str">
        <f t="shared" ca="1" si="5"/>
        <v>C.10</v>
      </c>
    </row>
    <row r="92" spans="1:8" x14ac:dyDescent="0.2">
      <c r="A92" s="47">
        <v>90</v>
      </c>
      <c r="B92" s="32">
        <f t="shared" si="3"/>
        <v>1</v>
      </c>
      <c r="C92" s="32">
        <f t="shared" si="4"/>
        <v>91</v>
      </c>
      <c r="D92" s="1" t="str">
        <f ca="1">IF($B92&gt;rounds,"",OFFSET(AllPairings!D$1,startRow-1+$A92,0))</f>
        <v>G.10</v>
      </c>
      <c r="E92" s="1" t="str">
        <f ca="1">IF($B92&gt;rounds,"",OFFSET(AllPairings!E$1,startRow-1+$A92,0))</f>
        <v>K.10</v>
      </c>
      <c r="F92" s="46" t="e">
        <f ca="1">VLOOKUP($C92,OFFSET(ResultsInput!$B$2,($B92-1)*gamesPerRound,0,gamesPerRound,6),5,FALSE)</f>
        <v>#N/A</v>
      </c>
      <c r="G92" s="46" t="e">
        <f ca="1">VLOOKUP($C92,OFFSET(ResultsInput!$B$2,($B92-1)*gamesPerRound,0,gamesPerRound,6),6,FALSE)</f>
        <v>#N/A</v>
      </c>
      <c r="H92" s="87" t="str">
        <f t="shared" ca="1" si="5"/>
        <v>G.10</v>
      </c>
    </row>
    <row r="93" spans="1:8" x14ac:dyDescent="0.2">
      <c r="A93" s="47">
        <v>91</v>
      </c>
      <c r="B93" s="32">
        <f t="shared" si="3"/>
        <v>1</v>
      </c>
      <c r="C93" s="32">
        <f t="shared" si="4"/>
        <v>92</v>
      </c>
      <c r="D93" s="1" t="str">
        <f ca="1">IF($B93&gt;rounds,"",OFFSET(AllPairings!D$1,startRow-1+$A93,0))</f>
        <v>L.10</v>
      </c>
      <c r="E93" s="1" t="str">
        <f ca="1">IF($B93&gt;rounds,"",OFFSET(AllPairings!E$1,startRow-1+$A93,0))</f>
        <v>P.10</v>
      </c>
      <c r="F93" s="46" t="e">
        <f ca="1">VLOOKUP($C93,OFFSET(ResultsInput!$B$2,($B93-1)*gamesPerRound,0,gamesPerRound,6),5,FALSE)</f>
        <v>#N/A</v>
      </c>
      <c r="G93" s="46" t="e">
        <f ca="1">VLOOKUP($C93,OFFSET(ResultsInput!$B$2,($B93-1)*gamesPerRound,0,gamesPerRound,6),6,FALSE)</f>
        <v>#N/A</v>
      </c>
      <c r="H93" s="87" t="str">
        <f t="shared" ca="1" si="5"/>
        <v>L.10</v>
      </c>
    </row>
    <row r="94" spans="1:8" x14ac:dyDescent="0.2">
      <c r="A94" s="47">
        <v>92</v>
      </c>
      <c r="B94" s="32">
        <f t="shared" si="3"/>
        <v>1</v>
      </c>
      <c r="C94" s="32">
        <f t="shared" si="4"/>
        <v>93</v>
      </c>
      <c r="D94" s="1" t="str">
        <f ca="1">IF($B94&gt;rounds,"",OFFSET(AllPairings!D$1,startRow-1+$A94,0))</f>
        <v>J.10</v>
      </c>
      <c r="E94" s="1" t="str">
        <f ca="1">IF($B94&gt;rounds,"",OFFSET(AllPairings!E$1,startRow-1+$A94,0))</f>
        <v>O.10</v>
      </c>
      <c r="F94" s="46" t="e">
        <f ca="1">VLOOKUP($C94,OFFSET(ResultsInput!$B$2,($B94-1)*gamesPerRound,0,gamesPerRound,6),5,FALSE)</f>
        <v>#N/A</v>
      </c>
      <c r="G94" s="46" t="e">
        <f ca="1">VLOOKUP($C94,OFFSET(ResultsInput!$B$2,($B94-1)*gamesPerRound,0,gamesPerRound,6),6,FALSE)</f>
        <v>#N/A</v>
      </c>
      <c r="H94" s="87" t="str">
        <f t="shared" ca="1" si="5"/>
        <v>J.10</v>
      </c>
    </row>
    <row r="95" spans="1:8" x14ac:dyDescent="0.2">
      <c r="A95" s="47">
        <v>93</v>
      </c>
      <c r="B95" s="32">
        <f t="shared" si="3"/>
        <v>1</v>
      </c>
      <c r="C95" s="32">
        <f t="shared" si="4"/>
        <v>94</v>
      </c>
      <c r="D95" s="1" t="str">
        <f ca="1">IF($B95&gt;rounds,"",OFFSET(AllPairings!D$1,startRow-1+$A95,0))</f>
        <v>H.10</v>
      </c>
      <c r="E95" s="1" t="str">
        <f ca="1">IF($B95&gt;rounds,"",OFFSET(AllPairings!E$1,startRow-1+$A95,0))</f>
        <v>N.10</v>
      </c>
      <c r="F95" s="46" t="e">
        <f ca="1">VLOOKUP($C95,OFFSET(ResultsInput!$B$2,($B95-1)*gamesPerRound,0,gamesPerRound,6),5,FALSE)</f>
        <v>#N/A</v>
      </c>
      <c r="G95" s="46" t="e">
        <f ca="1">VLOOKUP($C95,OFFSET(ResultsInput!$B$2,($B95-1)*gamesPerRound,0,gamesPerRound,6),6,FALSE)</f>
        <v>#N/A</v>
      </c>
      <c r="H95" s="87" t="str">
        <f t="shared" ca="1" si="5"/>
        <v>H.10</v>
      </c>
    </row>
    <row r="96" spans="1:8" x14ac:dyDescent="0.2">
      <c r="A96" s="47">
        <v>94</v>
      </c>
      <c r="B96" s="32">
        <f t="shared" si="3"/>
        <v>1</v>
      </c>
      <c r="C96" s="32">
        <f t="shared" si="4"/>
        <v>95</v>
      </c>
      <c r="D96" s="1" t="str">
        <f ca="1">IF($B96&gt;rounds,"",OFFSET(AllPairings!D$1,startRow-1+$A96,0))</f>
        <v>D.10</v>
      </c>
      <c r="E96" s="1" t="str">
        <f ca="1">IF($B96&gt;rounds,"",OFFSET(AllPairings!E$1,startRow-1+$A96,0))</f>
        <v>S.10</v>
      </c>
      <c r="F96" s="46" t="e">
        <f ca="1">VLOOKUP($C96,OFFSET(ResultsInput!$B$2,($B96-1)*gamesPerRound,0,gamesPerRound,6),5,FALSE)</f>
        <v>#N/A</v>
      </c>
      <c r="G96" s="46" t="e">
        <f ca="1">VLOOKUP($C96,OFFSET(ResultsInput!$B$2,($B96-1)*gamesPerRound,0,gamesPerRound,6),6,FALSE)</f>
        <v>#N/A</v>
      </c>
      <c r="H96" s="87" t="str">
        <f t="shared" ca="1" si="5"/>
        <v>D.10</v>
      </c>
    </row>
    <row r="97" spans="1:8" x14ac:dyDescent="0.2">
      <c r="A97" s="47">
        <v>95</v>
      </c>
      <c r="B97" s="32">
        <f t="shared" si="3"/>
        <v>1</v>
      </c>
      <c r="C97" s="32">
        <f t="shared" si="4"/>
        <v>96</v>
      </c>
      <c r="D97" s="1" t="str">
        <f ca="1">IF($B97&gt;rounds,"",OFFSET(AllPairings!D$1,startRow-1+$A97,0))</f>
        <v>K.11</v>
      </c>
      <c r="E97" s="1" t="str">
        <f ca="1">IF($B97&gt;rounds,"",OFFSET(AllPairings!E$1,startRow-1+$A97,0))</f>
        <v>A.11</v>
      </c>
      <c r="F97" s="46" t="e">
        <f ca="1">VLOOKUP($C97,OFFSET(ResultsInput!$B$2,($B97-1)*gamesPerRound,0,gamesPerRound,6),5,FALSE)</f>
        <v>#N/A</v>
      </c>
      <c r="G97" s="46" t="e">
        <f ca="1">VLOOKUP($C97,OFFSET(ResultsInput!$B$2,($B97-1)*gamesPerRound,0,gamesPerRound,6),6,FALSE)</f>
        <v>#N/A</v>
      </c>
      <c r="H97" s="87" t="str">
        <f t="shared" ca="1" si="5"/>
        <v>K.11</v>
      </c>
    </row>
    <row r="98" spans="1:8" x14ac:dyDescent="0.2">
      <c r="A98" s="47">
        <v>96</v>
      </c>
      <c r="B98" s="32">
        <f t="shared" si="3"/>
        <v>1</v>
      </c>
      <c r="C98" s="32">
        <f t="shared" si="4"/>
        <v>97</v>
      </c>
      <c r="D98" s="1" t="str">
        <f ca="1">IF($B98&gt;rounds,"",OFFSET(AllPairings!D$1,startRow-1+$A98,0))</f>
        <v>H.11</v>
      </c>
      <c r="E98" s="1" t="str">
        <f ca="1">IF($B98&gt;rounds,"",OFFSET(AllPairings!E$1,startRow-1+$A98,0))</f>
        <v>R.11</v>
      </c>
      <c r="F98" s="46" t="e">
        <f ca="1">VLOOKUP($C98,OFFSET(ResultsInput!$B$2,($B98-1)*gamesPerRound,0,gamesPerRound,6),5,FALSE)</f>
        <v>#N/A</v>
      </c>
      <c r="G98" s="46" t="e">
        <f ca="1">VLOOKUP($C98,OFFSET(ResultsInput!$B$2,($B98-1)*gamesPerRound,0,gamesPerRound,6),6,FALSE)</f>
        <v>#N/A</v>
      </c>
      <c r="H98" s="87" t="str">
        <f t="shared" ca="1" si="5"/>
        <v>H.11</v>
      </c>
    </row>
    <row r="99" spans="1:8" x14ac:dyDescent="0.2">
      <c r="A99" s="47">
        <v>97</v>
      </c>
      <c r="B99" s="32">
        <f t="shared" si="3"/>
        <v>1</v>
      </c>
      <c r="C99" s="32">
        <f t="shared" si="4"/>
        <v>98</v>
      </c>
      <c r="D99" s="1" t="str">
        <f ca="1">IF($B99&gt;rounds,"",OFFSET(AllPairings!D$1,startRow-1+$A99,0))</f>
        <v>D.11</v>
      </c>
      <c r="E99" s="1" t="str">
        <f ca="1">IF($B99&gt;rounds,"",OFFSET(AllPairings!E$1,startRow-1+$A99,0))</f>
        <v>N.11</v>
      </c>
      <c r="F99" s="46" t="e">
        <f ca="1">VLOOKUP($C99,OFFSET(ResultsInput!$B$2,($B99-1)*gamesPerRound,0,gamesPerRound,6),5,FALSE)</f>
        <v>#N/A</v>
      </c>
      <c r="G99" s="46" t="e">
        <f ca="1">VLOOKUP($C99,OFFSET(ResultsInput!$B$2,($B99-1)*gamesPerRound,0,gamesPerRound,6),6,FALSE)</f>
        <v>#N/A</v>
      </c>
      <c r="H99" s="87" t="str">
        <f t="shared" ca="1" si="5"/>
        <v>D.11</v>
      </c>
    </row>
    <row r="100" spans="1:8" x14ac:dyDescent="0.2">
      <c r="A100" s="47">
        <v>98</v>
      </c>
      <c r="B100" s="32">
        <f t="shared" si="3"/>
        <v>1</v>
      </c>
      <c r="C100" s="32">
        <f t="shared" si="4"/>
        <v>99</v>
      </c>
      <c r="D100" s="1" t="str">
        <f ca="1">IF($B100&gt;rounds,"",OFFSET(AllPairings!D$1,startRow-1+$A100,0))</f>
        <v>M.11</v>
      </c>
      <c r="E100" s="1" t="str">
        <f ca="1">IF($B100&gt;rounds,"",OFFSET(AllPairings!E$1,startRow-1+$A100,0))</f>
        <v>F.11</v>
      </c>
      <c r="F100" s="46" t="e">
        <f ca="1">VLOOKUP($C100,OFFSET(ResultsInput!$B$2,($B100-1)*gamesPerRound,0,gamesPerRound,6),5,FALSE)</f>
        <v>#N/A</v>
      </c>
      <c r="G100" s="46" t="e">
        <f ca="1">VLOOKUP($C100,OFFSET(ResultsInput!$B$2,($B100-1)*gamesPerRound,0,gamesPerRound,6),6,FALSE)</f>
        <v>#N/A</v>
      </c>
      <c r="H100" s="87" t="str">
        <f t="shared" ca="1" si="5"/>
        <v>M.11</v>
      </c>
    </row>
    <row r="101" spans="1:8" x14ac:dyDescent="0.2">
      <c r="A101" s="47">
        <v>99</v>
      </c>
      <c r="B101" s="32">
        <f t="shared" si="3"/>
        <v>1</v>
      </c>
      <c r="C101" s="32">
        <f t="shared" si="4"/>
        <v>100</v>
      </c>
      <c r="D101" s="1" t="str">
        <f ca="1">IF($B101&gt;rounds,"",OFFSET(AllPairings!D$1,startRow-1+$A101,0))</f>
        <v>L.11</v>
      </c>
      <c r="E101" s="1" t="str">
        <f ca="1">IF($B101&gt;rounds,"",OFFSET(AllPairings!E$1,startRow-1+$A101,0))</f>
        <v>E.11</v>
      </c>
      <c r="F101" s="46" t="e">
        <f ca="1">VLOOKUP($C101,OFFSET(ResultsInput!$B$2,($B101-1)*gamesPerRound,0,gamesPerRound,6),5,FALSE)</f>
        <v>#N/A</v>
      </c>
      <c r="G101" s="46" t="e">
        <f ca="1">VLOOKUP($C101,OFFSET(ResultsInput!$B$2,($B101-1)*gamesPerRound,0,gamesPerRound,6),6,FALSE)</f>
        <v>#N/A</v>
      </c>
      <c r="H101" s="87" t="str">
        <f t="shared" ca="1" si="5"/>
        <v>L.11</v>
      </c>
    </row>
    <row r="102" spans="1:8" x14ac:dyDescent="0.2">
      <c r="A102" s="47">
        <v>100</v>
      </c>
      <c r="B102" s="32">
        <f t="shared" si="3"/>
        <v>1</v>
      </c>
      <c r="C102" s="32">
        <f t="shared" si="4"/>
        <v>101</v>
      </c>
      <c r="D102" s="1" t="str">
        <f ca="1">IF($B102&gt;rounds,"",OFFSET(AllPairings!D$1,startRow-1+$A102,0))</f>
        <v>P.11</v>
      </c>
      <c r="E102" s="1" t="str">
        <f ca="1">IF($B102&gt;rounds,"",OFFSET(AllPairings!E$1,startRow-1+$A102,0))</f>
        <v>I.11</v>
      </c>
      <c r="F102" s="46" t="e">
        <f ca="1">VLOOKUP($C102,OFFSET(ResultsInput!$B$2,($B102-1)*gamesPerRound,0,gamesPerRound,6),5,FALSE)</f>
        <v>#N/A</v>
      </c>
      <c r="G102" s="46" t="e">
        <f ca="1">VLOOKUP($C102,OFFSET(ResultsInput!$B$2,($B102-1)*gamesPerRound,0,gamesPerRound,6),6,FALSE)</f>
        <v>#N/A</v>
      </c>
      <c r="H102" s="87" t="str">
        <f t="shared" ca="1" si="5"/>
        <v>P.11</v>
      </c>
    </row>
    <row r="103" spans="1:8" x14ac:dyDescent="0.2">
      <c r="A103" s="47">
        <v>101</v>
      </c>
      <c r="B103" s="32">
        <f t="shared" si="3"/>
        <v>1</v>
      </c>
      <c r="C103" s="32">
        <f t="shared" si="4"/>
        <v>102</v>
      </c>
      <c r="D103" s="1" t="str">
        <f ca="1">IF($B103&gt;rounds,"",OFFSET(AllPairings!D$1,startRow-1+$A103,0))</f>
        <v>Q.11</v>
      </c>
      <c r="E103" s="1" t="str">
        <f ca="1">IF($B103&gt;rounds,"",OFFSET(AllPairings!E$1,startRow-1+$A103,0))</f>
        <v>C.11</v>
      </c>
      <c r="F103" s="46" t="e">
        <f ca="1">VLOOKUP($C103,OFFSET(ResultsInput!$B$2,($B103-1)*gamesPerRound,0,gamesPerRound,6),5,FALSE)</f>
        <v>#N/A</v>
      </c>
      <c r="G103" s="46" t="e">
        <f ca="1">VLOOKUP($C103,OFFSET(ResultsInput!$B$2,($B103-1)*gamesPerRound,0,gamesPerRound,6),6,FALSE)</f>
        <v>#N/A</v>
      </c>
      <c r="H103" s="87" t="str">
        <f t="shared" ca="1" si="5"/>
        <v>Q.11</v>
      </c>
    </row>
    <row r="104" spans="1:8" x14ac:dyDescent="0.2">
      <c r="A104" s="47">
        <v>102</v>
      </c>
      <c r="B104" s="32">
        <f t="shared" si="3"/>
        <v>1</v>
      </c>
      <c r="C104" s="32">
        <f t="shared" si="4"/>
        <v>103</v>
      </c>
      <c r="D104" s="1" t="str">
        <f ca="1">IF($B104&gt;rounds,"",OFFSET(AllPairings!D$1,startRow-1+$A104,0))</f>
        <v>S.11</v>
      </c>
      <c r="E104" s="1" t="str">
        <f ca="1">IF($B104&gt;rounds,"",OFFSET(AllPairings!E$1,startRow-1+$A104,0))</f>
        <v>J.11</v>
      </c>
      <c r="F104" s="46" t="e">
        <f ca="1">VLOOKUP($C104,OFFSET(ResultsInput!$B$2,($B104-1)*gamesPerRound,0,gamesPerRound,6),5,FALSE)</f>
        <v>#N/A</v>
      </c>
      <c r="G104" s="46" t="e">
        <f ca="1">VLOOKUP($C104,OFFSET(ResultsInput!$B$2,($B104-1)*gamesPerRound,0,gamesPerRound,6),6,FALSE)</f>
        <v>#N/A</v>
      </c>
      <c r="H104" s="87" t="str">
        <f t="shared" ca="1" si="5"/>
        <v>S.11</v>
      </c>
    </row>
    <row r="105" spans="1:8" x14ac:dyDescent="0.2">
      <c r="A105" s="47">
        <v>103</v>
      </c>
      <c r="B105" s="32">
        <f t="shared" si="3"/>
        <v>1</v>
      </c>
      <c r="C105" s="32">
        <f t="shared" si="4"/>
        <v>104</v>
      </c>
      <c r="D105" s="1" t="str">
        <f ca="1">IF($B105&gt;rounds,"",OFFSET(AllPairings!D$1,startRow-1+$A105,0))</f>
        <v>G.11</v>
      </c>
      <c r="E105" s="1" t="str">
        <f ca="1">IF($B105&gt;rounds,"",OFFSET(AllPairings!E$1,startRow-1+$A105,0))</f>
        <v>O.11</v>
      </c>
      <c r="F105" s="46" t="e">
        <f ca="1">VLOOKUP($C105,OFFSET(ResultsInput!$B$2,($B105-1)*gamesPerRound,0,gamesPerRound,6),5,FALSE)</f>
        <v>#N/A</v>
      </c>
      <c r="G105" s="46" t="e">
        <f ca="1">VLOOKUP($C105,OFFSET(ResultsInput!$B$2,($B105-1)*gamesPerRound,0,gamesPerRound,6),6,FALSE)</f>
        <v>#N/A</v>
      </c>
      <c r="H105" s="87" t="str">
        <f t="shared" ca="1" si="5"/>
        <v>G.11</v>
      </c>
    </row>
    <row r="106" spans="1:8" x14ac:dyDescent="0.2">
      <c r="A106" s="47">
        <v>104</v>
      </c>
      <c r="B106" s="32">
        <f t="shared" si="3"/>
        <v>1</v>
      </c>
      <c r="C106" s="32">
        <f t="shared" si="4"/>
        <v>105</v>
      </c>
      <c r="D106" s="1" t="str">
        <f ca="1">IF($B106&gt;rounds,"",OFFSET(AllPairings!D$1,startRow-1+$A106,0))</f>
        <v>F.12</v>
      </c>
      <c r="E106" s="1" t="str">
        <f ca="1">IF($B106&gt;rounds,"",OFFSET(AllPairings!E$1,startRow-1+$A106,0))</f>
        <v>B.11</v>
      </c>
      <c r="F106" s="46" t="e">
        <f ca="1">VLOOKUP($C106,OFFSET(ResultsInput!$B$2,($B106-1)*gamesPerRound,0,gamesPerRound,6),5,FALSE)</f>
        <v>#N/A</v>
      </c>
      <c r="G106" s="46" t="e">
        <f ca="1">VLOOKUP($C106,OFFSET(ResultsInput!$B$2,($B106-1)*gamesPerRound,0,gamesPerRound,6),6,FALSE)</f>
        <v>#N/A</v>
      </c>
      <c r="H106" s="87" t="str">
        <f t="shared" ca="1" si="5"/>
        <v>F.12</v>
      </c>
    </row>
    <row r="107" spans="1:8" x14ac:dyDescent="0.2">
      <c r="A107" s="47">
        <v>105</v>
      </c>
      <c r="B107" s="32">
        <f t="shared" si="3"/>
        <v>1</v>
      </c>
      <c r="C107" s="32">
        <f t="shared" si="4"/>
        <v>106</v>
      </c>
      <c r="D107" s="1" t="str">
        <f ca="1">IF($B107&gt;rounds,"",OFFSET(AllPairings!D$1,startRow-1+$A107,0))</f>
        <v>H.12</v>
      </c>
      <c r="E107" s="1" t="str">
        <f ca="1">IF($B107&gt;rounds,"",OFFSET(AllPairings!E$1,startRow-1+$A107,0))</f>
        <v>A.12</v>
      </c>
      <c r="F107" s="46" t="e">
        <f ca="1">VLOOKUP($C107,OFFSET(ResultsInput!$B$2,($B107-1)*gamesPerRound,0,gamesPerRound,6),5,FALSE)</f>
        <v>#N/A</v>
      </c>
      <c r="G107" s="46" t="e">
        <f ca="1">VLOOKUP($C107,OFFSET(ResultsInput!$B$2,($B107-1)*gamesPerRound,0,gamesPerRound,6),6,FALSE)</f>
        <v>#N/A</v>
      </c>
      <c r="H107" s="87" t="str">
        <f t="shared" ca="1" si="5"/>
        <v>H.12</v>
      </c>
    </row>
    <row r="108" spans="1:8" x14ac:dyDescent="0.2">
      <c r="A108" s="47">
        <v>106</v>
      </c>
      <c r="B108" s="32">
        <f t="shared" si="3"/>
        <v>1</v>
      </c>
      <c r="C108" s="32">
        <f t="shared" si="4"/>
        <v>107</v>
      </c>
      <c r="D108" s="1" t="str">
        <f ca="1">IF($B108&gt;rounds,"",OFFSET(AllPairings!D$1,startRow-1+$A108,0))</f>
        <v>N.12</v>
      </c>
      <c r="E108" s="1" t="str">
        <f ca="1">IF($B108&gt;rounds,"",OFFSET(AllPairings!E$1,startRow-1+$A108,0))</f>
        <v>I.12</v>
      </c>
      <c r="F108" s="46" t="e">
        <f ca="1">VLOOKUP($C108,OFFSET(ResultsInput!$B$2,($B108-1)*gamesPerRound,0,gamesPerRound,6),5,FALSE)</f>
        <v>#N/A</v>
      </c>
      <c r="G108" s="46" t="e">
        <f ca="1">VLOOKUP($C108,OFFSET(ResultsInput!$B$2,($B108-1)*gamesPerRound,0,gamesPerRound,6),6,FALSE)</f>
        <v>#N/A</v>
      </c>
      <c r="H108" s="87" t="str">
        <f t="shared" ca="1" si="5"/>
        <v>N.12</v>
      </c>
    </row>
    <row r="109" spans="1:8" x14ac:dyDescent="0.2">
      <c r="A109" s="47">
        <v>107</v>
      </c>
      <c r="B109" s="32">
        <f t="shared" si="3"/>
        <v>1</v>
      </c>
      <c r="C109" s="32">
        <f t="shared" si="4"/>
        <v>108</v>
      </c>
      <c r="D109" s="1" t="str">
        <f ca="1">IF($B109&gt;rounds,"",OFFSET(AllPairings!D$1,startRow-1+$A109,0))</f>
        <v>C.12</v>
      </c>
      <c r="E109" s="1" t="str">
        <f ca="1">IF($B109&gt;rounds,"",OFFSET(AllPairings!E$1,startRow-1+$A109,0))</f>
        <v>J.12</v>
      </c>
      <c r="F109" s="46" t="e">
        <f ca="1">VLOOKUP($C109,OFFSET(ResultsInput!$B$2,($B109-1)*gamesPerRound,0,gamesPerRound,6),5,FALSE)</f>
        <v>#N/A</v>
      </c>
      <c r="G109" s="46" t="e">
        <f ca="1">VLOOKUP($C109,OFFSET(ResultsInput!$B$2,($B109-1)*gamesPerRound,0,gamesPerRound,6),6,FALSE)</f>
        <v>#N/A</v>
      </c>
      <c r="H109" s="87" t="str">
        <f t="shared" ca="1" si="5"/>
        <v>C.12</v>
      </c>
    </row>
    <row r="110" spans="1:8" x14ac:dyDescent="0.2">
      <c r="A110" s="47">
        <v>108</v>
      </c>
      <c r="B110" s="32">
        <f t="shared" si="3"/>
        <v>1</v>
      </c>
      <c r="C110" s="32">
        <f t="shared" si="4"/>
        <v>109</v>
      </c>
      <c r="D110" s="1" t="str">
        <f ca="1">IF($B110&gt;rounds,"",OFFSET(AllPairings!D$1,startRow-1+$A110,0))</f>
        <v>Q.12</v>
      </c>
      <c r="E110" s="1" t="str">
        <f ca="1">IF($B110&gt;rounds,"",OFFSET(AllPairings!E$1,startRow-1+$A110,0))</f>
        <v>R.12</v>
      </c>
      <c r="F110" s="46" t="e">
        <f ca="1">VLOOKUP($C110,OFFSET(ResultsInput!$B$2,($B110-1)*gamesPerRound,0,gamesPerRound,6),5,FALSE)</f>
        <v>#N/A</v>
      </c>
      <c r="G110" s="46" t="e">
        <f ca="1">VLOOKUP($C110,OFFSET(ResultsInput!$B$2,($B110-1)*gamesPerRound,0,gamesPerRound,6),6,FALSE)</f>
        <v>#N/A</v>
      </c>
      <c r="H110" s="87" t="str">
        <f t="shared" ca="1" si="5"/>
        <v>Q.12</v>
      </c>
    </row>
    <row r="111" spans="1:8" x14ac:dyDescent="0.2">
      <c r="A111" s="47">
        <v>109</v>
      </c>
      <c r="B111" s="32">
        <f t="shared" si="3"/>
        <v>1</v>
      </c>
      <c r="C111" s="32">
        <f t="shared" si="4"/>
        <v>110</v>
      </c>
      <c r="D111" s="1" t="str">
        <f ca="1">IF($B111&gt;rounds,"",OFFSET(AllPairings!D$1,startRow-1+$A111,0))</f>
        <v>D.12</v>
      </c>
      <c r="E111" s="1" t="str">
        <f ca="1">IF($B111&gt;rounds,"",OFFSET(AllPairings!E$1,startRow-1+$A111,0))</f>
        <v>S.12</v>
      </c>
      <c r="F111" s="46" t="e">
        <f ca="1">VLOOKUP($C111,OFFSET(ResultsInput!$B$2,($B111-1)*gamesPerRound,0,gamesPerRound,6),5,FALSE)</f>
        <v>#N/A</v>
      </c>
      <c r="G111" s="46" t="e">
        <f ca="1">VLOOKUP($C111,OFFSET(ResultsInput!$B$2,($B111-1)*gamesPerRound,0,gamesPerRound,6),6,FALSE)</f>
        <v>#N/A</v>
      </c>
      <c r="H111" s="87" t="str">
        <f t="shared" ca="1" si="5"/>
        <v>D.12</v>
      </c>
    </row>
    <row r="112" spans="1:8" x14ac:dyDescent="0.2">
      <c r="A112" s="47">
        <v>110</v>
      </c>
      <c r="B112" s="32">
        <f t="shared" si="3"/>
        <v>1</v>
      </c>
      <c r="C112" s="32">
        <f t="shared" si="4"/>
        <v>111</v>
      </c>
      <c r="D112" s="1" t="str">
        <f ca="1">IF($B112&gt;rounds,"",OFFSET(AllPairings!D$1,startRow-1+$A112,0))</f>
        <v>K.12</v>
      </c>
      <c r="E112" s="1" t="str">
        <f ca="1">IF($B112&gt;rounds,"",OFFSET(AllPairings!E$1,startRow-1+$A112,0))</f>
        <v>B.12</v>
      </c>
      <c r="F112" s="46" t="e">
        <f ca="1">VLOOKUP($C112,OFFSET(ResultsInput!$B$2,($B112-1)*gamesPerRound,0,gamesPerRound,6),5,FALSE)</f>
        <v>#N/A</v>
      </c>
      <c r="G112" s="46" t="e">
        <f ca="1">VLOOKUP($C112,OFFSET(ResultsInput!$B$2,($B112-1)*gamesPerRound,0,gamesPerRound,6),6,FALSE)</f>
        <v>#N/A</v>
      </c>
      <c r="H112" s="87" t="str">
        <f t="shared" ca="1" si="5"/>
        <v>K.12</v>
      </c>
    </row>
    <row r="113" spans="1:8" x14ac:dyDescent="0.2">
      <c r="A113" s="47">
        <v>111</v>
      </c>
      <c r="B113" s="32">
        <f t="shared" si="3"/>
        <v>1</v>
      </c>
      <c r="C113" s="32">
        <f t="shared" si="4"/>
        <v>112</v>
      </c>
      <c r="D113" s="1" t="str">
        <f ca="1">IF($B113&gt;rounds,"",OFFSET(AllPairings!D$1,startRow-1+$A113,0))</f>
        <v>P.12</v>
      </c>
      <c r="E113" s="1" t="str">
        <f ca="1">IF($B113&gt;rounds,"",OFFSET(AllPairings!E$1,startRow-1+$A113,0))</f>
        <v>O.12</v>
      </c>
      <c r="F113" s="46" t="e">
        <f ca="1">VLOOKUP($C113,OFFSET(ResultsInput!$B$2,($B113-1)*gamesPerRound,0,gamesPerRound,6),5,FALSE)</f>
        <v>#N/A</v>
      </c>
      <c r="G113" s="46" t="e">
        <f ca="1">VLOOKUP($C113,OFFSET(ResultsInput!$B$2,($B113-1)*gamesPerRound,0,gamesPerRound,6),6,FALSE)</f>
        <v>#N/A</v>
      </c>
      <c r="H113" s="87" t="str">
        <f t="shared" ca="1" si="5"/>
        <v>P.12</v>
      </c>
    </row>
    <row r="114" spans="1:8" x14ac:dyDescent="0.2">
      <c r="A114" s="47">
        <v>112</v>
      </c>
      <c r="B114" s="32">
        <f t="shared" si="3"/>
        <v>1</v>
      </c>
      <c r="C114" s="32">
        <f t="shared" si="4"/>
        <v>113</v>
      </c>
      <c r="D114" s="1" t="str">
        <f ca="1">IF($B114&gt;rounds,"",OFFSET(AllPairings!D$1,startRow-1+$A114,0))</f>
        <v>M.12</v>
      </c>
      <c r="E114" s="1" t="str">
        <f ca="1">IF($B114&gt;rounds,"",OFFSET(AllPairings!E$1,startRow-1+$A114,0))</f>
        <v>E.12</v>
      </c>
      <c r="F114" s="46" t="e">
        <f ca="1">VLOOKUP($C114,OFFSET(ResultsInput!$B$2,($B114-1)*gamesPerRound,0,gamesPerRound,6),5,FALSE)</f>
        <v>#N/A</v>
      </c>
      <c r="G114" s="46" t="e">
        <f ca="1">VLOOKUP($C114,OFFSET(ResultsInput!$B$2,($B114-1)*gamesPerRound,0,gamesPerRound,6),6,FALSE)</f>
        <v>#N/A</v>
      </c>
      <c r="H114" s="87" t="str">
        <f t="shared" ca="1" si="5"/>
        <v>M.12</v>
      </c>
    </row>
    <row r="115" spans="1:8" x14ac:dyDescent="0.2">
      <c r="A115" s="47">
        <v>113</v>
      </c>
      <c r="B115" s="32">
        <f t="shared" si="3"/>
        <v>1</v>
      </c>
      <c r="C115" s="32">
        <f t="shared" si="4"/>
        <v>114</v>
      </c>
      <c r="D115" s="1" t="str">
        <f ca="1">IF($B115&gt;rounds,"",OFFSET(AllPairings!D$1,startRow-1+$A115,0))</f>
        <v>G.12</v>
      </c>
      <c r="E115" s="1" t="str">
        <f ca="1">IF($B115&gt;rounds,"",OFFSET(AllPairings!E$1,startRow-1+$A115,0))</f>
        <v>L.12</v>
      </c>
      <c r="F115" s="46" t="e">
        <f ca="1">VLOOKUP($C115,OFFSET(ResultsInput!$B$2,($B115-1)*gamesPerRound,0,gamesPerRound,6),5,FALSE)</f>
        <v>#N/A</v>
      </c>
      <c r="G115" s="46" t="e">
        <f ca="1">VLOOKUP($C115,OFFSET(ResultsInput!$B$2,($B115-1)*gamesPerRound,0,gamesPerRound,6),6,FALSE)</f>
        <v>#N/A</v>
      </c>
      <c r="H115" s="87" t="str">
        <f t="shared" ca="1" si="5"/>
        <v>G.12</v>
      </c>
    </row>
    <row r="116" spans="1:8" x14ac:dyDescent="0.2">
      <c r="A116" s="47">
        <v>114</v>
      </c>
      <c r="B116" s="32">
        <f t="shared" si="3"/>
        <v>1</v>
      </c>
      <c r="C116" s="32">
        <f t="shared" si="4"/>
        <v>115</v>
      </c>
      <c r="D116" s="1" t="str">
        <f ca="1">IF($B116&gt;rounds,"",OFFSET(AllPairings!D$1,startRow-1+$A116,0))</f>
        <v>K.13</v>
      </c>
      <c r="E116" s="1" t="str">
        <f ca="1">IF($B116&gt;rounds,"",OFFSET(AllPairings!E$1,startRow-1+$A116,0))</f>
        <v>I.13</v>
      </c>
      <c r="F116" s="46" t="e">
        <f ca="1">VLOOKUP($C116,OFFSET(ResultsInput!$B$2,($B116-1)*gamesPerRound,0,gamesPerRound,6),5,FALSE)</f>
        <v>#N/A</v>
      </c>
      <c r="G116" s="46" t="e">
        <f ca="1">VLOOKUP($C116,OFFSET(ResultsInput!$B$2,($B116-1)*gamesPerRound,0,gamesPerRound,6),6,FALSE)</f>
        <v>#N/A</v>
      </c>
      <c r="H116" s="87" t="str">
        <f t="shared" ca="1" si="5"/>
        <v>K.13</v>
      </c>
    </row>
    <row r="117" spans="1:8" x14ac:dyDescent="0.2">
      <c r="A117" s="47">
        <v>115</v>
      </c>
      <c r="B117" s="32">
        <f t="shared" si="3"/>
        <v>1</v>
      </c>
      <c r="C117" s="32">
        <f t="shared" si="4"/>
        <v>116</v>
      </c>
      <c r="D117" s="1" t="str">
        <f ca="1">IF($B117&gt;rounds,"",OFFSET(AllPairings!D$1,startRow-1+$A117,0))</f>
        <v>H.13</v>
      </c>
      <c r="E117" s="1" t="str">
        <f ca="1">IF($B117&gt;rounds,"",OFFSET(AllPairings!E$1,startRow-1+$A117,0))</f>
        <v>C.13</v>
      </c>
      <c r="F117" s="46" t="e">
        <f ca="1">VLOOKUP($C117,OFFSET(ResultsInput!$B$2,($B117-1)*gamesPerRound,0,gamesPerRound,6),5,FALSE)</f>
        <v>#N/A</v>
      </c>
      <c r="G117" s="46" t="e">
        <f ca="1">VLOOKUP($C117,OFFSET(ResultsInput!$B$2,($B117-1)*gamesPerRound,0,gamesPerRound,6),6,FALSE)</f>
        <v>#N/A</v>
      </c>
      <c r="H117" s="87" t="str">
        <f t="shared" ca="1" si="5"/>
        <v>H.13</v>
      </c>
    </row>
    <row r="118" spans="1:8" x14ac:dyDescent="0.2">
      <c r="A118" s="47">
        <v>116</v>
      </c>
      <c r="B118" s="32">
        <f t="shared" si="3"/>
        <v>1</v>
      </c>
      <c r="C118" s="32">
        <f t="shared" si="4"/>
        <v>117</v>
      </c>
      <c r="D118" s="1" t="str">
        <f ca="1">IF($B118&gt;rounds,"",OFFSET(AllPairings!D$1,startRow-1+$A118,0))</f>
        <v>Q.13</v>
      </c>
      <c r="E118" s="1" t="str">
        <f ca="1">IF($B118&gt;rounds,"",OFFSET(AllPairings!E$1,startRow-1+$A118,0))</f>
        <v>A.13</v>
      </c>
      <c r="F118" s="46" t="e">
        <f ca="1">VLOOKUP($C118,OFFSET(ResultsInput!$B$2,($B118-1)*gamesPerRound,0,gamesPerRound,6),5,FALSE)</f>
        <v>#N/A</v>
      </c>
      <c r="G118" s="46" t="e">
        <f ca="1">VLOOKUP($C118,OFFSET(ResultsInput!$B$2,($B118-1)*gamesPerRound,0,gamesPerRound,6),6,FALSE)</f>
        <v>#N/A</v>
      </c>
      <c r="H118" s="87" t="str">
        <f t="shared" ca="1" si="5"/>
        <v>Q.13</v>
      </c>
    </row>
    <row r="119" spans="1:8" x14ac:dyDescent="0.2">
      <c r="A119" s="47">
        <v>117</v>
      </c>
      <c r="B119" s="32">
        <f t="shared" si="3"/>
        <v>1</v>
      </c>
      <c r="C119" s="32">
        <f t="shared" si="4"/>
        <v>118</v>
      </c>
      <c r="D119" s="1" t="str">
        <f ca="1">IF($B119&gt;rounds,"",OFFSET(AllPairings!D$1,startRow-1+$A119,0))</f>
        <v>L.13</v>
      </c>
      <c r="E119" s="1" t="str">
        <f ca="1">IF($B119&gt;rounds,"",OFFSET(AllPairings!E$1,startRow-1+$A119,0))</f>
        <v>N.13</v>
      </c>
      <c r="F119" s="46" t="e">
        <f ca="1">VLOOKUP($C119,OFFSET(ResultsInput!$B$2,($B119-1)*gamesPerRound,0,gamesPerRound,6),5,FALSE)</f>
        <v>#N/A</v>
      </c>
      <c r="G119" s="46" t="e">
        <f ca="1">VLOOKUP($C119,OFFSET(ResultsInput!$B$2,($B119-1)*gamesPerRound,0,gamesPerRound,6),6,FALSE)</f>
        <v>#N/A</v>
      </c>
      <c r="H119" s="87" t="str">
        <f t="shared" ca="1" si="5"/>
        <v>L.13</v>
      </c>
    </row>
    <row r="120" spans="1:8" x14ac:dyDescent="0.2">
      <c r="A120" s="47">
        <v>118</v>
      </c>
      <c r="B120" s="32">
        <f t="shared" si="3"/>
        <v>1</v>
      </c>
      <c r="C120" s="32">
        <f t="shared" si="4"/>
        <v>119</v>
      </c>
      <c r="D120" s="1" t="str">
        <f ca="1">IF($B120&gt;rounds,"",OFFSET(AllPairings!D$1,startRow-1+$A120,0))</f>
        <v>S.13</v>
      </c>
      <c r="E120" s="1" t="str">
        <f ca="1">IF($B120&gt;rounds,"",OFFSET(AllPairings!E$1,startRow-1+$A120,0))</f>
        <v>G.13</v>
      </c>
      <c r="F120" s="46" t="e">
        <f ca="1">VLOOKUP($C120,OFFSET(ResultsInput!$B$2,($B120-1)*gamesPerRound,0,gamesPerRound,6),5,FALSE)</f>
        <v>#N/A</v>
      </c>
      <c r="G120" s="46" t="e">
        <f ca="1">VLOOKUP($C120,OFFSET(ResultsInput!$B$2,($B120-1)*gamesPerRound,0,gamesPerRound,6),6,FALSE)</f>
        <v>#N/A</v>
      </c>
      <c r="H120" s="87" t="str">
        <f t="shared" ca="1" si="5"/>
        <v>S.13</v>
      </c>
    </row>
    <row r="121" spans="1:8" x14ac:dyDescent="0.2">
      <c r="A121" s="47">
        <v>119</v>
      </c>
      <c r="B121" s="32">
        <f t="shared" si="3"/>
        <v>1</v>
      </c>
      <c r="C121" s="32">
        <f t="shared" si="4"/>
        <v>120</v>
      </c>
      <c r="D121" s="1" t="str">
        <f ca="1">IF($B121&gt;rounds,"",OFFSET(AllPairings!D$1,startRow-1+$A121,0))</f>
        <v>J.13</v>
      </c>
      <c r="E121" s="1" t="str">
        <f ca="1">IF($B121&gt;rounds,"",OFFSET(AllPairings!E$1,startRow-1+$A121,0))</f>
        <v>E.13</v>
      </c>
      <c r="F121" s="46" t="e">
        <f ca="1">VLOOKUP($C121,OFFSET(ResultsInput!$B$2,($B121-1)*gamesPerRound,0,gamesPerRound,6),5,FALSE)</f>
        <v>#N/A</v>
      </c>
      <c r="G121" s="46" t="e">
        <f ca="1">VLOOKUP($C121,OFFSET(ResultsInput!$B$2,($B121-1)*gamesPerRound,0,gamesPerRound,6),6,FALSE)</f>
        <v>#N/A</v>
      </c>
      <c r="H121" s="87" t="str">
        <f t="shared" ca="1" si="5"/>
        <v>J.13</v>
      </c>
    </row>
    <row r="122" spans="1:8" x14ac:dyDescent="0.2">
      <c r="A122" s="47">
        <v>120</v>
      </c>
      <c r="B122" s="32">
        <f t="shared" si="3"/>
        <v>1</v>
      </c>
      <c r="C122" s="32">
        <f t="shared" si="4"/>
        <v>121</v>
      </c>
      <c r="D122" s="1" t="str">
        <f ca="1">IF($B122&gt;rounds,"",OFFSET(AllPairings!D$1,startRow-1+$A122,0))</f>
        <v>B.13</v>
      </c>
      <c r="E122" s="1" t="str">
        <f ca="1">IF($B122&gt;rounds,"",OFFSET(AllPairings!E$1,startRow-1+$A122,0))</f>
        <v>P.13</v>
      </c>
      <c r="F122" s="46" t="e">
        <f ca="1">VLOOKUP($C122,OFFSET(ResultsInput!$B$2,($B122-1)*gamesPerRound,0,gamesPerRound,6),5,FALSE)</f>
        <v>#N/A</v>
      </c>
      <c r="G122" s="46" t="e">
        <f ca="1">VLOOKUP($C122,OFFSET(ResultsInput!$B$2,($B122-1)*gamesPerRound,0,gamesPerRound,6),6,FALSE)</f>
        <v>#N/A</v>
      </c>
      <c r="H122" s="87" t="str">
        <f t="shared" ca="1" si="5"/>
        <v>B.13</v>
      </c>
    </row>
    <row r="123" spans="1:8" x14ac:dyDescent="0.2">
      <c r="A123" s="47">
        <v>121</v>
      </c>
      <c r="B123" s="32">
        <f t="shared" si="3"/>
        <v>1</v>
      </c>
      <c r="C123" s="32">
        <f t="shared" si="4"/>
        <v>122</v>
      </c>
      <c r="D123" s="1" t="str">
        <f ca="1">IF($B123&gt;rounds,"",OFFSET(AllPairings!D$1,startRow-1+$A123,0))</f>
        <v>F.13</v>
      </c>
      <c r="E123" s="1" t="str">
        <f ca="1">IF($B123&gt;rounds,"",OFFSET(AllPairings!E$1,startRow-1+$A123,0))</f>
        <v>D.13</v>
      </c>
      <c r="F123" s="46" t="e">
        <f ca="1">VLOOKUP($C123,OFFSET(ResultsInput!$B$2,($B123-1)*gamesPerRound,0,gamesPerRound,6),5,FALSE)</f>
        <v>#N/A</v>
      </c>
      <c r="G123" s="46" t="e">
        <f ca="1">VLOOKUP($C123,OFFSET(ResultsInput!$B$2,($B123-1)*gamesPerRound,0,gamesPerRound,6),6,FALSE)</f>
        <v>#N/A</v>
      </c>
      <c r="H123" s="87" t="str">
        <f t="shared" ca="1" si="5"/>
        <v>F.13</v>
      </c>
    </row>
    <row r="124" spans="1:8" x14ac:dyDescent="0.2">
      <c r="A124" s="47">
        <v>122</v>
      </c>
      <c r="B124" s="32">
        <f t="shared" si="3"/>
        <v>1</v>
      </c>
      <c r="C124" s="32">
        <f t="shared" si="4"/>
        <v>123</v>
      </c>
      <c r="D124" s="1" t="str">
        <f ca="1">IF($B124&gt;rounds,"",OFFSET(AllPairings!D$1,startRow-1+$A124,0))</f>
        <v>O.13</v>
      </c>
      <c r="E124" s="1" t="str">
        <f ca="1">IF($B124&gt;rounds,"",OFFSET(AllPairings!E$1,startRow-1+$A124,0))</f>
        <v>M.13</v>
      </c>
      <c r="F124" s="46" t="e">
        <f ca="1">VLOOKUP($C124,OFFSET(ResultsInput!$B$2,($B124-1)*gamesPerRound,0,gamesPerRound,6),5,FALSE)</f>
        <v>#N/A</v>
      </c>
      <c r="G124" s="46" t="e">
        <f ca="1">VLOOKUP($C124,OFFSET(ResultsInput!$B$2,($B124-1)*gamesPerRound,0,gamesPerRound,6),6,FALSE)</f>
        <v>#N/A</v>
      </c>
      <c r="H124" s="87" t="str">
        <f t="shared" ca="1" si="5"/>
        <v>O.13</v>
      </c>
    </row>
    <row r="125" spans="1:8" x14ac:dyDescent="0.2">
      <c r="A125" s="47">
        <v>123</v>
      </c>
      <c r="B125" s="32">
        <f t="shared" si="3"/>
        <v>1</v>
      </c>
      <c r="C125" s="32">
        <f t="shared" si="4"/>
        <v>124</v>
      </c>
      <c r="D125" s="1" t="str">
        <f ca="1">IF($B125&gt;rounds,"",OFFSET(AllPairings!D$1,startRow-1+$A125,0))</f>
        <v>M.14</v>
      </c>
      <c r="E125" s="1" t="str">
        <f ca="1">IF($B125&gt;rounds,"",OFFSET(AllPairings!E$1,startRow-1+$A125,0))</f>
        <v>R.13</v>
      </c>
      <c r="F125" s="46" t="e">
        <f ca="1">VLOOKUP($C125,OFFSET(ResultsInput!$B$2,($B125-1)*gamesPerRound,0,gamesPerRound,6),5,FALSE)</f>
        <v>#N/A</v>
      </c>
      <c r="G125" s="46" t="e">
        <f ca="1">VLOOKUP($C125,OFFSET(ResultsInput!$B$2,($B125-1)*gamesPerRound,0,gamesPerRound,6),6,FALSE)</f>
        <v>#N/A</v>
      </c>
      <c r="H125" s="87" t="str">
        <f t="shared" ca="1" si="5"/>
        <v>M.14</v>
      </c>
    </row>
    <row r="126" spans="1:8" x14ac:dyDescent="0.2">
      <c r="A126" s="47">
        <v>124</v>
      </c>
      <c r="B126" s="32">
        <f t="shared" si="3"/>
        <v>1</v>
      </c>
      <c r="C126" s="32">
        <f t="shared" si="4"/>
        <v>125</v>
      </c>
      <c r="D126" s="1" t="str">
        <f ca="1">IF($B126&gt;rounds,"",OFFSET(AllPairings!D$1,startRow-1+$A126,0))</f>
        <v>J.14</v>
      </c>
      <c r="E126" s="1" t="str">
        <f ca="1">IF($B126&gt;rounds,"",OFFSET(AllPairings!E$1,startRow-1+$A126,0))</f>
        <v>S.14</v>
      </c>
      <c r="F126" s="46" t="e">
        <f ca="1">VLOOKUP($C126,OFFSET(ResultsInput!$B$2,($B126-1)*gamesPerRound,0,gamesPerRound,6),5,FALSE)</f>
        <v>#N/A</v>
      </c>
      <c r="G126" s="46" t="e">
        <f ca="1">VLOOKUP($C126,OFFSET(ResultsInput!$B$2,($B126-1)*gamesPerRound,0,gamesPerRound,6),6,FALSE)</f>
        <v>#N/A</v>
      </c>
      <c r="H126" s="87" t="str">
        <f t="shared" ca="1" si="5"/>
        <v>J.14</v>
      </c>
    </row>
    <row r="127" spans="1:8" x14ac:dyDescent="0.2">
      <c r="A127" s="47">
        <v>125</v>
      </c>
      <c r="B127" s="32">
        <f t="shared" si="3"/>
        <v>1</v>
      </c>
      <c r="C127" s="32">
        <f t="shared" si="4"/>
        <v>126</v>
      </c>
      <c r="D127" s="1" t="str">
        <f ca="1">IF($B127&gt;rounds,"",OFFSET(AllPairings!D$1,startRow-1+$A127,0))</f>
        <v>N.14</v>
      </c>
      <c r="E127" s="1" t="str">
        <f ca="1">IF($B127&gt;rounds,"",OFFSET(AllPairings!E$1,startRow-1+$A127,0))</f>
        <v>E.14</v>
      </c>
      <c r="F127" s="46" t="e">
        <f ca="1">VLOOKUP($C127,OFFSET(ResultsInput!$B$2,($B127-1)*gamesPerRound,0,gamesPerRound,6),5,FALSE)</f>
        <v>#N/A</v>
      </c>
      <c r="G127" s="46" t="e">
        <f ca="1">VLOOKUP($C127,OFFSET(ResultsInput!$B$2,($B127-1)*gamesPerRound,0,gamesPerRound,6),6,FALSE)</f>
        <v>#N/A</v>
      </c>
      <c r="H127" s="87" t="str">
        <f t="shared" ca="1" si="5"/>
        <v>N.14</v>
      </c>
    </row>
    <row r="128" spans="1:8" x14ac:dyDescent="0.2">
      <c r="A128" s="47">
        <v>126</v>
      </c>
      <c r="B128" s="32">
        <f t="shared" si="3"/>
        <v>1</v>
      </c>
      <c r="C128" s="32">
        <f t="shared" si="4"/>
        <v>127</v>
      </c>
      <c r="D128" s="1" t="str">
        <f ca="1">IF($B128&gt;rounds,"",OFFSET(AllPairings!D$1,startRow-1+$A128,0))</f>
        <v>G.14</v>
      </c>
      <c r="E128" s="1" t="str">
        <f ca="1">IF($B128&gt;rounds,"",OFFSET(AllPairings!E$1,startRow-1+$A128,0))</f>
        <v>O.14</v>
      </c>
      <c r="F128" s="46" t="e">
        <f ca="1">VLOOKUP($C128,OFFSET(ResultsInput!$B$2,($B128-1)*gamesPerRound,0,gamesPerRound,6),5,FALSE)</f>
        <v>#N/A</v>
      </c>
      <c r="G128" s="46" t="e">
        <f ca="1">VLOOKUP($C128,OFFSET(ResultsInput!$B$2,($B128-1)*gamesPerRound,0,gamesPerRound,6),6,FALSE)</f>
        <v>#N/A</v>
      </c>
      <c r="H128" s="87" t="str">
        <f t="shared" ca="1" si="5"/>
        <v>G.14</v>
      </c>
    </row>
    <row r="129" spans="1:8" x14ac:dyDescent="0.2">
      <c r="A129" s="47">
        <v>127</v>
      </c>
      <c r="B129" s="32">
        <f t="shared" si="3"/>
        <v>1</v>
      </c>
      <c r="C129" s="32">
        <f t="shared" si="4"/>
        <v>128</v>
      </c>
      <c r="D129" s="1" t="str">
        <f ca="1">IF($B129&gt;rounds,"",OFFSET(AllPairings!D$1,startRow-1+$A129,0))</f>
        <v>C.14</v>
      </c>
      <c r="E129" s="1" t="str">
        <f ca="1">IF($B129&gt;rounds,"",OFFSET(AllPairings!E$1,startRow-1+$A129,0))</f>
        <v>P.14</v>
      </c>
      <c r="F129" s="46" t="e">
        <f ca="1">VLOOKUP($C129,OFFSET(ResultsInput!$B$2,($B129-1)*gamesPerRound,0,gamesPerRound,6),5,FALSE)</f>
        <v>#N/A</v>
      </c>
      <c r="G129" s="46" t="e">
        <f ca="1">VLOOKUP($C129,OFFSET(ResultsInput!$B$2,($B129-1)*gamesPerRound,0,gamesPerRound,6),6,FALSE)</f>
        <v>#N/A</v>
      </c>
      <c r="H129" s="87" t="str">
        <f t="shared" ca="1" si="5"/>
        <v>C.14</v>
      </c>
    </row>
    <row r="130" spans="1:8" x14ac:dyDescent="0.2">
      <c r="A130" s="47">
        <v>128</v>
      </c>
      <c r="B130" s="32">
        <f t="shared" si="3"/>
        <v>1</v>
      </c>
      <c r="C130" s="32">
        <f t="shared" si="4"/>
        <v>129</v>
      </c>
      <c r="D130" s="1" t="str">
        <f ca="1">IF($B130&gt;rounds,"",OFFSET(AllPairings!D$1,startRow-1+$A130,0))</f>
        <v>D.14</v>
      </c>
      <c r="E130" s="1" t="str">
        <f ca="1">IF($B130&gt;rounds,"",OFFSET(AllPairings!E$1,startRow-1+$A130,0))</f>
        <v>Q.14</v>
      </c>
      <c r="F130" s="46" t="e">
        <f ca="1">VLOOKUP($C130,OFFSET(ResultsInput!$B$2,($B130-1)*gamesPerRound,0,gamesPerRound,6),5,FALSE)</f>
        <v>#N/A</v>
      </c>
      <c r="G130" s="46" t="e">
        <f ca="1">VLOOKUP($C130,OFFSET(ResultsInput!$B$2,($B130-1)*gamesPerRound,0,gamesPerRound,6),6,FALSE)</f>
        <v>#N/A</v>
      </c>
      <c r="H130" s="87" t="str">
        <f t="shared" ca="1" si="5"/>
        <v>D.14</v>
      </c>
    </row>
    <row r="131" spans="1:8" x14ac:dyDescent="0.2">
      <c r="A131" s="47">
        <v>129</v>
      </c>
      <c r="B131" s="32">
        <f t="shared" ref="B131:B194" si="6">IF(INT(A131/gamesPerRound)&lt;rounds,1+INT(A131/gamesPerRound),"")</f>
        <v>1</v>
      </c>
      <c r="C131" s="32">
        <f t="shared" ref="C131:C194" si="7">1+MOD(A131,gamesPerRound)</f>
        <v>130</v>
      </c>
      <c r="D131" s="1" t="str">
        <f ca="1">IF($B131&gt;rounds,"",OFFSET(AllPairings!D$1,startRow-1+$A131,0))</f>
        <v>F.14</v>
      </c>
      <c r="E131" s="1" t="str">
        <f ca="1">IF($B131&gt;rounds,"",OFFSET(AllPairings!E$1,startRow-1+$A131,0))</f>
        <v>L.14</v>
      </c>
      <c r="F131" s="46" t="e">
        <f ca="1">VLOOKUP($C131,OFFSET(ResultsInput!$B$2,($B131-1)*gamesPerRound,0,gamesPerRound,6),5,FALSE)</f>
        <v>#N/A</v>
      </c>
      <c r="G131" s="46" t="e">
        <f ca="1">VLOOKUP($C131,OFFSET(ResultsInput!$B$2,($B131-1)*gamesPerRound,0,gamesPerRound,6),6,FALSE)</f>
        <v>#N/A</v>
      </c>
      <c r="H131" s="87" t="str">
        <f t="shared" ref="H131:H194" ca="1" si="8">D131</f>
        <v>F.14</v>
      </c>
    </row>
    <row r="132" spans="1:8" x14ac:dyDescent="0.2">
      <c r="A132" s="47">
        <v>130</v>
      </c>
      <c r="B132" s="32">
        <f t="shared" si="6"/>
        <v>1</v>
      </c>
      <c r="C132" s="32">
        <f t="shared" si="7"/>
        <v>131</v>
      </c>
      <c r="D132" s="1" t="str">
        <f ca="1">IF($B132&gt;rounds,"",OFFSET(AllPairings!D$1,startRow-1+$A132,0))</f>
        <v>R.14</v>
      </c>
      <c r="E132" s="1" t="str">
        <f ca="1">IF($B132&gt;rounds,"",OFFSET(AllPairings!E$1,startRow-1+$A132,0))</f>
        <v>K.14</v>
      </c>
      <c r="F132" s="46" t="e">
        <f ca="1">VLOOKUP($C132,OFFSET(ResultsInput!$B$2,($B132-1)*gamesPerRound,0,gamesPerRound,6),5,FALSE)</f>
        <v>#N/A</v>
      </c>
      <c r="G132" s="46" t="e">
        <f ca="1">VLOOKUP($C132,OFFSET(ResultsInput!$B$2,($B132-1)*gamesPerRound,0,gamesPerRound,6),6,FALSE)</f>
        <v>#N/A</v>
      </c>
      <c r="H132" s="87" t="str">
        <f t="shared" ca="1" si="8"/>
        <v>R.14</v>
      </c>
    </row>
    <row r="133" spans="1:8" x14ac:dyDescent="0.2">
      <c r="A133" s="47">
        <v>131</v>
      </c>
      <c r="B133" s="32">
        <f t="shared" si="6"/>
        <v>1</v>
      </c>
      <c r="C133" s="32">
        <f t="shared" si="7"/>
        <v>132</v>
      </c>
      <c r="D133" s="1" t="str">
        <f ca="1">IF($B133&gt;rounds,"",OFFSET(AllPairings!D$1,startRow-1+$A133,0))</f>
        <v>A.14</v>
      </c>
      <c r="E133" s="1" t="str">
        <f ca="1">IF($B133&gt;rounds,"",OFFSET(AllPairings!E$1,startRow-1+$A133,0))</f>
        <v>B.14</v>
      </c>
      <c r="F133" s="46" t="e">
        <f ca="1">VLOOKUP($C133,OFFSET(ResultsInput!$B$2,($B133-1)*gamesPerRound,0,gamesPerRound,6),5,FALSE)</f>
        <v>#N/A</v>
      </c>
      <c r="G133" s="46" t="e">
        <f ca="1">VLOOKUP($C133,OFFSET(ResultsInput!$B$2,($B133-1)*gamesPerRound,0,gamesPerRound,6),6,FALSE)</f>
        <v>#N/A</v>
      </c>
      <c r="H133" s="87" t="str">
        <f t="shared" ca="1" si="8"/>
        <v>A.14</v>
      </c>
    </row>
    <row r="134" spans="1:8" x14ac:dyDescent="0.2">
      <c r="A134" s="47">
        <v>132</v>
      </c>
      <c r="B134" s="32">
        <f t="shared" si="6"/>
        <v>1</v>
      </c>
      <c r="C134" s="32">
        <f t="shared" si="7"/>
        <v>133</v>
      </c>
      <c r="D134" s="1" t="str">
        <f ca="1">IF($B134&gt;rounds,"",OFFSET(AllPairings!D$1,startRow-1+$A134,0))</f>
        <v>H.14</v>
      </c>
      <c r="E134" s="1" t="str">
        <f ca="1">IF($B134&gt;rounds,"",OFFSET(AllPairings!E$1,startRow-1+$A134,0))</f>
        <v>I.14</v>
      </c>
      <c r="F134" s="46" t="e">
        <f ca="1">VLOOKUP($C134,OFFSET(ResultsInput!$B$2,($B134-1)*gamesPerRound,0,gamesPerRound,6),5,FALSE)</f>
        <v>#N/A</v>
      </c>
      <c r="G134" s="46" t="e">
        <f ca="1">VLOOKUP($C134,OFFSET(ResultsInput!$B$2,($B134-1)*gamesPerRound,0,gamesPerRound,6),6,FALSE)</f>
        <v>#N/A</v>
      </c>
      <c r="H134" s="87" t="str">
        <f t="shared" ca="1" si="8"/>
        <v>H.14</v>
      </c>
    </row>
    <row r="135" spans="1:8" x14ac:dyDescent="0.2">
      <c r="A135" s="47">
        <v>133</v>
      </c>
      <c r="B135" s="32">
        <f t="shared" si="6"/>
        <v>1</v>
      </c>
      <c r="C135" s="32">
        <f t="shared" si="7"/>
        <v>134</v>
      </c>
      <c r="D135" s="1" t="str">
        <f ca="1">IF($B135&gt;rounds,"",OFFSET(AllPairings!D$1,startRow-1+$A135,0))</f>
        <v>M.15</v>
      </c>
      <c r="E135" s="1" t="str">
        <f ca="1">IF($B135&gt;rounds,"",OFFSET(AllPairings!E$1,startRow-1+$A135,0))</f>
        <v>B.15</v>
      </c>
      <c r="F135" s="46" t="e">
        <f ca="1">VLOOKUP($C135,OFFSET(ResultsInput!$B$2,($B135-1)*gamesPerRound,0,gamesPerRound,6),5,FALSE)</f>
        <v>#N/A</v>
      </c>
      <c r="G135" s="46" t="e">
        <f ca="1">VLOOKUP($C135,OFFSET(ResultsInput!$B$2,($B135-1)*gamesPerRound,0,gamesPerRound,6),6,FALSE)</f>
        <v>#N/A</v>
      </c>
      <c r="H135" s="87" t="str">
        <f t="shared" ca="1" si="8"/>
        <v>M.15</v>
      </c>
    </row>
    <row r="136" spans="1:8" x14ac:dyDescent="0.2">
      <c r="A136" s="47">
        <v>134</v>
      </c>
      <c r="B136" s="32">
        <f t="shared" si="6"/>
        <v>1</v>
      </c>
      <c r="C136" s="32">
        <f t="shared" si="7"/>
        <v>135</v>
      </c>
      <c r="D136" s="1" t="str">
        <f ca="1">IF($B136&gt;rounds,"",OFFSET(AllPairings!D$1,startRow-1+$A136,0))</f>
        <v>J.15</v>
      </c>
      <c r="E136" s="1" t="str">
        <f ca="1">IF($B136&gt;rounds,"",OFFSET(AllPairings!E$1,startRow-1+$A136,0))</f>
        <v>S.15</v>
      </c>
      <c r="F136" s="46" t="e">
        <f ca="1">VLOOKUP($C136,OFFSET(ResultsInput!$B$2,($B136-1)*gamesPerRound,0,gamesPerRound,6),5,FALSE)</f>
        <v>#N/A</v>
      </c>
      <c r="G136" s="46" t="e">
        <f ca="1">VLOOKUP($C136,OFFSET(ResultsInput!$B$2,($B136-1)*gamesPerRound,0,gamesPerRound,6),6,FALSE)</f>
        <v>#N/A</v>
      </c>
      <c r="H136" s="87" t="str">
        <f t="shared" ca="1" si="8"/>
        <v>J.15</v>
      </c>
    </row>
    <row r="137" spans="1:8" x14ac:dyDescent="0.2">
      <c r="A137" s="47">
        <v>135</v>
      </c>
      <c r="B137" s="32">
        <f t="shared" si="6"/>
        <v>1</v>
      </c>
      <c r="C137" s="32">
        <f t="shared" si="7"/>
        <v>136</v>
      </c>
      <c r="D137" s="1" t="str">
        <f ca="1">IF($B137&gt;rounds,"",OFFSET(AllPairings!D$1,startRow-1+$A137,0))</f>
        <v>A.15</v>
      </c>
      <c r="E137" s="1" t="str">
        <f ca="1">IF($B137&gt;rounds,"",OFFSET(AllPairings!E$1,startRow-1+$A137,0))</f>
        <v>I.15</v>
      </c>
      <c r="F137" s="46" t="e">
        <f ca="1">VLOOKUP($C137,OFFSET(ResultsInput!$B$2,($B137-1)*gamesPerRound,0,gamesPerRound,6),5,FALSE)</f>
        <v>#N/A</v>
      </c>
      <c r="G137" s="46" t="e">
        <f ca="1">VLOOKUP($C137,OFFSET(ResultsInput!$B$2,($B137-1)*gamesPerRound,0,gamesPerRound,6),6,FALSE)</f>
        <v>#N/A</v>
      </c>
      <c r="H137" s="87" t="str">
        <f t="shared" ca="1" si="8"/>
        <v>A.15</v>
      </c>
    </row>
    <row r="138" spans="1:8" x14ac:dyDescent="0.2">
      <c r="A138" s="47">
        <v>136</v>
      </c>
      <c r="B138" s="32">
        <f t="shared" si="6"/>
        <v>1</v>
      </c>
      <c r="C138" s="32">
        <f t="shared" si="7"/>
        <v>137</v>
      </c>
      <c r="D138" s="1" t="str">
        <f ca="1">IF($B138&gt;rounds,"",OFFSET(AllPairings!D$1,startRow-1+$A138,0))</f>
        <v>R.15</v>
      </c>
      <c r="E138" s="1" t="str">
        <f ca="1">IF($B138&gt;rounds,"",OFFSET(AllPairings!E$1,startRow-1+$A138,0))</f>
        <v>H.15</v>
      </c>
      <c r="F138" s="46" t="e">
        <f ca="1">VLOOKUP($C138,OFFSET(ResultsInput!$B$2,($B138-1)*gamesPerRound,0,gamesPerRound,6),5,FALSE)</f>
        <v>#N/A</v>
      </c>
      <c r="G138" s="46" t="e">
        <f ca="1">VLOOKUP($C138,OFFSET(ResultsInput!$B$2,($B138-1)*gamesPerRound,0,gamesPerRound,6),6,FALSE)</f>
        <v>#N/A</v>
      </c>
      <c r="H138" s="87" t="str">
        <f t="shared" ca="1" si="8"/>
        <v>R.15</v>
      </c>
    </row>
    <row r="139" spans="1:8" x14ac:dyDescent="0.2">
      <c r="A139" s="47">
        <v>137</v>
      </c>
      <c r="B139" s="32">
        <f t="shared" si="6"/>
        <v>1</v>
      </c>
      <c r="C139" s="32">
        <f t="shared" si="7"/>
        <v>138</v>
      </c>
      <c r="D139" s="1" t="str">
        <f ca="1">IF($B139&gt;rounds,"",OFFSET(AllPairings!D$1,startRow-1+$A139,0))</f>
        <v>F.15</v>
      </c>
      <c r="E139" s="1" t="str">
        <f ca="1">IF($B139&gt;rounds,"",OFFSET(AllPairings!E$1,startRow-1+$A139,0))</f>
        <v>G.15</v>
      </c>
      <c r="F139" s="46" t="e">
        <f ca="1">VLOOKUP($C139,OFFSET(ResultsInput!$B$2,($B139-1)*gamesPerRound,0,gamesPerRound,6),5,FALSE)</f>
        <v>#N/A</v>
      </c>
      <c r="G139" s="46" t="e">
        <f ca="1">VLOOKUP($C139,OFFSET(ResultsInput!$B$2,($B139-1)*gamesPerRound,0,gamesPerRound,6),6,FALSE)</f>
        <v>#N/A</v>
      </c>
      <c r="H139" s="87" t="str">
        <f t="shared" ca="1" si="8"/>
        <v>F.15</v>
      </c>
    </row>
    <row r="140" spans="1:8" x14ac:dyDescent="0.2">
      <c r="A140" s="47">
        <v>138</v>
      </c>
      <c r="B140" s="32">
        <f t="shared" si="6"/>
        <v>1</v>
      </c>
      <c r="C140" s="32">
        <f t="shared" si="7"/>
        <v>139</v>
      </c>
      <c r="D140" s="1" t="str">
        <f ca="1">IF($B140&gt;rounds,"",OFFSET(AllPairings!D$1,startRow-1+$A140,0))</f>
        <v>K.15</v>
      </c>
      <c r="E140" s="1" t="str">
        <f ca="1">IF($B140&gt;rounds,"",OFFSET(AllPairings!E$1,startRow-1+$A140,0))</f>
        <v>D.15</v>
      </c>
      <c r="F140" s="46" t="e">
        <f ca="1">VLOOKUP($C140,OFFSET(ResultsInput!$B$2,($B140-1)*gamesPerRound,0,gamesPerRound,6),5,FALSE)</f>
        <v>#N/A</v>
      </c>
      <c r="G140" s="46" t="e">
        <f ca="1">VLOOKUP($C140,OFFSET(ResultsInput!$B$2,($B140-1)*gamesPerRound,0,gamesPerRound,6),6,FALSE)</f>
        <v>#N/A</v>
      </c>
      <c r="H140" s="87" t="str">
        <f t="shared" ca="1" si="8"/>
        <v>K.15</v>
      </c>
    </row>
    <row r="141" spans="1:8" x14ac:dyDescent="0.2">
      <c r="A141" s="47">
        <v>139</v>
      </c>
      <c r="B141" s="32">
        <f t="shared" si="6"/>
        <v>1</v>
      </c>
      <c r="C141" s="32">
        <f t="shared" si="7"/>
        <v>140</v>
      </c>
      <c r="D141" s="1" t="str">
        <f ca="1">IF($B141&gt;rounds,"",OFFSET(AllPairings!D$1,startRow-1+$A141,0))</f>
        <v>E.15</v>
      </c>
      <c r="E141" s="1" t="str">
        <f ca="1">IF($B141&gt;rounds,"",OFFSET(AllPairings!E$1,startRow-1+$A141,0))</f>
        <v>P.15</v>
      </c>
      <c r="F141" s="46" t="e">
        <f ca="1">VLOOKUP($C141,OFFSET(ResultsInput!$B$2,($B141-1)*gamesPerRound,0,gamesPerRound,6),5,FALSE)</f>
        <v>#N/A</v>
      </c>
      <c r="G141" s="46" t="e">
        <f ca="1">VLOOKUP($C141,OFFSET(ResultsInput!$B$2,($B141-1)*gamesPerRound,0,gamesPerRound,6),6,FALSE)</f>
        <v>#N/A</v>
      </c>
      <c r="H141" s="87" t="str">
        <f t="shared" ca="1" si="8"/>
        <v>E.15</v>
      </c>
    </row>
    <row r="142" spans="1:8" x14ac:dyDescent="0.2">
      <c r="A142" s="47">
        <v>140</v>
      </c>
      <c r="B142" s="32">
        <f t="shared" si="6"/>
        <v>1</v>
      </c>
      <c r="C142" s="32">
        <f t="shared" si="7"/>
        <v>141</v>
      </c>
      <c r="D142" s="1" t="str">
        <f ca="1">IF($B142&gt;rounds,"",OFFSET(AllPairings!D$1,startRow-1+$A142,0))</f>
        <v>L.15</v>
      </c>
      <c r="E142" s="1" t="str">
        <f ca="1">IF($B142&gt;rounds,"",OFFSET(AllPairings!E$1,startRow-1+$A142,0))</f>
        <v>O.15</v>
      </c>
      <c r="F142" s="46" t="e">
        <f ca="1">VLOOKUP($C142,OFFSET(ResultsInput!$B$2,($B142-1)*gamesPerRound,0,gamesPerRound,6),5,FALSE)</f>
        <v>#N/A</v>
      </c>
      <c r="G142" s="46" t="e">
        <f ca="1">VLOOKUP($C142,OFFSET(ResultsInput!$B$2,($B142-1)*gamesPerRound,0,gamesPerRound,6),6,FALSE)</f>
        <v>#N/A</v>
      </c>
      <c r="H142" s="87" t="str">
        <f t="shared" ca="1" si="8"/>
        <v>L.15</v>
      </c>
    </row>
    <row r="143" spans="1:8" x14ac:dyDescent="0.2">
      <c r="A143" s="47">
        <v>141</v>
      </c>
      <c r="B143" s="32">
        <f t="shared" si="6"/>
        <v>1</v>
      </c>
      <c r="C143" s="32">
        <f t="shared" si="7"/>
        <v>142</v>
      </c>
      <c r="D143" s="1" t="str">
        <f ca="1">IF($B143&gt;rounds,"",OFFSET(AllPairings!D$1,startRow-1+$A143,0))</f>
        <v>Q.15</v>
      </c>
      <c r="E143" s="1" t="str">
        <f ca="1">IF($B143&gt;rounds,"",OFFSET(AllPairings!E$1,startRow-1+$A143,0))</f>
        <v>N.15</v>
      </c>
      <c r="F143" s="46" t="e">
        <f ca="1">VLOOKUP($C143,OFFSET(ResultsInput!$B$2,($B143-1)*gamesPerRound,0,gamesPerRound,6),5,FALSE)</f>
        <v>#N/A</v>
      </c>
      <c r="G143" s="46" t="e">
        <f ca="1">VLOOKUP($C143,OFFSET(ResultsInput!$B$2,($B143-1)*gamesPerRound,0,gamesPerRound,6),6,FALSE)</f>
        <v>#N/A</v>
      </c>
      <c r="H143" s="87" t="str">
        <f t="shared" ca="1" si="8"/>
        <v>Q.15</v>
      </c>
    </row>
    <row r="144" spans="1:8" x14ac:dyDescent="0.2">
      <c r="A144" s="47">
        <v>142</v>
      </c>
      <c r="B144" s="32">
        <f t="shared" si="6"/>
        <v>1</v>
      </c>
      <c r="C144" s="32">
        <f t="shared" si="7"/>
        <v>143</v>
      </c>
      <c r="D144" s="1" t="str">
        <f ca="1">IF($B144&gt;rounds,"",OFFSET(AllPairings!D$1,startRow-1+$A144,0))</f>
        <v>S.16</v>
      </c>
      <c r="E144" s="1" t="str">
        <f ca="1">IF($B144&gt;rounds,"",OFFSET(AllPairings!E$1,startRow-1+$A144,0))</f>
        <v>C.15</v>
      </c>
      <c r="F144" s="46" t="e">
        <f ca="1">VLOOKUP($C144,OFFSET(ResultsInput!$B$2,($B144-1)*gamesPerRound,0,gamesPerRound,6),5,FALSE)</f>
        <v>#N/A</v>
      </c>
      <c r="G144" s="46" t="e">
        <f ca="1">VLOOKUP($C144,OFFSET(ResultsInput!$B$2,($B144-1)*gamesPerRound,0,gamesPerRound,6),6,FALSE)</f>
        <v>#N/A</v>
      </c>
      <c r="H144" s="87" t="str">
        <f t="shared" ca="1" si="8"/>
        <v>S.16</v>
      </c>
    </row>
    <row r="145" spans="1:8" x14ac:dyDescent="0.2">
      <c r="A145" s="47">
        <v>143</v>
      </c>
      <c r="B145" s="32">
        <f t="shared" si="6"/>
        <v>1</v>
      </c>
      <c r="C145" s="32">
        <f t="shared" si="7"/>
        <v>144</v>
      </c>
      <c r="D145" s="1" t="str">
        <f ca="1">IF($B145&gt;rounds,"",OFFSET(AllPairings!D$1,startRow-1+$A145,0))</f>
        <v>I.16</v>
      </c>
      <c r="E145" s="1" t="str">
        <f ca="1">IF($B145&gt;rounds,"",OFFSET(AllPairings!E$1,startRow-1+$A145,0))</f>
        <v>R.16</v>
      </c>
      <c r="F145" s="46" t="e">
        <f ca="1">VLOOKUP($C145,OFFSET(ResultsInput!$B$2,($B145-1)*gamesPerRound,0,gamesPerRound,6),5,FALSE)</f>
        <v>#N/A</v>
      </c>
      <c r="G145" s="46" t="e">
        <f ca="1">VLOOKUP($C145,OFFSET(ResultsInput!$B$2,($B145-1)*gamesPerRound,0,gamesPerRound,6),6,FALSE)</f>
        <v>#N/A</v>
      </c>
      <c r="H145" s="87" t="str">
        <f t="shared" ca="1" si="8"/>
        <v>I.16</v>
      </c>
    </row>
    <row r="146" spans="1:8" x14ac:dyDescent="0.2">
      <c r="A146" s="47">
        <v>144</v>
      </c>
      <c r="B146" s="32">
        <f t="shared" si="6"/>
        <v>1</v>
      </c>
      <c r="C146" s="32">
        <f t="shared" si="7"/>
        <v>145</v>
      </c>
      <c r="D146" s="1" t="str">
        <f ca="1">IF($B146&gt;rounds,"",OFFSET(AllPairings!D$1,startRow-1+$A146,0))</f>
        <v>E.16</v>
      </c>
      <c r="E146" s="1" t="str">
        <f ca="1">IF($B146&gt;rounds,"",OFFSET(AllPairings!E$1,startRow-1+$A146,0))</f>
        <v>A.16</v>
      </c>
      <c r="F146" s="46" t="e">
        <f ca="1">VLOOKUP($C146,OFFSET(ResultsInput!$B$2,($B146-1)*gamesPerRound,0,gamesPerRound,6),5,FALSE)</f>
        <v>#N/A</v>
      </c>
      <c r="G146" s="46" t="e">
        <f ca="1">VLOOKUP($C146,OFFSET(ResultsInput!$B$2,($B146-1)*gamesPerRound,0,gamesPerRound,6),6,FALSE)</f>
        <v>#N/A</v>
      </c>
      <c r="H146" s="87" t="str">
        <f t="shared" ca="1" si="8"/>
        <v>E.16</v>
      </c>
    </row>
    <row r="147" spans="1:8" x14ac:dyDescent="0.2">
      <c r="A147" s="47">
        <v>145</v>
      </c>
      <c r="B147" s="32">
        <f t="shared" si="6"/>
        <v>1</v>
      </c>
      <c r="C147" s="32">
        <f t="shared" si="7"/>
        <v>146</v>
      </c>
      <c r="D147" s="1" t="str">
        <f ca="1">IF($B147&gt;rounds,"",OFFSET(AllPairings!D$1,startRow-1+$A147,0))</f>
        <v>H.16</v>
      </c>
      <c r="E147" s="1" t="str">
        <f ca="1">IF($B147&gt;rounds,"",OFFSET(AllPairings!E$1,startRow-1+$A147,0))</f>
        <v>P.16</v>
      </c>
      <c r="F147" s="46" t="e">
        <f ca="1">VLOOKUP($C147,OFFSET(ResultsInput!$B$2,($B147-1)*gamesPerRound,0,gamesPerRound,6),5,FALSE)</f>
        <v>#N/A</v>
      </c>
      <c r="G147" s="46" t="e">
        <f ca="1">VLOOKUP($C147,OFFSET(ResultsInput!$B$2,($B147-1)*gamesPerRound,0,gamesPerRound,6),6,FALSE)</f>
        <v>#N/A</v>
      </c>
      <c r="H147" s="87" t="str">
        <f t="shared" ca="1" si="8"/>
        <v>H.16</v>
      </c>
    </row>
    <row r="148" spans="1:8" x14ac:dyDescent="0.2">
      <c r="A148" s="47">
        <v>146</v>
      </c>
      <c r="B148" s="32">
        <f t="shared" si="6"/>
        <v>1</v>
      </c>
      <c r="C148" s="32">
        <f t="shared" si="7"/>
        <v>147</v>
      </c>
      <c r="D148" s="1" t="str">
        <f ca="1">IF($B148&gt;rounds,"",OFFSET(AllPairings!D$1,startRow-1+$A148,0))</f>
        <v>B.16</v>
      </c>
      <c r="E148" s="1" t="str">
        <f ca="1">IF($B148&gt;rounds,"",OFFSET(AllPairings!E$1,startRow-1+$A148,0))</f>
        <v>C.16</v>
      </c>
      <c r="F148" s="46" t="e">
        <f ca="1">VLOOKUP($C148,OFFSET(ResultsInput!$B$2,($B148-1)*gamesPerRound,0,gamesPerRound,6),5,FALSE)</f>
        <v>#N/A</v>
      </c>
      <c r="G148" s="46" t="e">
        <f ca="1">VLOOKUP($C148,OFFSET(ResultsInput!$B$2,($B148-1)*gamesPerRound,0,gamesPerRound,6),6,FALSE)</f>
        <v>#N/A</v>
      </c>
      <c r="H148" s="87" t="str">
        <f t="shared" ca="1" si="8"/>
        <v>B.16</v>
      </c>
    </row>
    <row r="149" spans="1:8" x14ac:dyDescent="0.2">
      <c r="A149" s="47">
        <v>147</v>
      </c>
      <c r="B149" s="32">
        <f t="shared" si="6"/>
        <v>1</v>
      </c>
      <c r="C149" s="32">
        <f t="shared" si="7"/>
        <v>148</v>
      </c>
      <c r="D149" s="1" t="str">
        <f ca="1">IF($B149&gt;rounds,"",OFFSET(AllPairings!D$1,startRow-1+$A149,0))</f>
        <v>D.16</v>
      </c>
      <c r="E149" s="1" t="str">
        <f ca="1">IF($B149&gt;rounds,"",OFFSET(AllPairings!E$1,startRow-1+$A149,0))</f>
        <v>G.16</v>
      </c>
      <c r="F149" s="46" t="e">
        <f ca="1">VLOOKUP($C149,OFFSET(ResultsInput!$B$2,($B149-1)*gamesPerRound,0,gamesPerRound,6),5,FALSE)</f>
        <v>#N/A</v>
      </c>
      <c r="G149" s="46" t="e">
        <f ca="1">VLOOKUP($C149,OFFSET(ResultsInput!$B$2,($B149-1)*gamesPerRound,0,gamesPerRound,6),6,FALSE)</f>
        <v>#N/A</v>
      </c>
      <c r="H149" s="87" t="str">
        <f t="shared" ca="1" si="8"/>
        <v>D.16</v>
      </c>
    </row>
    <row r="150" spans="1:8" x14ac:dyDescent="0.2">
      <c r="A150" s="47">
        <v>148</v>
      </c>
      <c r="B150" s="32">
        <f t="shared" si="6"/>
        <v>1</v>
      </c>
      <c r="C150" s="32">
        <f t="shared" si="7"/>
        <v>149</v>
      </c>
      <c r="D150" s="1" t="str">
        <f ca="1">IF($B150&gt;rounds,"",OFFSET(AllPairings!D$1,startRow-1+$A150,0))</f>
        <v>J.16</v>
      </c>
      <c r="E150" s="1" t="str">
        <f ca="1">IF($B150&gt;rounds,"",OFFSET(AllPairings!E$1,startRow-1+$A150,0))</f>
        <v>M.16</v>
      </c>
      <c r="F150" s="46" t="e">
        <f ca="1">VLOOKUP($C150,OFFSET(ResultsInput!$B$2,($B150-1)*gamesPerRound,0,gamesPerRound,6),5,FALSE)</f>
        <v>#N/A</v>
      </c>
      <c r="G150" s="46" t="e">
        <f ca="1">VLOOKUP($C150,OFFSET(ResultsInput!$B$2,($B150-1)*gamesPerRound,0,gamesPerRound,6),6,FALSE)</f>
        <v>#N/A</v>
      </c>
      <c r="H150" s="87" t="str">
        <f t="shared" ca="1" si="8"/>
        <v>J.16</v>
      </c>
    </row>
    <row r="151" spans="1:8" x14ac:dyDescent="0.2">
      <c r="A151" s="47">
        <v>149</v>
      </c>
      <c r="B151" s="32">
        <f t="shared" si="6"/>
        <v>1</v>
      </c>
      <c r="C151" s="32">
        <f t="shared" si="7"/>
        <v>150</v>
      </c>
      <c r="D151" s="1" t="str">
        <f ca="1">IF($B151&gt;rounds,"",OFFSET(AllPairings!D$1,startRow-1+$A151,0))</f>
        <v>L.16</v>
      </c>
      <c r="E151" s="1" t="str">
        <f ca="1">IF($B151&gt;rounds,"",OFFSET(AllPairings!E$1,startRow-1+$A151,0))</f>
        <v>Q.16</v>
      </c>
      <c r="F151" s="46" t="e">
        <f ca="1">VLOOKUP($C151,OFFSET(ResultsInput!$B$2,($B151-1)*gamesPerRound,0,gamesPerRound,6),5,FALSE)</f>
        <v>#N/A</v>
      </c>
      <c r="G151" s="46" t="e">
        <f ca="1">VLOOKUP($C151,OFFSET(ResultsInput!$B$2,($B151-1)*gamesPerRound,0,gamesPerRound,6),6,FALSE)</f>
        <v>#N/A</v>
      </c>
      <c r="H151" s="87" t="str">
        <f t="shared" ca="1" si="8"/>
        <v>L.16</v>
      </c>
    </row>
    <row r="152" spans="1:8" x14ac:dyDescent="0.2">
      <c r="A152" s="47">
        <v>150</v>
      </c>
      <c r="B152" s="32">
        <f t="shared" si="6"/>
        <v>1</v>
      </c>
      <c r="C152" s="32">
        <f t="shared" si="7"/>
        <v>151</v>
      </c>
      <c r="D152" s="1" t="str">
        <f ca="1">IF($B152&gt;rounds,"",OFFSET(AllPairings!D$1,startRow-1+$A152,0))</f>
        <v>O.16</v>
      </c>
      <c r="E152" s="1" t="str">
        <f ca="1">IF($B152&gt;rounds,"",OFFSET(AllPairings!E$1,startRow-1+$A152,0))</f>
        <v>F.16</v>
      </c>
      <c r="F152" s="46" t="e">
        <f ca="1">VLOOKUP($C152,OFFSET(ResultsInput!$B$2,($B152-1)*gamesPerRound,0,gamesPerRound,6),5,FALSE)</f>
        <v>#N/A</v>
      </c>
      <c r="G152" s="46" t="e">
        <f ca="1">VLOOKUP($C152,OFFSET(ResultsInput!$B$2,($B152-1)*gamesPerRound,0,gamesPerRound,6),6,FALSE)</f>
        <v>#N/A</v>
      </c>
      <c r="H152" s="87" t="str">
        <f t="shared" ca="1" si="8"/>
        <v>O.16</v>
      </c>
    </row>
    <row r="153" spans="1:8" x14ac:dyDescent="0.2">
      <c r="A153" s="47">
        <v>151</v>
      </c>
      <c r="B153" s="32">
        <f t="shared" si="6"/>
        <v>1</v>
      </c>
      <c r="C153" s="32">
        <f t="shared" si="7"/>
        <v>152</v>
      </c>
      <c r="D153" s="1" t="str">
        <f ca="1">IF($B153&gt;rounds,"",OFFSET(AllPairings!D$1,startRow-1+$A153,0))</f>
        <v>N.16</v>
      </c>
      <c r="E153" s="1" t="str">
        <f ca="1">IF($B153&gt;rounds,"",OFFSET(AllPairings!E$1,startRow-1+$A153,0))</f>
        <v>K.16</v>
      </c>
      <c r="F153" s="46" t="e">
        <f ca="1">VLOOKUP($C153,OFFSET(ResultsInput!$B$2,($B153-1)*gamesPerRound,0,gamesPerRound,6),5,FALSE)</f>
        <v>#N/A</v>
      </c>
      <c r="G153" s="46" t="e">
        <f ca="1">VLOOKUP($C153,OFFSET(ResultsInput!$B$2,($B153-1)*gamesPerRound,0,gamesPerRound,6),6,FALSE)</f>
        <v>#N/A</v>
      </c>
      <c r="H153" s="87" t="str">
        <f t="shared" ca="1" si="8"/>
        <v>N.16</v>
      </c>
    </row>
    <row r="154" spans="1:8" x14ac:dyDescent="0.2">
      <c r="A154" s="47">
        <v>152</v>
      </c>
      <c r="B154" s="32">
        <f t="shared" si="6"/>
        <v>1</v>
      </c>
      <c r="C154" s="32">
        <f t="shared" si="7"/>
        <v>153</v>
      </c>
      <c r="D154" s="1" t="str">
        <f ca="1">IF($B154&gt;rounds,"",OFFSET(AllPairings!D$1,startRow-1+$A154,0))</f>
        <v>E.17</v>
      </c>
      <c r="E154" s="1" t="str">
        <f ca="1">IF($B154&gt;rounds,"",OFFSET(AllPairings!E$1,startRow-1+$A154,0))</f>
        <v>G.17</v>
      </c>
      <c r="F154" s="46" t="e">
        <f ca="1">VLOOKUP($C154,OFFSET(ResultsInput!$B$2,($B154-1)*gamesPerRound,0,gamesPerRound,6),5,FALSE)</f>
        <v>#N/A</v>
      </c>
      <c r="G154" s="46" t="e">
        <f ca="1">VLOOKUP($C154,OFFSET(ResultsInput!$B$2,($B154-1)*gamesPerRound,0,gamesPerRound,6),6,FALSE)</f>
        <v>#N/A</v>
      </c>
      <c r="H154" s="87" t="str">
        <f t="shared" ca="1" si="8"/>
        <v>E.17</v>
      </c>
    </row>
    <row r="155" spans="1:8" x14ac:dyDescent="0.2">
      <c r="A155" s="47">
        <v>153</v>
      </c>
      <c r="B155" s="32">
        <f t="shared" si="6"/>
        <v>1</v>
      </c>
      <c r="C155" s="32">
        <f t="shared" si="7"/>
        <v>154</v>
      </c>
      <c r="D155" s="1" t="str">
        <f ca="1">IF($B155&gt;rounds,"",OFFSET(AllPairings!D$1,startRow-1+$A155,0))</f>
        <v>L.17</v>
      </c>
      <c r="E155" s="1" t="str">
        <f ca="1">IF($B155&gt;rounds,"",OFFSET(AllPairings!E$1,startRow-1+$A155,0))</f>
        <v>N.17</v>
      </c>
      <c r="F155" s="46" t="e">
        <f ca="1">VLOOKUP($C155,OFFSET(ResultsInput!$B$2,($B155-1)*gamesPerRound,0,gamesPerRound,6),5,FALSE)</f>
        <v>#N/A</v>
      </c>
      <c r="G155" s="46" t="e">
        <f ca="1">VLOOKUP($C155,OFFSET(ResultsInput!$B$2,($B155-1)*gamesPerRound,0,gamesPerRound,6),6,FALSE)</f>
        <v>#N/A</v>
      </c>
      <c r="H155" s="87" t="str">
        <f t="shared" ca="1" si="8"/>
        <v>L.17</v>
      </c>
    </row>
    <row r="156" spans="1:8" x14ac:dyDescent="0.2">
      <c r="A156" s="47">
        <v>154</v>
      </c>
      <c r="B156" s="32">
        <f t="shared" si="6"/>
        <v>1</v>
      </c>
      <c r="C156" s="32">
        <f t="shared" si="7"/>
        <v>155</v>
      </c>
      <c r="D156" s="1" t="str">
        <f ca="1">IF($B156&gt;rounds,"",OFFSET(AllPairings!D$1,startRow-1+$A156,0))</f>
        <v>R.17</v>
      </c>
      <c r="E156" s="1" t="str">
        <f ca="1">IF($B156&gt;rounds,"",OFFSET(AllPairings!E$1,startRow-1+$A156,0))</f>
        <v>O.17</v>
      </c>
      <c r="F156" s="46" t="e">
        <f ca="1">VLOOKUP($C156,OFFSET(ResultsInput!$B$2,($B156-1)*gamesPerRound,0,gamesPerRound,6),5,FALSE)</f>
        <v>#N/A</v>
      </c>
      <c r="G156" s="46" t="e">
        <f ca="1">VLOOKUP($C156,OFFSET(ResultsInput!$B$2,($B156-1)*gamesPerRound,0,gamesPerRound,6),6,FALSE)</f>
        <v>#N/A</v>
      </c>
      <c r="H156" s="87" t="str">
        <f t="shared" ca="1" si="8"/>
        <v>R.17</v>
      </c>
    </row>
    <row r="157" spans="1:8" x14ac:dyDescent="0.2">
      <c r="A157" s="47">
        <v>155</v>
      </c>
      <c r="B157" s="32">
        <f t="shared" si="6"/>
        <v>1</v>
      </c>
      <c r="C157" s="32">
        <f t="shared" si="7"/>
        <v>156</v>
      </c>
      <c r="D157" s="1" t="str">
        <f ca="1">IF($B157&gt;rounds,"",OFFSET(AllPairings!D$1,startRow-1+$A157,0))</f>
        <v>A.17</v>
      </c>
      <c r="E157" s="1" t="str">
        <f ca="1">IF($B157&gt;rounds,"",OFFSET(AllPairings!E$1,startRow-1+$A157,0))</f>
        <v>H.17</v>
      </c>
      <c r="F157" s="46" t="e">
        <f ca="1">VLOOKUP($C157,OFFSET(ResultsInput!$B$2,($B157-1)*gamesPerRound,0,gamesPerRound,6),5,FALSE)</f>
        <v>#N/A</v>
      </c>
      <c r="G157" s="46" t="e">
        <f ca="1">VLOOKUP($C157,OFFSET(ResultsInput!$B$2,($B157-1)*gamesPerRound,0,gamesPerRound,6),6,FALSE)</f>
        <v>#N/A</v>
      </c>
      <c r="H157" s="87" t="str">
        <f t="shared" ca="1" si="8"/>
        <v>A.17</v>
      </c>
    </row>
    <row r="158" spans="1:8" x14ac:dyDescent="0.2">
      <c r="A158" s="47">
        <v>156</v>
      </c>
      <c r="B158" s="32">
        <f t="shared" si="6"/>
        <v>1</v>
      </c>
      <c r="C158" s="32">
        <f t="shared" si="7"/>
        <v>157</v>
      </c>
      <c r="D158" s="1" t="str">
        <f ca="1">IF($B158&gt;rounds,"",OFFSET(AllPairings!D$1,startRow-1+$A158,0))</f>
        <v>S.17</v>
      </c>
      <c r="E158" s="1" t="str">
        <f ca="1">IF($B158&gt;rounds,"",OFFSET(AllPairings!E$1,startRow-1+$A158,0))</f>
        <v>C.17</v>
      </c>
      <c r="F158" s="46" t="e">
        <f ca="1">VLOOKUP($C158,OFFSET(ResultsInput!$B$2,($B158-1)*gamesPerRound,0,gamesPerRound,6),5,FALSE)</f>
        <v>#N/A</v>
      </c>
      <c r="G158" s="46" t="e">
        <f ca="1">VLOOKUP($C158,OFFSET(ResultsInput!$B$2,($B158-1)*gamesPerRound,0,gamesPerRound,6),6,FALSE)</f>
        <v>#N/A</v>
      </c>
      <c r="H158" s="87" t="str">
        <f t="shared" ca="1" si="8"/>
        <v>S.17</v>
      </c>
    </row>
    <row r="159" spans="1:8" x14ac:dyDescent="0.2">
      <c r="A159" s="47">
        <v>157</v>
      </c>
      <c r="B159" s="32">
        <f t="shared" si="6"/>
        <v>1</v>
      </c>
      <c r="C159" s="32">
        <f t="shared" si="7"/>
        <v>158</v>
      </c>
      <c r="D159" s="1" t="str">
        <f ca="1">IF($B159&gt;rounds,"",OFFSET(AllPairings!D$1,startRow-1+$A159,0))</f>
        <v>B.17</v>
      </c>
      <c r="E159" s="1" t="str">
        <f ca="1">IF($B159&gt;rounds,"",OFFSET(AllPairings!E$1,startRow-1+$A159,0))</f>
        <v>J.17</v>
      </c>
      <c r="F159" s="46" t="e">
        <f ca="1">VLOOKUP($C159,OFFSET(ResultsInput!$B$2,($B159-1)*gamesPerRound,0,gamesPerRound,6),5,FALSE)</f>
        <v>#N/A</v>
      </c>
      <c r="G159" s="46" t="e">
        <f ca="1">VLOOKUP($C159,OFFSET(ResultsInput!$B$2,($B159-1)*gamesPerRound,0,gamesPerRound,6),6,FALSE)</f>
        <v>#N/A</v>
      </c>
      <c r="H159" s="87" t="str">
        <f t="shared" ca="1" si="8"/>
        <v>B.17</v>
      </c>
    </row>
    <row r="160" spans="1:8" x14ac:dyDescent="0.2">
      <c r="A160" s="47">
        <v>158</v>
      </c>
      <c r="B160" s="32">
        <f t="shared" si="6"/>
        <v>1</v>
      </c>
      <c r="C160" s="32">
        <f t="shared" si="7"/>
        <v>159</v>
      </c>
      <c r="D160" s="1" t="str">
        <f ca="1">IF($B160&gt;rounds,"",OFFSET(AllPairings!D$1,startRow-1+$A160,0))</f>
        <v>D.17</v>
      </c>
      <c r="E160" s="1" t="str">
        <f ca="1">IF($B160&gt;rounds,"",OFFSET(AllPairings!E$1,startRow-1+$A160,0))</f>
        <v>M.17</v>
      </c>
      <c r="F160" s="46" t="e">
        <f ca="1">VLOOKUP($C160,OFFSET(ResultsInput!$B$2,($B160-1)*gamesPerRound,0,gamesPerRound,6),5,FALSE)</f>
        <v>#N/A</v>
      </c>
      <c r="G160" s="46" t="e">
        <f ca="1">VLOOKUP($C160,OFFSET(ResultsInput!$B$2,($B160-1)*gamesPerRound,0,gamesPerRound,6),6,FALSE)</f>
        <v>#N/A</v>
      </c>
      <c r="H160" s="87" t="str">
        <f t="shared" ca="1" si="8"/>
        <v>D.17</v>
      </c>
    </row>
    <row r="161" spans="1:8" x14ac:dyDescent="0.2">
      <c r="A161" s="47">
        <v>159</v>
      </c>
      <c r="B161" s="32">
        <f t="shared" si="6"/>
        <v>1</v>
      </c>
      <c r="C161" s="32">
        <f t="shared" si="7"/>
        <v>160</v>
      </c>
      <c r="D161" s="1" t="str">
        <f ca="1">IF($B161&gt;rounds,"",OFFSET(AllPairings!D$1,startRow-1+$A161,0))</f>
        <v>I.17</v>
      </c>
      <c r="E161" s="1" t="str">
        <f ca="1">IF($B161&gt;rounds,"",OFFSET(AllPairings!E$1,startRow-1+$A161,0))</f>
        <v>Q.17</v>
      </c>
      <c r="F161" s="46" t="e">
        <f ca="1">VLOOKUP($C161,OFFSET(ResultsInput!$B$2,($B161-1)*gamesPerRound,0,gamesPerRound,6),5,FALSE)</f>
        <v>#N/A</v>
      </c>
      <c r="G161" s="46" t="e">
        <f ca="1">VLOOKUP($C161,OFFSET(ResultsInput!$B$2,($B161-1)*gamesPerRound,0,gamesPerRound,6),6,FALSE)</f>
        <v>#N/A</v>
      </c>
      <c r="H161" s="87" t="str">
        <f t="shared" ca="1" si="8"/>
        <v>I.17</v>
      </c>
    </row>
    <row r="162" spans="1:8" x14ac:dyDescent="0.2">
      <c r="A162" s="47">
        <v>160</v>
      </c>
      <c r="B162" s="32">
        <f t="shared" si="6"/>
        <v>1</v>
      </c>
      <c r="C162" s="32">
        <f t="shared" si="7"/>
        <v>161</v>
      </c>
      <c r="D162" s="1" t="str">
        <f ca="1">IF($B162&gt;rounds,"",OFFSET(AllPairings!D$1,startRow-1+$A162,0))</f>
        <v>K.17</v>
      </c>
      <c r="E162" s="1" t="str">
        <f ca="1">IF($B162&gt;rounds,"",OFFSET(AllPairings!E$1,startRow-1+$A162,0))</f>
        <v>F.17</v>
      </c>
      <c r="F162" s="46" t="e">
        <f ca="1">VLOOKUP($C162,OFFSET(ResultsInput!$B$2,($B162-1)*gamesPerRound,0,gamesPerRound,6),5,FALSE)</f>
        <v>#N/A</v>
      </c>
      <c r="G162" s="46" t="e">
        <f ca="1">VLOOKUP($C162,OFFSET(ResultsInput!$B$2,($B162-1)*gamesPerRound,0,gamesPerRound,6),6,FALSE)</f>
        <v>#N/A</v>
      </c>
      <c r="H162" s="87" t="str">
        <f t="shared" ca="1" si="8"/>
        <v>K.17</v>
      </c>
    </row>
    <row r="163" spans="1:8" x14ac:dyDescent="0.2">
      <c r="A163" s="47">
        <v>161</v>
      </c>
      <c r="B163" s="32">
        <f t="shared" si="6"/>
        <v>1</v>
      </c>
      <c r="C163" s="32">
        <f t="shared" si="7"/>
        <v>162</v>
      </c>
      <c r="D163" s="1" t="str">
        <f ca="1">IF($B163&gt;rounds,"",OFFSET(AllPairings!D$1,startRow-1+$A163,0))</f>
        <v>R.18</v>
      </c>
      <c r="E163" s="1" t="str">
        <f ca="1">IF($B163&gt;rounds,"",OFFSET(AllPairings!E$1,startRow-1+$A163,0))</f>
        <v>P.17</v>
      </c>
      <c r="F163" s="46" t="e">
        <f ca="1">VLOOKUP($C163,OFFSET(ResultsInput!$B$2,($B163-1)*gamesPerRound,0,gamesPerRound,6),5,FALSE)</f>
        <v>#N/A</v>
      </c>
      <c r="G163" s="46" t="e">
        <f ca="1">VLOOKUP($C163,OFFSET(ResultsInput!$B$2,($B163-1)*gamesPerRound,0,gamesPerRound,6),6,FALSE)</f>
        <v>#N/A</v>
      </c>
      <c r="H163" s="87" t="str">
        <f t="shared" ca="1" si="8"/>
        <v>R.18</v>
      </c>
    </row>
    <row r="164" spans="1:8" x14ac:dyDescent="0.2">
      <c r="A164" s="47">
        <v>162</v>
      </c>
      <c r="B164" s="32">
        <f t="shared" si="6"/>
        <v>1</v>
      </c>
      <c r="C164" s="32">
        <f t="shared" si="7"/>
        <v>163</v>
      </c>
      <c r="D164" s="1" t="str">
        <f ca="1">IF($B164&gt;rounds,"",OFFSET(AllPairings!D$1,startRow-1+$A164,0))</f>
        <v>K.18</v>
      </c>
      <c r="E164" s="1" t="str">
        <f ca="1">IF($B164&gt;rounds,"",OFFSET(AllPairings!E$1,startRow-1+$A164,0))</f>
        <v>G.18</v>
      </c>
      <c r="F164" s="46" t="e">
        <f ca="1">VLOOKUP($C164,OFFSET(ResultsInput!$B$2,($B164-1)*gamesPerRound,0,gamesPerRound,6),5,FALSE)</f>
        <v>#N/A</v>
      </c>
      <c r="G164" s="46" t="e">
        <f ca="1">VLOOKUP($C164,OFFSET(ResultsInput!$B$2,($B164-1)*gamesPerRound,0,gamesPerRound,6),6,FALSE)</f>
        <v>#N/A</v>
      </c>
      <c r="H164" s="87" t="str">
        <f t="shared" ca="1" si="8"/>
        <v>K.18</v>
      </c>
    </row>
    <row r="165" spans="1:8" x14ac:dyDescent="0.2">
      <c r="A165" s="47">
        <v>163</v>
      </c>
      <c r="B165" s="32">
        <f t="shared" si="6"/>
        <v>1</v>
      </c>
      <c r="C165" s="32">
        <f t="shared" si="7"/>
        <v>164</v>
      </c>
      <c r="D165" s="1" t="str">
        <f ca="1">IF($B165&gt;rounds,"",OFFSET(AllPairings!D$1,startRow-1+$A165,0))</f>
        <v>O.18</v>
      </c>
      <c r="E165" s="1" t="str">
        <f ca="1">IF($B165&gt;rounds,"",OFFSET(AllPairings!E$1,startRow-1+$A165,0))</f>
        <v>C.18</v>
      </c>
      <c r="F165" s="46" t="e">
        <f ca="1">VLOOKUP($C165,OFFSET(ResultsInput!$B$2,($B165-1)*gamesPerRound,0,gamesPerRound,6),5,FALSE)</f>
        <v>#N/A</v>
      </c>
      <c r="G165" s="46" t="e">
        <f ca="1">VLOOKUP($C165,OFFSET(ResultsInput!$B$2,($B165-1)*gamesPerRound,0,gamesPerRound,6),6,FALSE)</f>
        <v>#N/A</v>
      </c>
      <c r="H165" s="87" t="str">
        <f t="shared" ca="1" si="8"/>
        <v>O.18</v>
      </c>
    </row>
    <row r="166" spans="1:8" x14ac:dyDescent="0.2">
      <c r="A166" s="47">
        <v>164</v>
      </c>
      <c r="B166" s="32">
        <f t="shared" si="6"/>
        <v>1</v>
      </c>
      <c r="C166" s="32">
        <f t="shared" si="7"/>
        <v>165</v>
      </c>
      <c r="D166" s="1" t="str">
        <f ca="1">IF($B166&gt;rounds,"",OFFSET(AllPairings!D$1,startRow-1+$A166,0))</f>
        <v>A.18</v>
      </c>
      <c r="E166" s="1" t="str">
        <f ca="1">IF($B166&gt;rounds,"",OFFSET(AllPairings!E$1,startRow-1+$A166,0))</f>
        <v>S.18</v>
      </c>
      <c r="F166" s="46" t="e">
        <f ca="1">VLOOKUP($C166,OFFSET(ResultsInput!$B$2,($B166-1)*gamesPerRound,0,gamesPerRound,6),5,FALSE)</f>
        <v>#N/A</v>
      </c>
      <c r="G166" s="46" t="e">
        <f ca="1">VLOOKUP($C166,OFFSET(ResultsInput!$B$2,($B166-1)*gamesPerRound,0,gamesPerRound,6),6,FALSE)</f>
        <v>#N/A</v>
      </c>
      <c r="H166" s="87" t="str">
        <f t="shared" ca="1" si="8"/>
        <v>A.18</v>
      </c>
    </row>
    <row r="167" spans="1:8" x14ac:dyDescent="0.2">
      <c r="A167" s="47">
        <v>165</v>
      </c>
      <c r="B167" s="32">
        <f t="shared" si="6"/>
        <v>1</v>
      </c>
      <c r="C167" s="32">
        <f t="shared" si="7"/>
        <v>166</v>
      </c>
      <c r="D167" s="1" t="str">
        <f ca="1">IF($B167&gt;rounds,"",OFFSET(AllPairings!D$1,startRow-1+$A167,0))</f>
        <v>P.18</v>
      </c>
      <c r="E167" s="1" t="str">
        <f ca="1">IF($B167&gt;rounds,"",OFFSET(AllPairings!E$1,startRow-1+$A167,0))</f>
        <v>D.18</v>
      </c>
      <c r="F167" s="46" t="e">
        <f ca="1">VLOOKUP($C167,OFFSET(ResultsInput!$B$2,($B167-1)*gamesPerRound,0,gamesPerRound,6),5,FALSE)</f>
        <v>#N/A</v>
      </c>
      <c r="G167" s="46" t="e">
        <f ca="1">VLOOKUP($C167,OFFSET(ResultsInput!$B$2,($B167-1)*gamesPerRound,0,gamesPerRound,6),6,FALSE)</f>
        <v>#N/A</v>
      </c>
      <c r="H167" s="87" t="str">
        <f t="shared" ca="1" si="8"/>
        <v>P.18</v>
      </c>
    </row>
    <row r="168" spans="1:8" x14ac:dyDescent="0.2">
      <c r="A168" s="47">
        <v>166</v>
      </c>
      <c r="B168" s="32">
        <f t="shared" si="6"/>
        <v>1</v>
      </c>
      <c r="C168" s="32">
        <f t="shared" si="7"/>
        <v>167</v>
      </c>
      <c r="D168" s="1" t="str">
        <f ca="1">IF($B168&gt;rounds,"",OFFSET(AllPairings!D$1,startRow-1+$A168,0))</f>
        <v>H.18</v>
      </c>
      <c r="E168" s="1" t="str">
        <f ca="1">IF($B168&gt;rounds,"",OFFSET(AllPairings!E$1,startRow-1+$A168,0))</f>
        <v>I.18</v>
      </c>
      <c r="F168" s="46" t="e">
        <f ca="1">VLOOKUP($C168,OFFSET(ResultsInput!$B$2,($B168-1)*gamesPerRound,0,gamesPerRound,6),5,FALSE)</f>
        <v>#N/A</v>
      </c>
      <c r="G168" s="46" t="e">
        <f ca="1">VLOOKUP($C168,OFFSET(ResultsInput!$B$2,($B168-1)*gamesPerRound,0,gamesPerRound,6),6,FALSE)</f>
        <v>#N/A</v>
      </c>
      <c r="H168" s="87" t="str">
        <f t="shared" ca="1" si="8"/>
        <v>H.18</v>
      </c>
    </row>
    <row r="169" spans="1:8" x14ac:dyDescent="0.2">
      <c r="A169" s="47">
        <v>167</v>
      </c>
      <c r="B169" s="32">
        <f t="shared" si="6"/>
        <v>1</v>
      </c>
      <c r="C169" s="32">
        <f t="shared" si="7"/>
        <v>168</v>
      </c>
      <c r="D169" s="1" t="str">
        <f ca="1">IF($B169&gt;rounds,"",OFFSET(AllPairings!D$1,startRow-1+$A169,0))</f>
        <v>E.18</v>
      </c>
      <c r="E169" s="1" t="str">
        <f ca="1">IF($B169&gt;rounds,"",OFFSET(AllPairings!E$1,startRow-1+$A169,0))</f>
        <v>B.18</v>
      </c>
      <c r="F169" s="46" t="e">
        <f ca="1">VLOOKUP($C169,OFFSET(ResultsInput!$B$2,($B169-1)*gamesPerRound,0,gamesPerRound,6),5,FALSE)</f>
        <v>#N/A</v>
      </c>
      <c r="G169" s="46" t="e">
        <f ca="1">VLOOKUP($C169,OFFSET(ResultsInput!$B$2,($B169-1)*gamesPerRound,0,gamesPerRound,6),6,FALSE)</f>
        <v>#N/A</v>
      </c>
      <c r="H169" s="87" t="str">
        <f t="shared" ca="1" si="8"/>
        <v>E.18</v>
      </c>
    </row>
    <row r="170" spans="1:8" x14ac:dyDescent="0.2">
      <c r="A170" s="47">
        <v>168</v>
      </c>
      <c r="B170" s="32">
        <f t="shared" si="6"/>
        <v>1</v>
      </c>
      <c r="C170" s="32">
        <f t="shared" si="7"/>
        <v>169</v>
      </c>
      <c r="D170" s="1" t="str">
        <f ca="1">IF($B170&gt;rounds,"",OFFSET(AllPairings!D$1,startRow-1+$A170,0))</f>
        <v>J.18</v>
      </c>
      <c r="E170" s="1" t="str">
        <f ca="1">IF($B170&gt;rounds,"",OFFSET(AllPairings!E$1,startRow-1+$A170,0))</f>
        <v>N.18</v>
      </c>
      <c r="F170" s="46" t="e">
        <f ca="1">VLOOKUP($C170,OFFSET(ResultsInput!$B$2,($B170-1)*gamesPerRound,0,gamesPerRound,6),5,FALSE)</f>
        <v>#N/A</v>
      </c>
      <c r="G170" s="46" t="e">
        <f ca="1">VLOOKUP($C170,OFFSET(ResultsInput!$B$2,($B170-1)*gamesPerRound,0,gamesPerRound,6),6,FALSE)</f>
        <v>#N/A</v>
      </c>
      <c r="H170" s="87" t="str">
        <f t="shared" ca="1" si="8"/>
        <v>J.18</v>
      </c>
    </row>
    <row r="171" spans="1:8" x14ac:dyDescent="0.2">
      <c r="A171" s="47">
        <v>169</v>
      </c>
      <c r="B171" s="32">
        <f t="shared" si="6"/>
        <v>1</v>
      </c>
      <c r="C171" s="32">
        <f t="shared" si="7"/>
        <v>170</v>
      </c>
      <c r="D171" s="1" t="str">
        <f ca="1">IF($B171&gt;rounds,"",OFFSET(AllPairings!D$1,startRow-1+$A171,0))</f>
        <v>Q.18</v>
      </c>
      <c r="E171" s="1" t="str">
        <f ca="1">IF($B171&gt;rounds,"",OFFSET(AllPairings!E$1,startRow-1+$A171,0))</f>
        <v>M.18</v>
      </c>
      <c r="F171" s="46" t="e">
        <f ca="1">VLOOKUP($C171,OFFSET(ResultsInput!$B$2,($B171-1)*gamesPerRound,0,gamesPerRound,6),5,FALSE)</f>
        <v>#N/A</v>
      </c>
      <c r="G171" s="46" t="e">
        <f ca="1">VLOOKUP($C171,OFFSET(ResultsInput!$B$2,($B171-1)*gamesPerRound,0,gamesPerRound,6),6,FALSE)</f>
        <v>#N/A</v>
      </c>
      <c r="H171" s="87" t="str">
        <f t="shared" ca="1" si="8"/>
        <v>Q.18</v>
      </c>
    </row>
    <row r="172" spans="1:8" x14ac:dyDescent="0.2">
      <c r="A172" s="47">
        <v>170</v>
      </c>
      <c r="B172" s="32">
        <f t="shared" si="6"/>
        <v>1</v>
      </c>
      <c r="C172" s="32">
        <f t="shared" si="7"/>
        <v>171</v>
      </c>
      <c r="D172" s="1" t="str">
        <f ca="1">IF($B172&gt;rounds,"",OFFSET(AllPairings!D$1,startRow-1+$A172,0))</f>
        <v>F.18</v>
      </c>
      <c r="E172" s="1" t="str">
        <f ca="1">IF($B172&gt;rounds,"",OFFSET(AllPairings!E$1,startRow-1+$A172,0))</f>
        <v>L.18</v>
      </c>
      <c r="F172" s="46" t="e">
        <f ca="1">VLOOKUP($C172,OFFSET(ResultsInput!$B$2,($B172-1)*gamesPerRound,0,gamesPerRound,6),5,FALSE)</f>
        <v>#N/A</v>
      </c>
      <c r="G172" s="46" t="e">
        <f ca="1">VLOOKUP($C172,OFFSET(ResultsInput!$B$2,($B172-1)*gamesPerRound,0,gamesPerRound,6),6,FALSE)</f>
        <v>#N/A</v>
      </c>
      <c r="H172" s="87" t="str">
        <f t="shared" ca="1" si="8"/>
        <v>F.18</v>
      </c>
    </row>
    <row r="173" spans="1:8" x14ac:dyDescent="0.2">
      <c r="A173" s="47">
        <v>171</v>
      </c>
      <c r="B173" s="32">
        <f t="shared" si="6"/>
        <v>1</v>
      </c>
      <c r="C173" s="32">
        <f t="shared" si="7"/>
        <v>172</v>
      </c>
      <c r="D173" s="1" t="str">
        <f ca="1">IF($B173&gt;rounds,"",OFFSET(AllPairings!D$1,startRow-1+$A173,0))</f>
        <v>I.19</v>
      </c>
      <c r="E173" s="1" t="str">
        <f ca="1">IF($B173&gt;rounds,"",OFFSET(AllPairings!E$1,startRow-1+$A173,0))</f>
        <v>G.19</v>
      </c>
      <c r="F173" s="46" t="e">
        <f ca="1">VLOOKUP($C173,OFFSET(ResultsInput!$B$2,($B173-1)*gamesPerRound,0,gamesPerRound,6),5,FALSE)</f>
        <v>#N/A</v>
      </c>
      <c r="G173" s="46" t="e">
        <f ca="1">VLOOKUP($C173,OFFSET(ResultsInput!$B$2,($B173-1)*gamesPerRound,0,gamesPerRound,6),6,FALSE)</f>
        <v>#N/A</v>
      </c>
      <c r="H173" s="87" t="str">
        <f t="shared" ca="1" si="8"/>
        <v>I.19</v>
      </c>
    </row>
    <row r="174" spans="1:8" x14ac:dyDescent="0.2">
      <c r="A174" s="47">
        <v>172</v>
      </c>
      <c r="B174" s="32">
        <f t="shared" si="6"/>
        <v>1</v>
      </c>
      <c r="C174" s="32">
        <f t="shared" si="7"/>
        <v>173</v>
      </c>
      <c r="D174" s="1" t="str">
        <f ca="1">IF($B174&gt;rounds,"",OFFSET(AllPairings!D$1,startRow-1+$A174,0))</f>
        <v>P.19</v>
      </c>
      <c r="E174" s="1" t="str">
        <f ca="1">IF($B174&gt;rounds,"",OFFSET(AllPairings!E$1,startRow-1+$A174,0))</f>
        <v>K.19</v>
      </c>
      <c r="F174" s="46" t="e">
        <f ca="1">VLOOKUP($C174,OFFSET(ResultsInput!$B$2,($B174-1)*gamesPerRound,0,gamesPerRound,6),5,FALSE)</f>
        <v>#N/A</v>
      </c>
      <c r="G174" s="46" t="e">
        <f ca="1">VLOOKUP($C174,OFFSET(ResultsInput!$B$2,($B174-1)*gamesPerRound,0,gamesPerRound,6),6,FALSE)</f>
        <v>#N/A</v>
      </c>
      <c r="H174" s="87" t="str">
        <f t="shared" ca="1" si="8"/>
        <v>P.19</v>
      </c>
    </row>
    <row r="175" spans="1:8" x14ac:dyDescent="0.2">
      <c r="A175" s="47">
        <v>173</v>
      </c>
      <c r="B175" s="32">
        <f t="shared" si="6"/>
        <v>1</v>
      </c>
      <c r="C175" s="32">
        <f t="shared" si="7"/>
        <v>174</v>
      </c>
      <c r="D175" s="1" t="str">
        <f ca="1">IF($B175&gt;rounds,"",OFFSET(AllPairings!D$1,startRow-1+$A175,0))</f>
        <v>B.19</v>
      </c>
      <c r="E175" s="1" t="str">
        <f ca="1">IF($B175&gt;rounds,"",OFFSET(AllPairings!E$1,startRow-1+$A175,0))</f>
        <v>D.19</v>
      </c>
      <c r="F175" s="46" t="e">
        <f ca="1">VLOOKUP($C175,OFFSET(ResultsInput!$B$2,($B175-1)*gamesPerRound,0,gamesPerRound,6),5,FALSE)</f>
        <v>#N/A</v>
      </c>
      <c r="G175" s="46" t="e">
        <f ca="1">VLOOKUP($C175,OFFSET(ResultsInput!$B$2,($B175-1)*gamesPerRound,0,gamesPerRound,6),6,FALSE)</f>
        <v>#N/A</v>
      </c>
      <c r="H175" s="87" t="str">
        <f t="shared" ca="1" si="8"/>
        <v>B.19</v>
      </c>
    </row>
    <row r="176" spans="1:8" x14ac:dyDescent="0.2">
      <c r="A176" s="47">
        <v>174</v>
      </c>
      <c r="B176" s="32">
        <f t="shared" si="6"/>
        <v>1</v>
      </c>
      <c r="C176" s="32">
        <f t="shared" si="7"/>
        <v>175</v>
      </c>
      <c r="D176" s="1" t="str">
        <f ca="1">IF($B176&gt;rounds,"",OFFSET(AllPairings!D$1,startRow-1+$A176,0))</f>
        <v>C.19</v>
      </c>
      <c r="E176" s="1" t="str">
        <f ca="1">IF($B176&gt;rounds,"",OFFSET(AllPairings!E$1,startRow-1+$A176,0))</f>
        <v>A.19</v>
      </c>
      <c r="F176" s="46" t="e">
        <f ca="1">VLOOKUP($C176,OFFSET(ResultsInput!$B$2,($B176-1)*gamesPerRound,0,gamesPerRound,6),5,FALSE)</f>
        <v>#N/A</v>
      </c>
      <c r="G176" s="46" t="e">
        <f ca="1">VLOOKUP($C176,OFFSET(ResultsInput!$B$2,($B176-1)*gamesPerRound,0,gamesPerRound,6),6,FALSE)</f>
        <v>#N/A</v>
      </c>
      <c r="H176" s="87" t="str">
        <f t="shared" ca="1" si="8"/>
        <v>C.19</v>
      </c>
    </row>
    <row r="177" spans="1:8" x14ac:dyDescent="0.2">
      <c r="A177" s="47">
        <v>175</v>
      </c>
      <c r="B177" s="32">
        <f t="shared" si="6"/>
        <v>1</v>
      </c>
      <c r="C177" s="32">
        <f t="shared" si="7"/>
        <v>176</v>
      </c>
      <c r="D177" s="1" t="str">
        <f ca="1">IF($B177&gt;rounds,"",OFFSET(AllPairings!D$1,startRow-1+$A177,0))</f>
        <v>H.19</v>
      </c>
      <c r="E177" s="1" t="str">
        <f ca="1">IF($B177&gt;rounds,"",OFFSET(AllPairings!E$1,startRow-1+$A177,0))</f>
        <v>E.19</v>
      </c>
      <c r="F177" s="46" t="e">
        <f ca="1">VLOOKUP($C177,OFFSET(ResultsInput!$B$2,($B177-1)*gamesPerRound,0,gamesPerRound,6),5,FALSE)</f>
        <v>#N/A</v>
      </c>
      <c r="G177" s="46" t="e">
        <f ca="1">VLOOKUP($C177,OFFSET(ResultsInput!$B$2,($B177-1)*gamesPerRound,0,gamesPerRound,6),6,FALSE)</f>
        <v>#N/A</v>
      </c>
      <c r="H177" s="87" t="str">
        <f t="shared" ca="1" si="8"/>
        <v>H.19</v>
      </c>
    </row>
    <row r="178" spans="1:8" x14ac:dyDescent="0.2">
      <c r="A178" s="47">
        <v>176</v>
      </c>
      <c r="B178" s="32">
        <f t="shared" si="6"/>
        <v>1</v>
      </c>
      <c r="C178" s="32">
        <f t="shared" si="7"/>
        <v>177</v>
      </c>
      <c r="D178" s="1" t="str">
        <f ca="1">IF($B178&gt;rounds,"",OFFSET(AllPairings!D$1,startRow-1+$A178,0))</f>
        <v>S.19</v>
      </c>
      <c r="E178" s="1" t="str">
        <f ca="1">IF($B178&gt;rounds,"",OFFSET(AllPairings!E$1,startRow-1+$A178,0))</f>
        <v>L.19</v>
      </c>
      <c r="F178" s="46" t="e">
        <f ca="1">VLOOKUP($C178,OFFSET(ResultsInput!$B$2,($B178-1)*gamesPerRound,0,gamesPerRound,6),5,FALSE)</f>
        <v>#N/A</v>
      </c>
      <c r="G178" s="46" t="e">
        <f ca="1">VLOOKUP($C178,OFFSET(ResultsInput!$B$2,($B178-1)*gamesPerRound,0,gamesPerRound,6),6,FALSE)</f>
        <v>#N/A</v>
      </c>
      <c r="H178" s="87" t="str">
        <f t="shared" ca="1" si="8"/>
        <v>S.19</v>
      </c>
    </row>
    <row r="179" spans="1:8" x14ac:dyDescent="0.2">
      <c r="A179" s="47">
        <v>177</v>
      </c>
      <c r="B179" s="32">
        <f t="shared" si="6"/>
        <v>1</v>
      </c>
      <c r="C179" s="32">
        <f t="shared" si="7"/>
        <v>178</v>
      </c>
      <c r="D179" s="1" t="str">
        <f ca="1">IF($B179&gt;rounds,"",OFFSET(AllPairings!D$1,startRow-1+$A179,0))</f>
        <v>R.19</v>
      </c>
      <c r="E179" s="1" t="str">
        <f ca="1">IF($B179&gt;rounds,"",OFFSET(AllPairings!E$1,startRow-1+$A179,0))</f>
        <v>F.19</v>
      </c>
      <c r="F179" s="46" t="e">
        <f ca="1">VLOOKUP($C179,OFFSET(ResultsInput!$B$2,($B179-1)*gamesPerRound,0,gamesPerRound,6),5,FALSE)</f>
        <v>#N/A</v>
      </c>
      <c r="G179" s="46" t="e">
        <f ca="1">VLOOKUP($C179,OFFSET(ResultsInput!$B$2,($B179-1)*gamesPerRound,0,gamesPerRound,6),6,FALSE)</f>
        <v>#N/A</v>
      </c>
      <c r="H179" s="87" t="str">
        <f t="shared" ca="1" si="8"/>
        <v>R.19</v>
      </c>
    </row>
    <row r="180" spans="1:8" x14ac:dyDescent="0.2">
      <c r="A180" s="47">
        <v>178</v>
      </c>
      <c r="B180" s="32">
        <f t="shared" si="6"/>
        <v>1</v>
      </c>
      <c r="C180" s="32">
        <f t="shared" si="7"/>
        <v>179</v>
      </c>
      <c r="D180" s="1" t="str">
        <f ca="1">IF($B180&gt;rounds,"",OFFSET(AllPairings!D$1,startRow-1+$A180,0))</f>
        <v>M.19</v>
      </c>
      <c r="E180" s="1" t="str">
        <f ca="1">IF($B180&gt;rounds,"",OFFSET(AllPairings!E$1,startRow-1+$A180,0))</f>
        <v>O.19</v>
      </c>
      <c r="F180" s="46" t="e">
        <f ca="1">VLOOKUP($C180,OFFSET(ResultsInput!$B$2,($B180-1)*gamesPerRound,0,gamesPerRound,6),5,FALSE)</f>
        <v>#N/A</v>
      </c>
      <c r="G180" s="46" t="e">
        <f ca="1">VLOOKUP($C180,OFFSET(ResultsInput!$B$2,($B180-1)*gamesPerRound,0,gamesPerRound,6),6,FALSE)</f>
        <v>#N/A</v>
      </c>
      <c r="H180" s="87" t="str">
        <f t="shared" ca="1" si="8"/>
        <v>M.19</v>
      </c>
    </row>
    <row r="181" spans="1:8" x14ac:dyDescent="0.2">
      <c r="A181" s="47">
        <v>179</v>
      </c>
      <c r="B181" s="32">
        <f t="shared" si="6"/>
        <v>1</v>
      </c>
      <c r="C181" s="32">
        <f t="shared" si="7"/>
        <v>180</v>
      </c>
      <c r="D181" s="1" t="str">
        <f ca="1">IF($B181&gt;rounds,"",OFFSET(AllPairings!D$1,startRow-1+$A181,0))</f>
        <v>J.19</v>
      </c>
      <c r="E181" s="1" t="str">
        <f ca="1">IF($B181&gt;rounds,"",OFFSET(AllPairings!E$1,startRow-1+$A181,0))</f>
        <v>Q.19</v>
      </c>
      <c r="F181" s="46" t="e">
        <f ca="1">VLOOKUP($C181,OFFSET(ResultsInput!$B$2,($B181-1)*gamesPerRound,0,gamesPerRound,6),5,FALSE)</f>
        <v>#N/A</v>
      </c>
      <c r="G181" s="46" t="e">
        <f ca="1">VLOOKUP($C181,OFFSET(ResultsInput!$B$2,($B181-1)*gamesPerRound,0,gamesPerRound,6),6,FALSE)</f>
        <v>#N/A</v>
      </c>
      <c r="H181" s="87" t="str">
        <f t="shared" ca="1" si="8"/>
        <v>J.19</v>
      </c>
    </row>
    <row r="182" spans="1:8" x14ac:dyDescent="0.2">
      <c r="A182" s="47">
        <v>180</v>
      </c>
      <c r="B182" s="32">
        <f t="shared" si="6"/>
        <v>1</v>
      </c>
      <c r="C182" s="32">
        <f t="shared" si="7"/>
        <v>181</v>
      </c>
      <c r="D182" s="1" t="str">
        <f ca="1">IF($B182&gt;rounds,"",OFFSET(AllPairings!D$1,startRow-1+$A182,0))</f>
        <v>D.20</v>
      </c>
      <c r="E182" s="1" t="str">
        <f ca="1">IF($B182&gt;rounds,"",OFFSET(AllPairings!E$1,startRow-1+$A182,0))</f>
        <v>N.19</v>
      </c>
      <c r="F182" s="46" t="e">
        <f ca="1">VLOOKUP($C182,OFFSET(ResultsInput!$B$2,($B182-1)*gamesPerRound,0,gamesPerRound,6),5,FALSE)</f>
        <v>#N/A</v>
      </c>
      <c r="G182" s="46" t="e">
        <f ca="1">VLOOKUP($C182,OFFSET(ResultsInput!$B$2,($B182-1)*gamesPerRound,0,gamesPerRound,6),6,FALSE)</f>
        <v>#N/A</v>
      </c>
      <c r="H182" s="87" t="str">
        <f t="shared" ca="1" si="8"/>
        <v>D.20</v>
      </c>
    </row>
    <row r="183" spans="1:8" x14ac:dyDescent="0.2">
      <c r="A183" s="47">
        <v>181</v>
      </c>
      <c r="B183" s="32">
        <f t="shared" si="6"/>
        <v>1</v>
      </c>
      <c r="C183" s="32">
        <f t="shared" si="7"/>
        <v>182</v>
      </c>
      <c r="D183" s="1" t="str">
        <f ca="1">IF($B183&gt;rounds,"",OFFSET(AllPairings!D$1,startRow-1+$A183,0))</f>
        <v>Q.20</v>
      </c>
      <c r="E183" s="1" t="str">
        <f ca="1">IF($B183&gt;rounds,"",OFFSET(AllPairings!E$1,startRow-1+$A183,0))</f>
        <v>J.20</v>
      </c>
      <c r="F183" s="46" t="e">
        <f ca="1">VLOOKUP($C183,OFFSET(ResultsInput!$B$2,($B183-1)*gamesPerRound,0,gamesPerRound,6),5,FALSE)</f>
        <v>#N/A</v>
      </c>
      <c r="G183" s="46" t="e">
        <f ca="1">VLOOKUP($C183,OFFSET(ResultsInput!$B$2,($B183-1)*gamesPerRound,0,gamesPerRound,6),6,FALSE)</f>
        <v>#N/A</v>
      </c>
      <c r="H183" s="87" t="str">
        <f t="shared" ca="1" si="8"/>
        <v>Q.20</v>
      </c>
    </row>
    <row r="184" spans="1:8" x14ac:dyDescent="0.2">
      <c r="A184" s="47">
        <v>182</v>
      </c>
      <c r="B184" s="32">
        <f t="shared" si="6"/>
        <v>1</v>
      </c>
      <c r="C184" s="32">
        <f t="shared" si="7"/>
        <v>183</v>
      </c>
      <c r="D184" s="1" t="str">
        <f ca="1">IF($B184&gt;rounds,"",OFFSET(AllPairings!D$1,startRow-1+$A184,0))</f>
        <v>B.20</v>
      </c>
      <c r="E184" s="1" t="str">
        <f ca="1">IF($B184&gt;rounds,"",OFFSET(AllPairings!E$1,startRow-1+$A184,0))</f>
        <v>O.20</v>
      </c>
      <c r="F184" s="46" t="e">
        <f ca="1">VLOOKUP($C184,OFFSET(ResultsInput!$B$2,($B184-1)*gamesPerRound,0,gamesPerRound,6),5,FALSE)</f>
        <v>#N/A</v>
      </c>
      <c r="G184" s="46" t="e">
        <f ca="1">VLOOKUP($C184,OFFSET(ResultsInput!$B$2,($B184-1)*gamesPerRound,0,gamesPerRound,6),6,FALSE)</f>
        <v>#N/A</v>
      </c>
      <c r="H184" s="87" t="str">
        <f t="shared" ca="1" si="8"/>
        <v>B.20</v>
      </c>
    </row>
    <row r="185" spans="1:8" x14ac:dyDescent="0.2">
      <c r="A185" s="47">
        <v>183</v>
      </c>
      <c r="B185" s="32">
        <f t="shared" si="6"/>
        <v>1</v>
      </c>
      <c r="C185" s="32">
        <f t="shared" si="7"/>
        <v>184</v>
      </c>
      <c r="D185" s="1" t="str">
        <f ca="1">IF($B185&gt;rounds,"",OFFSET(AllPairings!D$1,startRow-1+$A185,0))</f>
        <v>A.20</v>
      </c>
      <c r="E185" s="1" t="str">
        <f ca="1">IF($B185&gt;rounds,"",OFFSET(AllPairings!E$1,startRow-1+$A185,0))</f>
        <v>S.20</v>
      </c>
      <c r="F185" s="46" t="e">
        <f ca="1">VLOOKUP($C185,OFFSET(ResultsInput!$B$2,($B185-1)*gamesPerRound,0,gamesPerRound,6),5,FALSE)</f>
        <v>#N/A</v>
      </c>
      <c r="G185" s="46" t="e">
        <f ca="1">VLOOKUP($C185,OFFSET(ResultsInput!$B$2,($B185-1)*gamesPerRound,0,gamesPerRound,6),6,FALSE)</f>
        <v>#N/A</v>
      </c>
      <c r="H185" s="87" t="str">
        <f t="shared" ca="1" si="8"/>
        <v>A.20</v>
      </c>
    </row>
    <row r="186" spans="1:8" x14ac:dyDescent="0.2">
      <c r="A186" s="47">
        <v>184</v>
      </c>
      <c r="B186" s="32">
        <f t="shared" si="6"/>
        <v>1</v>
      </c>
      <c r="C186" s="32">
        <f t="shared" si="7"/>
        <v>185</v>
      </c>
      <c r="D186" s="1" t="str">
        <f ca="1">IF($B186&gt;rounds,"",OFFSET(AllPairings!D$1,startRow-1+$A186,0))</f>
        <v>K.20</v>
      </c>
      <c r="E186" s="1" t="str">
        <f ca="1">IF($B186&gt;rounds,"",OFFSET(AllPairings!E$1,startRow-1+$A186,0))</f>
        <v>H.20</v>
      </c>
      <c r="F186" s="46" t="e">
        <f ca="1">VLOOKUP($C186,OFFSET(ResultsInput!$B$2,($B186-1)*gamesPerRound,0,gamesPerRound,6),5,FALSE)</f>
        <v>#N/A</v>
      </c>
      <c r="G186" s="46" t="e">
        <f ca="1">VLOOKUP($C186,OFFSET(ResultsInput!$B$2,($B186-1)*gamesPerRound,0,gamesPerRound,6),6,FALSE)</f>
        <v>#N/A</v>
      </c>
      <c r="H186" s="87" t="str">
        <f t="shared" ca="1" si="8"/>
        <v>K.20</v>
      </c>
    </row>
    <row r="187" spans="1:8" x14ac:dyDescent="0.2">
      <c r="A187" s="47">
        <v>185</v>
      </c>
      <c r="B187" s="32">
        <f t="shared" si="6"/>
        <v>1</v>
      </c>
      <c r="C187" s="32">
        <f t="shared" si="7"/>
        <v>186</v>
      </c>
      <c r="D187" s="1" t="str">
        <f ca="1">IF($B187&gt;rounds,"",OFFSET(AllPairings!D$1,startRow-1+$A187,0))</f>
        <v>N.20</v>
      </c>
      <c r="E187" s="1" t="str">
        <f ca="1">IF($B187&gt;rounds,"",OFFSET(AllPairings!E$1,startRow-1+$A187,0))</f>
        <v>C.20</v>
      </c>
      <c r="F187" s="46" t="e">
        <f ca="1">VLOOKUP($C187,OFFSET(ResultsInput!$B$2,($B187-1)*gamesPerRound,0,gamesPerRound,6),5,FALSE)</f>
        <v>#N/A</v>
      </c>
      <c r="G187" s="46" t="e">
        <f ca="1">VLOOKUP($C187,OFFSET(ResultsInput!$B$2,($B187-1)*gamesPerRound,0,gamesPerRound,6),6,FALSE)</f>
        <v>#N/A</v>
      </c>
      <c r="H187" s="87" t="str">
        <f t="shared" ca="1" si="8"/>
        <v>N.20</v>
      </c>
    </row>
    <row r="188" spans="1:8" x14ac:dyDescent="0.2">
      <c r="A188" s="47">
        <v>186</v>
      </c>
      <c r="B188" s="32">
        <f t="shared" si="6"/>
        <v>1</v>
      </c>
      <c r="C188" s="32">
        <f t="shared" si="7"/>
        <v>187</v>
      </c>
      <c r="D188" s="1" t="str">
        <f ca="1">IF($B188&gt;rounds,"",OFFSET(AllPairings!D$1,startRow-1+$A188,0))</f>
        <v>I.20</v>
      </c>
      <c r="E188" s="1" t="str">
        <f ca="1">IF($B188&gt;rounds,"",OFFSET(AllPairings!E$1,startRow-1+$A188,0))</f>
        <v>E.20</v>
      </c>
      <c r="F188" s="46" t="e">
        <f ca="1">VLOOKUP($C188,OFFSET(ResultsInput!$B$2,($B188-1)*gamesPerRound,0,gamesPerRound,6),5,FALSE)</f>
        <v>#N/A</v>
      </c>
      <c r="G188" s="46" t="e">
        <f ca="1">VLOOKUP($C188,OFFSET(ResultsInput!$B$2,($B188-1)*gamesPerRound,0,gamesPerRound,6),6,FALSE)</f>
        <v>#N/A</v>
      </c>
      <c r="H188" s="87" t="str">
        <f t="shared" ca="1" si="8"/>
        <v>I.20</v>
      </c>
    </row>
    <row r="189" spans="1:8" x14ac:dyDescent="0.2">
      <c r="A189" s="47">
        <v>187</v>
      </c>
      <c r="B189" s="32">
        <f t="shared" si="6"/>
        <v>1</v>
      </c>
      <c r="C189" s="32">
        <f t="shared" si="7"/>
        <v>188</v>
      </c>
      <c r="D189" s="1" t="str">
        <f ca="1">IF($B189&gt;rounds,"",OFFSET(AllPairings!D$1,startRow-1+$A189,0))</f>
        <v>R.20</v>
      </c>
      <c r="E189" s="1" t="str">
        <f ca="1">IF($B189&gt;rounds,"",OFFSET(AllPairings!E$1,startRow-1+$A189,0))</f>
        <v>G.20</v>
      </c>
      <c r="F189" s="46" t="e">
        <f ca="1">VLOOKUP($C189,OFFSET(ResultsInput!$B$2,($B189-1)*gamesPerRound,0,gamesPerRound,6),5,FALSE)</f>
        <v>#N/A</v>
      </c>
      <c r="G189" s="46" t="e">
        <f ca="1">VLOOKUP($C189,OFFSET(ResultsInput!$B$2,($B189-1)*gamesPerRound,0,gamesPerRound,6),6,FALSE)</f>
        <v>#N/A</v>
      </c>
      <c r="H189" s="87" t="str">
        <f t="shared" ca="1" si="8"/>
        <v>R.20</v>
      </c>
    </row>
    <row r="190" spans="1:8" x14ac:dyDescent="0.2">
      <c r="A190" s="47">
        <v>188</v>
      </c>
      <c r="B190" s="32">
        <f t="shared" si="6"/>
        <v>1</v>
      </c>
      <c r="C190" s="32">
        <f t="shared" si="7"/>
        <v>189</v>
      </c>
      <c r="D190" s="1" t="str">
        <f ca="1">IF($B190&gt;rounds,"",OFFSET(AllPairings!D$1,startRow-1+$A190,0))</f>
        <v>P.20</v>
      </c>
      <c r="E190" s="1" t="str">
        <f ca="1">IF($B190&gt;rounds,"",OFFSET(AllPairings!E$1,startRow-1+$A190,0))</f>
        <v>F.20</v>
      </c>
      <c r="F190" s="46" t="e">
        <f ca="1">VLOOKUP($C190,OFFSET(ResultsInput!$B$2,($B190-1)*gamesPerRound,0,gamesPerRound,6),5,FALSE)</f>
        <v>#N/A</v>
      </c>
      <c r="G190" s="46" t="e">
        <f ca="1">VLOOKUP($C190,OFFSET(ResultsInput!$B$2,($B190-1)*gamesPerRound,0,gamesPerRound,6),6,FALSE)</f>
        <v>#N/A</v>
      </c>
      <c r="H190" s="87" t="str">
        <f t="shared" ca="1" si="8"/>
        <v>P.20</v>
      </c>
    </row>
    <row r="191" spans="1:8" x14ac:dyDescent="0.2">
      <c r="A191" s="47">
        <v>189</v>
      </c>
      <c r="B191" s="32">
        <f t="shared" si="6"/>
        <v>1</v>
      </c>
      <c r="C191" s="32">
        <f t="shared" si="7"/>
        <v>190</v>
      </c>
      <c r="D191" s="1" t="str">
        <f ca="1">IF($B191&gt;rounds,"",OFFSET(AllPairings!D$1,startRow-1+$A191,0))</f>
        <v>L.20</v>
      </c>
      <c r="E191" s="1" t="str">
        <f ca="1">IF($B191&gt;rounds,"",OFFSET(AllPairings!E$1,startRow-1+$A191,0))</f>
        <v>M.20</v>
      </c>
      <c r="F191" s="46" t="e">
        <f ca="1">VLOOKUP($C191,OFFSET(ResultsInput!$B$2,($B191-1)*gamesPerRound,0,gamesPerRound,6),5,FALSE)</f>
        <v>#N/A</v>
      </c>
      <c r="G191" s="46" t="e">
        <f ca="1">VLOOKUP($C191,OFFSET(ResultsInput!$B$2,($B191-1)*gamesPerRound,0,gamesPerRound,6),6,FALSE)</f>
        <v>#N/A</v>
      </c>
      <c r="H191" s="87" t="str">
        <f t="shared" ca="1" si="8"/>
        <v>L.20</v>
      </c>
    </row>
    <row r="192" spans="1:8" x14ac:dyDescent="0.2">
      <c r="A192" s="47">
        <v>190</v>
      </c>
      <c r="B192" s="32">
        <f t="shared" si="6"/>
        <v>2</v>
      </c>
      <c r="C192" s="32">
        <f t="shared" si="7"/>
        <v>1</v>
      </c>
      <c r="D192" s="1" t="str">
        <f ca="1">IF($B192&gt;rounds,"",OFFSET(AllPairings!D$1,startRow-1+$A192,0))</f>
        <v>G.01</v>
      </c>
      <c r="E192" s="1" t="str">
        <f ca="1">IF($B192&gt;rounds,"",OFFSET(AllPairings!E$1,startRow-1+$A192,0))</f>
        <v>L.01</v>
      </c>
      <c r="F192" s="46" t="e">
        <f ca="1">VLOOKUP($C192,OFFSET(ResultsInput!$B$2,($B192-1)*gamesPerRound,0,gamesPerRound,6),5,FALSE)</f>
        <v>#N/A</v>
      </c>
      <c r="G192" s="46" t="e">
        <f ca="1">VLOOKUP($C192,OFFSET(ResultsInput!$B$2,($B192-1)*gamesPerRound,0,gamesPerRound,6),6,FALSE)</f>
        <v>#N/A</v>
      </c>
      <c r="H192" s="87" t="str">
        <f t="shared" ca="1" si="8"/>
        <v>G.01</v>
      </c>
    </row>
    <row r="193" spans="1:8" x14ac:dyDescent="0.2">
      <c r="A193" s="47">
        <v>191</v>
      </c>
      <c r="B193" s="32">
        <f t="shared" si="6"/>
        <v>2</v>
      </c>
      <c r="C193" s="32">
        <f t="shared" si="7"/>
        <v>2</v>
      </c>
      <c r="D193" s="1" t="str">
        <f ca="1">IF($B193&gt;rounds,"",OFFSET(AllPairings!D$1,startRow-1+$A193,0))</f>
        <v>B.01</v>
      </c>
      <c r="E193" s="1" t="str">
        <f ca="1">IF($B193&gt;rounds,"",OFFSET(AllPairings!E$1,startRow-1+$A193,0))</f>
        <v>N.01</v>
      </c>
      <c r="F193" s="46" t="e">
        <f ca="1">VLOOKUP($C193,OFFSET(ResultsInput!$B$2,($B193-1)*gamesPerRound,0,gamesPerRound,6),5,FALSE)</f>
        <v>#N/A</v>
      </c>
      <c r="G193" s="46" t="e">
        <f ca="1">VLOOKUP($C193,OFFSET(ResultsInput!$B$2,($B193-1)*gamesPerRound,0,gamesPerRound,6),6,FALSE)</f>
        <v>#N/A</v>
      </c>
      <c r="H193" s="87" t="str">
        <f t="shared" ca="1" si="8"/>
        <v>B.01</v>
      </c>
    </row>
    <row r="194" spans="1:8" x14ac:dyDescent="0.2">
      <c r="A194" s="47">
        <v>192</v>
      </c>
      <c r="B194" s="32">
        <f t="shared" si="6"/>
        <v>2</v>
      </c>
      <c r="C194" s="32">
        <f t="shared" si="7"/>
        <v>3</v>
      </c>
      <c r="D194" s="1" t="str">
        <f ca="1">IF($B194&gt;rounds,"",OFFSET(AllPairings!D$1,startRow-1+$A194,0))</f>
        <v>P.01</v>
      </c>
      <c r="E194" s="1" t="str">
        <f ca="1">IF($B194&gt;rounds,"",OFFSET(AllPairings!E$1,startRow-1+$A194,0))</f>
        <v>S.01</v>
      </c>
      <c r="F194" s="46" t="e">
        <f ca="1">VLOOKUP($C194,OFFSET(ResultsInput!$B$2,($B194-1)*gamesPerRound,0,gamesPerRound,6),5,FALSE)</f>
        <v>#N/A</v>
      </c>
      <c r="G194" s="46" t="e">
        <f ca="1">VLOOKUP($C194,OFFSET(ResultsInput!$B$2,($B194-1)*gamesPerRound,0,gamesPerRound,6),6,FALSE)</f>
        <v>#N/A</v>
      </c>
      <c r="H194" s="87" t="str">
        <f t="shared" ca="1" si="8"/>
        <v>P.01</v>
      </c>
    </row>
    <row r="195" spans="1:8" x14ac:dyDescent="0.2">
      <c r="A195" s="47">
        <v>193</v>
      </c>
      <c r="B195" s="32">
        <f t="shared" ref="B195:B288" si="9">IF(INT(A195/gamesPerRound)&lt;rounds,1+INT(A195/gamesPerRound),"")</f>
        <v>2</v>
      </c>
      <c r="C195" s="32">
        <f t="shared" ref="C195:C288" si="10">1+MOD(A195,gamesPerRound)</f>
        <v>4</v>
      </c>
      <c r="D195" s="1" t="str">
        <f ca="1">IF($B195&gt;rounds,"",OFFSET(AllPairings!D$1,startRow-1+$A195,0))</f>
        <v>A.01</v>
      </c>
      <c r="E195" s="1" t="str">
        <f ca="1">IF($B195&gt;rounds,"",OFFSET(AllPairings!E$1,startRow-1+$A195,0))</f>
        <v>D.01</v>
      </c>
      <c r="F195" s="46" t="e">
        <f ca="1">VLOOKUP($C195,OFFSET(ResultsInput!$B$2,($B195-1)*gamesPerRound,0,gamesPerRound,6),5,FALSE)</f>
        <v>#N/A</v>
      </c>
      <c r="G195" s="46" t="e">
        <f ca="1">VLOOKUP($C195,OFFSET(ResultsInput!$B$2,($B195-1)*gamesPerRound,0,gamesPerRound,6),6,FALSE)</f>
        <v>#N/A</v>
      </c>
      <c r="H195" s="87" t="str">
        <f t="shared" ref="H195:H258" ca="1" si="11">D195</f>
        <v>A.01</v>
      </c>
    </row>
    <row r="196" spans="1:8" x14ac:dyDescent="0.2">
      <c r="A196" s="47">
        <v>194</v>
      </c>
      <c r="B196" s="32">
        <f t="shared" si="9"/>
        <v>2</v>
      </c>
      <c r="C196" s="32">
        <f t="shared" si="10"/>
        <v>5</v>
      </c>
      <c r="D196" s="1" t="str">
        <f ca="1">IF($B196&gt;rounds,"",OFFSET(AllPairings!D$1,startRow-1+$A196,0))</f>
        <v>O.01</v>
      </c>
      <c r="E196" s="1" t="str">
        <f ca="1">IF($B196&gt;rounds,"",OFFSET(AllPairings!E$1,startRow-1+$A196,0))</f>
        <v>E.01</v>
      </c>
      <c r="F196" s="46" t="e">
        <f ca="1">VLOOKUP($C196,OFFSET(ResultsInput!$B$2,($B196-1)*gamesPerRound,0,gamesPerRound,6),5,FALSE)</f>
        <v>#N/A</v>
      </c>
      <c r="G196" s="46" t="e">
        <f ca="1">VLOOKUP($C196,OFFSET(ResultsInput!$B$2,($B196-1)*gamesPerRound,0,gamesPerRound,6),6,FALSE)</f>
        <v>#N/A</v>
      </c>
      <c r="H196" s="87" t="str">
        <f t="shared" ca="1" si="11"/>
        <v>O.01</v>
      </c>
    </row>
    <row r="197" spans="1:8" x14ac:dyDescent="0.2">
      <c r="A197" s="47">
        <v>195</v>
      </c>
      <c r="B197" s="32">
        <f t="shared" si="9"/>
        <v>2</v>
      </c>
      <c r="C197" s="32">
        <f t="shared" si="10"/>
        <v>6</v>
      </c>
      <c r="D197" s="1" t="str">
        <f ca="1">IF($B197&gt;rounds,"",OFFSET(AllPairings!D$1,startRow-1+$A197,0))</f>
        <v>R.01</v>
      </c>
      <c r="E197" s="1" t="str">
        <f ca="1">IF($B197&gt;rounds,"",OFFSET(AllPairings!E$1,startRow-1+$A197,0))</f>
        <v>M.01</v>
      </c>
      <c r="F197" s="46" t="e">
        <f ca="1">VLOOKUP($C197,OFFSET(ResultsInput!$B$2,($B197-1)*gamesPerRound,0,gamesPerRound,6),5,FALSE)</f>
        <v>#N/A</v>
      </c>
      <c r="G197" s="46" t="e">
        <f ca="1">VLOOKUP($C197,OFFSET(ResultsInput!$B$2,($B197-1)*gamesPerRound,0,gamesPerRound,6),6,FALSE)</f>
        <v>#N/A</v>
      </c>
      <c r="H197" s="87" t="str">
        <f t="shared" ca="1" si="11"/>
        <v>R.01</v>
      </c>
    </row>
    <row r="198" spans="1:8" x14ac:dyDescent="0.2">
      <c r="A198" s="47">
        <v>196</v>
      </c>
      <c r="B198" s="32">
        <f t="shared" si="9"/>
        <v>2</v>
      </c>
      <c r="C198" s="32">
        <f t="shared" si="10"/>
        <v>7</v>
      </c>
      <c r="D198" s="1" t="str">
        <f ca="1">IF($B198&gt;rounds,"",OFFSET(AllPairings!D$1,startRow-1+$A198,0))</f>
        <v>J.01</v>
      </c>
      <c r="E198" s="1" t="str">
        <f ca="1">IF($B198&gt;rounds,"",OFFSET(AllPairings!E$1,startRow-1+$A198,0))</f>
        <v>F.01</v>
      </c>
      <c r="F198" s="46" t="e">
        <f ca="1">VLOOKUP($C198,OFFSET(ResultsInput!$B$2,($B198-1)*gamesPerRound,0,gamesPerRound,6),5,FALSE)</f>
        <v>#N/A</v>
      </c>
      <c r="G198" s="46" t="e">
        <f ca="1">VLOOKUP($C198,OFFSET(ResultsInput!$B$2,($B198-1)*gamesPerRound,0,gamesPerRound,6),6,FALSE)</f>
        <v>#N/A</v>
      </c>
      <c r="H198" s="87" t="str">
        <f t="shared" ca="1" si="11"/>
        <v>J.01</v>
      </c>
    </row>
    <row r="199" spans="1:8" x14ac:dyDescent="0.2">
      <c r="A199" s="47">
        <v>197</v>
      </c>
      <c r="B199" s="32">
        <f t="shared" si="9"/>
        <v>2</v>
      </c>
      <c r="C199" s="32">
        <f t="shared" si="10"/>
        <v>8</v>
      </c>
      <c r="D199" s="1" t="str">
        <f ca="1">IF($B199&gt;rounds,"",OFFSET(AllPairings!D$1,startRow-1+$A199,0))</f>
        <v>H.01</v>
      </c>
      <c r="E199" s="1" t="str">
        <f ca="1">IF($B199&gt;rounds,"",OFFSET(AllPairings!E$1,startRow-1+$A199,0))</f>
        <v>C.01</v>
      </c>
      <c r="F199" s="46" t="e">
        <f ca="1">VLOOKUP($C199,OFFSET(ResultsInput!$B$2,($B199-1)*gamesPerRound,0,gamesPerRound,6),5,FALSE)</f>
        <v>#N/A</v>
      </c>
      <c r="G199" s="46" t="e">
        <f ca="1">VLOOKUP($C199,OFFSET(ResultsInput!$B$2,($B199-1)*gamesPerRound,0,gamesPerRound,6),6,FALSE)</f>
        <v>#N/A</v>
      </c>
      <c r="H199" s="87" t="str">
        <f t="shared" ca="1" si="11"/>
        <v>H.01</v>
      </c>
    </row>
    <row r="200" spans="1:8" x14ac:dyDescent="0.2">
      <c r="A200" s="47">
        <v>198</v>
      </c>
      <c r="B200" s="32">
        <f t="shared" si="9"/>
        <v>2</v>
      </c>
      <c r="C200" s="32">
        <f t="shared" si="10"/>
        <v>9</v>
      </c>
      <c r="D200" s="1" t="str">
        <f ca="1">IF($B200&gt;rounds,"",OFFSET(AllPairings!D$1,startRow-1+$A200,0))</f>
        <v>K.01</v>
      </c>
      <c r="E200" s="1" t="str">
        <f ca="1">IF($B200&gt;rounds,"",OFFSET(AllPairings!E$1,startRow-1+$A200,0))</f>
        <v>I.01</v>
      </c>
      <c r="F200" s="46" t="e">
        <f ca="1">VLOOKUP($C200,OFFSET(ResultsInput!$B$2,($B200-1)*gamesPerRound,0,gamesPerRound,6),5,FALSE)</f>
        <v>#N/A</v>
      </c>
      <c r="G200" s="46" t="e">
        <f ca="1">VLOOKUP($C200,OFFSET(ResultsInput!$B$2,($B200-1)*gamesPerRound,0,gamesPerRound,6),6,FALSE)</f>
        <v>#N/A</v>
      </c>
      <c r="H200" s="87" t="str">
        <f t="shared" ca="1" si="11"/>
        <v>K.01</v>
      </c>
    </row>
    <row r="201" spans="1:8" x14ac:dyDescent="0.2">
      <c r="A201" s="47">
        <v>199</v>
      </c>
      <c r="B201" s="32">
        <f t="shared" si="9"/>
        <v>2</v>
      </c>
      <c r="C201" s="32">
        <f t="shared" si="10"/>
        <v>10</v>
      </c>
      <c r="D201" s="1" t="str">
        <f ca="1">IF($B201&gt;rounds,"",OFFSET(AllPairings!D$1,startRow-1+$A201,0))</f>
        <v>G.02</v>
      </c>
      <c r="E201" s="1" t="str">
        <f ca="1">IF($B201&gt;rounds,"",OFFSET(AllPairings!E$1,startRow-1+$A201,0))</f>
        <v>Q.01</v>
      </c>
      <c r="F201" s="46" t="e">
        <f ca="1">VLOOKUP($C201,OFFSET(ResultsInput!$B$2,($B201-1)*gamesPerRound,0,gamesPerRound,6),5,FALSE)</f>
        <v>#N/A</v>
      </c>
      <c r="G201" s="46" t="e">
        <f ca="1">VLOOKUP($C201,OFFSET(ResultsInput!$B$2,($B201-1)*gamesPerRound,0,gamesPerRound,6),6,FALSE)</f>
        <v>#N/A</v>
      </c>
      <c r="H201" s="87" t="str">
        <f t="shared" ca="1" si="11"/>
        <v>G.02</v>
      </c>
    </row>
    <row r="202" spans="1:8" x14ac:dyDescent="0.2">
      <c r="A202" s="47">
        <v>200</v>
      </c>
      <c r="B202" s="32">
        <f t="shared" si="9"/>
        <v>2</v>
      </c>
      <c r="C202" s="32">
        <f t="shared" si="10"/>
        <v>11</v>
      </c>
      <c r="D202" s="1" t="str">
        <f ca="1">IF($B202&gt;rounds,"",OFFSET(AllPairings!D$1,startRow-1+$A202,0))</f>
        <v>A.02</v>
      </c>
      <c r="E202" s="1" t="str">
        <f ca="1">IF($B202&gt;rounds,"",OFFSET(AllPairings!E$1,startRow-1+$A202,0))</f>
        <v>O.02</v>
      </c>
      <c r="F202" s="46" t="e">
        <f ca="1">VLOOKUP($C202,OFFSET(ResultsInput!$B$2,($B202-1)*gamesPerRound,0,gamesPerRound,6),5,FALSE)</f>
        <v>#N/A</v>
      </c>
      <c r="G202" s="46" t="e">
        <f ca="1">VLOOKUP($C202,OFFSET(ResultsInput!$B$2,($B202-1)*gamesPerRound,0,gamesPerRound,6),6,FALSE)</f>
        <v>#N/A</v>
      </c>
      <c r="H202" s="87" t="str">
        <f t="shared" ca="1" si="11"/>
        <v>A.02</v>
      </c>
    </row>
    <row r="203" spans="1:8" x14ac:dyDescent="0.2">
      <c r="A203" s="47">
        <v>201</v>
      </c>
      <c r="B203" s="32">
        <f t="shared" si="9"/>
        <v>2</v>
      </c>
      <c r="C203" s="32">
        <f t="shared" si="10"/>
        <v>12</v>
      </c>
      <c r="D203" s="1" t="str">
        <f ca="1">IF($B203&gt;rounds,"",OFFSET(AllPairings!D$1,startRow-1+$A203,0))</f>
        <v>Q.02</v>
      </c>
      <c r="E203" s="1" t="str">
        <f ca="1">IF($B203&gt;rounds,"",OFFSET(AllPairings!E$1,startRow-1+$A203,0))</f>
        <v>S.02</v>
      </c>
      <c r="F203" s="46" t="e">
        <f ca="1">VLOOKUP($C203,OFFSET(ResultsInput!$B$2,($B203-1)*gamesPerRound,0,gamesPerRound,6),5,FALSE)</f>
        <v>#N/A</v>
      </c>
      <c r="G203" s="46" t="e">
        <f ca="1">VLOOKUP($C203,OFFSET(ResultsInput!$B$2,($B203-1)*gamesPerRound,0,gamesPerRound,6),6,FALSE)</f>
        <v>#N/A</v>
      </c>
      <c r="H203" s="87" t="str">
        <f t="shared" ca="1" si="11"/>
        <v>Q.02</v>
      </c>
    </row>
    <row r="204" spans="1:8" x14ac:dyDescent="0.2">
      <c r="A204" s="47">
        <v>202</v>
      </c>
      <c r="B204" s="32">
        <f t="shared" si="9"/>
        <v>2</v>
      </c>
      <c r="C204" s="32">
        <f t="shared" si="10"/>
        <v>13</v>
      </c>
      <c r="D204" s="1" t="str">
        <f ca="1">IF($B204&gt;rounds,"",OFFSET(AllPairings!D$1,startRow-1+$A204,0))</f>
        <v>K.02</v>
      </c>
      <c r="E204" s="1" t="str">
        <f ca="1">IF($B204&gt;rounds,"",OFFSET(AllPairings!E$1,startRow-1+$A204,0))</f>
        <v>J.02</v>
      </c>
      <c r="F204" s="46" t="e">
        <f ca="1">VLOOKUP($C204,OFFSET(ResultsInput!$B$2,($B204-1)*gamesPerRound,0,gamesPerRound,6),5,FALSE)</f>
        <v>#N/A</v>
      </c>
      <c r="G204" s="46" t="e">
        <f ca="1">VLOOKUP($C204,OFFSET(ResultsInput!$B$2,($B204-1)*gamesPerRound,0,gamesPerRound,6),6,FALSE)</f>
        <v>#N/A</v>
      </c>
      <c r="H204" s="87" t="str">
        <f t="shared" ca="1" si="11"/>
        <v>K.02</v>
      </c>
    </row>
    <row r="205" spans="1:8" x14ac:dyDescent="0.2">
      <c r="A205" s="47">
        <v>203</v>
      </c>
      <c r="B205" s="32">
        <f t="shared" si="9"/>
        <v>2</v>
      </c>
      <c r="C205" s="32">
        <f t="shared" si="10"/>
        <v>14</v>
      </c>
      <c r="D205" s="1" t="str">
        <f ca="1">IF($B205&gt;rounds,"",OFFSET(AllPairings!D$1,startRow-1+$A205,0))</f>
        <v>N.02</v>
      </c>
      <c r="E205" s="1" t="str">
        <f ca="1">IF($B205&gt;rounds,"",OFFSET(AllPairings!E$1,startRow-1+$A205,0))</f>
        <v>F.02</v>
      </c>
      <c r="F205" s="46" t="e">
        <f ca="1">VLOOKUP($C205,OFFSET(ResultsInput!$B$2,($B205-1)*gamesPerRound,0,gamesPerRound,6),5,FALSE)</f>
        <v>#N/A</v>
      </c>
      <c r="G205" s="46" t="e">
        <f ca="1">VLOOKUP($C205,OFFSET(ResultsInput!$B$2,($B205-1)*gamesPerRound,0,gamesPerRound,6),6,FALSE)</f>
        <v>#N/A</v>
      </c>
      <c r="H205" s="87" t="str">
        <f t="shared" ca="1" si="11"/>
        <v>N.02</v>
      </c>
    </row>
    <row r="206" spans="1:8" x14ac:dyDescent="0.2">
      <c r="A206" s="47">
        <v>204</v>
      </c>
      <c r="B206" s="32">
        <f t="shared" si="9"/>
        <v>2</v>
      </c>
      <c r="C206" s="32">
        <f t="shared" si="10"/>
        <v>15</v>
      </c>
      <c r="D206" s="1" t="str">
        <f ca="1">IF($B206&gt;rounds,"",OFFSET(AllPairings!D$1,startRow-1+$A206,0))</f>
        <v>D.02</v>
      </c>
      <c r="E206" s="1" t="str">
        <f ca="1">IF($B206&gt;rounds,"",OFFSET(AllPairings!E$1,startRow-1+$A206,0))</f>
        <v>L.02</v>
      </c>
      <c r="F206" s="46" t="e">
        <f ca="1">VLOOKUP($C206,OFFSET(ResultsInput!$B$2,($B206-1)*gamesPerRound,0,gamesPerRound,6),5,FALSE)</f>
        <v>#N/A</v>
      </c>
      <c r="G206" s="46" t="e">
        <f ca="1">VLOOKUP($C206,OFFSET(ResultsInput!$B$2,($B206-1)*gamesPerRound,0,gamesPerRound,6),6,FALSE)</f>
        <v>#N/A</v>
      </c>
      <c r="H206" s="87" t="str">
        <f t="shared" ca="1" si="11"/>
        <v>D.02</v>
      </c>
    </row>
    <row r="207" spans="1:8" x14ac:dyDescent="0.2">
      <c r="A207" s="47">
        <v>205</v>
      </c>
      <c r="B207" s="32">
        <f t="shared" si="9"/>
        <v>2</v>
      </c>
      <c r="C207" s="32">
        <f t="shared" si="10"/>
        <v>16</v>
      </c>
      <c r="D207" s="1" t="str">
        <f ca="1">IF($B207&gt;rounds,"",OFFSET(AllPairings!D$1,startRow-1+$A207,0))</f>
        <v>B.02</v>
      </c>
      <c r="E207" s="1" t="str">
        <f ca="1">IF($B207&gt;rounds,"",OFFSET(AllPairings!E$1,startRow-1+$A207,0))</f>
        <v>P.02</v>
      </c>
      <c r="F207" s="46" t="e">
        <f ca="1">VLOOKUP($C207,OFFSET(ResultsInput!$B$2,($B207-1)*gamesPerRound,0,gamesPerRound,6),5,FALSE)</f>
        <v>#N/A</v>
      </c>
      <c r="G207" s="46" t="e">
        <f ca="1">VLOOKUP($C207,OFFSET(ResultsInput!$B$2,($B207-1)*gamesPerRound,0,gamesPerRound,6),6,FALSE)</f>
        <v>#N/A</v>
      </c>
      <c r="H207" s="87" t="str">
        <f t="shared" ca="1" si="11"/>
        <v>B.02</v>
      </c>
    </row>
    <row r="208" spans="1:8" x14ac:dyDescent="0.2">
      <c r="A208" s="47">
        <v>206</v>
      </c>
      <c r="B208" s="32">
        <f t="shared" si="9"/>
        <v>2</v>
      </c>
      <c r="C208" s="32">
        <f t="shared" si="10"/>
        <v>17</v>
      </c>
      <c r="D208" s="1" t="str">
        <f ca="1">IF($B208&gt;rounds,"",OFFSET(AllPairings!D$1,startRow-1+$A208,0))</f>
        <v>E.02</v>
      </c>
      <c r="E208" s="1" t="str">
        <f ca="1">IF($B208&gt;rounds,"",OFFSET(AllPairings!E$1,startRow-1+$A208,0))</f>
        <v>C.02</v>
      </c>
      <c r="F208" s="46" t="e">
        <f ca="1">VLOOKUP($C208,OFFSET(ResultsInput!$B$2,($B208-1)*gamesPerRound,0,gamesPerRound,6),5,FALSE)</f>
        <v>#N/A</v>
      </c>
      <c r="G208" s="46" t="e">
        <f ca="1">VLOOKUP($C208,OFFSET(ResultsInput!$B$2,($B208-1)*gamesPerRound,0,gamesPerRound,6),6,FALSE)</f>
        <v>#N/A</v>
      </c>
      <c r="H208" s="87" t="str">
        <f t="shared" ca="1" si="11"/>
        <v>E.02</v>
      </c>
    </row>
    <row r="209" spans="1:8" x14ac:dyDescent="0.2">
      <c r="A209" s="47">
        <v>207</v>
      </c>
      <c r="B209" s="32">
        <f t="shared" si="9"/>
        <v>2</v>
      </c>
      <c r="C209" s="32">
        <f t="shared" si="10"/>
        <v>18</v>
      </c>
      <c r="D209" s="1" t="str">
        <f ca="1">IF($B209&gt;rounds,"",OFFSET(AllPairings!D$1,startRow-1+$A209,0))</f>
        <v>M.02</v>
      </c>
      <c r="E209" s="1" t="str">
        <f ca="1">IF($B209&gt;rounds,"",OFFSET(AllPairings!E$1,startRow-1+$A209,0))</f>
        <v>I.02</v>
      </c>
      <c r="F209" s="46" t="e">
        <f ca="1">VLOOKUP($C209,OFFSET(ResultsInput!$B$2,($B209-1)*gamesPerRound,0,gamesPerRound,6),5,FALSE)</f>
        <v>#N/A</v>
      </c>
      <c r="G209" s="46" t="e">
        <f ca="1">VLOOKUP($C209,OFFSET(ResultsInput!$B$2,($B209-1)*gamesPerRound,0,gamesPerRound,6),6,FALSE)</f>
        <v>#N/A</v>
      </c>
      <c r="H209" s="87" t="str">
        <f t="shared" ca="1" si="11"/>
        <v>M.02</v>
      </c>
    </row>
    <row r="210" spans="1:8" x14ac:dyDescent="0.2">
      <c r="A210" s="47">
        <v>208</v>
      </c>
      <c r="B210" s="32">
        <f t="shared" si="9"/>
        <v>2</v>
      </c>
      <c r="C210" s="32">
        <f t="shared" si="10"/>
        <v>19</v>
      </c>
      <c r="D210" s="1" t="str">
        <f ca="1">IF($B210&gt;rounds,"",OFFSET(AllPairings!D$1,startRow-1+$A210,0))</f>
        <v>H.02</v>
      </c>
      <c r="E210" s="1" t="str">
        <f ca="1">IF($B210&gt;rounds,"",OFFSET(AllPairings!E$1,startRow-1+$A210,0))</f>
        <v>R.02</v>
      </c>
      <c r="F210" s="46" t="e">
        <f ca="1">VLOOKUP($C210,OFFSET(ResultsInput!$B$2,($B210-1)*gamesPerRound,0,gamesPerRound,6),5,FALSE)</f>
        <v>#N/A</v>
      </c>
      <c r="G210" s="46" t="e">
        <f ca="1">VLOOKUP($C210,OFFSET(ResultsInput!$B$2,($B210-1)*gamesPerRound,0,gamesPerRound,6),6,FALSE)</f>
        <v>#N/A</v>
      </c>
      <c r="H210" s="87" t="str">
        <f t="shared" ca="1" si="11"/>
        <v>H.02</v>
      </c>
    </row>
    <row r="211" spans="1:8" x14ac:dyDescent="0.2">
      <c r="A211" s="47">
        <v>209</v>
      </c>
      <c r="B211" s="32">
        <f t="shared" si="9"/>
        <v>2</v>
      </c>
      <c r="C211" s="32">
        <f t="shared" si="10"/>
        <v>20</v>
      </c>
      <c r="D211" s="1" t="str">
        <f ca="1">IF($B211&gt;rounds,"",OFFSET(AllPairings!D$1,startRow-1+$A211,0))</f>
        <v>Q.03</v>
      </c>
      <c r="E211" s="1" t="str">
        <f ca="1">IF($B211&gt;rounds,"",OFFSET(AllPairings!E$1,startRow-1+$A211,0))</f>
        <v>K.03</v>
      </c>
      <c r="F211" s="46" t="e">
        <f ca="1">VLOOKUP($C211,OFFSET(ResultsInput!$B$2,($B211-1)*gamesPerRound,0,gamesPerRound,6),5,FALSE)</f>
        <v>#N/A</v>
      </c>
      <c r="G211" s="46" t="e">
        <f ca="1">VLOOKUP($C211,OFFSET(ResultsInput!$B$2,($B211-1)*gamesPerRound,0,gamesPerRound,6),6,FALSE)</f>
        <v>#N/A</v>
      </c>
      <c r="H211" s="87" t="str">
        <f t="shared" ca="1" si="11"/>
        <v>Q.03</v>
      </c>
    </row>
    <row r="212" spans="1:8" x14ac:dyDescent="0.2">
      <c r="A212" s="47">
        <v>210</v>
      </c>
      <c r="B212" s="32">
        <f t="shared" si="9"/>
        <v>2</v>
      </c>
      <c r="C212" s="32">
        <f t="shared" si="10"/>
        <v>21</v>
      </c>
      <c r="D212" s="1" t="str">
        <f ca="1">IF($B212&gt;rounds,"",OFFSET(AllPairings!D$1,startRow-1+$A212,0))</f>
        <v>I.03</v>
      </c>
      <c r="E212" s="1" t="str">
        <f ca="1">IF($B212&gt;rounds,"",OFFSET(AllPairings!E$1,startRow-1+$A212,0))</f>
        <v>G.03</v>
      </c>
      <c r="F212" s="46" t="e">
        <f ca="1">VLOOKUP($C212,OFFSET(ResultsInput!$B$2,($B212-1)*gamesPerRound,0,gamesPerRound,6),5,FALSE)</f>
        <v>#N/A</v>
      </c>
      <c r="G212" s="46" t="e">
        <f ca="1">VLOOKUP($C212,OFFSET(ResultsInput!$B$2,($B212-1)*gamesPerRound,0,gamesPerRound,6),6,FALSE)</f>
        <v>#N/A</v>
      </c>
      <c r="H212" s="87" t="str">
        <f t="shared" ca="1" si="11"/>
        <v>I.03</v>
      </c>
    </row>
    <row r="213" spans="1:8" x14ac:dyDescent="0.2">
      <c r="A213" s="47">
        <v>211</v>
      </c>
      <c r="B213" s="32">
        <f t="shared" si="9"/>
        <v>2</v>
      </c>
      <c r="C213" s="32">
        <f t="shared" si="10"/>
        <v>22</v>
      </c>
      <c r="D213" s="1" t="str">
        <f ca="1">IF($B213&gt;rounds,"",OFFSET(AllPairings!D$1,startRow-1+$A213,0))</f>
        <v>J.03</v>
      </c>
      <c r="E213" s="1" t="str">
        <f ca="1">IF($B213&gt;rounds,"",OFFSET(AllPairings!E$1,startRow-1+$A213,0))</f>
        <v>M.03</v>
      </c>
      <c r="F213" s="46" t="e">
        <f ca="1">VLOOKUP($C213,OFFSET(ResultsInput!$B$2,($B213-1)*gamesPerRound,0,gamesPerRound,6),5,FALSE)</f>
        <v>#N/A</v>
      </c>
      <c r="G213" s="46" t="e">
        <f ca="1">VLOOKUP($C213,OFFSET(ResultsInput!$B$2,($B213-1)*gamesPerRound,0,gamesPerRound,6),6,FALSE)</f>
        <v>#N/A</v>
      </c>
      <c r="H213" s="87" t="str">
        <f t="shared" ca="1" si="11"/>
        <v>J.03</v>
      </c>
    </row>
    <row r="214" spans="1:8" x14ac:dyDescent="0.2">
      <c r="A214" s="47">
        <v>212</v>
      </c>
      <c r="B214" s="32">
        <f t="shared" si="9"/>
        <v>2</v>
      </c>
      <c r="C214" s="32">
        <f t="shared" si="10"/>
        <v>23</v>
      </c>
      <c r="D214" s="1" t="str">
        <f ca="1">IF($B214&gt;rounds,"",OFFSET(AllPairings!D$1,startRow-1+$A214,0))</f>
        <v>P.03</v>
      </c>
      <c r="E214" s="1" t="str">
        <f ca="1">IF($B214&gt;rounds,"",OFFSET(AllPairings!E$1,startRow-1+$A214,0))</f>
        <v>E.03</v>
      </c>
      <c r="F214" s="46" t="e">
        <f ca="1">VLOOKUP($C214,OFFSET(ResultsInput!$B$2,($B214-1)*gamesPerRound,0,gamesPerRound,6),5,FALSE)</f>
        <v>#N/A</v>
      </c>
      <c r="G214" s="46" t="e">
        <f ca="1">VLOOKUP($C214,OFFSET(ResultsInput!$B$2,($B214-1)*gamesPerRound,0,gamesPerRound,6),6,FALSE)</f>
        <v>#N/A</v>
      </c>
      <c r="H214" s="87" t="str">
        <f t="shared" ca="1" si="11"/>
        <v>P.03</v>
      </c>
    </row>
    <row r="215" spans="1:8" x14ac:dyDescent="0.2">
      <c r="A215" s="47">
        <v>213</v>
      </c>
      <c r="B215" s="32">
        <f t="shared" si="9"/>
        <v>2</v>
      </c>
      <c r="C215" s="32">
        <f t="shared" si="10"/>
        <v>24</v>
      </c>
      <c r="D215" s="1" t="str">
        <f ca="1">IF($B215&gt;rounds,"",OFFSET(AllPairings!D$1,startRow-1+$A215,0))</f>
        <v>A.03</v>
      </c>
      <c r="E215" s="1" t="str">
        <f ca="1">IF($B215&gt;rounds,"",OFFSET(AllPairings!E$1,startRow-1+$A215,0))</f>
        <v>B.03</v>
      </c>
      <c r="F215" s="46" t="e">
        <f ca="1">VLOOKUP($C215,OFFSET(ResultsInput!$B$2,($B215-1)*gamesPerRound,0,gamesPerRound,6),5,FALSE)</f>
        <v>#N/A</v>
      </c>
      <c r="G215" s="46" t="e">
        <f ca="1">VLOOKUP($C215,OFFSET(ResultsInput!$B$2,($B215-1)*gamesPerRound,0,gamesPerRound,6),6,FALSE)</f>
        <v>#N/A</v>
      </c>
      <c r="H215" s="87" t="str">
        <f t="shared" ca="1" si="11"/>
        <v>A.03</v>
      </c>
    </row>
    <row r="216" spans="1:8" x14ac:dyDescent="0.2">
      <c r="A216" s="47">
        <v>214</v>
      </c>
      <c r="B216" s="32">
        <f t="shared" si="9"/>
        <v>2</v>
      </c>
      <c r="C216" s="32">
        <f t="shared" si="10"/>
        <v>25</v>
      </c>
      <c r="D216" s="1" t="str">
        <f ca="1">IF($B216&gt;rounds,"",OFFSET(AllPairings!D$1,startRow-1+$A216,0))</f>
        <v>R.03</v>
      </c>
      <c r="E216" s="1" t="str">
        <f ca="1">IF($B216&gt;rounds,"",OFFSET(AllPairings!E$1,startRow-1+$A216,0))</f>
        <v>S.03</v>
      </c>
      <c r="F216" s="46" t="e">
        <f ca="1">VLOOKUP($C216,OFFSET(ResultsInput!$B$2,($B216-1)*gamesPerRound,0,gamesPerRound,6),5,FALSE)</f>
        <v>#N/A</v>
      </c>
      <c r="G216" s="46" t="e">
        <f ca="1">VLOOKUP($C216,OFFSET(ResultsInput!$B$2,($B216-1)*gamesPerRound,0,gamesPerRound,6),6,FALSE)</f>
        <v>#N/A</v>
      </c>
      <c r="H216" s="87" t="str">
        <f t="shared" ca="1" si="11"/>
        <v>R.03</v>
      </c>
    </row>
    <row r="217" spans="1:8" x14ac:dyDescent="0.2">
      <c r="A217" s="47">
        <v>215</v>
      </c>
      <c r="B217" s="32">
        <f t="shared" si="9"/>
        <v>2</v>
      </c>
      <c r="C217" s="32">
        <f t="shared" si="10"/>
        <v>26</v>
      </c>
      <c r="D217" s="1" t="str">
        <f ca="1">IF($B217&gt;rounds,"",OFFSET(AllPairings!D$1,startRow-1+$A217,0))</f>
        <v>C.03</v>
      </c>
      <c r="E217" s="1" t="str">
        <f ca="1">IF($B217&gt;rounds,"",OFFSET(AllPairings!E$1,startRow-1+$A217,0))</f>
        <v>O.03</v>
      </c>
      <c r="F217" s="46" t="e">
        <f ca="1">VLOOKUP($C217,OFFSET(ResultsInput!$B$2,($B217-1)*gamesPerRound,0,gamesPerRound,6),5,FALSE)</f>
        <v>#N/A</v>
      </c>
      <c r="G217" s="46" t="e">
        <f ca="1">VLOOKUP($C217,OFFSET(ResultsInput!$B$2,($B217-1)*gamesPerRound,0,gamesPerRound,6),6,FALSE)</f>
        <v>#N/A</v>
      </c>
      <c r="H217" s="87" t="str">
        <f t="shared" ca="1" si="11"/>
        <v>C.03</v>
      </c>
    </row>
    <row r="218" spans="1:8" x14ac:dyDescent="0.2">
      <c r="A218" s="47">
        <v>216</v>
      </c>
      <c r="B218" s="32">
        <f t="shared" si="9"/>
        <v>2</v>
      </c>
      <c r="C218" s="32">
        <f t="shared" si="10"/>
        <v>27</v>
      </c>
      <c r="D218" s="1" t="str">
        <f ca="1">IF($B218&gt;rounds,"",OFFSET(AllPairings!D$1,startRow-1+$A218,0))</f>
        <v>L.03</v>
      </c>
      <c r="E218" s="1" t="str">
        <f ca="1">IF($B218&gt;rounds,"",OFFSET(AllPairings!E$1,startRow-1+$A218,0))</f>
        <v>H.03</v>
      </c>
      <c r="F218" s="46" t="e">
        <f ca="1">VLOOKUP($C218,OFFSET(ResultsInput!$B$2,($B218-1)*gamesPerRound,0,gamesPerRound,6),5,FALSE)</f>
        <v>#N/A</v>
      </c>
      <c r="G218" s="46" t="e">
        <f ca="1">VLOOKUP($C218,OFFSET(ResultsInput!$B$2,($B218-1)*gamesPerRound,0,gamesPerRound,6),6,FALSE)</f>
        <v>#N/A</v>
      </c>
      <c r="H218" s="87" t="str">
        <f t="shared" ca="1" si="11"/>
        <v>L.03</v>
      </c>
    </row>
    <row r="219" spans="1:8" x14ac:dyDescent="0.2">
      <c r="A219" s="47">
        <v>217</v>
      </c>
      <c r="B219" s="32">
        <f t="shared" si="9"/>
        <v>2</v>
      </c>
      <c r="C219" s="32">
        <f t="shared" si="10"/>
        <v>28</v>
      </c>
      <c r="D219" s="1" t="str">
        <f ca="1">IF($B219&gt;rounds,"",OFFSET(AllPairings!D$1,startRow-1+$A219,0))</f>
        <v>D.03</v>
      </c>
      <c r="E219" s="1" t="str">
        <f ca="1">IF($B219&gt;rounds,"",OFFSET(AllPairings!E$1,startRow-1+$A219,0))</f>
        <v>N.03</v>
      </c>
      <c r="F219" s="46" t="e">
        <f ca="1">VLOOKUP($C219,OFFSET(ResultsInput!$B$2,($B219-1)*gamesPerRound,0,gamesPerRound,6),5,FALSE)</f>
        <v>#N/A</v>
      </c>
      <c r="G219" s="46" t="e">
        <f ca="1">VLOOKUP($C219,OFFSET(ResultsInput!$B$2,($B219-1)*gamesPerRound,0,gamesPerRound,6),6,FALSE)</f>
        <v>#N/A</v>
      </c>
      <c r="H219" s="87" t="str">
        <f t="shared" ca="1" si="11"/>
        <v>D.03</v>
      </c>
    </row>
    <row r="220" spans="1:8" x14ac:dyDescent="0.2">
      <c r="A220" s="47">
        <v>218</v>
      </c>
      <c r="B220" s="32">
        <f t="shared" si="9"/>
        <v>2</v>
      </c>
      <c r="C220" s="32">
        <f t="shared" si="10"/>
        <v>29</v>
      </c>
      <c r="D220" s="1" t="str">
        <f ca="1">IF($B220&gt;rounds,"",OFFSET(AllPairings!D$1,startRow-1+$A220,0))</f>
        <v>S.04</v>
      </c>
      <c r="E220" s="1" t="str">
        <f ca="1">IF($B220&gt;rounds,"",OFFSET(AllPairings!E$1,startRow-1+$A220,0))</f>
        <v>F.03</v>
      </c>
      <c r="F220" s="46" t="e">
        <f ca="1">VLOOKUP($C220,OFFSET(ResultsInput!$B$2,($B220-1)*gamesPerRound,0,gamesPerRound,6),5,FALSE)</f>
        <v>#N/A</v>
      </c>
      <c r="G220" s="46" t="e">
        <f ca="1">VLOOKUP($C220,OFFSET(ResultsInput!$B$2,($B220-1)*gamesPerRound,0,gamesPerRound,6),6,FALSE)</f>
        <v>#N/A</v>
      </c>
      <c r="H220" s="87" t="str">
        <f t="shared" ca="1" si="11"/>
        <v>S.04</v>
      </c>
    </row>
    <row r="221" spans="1:8" x14ac:dyDescent="0.2">
      <c r="A221" s="47">
        <v>219</v>
      </c>
      <c r="B221" s="32">
        <f t="shared" si="9"/>
        <v>2</v>
      </c>
      <c r="C221" s="32">
        <f t="shared" si="10"/>
        <v>30</v>
      </c>
      <c r="D221" s="1" t="str">
        <f ca="1">IF($B221&gt;rounds,"",OFFSET(AllPairings!D$1,startRow-1+$A221,0))</f>
        <v>F.04</v>
      </c>
      <c r="E221" s="1" t="str">
        <f ca="1">IF($B221&gt;rounds,"",OFFSET(AllPairings!E$1,startRow-1+$A221,0))</f>
        <v>N.04</v>
      </c>
      <c r="F221" s="46" t="e">
        <f ca="1">VLOOKUP($C221,OFFSET(ResultsInput!$B$2,($B221-1)*gamesPerRound,0,gamesPerRound,6),5,FALSE)</f>
        <v>#N/A</v>
      </c>
      <c r="G221" s="46" t="e">
        <f ca="1">VLOOKUP($C221,OFFSET(ResultsInput!$B$2,($B221-1)*gamesPerRound,0,gamesPerRound,6),6,FALSE)</f>
        <v>#N/A</v>
      </c>
      <c r="H221" s="87" t="str">
        <f t="shared" ca="1" si="11"/>
        <v>F.04</v>
      </c>
    </row>
    <row r="222" spans="1:8" x14ac:dyDescent="0.2">
      <c r="A222" s="47">
        <v>220</v>
      </c>
      <c r="B222" s="32">
        <f t="shared" si="9"/>
        <v>2</v>
      </c>
      <c r="C222" s="32">
        <f t="shared" si="10"/>
        <v>31</v>
      </c>
      <c r="D222" s="1" t="str">
        <f ca="1">IF($B222&gt;rounds,"",OFFSET(AllPairings!D$1,startRow-1+$A222,0))</f>
        <v>D.04</v>
      </c>
      <c r="E222" s="1" t="str">
        <f ca="1">IF($B222&gt;rounds,"",OFFSET(AllPairings!E$1,startRow-1+$A222,0))</f>
        <v>G.04</v>
      </c>
      <c r="F222" s="46" t="e">
        <f ca="1">VLOOKUP($C222,OFFSET(ResultsInput!$B$2,($B222-1)*gamesPerRound,0,gamesPerRound,6),5,FALSE)</f>
        <v>#N/A</v>
      </c>
      <c r="G222" s="46" t="e">
        <f ca="1">VLOOKUP($C222,OFFSET(ResultsInput!$B$2,($B222-1)*gamesPerRound,0,gamesPerRound,6),6,FALSE)</f>
        <v>#N/A</v>
      </c>
      <c r="H222" s="87" t="str">
        <f t="shared" ca="1" si="11"/>
        <v>D.04</v>
      </c>
    </row>
    <row r="223" spans="1:8" x14ac:dyDescent="0.2">
      <c r="A223" s="47">
        <v>221</v>
      </c>
      <c r="B223" s="32">
        <f t="shared" si="9"/>
        <v>2</v>
      </c>
      <c r="C223" s="32">
        <f t="shared" si="10"/>
        <v>32</v>
      </c>
      <c r="D223" s="1" t="str">
        <f ca="1">IF($B223&gt;rounds,"",OFFSET(AllPairings!D$1,startRow-1+$A223,0))</f>
        <v>B.04</v>
      </c>
      <c r="E223" s="1" t="str">
        <f ca="1">IF($B223&gt;rounds,"",OFFSET(AllPairings!E$1,startRow-1+$A223,0))</f>
        <v>C.04</v>
      </c>
      <c r="F223" s="46" t="e">
        <f ca="1">VLOOKUP($C223,OFFSET(ResultsInput!$B$2,($B223-1)*gamesPerRound,0,gamesPerRound,6),5,FALSE)</f>
        <v>#N/A</v>
      </c>
      <c r="G223" s="46" t="e">
        <f ca="1">VLOOKUP($C223,OFFSET(ResultsInput!$B$2,($B223-1)*gamesPerRound,0,gamesPerRound,6),6,FALSE)</f>
        <v>#N/A</v>
      </c>
      <c r="H223" s="87" t="str">
        <f t="shared" ca="1" si="11"/>
        <v>B.04</v>
      </c>
    </row>
    <row r="224" spans="1:8" x14ac:dyDescent="0.2">
      <c r="A224" s="47">
        <v>222</v>
      </c>
      <c r="B224" s="32">
        <f t="shared" si="9"/>
        <v>2</v>
      </c>
      <c r="C224" s="32">
        <f t="shared" si="10"/>
        <v>33</v>
      </c>
      <c r="D224" s="1" t="str">
        <f ca="1">IF($B224&gt;rounds,"",OFFSET(AllPairings!D$1,startRow-1+$A224,0))</f>
        <v>Q.04</v>
      </c>
      <c r="E224" s="1" t="str">
        <f ca="1">IF($B224&gt;rounds,"",OFFSET(AllPairings!E$1,startRow-1+$A224,0))</f>
        <v>O.04</v>
      </c>
      <c r="F224" s="46" t="e">
        <f ca="1">VLOOKUP($C224,OFFSET(ResultsInput!$B$2,($B224-1)*gamesPerRound,0,gamesPerRound,6),5,FALSE)</f>
        <v>#N/A</v>
      </c>
      <c r="G224" s="46" t="e">
        <f ca="1">VLOOKUP($C224,OFFSET(ResultsInput!$B$2,($B224-1)*gamesPerRound,0,gamesPerRound,6),6,FALSE)</f>
        <v>#N/A</v>
      </c>
      <c r="H224" s="87" t="str">
        <f t="shared" ca="1" si="11"/>
        <v>Q.04</v>
      </c>
    </row>
    <row r="225" spans="1:8" x14ac:dyDescent="0.2">
      <c r="A225" s="47">
        <v>223</v>
      </c>
      <c r="B225" s="32">
        <f t="shared" si="9"/>
        <v>2</v>
      </c>
      <c r="C225" s="32">
        <f t="shared" si="10"/>
        <v>34</v>
      </c>
      <c r="D225" s="1" t="str">
        <f ca="1">IF($B225&gt;rounds,"",OFFSET(AllPairings!D$1,startRow-1+$A225,0))</f>
        <v>R.04</v>
      </c>
      <c r="E225" s="1" t="str">
        <f ca="1">IF($B225&gt;rounds,"",OFFSET(AllPairings!E$1,startRow-1+$A225,0))</f>
        <v>E.04</v>
      </c>
      <c r="F225" s="46" t="e">
        <f ca="1">VLOOKUP($C225,OFFSET(ResultsInput!$B$2,($B225-1)*gamesPerRound,0,gamesPerRound,6),5,FALSE)</f>
        <v>#N/A</v>
      </c>
      <c r="G225" s="46" t="e">
        <f ca="1">VLOOKUP($C225,OFFSET(ResultsInput!$B$2,($B225-1)*gamesPerRound,0,gamesPerRound,6),6,FALSE)</f>
        <v>#N/A</v>
      </c>
      <c r="H225" s="87" t="str">
        <f t="shared" ca="1" si="11"/>
        <v>R.04</v>
      </c>
    </row>
    <row r="226" spans="1:8" x14ac:dyDescent="0.2">
      <c r="A226" s="47">
        <v>224</v>
      </c>
      <c r="B226" s="32">
        <f t="shared" si="9"/>
        <v>2</v>
      </c>
      <c r="C226" s="32">
        <f t="shared" si="10"/>
        <v>35</v>
      </c>
      <c r="D226" s="1" t="str">
        <f ca="1">IF($B226&gt;rounds,"",OFFSET(AllPairings!D$1,startRow-1+$A226,0))</f>
        <v>J.04</v>
      </c>
      <c r="E226" s="1" t="str">
        <f ca="1">IF($B226&gt;rounds,"",OFFSET(AllPairings!E$1,startRow-1+$A226,0))</f>
        <v>P.04</v>
      </c>
      <c r="F226" s="46" t="e">
        <f ca="1">VLOOKUP($C226,OFFSET(ResultsInput!$B$2,($B226-1)*gamesPerRound,0,gamesPerRound,6),5,FALSE)</f>
        <v>#N/A</v>
      </c>
      <c r="G226" s="46" t="e">
        <f ca="1">VLOOKUP($C226,OFFSET(ResultsInput!$B$2,($B226-1)*gamesPerRound,0,gamesPerRound,6),6,FALSE)</f>
        <v>#N/A</v>
      </c>
      <c r="H226" s="87" t="str">
        <f t="shared" ca="1" si="11"/>
        <v>J.04</v>
      </c>
    </row>
    <row r="227" spans="1:8" x14ac:dyDescent="0.2">
      <c r="A227" s="47">
        <v>225</v>
      </c>
      <c r="B227" s="32">
        <f t="shared" si="9"/>
        <v>2</v>
      </c>
      <c r="C227" s="32">
        <f t="shared" si="10"/>
        <v>36</v>
      </c>
      <c r="D227" s="1" t="str">
        <f ca="1">IF($B227&gt;rounds,"",OFFSET(AllPairings!D$1,startRow-1+$A227,0))</f>
        <v>A.04</v>
      </c>
      <c r="E227" s="1" t="str">
        <f ca="1">IF($B227&gt;rounds,"",OFFSET(AllPairings!E$1,startRow-1+$A227,0))</f>
        <v>K.04</v>
      </c>
      <c r="F227" s="46" t="e">
        <f ca="1">VLOOKUP($C227,OFFSET(ResultsInput!$B$2,($B227-1)*gamesPerRound,0,gamesPerRound,6),5,FALSE)</f>
        <v>#N/A</v>
      </c>
      <c r="G227" s="46" t="e">
        <f ca="1">VLOOKUP($C227,OFFSET(ResultsInput!$B$2,($B227-1)*gamesPerRound,0,gamesPerRound,6),6,FALSE)</f>
        <v>#N/A</v>
      </c>
      <c r="H227" s="87" t="str">
        <f t="shared" ca="1" si="11"/>
        <v>A.04</v>
      </c>
    </row>
    <row r="228" spans="1:8" x14ac:dyDescent="0.2">
      <c r="A228" s="47">
        <v>226</v>
      </c>
      <c r="B228" s="32">
        <f t="shared" si="9"/>
        <v>2</v>
      </c>
      <c r="C228" s="32">
        <f t="shared" si="10"/>
        <v>37</v>
      </c>
      <c r="D228" s="1" t="str">
        <f ca="1">IF($B228&gt;rounds,"",OFFSET(AllPairings!D$1,startRow-1+$A228,0))</f>
        <v>I.04</v>
      </c>
      <c r="E228" s="1" t="str">
        <f ca="1">IF($B228&gt;rounds,"",OFFSET(AllPairings!E$1,startRow-1+$A228,0))</f>
        <v>L.04</v>
      </c>
      <c r="F228" s="46" t="e">
        <f ca="1">VLOOKUP($C228,OFFSET(ResultsInput!$B$2,($B228-1)*gamesPerRound,0,gamesPerRound,6),5,FALSE)</f>
        <v>#N/A</v>
      </c>
      <c r="G228" s="46" t="e">
        <f ca="1">VLOOKUP($C228,OFFSET(ResultsInput!$B$2,($B228-1)*gamesPerRound,0,gamesPerRound,6),6,FALSE)</f>
        <v>#N/A</v>
      </c>
      <c r="H228" s="87" t="str">
        <f t="shared" ca="1" si="11"/>
        <v>I.04</v>
      </c>
    </row>
    <row r="229" spans="1:8" x14ac:dyDescent="0.2">
      <c r="A229" s="47">
        <v>227</v>
      </c>
      <c r="B229" s="32">
        <f t="shared" si="9"/>
        <v>2</v>
      </c>
      <c r="C229" s="32">
        <f t="shared" si="10"/>
        <v>38</v>
      </c>
      <c r="D229" s="1" t="str">
        <f ca="1">IF($B229&gt;rounds,"",OFFSET(AllPairings!D$1,startRow-1+$A229,0))</f>
        <v>H.04</v>
      </c>
      <c r="E229" s="1" t="str">
        <f ca="1">IF($B229&gt;rounds,"",OFFSET(AllPairings!E$1,startRow-1+$A229,0))</f>
        <v>M.04</v>
      </c>
      <c r="F229" s="46" t="e">
        <f ca="1">VLOOKUP($C229,OFFSET(ResultsInput!$B$2,($B229-1)*gamesPerRound,0,gamesPerRound,6),5,FALSE)</f>
        <v>#N/A</v>
      </c>
      <c r="G229" s="46" t="e">
        <f ca="1">VLOOKUP($C229,OFFSET(ResultsInput!$B$2,($B229-1)*gamesPerRound,0,gamesPerRound,6),6,FALSE)</f>
        <v>#N/A</v>
      </c>
      <c r="H229" s="87" t="str">
        <f t="shared" ca="1" si="11"/>
        <v>H.04</v>
      </c>
    </row>
    <row r="230" spans="1:8" x14ac:dyDescent="0.2">
      <c r="A230" s="47">
        <v>228</v>
      </c>
      <c r="B230" s="32">
        <f t="shared" si="9"/>
        <v>2</v>
      </c>
      <c r="C230" s="32">
        <f t="shared" si="10"/>
        <v>39</v>
      </c>
      <c r="D230" s="1" t="str">
        <f ca="1">IF($B230&gt;rounds,"",OFFSET(AllPairings!D$1,startRow-1+$A230,0))</f>
        <v>D.05</v>
      </c>
      <c r="E230" s="1" t="str">
        <f ca="1">IF($B230&gt;rounds,"",OFFSET(AllPairings!E$1,startRow-1+$A230,0))</f>
        <v>G.05</v>
      </c>
      <c r="F230" s="46" t="e">
        <f ca="1">VLOOKUP($C230,OFFSET(ResultsInput!$B$2,($B230-1)*gamesPerRound,0,gamesPerRound,6),5,FALSE)</f>
        <v>#N/A</v>
      </c>
      <c r="G230" s="46" t="e">
        <f ca="1">VLOOKUP($C230,OFFSET(ResultsInput!$B$2,($B230-1)*gamesPerRound,0,gamesPerRound,6),6,FALSE)</f>
        <v>#N/A</v>
      </c>
      <c r="H230" s="87" t="str">
        <f t="shared" ca="1" si="11"/>
        <v>D.05</v>
      </c>
    </row>
    <row r="231" spans="1:8" x14ac:dyDescent="0.2">
      <c r="A231" s="47">
        <v>229</v>
      </c>
      <c r="B231" s="32">
        <f t="shared" si="9"/>
        <v>2</v>
      </c>
      <c r="C231" s="32">
        <f t="shared" si="10"/>
        <v>40</v>
      </c>
      <c r="D231" s="1" t="str">
        <f ca="1">IF($B231&gt;rounds,"",OFFSET(AllPairings!D$1,startRow-1+$A231,0))</f>
        <v>C.05</v>
      </c>
      <c r="E231" s="1" t="str">
        <f ca="1">IF($B231&gt;rounds,"",OFFSET(AllPairings!E$1,startRow-1+$A231,0))</f>
        <v>M.05</v>
      </c>
      <c r="F231" s="46" t="e">
        <f ca="1">VLOOKUP($C231,OFFSET(ResultsInput!$B$2,($B231-1)*gamesPerRound,0,gamesPerRound,6),5,FALSE)</f>
        <v>#N/A</v>
      </c>
      <c r="G231" s="46" t="e">
        <f ca="1">VLOOKUP($C231,OFFSET(ResultsInput!$B$2,($B231-1)*gamesPerRound,0,gamesPerRound,6),6,FALSE)</f>
        <v>#N/A</v>
      </c>
      <c r="H231" s="87" t="str">
        <f t="shared" ca="1" si="11"/>
        <v>C.05</v>
      </c>
    </row>
    <row r="232" spans="1:8" x14ac:dyDescent="0.2">
      <c r="A232" s="47">
        <v>230</v>
      </c>
      <c r="B232" s="32">
        <f t="shared" si="9"/>
        <v>2</v>
      </c>
      <c r="C232" s="32">
        <f t="shared" si="10"/>
        <v>41</v>
      </c>
      <c r="D232" s="1" t="str">
        <f ca="1">IF($B232&gt;rounds,"",OFFSET(AllPairings!D$1,startRow-1+$A232,0))</f>
        <v>F.05</v>
      </c>
      <c r="E232" s="1" t="str">
        <f ca="1">IF($B232&gt;rounds,"",OFFSET(AllPairings!E$1,startRow-1+$A232,0))</f>
        <v>H.05</v>
      </c>
      <c r="F232" s="46" t="e">
        <f ca="1">VLOOKUP($C232,OFFSET(ResultsInput!$B$2,($B232-1)*gamesPerRound,0,gamesPerRound,6),5,FALSE)</f>
        <v>#N/A</v>
      </c>
      <c r="G232" s="46" t="e">
        <f ca="1">VLOOKUP($C232,OFFSET(ResultsInput!$B$2,($B232-1)*gamesPerRound,0,gamesPerRound,6),6,FALSE)</f>
        <v>#N/A</v>
      </c>
      <c r="H232" s="87" t="str">
        <f t="shared" ca="1" si="11"/>
        <v>F.05</v>
      </c>
    </row>
    <row r="233" spans="1:8" x14ac:dyDescent="0.2">
      <c r="A233" s="47">
        <v>231</v>
      </c>
      <c r="B233" s="32">
        <f t="shared" si="9"/>
        <v>2</v>
      </c>
      <c r="C233" s="32">
        <f t="shared" si="10"/>
        <v>42</v>
      </c>
      <c r="D233" s="1" t="str">
        <f ca="1">IF($B233&gt;rounds,"",OFFSET(AllPairings!D$1,startRow-1+$A233,0))</f>
        <v>J.05</v>
      </c>
      <c r="E233" s="1" t="str">
        <f ca="1">IF($B233&gt;rounds,"",OFFSET(AllPairings!E$1,startRow-1+$A233,0))</f>
        <v>N.05</v>
      </c>
      <c r="F233" s="46" t="e">
        <f ca="1">VLOOKUP($C233,OFFSET(ResultsInput!$B$2,($B233-1)*gamesPerRound,0,gamesPerRound,6),5,FALSE)</f>
        <v>#N/A</v>
      </c>
      <c r="G233" s="46" t="e">
        <f ca="1">VLOOKUP($C233,OFFSET(ResultsInput!$B$2,($B233-1)*gamesPerRound,0,gamesPerRound,6),6,FALSE)</f>
        <v>#N/A</v>
      </c>
      <c r="H233" s="87" t="str">
        <f t="shared" ca="1" si="11"/>
        <v>J.05</v>
      </c>
    </row>
    <row r="234" spans="1:8" x14ac:dyDescent="0.2">
      <c r="A234" s="47">
        <v>232</v>
      </c>
      <c r="B234" s="32">
        <f t="shared" si="9"/>
        <v>2</v>
      </c>
      <c r="C234" s="32">
        <f t="shared" si="10"/>
        <v>43</v>
      </c>
      <c r="D234" s="1" t="str">
        <f ca="1">IF($B234&gt;rounds,"",OFFSET(AllPairings!D$1,startRow-1+$A234,0))</f>
        <v>S.05</v>
      </c>
      <c r="E234" s="1" t="str">
        <f ca="1">IF($B234&gt;rounds,"",OFFSET(AllPairings!E$1,startRow-1+$A234,0))</f>
        <v>O.05</v>
      </c>
      <c r="F234" s="46" t="e">
        <f ca="1">VLOOKUP($C234,OFFSET(ResultsInput!$B$2,($B234-1)*gamesPerRound,0,gamesPerRound,6),5,FALSE)</f>
        <v>#N/A</v>
      </c>
      <c r="G234" s="46" t="e">
        <f ca="1">VLOOKUP($C234,OFFSET(ResultsInput!$B$2,($B234-1)*gamesPerRound,0,gamesPerRound,6),6,FALSE)</f>
        <v>#N/A</v>
      </c>
      <c r="H234" s="87" t="str">
        <f t="shared" ca="1" si="11"/>
        <v>S.05</v>
      </c>
    </row>
    <row r="235" spans="1:8" x14ac:dyDescent="0.2">
      <c r="A235" s="47">
        <v>233</v>
      </c>
      <c r="B235" s="32">
        <f t="shared" si="9"/>
        <v>2</v>
      </c>
      <c r="C235" s="32">
        <f t="shared" si="10"/>
        <v>44</v>
      </c>
      <c r="D235" s="1" t="str">
        <f ca="1">IF($B235&gt;rounds,"",OFFSET(AllPairings!D$1,startRow-1+$A235,0))</f>
        <v>E.05</v>
      </c>
      <c r="E235" s="1" t="str">
        <f ca="1">IF($B235&gt;rounds,"",OFFSET(AllPairings!E$1,startRow-1+$A235,0))</f>
        <v>B.05</v>
      </c>
      <c r="F235" s="46" t="e">
        <f ca="1">VLOOKUP($C235,OFFSET(ResultsInput!$B$2,($B235-1)*gamesPerRound,0,gamesPerRound,6),5,FALSE)</f>
        <v>#N/A</v>
      </c>
      <c r="G235" s="46" t="e">
        <f ca="1">VLOOKUP($C235,OFFSET(ResultsInput!$B$2,($B235-1)*gamesPerRound,0,gamesPerRound,6),6,FALSE)</f>
        <v>#N/A</v>
      </c>
      <c r="H235" s="87" t="str">
        <f t="shared" ca="1" si="11"/>
        <v>E.05</v>
      </c>
    </row>
    <row r="236" spans="1:8" x14ac:dyDescent="0.2">
      <c r="A236" s="47">
        <v>234</v>
      </c>
      <c r="B236" s="32">
        <f t="shared" si="9"/>
        <v>2</v>
      </c>
      <c r="C236" s="32">
        <f t="shared" si="10"/>
        <v>45</v>
      </c>
      <c r="D236" s="1" t="str">
        <f ca="1">IF($B236&gt;rounds,"",OFFSET(AllPairings!D$1,startRow-1+$A236,0))</f>
        <v>K.05</v>
      </c>
      <c r="E236" s="1" t="str">
        <f ca="1">IF($B236&gt;rounds,"",OFFSET(AllPairings!E$1,startRow-1+$A236,0))</f>
        <v>P.05</v>
      </c>
      <c r="F236" s="46" t="e">
        <f ca="1">VLOOKUP($C236,OFFSET(ResultsInput!$B$2,($B236-1)*gamesPerRound,0,gamesPerRound,6),5,FALSE)</f>
        <v>#N/A</v>
      </c>
      <c r="G236" s="46" t="e">
        <f ca="1">VLOOKUP($C236,OFFSET(ResultsInput!$B$2,($B236-1)*gamesPerRound,0,gamesPerRound,6),6,FALSE)</f>
        <v>#N/A</v>
      </c>
      <c r="H236" s="87" t="str">
        <f t="shared" ca="1" si="11"/>
        <v>K.05</v>
      </c>
    </row>
    <row r="237" spans="1:8" x14ac:dyDescent="0.2">
      <c r="A237" s="47">
        <v>235</v>
      </c>
      <c r="B237" s="32">
        <f t="shared" si="9"/>
        <v>2</v>
      </c>
      <c r="C237" s="32">
        <f t="shared" si="10"/>
        <v>46</v>
      </c>
      <c r="D237" s="1" t="str">
        <f ca="1">IF($B237&gt;rounds,"",OFFSET(AllPairings!D$1,startRow-1+$A237,0))</f>
        <v>I.05</v>
      </c>
      <c r="E237" s="1" t="str">
        <f ca="1">IF($B237&gt;rounds,"",OFFSET(AllPairings!E$1,startRow-1+$A237,0))</f>
        <v>A.05</v>
      </c>
      <c r="F237" s="46" t="e">
        <f ca="1">VLOOKUP($C237,OFFSET(ResultsInput!$B$2,($B237-1)*gamesPerRound,0,gamesPerRound,6),5,FALSE)</f>
        <v>#N/A</v>
      </c>
      <c r="G237" s="46" t="e">
        <f ca="1">VLOOKUP($C237,OFFSET(ResultsInput!$B$2,($B237-1)*gamesPerRound,0,gamesPerRound,6),6,FALSE)</f>
        <v>#N/A</v>
      </c>
      <c r="H237" s="87" t="str">
        <f t="shared" ca="1" si="11"/>
        <v>I.05</v>
      </c>
    </row>
    <row r="238" spans="1:8" x14ac:dyDescent="0.2">
      <c r="A238" s="47">
        <v>236</v>
      </c>
      <c r="B238" s="32">
        <f t="shared" si="9"/>
        <v>2</v>
      </c>
      <c r="C238" s="32">
        <f t="shared" si="10"/>
        <v>47</v>
      </c>
      <c r="D238" s="1" t="str">
        <f ca="1">IF($B238&gt;rounds,"",OFFSET(AllPairings!D$1,startRow-1+$A238,0))</f>
        <v>L.05</v>
      </c>
      <c r="E238" s="1" t="str">
        <f ca="1">IF($B238&gt;rounds,"",OFFSET(AllPairings!E$1,startRow-1+$A238,0))</f>
        <v>R.05</v>
      </c>
      <c r="F238" s="46" t="e">
        <f ca="1">VLOOKUP($C238,OFFSET(ResultsInput!$B$2,($B238-1)*gamesPerRound,0,gamesPerRound,6),5,FALSE)</f>
        <v>#N/A</v>
      </c>
      <c r="G238" s="46" t="e">
        <f ca="1">VLOOKUP($C238,OFFSET(ResultsInput!$B$2,($B238-1)*gamesPerRound,0,gamesPerRound,6),6,FALSE)</f>
        <v>#N/A</v>
      </c>
      <c r="H238" s="87" t="str">
        <f t="shared" ca="1" si="11"/>
        <v>L.05</v>
      </c>
    </row>
    <row r="239" spans="1:8" x14ac:dyDescent="0.2">
      <c r="A239" s="47">
        <v>237</v>
      </c>
      <c r="B239" s="32">
        <f t="shared" si="9"/>
        <v>2</v>
      </c>
      <c r="C239" s="32">
        <f t="shared" si="10"/>
        <v>48</v>
      </c>
      <c r="D239" s="1" t="str">
        <f ca="1">IF($B239&gt;rounds,"",OFFSET(AllPairings!D$1,startRow-1+$A239,0))</f>
        <v>N.06</v>
      </c>
      <c r="E239" s="1" t="str">
        <f ca="1">IF($B239&gt;rounds,"",OFFSET(AllPairings!E$1,startRow-1+$A239,0))</f>
        <v>Q.05</v>
      </c>
      <c r="F239" s="46" t="e">
        <f ca="1">VLOOKUP($C239,OFFSET(ResultsInput!$B$2,($B239-1)*gamesPerRound,0,gamesPerRound,6),5,FALSE)</f>
        <v>#N/A</v>
      </c>
      <c r="G239" s="46" t="e">
        <f ca="1">VLOOKUP($C239,OFFSET(ResultsInput!$B$2,($B239-1)*gamesPerRound,0,gamesPerRound,6),6,FALSE)</f>
        <v>#N/A</v>
      </c>
      <c r="H239" s="87" t="str">
        <f t="shared" ca="1" si="11"/>
        <v>N.06</v>
      </c>
    </row>
    <row r="240" spans="1:8" x14ac:dyDescent="0.2">
      <c r="A240" s="47">
        <v>238</v>
      </c>
      <c r="B240" s="32">
        <f t="shared" si="9"/>
        <v>2</v>
      </c>
      <c r="C240" s="32">
        <f t="shared" si="10"/>
        <v>49</v>
      </c>
      <c r="D240" s="1" t="str">
        <f ca="1">IF($B240&gt;rounds,"",OFFSET(AllPairings!D$1,startRow-1+$A240,0))</f>
        <v>F.06</v>
      </c>
      <c r="E240" s="1" t="str">
        <f ca="1">IF($B240&gt;rounds,"",OFFSET(AllPairings!E$1,startRow-1+$A240,0))</f>
        <v>E.06</v>
      </c>
      <c r="F240" s="46" t="e">
        <f ca="1">VLOOKUP($C240,OFFSET(ResultsInput!$B$2,($B240-1)*gamesPerRound,0,gamesPerRound,6),5,FALSE)</f>
        <v>#N/A</v>
      </c>
      <c r="G240" s="46" t="e">
        <f ca="1">VLOOKUP($C240,OFFSET(ResultsInput!$B$2,($B240-1)*gamesPerRound,0,gamesPerRound,6),6,FALSE)</f>
        <v>#N/A</v>
      </c>
      <c r="H240" s="87" t="str">
        <f t="shared" ca="1" si="11"/>
        <v>F.06</v>
      </c>
    </row>
    <row r="241" spans="1:8" x14ac:dyDescent="0.2">
      <c r="A241" s="47">
        <v>239</v>
      </c>
      <c r="B241" s="32">
        <f t="shared" si="9"/>
        <v>2</v>
      </c>
      <c r="C241" s="32">
        <f t="shared" si="10"/>
        <v>50</v>
      </c>
      <c r="D241" s="1" t="str">
        <f ca="1">IF($B241&gt;rounds,"",OFFSET(AllPairings!D$1,startRow-1+$A241,0))</f>
        <v>G.06</v>
      </c>
      <c r="E241" s="1" t="str">
        <f ca="1">IF($B241&gt;rounds,"",OFFSET(AllPairings!E$1,startRow-1+$A241,0))</f>
        <v>M.06</v>
      </c>
      <c r="F241" s="46" t="e">
        <f ca="1">VLOOKUP($C241,OFFSET(ResultsInput!$B$2,($B241-1)*gamesPerRound,0,gamesPerRound,6),5,FALSE)</f>
        <v>#N/A</v>
      </c>
      <c r="G241" s="46" t="e">
        <f ca="1">VLOOKUP($C241,OFFSET(ResultsInput!$B$2,($B241-1)*gamesPerRound,0,gamesPerRound,6),6,FALSE)</f>
        <v>#N/A</v>
      </c>
      <c r="H241" s="87" t="str">
        <f t="shared" ca="1" si="11"/>
        <v>G.06</v>
      </c>
    </row>
    <row r="242" spans="1:8" x14ac:dyDescent="0.2">
      <c r="A242" s="47">
        <v>240</v>
      </c>
      <c r="B242" s="32">
        <f>IF(INT(A242/gamesPerRound)&lt;rounds,1+INT(A242/gamesPerRound),"")</f>
        <v>2</v>
      </c>
      <c r="C242" s="32">
        <f>1+MOD(A242,gamesPerRound)</f>
        <v>51</v>
      </c>
      <c r="D242" s="1" t="str">
        <f ca="1">IF($B242&gt;rounds,"",OFFSET(AllPairings!D$1,startRow-1+$A242,0))</f>
        <v>A.06</v>
      </c>
      <c r="E242" s="1" t="str">
        <f ca="1">IF($B242&gt;rounds,"",OFFSET(AllPairings!E$1,startRow-1+$A242,0))</f>
        <v>S.06</v>
      </c>
      <c r="F242" s="46" t="e">
        <f ca="1">VLOOKUP($C242,OFFSET(ResultsInput!$B$2,($B242-1)*gamesPerRound,0,gamesPerRound,6),5,FALSE)</f>
        <v>#N/A</v>
      </c>
      <c r="G242" s="46" t="e">
        <f ca="1">VLOOKUP($C242,OFFSET(ResultsInput!$B$2,($B242-1)*gamesPerRound,0,gamesPerRound,6),6,FALSE)</f>
        <v>#N/A</v>
      </c>
      <c r="H242" s="87" t="str">
        <f t="shared" ca="1" si="11"/>
        <v>A.06</v>
      </c>
    </row>
    <row r="243" spans="1:8" x14ac:dyDescent="0.2">
      <c r="A243" s="47">
        <v>241</v>
      </c>
      <c r="B243" s="32">
        <f t="shared" ref="B243:B271" si="12">IF(INT(A243/gamesPerRound)&lt;rounds,1+INT(A243/gamesPerRound),"")</f>
        <v>2</v>
      </c>
      <c r="C243" s="32">
        <f t="shared" ref="C243:C271" si="13">1+MOD(A243,gamesPerRound)</f>
        <v>52</v>
      </c>
      <c r="D243" s="1" t="str">
        <f ca="1">IF($B243&gt;rounds,"",OFFSET(AllPairings!D$1,startRow-1+$A243,0))</f>
        <v>K.06</v>
      </c>
      <c r="E243" s="1" t="str">
        <f ca="1">IF($B243&gt;rounds,"",OFFSET(AllPairings!E$1,startRow-1+$A243,0))</f>
        <v>C.06</v>
      </c>
      <c r="F243" s="46" t="e">
        <f ca="1">VLOOKUP($C243,OFFSET(ResultsInput!$B$2,($B243-1)*gamesPerRound,0,gamesPerRound,6),5,FALSE)</f>
        <v>#N/A</v>
      </c>
      <c r="G243" s="46" t="e">
        <f ca="1">VLOOKUP($C243,OFFSET(ResultsInput!$B$2,($B243-1)*gamesPerRound,0,gamesPerRound,6),6,FALSE)</f>
        <v>#N/A</v>
      </c>
      <c r="H243" s="87" t="str">
        <f t="shared" ca="1" si="11"/>
        <v>K.06</v>
      </c>
    </row>
    <row r="244" spans="1:8" x14ac:dyDescent="0.2">
      <c r="A244" s="47">
        <v>242</v>
      </c>
      <c r="B244" s="32">
        <f t="shared" si="12"/>
        <v>2</v>
      </c>
      <c r="C244" s="32">
        <f t="shared" si="13"/>
        <v>53</v>
      </c>
      <c r="D244" s="1" t="str">
        <f ca="1">IF($B244&gt;rounds,"",OFFSET(AllPairings!D$1,startRow-1+$A244,0))</f>
        <v>P.06</v>
      </c>
      <c r="E244" s="1" t="str">
        <f ca="1">IF($B244&gt;rounds,"",OFFSET(AllPairings!E$1,startRow-1+$A244,0))</f>
        <v>I.06</v>
      </c>
      <c r="F244" s="46" t="e">
        <f ca="1">VLOOKUP($C244,OFFSET(ResultsInput!$B$2,($B244-1)*gamesPerRound,0,gamesPerRound,6),5,FALSE)</f>
        <v>#N/A</v>
      </c>
      <c r="G244" s="46" t="e">
        <f ca="1">VLOOKUP($C244,OFFSET(ResultsInput!$B$2,($B244-1)*gamesPerRound,0,gamesPerRound,6),6,FALSE)</f>
        <v>#N/A</v>
      </c>
      <c r="H244" s="87" t="str">
        <f t="shared" ca="1" si="11"/>
        <v>P.06</v>
      </c>
    </row>
    <row r="245" spans="1:8" x14ac:dyDescent="0.2">
      <c r="A245" s="47">
        <v>243</v>
      </c>
      <c r="B245" s="32">
        <f t="shared" si="12"/>
        <v>2</v>
      </c>
      <c r="C245" s="32">
        <f t="shared" si="13"/>
        <v>54</v>
      </c>
      <c r="D245" s="1" t="str">
        <f ca="1">IF($B245&gt;rounds,"",OFFSET(AllPairings!D$1,startRow-1+$A245,0))</f>
        <v>O.06</v>
      </c>
      <c r="E245" s="1" t="str">
        <f ca="1">IF($B245&gt;rounds,"",OFFSET(AllPairings!E$1,startRow-1+$A245,0))</f>
        <v>L.06</v>
      </c>
      <c r="F245" s="46" t="e">
        <f ca="1">VLOOKUP($C245,OFFSET(ResultsInput!$B$2,($B245-1)*gamesPerRound,0,gamesPerRound,6),5,FALSE)</f>
        <v>#N/A</v>
      </c>
      <c r="G245" s="46" t="e">
        <f ca="1">VLOOKUP($C245,OFFSET(ResultsInput!$B$2,($B245-1)*gamesPerRound,0,gamesPerRound,6),6,FALSE)</f>
        <v>#N/A</v>
      </c>
      <c r="H245" s="87" t="str">
        <f t="shared" ca="1" si="11"/>
        <v>O.06</v>
      </c>
    </row>
    <row r="246" spans="1:8" x14ac:dyDescent="0.2">
      <c r="A246" s="47">
        <v>244</v>
      </c>
      <c r="B246" s="32">
        <f t="shared" si="12"/>
        <v>2</v>
      </c>
      <c r="C246" s="32">
        <f t="shared" si="13"/>
        <v>55</v>
      </c>
      <c r="D246" s="1" t="str">
        <f ca="1">IF($B246&gt;rounds,"",OFFSET(AllPairings!D$1,startRow-1+$A246,0))</f>
        <v>Q.06</v>
      </c>
      <c r="E246" s="1" t="str">
        <f ca="1">IF($B246&gt;rounds,"",OFFSET(AllPairings!E$1,startRow-1+$A246,0))</f>
        <v>B.06</v>
      </c>
      <c r="F246" s="46" t="e">
        <f ca="1">VLOOKUP($C246,OFFSET(ResultsInput!$B$2,($B246-1)*gamesPerRound,0,gamesPerRound,6),5,FALSE)</f>
        <v>#N/A</v>
      </c>
      <c r="G246" s="46" t="e">
        <f ca="1">VLOOKUP($C246,OFFSET(ResultsInput!$B$2,($B246-1)*gamesPerRound,0,gamesPerRound,6),6,FALSE)</f>
        <v>#N/A</v>
      </c>
      <c r="H246" s="87" t="str">
        <f t="shared" ca="1" si="11"/>
        <v>Q.06</v>
      </c>
    </row>
    <row r="247" spans="1:8" x14ac:dyDescent="0.2">
      <c r="A247" s="47">
        <v>245</v>
      </c>
      <c r="B247" s="32">
        <f t="shared" si="12"/>
        <v>2</v>
      </c>
      <c r="C247" s="32">
        <f t="shared" si="13"/>
        <v>56</v>
      </c>
      <c r="D247" s="1" t="str">
        <f ca="1">IF($B247&gt;rounds,"",OFFSET(AllPairings!D$1,startRow-1+$A247,0))</f>
        <v>J.06</v>
      </c>
      <c r="E247" s="1" t="str">
        <f ca="1">IF($B247&gt;rounds,"",OFFSET(AllPairings!E$1,startRow-1+$A247,0))</f>
        <v>R.06</v>
      </c>
      <c r="F247" s="46" t="e">
        <f ca="1">VLOOKUP($C247,OFFSET(ResultsInput!$B$2,($B247-1)*gamesPerRound,0,gamesPerRound,6),5,FALSE)</f>
        <v>#N/A</v>
      </c>
      <c r="G247" s="46" t="e">
        <f ca="1">VLOOKUP($C247,OFFSET(ResultsInput!$B$2,($B247-1)*gamesPerRound,0,gamesPerRound,6),6,FALSE)</f>
        <v>#N/A</v>
      </c>
      <c r="H247" s="87" t="str">
        <f t="shared" ca="1" si="11"/>
        <v>J.06</v>
      </c>
    </row>
    <row r="248" spans="1:8" x14ac:dyDescent="0.2">
      <c r="A248" s="47">
        <v>246</v>
      </c>
      <c r="B248" s="32">
        <f t="shared" si="12"/>
        <v>2</v>
      </c>
      <c r="C248" s="32">
        <f t="shared" si="13"/>
        <v>57</v>
      </c>
      <c r="D248" s="1" t="str">
        <f ca="1">IF($B248&gt;rounds,"",OFFSET(AllPairings!D$1,startRow-1+$A248,0))</f>
        <v>D.06</v>
      </c>
      <c r="E248" s="1" t="str">
        <f ca="1">IF($B248&gt;rounds,"",OFFSET(AllPairings!E$1,startRow-1+$A248,0))</f>
        <v>H.06</v>
      </c>
      <c r="F248" s="46" t="e">
        <f ca="1">VLOOKUP($C248,OFFSET(ResultsInput!$B$2,($B248-1)*gamesPerRound,0,gamesPerRound,6),5,FALSE)</f>
        <v>#N/A</v>
      </c>
      <c r="G248" s="46" t="e">
        <f ca="1">VLOOKUP($C248,OFFSET(ResultsInput!$B$2,($B248-1)*gamesPerRound,0,gamesPerRound,6),6,FALSE)</f>
        <v>#N/A</v>
      </c>
      <c r="H248" s="87" t="str">
        <f t="shared" ca="1" si="11"/>
        <v>D.06</v>
      </c>
    </row>
    <row r="249" spans="1:8" x14ac:dyDescent="0.2">
      <c r="A249" s="47">
        <v>247</v>
      </c>
      <c r="B249" s="32">
        <f t="shared" si="12"/>
        <v>2</v>
      </c>
      <c r="C249" s="32">
        <f t="shared" si="13"/>
        <v>58</v>
      </c>
      <c r="D249" s="1" t="str">
        <f ca="1">IF($B249&gt;rounds,"",OFFSET(AllPairings!D$1,startRow-1+$A249,0))</f>
        <v>S.07</v>
      </c>
      <c r="E249" s="1" t="str">
        <f ca="1">IF($B249&gt;rounds,"",OFFSET(AllPairings!E$1,startRow-1+$A249,0))</f>
        <v>H.07</v>
      </c>
      <c r="F249" s="46" t="e">
        <f ca="1">VLOOKUP($C249,OFFSET(ResultsInput!$B$2,($B249-1)*gamesPerRound,0,gamesPerRound,6),5,FALSE)</f>
        <v>#N/A</v>
      </c>
      <c r="G249" s="46" t="e">
        <f ca="1">VLOOKUP($C249,OFFSET(ResultsInput!$B$2,($B249-1)*gamesPerRound,0,gamesPerRound,6),6,FALSE)</f>
        <v>#N/A</v>
      </c>
      <c r="H249" s="87" t="str">
        <f t="shared" ca="1" si="11"/>
        <v>S.07</v>
      </c>
    </row>
    <row r="250" spans="1:8" x14ac:dyDescent="0.2">
      <c r="A250" s="47">
        <v>248</v>
      </c>
      <c r="B250" s="32">
        <f t="shared" si="12"/>
        <v>2</v>
      </c>
      <c r="C250" s="32">
        <f t="shared" si="13"/>
        <v>59</v>
      </c>
      <c r="D250" s="1" t="str">
        <f ca="1">IF($B250&gt;rounds,"",OFFSET(AllPairings!D$1,startRow-1+$A250,0))</f>
        <v>I.07</v>
      </c>
      <c r="E250" s="1" t="str">
        <f ca="1">IF($B250&gt;rounds,"",OFFSET(AllPairings!E$1,startRow-1+$A250,0))</f>
        <v>J.07</v>
      </c>
      <c r="F250" s="46" t="e">
        <f ca="1">VLOOKUP($C250,OFFSET(ResultsInput!$B$2,($B250-1)*gamesPerRound,0,gamesPerRound,6),5,FALSE)</f>
        <v>#N/A</v>
      </c>
      <c r="G250" s="46" t="e">
        <f ca="1">VLOOKUP($C250,OFFSET(ResultsInput!$B$2,($B250-1)*gamesPerRound,0,gamesPerRound,6),6,FALSE)</f>
        <v>#N/A</v>
      </c>
      <c r="H250" s="87" t="str">
        <f t="shared" ca="1" si="11"/>
        <v>I.07</v>
      </c>
    </row>
    <row r="251" spans="1:8" x14ac:dyDescent="0.2">
      <c r="A251" s="47">
        <v>249</v>
      </c>
      <c r="B251" s="32">
        <f t="shared" si="12"/>
        <v>2</v>
      </c>
      <c r="C251" s="32">
        <f t="shared" si="13"/>
        <v>60</v>
      </c>
      <c r="D251" s="1" t="str">
        <f ca="1">IF($B251&gt;rounds,"",OFFSET(AllPairings!D$1,startRow-1+$A251,0))</f>
        <v>N.07</v>
      </c>
      <c r="E251" s="1" t="str">
        <f ca="1">IF($B251&gt;rounds,"",OFFSET(AllPairings!E$1,startRow-1+$A251,0))</f>
        <v>M.07</v>
      </c>
      <c r="F251" s="46" t="e">
        <f ca="1">VLOOKUP($C251,OFFSET(ResultsInput!$B$2,($B251-1)*gamesPerRound,0,gamesPerRound,6),5,FALSE)</f>
        <v>#N/A</v>
      </c>
      <c r="G251" s="46" t="e">
        <f ca="1">VLOOKUP($C251,OFFSET(ResultsInput!$B$2,($B251-1)*gamesPerRound,0,gamesPerRound,6),6,FALSE)</f>
        <v>#N/A</v>
      </c>
      <c r="H251" s="87" t="str">
        <f t="shared" ca="1" si="11"/>
        <v>N.07</v>
      </c>
    </row>
    <row r="252" spans="1:8" x14ac:dyDescent="0.2">
      <c r="A252" s="47">
        <v>250</v>
      </c>
      <c r="B252" s="32">
        <f t="shared" si="12"/>
        <v>2</v>
      </c>
      <c r="C252" s="32">
        <f t="shared" si="13"/>
        <v>61</v>
      </c>
      <c r="D252" s="1" t="str">
        <f ca="1">IF($B252&gt;rounds,"",OFFSET(AllPairings!D$1,startRow-1+$A252,0))</f>
        <v>C.07</v>
      </c>
      <c r="E252" s="1" t="str">
        <f ca="1">IF($B252&gt;rounds,"",OFFSET(AllPairings!E$1,startRow-1+$A252,0))</f>
        <v>G.07</v>
      </c>
      <c r="F252" s="46" t="e">
        <f ca="1">VLOOKUP($C252,OFFSET(ResultsInput!$B$2,($B252-1)*gamesPerRound,0,gamesPerRound,6),5,FALSE)</f>
        <v>#N/A</v>
      </c>
      <c r="G252" s="46" t="e">
        <f ca="1">VLOOKUP($C252,OFFSET(ResultsInput!$B$2,($B252-1)*gamesPerRound,0,gamesPerRound,6),6,FALSE)</f>
        <v>#N/A</v>
      </c>
      <c r="H252" s="87" t="str">
        <f t="shared" ca="1" si="11"/>
        <v>C.07</v>
      </c>
    </row>
    <row r="253" spans="1:8" x14ac:dyDescent="0.2">
      <c r="A253" s="47">
        <v>251</v>
      </c>
      <c r="B253" s="32">
        <f t="shared" si="12"/>
        <v>2</v>
      </c>
      <c r="C253" s="32">
        <f t="shared" si="13"/>
        <v>62</v>
      </c>
      <c r="D253" s="1" t="str">
        <f ca="1">IF($B253&gt;rounds,"",OFFSET(AllPairings!D$1,startRow-1+$A253,0))</f>
        <v>F.07</v>
      </c>
      <c r="E253" s="1" t="str">
        <f ca="1">IF($B253&gt;rounds,"",OFFSET(AllPairings!E$1,startRow-1+$A253,0))</f>
        <v>P.07</v>
      </c>
      <c r="F253" s="46" t="e">
        <f ca="1">VLOOKUP($C253,OFFSET(ResultsInput!$B$2,($B253-1)*gamesPerRound,0,gamesPerRound,6),5,FALSE)</f>
        <v>#N/A</v>
      </c>
      <c r="G253" s="46" t="e">
        <f ca="1">VLOOKUP($C253,OFFSET(ResultsInput!$B$2,($B253-1)*gamesPerRound,0,gamesPerRound,6),6,FALSE)</f>
        <v>#N/A</v>
      </c>
      <c r="H253" s="87" t="str">
        <f t="shared" ca="1" si="11"/>
        <v>F.07</v>
      </c>
    </row>
    <row r="254" spans="1:8" x14ac:dyDescent="0.2">
      <c r="A254" s="47">
        <v>252</v>
      </c>
      <c r="B254" s="32">
        <f t="shared" si="12"/>
        <v>2</v>
      </c>
      <c r="C254" s="32">
        <f t="shared" si="13"/>
        <v>63</v>
      </c>
      <c r="D254" s="1" t="str">
        <f ca="1">IF($B254&gt;rounds,"",OFFSET(AllPairings!D$1,startRow-1+$A254,0))</f>
        <v>B.07</v>
      </c>
      <c r="E254" s="1" t="str">
        <f ca="1">IF($B254&gt;rounds,"",OFFSET(AllPairings!E$1,startRow-1+$A254,0))</f>
        <v>A.07</v>
      </c>
      <c r="F254" s="46" t="e">
        <f ca="1">VLOOKUP($C254,OFFSET(ResultsInput!$B$2,($B254-1)*gamesPerRound,0,gamesPerRound,6),5,FALSE)</f>
        <v>#N/A</v>
      </c>
      <c r="G254" s="46" t="e">
        <f ca="1">VLOOKUP($C254,OFFSET(ResultsInput!$B$2,($B254-1)*gamesPerRound,0,gamesPerRound,6),6,FALSE)</f>
        <v>#N/A</v>
      </c>
      <c r="H254" s="87" t="str">
        <f t="shared" ca="1" si="11"/>
        <v>B.07</v>
      </c>
    </row>
    <row r="255" spans="1:8" x14ac:dyDescent="0.2">
      <c r="A255" s="47">
        <v>253</v>
      </c>
      <c r="B255" s="32">
        <f t="shared" si="12"/>
        <v>2</v>
      </c>
      <c r="C255" s="32">
        <f t="shared" si="13"/>
        <v>64</v>
      </c>
      <c r="D255" s="1" t="str">
        <f ca="1">IF($B255&gt;rounds,"",OFFSET(AllPairings!D$1,startRow-1+$A255,0))</f>
        <v>L.07</v>
      </c>
      <c r="E255" s="1" t="str">
        <f ca="1">IF($B255&gt;rounds,"",OFFSET(AllPairings!E$1,startRow-1+$A255,0))</f>
        <v>E.07</v>
      </c>
      <c r="F255" s="46" t="e">
        <f ca="1">VLOOKUP($C255,OFFSET(ResultsInput!$B$2,($B255-1)*gamesPerRound,0,gamesPerRound,6),5,FALSE)</f>
        <v>#N/A</v>
      </c>
      <c r="G255" s="46" t="e">
        <f ca="1">VLOOKUP($C255,OFFSET(ResultsInput!$B$2,($B255-1)*gamesPerRound,0,gamesPerRound,6),6,FALSE)</f>
        <v>#N/A</v>
      </c>
      <c r="H255" s="87" t="str">
        <f t="shared" ca="1" si="11"/>
        <v>L.07</v>
      </c>
    </row>
    <row r="256" spans="1:8" x14ac:dyDescent="0.2">
      <c r="A256" s="47">
        <v>254</v>
      </c>
      <c r="B256" s="32">
        <f t="shared" si="12"/>
        <v>2</v>
      </c>
      <c r="C256" s="32">
        <f t="shared" si="13"/>
        <v>65</v>
      </c>
      <c r="D256" s="1" t="str">
        <f ca="1">IF($B256&gt;rounds,"",OFFSET(AllPairings!D$1,startRow-1+$A256,0))</f>
        <v>Q.07</v>
      </c>
      <c r="E256" s="1" t="str">
        <f ca="1">IF($B256&gt;rounds,"",OFFSET(AllPairings!E$1,startRow-1+$A256,0))</f>
        <v>D.07</v>
      </c>
      <c r="F256" s="46" t="e">
        <f ca="1">VLOOKUP($C256,OFFSET(ResultsInput!$B$2,($B256-1)*gamesPerRound,0,gamesPerRound,6),5,FALSE)</f>
        <v>#N/A</v>
      </c>
      <c r="G256" s="46" t="e">
        <f ca="1">VLOOKUP($C256,OFFSET(ResultsInput!$B$2,($B256-1)*gamesPerRound,0,gamesPerRound,6),6,FALSE)</f>
        <v>#N/A</v>
      </c>
      <c r="H256" s="87" t="str">
        <f t="shared" ca="1" si="11"/>
        <v>Q.07</v>
      </c>
    </row>
    <row r="257" spans="1:8" x14ac:dyDescent="0.2">
      <c r="A257" s="47">
        <v>255</v>
      </c>
      <c r="B257" s="32">
        <f t="shared" si="12"/>
        <v>2</v>
      </c>
      <c r="C257" s="32">
        <f t="shared" si="13"/>
        <v>66</v>
      </c>
      <c r="D257" s="1" t="str">
        <f ca="1">IF($B257&gt;rounds,"",OFFSET(AllPairings!D$1,startRow-1+$A257,0))</f>
        <v>K.07</v>
      </c>
      <c r="E257" s="1" t="str">
        <f ca="1">IF($B257&gt;rounds,"",OFFSET(AllPairings!E$1,startRow-1+$A257,0))</f>
        <v>O.07</v>
      </c>
      <c r="F257" s="46" t="e">
        <f ca="1">VLOOKUP($C257,OFFSET(ResultsInput!$B$2,($B257-1)*gamesPerRound,0,gamesPerRound,6),5,FALSE)</f>
        <v>#N/A</v>
      </c>
      <c r="G257" s="46" t="e">
        <f ca="1">VLOOKUP($C257,OFFSET(ResultsInput!$B$2,($B257-1)*gamesPerRound,0,gamesPerRound,6),6,FALSE)</f>
        <v>#N/A</v>
      </c>
      <c r="H257" s="87" t="str">
        <f t="shared" ca="1" si="11"/>
        <v>K.07</v>
      </c>
    </row>
    <row r="258" spans="1:8" x14ac:dyDescent="0.2">
      <c r="A258" s="47">
        <v>256</v>
      </c>
      <c r="B258" s="32">
        <f t="shared" si="12"/>
        <v>2</v>
      </c>
      <c r="C258" s="32">
        <f t="shared" si="13"/>
        <v>67</v>
      </c>
      <c r="D258" s="1" t="str">
        <f ca="1">IF($B258&gt;rounds,"",OFFSET(AllPairings!D$1,startRow-1+$A258,0))</f>
        <v>B.08</v>
      </c>
      <c r="E258" s="1" t="str">
        <f ca="1">IF($B258&gt;rounds,"",OFFSET(AllPairings!E$1,startRow-1+$A258,0))</f>
        <v>R.07</v>
      </c>
      <c r="F258" s="46" t="e">
        <f ca="1">VLOOKUP($C258,OFFSET(ResultsInput!$B$2,($B258-1)*gamesPerRound,0,gamesPerRound,6),5,FALSE)</f>
        <v>#N/A</v>
      </c>
      <c r="G258" s="46" t="e">
        <f ca="1">VLOOKUP($C258,OFFSET(ResultsInput!$B$2,($B258-1)*gamesPerRound,0,gamesPerRound,6),6,FALSE)</f>
        <v>#N/A</v>
      </c>
      <c r="H258" s="87" t="str">
        <f t="shared" ca="1" si="11"/>
        <v>B.08</v>
      </c>
    </row>
    <row r="259" spans="1:8" x14ac:dyDescent="0.2">
      <c r="A259" s="47">
        <v>257</v>
      </c>
      <c r="B259" s="32">
        <f t="shared" si="12"/>
        <v>2</v>
      </c>
      <c r="C259" s="32">
        <f t="shared" si="13"/>
        <v>68</v>
      </c>
      <c r="D259" s="1" t="str">
        <f ca="1">IF($B259&gt;rounds,"",OFFSET(AllPairings!D$1,startRow-1+$A259,0))</f>
        <v>H.08</v>
      </c>
      <c r="E259" s="1" t="str">
        <f ca="1">IF($B259&gt;rounds,"",OFFSET(AllPairings!E$1,startRow-1+$A259,0))</f>
        <v>K.08</v>
      </c>
      <c r="F259" s="46" t="e">
        <f ca="1">VLOOKUP($C259,OFFSET(ResultsInput!$B$2,($B259-1)*gamesPerRound,0,gamesPerRound,6),5,FALSE)</f>
        <v>#N/A</v>
      </c>
      <c r="G259" s="46" t="e">
        <f ca="1">VLOOKUP($C259,OFFSET(ResultsInput!$B$2,($B259-1)*gamesPerRound,0,gamesPerRound,6),6,FALSE)</f>
        <v>#N/A</v>
      </c>
      <c r="H259" s="87" t="str">
        <f t="shared" ref="H259:H322" ca="1" si="14">D259</f>
        <v>H.08</v>
      </c>
    </row>
    <row r="260" spans="1:8" x14ac:dyDescent="0.2">
      <c r="A260" s="47">
        <v>258</v>
      </c>
      <c r="B260" s="32">
        <f t="shared" si="12"/>
        <v>2</v>
      </c>
      <c r="C260" s="32">
        <f t="shared" si="13"/>
        <v>69</v>
      </c>
      <c r="D260" s="1" t="str">
        <f ca="1">IF($B260&gt;rounds,"",OFFSET(AllPairings!D$1,startRow-1+$A260,0))</f>
        <v>I.08</v>
      </c>
      <c r="E260" s="1" t="str">
        <f ca="1">IF($B260&gt;rounds,"",OFFSET(AllPairings!E$1,startRow-1+$A260,0))</f>
        <v>C.08</v>
      </c>
      <c r="F260" s="46" t="e">
        <f ca="1">VLOOKUP($C260,OFFSET(ResultsInput!$B$2,($B260-1)*gamesPerRound,0,gamesPerRound,6),5,FALSE)</f>
        <v>#N/A</v>
      </c>
      <c r="G260" s="46" t="e">
        <f ca="1">VLOOKUP($C260,OFFSET(ResultsInput!$B$2,($B260-1)*gamesPerRound,0,gamesPerRound,6),6,FALSE)</f>
        <v>#N/A</v>
      </c>
      <c r="H260" s="87" t="str">
        <f t="shared" ca="1" si="14"/>
        <v>I.08</v>
      </c>
    </row>
    <row r="261" spans="1:8" x14ac:dyDescent="0.2">
      <c r="A261" s="47">
        <v>259</v>
      </c>
      <c r="B261" s="32">
        <f t="shared" si="12"/>
        <v>2</v>
      </c>
      <c r="C261" s="32">
        <f t="shared" si="13"/>
        <v>70</v>
      </c>
      <c r="D261" s="1" t="str">
        <f ca="1">IF($B261&gt;rounds,"",OFFSET(AllPairings!D$1,startRow-1+$A261,0))</f>
        <v>E.08</v>
      </c>
      <c r="E261" s="1" t="str">
        <f ca="1">IF($B261&gt;rounds,"",OFFSET(AllPairings!E$1,startRow-1+$A261,0))</f>
        <v>R.08</v>
      </c>
      <c r="F261" s="46" t="e">
        <f ca="1">VLOOKUP($C261,OFFSET(ResultsInput!$B$2,($B261-1)*gamesPerRound,0,gamesPerRound,6),5,FALSE)</f>
        <v>#N/A</v>
      </c>
      <c r="G261" s="46" t="e">
        <f ca="1">VLOOKUP($C261,OFFSET(ResultsInput!$B$2,($B261-1)*gamesPerRound,0,gamesPerRound,6),6,FALSE)</f>
        <v>#N/A</v>
      </c>
      <c r="H261" s="87" t="str">
        <f t="shared" ca="1" si="14"/>
        <v>E.08</v>
      </c>
    </row>
    <row r="262" spans="1:8" x14ac:dyDescent="0.2">
      <c r="A262" s="47">
        <v>260</v>
      </c>
      <c r="B262" s="32">
        <f t="shared" si="12"/>
        <v>2</v>
      </c>
      <c r="C262" s="32">
        <f t="shared" si="13"/>
        <v>71</v>
      </c>
      <c r="D262" s="1" t="str">
        <f ca="1">IF($B262&gt;rounds,"",OFFSET(AllPairings!D$1,startRow-1+$A262,0))</f>
        <v>Q.08</v>
      </c>
      <c r="E262" s="1" t="str">
        <f ca="1">IF($B262&gt;rounds,"",OFFSET(AllPairings!E$1,startRow-1+$A262,0))</f>
        <v>J.08</v>
      </c>
      <c r="F262" s="46" t="e">
        <f ca="1">VLOOKUP($C262,OFFSET(ResultsInput!$B$2,($B262-1)*gamesPerRound,0,gamesPerRound,6),5,FALSE)</f>
        <v>#N/A</v>
      </c>
      <c r="G262" s="46" t="e">
        <f ca="1">VLOOKUP($C262,OFFSET(ResultsInput!$B$2,($B262-1)*gamesPerRound,0,gamesPerRound,6),6,FALSE)</f>
        <v>#N/A</v>
      </c>
      <c r="H262" s="87" t="str">
        <f t="shared" ca="1" si="14"/>
        <v>Q.08</v>
      </c>
    </row>
    <row r="263" spans="1:8" x14ac:dyDescent="0.2">
      <c r="A263" s="47">
        <v>261</v>
      </c>
      <c r="B263" s="32">
        <f t="shared" si="12"/>
        <v>2</v>
      </c>
      <c r="C263" s="32">
        <f t="shared" si="13"/>
        <v>72</v>
      </c>
      <c r="D263" s="1" t="str">
        <f ca="1">IF($B263&gt;rounds,"",OFFSET(AllPairings!D$1,startRow-1+$A263,0))</f>
        <v>P.08</v>
      </c>
      <c r="E263" s="1" t="str">
        <f ca="1">IF($B263&gt;rounds,"",OFFSET(AllPairings!E$1,startRow-1+$A263,0))</f>
        <v>L.08</v>
      </c>
      <c r="F263" s="46" t="e">
        <f ca="1">VLOOKUP($C263,OFFSET(ResultsInput!$B$2,($B263-1)*gamesPerRound,0,gamesPerRound,6),5,FALSE)</f>
        <v>#N/A</v>
      </c>
      <c r="G263" s="46" t="e">
        <f ca="1">VLOOKUP($C263,OFFSET(ResultsInput!$B$2,($B263-1)*gamesPerRound,0,gamesPerRound,6),6,FALSE)</f>
        <v>#N/A</v>
      </c>
      <c r="H263" s="87" t="str">
        <f t="shared" ca="1" si="14"/>
        <v>P.08</v>
      </c>
    </row>
    <row r="264" spans="1:8" x14ac:dyDescent="0.2">
      <c r="A264" s="47">
        <v>262</v>
      </c>
      <c r="B264" s="32">
        <f t="shared" si="12"/>
        <v>2</v>
      </c>
      <c r="C264" s="32">
        <f t="shared" si="13"/>
        <v>73</v>
      </c>
      <c r="D264" s="1" t="str">
        <f ca="1">IF($B264&gt;rounds,"",OFFSET(AllPairings!D$1,startRow-1+$A264,0))</f>
        <v>N.08</v>
      </c>
      <c r="E264" s="1" t="str">
        <f ca="1">IF($B264&gt;rounds,"",OFFSET(AllPairings!E$1,startRow-1+$A264,0))</f>
        <v>S.08</v>
      </c>
      <c r="F264" s="46" t="e">
        <f ca="1">VLOOKUP($C264,OFFSET(ResultsInput!$B$2,($B264-1)*gamesPerRound,0,gamesPerRound,6),5,FALSE)</f>
        <v>#N/A</v>
      </c>
      <c r="G264" s="46" t="e">
        <f ca="1">VLOOKUP($C264,OFFSET(ResultsInput!$B$2,($B264-1)*gamesPerRound,0,gamesPerRound,6),6,FALSE)</f>
        <v>#N/A</v>
      </c>
      <c r="H264" s="87" t="str">
        <f t="shared" ca="1" si="14"/>
        <v>N.08</v>
      </c>
    </row>
    <row r="265" spans="1:8" x14ac:dyDescent="0.2">
      <c r="A265" s="47">
        <v>263</v>
      </c>
      <c r="B265" s="32">
        <f t="shared" si="12"/>
        <v>2</v>
      </c>
      <c r="C265" s="32">
        <f t="shared" si="13"/>
        <v>74</v>
      </c>
      <c r="D265" s="1" t="str">
        <f ca="1">IF($B265&gt;rounds,"",OFFSET(AllPairings!D$1,startRow-1+$A265,0))</f>
        <v>A.08</v>
      </c>
      <c r="E265" s="1" t="str">
        <f ca="1">IF($B265&gt;rounds,"",OFFSET(AllPairings!E$1,startRow-1+$A265,0))</f>
        <v>M.08</v>
      </c>
      <c r="F265" s="46" t="e">
        <f ca="1">VLOOKUP($C265,OFFSET(ResultsInput!$B$2,($B265-1)*gamesPerRound,0,gamesPerRound,6),5,FALSE)</f>
        <v>#N/A</v>
      </c>
      <c r="G265" s="46" t="e">
        <f ca="1">VLOOKUP($C265,OFFSET(ResultsInput!$B$2,($B265-1)*gamesPerRound,0,gamesPerRound,6),6,FALSE)</f>
        <v>#N/A</v>
      </c>
      <c r="H265" s="87" t="str">
        <f t="shared" ca="1" si="14"/>
        <v>A.08</v>
      </c>
    </row>
    <row r="266" spans="1:8" x14ac:dyDescent="0.2">
      <c r="A266" s="47">
        <v>264</v>
      </c>
      <c r="B266" s="32">
        <f t="shared" si="12"/>
        <v>2</v>
      </c>
      <c r="C266" s="32">
        <f t="shared" si="13"/>
        <v>75</v>
      </c>
      <c r="D266" s="1" t="str">
        <f ca="1">IF($B266&gt;rounds,"",OFFSET(AllPairings!D$1,startRow-1+$A266,0))</f>
        <v>O.08</v>
      </c>
      <c r="E266" s="1" t="str">
        <f ca="1">IF($B266&gt;rounds,"",OFFSET(AllPairings!E$1,startRow-1+$A266,0))</f>
        <v>D.08</v>
      </c>
      <c r="F266" s="46" t="e">
        <f ca="1">VLOOKUP($C266,OFFSET(ResultsInput!$B$2,($B266-1)*gamesPerRound,0,gamesPerRound,6),5,FALSE)</f>
        <v>#N/A</v>
      </c>
      <c r="G266" s="46" t="e">
        <f ca="1">VLOOKUP($C266,OFFSET(ResultsInput!$B$2,($B266-1)*gamesPerRound,0,gamesPerRound,6),6,FALSE)</f>
        <v>#N/A</v>
      </c>
      <c r="H266" s="87" t="str">
        <f t="shared" ca="1" si="14"/>
        <v>O.08</v>
      </c>
    </row>
    <row r="267" spans="1:8" x14ac:dyDescent="0.2">
      <c r="A267" s="47">
        <v>265</v>
      </c>
      <c r="B267" s="32">
        <f t="shared" si="12"/>
        <v>2</v>
      </c>
      <c r="C267" s="32">
        <f t="shared" si="13"/>
        <v>76</v>
      </c>
      <c r="D267" s="1" t="str">
        <f ca="1">IF($B267&gt;rounds,"",OFFSET(AllPairings!D$1,startRow-1+$A267,0))</f>
        <v>F.08</v>
      </c>
      <c r="E267" s="1" t="str">
        <f ca="1">IF($B267&gt;rounds,"",OFFSET(AllPairings!E$1,startRow-1+$A267,0))</f>
        <v>G.08</v>
      </c>
      <c r="F267" s="46" t="e">
        <f ca="1">VLOOKUP($C267,OFFSET(ResultsInput!$B$2,($B267-1)*gamesPerRound,0,gamesPerRound,6),5,FALSE)</f>
        <v>#N/A</v>
      </c>
      <c r="G267" s="46" t="e">
        <f ca="1">VLOOKUP($C267,OFFSET(ResultsInput!$B$2,($B267-1)*gamesPerRound,0,gamesPerRound,6),6,FALSE)</f>
        <v>#N/A</v>
      </c>
      <c r="H267" s="87" t="str">
        <f t="shared" ca="1" si="14"/>
        <v>F.08</v>
      </c>
    </row>
    <row r="268" spans="1:8" x14ac:dyDescent="0.2">
      <c r="A268" s="47">
        <v>266</v>
      </c>
      <c r="B268" s="32">
        <f t="shared" si="12"/>
        <v>2</v>
      </c>
      <c r="C268" s="32">
        <f t="shared" si="13"/>
        <v>77</v>
      </c>
      <c r="D268" s="1" t="str">
        <f ca="1">IF($B268&gt;rounds,"",OFFSET(AllPairings!D$1,startRow-1+$A268,0))</f>
        <v>B.09</v>
      </c>
      <c r="E268" s="1" t="str">
        <f ca="1">IF($B268&gt;rounds,"",OFFSET(AllPairings!E$1,startRow-1+$A268,0))</f>
        <v>J.09</v>
      </c>
      <c r="F268" s="46" t="e">
        <f ca="1">VLOOKUP($C268,OFFSET(ResultsInput!$B$2,($B268-1)*gamesPerRound,0,gamesPerRound,6),5,FALSE)</f>
        <v>#N/A</v>
      </c>
      <c r="G268" s="46" t="e">
        <f ca="1">VLOOKUP($C268,OFFSET(ResultsInput!$B$2,($B268-1)*gamesPerRound,0,gamesPerRound,6),6,FALSE)</f>
        <v>#N/A</v>
      </c>
      <c r="H268" s="87" t="str">
        <f t="shared" ca="1" si="14"/>
        <v>B.09</v>
      </c>
    </row>
    <row r="269" spans="1:8" x14ac:dyDescent="0.2">
      <c r="A269" s="47">
        <v>267</v>
      </c>
      <c r="B269" s="32">
        <f t="shared" si="12"/>
        <v>2</v>
      </c>
      <c r="C269" s="32">
        <f t="shared" si="13"/>
        <v>78</v>
      </c>
      <c r="D269" s="1" t="str">
        <f ca="1">IF($B269&gt;rounds,"",OFFSET(AllPairings!D$1,startRow-1+$A269,0))</f>
        <v>O.09</v>
      </c>
      <c r="E269" s="1" t="str">
        <f ca="1">IF($B269&gt;rounds,"",OFFSET(AllPairings!E$1,startRow-1+$A269,0))</f>
        <v>K.09</v>
      </c>
      <c r="F269" s="46" t="e">
        <f ca="1">VLOOKUP($C269,OFFSET(ResultsInput!$B$2,($B269-1)*gamesPerRound,0,gamesPerRound,6),5,FALSE)</f>
        <v>#N/A</v>
      </c>
      <c r="G269" s="46" t="e">
        <f ca="1">VLOOKUP($C269,OFFSET(ResultsInput!$B$2,($B269-1)*gamesPerRound,0,gamesPerRound,6),6,FALSE)</f>
        <v>#N/A</v>
      </c>
      <c r="H269" s="87" t="str">
        <f t="shared" ca="1" si="14"/>
        <v>O.09</v>
      </c>
    </row>
    <row r="270" spans="1:8" x14ac:dyDescent="0.2">
      <c r="A270" s="47">
        <v>268</v>
      </c>
      <c r="B270" s="32">
        <f t="shared" si="12"/>
        <v>2</v>
      </c>
      <c r="C270" s="32">
        <f t="shared" si="13"/>
        <v>79</v>
      </c>
      <c r="D270" s="1" t="str">
        <f ca="1">IF($B270&gt;rounds,"",OFFSET(AllPairings!D$1,startRow-1+$A270,0))</f>
        <v>H.09</v>
      </c>
      <c r="E270" s="1" t="str">
        <f ca="1">IF($B270&gt;rounds,"",OFFSET(AllPairings!E$1,startRow-1+$A270,0))</f>
        <v>D.09</v>
      </c>
      <c r="F270" s="46" t="e">
        <f ca="1">VLOOKUP($C270,OFFSET(ResultsInput!$B$2,($B270-1)*gamesPerRound,0,gamesPerRound,6),5,FALSE)</f>
        <v>#N/A</v>
      </c>
      <c r="G270" s="46" t="e">
        <f ca="1">VLOOKUP($C270,OFFSET(ResultsInput!$B$2,($B270-1)*gamesPerRound,0,gamesPerRound,6),6,FALSE)</f>
        <v>#N/A</v>
      </c>
      <c r="H270" s="87" t="str">
        <f t="shared" ca="1" si="14"/>
        <v>H.09</v>
      </c>
    </row>
    <row r="271" spans="1:8" x14ac:dyDescent="0.2">
      <c r="A271" s="47">
        <v>269</v>
      </c>
      <c r="B271" s="32">
        <f t="shared" si="12"/>
        <v>2</v>
      </c>
      <c r="C271" s="32">
        <f t="shared" si="13"/>
        <v>80</v>
      </c>
      <c r="D271" s="1" t="str">
        <f ca="1">IF($B271&gt;rounds,"",OFFSET(AllPairings!D$1,startRow-1+$A271,0))</f>
        <v>L.09</v>
      </c>
      <c r="E271" s="1" t="str">
        <f ca="1">IF($B271&gt;rounds,"",OFFSET(AllPairings!E$1,startRow-1+$A271,0))</f>
        <v>C.09</v>
      </c>
      <c r="F271" s="46" t="e">
        <f ca="1">VLOOKUP($C271,OFFSET(ResultsInput!$B$2,($B271-1)*gamesPerRound,0,gamesPerRound,6),5,FALSE)</f>
        <v>#N/A</v>
      </c>
      <c r="G271" s="46" t="e">
        <f ca="1">VLOOKUP($C271,OFFSET(ResultsInput!$B$2,($B271-1)*gamesPerRound,0,gamesPerRound,6),6,FALSE)</f>
        <v>#N/A</v>
      </c>
      <c r="H271" s="87" t="str">
        <f t="shared" ca="1" si="14"/>
        <v>L.09</v>
      </c>
    </row>
    <row r="272" spans="1:8" x14ac:dyDescent="0.2">
      <c r="A272" s="47">
        <v>270</v>
      </c>
      <c r="B272" s="32">
        <f t="shared" si="9"/>
        <v>2</v>
      </c>
      <c r="C272" s="32">
        <f t="shared" si="10"/>
        <v>81</v>
      </c>
      <c r="D272" s="1" t="str">
        <f ca="1">IF($B272&gt;rounds,"",OFFSET(AllPairings!D$1,startRow-1+$A272,0))</f>
        <v>Q.09</v>
      </c>
      <c r="E272" s="1" t="str">
        <f ca="1">IF($B272&gt;rounds,"",OFFSET(AllPairings!E$1,startRow-1+$A272,0))</f>
        <v>I.09</v>
      </c>
      <c r="F272" s="46" t="e">
        <f ca="1">VLOOKUP($C272,OFFSET(ResultsInput!$B$2,($B272-1)*gamesPerRound,0,gamesPerRound,6),5,FALSE)</f>
        <v>#N/A</v>
      </c>
      <c r="G272" s="46" t="e">
        <f ca="1">VLOOKUP($C272,OFFSET(ResultsInput!$B$2,($B272-1)*gamesPerRound,0,gamesPerRound,6),6,FALSE)</f>
        <v>#N/A</v>
      </c>
      <c r="H272" s="87" t="str">
        <f t="shared" ca="1" si="14"/>
        <v>Q.09</v>
      </c>
    </row>
    <row r="273" spans="1:8" x14ac:dyDescent="0.2">
      <c r="A273" s="47">
        <v>271</v>
      </c>
      <c r="B273" s="32">
        <f t="shared" si="9"/>
        <v>2</v>
      </c>
      <c r="C273" s="32">
        <f t="shared" si="10"/>
        <v>82</v>
      </c>
      <c r="D273" s="1" t="str">
        <f ca="1">IF($B273&gt;rounds,"",OFFSET(AllPairings!D$1,startRow-1+$A273,0))</f>
        <v>G.09</v>
      </c>
      <c r="E273" s="1" t="str">
        <f ca="1">IF($B273&gt;rounds,"",OFFSET(AllPairings!E$1,startRow-1+$A273,0))</f>
        <v>N.09</v>
      </c>
      <c r="F273" s="46" t="e">
        <f ca="1">VLOOKUP($C273,OFFSET(ResultsInput!$B$2,($B273-1)*gamesPerRound,0,gamesPerRound,6),5,FALSE)</f>
        <v>#N/A</v>
      </c>
      <c r="G273" s="46" t="e">
        <f ca="1">VLOOKUP($C273,OFFSET(ResultsInput!$B$2,($B273-1)*gamesPerRound,0,gamesPerRound,6),6,FALSE)</f>
        <v>#N/A</v>
      </c>
      <c r="H273" s="87" t="str">
        <f t="shared" ca="1" si="14"/>
        <v>G.09</v>
      </c>
    </row>
    <row r="274" spans="1:8" x14ac:dyDescent="0.2">
      <c r="A274" s="47">
        <v>272</v>
      </c>
      <c r="B274" s="32">
        <f t="shared" si="9"/>
        <v>2</v>
      </c>
      <c r="C274" s="32">
        <f t="shared" si="10"/>
        <v>83</v>
      </c>
      <c r="D274" s="1" t="str">
        <f ca="1">IF($B274&gt;rounds,"",OFFSET(AllPairings!D$1,startRow-1+$A274,0))</f>
        <v>S.09</v>
      </c>
      <c r="E274" s="1" t="str">
        <f ca="1">IF($B274&gt;rounds,"",OFFSET(AllPairings!E$1,startRow-1+$A274,0))</f>
        <v>A.09</v>
      </c>
      <c r="F274" s="46" t="e">
        <f ca="1">VLOOKUP($C274,OFFSET(ResultsInput!$B$2,($B274-1)*gamesPerRound,0,gamesPerRound,6),5,FALSE)</f>
        <v>#N/A</v>
      </c>
      <c r="G274" s="46" t="e">
        <f ca="1">VLOOKUP($C274,OFFSET(ResultsInput!$B$2,($B274-1)*gamesPerRound,0,gamesPerRound,6),6,FALSE)</f>
        <v>#N/A</v>
      </c>
      <c r="H274" s="87" t="str">
        <f t="shared" ca="1" si="14"/>
        <v>S.09</v>
      </c>
    </row>
    <row r="275" spans="1:8" x14ac:dyDescent="0.2">
      <c r="A275" s="47">
        <v>273</v>
      </c>
      <c r="B275" s="32">
        <f t="shared" si="9"/>
        <v>2</v>
      </c>
      <c r="C275" s="32">
        <f t="shared" si="10"/>
        <v>84</v>
      </c>
      <c r="D275" s="1" t="str">
        <f ca="1">IF($B275&gt;rounds,"",OFFSET(AllPairings!D$1,startRow-1+$A275,0))</f>
        <v>F.09</v>
      </c>
      <c r="E275" s="1" t="str">
        <f ca="1">IF($B275&gt;rounds,"",OFFSET(AllPairings!E$1,startRow-1+$A275,0))</f>
        <v>E.09</v>
      </c>
      <c r="F275" s="46" t="e">
        <f ca="1">VLOOKUP($C275,OFFSET(ResultsInput!$B$2,($B275-1)*gamesPerRound,0,gamesPerRound,6),5,FALSE)</f>
        <v>#N/A</v>
      </c>
      <c r="G275" s="46" t="e">
        <f ca="1">VLOOKUP($C275,OFFSET(ResultsInput!$B$2,($B275-1)*gamesPerRound,0,gamesPerRound,6),6,FALSE)</f>
        <v>#N/A</v>
      </c>
      <c r="H275" s="87" t="str">
        <f t="shared" ca="1" si="14"/>
        <v>F.09</v>
      </c>
    </row>
    <row r="276" spans="1:8" x14ac:dyDescent="0.2">
      <c r="A276" s="47">
        <v>274</v>
      </c>
      <c r="B276" s="32">
        <f t="shared" si="9"/>
        <v>2</v>
      </c>
      <c r="C276" s="32">
        <f t="shared" si="10"/>
        <v>85</v>
      </c>
      <c r="D276" s="1" t="str">
        <f ca="1">IF($B276&gt;rounds,"",OFFSET(AllPairings!D$1,startRow-1+$A276,0))</f>
        <v>P.09</v>
      </c>
      <c r="E276" s="1" t="str">
        <f ca="1">IF($B276&gt;rounds,"",OFFSET(AllPairings!E$1,startRow-1+$A276,0))</f>
        <v>R.09</v>
      </c>
      <c r="F276" s="46" t="e">
        <f ca="1">VLOOKUP($C276,OFFSET(ResultsInput!$B$2,($B276-1)*gamesPerRound,0,gamesPerRound,6),5,FALSE)</f>
        <v>#N/A</v>
      </c>
      <c r="G276" s="46" t="e">
        <f ca="1">VLOOKUP($C276,OFFSET(ResultsInput!$B$2,($B276-1)*gamesPerRound,0,gamesPerRound,6),6,FALSE)</f>
        <v>#N/A</v>
      </c>
      <c r="H276" s="87" t="str">
        <f t="shared" ca="1" si="14"/>
        <v>P.09</v>
      </c>
    </row>
    <row r="277" spans="1:8" x14ac:dyDescent="0.2">
      <c r="A277" s="47">
        <v>275</v>
      </c>
      <c r="B277" s="32">
        <f t="shared" si="9"/>
        <v>2</v>
      </c>
      <c r="C277" s="32">
        <f t="shared" si="10"/>
        <v>86</v>
      </c>
      <c r="D277" s="1" t="str">
        <f ca="1">IF($B277&gt;rounds,"",OFFSET(AllPairings!D$1,startRow-1+$A277,0))</f>
        <v>O.10</v>
      </c>
      <c r="E277" s="1" t="str">
        <f ca="1">IF($B277&gt;rounds,"",OFFSET(AllPairings!E$1,startRow-1+$A277,0))</f>
        <v>M.09</v>
      </c>
      <c r="F277" s="46" t="e">
        <f ca="1">VLOOKUP($C277,OFFSET(ResultsInput!$B$2,($B277-1)*gamesPerRound,0,gamesPerRound,6),5,FALSE)</f>
        <v>#N/A</v>
      </c>
      <c r="G277" s="46" t="e">
        <f ca="1">VLOOKUP($C277,OFFSET(ResultsInput!$B$2,($B277-1)*gamesPerRound,0,gamesPerRound,6),6,FALSE)</f>
        <v>#N/A</v>
      </c>
      <c r="H277" s="87" t="str">
        <f t="shared" ca="1" si="14"/>
        <v>O.10</v>
      </c>
    </row>
    <row r="278" spans="1:8" x14ac:dyDescent="0.2">
      <c r="A278" s="47">
        <v>276</v>
      </c>
      <c r="B278" s="32">
        <f t="shared" si="9"/>
        <v>2</v>
      </c>
      <c r="C278" s="32">
        <f t="shared" si="10"/>
        <v>87</v>
      </c>
      <c r="D278" s="1" t="str">
        <f ca="1">IF($B278&gt;rounds,"",OFFSET(AllPairings!D$1,startRow-1+$A278,0))</f>
        <v>D.10</v>
      </c>
      <c r="E278" s="1" t="str">
        <f ca="1">IF($B278&gt;rounds,"",OFFSET(AllPairings!E$1,startRow-1+$A278,0))</f>
        <v>I.10</v>
      </c>
      <c r="F278" s="46" t="e">
        <f ca="1">VLOOKUP($C278,OFFSET(ResultsInput!$B$2,($B278-1)*gamesPerRound,0,gamesPerRound,6),5,FALSE)</f>
        <v>#N/A</v>
      </c>
      <c r="G278" s="46" t="e">
        <f ca="1">VLOOKUP($C278,OFFSET(ResultsInput!$B$2,($B278-1)*gamesPerRound,0,gamesPerRound,6),6,FALSE)</f>
        <v>#N/A</v>
      </c>
      <c r="H278" s="87" t="str">
        <f t="shared" ca="1" si="14"/>
        <v>D.10</v>
      </c>
    </row>
    <row r="279" spans="1:8" x14ac:dyDescent="0.2">
      <c r="A279" s="47">
        <v>277</v>
      </c>
      <c r="B279" s="32">
        <f t="shared" si="9"/>
        <v>2</v>
      </c>
      <c r="C279" s="32">
        <f t="shared" si="10"/>
        <v>88</v>
      </c>
      <c r="D279" s="1" t="str">
        <f ca="1">IF($B279&gt;rounds,"",OFFSET(AllPairings!D$1,startRow-1+$A279,0))</f>
        <v>N.10</v>
      </c>
      <c r="E279" s="1" t="str">
        <f ca="1">IF($B279&gt;rounds,"",OFFSET(AllPairings!E$1,startRow-1+$A279,0))</f>
        <v>S.10</v>
      </c>
      <c r="F279" s="46" t="e">
        <f ca="1">VLOOKUP($C279,OFFSET(ResultsInput!$B$2,($B279-1)*gamesPerRound,0,gamesPerRound,6),5,FALSE)</f>
        <v>#N/A</v>
      </c>
      <c r="G279" s="46" t="e">
        <f ca="1">VLOOKUP($C279,OFFSET(ResultsInput!$B$2,($B279-1)*gamesPerRound,0,gamesPerRound,6),6,FALSE)</f>
        <v>#N/A</v>
      </c>
      <c r="H279" s="87" t="str">
        <f t="shared" ca="1" si="14"/>
        <v>N.10</v>
      </c>
    </row>
    <row r="280" spans="1:8" x14ac:dyDescent="0.2">
      <c r="A280" s="47">
        <v>278</v>
      </c>
      <c r="B280" s="32">
        <f t="shared" si="9"/>
        <v>2</v>
      </c>
      <c r="C280" s="32">
        <f t="shared" si="10"/>
        <v>89</v>
      </c>
      <c r="D280" s="1" t="str">
        <f ca="1">IF($B280&gt;rounds,"",OFFSET(AllPairings!D$1,startRow-1+$A280,0))</f>
        <v>J.10</v>
      </c>
      <c r="E280" s="1" t="str">
        <f ca="1">IF($B280&gt;rounds,"",OFFSET(AllPairings!E$1,startRow-1+$A280,0))</f>
        <v>B.10</v>
      </c>
      <c r="F280" s="46" t="e">
        <f ca="1">VLOOKUP($C280,OFFSET(ResultsInput!$B$2,($B280-1)*gamesPerRound,0,gamesPerRound,6),5,FALSE)</f>
        <v>#N/A</v>
      </c>
      <c r="G280" s="46" t="e">
        <f ca="1">VLOOKUP($C280,OFFSET(ResultsInput!$B$2,($B280-1)*gamesPerRound,0,gamesPerRound,6),6,FALSE)</f>
        <v>#N/A</v>
      </c>
      <c r="H280" s="87" t="str">
        <f t="shared" ca="1" si="14"/>
        <v>J.10</v>
      </c>
    </row>
    <row r="281" spans="1:8" x14ac:dyDescent="0.2">
      <c r="A281" s="47">
        <v>279</v>
      </c>
      <c r="B281" s="32">
        <f t="shared" si="9"/>
        <v>2</v>
      </c>
      <c r="C281" s="32">
        <f t="shared" si="10"/>
        <v>90</v>
      </c>
      <c r="D281" s="1" t="str">
        <f ca="1">IF($B281&gt;rounds,"",OFFSET(AllPairings!D$1,startRow-1+$A281,0))</f>
        <v>H.10</v>
      </c>
      <c r="E281" s="1" t="str">
        <f ca="1">IF($B281&gt;rounds,"",OFFSET(AllPairings!E$1,startRow-1+$A281,0))</f>
        <v>G.10</v>
      </c>
      <c r="F281" s="46" t="e">
        <f ca="1">VLOOKUP($C281,OFFSET(ResultsInput!$B$2,($B281-1)*gamesPerRound,0,gamesPerRound,6),5,FALSE)</f>
        <v>#N/A</v>
      </c>
      <c r="G281" s="46" t="e">
        <f ca="1">VLOOKUP($C281,OFFSET(ResultsInput!$B$2,($B281-1)*gamesPerRound,0,gamesPerRound,6),6,FALSE)</f>
        <v>#N/A</v>
      </c>
      <c r="H281" s="87" t="str">
        <f t="shared" ca="1" si="14"/>
        <v>H.10</v>
      </c>
    </row>
    <row r="282" spans="1:8" x14ac:dyDescent="0.2">
      <c r="A282" s="47">
        <v>280</v>
      </c>
      <c r="B282" s="32">
        <f t="shared" si="9"/>
        <v>2</v>
      </c>
      <c r="C282" s="32">
        <f t="shared" si="10"/>
        <v>91</v>
      </c>
      <c r="D282" s="1" t="str">
        <f ca="1">IF($B282&gt;rounds,"",OFFSET(AllPairings!D$1,startRow-1+$A282,0))</f>
        <v>K.10</v>
      </c>
      <c r="E282" s="1" t="str">
        <f ca="1">IF($B282&gt;rounds,"",OFFSET(AllPairings!E$1,startRow-1+$A282,0))</f>
        <v>E.10</v>
      </c>
      <c r="F282" s="46" t="e">
        <f ca="1">VLOOKUP($C282,OFFSET(ResultsInput!$B$2,($B282-1)*gamesPerRound,0,gamesPerRound,6),5,FALSE)</f>
        <v>#N/A</v>
      </c>
      <c r="G282" s="46" t="e">
        <f ca="1">VLOOKUP($C282,OFFSET(ResultsInput!$B$2,($B282-1)*gamesPerRound,0,gamesPerRound,6),6,FALSE)</f>
        <v>#N/A</v>
      </c>
      <c r="H282" s="87" t="str">
        <f t="shared" ca="1" si="14"/>
        <v>K.10</v>
      </c>
    </row>
    <row r="283" spans="1:8" x14ac:dyDescent="0.2">
      <c r="A283" s="47">
        <v>281</v>
      </c>
      <c r="B283" s="32">
        <f t="shared" si="9"/>
        <v>2</v>
      </c>
      <c r="C283" s="32">
        <f t="shared" si="10"/>
        <v>92</v>
      </c>
      <c r="D283" s="1" t="str">
        <f ca="1">IF($B283&gt;rounds,"",OFFSET(AllPairings!D$1,startRow-1+$A283,0))</f>
        <v>M.10</v>
      </c>
      <c r="E283" s="1" t="str">
        <f ca="1">IF($B283&gt;rounds,"",OFFSET(AllPairings!E$1,startRow-1+$A283,0))</f>
        <v>A.10</v>
      </c>
      <c r="F283" s="46" t="e">
        <f ca="1">VLOOKUP($C283,OFFSET(ResultsInput!$B$2,($B283-1)*gamesPerRound,0,gamesPerRound,6),5,FALSE)</f>
        <v>#N/A</v>
      </c>
      <c r="G283" s="46" t="e">
        <f ca="1">VLOOKUP($C283,OFFSET(ResultsInput!$B$2,($B283-1)*gamesPerRound,0,gamesPerRound,6),6,FALSE)</f>
        <v>#N/A</v>
      </c>
      <c r="H283" s="87" t="str">
        <f t="shared" ca="1" si="14"/>
        <v>M.10</v>
      </c>
    </row>
    <row r="284" spans="1:8" x14ac:dyDescent="0.2">
      <c r="A284" s="47">
        <v>282</v>
      </c>
      <c r="B284" s="32">
        <f t="shared" si="9"/>
        <v>2</v>
      </c>
      <c r="C284" s="32">
        <f t="shared" si="10"/>
        <v>93</v>
      </c>
      <c r="D284" s="1" t="str">
        <f ca="1">IF($B284&gt;rounds,"",OFFSET(AllPairings!D$1,startRow-1+$A284,0))</f>
        <v>P.10</v>
      </c>
      <c r="E284" s="1" t="str">
        <f ca="1">IF($B284&gt;rounds,"",OFFSET(AllPairings!E$1,startRow-1+$A284,0))</f>
        <v>F.10</v>
      </c>
      <c r="F284" s="46" t="e">
        <f ca="1">VLOOKUP($C284,OFFSET(ResultsInput!$B$2,($B284-1)*gamesPerRound,0,gamesPerRound,6),5,FALSE)</f>
        <v>#N/A</v>
      </c>
      <c r="G284" s="46" t="e">
        <f ca="1">VLOOKUP($C284,OFFSET(ResultsInput!$B$2,($B284-1)*gamesPerRound,0,gamesPerRound,6),6,FALSE)</f>
        <v>#N/A</v>
      </c>
      <c r="H284" s="87" t="str">
        <f t="shared" ca="1" si="14"/>
        <v>P.10</v>
      </c>
    </row>
    <row r="285" spans="1:8" x14ac:dyDescent="0.2">
      <c r="A285" s="47">
        <v>283</v>
      </c>
      <c r="B285" s="32">
        <f t="shared" si="9"/>
        <v>2</v>
      </c>
      <c r="C285" s="32">
        <f t="shared" si="10"/>
        <v>94</v>
      </c>
      <c r="D285" s="1" t="str">
        <f ca="1">IF($B285&gt;rounds,"",OFFSET(AllPairings!D$1,startRow-1+$A285,0))</f>
        <v>Q.10</v>
      </c>
      <c r="E285" s="1" t="str">
        <f ca="1">IF($B285&gt;rounds,"",OFFSET(AllPairings!E$1,startRow-1+$A285,0))</f>
        <v>L.10</v>
      </c>
      <c r="F285" s="46" t="e">
        <f ca="1">VLOOKUP($C285,OFFSET(ResultsInput!$B$2,($B285-1)*gamesPerRound,0,gamesPerRound,6),5,FALSE)</f>
        <v>#N/A</v>
      </c>
      <c r="G285" s="46" t="e">
        <f ca="1">VLOOKUP($C285,OFFSET(ResultsInput!$B$2,($B285-1)*gamesPerRound,0,gamesPerRound,6),6,FALSE)</f>
        <v>#N/A</v>
      </c>
      <c r="H285" s="87" t="str">
        <f t="shared" ca="1" si="14"/>
        <v>Q.10</v>
      </c>
    </row>
    <row r="286" spans="1:8" x14ac:dyDescent="0.2">
      <c r="A286" s="47">
        <v>284</v>
      </c>
      <c r="B286" s="32">
        <f t="shared" si="9"/>
        <v>2</v>
      </c>
      <c r="C286" s="32">
        <f t="shared" si="10"/>
        <v>95</v>
      </c>
      <c r="D286" s="1" t="str">
        <f ca="1">IF($B286&gt;rounds,"",OFFSET(AllPairings!D$1,startRow-1+$A286,0))</f>
        <v>C.10</v>
      </c>
      <c r="E286" s="1" t="str">
        <f ca="1">IF($B286&gt;rounds,"",OFFSET(AllPairings!E$1,startRow-1+$A286,0))</f>
        <v>R.10</v>
      </c>
      <c r="F286" s="46" t="e">
        <f ca="1">VLOOKUP($C286,OFFSET(ResultsInput!$B$2,($B286-1)*gamesPerRound,0,gamesPerRound,6),5,FALSE)</f>
        <v>#N/A</v>
      </c>
      <c r="G286" s="46" t="e">
        <f ca="1">VLOOKUP($C286,OFFSET(ResultsInput!$B$2,($B286-1)*gamesPerRound,0,gamesPerRound,6),6,FALSE)</f>
        <v>#N/A</v>
      </c>
      <c r="H286" s="87" t="str">
        <f t="shared" ca="1" si="14"/>
        <v>C.10</v>
      </c>
    </row>
    <row r="287" spans="1:8" x14ac:dyDescent="0.2">
      <c r="A287" s="47">
        <v>285</v>
      </c>
      <c r="B287" s="32">
        <f t="shared" si="9"/>
        <v>2</v>
      </c>
      <c r="C287" s="32">
        <f t="shared" si="10"/>
        <v>96</v>
      </c>
      <c r="D287" s="1" t="str">
        <f ca="1">IF($B287&gt;rounds,"",OFFSET(AllPairings!D$1,startRow-1+$A287,0))</f>
        <v>I.11</v>
      </c>
      <c r="E287" s="1" t="str">
        <f ca="1">IF($B287&gt;rounds,"",OFFSET(AllPairings!E$1,startRow-1+$A287,0))</f>
        <v>E.11</v>
      </c>
      <c r="F287" s="46" t="e">
        <f ca="1">VLOOKUP($C287,OFFSET(ResultsInput!$B$2,($B287-1)*gamesPerRound,0,gamesPerRound,6),5,FALSE)</f>
        <v>#N/A</v>
      </c>
      <c r="G287" s="46" t="e">
        <f ca="1">VLOOKUP($C287,OFFSET(ResultsInput!$B$2,($B287-1)*gamesPerRound,0,gamesPerRound,6),6,FALSE)</f>
        <v>#N/A</v>
      </c>
      <c r="H287" s="87" t="str">
        <f t="shared" ca="1" si="14"/>
        <v>I.11</v>
      </c>
    </row>
    <row r="288" spans="1:8" x14ac:dyDescent="0.2">
      <c r="A288" s="47">
        <v>286</v>
      </c>
      <c r="B288" s="32">
        <f t="shared" si="9"/>
        <v>2</v>
      </c>
      <c r="C288" s="32">
        <f t="shared" si="10"/>
        <v>97</v>
      </c>
      <c r="D288" s="1" t="str">
        <f ca="1">IF($B288&gt;rounds,"",OFFSET(AllPairings!D$1,startRow-1+$A288,0))</f>
        <v>B.11</v>
      </c>
      <c r="E288" s="1" t="str">
        <f ca="1">IF($B288&gt;rounds,"",OFFSET(AllPairings!E$1,startRow-1+$A288,0))</f>
        <v>S.11</v>
      </c>
      <c r="F288" s="46" t="e">
        <f ca="1">VLOOKUP($C288,OFFSET(ResultsInput!$B$2,($B288-1)*gamesPerRound,0,gamesPerRound,6),5,FALSE)</f>
        <v>#N/A</v>
      </c>
      <c r="G288" s="46" t="e">
        <f ca="1">VLOOKUP($C288,OFFSET(ResultsInput!$B$2,($B288-1)*gamesPerRound,0,gamesPerRound,6),6,FALSE)</f>
        <v>#N/A</v>
      </c>
      <c r="H288" s="87" t="str">
        <f t="shared" ca="1" si="14"/>
        <v>B.11</v>
      </c>
    </row>
    <row r="289" spans="1:8" x14ac:dyDescent="0.2">
      <c r="A289" s="47">
        <v>287</v>
      </c>
      <c r="B289" s="32">
        <f t="shared" ref="B289:B302" si="15">IF(INT(A289/gamesPerRound)&lt;rounds,1+INT(A289/gamesPerRound),"")</f>
        <v>2</v>
      </c>
      <c r="C289" s="32">
        <f t="shared" ref="C289:C302" si="16">1+MOD(A289,gamesPerRound)</f>
        <v>98</v>
      </c>
      <c r="D289" s="1" t="str">
        <f ca="1">IF($B289&gt;rounds,"",OFFSET(AllPairings!D$1,startRow-1+$A289,0))</f>
        <v>R.11</v>
      </c>
      <c r="E289" s="1" t="str">
        <f ca="1">IF($B289&gt;rounds,"",OFFSET(AllPairings!E$1,startRow-1+$A289,0))</f>
        <v>A.11</v>
      </c>
      <c r="F289" s="46" t="e">
        <f ca="1">VLOOKUP($C289,OFFSET(ResultsInput!$B$2,($B289-1)*gamesPerRound,0,gamesPerRound,6),5,FALSE)</f>
        <v>#N/A</v>
      </c>
      <c r="G289" s="46" t="e">
        <f ca="1">VLOOKUP($C289,OFFSET(ResultsInput!$B$2,($B289-1)*gamesPerRound,0,gamesPerRound,6),6,FALSE)</f>
        <v>#N/A</v>
      </c>
      <c r="H289" s="87" t="str">
        <f t="shared" ca="1" si="14"/>
        <v>R.11</v>
      </c>
    </row>
    <row r="290" spans="1:8" x14ac:dyDescent="0.2">
      <c r="A290" s="47">
        <v>288</v>
      </c>
      <c r="B290" s="32">
        <f t="shared" si="15"/>
        <v>2</v>
      </c>
      <c r="C290" s="32">
        <f t="shared" si="16"/>
        <v>99</v>
      </c>
      <c r="D290" s="1" t="str">
        <f ca="1">IF($B290&gt;rounds,"",OFFSET(AllPairings!D$1,startRow-1+$A290,0))</f>
        <v>F.11</v>
      </c>
      <c r="E290" s="1" t="str">
        <f ca="1">IF($B290&gt;rounds,"",OFFSET(AllPairings!E$1,startRow-1+$A290,0))</f>
        <v>L.11</v>
      </c>
      <c r="F290" s="46" t="e">
        <f ca="1">VLOOKUP($C290,OFFSET(ResultsInput!$B$2,($B290-1)*gamesPerRound,0,gamesPerRound,6),5,FALSE)</f>
        <v>#N/A</v>
      </c>
      <c r="G290" s="46" t="e">
        <f ca="1">VLOOKUP($C290,OFFSET(ResultsInput!$B$2,($B290-1)*gamesPerRound,0,gamesPerRound,6),6,FALSE)</f>
        <v>#N/A</v>
      </c>
      <c r="H290" s="87" t="str">
        <f t="shared" ca="1" si="14"/>
        <v>F.11</v>
      </c>
    </row>
    <row r="291" spans="1:8" x14ac:dyDescent="0.2">
      <c r="A291" s="47">
        <v>289</v>
      </c>
      <c r="B291" s="32">
        <f t="shared" si="15"/>
        <v>2</v>
      </c>
      <c r="C291" s="32">
        <f t="shared" si="16"/>
        <v>100</v>
      </c>
      <c r="D291" s="1" t="str">
        <f ca="1">IF($B291&gt;rounds,"",OFFSET(AllPairings!D$1,startRow-1+$A291,0))</f>
        <v>M.11</v>
      </c>
      <c r="E291" s="1" t="str">
        <f ca="1">IF($B291&gt;rounds,"",OFFSET(AllPairings!E$1,startRow-1+$A291,0))</f>
        <v>K.11</v>
      </c>
      <c r="F291" s="46" t="e">
        <f ca="1">VLOOKUP($C291,OFFSET(ResultsInput!$B$2,($B291-1)*gamesPerRound,0,gamesPerRound,6),5,FALSE)</f>
        <v>#N/A</v>
      </c>
      <c r="G291" s="46" t="e">
        <f ca="1">VLOOKUP($C291,OFFSET(ResultsInput!$B$2,($B291-1)*gamesPerRound,0,gamesPerRound,6),6,FALSE)</f>
        <v>#N/A</v>
      </c>
      <c r="H291" s="87" t="str">
        <f t="shared" ca="1" si="14"/>
        <v>M.11</v>
      </c>
    </row>
    <row r="292" spans="1:8" x14ac:dyDescent="0.2">
      <c r="A292" s="47">
        <v>290</v>
      </c>
      <c r="B292" s="32">
        <f t="shared" si="15"/>
        <v>2</v>
      </c>
      <c r="C292" s="32">
        <f t="shared" si="16"/>
        <v>101</v>
      </c>
      <c r="D292" s="1" t="str">
        <f ca="1">IF($B292&gt;rounds,"",OFFSET(AllPairings!D$1,startRow-1+$A292,0))</f>
        <v>D.11</v>
      </c>
      <c r="E292" s="1" t="str">
        <f ca="1">IF($B292&gt;rounds,"",OFFSET(AllPairings!E$1,startRow-1+$A292,0))</f>
        <v>H.11</v>
      </c>
      <c r="F292" s="46" t="e">
        <f ca="1">VLOOKUP($C292,OFFSET(ResultsInput!$B$2,($B292-1)*gamesPerRound,0,gamesPerRound,6),5,FALSE)</f>
        <v>#N/A</v>
      </c>
      <c r="G292" s="46" t="e">
        <f ca="1">VLOOKUP($C292,OFFSET(ResultsInput!$B$2,($B292-1)*gamesPerRound,0,gamesPerRound,6),6,FALSE)</f>
        <v>#N/A</v>
      </c>
      <c r="H292" s="87" t="str">
        <f t="shared" ca="1" si="14"/>
        <v>D.11</v>
      </c>
    </row>
    <row r="293" spans="1:8" x14ac:dyDescent="0.2">
      <c r="A293" s="47">
        <v>291</v>
      </c>
      <c r="B293" s="32">
        <f t="shared" si="15"/>
        <v>2</v>
      </c>
      <c r="C293" s="32">
        <f t="shared" si="16"/>
        <v>102</v>
      </c>
      <c r="D293" s="1" t="str">
        <f ca="1">IF($B293&gt;rounds,"",OFFSET(AllPairings!D$1,startRow-1+$A293,0))</f>
        <v>O.11</v>
      </c>
      <c r="E293" s="1" t="str">
        <f ca="1">IF($B293&gt;rounds,"",OFFSET(AllPairings!E$1,startRow-1+$A293,0))</f>
        <v>Q.11</v>
      </c>
      <c r="F293" s="46" t="e">
        <f ca="1">VLOOKUP($C293,OFFSET(ResultsInput!$B$2,($B293-1)*gamesPerRound,0,gamesPerRound,6),5,FALSE)</f>
        <v>#N/A</v>
      </c>
      <c r="G293" s="46" t="e">
        <f ca="1">VLOOKUP($C293,OFFSET(ResultsInput!$B$2,($B293-1)*gamesPerRound,0,gamesPerRound,6),6,FALSE)</f>
        <v>#N/A</v>
      </c>
      <c r="H293" s="87" t="str">
        <f t="shared" ca="1" si="14"/>
        <v>O.11</v>
      </c>
    </row>
    <row r="294" spans="1:8" x14ac:dyDescent="0.2">
      <c r="A294" s="47">
        <v>292</v>
      </c>
      <c r="B294" s="32">
        <f t="shared" si="15"/>
        <v>2</v>
      </c>
      <c r="C294" s="32">
        <f t="shared" si="16"/>
        <v>103</v>
      </c>
      <c r="D294" s="1" t="str">
        <f ca="1">IF($B294&gt;rounds,"",OFFSET(AllPairings!D$1,startRow-1+$A294,0))</f>
        <v>N.11</v>
      </c>
      <c r="E294" s="1" t="str">
        <f ca="1">IF($B294&gt;rounds,"",OFFSET(AllPairings!E$1,startRow-1+$A294,0))</f>
        <v>C.11</v>
      </c>
      <c r="F294" s="46" t="e">
        <f ca="1">VLOOKUP($C294,OFFSET(ResultsInput!$B$2,($B294-1)*gamesPerRound,0,gamesPerRound,6),5,FALSE)</f>
        <v>#N/A</v>
      </c>
      <c r="G294" s="46" t="e">
        <f ca="1">VLOOKUP($C294,OFFSET(ResultsInput!$B$2,($B294-1)*gamesPerRound,0,gamesPerRound,6),6,FALSE)</f>
        <v>#N/A</v>
      </c>
      <c r="H294" s="87" t="str">
        <f t="shared" ca="1" si="14"/>
        <v>N.11</v>
      </c>
    </row>
    <row r="295" spans="1:8" x14ac:dyDescent="0.2">
      <c r="A295" s="47">
        <v>293</v>
      </c>
      <c r="B295" s="32">
        <f t="shared" si="15"/>
        <v>2</v>
      </c>
      <c r="C295" s="32">
        <f t="shared" si="16"/>
        <v>104</v>
      </c>
      <c r="D295" s="1" t="str">
        <f ca="1">IF($B295&gt;rounds,"",OFFSET(AllPairings!D$1,startRow-1+$A295,0))</f>
        <v>G.11</v>
      </c>
      <c r="E295" s="1" t="str">
        <f ca="1">IF($B295&gt;rounds,"",OFFSET(AllPairings!E$1,startRow-1+$A295,0))</f>
        <v>P.11</v>
      </c>
      <c r="F295" s="46" t="e">
        <f ca="1">VLOOKUP($C295,OFFSET(ResultsInput!$B$2,($B295-1)*gamesPerRound,0,gamesPerRound,6),5,FALSE)</f>
        <v>#N/A</v>
      </c>
      <c r="G295" s="46" t="e">
        <f ca="1">VLOOKUP($C295,OFFSET(ResultsInput!$B$2,($B295-1)*gamesPerRound,0,gamesPerRound,6),6,FALSE)</f>
        <v>#N/A</v>
      </c>
      <c r="H295" s="87" t="str">
        <f t="shared" ca="1" si="14"/>
        <v>G.11</v>
      </c>
    </row>
    <row r="296" spans="1:8" x14ac:dyDescent="0.2">
      <c r="A296" s="47">
        <v>294</v>
      </c>
      <c r="B296" s="32">
        <f t="shared" si="15"/>
        <v>2</v>
      </c>
      <c r="C296" s="32">
        <f t="shared" si="16"/>
        <v>105</v>
      </c>
      <c r="D296" s="1" t="str">
        <f ca="1">IF($B296&gt;rounds,"",OFFSET(AllPairings!D$1,startRow-1+$A296,0))</f>
        <v>I.12</v>
      </c>
      <c r="E296" s="1" t="str">
        <f ca="1">IF($B296&gt;rounds,"",OFFSET(AllPairings!E$1,startRow-1+$A296,0))</f>
        <v>J.11</v>
      </c>
      <c r="F296" s="46" t="e">
        <f ca="1">VLOOKUP($C296,OFFSET(ResultsInput!$B$2,($B296-1)*gamesPerRound,0,gamesPerRound,6),5,FALSE)</f>
        <v>#N/A</v>
      </c>
      <c r="G296" s="46" t="e">
        <f ca="1">VLOOKUP($C296,OFFSET(ResultsInput!$B$2,($B296-1)*gamesPerRound,0,gamesPerRound,6),6,FALSE)</f>
        <v>#N/A</v>
      </c>
      <c r="H296" s="87" t="str">
        <f t="shared" ca="1" si="14"/>
        <v>I.12</v>
      </c>
    </row>
    <row r="297" spans="1:8" x14ac:dyDescent="0.2">
      <c r="A297" s="47">
        <v>295</v>
      </c>
      <c r="B297" s="32">
        <f t="shared" si="15"/>
        <v>2</v>
      </c>
      <c r="C297" s="32">
        <f t="shared" si="16"/>
        <v>106</v>
      </c>
      <c r="D297" s="1" t="str">
        <f ca="1">IF($B297&gt;rounds,"",OFFSET(AllPairings!D$1,startRow-1+$A297,0))</f>
        <v>O.12</v>
      </c>
      <c r="E297" s="1" t="str">
        <f ca="1">IF($B297&gt;rounds,"",OFFSET(AllPairings!E$1,startRow-1+$A297,0))</f>
        <v>J.12</v>
      </c>
      <c r="F297" s="46" t="e">
        <f ca="1">VLOOKUP($C297,OFFSET(ResultsInput!$B$2,($B297-1)*gamesPerRound,0,gamesPerRound,6),5,FALSE)</f>
        <v>#N/A</v>
      </c>
      <c r="G297" s="46" t="e">
        <f ca="1">VLOOKUP($C297,OFFSET(ResultsInput!$B$2,($B297-1)*gamesPerRound,0,gamesPerRound,6),6,FALSE)</f>
        <v>#N/A</v>
      </c>
      <c r="H297" s="87" t="str">
        <f t="shared" ca="1" si="14"/>
        <v>O.12</v>
      </c>
    </row>
    <row r="298" spans="1:8" x14ac:dyDescent="0.2">
      <c r="A298" s="47">
        <v>296</v>
      </c>
      <c r="B298" s="32">
        <f t="shared" si="15"/>
        <v>2</v>
      </c>
      <c r="C298" s="32">
        <f t="shared" si="16"/>
        <v>107</v>
      </c>
      <c r="D298" s="1" t="str">
        <f ca="1">IF($B298&gt;rounds,"",OFFSET(AllPairings!D$1,startRow-1+$A298,0))</f>
        <v>E.12</v>
      </c>
      <c r="E298" s="1" t="str">
        <f ca="1">IF($B298&gt;rounds,"",OFFSET(AllPairings!E$1,startRow-1+$A298,0))</f>
        <v>K.12</v>
      </c>
      <c r="F298" s="46" t="e">
        <f ca="1">VLOOKUP($C298,OFFSET(ResultsInput!$B$2,($B298-1)*gamesPerRound,0,gamesPerRound,6),5,FALSE)</f>
        <v>#N/A</v>
      </c>
      <c r="G298" s="46" t="e">
        <f ca="1">VLOOKUP($C298,OFFSET(ResultsInput!$B$2,($B298-1)*gamesPerRound,0,gamesPerRound,6),6,FALSE)</f>
        <v>#N/A</v>
      </c>
      <c r="H298" s="87" t="str">
        <f t="shared" ca="1" si="14"/>
        <v>E.12</v>
      </c>
    </row>
    <row r="299" spans="1:8" x14ac:dyDescent="0.2">
      <c r="A299" s="47">
        <v>297</v>
      </c>
      <c r="B299" s="32">
        <f t="shared" si="15"/>
        <v>2</v>
      </c>
      <c r="C299" s="32">
        <f t="shared" si="16"/>
        <v>108</v>
      </c>
      <c r="D299" s="1" t="str">
        <f ca="1">IF($B299&gt;rounds,"",OFFSET(AllPairings!D$1,startRow-1+$A299,0))</f>
        <v>Q.12</v>
      </c>
      <c r="E299" s="1" t="str">
        <f ca="1">IF($B299&gt;rounds,"",OFFSET(AllPairings!E$1,startRow-1+$A299,0))</f>
        <v>G.12</v>
      </c>
      <c r="F299" s="46" t="e">
        <f ca="1">VLOOKUP($C299,OFFSET(ResultsInput!$B$2,($B299-1)*gamesPerRound,0,gamesPerRound,6),5,FALSE)</f>
        <v>#N/A</v>
      </c>
      <c r="G299" s="46" t="e">
        <f ca="1">VLOOKUP($C299,OFFSET(ResultsInput!$B$2,($B299-1)*gamesPerRound,0,gamesPerRound,6),6,FALSE)</f>
        <v>#N/A</v>
      </c>
      <c r="H299" s="87" t="str">
        <f t="shared" ca="1" si="14"/>
        <v>Q.12</v>
      </c>
    </row>
    <row r="300" spans="1:8" x14ac:dyDescent="0.2">
      <c r="A300" s="47">
        <v>298</v>
      </c>
      <c r="B300" s="32">
        <f t="shared" si="15"/>
        <v>2</v>
      </c>
      <c r="C300" s="32">
        <f t="shared" si="16"/>
        <v>109</v>
      </c>
      <c r="D300" s="1" t="str">
        <f ca="1">IF($B300&gt;rounds,"",OFFSET(AllPairings!D$1,startRow-1+$A300,0))</f>
        <v>B.12</v>
      </c>
      <c r="E300" s="1" t="str">
        <f ca="1">IF($B300&gt;rounds,"",OFFSET(AllPairings!E$1,startRow-1+$A300,0))</f>
        <v>H.12</v>
      </c>
      <c r="F300" s="46" t="e">
        <f ca="1">VLOOKUP($C300,OFFSET(ResultsInput!$B$2,($B300-1)*gamesPerRound,0,gamesPerRound,6),5,FALSE)</f>
        <v>#N/A</v>
      </c>
      <c r="G300" s="46" t="e">
        <f ca="1">VLOOKUP($C300,OFFSET(ResultsInput!$B$2,($B300-1)*gamesPerRound,0,gamesPerRound,6),6,FALSE)</f>
        <v>#N/A</v>
      </c>
      <c r="H300" s="87" t="str">
        <f t="shared" ca="1" si="14"/>
        <v>B.12</v>
      </c>
    </row>
    <row r="301" spans="1:8" x14ac:dyDescent="0.2">
      <c r="A301" s="47">
        <v>299</v>
      </c>
      <c r="B301" s="32">
        <f t="shared" si="15"/>
        <v>2</v>
      </c>
      <c r="C301" s="32">
        <f t="shared" si="16"/>
        <v>110</v>
      </c>
      <c r="D301" s="1" t="str">
        <f ca="1">IF($B301&gt;rounds,"",OFFSET(AllPairings!D$1,startRow-1+$A301,0))</f>
        <v>P.12</v>
      </c>
      <c r="E301" s="1" t="str">
        <f ca="1">IF($B301&gt;rounds,"",OFFSET(AllPairings!E$1,startRow-1+$A301,0))</f>
        <v>C.12</v>
      </c>
      <c r="F301" s="46" t="e">
        <f ca="1">VLOOKUP($C301,OFFSET(ResultsInput!$B$2,($B301-1)*gamesPerRound,0,gamesPerRound,6),5,FALSE)</f>
        <v>#N/A</v>
      </c>
      <c r="G301" s="46" t="e">
        <f ca="1">VLOOKUP($C301,OFFSET(ResultsInput!$B$2,($B301-1)*gamesPerRound,0,gamesPerRound,6),6,FALSE)</f>
        <v>#N/A</v>
      </c>
      <c r="H301" s="87" t="str">
        <f t="shared" ca="1" si="14"/>
        <v>P.12</v>
      </c>
    </row>
    <row r="302" spans="1:8" x14ac:dyDescent="0.2">
      <c r="A302" s="47">
        <v>300</v>
      </c>
      <c r="B302" s="32">
        <f t="shared" si="15"/>
        <v>2</v>
      </c>
      <c r="C302" s="32">
        <f t="shared" si="16"/>
        <v>111</v>
      </c>
      <c r="D302" s="1" t="str">
        <f ca="1">IF($B302&gt;rounds,"",OFFSET(AllPairings!D$1,startRow-1+$A302,0))</f>
        <v>D.12</v>
      </c>
      <c r="E302" s="1" t="str">
        <f ca="1">IF($B302&gt;rounds,"",OFFSET(AllPairings!E$1,startRow-1+$A302,0))</f>
        <v>L.12</v>
      </c>
      <c r="F302" s="46" t="e">
        <f ca="1">VLOOKUP($C302,OFFSET(ResultsInput!$B$2,($B302-1)*gamesPerRound,0,gamesPerRound,6),5,FALSE)</f>
        <v>#N/A</v>
      </c>
      <c r="G302" s="46" t="e">
        <f ca="1">VLOOKUP($C302,OFFSET(ResultsInput!$B$2,($B302-1)*gamesPerRound,0,gamesPerRound,6),6,FALSE)</f>
        <v>#N/A</v>
      </c>
      <c r="H302" s="87" t="str">
        <f t="shared" ca="1" si="14"/>
        <v>D.12</v>
      </c>
    </row>
    <row r="303" spans="1:8" x14ac:dyDescent="0.2">
      <c r="A303" s="47">
        <v>301</v>
      </c>
      <c r="B303" s="32">
        <f t="shared" ref="B303:B334" si="17">IF(INT(A303/gamesPerRound)&lt;rounds,1+INT(A303/gamesPerRound),"")</f>
        <v>2</v>
      </c>
      <c r="C303" s="32">
        <f t="shared" ref="C303:C334" si="18">1+MOD(A303,gamesPerRound)</f>
        <v>112</v>
      </c>
      <c r="D303" s="1" t="str">
        <f ca="1">IF($B303&gt;rounds,"",OFFSET(AllPairings!D$1,startRow-1+$A303,0))</f>
        <v>A.12</v>
      </c>
      <c r="E303" s="1" t="str">
        <f ca="1">IF($B303&gt;rounds,"",OFFSET(AllPairings!E$1,startRow-1+$A303,0))</f>
        <v>M.12</v>
      </c>
      <c r="F303" s="46" t="e">
        <f ca="1">VLOOKUP($C303,OFFSET(ResultsInput!$B$2,($B303-1)*gamesPerRound,0,gamesPerRound,6),5,FALSE)</f>
        <v>#N/A</v>
      </c>
      <c r="G303" s="46" t="e">
        <f ca="1">VLOOKUP($C303,OFFSET(ResultsInput!$B$2,($B303-1)*gamesPerRound,0,gamesPerRound,6),6,FALSE)</f>
        <v>#N/A</v>
      </c>
      <c r="H303" s="87" t="str">
        <f t="shared" ca="1" si="14"/>
        <v>A.12</v>
      </c>
    </row>
    <row r="304" spans="1:8" x14ac:dyDescent="0.2">
      <c r="A304" s="47">
        <v>302</v>
      </c>
      <c r="B304" s="32">
        <f t="shared" si="17"/>
        <v>2</v>
      </c>
      <c r="C304" s="32">
        <f t="shared" si="18"/>
        <v>113</v>
      </c>
      <c r="D304" s="1" t="str">
        <f ca="1">IF($B304&gt;rounds,"",OFFSET(AllPairings!D$1,startRow-1+$A304,0))</f>
        <v>S.12</v>
      </c>
      <c r="E304" s="1" t="str">
        <f ca="1">IF($B304&gt;rounds,"",OFFSET(AllPairings!E$1,startRow-1+$A304,0))</f>
        <v>F.12</v>
      </c>
      <c r="F304" s="46" t="e">
        <f ca="1">VLOOKUP($C304,OFFSET(ResultsInput!$B$2,($B304-1)*gamesPerRound,0,gamesPerRound,6),5,FALSE)</f>
        <v>#N/A</v>
      </c>
      <c r="G304" s="46" t="e">
        <f ca="1">VLOOKUP($C304,OFFSET(ResultsInput!$B$2,($B304-1)*gamesPerRound,0,gamesPerRound,6),6,FALSE)</f>
        <v>#N/A</v>
      </c>
      <c r="H304" s="87" t="str">
        <f t="shared" ca="1" si="14"/>
        <v>S.12</v>
      </c>
    </row>
    <row r="305" spans="1:8" x14ac:dyDescent="0.2">
      <c r="A305" s="47">
        <v>303</v>
      </c>
      <c r="B305" s="32">
        <f t="shared" si="17"/>
        <v>2</v>
      </c>
      <c r="C305" s="32">
        <f t="shared" si="18"/>
        <v>114</v>
      </c>
      <c r="D305" s="1" t="str">
        <f ca="1">IF($B305&gt;rounds,"",OFFSET(AllPairings!D$1,startRow-1+$A305,0))</f>
        <v>R.12</v>
      </c>
      <c r="E305" s="1" t="str">
        <f ca="1">IF($B305&gt;rounds,"",OFFSET(AllPairings!E$1,startRow-1+$A305,0))</f>
        <v>N.12</v>
      </c>
      <c r="F305" s="46" t="e">
        <f ca="1">VLOOKUP($C305,OFFSET(ResultsInput!$B$2,($B305-1)*gamesPerRound,0,gamesPerRound,6),5,FALSE)</f>
        <v>#N/A</v>
      </c>
      <c r="G305" s="46" t="e">
        <f ca="1">VLOOKUP($C305,OFFSET(ResultsInput!$B$2,($B305-1)*gamesPerRound,0,gamesPerRound,6),6,FALSE)</f>
        <v>#N/A</v>
      </c>
      <c r="H305" s="87" t="str">
        <f t="shared" ca="1" si="14"/>
        <v>R.12</v>
      </c>
    </row>
    <row r="306" spans="1:8" x14ac:dyDescent="0.2">
      <c r="A306" s="47">
        <v>304</v>
      </c>
      <c r="B306" s="32">
        <f t="shared" si="17"/>
        <v>2</v>
      </c>
      <c r="C306" s="32">
        <f t="shared" si="18"/>
        <v>115</v>
      </c>
      <c r="D306" s="1" t="str">
        <f ca="1">IF($B306&gt;rounds,"",OFFSET(AllPairings!D$1,startRow-1+$A306,0))</f>
        <v>S.13</v>
      </c>
      <c r="E306" s="1" t="str">
        <f ca="1">IF($B306&gt;rounds,"",OFFSET(AllPairings!E$1,startRow-1+$A306,0))</f>
        <v>L.13</v>
      </c>
      <c r="F306" s="46" t="e">
        <f ca="1">VLOOKUP($C306,OFFSET(ResultsInput!$B$2,($B306-1)*gamesPerRound,0,gamesPerRound,6),5,FALSE)</f>
        <v>#N/A</v>
      </c>
      <c r="G306" s="46" t="e">
        <f ca="1">VLOOKUP($C306,OFFSET(ResultsInput!$B$2,($B306-1)*gamesPerRound,0,gamesPerRound,6),6,FALSE)</f>
        <v>#N/A</v>
      </c>
      <c r="H306" s="87" t="str">
        <f t="shared" ca="1" si="14"/>
        <v>S.13</v>
      </c>
    </row>
    <row r="307" spans="1:8" x14ac:dyDescent="0.2">
      <c r="A307" s="47">
        <v>305</v>
      </c>
      <c r="B307" s="32">
        <f t="shared" si="17"/>
        <v>2</v>
      </c>
      <c r="C307" s="32">
        <f t="shared" si="18"/>
        <v>116</v>
      </c>
      <c r="D307" s="1" t="str">
        <f ca="1">IF($B307&gt;rounds,"",OFFSET(AllPairings!D$1,startRow-1+$A307,0))</f>
        <v>N.13</v>
      </c>
      <c r="E307" s="1" t="str">
        <f ca="1">IF($B307&gt;rounds,"",OFFSET(AllPairings!E$1,startRow-1+$A307,0))</f>
        <v>E.13</v>
      </c>
      <c r="F307" s="46" t="e">
        <f ca="1">VLOOKUP($C307,OFFSET(ResultsInput!$B$2,($B307-1)*gamesPerRound,0,gamesPerRound,6),5,FALSE)</f>
        <v>#N/A</v>
      </c>
      <c r="G307" s="46" t="e">
        <f ca="1">VLOOKUP($C307,OFFSET(ResultsInput!$B$2,($B307-1)*gamesPerRound,0,gamesPerRound,6),6,FALSE)</f>
        <v>#N/A</v>
      </c>
      <c r="H307" s="87" t="str">
        <f t="shared" ca="1" si="14"/>
        <v>N.13</v>
      </c>
    </row>
    <row r="308" spans="1:8" x14ac:dyDescent="0.2">
      <c r="A308" s="47">
        <v>306</v>
      </c>
      <c r="B308" s="32">
        <f t="shared" si="17"/>
        <v>2</v>
      </c>
      <c r="C308" s="32">
        <f t="shared" si="18"/>
        <v>117</v>
      </c>
      <c r="D308" s="1" t="str">
        <f ca="1">IF($B308&gt;rounds,"",OFFSET(AllPairings!D$1,startRow-1+$A308,0))</f>
        <v>K.13</v>
      </c>
      <c r="E308" s="1" t="str">
        <f ca="1">IF($B308&gt;rounds,"",OFFSET(AllPairings!E$1,startRow-1+$A308,0))</f>
        <v>B.13</v>
      </c>
      <c r="F308" s="46" t="e">
        <f ca="1">VLOOKUP($C308,OFFSET(ResultsInput!$B$2,($B308-1)*gamesPerRound,0,gamesPerRound,6),5,FALSE)</f>
        <v>#N/A</v>
      </c>
      <c r="G308" s="46" t="e">
        <f ca="1">VLOOKUP($C308,OFFSET(ResultsInput!$B$2,($B308-1)*gamesPerRound,0,gamesPerRound,6),6,FALSE)</f>
        <v>#N/A</v>
      </c>
      <c r="H308" s="87" t="str">
        <f t="shared" ca="1" si="14"/>
        <v>K.13</v>
      </c>
    </row>
    <row r="309" spans="1:8" x14ac:dyDescent="0.2">
      <c r="A309" s="47">
        <v>307</v>
      </c>
      <c r="B309" s="32">
        <f t="shared" si="17"/>
        <v>2</v>
      </c>
      <c r="C309" s="32">
        <f t="shared" si="18"/>
        <v>118</v>
      </c>
      <c r="D309" s="1" t="str">
        <f ca="1">IF($B309&gt;rounds,"",OFFSET(AllPairings!D$1,startRow-1+$A309,0))</f>
        <v>Q.13</v>
      </c>
      <c r="E309" s="1" t="str">
        <f ca="1">IF($B309&gt;rounds,"",OFFSET(AllPairings!E$1,startRow-1+$A309,0))</f>
        <v>H.13</v>
      </c>
      <c r="F309" s="46" t="e">
        <f ca="1">VLOOKUP($C309,OFFSET(ResultsInput!$B$2,($B309-1)*gamesPerRound,0,gamesPerRound,6),5,FALSE)</f>
        <v>#N/A</v>
      </c>
      <c r="G309" s="46" t="e">
        <f ca="1">VLOOKUP($C309,OFFSET(ResultsInput!$B$2,($B309-1)*gamesPerRound,0,gamesPerRound,6),6,FALSE)</f>
        <v>#N/A</v>
      </c>
      <c r="H309" s="87" t="str">
        <f t="shared" ca="1" si="14"/>
        <v>Q.13</v>
      </c>
    </row>
    <row r="310" spans="1:8" x14ac:dyDescent="0.2">
      <c r="A310" s="47">
        <v>308</v>
      </c>
      <c r="B310" s="32">
        <f t="shared" si="17"/>
        <v>2</v>
      </c>
      <c r="C310" s="32">
        <f t="shared" si="18"/>
        <v>119</v>
      </c>
      <c r="D310" s="1" t="str">
        <f ca="1">IF($B310&gt;rounds,"",OFFSET(AllPairings!D$1,startRow-1+$A310,0))</f>
        <v>G.13</v>
      </c>
      <c r="E310" s="1" t="str">
        <f ca="1">IF($B310&gt;rounds,"",OFFSET(AllPairings!E$1,startRow-1+$A310,0))</f>
        <v>R.13</v>
      </c>
      <c r="F310" s="46" t="e">
        <f ca="1">VLOOKUP($C310,OFFSET(ResultsInput!$B$2,($B310-1)*gamesPerRound,0,gamesPerRound,6),5,FALSE)</f>
        <v>#N/A</v>
      </c>
      <c r="G310" s="46" t="e">
        <f ca="1">VLOOKUP($C310,OFFSET(ResultsInput!$B$2,($B310-1)*gamesPerRound,0,gamesPerRound,6),6,FALSE)</f>
        <v>#N/A</v>
      </c>
      <c r="H310" s="87" t="str">
        <f t="shared" ca="1" si="14"/>
        <v>G.13</v>
      </c>
    </row>
    <row r="311" spans="1:8" x14ac:dyDescent="0.2">
      <c r="A311" s="47">
        <v>309</v>
      </c>
      <c r="B311" s="32">
        <f t="shared" si="17"/>
        <v>2</v>
      </c>
      <c r="C311" s="32">
        <f t="shared" si="18"/>
        <v>120</v>
      </c>
      <c r="D311" s="1" t="str">
        <f ca="1">IF($B311&gt;rounds,"",OFFSET(AllPairings!D$1,startRow-1+$A311,0))</f>
        <v>J.13</v>
      </c>
      <c r="E311" s="1" t="str">
        <f ca="1">IF($B311&gt;rounds,"",OFFSET(AllPairings!E$1,startRow-1+$A311,0))</f>
        <v>F.13</v>
      </c>
      <c r="F311" s="46" t="e">
        <f ca="1">VLOOKUP($C311,OFFSET(ResultsInput!$B$2,($B311-1)*gamesPerRound,0,gamesPerRound,6),5,FALSE)</f>
        <v>#N/A</v>
      </c>
      <c r="G311" s="46" t="e">
        <f ca="1">VLOOKUP($C311,OFFSET(ResultsInput!$B$2,($B311-1)*gamesPerRound,0,gamesPerRound,6),6,FALSE)</f>
        <v>#N/A</v>
      </c>
      <c r="H311" s="87" t="str">
        <f t="shared" ca="1" si="14"/>
        <v>J.13</v>
      </c>
    </row>
    <row r="312" spans="1:8" x14ac:dyDescent="0.2">
      <c r="A312" s="47">
        <v>310</v>
      </c>
      <c r="B312" s="32">
        <f t="shared" si="17"/>
        <v>2</v>
      </c>
      <c r="C312" s="32">
        <f t="shared" si="18"/>
        <v>121</v>
      </c>
      <c r="D312" s="1" t="str">
        <f ca="1">IF($B312&gt;rounds,"",OFFSET(AllPairings!D$1,startRow-1+$A312,0))</f>
        <v>A.13</v>
      </c>
      <c r="E312" s="1" t="str">
        <f ca="1">IF($B312&gt;rounds,"",OFFSET(AllPairings!E$1,startRow-1+$A312,0))</f>
        <v>C.13</v>
      </c>
      <c r="F312" s="46" t="e">
        <f ca="1">VLOOKUP($C312,OFFSET(ResultsInput!$B$2,($B312-1)*gamesPerRound,0,gamesPerRound,6),5,FALSE)</f>
        <v>#N/A</v>
      </c>
      <c r="G312" s="46" t="e">
        <f ca="1">VLOOKUP($C312,OFFSET(ResultsInput!$B$2,($B312-1)*gamesPerRound,0,gamesPerRound,6),6,FALSE)</f>
        <v>#N/A</v>
      </c>
      <c r="H312" s="87" t="str">
        <f t="shared" ca="1" si="14"/>
        <v>A.13</v>
      </c>
    </row>
    <row r="313" spans="1:8" x14ac:dyDescent="0.2">
      <c r="A313" s="47">
        <v>311</v>
      </c>
      <c r="B313" s="32">
        <f t="shared" si="17"/>
        <v>2</v>
      </c>
      <c r="C313" s="32">
        <f t="shared" si="18"/>
        <v>122</v>
      </c>
      <c r="D313" s="1" t="str">
        <f ca="1">IF($B313&gt;rounds,"",OFFSET(AllPairings!D$1,startRow-1+$A313,0))</f>
        <v>P.13</v>
      </c>
      <c r="E313" s="1" t="str">
        <f ca="1">IF($B313&gt;rounds,"",OFFSET(AllPairings!E$1,startRow-1+$A313,0))</f>
        <v>O.13</v>
      </c>
      <c r="F313" s="46" t="e">
        <f ca="1">VLOOKUP($C313,OFFSET(ResultsInput!$B$2,($B313-1)*gamesPerRound,0,gamesPerRound,6),5,FALSE)</f>
        <v>#N/A</v>
      </c>
      <c r="G313" s="46" t="e">
        <f ca="1">VLOOKUP($C313,OFFSET(ResultsInput!$B$2,($B313-1)*gamesPerRound,0,gamesPerRound,6),6,FALSE)</f>
        <v>#N/A</v>
      </c>
      <c r="H313" s="87" t="str">
        <f t="shared" ca="1" si="14"/>
        <v>P.13</v>
      </c>
    </row>
    <row r="314" spans="1:8" x14ac:dyDescent="0.2">
      <c r="A314" s="47">
        <v>312</v>
      </c>
      <c r="B314" s="32">
        <f t="shared" si="17"/>
        <v>2</v>
      </c>
      <c r="C314" s="32">
        <f t="shared" si="18"/>
        <v>123</v>
      </c>
      <c r="D314" s="1" t="str">
        <f ca="1">IF($B314&gt;rounds,"",OFFSET(AllPairings!D$1,startRow-1+$A314,0))</f>
        <v>D.13</v>
      </c>
      <c r="E314" s="1" t="str">
        <f ca="1">IF($B314&gt;rounds,"",OFFSET(AllPairings!E$1,startRow-1+$A314,0))</f>
        <v>I.13</v>
      </c>
      <c r="F314" s="46" t="e">
        <f ca="1">VLOOKUP($C314,OFFSET(ResultsInput!$B$2,($B314-1)*gamesPerRound,0,gamesPerRound,6),5,FALSE)</f>
        <v>#N/A</v>
      </c>
      <c r="G314" s="46" t="e">
        <f ca="1">VLOOKUP($C314,OFFSET(ResultsInput!$B$2,($B314-1)*gamesPerRound,0,gamesPerRound,6),6,FALSE)</f>
        <v>#N/A</v>
      </c>
      <c r="H314" s="87" t="str">
        <f t="shared" ca="1" si="14"/>
        <v>D.13</v>
      </c>
    </row>
    <row r="315" spans="1:8" x14ac:dyDescent="0.2">
      <c r="A315" s="47">
        <v>313</v>
      </c>
      <c r="B315" s="32">
        <f t="shared" si="17"/>
        <v>2</v>
      </c>
      <c r="C315" s="32">
        <f t="shared" si="18"/>
        <v>124</v>
      </c>
      <c r="D315" s="1" t="str">
        <f ca="1">IF($B315&gt;rounds,"",OFFSET(AllPairings!D$1,startRow-1+$A315,0))</f>
        <v>P.14</v>
      </c>
      <c r="E315" s="1" t="str">
        <f ca="1">IF($B315&gt;rounds,"",OFFSET(AllPairings!E$1,startRow-1+$A315,0))</f>
        <v>M.13</v>
      </c>
      <c r="F315" s="46" t="e">
        <f ca="1">VLOOKUP($C315,OFFSET(ResultsInput!$B$2,($B315-1)*gamesPerRound,0,gamesPerRound,6),5,FALSE)</f>
        <v>#N/A</v>
      </c>
      <c r="G315" s="46" t="e">
        <f ca="1">VLOOKUP($C315,OFFSET(ResultsInput!$B$2,($B315-1)*gamesPerRound,0,gamesPerRound,6),6,FALSE)</f>
        <v>#N/A</v>
      </c>
      <c r="H315" s="87" t="str">
        <f t="shared" ca="1" si="14"/>
        <v>P.14</v>
      </c>
    </row>
    <row r="316" spans="1:8" x14ac:dyDescent="0.2">
      <c r="A316" s="47">
        <v>314</v>
      </c>
      <c r="B316" s="32">
        <f t="shared" si="17"/>
        <v>2</v>
      </c>
      <c r="C316" s="32">
        <f t="shared" si="18"/>
        <v>125</v>
      </c>
      <c r="D316" s="1" t="str">
        <f ca="1">IF($B316&gt;rounds,"",OFFSET(AllPairings!D$1,startRow-1+$A316,0))</f>
        <v>C.14</v>
      </c>
      <c r="E316" s="1" t="str">
        <f ca="1">IF($B316&gt;rounds,"",OFFSET(AllPairings!E$1,startRow-1+$A316,0))</f>
        <v>M.14</v>
      </c>
      <c r="F316" s="46" t="e">
        <f ca="1">VLOOKUP($C316,OFFSET(ResultsInput!$B$2,($B316-1)*gamesPerRound,0,gamesPerRound,6),5,FALSE)</f>
        <v>#N/A</v>
      </c>
      <c r="G316" s="46" t="e">
        <f ca="1">VLOOKUP($C316,OFFSET(ResultsInput!$B$2,($B316-1)*gamesPerRound,0,gamesPerRound,6),6,FALSE)</f>
        <v>#N/A</v>
      </c>
      <c r="H316" s="87" t="str">
        <f t="shared" ca="1" si="14"/>
        <v>C.14</v>
      </c>
    </row>
    <row r="317" spans="1:8" x14ac:dyDescent="0.2">
      <c r="A317" s="47">
        <v>315</v>
      </c>
      <c r="B317" s="32">
        <f t="shared" si="17"/>
        <v>2</v>
      </c>
      <c r="C317" s="32">
        <f t="shared" si="18"/>
        <v>126</v>
      </c>
      <c r="D317" s="1" t="str">
        <f ca="1">IF($B317&gt;rounds,"",OFFSET(AllPairings!D$1,startRow-1+$A317,0))</f>
        <v>B.14</v>
      </c>
      <c r="E317" s="1" t="str">
        <f ca="1">IF($B317&gt;rounds,"",OFFSET(AllPairings!E$1,startRow-1+$A317,0))</f>
        <v>G.14</v>
      </c>
      <c r="F317" s="46" t="e">
        <f ca="1">VLOOKUP($C317,OFFSET(ResultsInput!$B$2,($B317-1)*gamesPerRound,0,gamesPerRound,6),5,FALSE)</f>
        <v>#N/A</v>
      </c>
      <c r="G317" s="46" t="e">
        <f ca="1">VLOOKUP($C317,OFFSET(ResultsInput!$B$2,($B317-1)*gamesPerRound,0,gamesPerRound,6),6,FALSE)</f>
        <v>#N/A</v>
      </c>
      <c r="H317" s="87" t="str">
        <f t="shared" ca="1" si="14"/>
        <v>B.14</v>
      </c>
    </row>
    <row r="318" spans="1:8" x14ac:dyDescent="0.2">
      <c r="A318" s="47">
        <v>316</v>
      </c>
      <c r="B318" s="32">
        <f t="shared" si="17"/>
        <v>2</v>
      </c>
      <c r="C318" s="32">
        <f t="shared" si="18"/>
        <v>127</v>
      </c>
      <c r="D318" s="1" t="str">
        <f ca="1">IF($B318&gt;rounds,"",OFFSET(AllPairings!D$1,startRow-1+$A318,0))</f>
        <v>Q.14</v>
      </c>
      <c r="E318" s="1" t="str">
        <f ca="1">IF($B318&gt;rounds,"",OFFSET(AllPairings!E$1,startRow-1+$A318,0))</f>
        <v>K.14</v>
      </c>
      <c r="F318" s="46" t="e">
        <f ca="1">VLOOKUP($C318,OFFSET(ResultsInput!$B$2,($B318-1)*gamesPerRound,0,gamesPerRound,6),5,FALSE)</f>
        <v>#N/A</v>
      </c>
      <c r="G318" s="46" t="e">
        <f ca="1">VLOOKUP($C318,OFFSET(ResultsInput!$B$2,($B318-1)*gamesPerRound,0,gamesPerRound,6),6,FALSE)</f>
        <v>#N/A</v>
      </c>
      <c r="H318" s="87" t="str">
        <f t="shared" ca="1" si="14"/>
        <v>Q.14</v>
      </c>
    </row>
    <row r="319" spans="1:8" x14ac:dyDescent="0.2">
      <c r="A319" s="47">
        <v>317</v>
      </c>
      <c r="B319" s="32">
        <f t="shared" si="17"/>
        <v>2</v>
      </c>
      <c r="C319" s="32">
        <f t="shared" si="18"/>
        <v>128</v>
      </c>
      <c r="D319" s="1" t="str">
        <f ca="1">IF($B319&gt;rounds,"",OFFSET(AllPairings!D$1,startRow-1+$A319,0))</f>
        <v>D.14</v>
      </c>
      <c r="E319" s="1" t="str">
        <f ca="1">IF($B319&gt;rounds,"",OFFSET(AllPairings!E$1,startRow-1+$A319,0))</f>
        <v>E.14</v>
      </c>
      <c r="F319" s="46" t="e">
        <f ca="1">VLOOKUP($C319,OFFSET(ResultsInput!$B$2,($B319-1)*gamesPerRound,0,gamesPerRound,6),5,FALSE)</f>
        <v>#N/A</v>
      </c>
      <c r="G319" s="46" t="e">
        <f ca="1">VLOOKUP($C319,OFFSET(ResultsInput!$B$2,($B319-1)*gamesPerRound,0,gamesPerRound,6),6,FALSE)</f>
        <v>#N/A</v>
      </c>
      <c r="H319" s="87" t="str">
        <f t="shared" ca="1" si="14"/>
        <v>D.14</v>
      </c>
    </row>
    <row r="320" spans="1:8" x14ac:dyDescent="0.2">
      <c r="A320" s="47">
        <v>318</v>
      </c>
      <c r="B320" s="32">
        <f t="shared" si="17"/>
        <v>2</v>
      </c>
      <c r="C320" s="32">
        <f t="shared" si="18"/>
        <v>129</v>
      </c>
      <c r="D320" s="1" t="str">
        <f ca="1">IF($B320&gt;rounds,"",OFFSET(AllPairings!D$1,startRow-1+$A320,0))</f>
        <v>O.14</v>
      </c>
      <c r="E320" s="1" t="str">
        <f ca="1">IF($B320&gt;rounds,"",OFFSET(AllPairings!E$1,startRow-1+$A320,0))</f>
        <v>R.14</v>
      </c>
      <c r="F320" s="46" t="e">
        <f ca="1">VLOOKUP($C320,OFFSET(ResultsInput!$B$2,($B320-1)*gamesPerRound,0,gamesPerRound,6),5,FALSE)</f>
        <v>#N/A</v>
      </c>
      <c r="G320" s="46" t="e">
        <f ca="1">VLOOKUP($C320,OFFSET(ResultsInput!$B$2,($B320-1)*gamesPerRound,0,gamesPerRound,6),6,FALSE)</f>
        <v>#N/A</v>
      </c>
      <c r="H320" s="87" t="str">
        <f t="shared" ca="1" si="14"/>
        <v>O.14</v>
      </c>
    </row>
    <row r="321" spans="1:8" x14ac:dyDescent="0.2">
      <c r="A321" s="47">
        <v>319</v>
      </c>
      <c r="B321" s="32">
        <f t="shared" si="17"/>
        <v>2</v>
      </c>
      <c r="C321" s="32">
        <f t="shared" si="18"/>
        <v>130</v>
      </c>
      <c r="D321" s="1" t="str">
        <f ca="1">IF($B321&gt;rounds,"",OFFSET(AllPairings!D$1,startRow-1+$A321,0))</f>
        <v>L.14</v>
      </c>
      <c r="E321" s="1" t="str">
        <f ca="1">IF($B321&gt;rounds,"",OFFSET(AllPairings!E$1,startRow-1+$A321,0))</f>
        <v>J.14</v>
      </c>
      <c r="F321" s="46" t="e">
        <f ca="1">VLOOKUP($C321,OFFSET(ResultsInput!$B$2,($B321-1)*gamesPerRound,0,gamesPerRound,6),5,FALSE)</f>
        <v>#N/A</v>
      </c>
      <c r="G321" s="46" t="e">
        <f ca="1">VLOOKUP($C321,OFFSET(ResultsInput!$B$2,($B321-1)*gamesPerRound,0,gamesPerRound,6),6,FALSE)</f>
        <v>#N/A</v>
      </c>
      <c r="H321" s="87" t="str">
        <f t="shared" ca="1" si="14"/>
        <v>L.14</v>
      </c>
    </row>
    <row r="322" spans="1:8" x14ac:dyDescent="0.2">
      <c r="A322" s="47">
        <v>320</v>
      </c>
      <c r="B322" s="32">
        <f t="shared" si="17"/>
        <v>2</v>
      </c>
      <c r="C322" s="32">
        <f t="shared" si="18"/>
        <v>131</v>
      </c>
      <c r="D322" s="1" t="str">
        <f ca="1">IF($B322&gt;rounds,"",OFFSET(AllPairings!D$1,startRow-1+$A322,0))</f>
        <v>I.14</v>
      </c>
      <c r="E322" s="1" t="str">
        <f ca="1">IF($B322&gt;rounds,"",OFFSET(AllPairings!E$1,startRow-1+$A322,0))</f>
        <v>F.14</v>
      </c>
      <c r="F322" s="46" t="e">
        <f ca="1">VLOOKUP($C322,OFFSET(ResultsInput!$B$2,($B322-1)*gamesPerRound,0,gamesPerRound,6),5,FALSE)</f>
        <v>#N/A</v>
      </c>
      <c r="G322" s="46" t="e">
        <f ca="1">VLOOKUP($C322,OFFSET(ResultsInput!$B$2,($B322-1)*gamesPerRound,0,gamesPerRound,6),6,FALSE)</f>
        <v>#N/A</v>
      </c>
      <c r="H322" s="87" t="str">
        <f t="shared" ca="1" si="14"/>
        <v>I.14</v>
      </c>
    </row>
    <row r="323" spans="1:8" x14ac:dyDescent="0.2">
      <c r="A323" s="47">
        <v>321</v>
      </c>
      <c r="B323" s="32">
        <f t="shared" si="17"/>
        <v>2</v>
      </c>
      <c r="C323" s="32">
        <f t="shared" si="18"/>
        <v>132</v>
      </c>
      <c r="D323" s="1" t="str">
        <f ca="1">IF($B323&gt;rounds,"",OFFSET(AllPairings!D$1,startRow-1+$A323,0))</f>
        <v>H.14</v>
      </c>
      <c r="E323" s="1" t="str">
        <f ca="1">IF($B323&gt;rounds,"",OFFSET(AllPairings!E$1,startRow-1+$A323,0))</f>
        <v>S.14</v>
      </c>
      <c r="F323" s="46" t="e">
        <f ca="1">VLOOKUP($C323,OFFSET(ResultsInput!$B$2,($B323-1)*gamesPerRound,0,gamesPerRound,6),5,FALSE)</f>
        <v>#N/A</v>
      </c>
      <c r="G323" s="46" t="e">
        <f ca="1">VLOOKUP($C323,OFFSET(ResultsInput!$B$2,($B323-1)*gamesPerRound,0,gamesPerRound,6),6,FALSE)</f>
        <v>#N/A</v>
      </c>
      <c r="H323" s="87" t="str">
        <f t="shared" ref="H323:H386" ca="1" si="19">D323</f>
        <v>H.14</v>
      </c>
    </row>
    <row r="324" spans="1:8" x14ac:dyDescent="0.2">
      <c r="A324" s="47">
        <v>322</v>
      </c>
      <c r="B324" s="32">
        <f t="shared" si="17"/>
        <v>2</v>
      </c>
      <c r="C324" s="32">
        <f t="shared" si="18"/>
        <v>133</v>
      </c>
      <c r="D324" s="1" t="str">
        <f ca="1">IF($B324&gt;rounds,"",OFFSET(AllPairings!D$1,startRow-1+$A324,0))</f>
        <v>N.14</v>
      </c>
      <c r="E324" s="1" t="str">
        <f ca="1">IF($B324&gt;rounds,"",OFFSET(AllPairings!E$1,startRow-1+$A324,0))</f>
        <v>A.14</v>
      </c>
      <c r="F324" s="46" t="e">
        <f ca="1">VLOOKUP($C324,OFFSET(ResultsInput!$B$2,($B324-1)*gamesPerRound,0,gamesPerRound,6),5,FALSE)</f>
        <v>#N/A</v>
      </c>
      <c r="G324" s="46" t="e">
        <f ca="1">VLOOKUP($C324,OFFSET(ResultsInput!$B$2,($B324-1)*gamesPerRound,0,gamesPerRound,6),6,FALSE)</f>
        <v>#N/A</v>
      </c>
      <c r="H324" s="87" t="str">
        <f t="shared" ca="1" si="19"/>
        <v>N.14</v>
      </c>
    </row>
    <row r="325" spans="1:8" x14ac:dyDescent="0.2">
      <c r="A325" s="47">
        <v>323</v>
      </c>
      <c r="B325" s="32">
        <f t="shared" si="17"/>
        <v>2</v>
      </c>
      <c r="C325" s="32">
        <f t="shared" si="18"/>
        <v>134</v>
      </c>
      <c r="D325" s="1" t="str">
        <f ca="1">IF($B325&gt;rounds,"",OFFSET(AllPairings!D$1,startRow-1+$A325,0))</f>
        <v>R.15</v>
      </c>
      <c r="E325" s="1" t="str">
        <f ca="1">IF($B325&gt;rounds,"",OFFSET(AllPairings!E$1,startRow-1+$A325,0))</f>
        <v>Q.15</v>
      </c>
      <c r="F325" s="46" t="e">
        <f ca="1">VLOOKUP($C325,OFFSET(ResultsInput!$B$2,($B325-1)*gamesPerRound,0,gamesPerRound,6),5,FALSE)</f>
        <v>#N/A</v>
      </c>
      <c r="G325" s="46" t="e">
        <f ca="1">VLOOKUP($C325,OFFSET(ResultsInput!$B$2,($B325-1)*gamesPerRound,0,gamesPerRound,6),6,FALSE)</f>
        <v>#N/A</v>
      </c>
      <c r="H325" s="87" t="str">
        <f t="shared" ca="1" si="19"/>
        <v>R.15</v>
      </c>
    </row>
    <row r="326" spans="1:8" x14ac:dyDescent="0.2">
      <c r="A326" s="47">
        <v>324</v>
      </c>
      <c r="B326" s="32">
        <f t="shared" si="17"/>
        <v>2</v>
      </c>
      <c r="C326" s="32">
        <f t="shared" si="18"/>
        <v>135</v>
      </c>
      <c r="D326" s="1" t="str">
        <f ca="1">IF($B326&gt;rounds,"",OFFSET(AllPairings!D$1,startRow-1+$A326,0))</f>
        <v>I.15</v>
      </c>
      <c r="E326" s="1" t="str">
        <f ca="1">IF($B326&gt;rounds,"",OFFSET(AllPairings!E$1,startRow-1+$A326,0))</f>
        <v>O.15</v>
      </c>
      <c r="F326" s="46" t="e">
        <f ca="1">VLOOKUP($C326,OFFSET(ResultsInput!$B$2,($B326-1)*gamesPerRound,0,gamesPerRound,6),5,FALSE)</f>
        <v>#N/A</v>
      </c>
      <c r="G326" s="46" t="e">
        <f ca="1">VLOOKUP($C326,OFFSET(ResultsInput!$B$2,($B326-1)*gamesPerRound,0,gamesPerRound,6),6,FALSE)</f>
        <v>#N/A</v>
      </c>
      <c r="H326" s="87" t="str">
        <f t="shared" ca="1" si="19"/>
        <v>I.15</v>
      </c>
    </row>
    <row r="327" spans="1:8" x14ac:dyDescent="0.2">
      <c r="A327" s="47">
        <v>325</v>
      </c>
      <c r="B327" s="32">
        <f t="shared" si="17"/>
        <v>2</v>
      </c>
      <c r="C327" s="32">
        <f t="shared" si="18"/>
        <v>136</v>
      </c>
      <c r="D327" s="1" t="str">
        <f ca="1">IF($B327&gt;rounds,"",OFFSET(AllPairings!D$1,startRow-1+$A327,0))</f>
        <v>C.15</v>
      </c>
      <c r="E327" s="1" t="str">
        <f ca="1">IF($B327&gt;rounds,"",OFFSET(AllPairings!E$1,startRow-1+$A327,0))</f>
        <v>J.15</v>
      </c>
      <c r="F327" s="46" t="e">
        <f ca="1">VLOOKUP($C327,OFFSET(ResultsInput!$B$2,($B327-1)*gamesPerRound,0,gamesPerRound,6),5,FALSE)</f>
        <v>#N/A</v>
      </c>
      <c r="G327" s="46" t="e">
        <f ca="1">VLOOKUP($C327,OFFSET(ResultsInput!$B$2,($B327-1)*gamesPerRound,0,gamesPerRound,6),6,FALSE)</f>
        <v>#N/A</v>
      </c>
      <c r="H327" s="87" t="str">
        <f t="shared" ca="1" si="19"/>
        <v>C.15</v>
      </c>
    </row>
    <row r="328" spans="1:8" x14ac:dyDescent="0.2">
      <c r="A328" s="47">
        <v>326</v>
      </c>
      <c r="B328" s="32">
        <f t="shared" si="17"/>
        <v>2</v>
      </c>
      <c r="C328" s="32">
        <f t="shared" si="18"/>
        <v>137</v>
      </c>
      <c r="D328" s="1" t="str">
        <f ca="1">IF($B328&gt;rounds,"",OFFSET(AllPairings!D$1,startRow-1+$A328,0))</f>
        <v>P.15</v>
      </c>
      <c r="E328" s="1" t="str">
        <f ca="1">IF($B328&gt;rounds,"",OFFSET(AllPairings!E$1,startRow-1+$A328,0))</f>
        <v>D.15</v>
      </c>
      <c r="F328" s="46" t="e">
        <f ca="1">VLOOKUP($C328,OFFSET(ResultsInput!$B$2,($B328-1)*gamesPerRound,0,gamesPerRound,6),5,FALSE)</f>
        <v>#N/A</v>
      </c>
      <c r="G328" s="46" t="e">
        <f ca="1">VLOOKUP($C328,OFFSET(ResultsInput!$B$2,($B328-1)*gamesPerRound,0,gamesPerRound,6),6,FALSE)</f>
        <v>#N/A</v>
      </c>
      <c r="H328" s="87" t="str">
        <f t="shared" ca="1" si="19"/>
        <v>P.15</v>
      </c>
    </row>
    <row r="329" spans="1:8" x14ac:dyDescent="0.2">
      <c r="A329" s="47">
        <v>327</v>
      </c>
      <c r="B329" s="32">
        <f t="shared" si="17"/>
        <v>2</v>
      </c>
      <c r="C329" s="32">
        <f t="shared" si="18"/>
        <v>138</v>
      </c>
      <c r="D329" s="1" t="str">
        <f ca="1">IF($B329&gt;rounds,"",OFFSET(AllPairings!D$1,startRow-1+$A329,0))</f>
        <v>L.15</v>
      </c>
      <c r="E329" s="1" t="str">
        <f ca="1">IF($B329&gt;rounds,"",OFFSET(AllPairings!E$1,startRow-1+$A329,0))</f>
        <v>A.15</v>
      </c>
      <c r="F329" s="46" t="e">
        <f ca="1">VLOOKUP($C329,OFFSET(ResultsInput!$B$2,($B329-1)*gamesPerRound,0,gamesPerRound,6),5,FALSE)</f>
        <v>#N/A</v>
      </c>
      <c r="G329" s="46" t="e">
        <f ca="1">VLOOKUP($C329,OFFSET(ResultsInput!$B$2,($B329-1)*gamesPerRound,0,gamesPerRound,6),6,FALSE)</f>
        <v>#N/A</v>
      </c>
      <c r="H329" s="87" t="str">
        <f t="shared" ca="1" si="19"/>
        <v>L.15</v>
      </c>
    </row>
    <row r="330" spans="1:8" x14ac:dyDescent="0.2">
      <c r="A330" s="47">
        <v>328</v>
      </c>
      <c r="B330" s="32">
        <f t="shared" si="17"/>
        <v>2</v>
      </c>
      <c r="C330" s="32">
        <f t="shared" si="18"/>
        <v>139</v>
      </c>
      <c r="D330" s="1" t="str">
        <f ca="1">IF($B330&gt;rounds,"",OFFSET(AllPairings!D$1,startRow-1+$A330,0))</f>
        <v>H.15</v>
      </c>
      <c r="E330" s="1" t="str">
        <f ca="1">IF($B330&gt;rounds,"",OFFSET(AllPairings!E$1,startRow-1+$A330,0))</f>
        <v>F.15</v>
      </c>
      <c r="F330" s="46" t="e">
        <f ca="1">VLOOKUP($C330,OFFSET(ResultsInput!$B$2,($B330-1)*gamesPerRound,0,gamesPerRound,6),5,FALSE)</f>
        <v>#N/A</v>
      </c>
      <c r="G330" s="46" t="e">
        <f ca="1">VLOOKUP($C330,OFFSET(ResultsInput!$B$2,($B330-1)*gamesPerRound,0,gamesPerRound,6),6,FALSE)</f>
        <v>#N/A</v>
      </c>
      <c r="H330" s="87" t="str">
        <f t="shared" ca="1" si="19"/>
        <v>H.15</v>
      </c>
    </row>
    <row r="331" spans="1:8" x14ac:dyDescent="0.2">
      <c r="A331" s="47">
        <v>329</v>
      </c>
      <c r="B331" s="32">
        <f t="shared" si="17"/>
        <v>2</v>
      </c>
      <c r="C331" s="32">
        <f t="shared" si="18"/>
        <v>140</v>
      </c>
      <c r="D331" s="1" t="str">
        <f ca="1">IF($B331&gt;rounds,"",OFFSET(AllPairings!D$1,startRow-1+$A331,0))</f>
        <v>N.15</v>
      </c>
      <c r="E331" s="1" t="str">
        <f ca="1">IF($B331&gt;rounds,"",OFFSET(AllPairings!E$1,startRow-1+$A331,0))</f>
        <v>E.15</v>
      </c>
      <c r="F331" s="46" t="e">
        <f ca="1">VLOOKUP($C331,OFFSET(ResultsInput!$B$2,($B331-1)*gamesPerRound,0,gamesPerRound,6),5,FALSE)</f>
        <v>#N/A</v>
      </c>
      <c r="G331" s="46" t="e">
        <f ca="1">VLOOKUP($C331,OFFSET(ResultsInput!$B$2,($B331-1)*gamesPerRound,0,gamesPerRound,6),6,FALSE)</f>
        <v>#N/A</v>
      </c>
      <c r="H331" s="87" t="str">
        <f t="shared" ca="1" si="19"/>
        <v>N.15</v>
      </c>
    </row>
    <row r="332" spans="1:8" x14ac:dyDescent="0.2">
      <c r="A332" s="47">
        <v>330</v>
      </c>
      <c r="B332" s="32">
        <f t="shared" si="17"/>
        <v>2</v>
      </c>
      <c r="C332" s="32">
        <f t="shared" si="18"/>
        <v>141</v>
      </c>
      <c r="D332" s="1" t="str">
        <f ca="1">IF($B332&gt;rounds,"",OFFSET(AllPairings!D$1,startRow-1+$A332,0))</f>
        <v>B.15</v>
      </c>
      <c r="E332" s="1" t="str">
        <f ca="1">IF($B332&gt;rounds,"",OFFSET(AllPairings!E$1,startRow-1+$A332,0))</f>
        <v>G.15</v>
      </c>
      <c r="F332" s="46" t="e">
        <f ca="1">VLOOKUP($C332,OFFSET(ResultsInput!$B$2,($B332-1)*gamesPerRound,0,gamesPerRound,6),5,FALSE)</f>
        <v>#N/A</v>
      </c>
      <c r="G332" s="46" t="e">
        <f ca="1">VLOOKUP($C332,OFFSET(ResultsInput!$B$2,($B332-1)*gamesPerRound,0,gamesPerRound,6),6,FALSE)</f>
        <v>#N/A</v>
      </c>
      <c r="H332" s="87" t="str">
        <f t="shared" ca="1" si="19"/>
        <v>B.15</v>
      </c>
    </row>
    <row r="333" spans="1:8" x14ac:dyDescent="0.2">
      <c r="A333" s="47">
        <v>331</v>
      </c>
      <c r="B333" s="32">
        <f t="shared" si="17"/>
        <v>2</v>
      </c>
      <c r="C333" s="32">
        <f t="shared" si="18"/>
        <v>142</v>
      </c>
      <c r="D333" s="1" t="str">
        <f ca="1">IF($B333&gt;rounds,"",OFFSET(AllPairings!D$1,startRow-1+$A333,0))</f>
        <v>S.15</v>
      </c>
      <c r="E333" s="1" t="str">
        <f ca="1">IF($B333&gt;rounds,"",OFFSET(AllPairings!E$1,startRow-1+$A333,0))</f>
        <v>K.15</v>
      </c>
      <c r="F333" s="46" t="e">
        <f ca="1">VLOOKUP($C333,OFFSET(ResultsInput!$B$2,($B333-1)*gamesPerRound,0,gamesPerRound,6),5,FALSE)</f>
        <v>#N/A</v>
      </c>
      <c r="G333" s="46" t="e">
        <f ca="1">VLOOKUP($C333,OFFSET(ResultsInput!$B$2,($B333-1)*gamesPerRound,0,gamesPerRound,6),6,FALSE)</f>
        <v>#N/A</v>
      </c>
      <c r="H333" s="87" t="str">
        <f t="shared" ca="1" si="19"/>
        <v>S.15</v>
      </c>
    </row>
    <row r="334" spans="1:8" x14ac:dyDescent="0.2">
      <c r="A334" s="47">
        <v>332</v>
      </c>
      <c r="B334" s="32">
        <f t="shared" si="17"/>
        <v>2</v>
      </c>
      <c r="C334" s="32">
        <f t="shared" si="18"/>
        <v>143</v>
      </c>
      <c r="D334" s="1" t="str">
        <f ca="1">IF($B334&gt;rounds,"",OFFSET(AllPairings!D$1,startRow-1+$A334,0))</f>
        <v>P.16</v>
      </c>
      <c r="E334" s="1" t="str">
        <f ca="1">IF($B334&gt;rounds,"",OFFSET(AllPairings!E$1,startRow-1+$A334,0))</f>
        <v>M.15</v>
      </c>
      <c r="F334" s="46" t="e">
        <f ca="1">VLOOKUP($C334,OFFSET(ResultsInput!$B$2,($B334-1)*gamesPerRound,0,gamesPerRound,6),5,FALSE)</f>
        <v>#N/A</v>
      </c>
      <c r="G334" s="46" t="e">
        <f ca="1">VLOOKUP($C334,OFFSET(ResultsInput!$B$2,($B334-1)*gamesPerRound,0,gamesPerRound,6),6,FALSE)</f>
        <v>#N/A</v>
      </c>
      <c r="H334" s="87" t="str">
        <f t="shared" ca="1" si="19"/>
        <v>P.16</v>
      </c>
    </row>
    <row r="335" spans="1:8" x14ac:dyDescent="0.2">
      <c r="A335" s="47">
        <v>333</v>
      </c>
      <c r="B335" s="32">
        <f t="shared" ref="B335:B398" si="20">IF(INT(A335/gamesPerRound)&lt;rounds,1+INT(A335/gamesPerRound),"")</f>
        <v>2</v>
      </c>
      <c r="C335" s="32">
        <f t="shared" ref="C335:C398" si="21">1+MOD(A335,gamesPerRound)</f>
        <v>144</v>
      </c>
      <c r="D335" s="1" t="str">
        <f ca="1">IF($B335&gt;rounds,"",OFFSET(AllPairings!D$1,startRow-1+$A335,0))</f>
        <v>H.16</v>
      </c>
      <c r="E335" s="1" t="str">
        <f ca="1">IF($B335&gt;rounds,"",OFFSET(AllPairings!E$1,startRow-1+$A335,0))</f>
        <v>M.16</v>
      </c>
      <c r="F335" s="46" t="e">
        <f ca="1">VLOOKUP($C335,OFFSET(ResultsInput!$B$2,($B335-1)*gamesPerRound,0,gamesPerRound,6),5,FALSE)</f>
        <v>#N/A</v>
      </c>
      <c r="G335" s="46" t="e">
        <f ca="1">VLOOKUP($C335,OFFSET(ResultsInput!$B$2,($B335-1)*gamesPerRound,0,gamesPerRound,6),6,FALSE)</f>
        <v>#N/A</v>
      </c>
      <c r="H335" s="87" t="str">
        <f t="shared" ca="1" si="19"/>
        <v>H.16</v>
      </c>
    </row>
    <row r="336" spans="1:8" x14ac:dyDescent="0.2">
      <c r="A336" s="47">
        <v>334</v>
      </c>
      <c r="B336" s="32">
        <f t="shared" si="20"/>
        <v>2</v>
      </c>
      <c r="C336" s="32">
        <f t="shared" si="21"/>
        <v>145</v>
      </c>
      <c r="D336" s="1" t="str">
        <f ca="1">IF($B336&gt;rounds,"",OFFSET(AllPairings!D$1,startRow-1+$A336,0))</f>
        <v>G.16</v>
      </c>
      <c r="E336" s="1" t="str">
        <f ca="1">IF($B336&gt;rounds,"",OFFSET(AllPairings!E$1,startRow-1+$A336,0))</f>
        <v>E.16</v>
      </c>
      <c r="F336" s="46" t="e">
        <f ca="1">VLOOKUP($C336,OFFSET(ResultsInput!$B$2,($B336-1)*gamesPerRound,0,gamesPerRound,6),5,FALSE)</f>
        <v>#N/A</v>
      </c>
      <c r="G336" s="46" t="e">
        <f ca="1">VLOOKUP($C336,OFFSET(ResultsInput!$B$2,($B336-1)*gamesPerRound,0,gamesPerRound,6),6,FALSE)</f>
        <v>#N/A</v>
      </c>
      <c r="H336" s="87" t="str">
        <f t="shared" ca="1" si="19"/>
        <v>G.16</v>
      </c>
    </row>
    <row r="337" spans="1:8" x14ac:dyDescent="0.2">
      <c r="A337" s="47">
        <v>335</v>
      </c>
      <c r="B337" s="32">
        <f t="shared" si="20"/>
        <v>2</v>
      </c>
      <c r="C337" s="32">
        <f t="shared" si="21"/>
        <v>146</v>
      </c>
      <c r="D337" s="1" t="str">
        <f ca="1">IF($B337&gt;rounds,"",OFFSET(AllPairings!D$1,startRow-1+$A337,0))</f>
        <v>A.16</v>
      </c>
      <c r="E337" s="1" t="str">
        <f ca="1">IF($B337&gt;rounds,"",OFFSET(AllPairings!E$1,startRow-1+$A337,0))</f>
        <v>R.16</v>
      </c>
      <c r="F337" s="46" t="e">
        <f ca="1">VLOOKUP($C337,OFFSET(ResultsInput!$B$2,($B337-1)*gamesPerRound,0,gamesPerRound,6),5,FALSE)</f>
        <v>#N/A</v>
      </c>
      <c r="G337" s="46" t="e">
        <f ca="1">VLOOKUP($C337,OFFSET(ResultsInput!$B$2,($B337-1)*gamesPerRound,0,gamesPerRound,6),6,FALSE)</f>
        <v>#N/A</v>
      </c>
      <c r="H337" s="87" t="str">
        <f t="shared" ca="1" si="19"/>
        <v>A.16</v>
      </c>
    </row>
    <row r="338" spans="1:8" x14ac:dyDescent="0.2">
      <c r="A338" s="47">
        <v>336</v>
      </c>
      <c r="B338" s="32">
        <f t="shared" si="20"/>
        <v>2</v>
      </c>
      <c r="C338" s="32">
        <f t="shared" si="21"/>
        <v>147</v>
      </c>
      <c r="D338" s="1" t="str">
        <f ca="1">IF($B338&gt;rounds,"",OFFSET(AllPairings!D$1,startRow-1+$A338,0))</f>
        <v>O.16</v>
      </c>
      <c r="E338" s="1" t="str">
        <f ca="1">IF($B338&gt;rounds,"",OFFSET(AllPairings!E$1,startRow-1+$A338,0))</f>
        <v>B.16</v>
      </c>
      <c r="F338" s="46" t="e">
        <f ca="1">VLOOKUP($C338,OFFSET(ResultsInput!$B$2,($B338-1)*gamesPerRound,0,gamesPerRound,6),5,FALSE)</f>
        <v>#N/A</v>
      </c>
      <c r="G338" s="46" t="e">
        <f ca="1">VLOOKUP($C338,OFFSET(ResultsInput!$B$2,($B338-1)*gamesPerRound,0,gamesPerRound,6),6,FALSE)</f>
        <v>#N/A</v>
      </c>
      <c r="H338" s="87" t="str">
        <f t="shared" ca="1" si="19"/>
        <v>O.16</v>
      </c>
    </row>
    <row r="339" spans="1:8" x14ac:dyDescent="0.2">
      <c r="A339" s="47">
        <v>337</v>
      </c>
      <c r="B339" s="32">
        <f t="shared" si="20"/>
        <v>2</v>
      </c>
      <c r="C339" s="32">
        <f t="shared" si="21"/>
        <v>148</v>
      </c>
      <c r="D339" s="1" t="str">
        <f ca="1">IF($B339&gt;rounds,"",OFFSET(AllPairings!D$1,startRow-1+$A339,0))</f>
        <v>F.16</v>
      </c>
      <c r="E339" s="1" t="str">
        <f ca="1">IF($B339&gt;rounds,"",OFFSET(AllPairings!E$1,startRow-1+$A339,0))</f>
        <v>Q.16</v>
      </c>
      <c r="F339" s="46" t="e">
        <f ca="1">VLOOKUP($C339,OFFSET(ResultsInput!$B$2,($B339-1)*gamesPerRound,0,gamesPerRound,6),5,FALSE)</f>
        <v>#N/A</v>
      </c>
      <c r="G339" s="46" t="e">
        <f ca="1">VLOOKUP($C339,OFFSET(ResultsInput!$B$2,($B339-1)*gamesPerRound,0,gamesPerRound,6),6,FALSE)</f>
        <v>#N/A</v>
      </c>
      <c r="H339" s="87" t="str">
        <f t="shared" ca="1" si="19"/>
        <v>F.16</v>
      </c>
    </row>
    <row r="340" spans="1:8" x14ac:dyDescent="0.2">
      <c r="A340" s="47">
        <v>338</v>
      </c>
      <c r="B340" s="32">
        <f t="shared" si="20"/>
        <v>2</v>
      </c>
      <c r="C340" s="32">
        <f t="shared" si="21"/>
        <v>149</v>
      </c>
      <c r="D340" s="1" t="str">
        <f ca="1">IF($B340&gt;rounds,"",OFFSET(AllPairings!D$1,startRow-1+$A340,0))</f>
        <v>S.16</v>
      </c>
      <c r="E340" s="1" t="str">
        <f ca="1">IF($B340&gt;rounds,"",OFFSET(AllPairings!E$1,startRow-1+$A340,0))</f>
        <v>I.16</v>
      </c>
      <c r="F340" s="46" t="e">
        <f ca="1">VLOOKUP($C340,OFFSET(ResultsInput!$B$2,($B340-1)*gamesPerRound,0,gamesPerRound,6),5,FALSE)</f>
        <v>#N/A</v>
      </c>
      <c r="G340" s="46" t="e">
        <f ca="1">VLOOKUP($C340,OFFSET(ResultsInput!$B$2,($B340-1)*gamesPerRound,0,gamesPerRound,6),6,FALSE)</f>
        <v>#N/A</v>
      </c>
      <c r="H340" s="87" t="str">
        <f t="shared" ca="1" si="19"/>
        <v>S.16</v>
      </c>
    </row>
    <row r="341" spans="1:8" x14ac:dyDescent="0.2">
      <c r="A341" s="47">
        <v>339</v>
      </c>
      <c r="B341" s="32">
        <f t="shared" si="20"/>
        <v>2</v>
      </c>
      <c r="C341" s="32">
        <f t="shared" si="21"/>
        <v>150</v>
      </c>
      <c r="D341" s="1" t="str">
        <f ca="1">IF($B341&gt;rounds,"",OFFSET(AllPairings!D$1,startRow-1+$A341,0))</f>
        <v>N.16</v>
      </c>
      <c r="E341" s="1" t="str">
        <f ca="1">IF($B341&gt;rounds,"",OFFSET(AllPairings!E$1,startRow-1+$A341,0))</f>
        <v>J.16</v>
      </c>
      <c r="F341" s="46" t="e">
        <f ca="1">VLOOKUP($C341,OFFSET(ResultsInput!$B$2,($B341-1)*gamesPerRound,0,gamesPerRound,6),5,FALSE)</f>
        <v>#N/A</v>
      </c>
      <c r="G341" s="46" t="e">
        <f ca="1">VLOOKUP($C341,OFFSET(ResultsInput!$B$2,($B341-1)*gamesPerRound,0,gamesPerRound,6),6,FALSE)</f>
        <v>#N/A</v>
      </c>
      <c r="H341" s="87" t="str">
        <f t="shared" ca="1" si="19"/>
        <v>N.16</v>
      </c>
    </row>
    <row r="342" spans="1:8" x14ac:dyDescent="0.2">
      <c r="A342" s="47">
        <v>340</v>
      </c>
      <c r="B342" s="32">
        <f t="shared" si="20"/>
        <v>2</v>
      </c>
      <c r="C342" s="32">
        <f t="shared" si="21"/>
        <v>151</v>
      </c>
      <c r="D342" s="1" t="str">
        <f ca="1">IF($B342&gt;rounds,"",OFFSET(AllPairings!D$1,startRow-1+$A342,0))</f>
        <v>C.16</v>
      </c>
      <c r="E342" s="1" t="str">
        <f ca="1">IF($B342&gt;rounds,"",OFFSET(AllPairings!E$1,startRow-1+$A342,0))</f>
        <v>D.16</v>
      </c>
      <c r="F342" s="46" t="e">
        <f ca="1">VLOOKUP($C342,OFFSET(ResultsInput!$B$2,($B342-1)*gamesPerRound,0,gamesPerRound,6),5,FALSE)</f>
        <v>#N/A</v>
      </c>
      <c r="G342" s="46" t="e">
        <f ca="1">VLOOKUP($C342,OFFSET(ResultsInput!$B$2,($B342-1)*gamesPerRound,0,gamesPerRound,6),6,FALSE)</f>
        <v>#N/A</v>
      </c>
      <c r="H342" s="87" t="str">
        <f t="shared" ca="1" si="19"/>
        <v>C.16</v>
      </c>
    </row>
    <row r="343" spans="1:8" x14ac:dyDescent="0.2">
      <c r="A343" s="47">
        <v>341</v>
      </c>
      <c r="B343" s="32">
        <f t="shared" si="20"/>
        <v>2</v>
      </c>
      <c r="C343" s="32">
        <f t="shared" si="21"/>
        <v>152</v>
      </c>
      <c r="D343" s="1" t="str">
        <f ca="1">IF($B343&gt;rounds,"",OFFSET(AllPairings!D$1,startRow-1+$A343,0))</f>
        <v>K.16</v>
      </c>
      <c r="E343" s="1" t="str">
        <f ca="1">IF($B343&gt;rounds,"",OFFSET(AllPairings!E$1,startRow-1+$A343,0))</f>
        <v>L.16</v>
      </c>
      <c r="F343" s="46" t="e">
        <f ca="1">VLOOKUP($C343,OFFSET(ResultsInput!$B$2,($B343-1)*gamesPerRound,0,gamesPerRound,6),5,FALSE)</f>
        <v>#N/A</v>
      </c>
      <c r="G343" s="46" t="e">
        <f ca="1">VLOOKUP($C343,OFFSET(ResultsInput!$B$2,($B343-1)*gamesPerRound,0,gamesPerRound,6),6,FALSE)</f>
        <v>#N/A</v>
      </c>
      <c r="H343" s="87" t="str">
        <f t="shared" ca="1" si="19"/>
        <v>K.16</v>
      </c>
    </row>
    <row r="344" spans="1:8" x14ac:dyDescent="0.2">
      <c r="A344" s="47">
        <v>342</v>
      </c>
      <c r="B344" s="32">
        <f t="shared" si="20"/>
        <v>2</v>
      </c>
      <c r="C344" s="32">
        <f t="shared" si="21"/>
        <v>153</v>
      </c>
      <c r="D344" s="1" t="str">
        <f ca="1">IF($B344&gt;rounds,"",OFFSET(AllPairings!D$1,startRow-1+$A344,0))</f>
        <v>K.17</v>
      </c>
      <c r="E344" s="1" t="str">
        <f ca="1">IF($B344&gt;rounds,"",OFFSET(AllPairings!E$1,startRow-1+$A344,0))</f>
        <v>R.17</v>
      </c>
      <c r="F344" s="46" t="e">
        <f ca="1">VLOOKUP($C344,OFFSET(ResultsInput!$B$2,($B344-1)*gamesPerRound,0,gamesPerRound,6),5,FALSE)</f>
        <v>#N/A</v>
      </c>
      <c r="G344" s="46" t="e">
        <f ca="1">VLOOKUP($C344,OFFSET(ResultsInput!$B$2,($B344-1)*gamesPerRound,0,gamesPerRound,6),6,FALSE)</f>
        <v>#N/A</v>
      </c>
      <c r="H344" s="87" t="str">
        <f t="shared" ca="1" si="19"/>
        <v>K.17</v>
      </c>
    </row>
    <row r="345" spans="1:8" x14ac:dyDescent="0.2">
      <c r="A345" s="47">
        <v>343</v>
      </c>
      <c r="B345" s="32">
        <f t="shared" si="20"/>
        <v>2</v>
      </c>
      <c r="C345" s="32">
        <f t="shared" si="21"/>
        <v>154</v>
      </c>
      <c r="D345" s="1" t="str">
        <f ca="1">IF($B345&gt;rounds,"",OFFSET(AllPairings!D$1,startRow-1+$A345,0))</f>
        <v>N.17</v>
      </c>
      <c r="E345" s="1" t="str">
        <f ca="1">IF($B345&gt;rounds,"",OFFSET(AllPairings!E$1,startRow-1+$A345,0))</f>
        <v>G.17</v>
      </c>
      <c r="F345" s="46" t="e">
        <f ca="1">VLOOKUP($C345,OFFSET(ResultsInput!$B$2,($B345-1)*gamesPerRound,0,gamesPerRound,6),5,FALSE)</f>
        <v>#N/A</v>
      </c>
      <c r="G345" s="46" t="e">
        <f ca="1">VLOOKUP($C345,OFFSET(ResultsInput!$B$2,($B345-1)*gamesPerRound,0,gamesPerRound,6),6,FALSE)</f>
        <v>#N/A</v>
      </c>
      <c r="H345" s="87" t="str">
        <f t="shared" ca="1" si="19"/>
        <v>N.17</v>
      </c>
    </row>
    <row r="346" spans="1:8" x14ac:dyDescent="0.2">
      <c r="A346" s="47">
        <v>344</v>
      </c>
      <c r="B346" s="32">
        <f t="shared" si="20"/>
        <v>2</v>
      </c>
      <c r="C346" s="32">
        <f t="shared" si="21"/>
        <v>155</v>
      </c>
      <c r="D346" s="1" t="str">
        <f ca="1">IF($B346&gt;rounds,"",OFFSET(AllPairings!D$1,startRow-1+$A346,0))</f>
        <v>C.17</v>
      </c>
      <c r="E346" s="1" t="str">
        <f ca="1">IF($B346&gt;rounds,"",OFFSET(AllPairings!E$1,startRow-1+$A346,0))</f>
        <v>M.17</v>
      </c>
      <c r="F346" s="46" t="e">
        <f ca="1">VLOOKUP($C346,OFFSET(ResultsInput!$B$2,($B346-1)*gamesPerRound,0,gamesPerRound,6),5,FALSE)</f>
        <v>#N/A</v>
      </c>
      <c r="G346" s="46" t="e">
        <f ca="1">VLOOKUP($C346,OFFSET(ResultsInput!$B$2,($B346-1)*gamesPerRound,0,gamesPerRound,6),6,FALSE)</f>
        <v>#N/A</v>
      </c>
      <c r="H346" s="87" t="str">
        <f t="shared" ca="1" si="19"/>
        <v>C.17</v>
      </c>
    </row>
    <row r="347" spans="1:8" x14ac:dyDescent="0.2">
      <c r="A347" s="47">
        <v>345</v>
      </c>
      <c r="B347" s="32">
        <f t="shared" si="20"/>
        <v>2</v>
      </c>
      <c r="C347" s="32">
        <f t="shared" si="21"/>
        <v>156</v>
      </c>
      <c r="D347" s="1" t="str">
        <f ca="1">IF($B347&gt;rounds,"",OFFSET(AllPairings!D$1,startRow-1+$A347,0))</f>
        <v>J.17</v>
      </c>
      <c r="E347" s="1" t="str">
        <f ca="1">IF($B347&gt;rounds,"",OFFSET(AllPairings!E$1,startRow-1+$A347,0))</f>
        <v>L.17</v>
      </c>
      <c r="F347" s="46" t="e">
        <f ca="1">VLOOKUP($C347,OFFSET(ResultsInput!$B$2,($B347-1)*gamesPerRound,0,gamesPerRound,6),5,FALSE)</f>
        <v>#N/A</v>
      </c>
      <c r="G347" s="46" t="e">
        <f ca="1">VLOOKUP($C347,OFFSET(ResultsInput!$B$2,($B347-1)*gamesPerRound,0,gamesPerRound,6),6,FALSE)</f>
        <v>#N/A</v>
      </c>
      <c r="H347" s="87" t="str">
        <f t="shared" ca="1" si="19"/>
        <v>J.17</v>
      </c>
    </row>
    <row r="348" spans="1:8" x14ac:dyDescent="0.2">
      <c r="A348" s="47">
        <v>346</v>
      </c>
      <c r="B348" s="32">
        <f t="shared" si="20"/>
        <v>2</v>
      </c>
      <c r="C348" s="32">
        <f t="shared" si="21"/>
        <v>157</v>
      </c>
      <c r="D348" s="1" t="str">
        <f ca="1">IF($B348&gt;rounds,"",OFFSET(AllPairings!D$1,startRow-1+$A348,0))</f>
        <v>P.17</v>
      </c>
      <c r="E348" s="1" t="str">
        <f ca="1">IF($B348&gt;rounds,"",OFFSET(AllPairings!E$1,startRow-1+$A348,0))</f>
        <v>H.17</v>
      </c>
      <c r="F348" s="46" t="e">
        <f ca="1">VLOOKUP($C348,OFFSET(ResultsInput!$B$2,($B348-1)*gamesPerRound,0,gamesPerRound,6),5,FALSE)</f>
        <v>#N/A</v>
      </c>
      <c r="G348" s="46" t="e">
        <f ca="1">VLOOKUP($C348,OFFSET(ResultsInput!$B$2,($B348-1)*gamesPerRound,0,gamesPerRound,6),6,FALSE)</f>
        <v>#N/A</v>
      </c>
      <c r="H348" s="87" t="str">
        <f t="shared" ca="1" si="19"/>
        <v>P.17</v>
      </c>
    </row>
    <row r="349" spans="1:8" x14ac:dyDescent="0.2">
      <c r="A349" s="47">
        <v>347</v>
      </c>
      <c r="B349" s="32">
        <f t="shared" si="20"/>
        <v>2</v>
      </c>
      <c r="C349" s="32">
        <f t="shared" si="21"/>
        <v>158</v>
      </c>
      <c r="D349" s="1" t="str">
        <f ca="1">IF($B349&gt;rounds,"",OFFSET(AllPairings!D$1,startRow-1+$A349,0))</f>
        <v>D.17</v>
      </c>
      <c r="E349" s="1" t="str">
        <f ca="1">IF($B349&gt;rounds,"",OFFSET(AllPairings!E$1,startRow-1+$A349,0))</f>
        <v>A.17</v>
      </c>
      <c r="F349" s="46" t="e">
        <f ca="1">VLOOKUP($C349,OFFSET(ResultsInput!$B$2,($B349-1)*gamesPerRound,0,gamesPerRound,6),5,FALSE)</f>
        <v>#N/A</v>
      </c>
      <c r="G349" s="46" t="e">
        <f ca="1">VLOOKUP($C349,OFFSET(ResultsInput!$B$2,($B349-1)*gamesPerRound,0,gamesPerRound,6),6,FALSE)</f>
        <v>#N/A</v>
      </c>
      <c r="H349" s="87" t="str">
        <f t="shared" ca="1" si="19"/>
        <v>D.17</v>
      </c>
    </row>
    <row r="350" spans="1:8" x14ac:dyDescent="0.2">
      <c r="A350" s="47">
        <v>348</v>
      </c>
      <c r="B350" s="32">
        <f t="shared" si="20"/>
        <v>2</v>
      </c>
      <c r="C350" s="32">
        <f t="shared" si="21"/>
        <v>159</v>
      </c>
      <c r="D350" s="1" t="str">
        <f ca="1">IF($B350&gt;rounds,"",OFFSET(AllPairings!D$1,startRow-1+$A350,0))</f>
        <v>B.17</v>
      </c>
      <c r="E350" s="1" t="str">
        <f ca="1">IF($B350&gt;rounds,"",OFFSET(AllPairings!E$1,startRow-1+$A350,0))</f>
        <v>I.17</v>
      </c>
      <c r="F350" s="46" t="e">
        <f ca="1">VLOOKUP($C350,OFFSET(ResultsInput!$B$2,($B350-1)*gamesPerRound,0,gamesPerRound,6),5,FALSE)</f>
        <v>#N/A</v>
      </c>
      <c r="G350" s="46" t="e">
        <f ca="1">VLOOKUP($C350,OFFSET(ResultsInput!$B$2,($B350-1)*gamesPerRound,0,gamesPerRound,6),6,FALSE)</f>
        <v>#N/A</v>
      </c>
      <c r="H350" s="87" t="str">
        <f t="shared" ca="1" si="19"/>
        <v>B.17</v>
      </c>
    </row>
    <row r="351" spans="1:8" x14ac:dyDescent="0.2">
      <c r="A351" s="47">
        <v>349</v>
      </c>
      <c r="B351" s="32">
        <f t="shared" si="20"/>
        <v>2</v>
      </c>
      <c r="C351" s="32">
        <f t="shared" si="21"/>
        <v>160</v>
      </c>
      <c r="D351" s="1" t="str">
        <f ca="1">IF($B351&gt;rounds,"",OFFSET(AllPairings!D$1,startRow-1+$A351,0))</f>
        <v>Q.17</v>
      </c>
      <c r="E351" s="1" t="str">
        <f ca="1">IF($B351&gt;rounds,"",OFFSET(AllPairings!E$1,startRow-1+$A351,0))</f>
        <v>E.17</v>
      </c>
      <c r="F351" s="46" t="e">
        <f ca="1">VLOOKUP($C351,OFFSET(ResultsInput!$B$2,($B351-1)*gamesPerRound,0,gamesPerRound,6),5,FALSE)</f>
        <v>#N/A</v>
      </c>
      <c r="G351" s="46" t="e">
        <f ca="1">VLOOKUP($C351,OFFSET(ResultsInput!$B$2,($B351-1)*gamesPerRound,0,gamesPerRound,6),6,FALSE)</f>
        <v>#N/A</v>
      </c>
      <c r="H351" s="87" t="str">
        <f t="shared" ca="1" si="19"/>
        <v>Q.17</v>
      </c>
    </row>
    <row r="352" spans="1:8" x14ac:dyDescent="0.2">
      <c r="A352" s="47">
        <v>350</v>
      </c>
      <c r="B352" s="32">
        <f t="shared" si="20"/>
        <v>2</v>
      </c>
      <c r="C352" s="32">
        <f t="shared" si="21"/>
        <v>161</v>
      </c>
      <c r="D352" s="1" t="str">
        <f ca="1">IF($B352&gt;rounds,"",OFFSET(AllPairings!D$1,startRow-1+$A352,0))</f>
        <v>O.17</v>
      </c>
      <c r="E352" s="1" t="str">
        <f ca="1">IF($B352&gt;rounds,"",OFFSET(AllPairings!E$1,startRow-1+$A352,0))</f>
        <v>S.17</v>
      </c>
      <c r="F352" s="46" t="e">
        <f ca="1">VLOOKUP($C352,OFFSET(ResultsInput!$B$2,($B352-1)*gamesPerRound,0,gamesPerRound,6),5,FALSE)</f>
        <v>#N/A</v>
      </c>
      <c r="G352" s="46" t="e">
        <f ca="1">VLOOKUP($C352,OFFSET(ResultsInput!$B$2,($B352-1)*gamesPerRound,0,gamesPerRound,6),6,FALSE)</f>
        <v>#N/A</v>
      </c>
      <c r="H352" s="87" t="str">
        <f t="shared" ca="1" si="19"/>
        <v>O.17</v>
      </c>
    </row>
    <row r="353" spans="1:8" x14ac:dyDescent="0.2">
      <c r="A353" s="47">
        <v>351</v>
      </c>
      <c r="B353" s="32">
        <f t="shared" si="20"/>
        <v>2</v>
      </c>
      <c r="C353" s="32">
        <f t="shared" si="21"/>
        <v>162</v>
      </c>
      <c r="D353" s="1" t="str">
        <f ca="1">IF($B353&gt;rounds,"",OFFSET(AllPairings!D$1,startRow-1+$A353,0))</f>
        <v>K.18</v>
      </c>
      <c r="E353" s="1" t="str">
        <f ca="1">IF($B353&gt;rounds,"",OFFSET(AllPairings!E$1,startRow-1+$A353,0))</f>
        <v>F.17</v>
      </c>
      <c r="F353" s="46" t="e">
        <f ca="1">VLOOKUP($C353,OFFSET(ResultsInput!$B$2,($B353-1)*gamesPerRound,0,gamesPerRound,6),5,FALSE)</f>
        <v>#N/A</v>
      </c>
      <c r="G353" s="46" t="e">
        <f ca="1">VLOOKUP($C353,OFFSET(ResultsInput!$B$2,($B353-1)*gamesPerRound,0,gamesPerRound,6),6,FALSE)</f>
        <v>#N/A</v>
      </c>
      <c r="H353" s="87" t="str">
        <f t="shared" ca="1" si="19"/>
        <v>K.18</v>
      </c>
    </row>
    <row r="354" spans="1:8" x14ac:dyDescent="0.2">
      <c r="A354" s="47">
        <v>352</v>
      </c>
      <c r="B354" s="32">
        <f t="shared" si="20"/>
        <v>2</v>
      </c>
      <c r="C354" s="32">
        <f t="shared" si="21"/>
        <v>163</v>
      </c>
      <c r="D354" s="1" t="str">
        <f ca="1">IF($B354&gt;rounds,"",OFFSET(AllPairings!D$1,startRow-1+$A354,0))</f>
        <v>R.18</v>
      </c>
      <c r="E354" s="1" t="str">
        <f ca="1">IF($B354&gt;rounds,"",OFFSET(AllPairings!E$1,startRow-1+$A354,0))</f>
        <v>J.18</v>
      </c>
      <c r="F354" s="46" t="e">
        <f ca="1">VLOOKUP($C354,OFFSET(ResultsInput!$B$2,($B354-1)*gamesPerRound,0,gamesPerRound,6),5,FALSE)</f>
        <v>#N/A</v>
      </c>
      <c r="G354" s="46" t="e">
        <f ca="1">VLOOKUP($C354,OFFSET(ResultsInput!$B$2,($B354-1)*gamesPerRound,0,gamesPerRound,6),6,FALSE)</f>
        <v>#N/A</v>
      </c>
      <c r="H354" s="87" t="str">
        <f t="shared" ca="1" si="19"/>
        <v>R.18</v>
      </c>
    </row>
    <row r="355" spans="1:8" x14ac:dyDescent="0.2">
      <c r="A355" s="47">
        <v>353</v>
      </c>
      <c r="B355" s="32">
        <f t="shared" si="20"/>
        <v>2</v>
      </c>
      <c r="C355" s="32">
        <f t="shared" si="21"/>
        <v>164</v>
      </c>
      <c r="D355" s="1" t="str">
        <f ca="1">IF($B355&gt;rounds,"",OFFSET(AllPairings!D$1,startRow-1+$A355,0))</f>
        <v>A.18</v>
      </c>
      <c r="E355" s="1" t="str">
        <f ca="1">IF($B355&gt;rounds,"",OFFSET(AllPairings!E$1,startRow-1+$A355,0))</f>
        <v>Q.18</v>
      </c>
      <c r="F355" s="46" t="e">
        <f ca="1">VLOOKUP($C355,OFFSET(ResultsInput!$B$2,($B355-1)*gamesPerRound,0,gamesPerRound,6),5,FALSE)</f>
        <v>#N/A</v>
      </c>
      <c r="G355" s="46" t="e">
        <f ca="1">VLOOKUP($C355,OFFSET(ResultsInput!$B$2,($B355-1)*gamesPerRound,0,gamesPerRound,6),6,FALSE)</f>
        <v>#N/A</v>
      </c>
      <c r="H355" s="87" t="str">
        <f t="shared" ca="1" si="19"/>
        <v>A.18</v>
      </c>
    </row>
    <row r="356" spans="1:8" x14ac:dyDescent="0.2">
      <c r="A356" s="47">
        <v>354</v>
      </c>
      <c r="B356" s="32">
        <f t="shared" si="20"/>
        <v>2</v>
      </c>
      <c r="C356" s="32">
        <f t="shared" si="21"/>
        <v>165</v>
      </c>
      <c r="D356" s="1" t="str">
        <f ca="1">IF($B356&gt;rounds,"",OFFSET(AllPairings!D$1,startRow-1+$A356,0))</f>
        <v>S.18</v>
      </c>
      <c r="E356" s="1" t="str">
        <f ca="1">IF($B356&gt;rounds,"",OFFSET(AllPairings!E$1,startRow-1+$A356,0))</f>
        <v>E.18</v>
      </c>
      <c r="F356" s="46" t="e">
        <f ca="1">VLOOKUP($C356,OFFSET(ResultsInput!$B$2,($B356-1)*gamesPerRound,0,gamesPerRound,6),5,FALSE)</f>
        <v>#N/A</v>
      </c>
      <c r="G356" s="46" t="e">
        <f ca="1">VLOOKUP($C356,OFFSET(ResultsInput!$B$2,($B356-1)*gamesPerRound,0,gamesPerRound,6),6,FALSE)</f>
        <v>#N/A</v>
      </c>
      <c r="H356" s="87" t="str">
        <f t="shared" ca="1" si="19"/>
        <v>S.18</v>
      </c>
    </row>
    <row r="357" spans="1:8" x14ac:dyDescent="0.2">
      <c r="A357" s="47">
        <v>355</v>
      </c>
      <c r="B357" s="32">
        <f t="shared" si="20"/>
        <v>2</v>
      </c>
      <c r="C357" s="32">
        <f t="shared" si="21"/>
        <v>166</v>
      </c>
      <c r="D357" s="1" t="str">
        <f ca="1">IF($B357&gt;rounds,"",OFFSET(AllPairings!D$1,startRow-1+$A357,0))</f>
        <v>M.18</v>
      </c>
      <c r="E357" s="1" t="str">
        <f ca="1">IF($B357&gt;rounds,"",OFFSET(AllPairings!E$1,startRow-1+$A357,0))</f>
        <v>D.18</v>
      </c>
      <c r="F357" s="46" t="e">
        <f ca="1">VLOOKUP($C357,OFFSET(ResultsInput!$B$2,($B357-1)*gamesPerRound,0,gamesPerRound,6),5,FALSE)</f>
        <v>#N/A</v>
      </c>
      <c r="G357" s="46" t="e">
        <f ca="1">VLOOKUP($C357,OFFSET(ResultsInput!$B$2,($B357-1)*gamesPerRound,0,gamesPerRound,6),6,FALSE)</f>
        <v>#N/A</v>
      </c>
      <c r="H357" s="87" t="str">
        <f t="shared" ca="1" si="19"/>
        <v>M.18</v>
      </c>
    </row>
    <row r="358" spans="1:8" x14ac:dyDescent="0.2">
      <c r="A358" s="47">
        <v>356</v>
      </c>
      <c r="B358" s="32">
        <f t="shared" si="20"/>
        <v>2</v>
      </c>
      <c r="C358" s="32">
        <f t="shared" si="21"/>
        <v>167</v>
      </c>
      <c r="D358" s="1" t="str">
        <f ca="1">IF($B358&gt;rounds,"",OFFSET(AllPairings!D$1,startRow-1+$A358,0))</f>
        <v>O.18</v>
      </c>
      <c r="E358" s="1" t="str">
        <f ca="1">IF($B358&gt;rounds,"",OFFSET(AllPairings!E$1,startRow-1+$A358,0))</f>
        <v>N.18</v>
      </c>
      <c r="F358" s="46" t="e">
        <f ca="1">VLOOKUP($C358,OFFSET(ResultsInput!$B$2,($B358-1)*gamesPerRound,0,gamesPerRound,6),5,FALSE)</f>
        <v>#N/A</v>
      </c>
      <c r="G358" s="46" t="e">
        <f ca="1">VLOOKUP($C358,OFFSET(ResultsInput!$B$2,($B358-1)*gamesPerRound,0,gamesPerRound,6),6,FALSE)</f>
        <v>#N/A</v>
      </c>
      <c r="H358" s="87" t="str">
        <f t="shared" ca="1" si="19"/>
        <v>O.18</v>
      </c>
    </row>
    <row r="359" spans="1:8" x14ac:dyDescent="0.2">
      <c r="A359" s="47">
        <v>357</v>
      </c>
      <c r="B359" s="32">
        <f t="shared" si="20"/>
        <v>2</v>
      </c>
      <c r="C359" s="32">
        <f t="shared" si="21"/>
        <v>168</v>
      </c>
      <c r="D359" s="1" t="str">
        <f ca="1">IF($B359&gt;rounds,"",OFFSET(AllPairings!D$1,startRow-1+$A359,0))</f>
        <v>B.18</v>
      </c>
      <c r="E359" s="1" t="str">
        <f ca="1">IF($B359&gt;rounds,"",OFFSET(AllPairings!E$1,startRow-1+$A359,0))</f>
        <v>H.18</v>
      </c>
      <c r="F359" s="46" t="e">
        <f ca="1">VLOOKUP($C359,OFFSET(ResultsInput!$B$2,($B359-1)*gamesPerRound,0,gamesPerRound,6),5,FALSE)</f>
        <v>#N/A</v>
      </c>
      <c r="G359" s="46" t="e">
        <f ca="1">VLOOKUP($C359,OFFSET(ResultsInput!$B$2,($B359-1)*gamesPerRound,0,gamesPerRound,6),6,FALSE)</f>
        <v>#N/A</v>
      </c>
      <c r="H359" s="87" t="str">
        <f t="shared" ca="1" si="19"/>
        <v>B.18</v>
      </c>
    </row>
    <row r="360" spans="1:8" x14ac:dyDescent="0.2">
      <c r="A360" s="47">
        <v>358</v>
      </c>
      <c r="B360" s="32">
        <f t="shared" si="20"/>
        <v>2</v>
      </c>
      <c r="C360" s="32">
        <f t="shared" si="21"/>
        <v>169</v>
      </c>
      <c r="D360" s="1" t="str">
        <f ca="1">IF($B360&gt;rounds,"",OFFSET(AllPairings!D$1,startRow-1+$A360,0))</f>
        <v>G.18</v>
      </c>
      <c r="E360" s="1" t="str">
        <f ca="1">IF($B360&gt;rounds,"",OFFSET(AllPairings!E$1,startRow-1+$A360,0))</f>
        <v>P.18</v>
      </c>
      <c r="F360" s="46" t="e">
        <f ca="1">VLOOKUP($C360,OFFSET(ResultsInput!$B$2,($B360-1)*gamesPerRound,0,gamesPerRound,6),5,FALSE)</f>
        <v>#N/A</v>
      </c>
      <c r="G360" s="46" t="e">
        <f ca="1">VLOOKUP($C360,OFFSET(ResultsInput!$B$2,($B360-1)*gamesPerRound,0,gamesPerRound,6),6,FALSE)</f>
        <v>#N/A</v>
      </c>
      <c r="H360" s="87" t="str">
        <f t="shared" ca="1" si="19"/>
        <v>G.18</v>
      </c>
    </row>
    <row r="361" spans="1:8" x14ac:dyDescent="0.2">
      <c r="A361" s="47">
        <v>359</v>
      </c>
      <c r="B361" s="32">
        <f t="shared" si="20"/>
        <v>2</v>
      </c>
      <c r="C361" s="32">
        <f t="shared" si="21"/>
        <v>170</v>
      </c>
      <c r="D361" s="1" t="str">
        <f ca="1">IF($B361&gt;rounds,"",OFFSET(AllPairings!D$1,startRow-1+$A361,0))</f>
        <v>C.18</v>
      </c>
      <c r="E361" s="1" t="str">
        <f ca="1">IF($B361&gt;rounds,"",OFFSET(AllPairings!E$1,startRow-1+$A361,0))</f>
        <v>L.18</v>
      </c>
      <c r="F361" s="46" t="e">
        <f ca="1">VLOOKUP($C361,OFFSET(ResultsInput!$B$2,($B361-1)*gamesPerRound,0,gamesPerRound,6),5,FALSE)</f>
        <v>#N/A</v>
      </c>
      <c r="G361" s="46" t="e">
        <f ca="1">VLOOKUP($C361,OFFSET(ResultsInput!$B$2,($B361-1)*gamesPerRound,0,gamesPerRound,6),6,FALSE)</f>
        <v>#N/A</v>
      </c>
      <c r="H361" s="87" t="str">
        <f t="shared" ca="1" si="19"/>
        <v>C.18</v>
      </c>
    </row>
    <row r="362" spans="1:8" x14ac:dyDescent="0.2">
      <c r="A362" s="47">
        <v>360</v>
      </c>
      <c r="B362" s="32">
        <f t="shared" si="20"/>
        <v>2</v>
      </c>
      <c r="C362" s="32">
        <f t="shared" si="21"/>
        <v>171</v>
      </c>
      <c r="D362" s="1" t="str">
        <f ca="1">IF($B362&gt;rounds,"",OFFSET(AllPairings!D$1,startRow-1+$A362,0))</f>
        <v>I.18</v>
      </c>
      <c r="E362" s="1" t="str">
        <f ca="1">IF($B362&gt;rounds,"",OFFSET(AllPairings!E$1,startRow-1+$A362,0))</f>
        <v>F.18</v>
      </c>
      <c r="F362" s="46" t="e">
        <f ca="1">VLOOKUP($C362,OFFSET(ResultsInput!$B$2,($B362-1)*gamesPerRound,0,gamesPerRound,6),5,FALSE)</f>
        <v>#N/A</v>
      </c>
      <c r="G362" s="46" t="e">
        <f ca="1">VLOOKUP($C362,OFFSET(ResultsInput!$B$2,($B362-1)*gamesPerRound,0,gamesPerRound,6),6,FALSE)</f>
        <v>#N/A</v>
      </c>
      <c r="H362" s="87" t="str">
        <f t="shared" ca="1" si="19"/>
        <v>I.18</v>
      </c>
    </row>
    <row r="363" spans="1:8" x14ac:dyDescent="0.2">
      <c r="A363" s="47">
        <v>361</v>
      </c>
      <c r="B363" s="32">
        <f t="shared" si="20"/>
        <v>2</v>
      </c>
      <c r="C363" s="32">
        <f t="shared" si="21"/>
        <v>172</v>
      </c>
      <c r="D363" s="1" t="str">
        <f ca="1">IF($B363&gt;rounds,"",OFFSET(AllPairings!D$1,startRow-1+$A363,0))</f>
        <v>G.19</v>
      </c>
      <c r="E363" s="1" t="str">
        <f ca="1">IF($B363&gt;rounds,"",OFFSET(AllPairings!E$1,startRow-1+$A363,0))</f>
        <v>D.19</v>
      </c>
      <c r="F363" s="46" t="e">
        <f ca="1">VLOOKUP($C363,OFFSET(ResultsInput!$B$2,($B363-1)*gamesPerRound,0,gamesPerRound,6),5,FALSE)</f>
        <v>#N/A</v>
      </c>
      <c r="G363" s="46" t="e">
        <f ca="1">VLOOKUP($C363,OFFSET(ResultsInput!$B$2,($B363-1)*gamesPerRound,0,gamesPerRound,6),6,FALSE)</f>
        <v>#N/A</v>
      </c>
      <c r="H363" s="87" t="str">
        <f t="shared" ca="1" si="19"/>
        <v>G.19</v>
      </c>
    </row>
    <row r="364" spans="1:8" x14ac:dyDescent="0.2">
      <c r="A364" s="47">
        <v>362</v>
      </c>
      <c r="B364" s="32">
        <f t="shared" si="20"/>
        <v>2</v>
      </c>
      <c r="C364" s="32">
        <f t="shared" si="21"/>
        <v>173</v>
      </c>
      <c r="D364" s="1" t="str">
        <f ca="1">IF($B364&gt;rounds,"",OFFSET(AllPairings!D$1,startRow-1+$A364,0))</f>
        <v>A.19</v>
      </c>
      <c r="E364" s="1" t="str">
        <f ca="1">IF($B364&gt;rounds,"",OFFSET(AllPairings!E$1,startRow-1+$A364,0))</f>
        <v>Q.19</v>
      </c>
      <c r="F364" s="46" t="e">
        <f ca="1">VLOOKUP($C364,OFFSET(ResultsInput!$B$2,($B364-1)*gamesPerRound,0,gamesPerRound,6),5,FALSE)</f>
        <v>#N/A</v>
      </c>
      <c r="G364" s="46" t="e">
        <f ca="1">VLOOKUP($C364,OFFSET(ResultsInput!$B$2,($B364-1)*gamesPerRound,0,gamesPerRound,6),6,FALSE)</f>
        <v>#N/A</v>
      </c>
      <c r="H364" s="87" t="str">
        <f t="shared" ca="1" si="19"/>
        <v>A.19</v>
      </c>
    </row>
    <row r="365" spans="1:8" x14ac:dyDescent="0.2">
      <c r="A365" s="47">
        <v>363</v>
      </c>
      <c r="B365" s="32">
        <f t="shared" si="20"/>
        <v>2</v>
      </c>
      <c r="C365" s="32">
        <f t="shared" si="21"/>
        <v>174</v>
      </c>
      <c r="D365" s="1" t="str">
        <f ca="1">IF($B365&gt;rounds,"",OFFSET(AllPairings!D$1,startRow-1+$A365,0))</f>
        <v>E.19</v>
      </c>
      <c r="E365" s="1" t="str">
        <f ca="1">IF($B365&gt;rounds,"",OFFSET(AllPairings!E$1,startRow-1+$A365,0))</f>
        <v>P.19</v>
      </c>
      <c r="F365" s="46" t="e">
        <f ca="1">VLOOKUP($C365,OFFSET(ResultsInput!$B$2,($B365-1)*gamesPerRound,0,gamesPerRound,6),5,FALSE)</f>
        <v>#N/A</v>
      </c>
      <c r="G365" s="46" t="e">
        <f ca="1">VLOOKUP($C365,OFFSET(ResultsInput!$B$2,($B365-1)*gamesPerRound,0,gamesPerRound,6),6,FALSE)</f>
        <v>#N/A</v>
      </c>
      <c r="H365" s="87" t="str">
        <f t="shared" ca="1" si="19"/>
        <v>E.19</v>
      </c>
    </row>
    <row r="366" spans="1:8" x14ac:dyDescent="0.2">
      <c r="A366" s="47">
        <v>364</v>
      </c>
      <c r="B366" s="32">
        <f t="shared" si="20"/>
        <v>2</v>
      </c>
      <c r="C366" s="32">
        <f t="shared" si="21"/>
        <v>175</v>
      </c>
      <c r="D366" s="1" t="str">
        <f ca="1">IF($B366&gt;rounds,"",OFFSET(AllPairings!D$1,startRow-1+$A366,0))</f>
        <v>I.19</v>
      </c>
      <c r="E366" s="1" t="str">
        <f ca="1">IF($B366&gt;rounds,"",OFFSET(AllPairings!E$1,startRow-1+$A366,0))</f>
        <v>N.19</v>
      </c>
      <c r="F366" s="46" t="e">
        <f ca="1">VLOOKUP($C366,OFFSET(ResultsInput!$B$2,($B366-1)*gamesPerRound,0,gamesPerRound,6),5,FALSE)</f>
        <v>#N/A</v>
      </c>
      <c r="G366" s="46" t="e">
        <f ca="1">VLOOKUP($C366,OFFSET(ResultsInput!$B$2,($B366-1)*gamesPerRound,0,gamesPerRound,6),6,FALSE)</f>
        <v>#N/A</v>
      </c>
      <c r="H366" s="87" t="str">
        <f t="shared" ca="1" si="19"/>
        <v>I.19</v>
      </c>
    </row>
    <row r="367" spans="1:8" x14ac:dyDescent="0.2">
      <c r="A367" s="47">
        <v>365</v>
      </c>
      <c r="B367" s="32">
        <f t="shared" si="20"/>
        <v>2</v>
      </c>
      <c r="C367" s="32">
        <f t="shared" si="21"/>
        <v>176</v>
      </c>
      <c r="D367" s="1" t="str">
        <f ca="1">IF($B367&gt;rounds,"",OFFSET(AllPairings!D$1,startRow-1+$A367,0))</f>
        <v>L.19</v>
      </c>
      <c r="E367" s="1" t="str">
        <f ca="1">IF($B367&gt;rounds,"",OFFSET(AllPairings!E$1,startRow-1+$A367,0))</f>
        <v>M.19</v>
      </c>
      <c r="F367" s="46" t="e">
        <f ca="1">VLOOKUP($C367,OFFSET(ResultsInput!$B$2,($B367-1)*gamesPerRound,0,gamesPerRound,6),5,FALSE)</f>
        <v>#N/A</v>
      </c>
      <c r="G367" s="46" t="e">
        <f ca="1">VLOOKUP($C367,OFFSET(ResultsInput!$B$2,($B367-1)*gamesPerRound,0,gamesPerRound,6),6,FALSE)</f>
        <v>#N/A</v>
      </c>
      <c r="H367" s="87" t="str">
        <f t="shared" ca="1" si="19"/>
        <v>L.19</v>
      </c>
    </row>
    <row r="368" spans="1:8" x14ac:dyDescent="0.2">
      <c r="A368" s="47">
        <v>366</v>
      </c>
      <c r="B368" s="32">
        <f t="shared" si="20"/>
        <v>2</v>
      </c>
      <c r="C368" s="32">
        <f t="shared" si="21"/>
        <v>177</v>
      </c>
      <c r="D368" s="1" t="str">
        <f ca="1">IF($B368&gt;rounds,"",OFFSET(AllPairings!D$1,startRow-1+$A368,0))</f>
        <v>R.19</v>
      </c>
      <c r="E368" s="1" t="str">
        <f ca="1">IF($B368&gt;rounds,"",OFFSET(AllPairings!E$1,startRow-1+$A368,0))</f>
        <v>B.19</v>
      </c>
      <c r="F368" s="46" t="e">
        <f ca="1">VLOOKUP($C368,OFFSET(ResultsInput!$B$2,($B368-1)*gamesPerRound,0,gamesPerRound,6),5,FALSE)</f>
        <v>#N/A</v>
      </c>
      <c r="G368" s="46" t="e">
        <f ca="1">VLOOKUP($C368,OFFSET(ResultsInput!$B$2,($B368-1)*gamesPerRound,0,gamesPerRound,6),6,FALSE)</f>
        <v>#N/A</v>
      </c>
      <c r="H368" s="87" t="str">
        <f t="shared" ca="1" si="19"/>
        <v>R.19</v>
      </c>
    </row>
    <row r="369" spans="1:8" x14ac:dyDescent="0.2">
      <c r="A369" s="47">
        <v>367</v>
      </c>
      <c r="B369" s="32">
        <f t="shared" si="20"/>
        <v>2</v>
      </c>
      <c r="C369" s="32">
        <f t="shared" si="21"/>
        <v>178</v>
      </c>
      <c r="D369" s="1" t="str">
        <f ca="1">IF($B369&gt;rounds,"",OFFSET(AllPairings!D$1,startRow-1+$A369,0))</f>
        <v>J.19</v>
      </c>
      <c r="E369" s="1" t="str">
        <f ca="1">IF($B369&gt;rounds,"",OFFSET(AllPairings!E$1,startRow-1+$A369,0))</f>
        <v>H.19</v>
      </c>
      <c r="F369" s="46" t="e">
        <f ca="1">VLOOKUP($C369,OFFSET(ResultsInput!$B$2,($B369-1)*gamesPerRound,0,gamesPerRound,6),5,FALSE)</f>
        <v>#N/A</v>
      </c>
      <c r="G369" s="46" t="e">
        <f ca="1">VLOOKUP($C369,OFFSET(ResultsInput!$B$2,($B369-1)*gamesPerRound,0,gamesPerRound,6),6,FALSE)</f>
        <v>#N/A</v>
      </c>
      <c r="H369" s="87" t="str">
        <f t="shared" ca="1" si="19"/>
        <v>J.19</v>
      </c>
    </row>
    <row r="370" spans="1:8" x14ac:dyDescent="0.2">
      <c r="A370" s="47">
        <v>368</v>
      </c>
      <c r="B370" s="32">
        <f t="shared" si="20"/>
        <v>2</v>
      </c>
      <c r="C370" s="32">
        <f t="shared" si="21"/>
        <v>179</v>
      </c>
      <c r="D370" s="1" t="str">
        <f ca="1">IF($B370&gt;rounds,"",OFFSET(AllPairings!D$1,startRow-1+$A370,0))</f>
        <v>K.19</v>
      </c>
      <c r="E370" s="1" t="str">
        <f ca="1">IF($B370&gt;rounds,"",OFFSET(AllPairings!E$1,startRow-1+$A370,0))</f>
        <v>C.19</v>
      </c>
      <c r="F370" s="46" t="e">
        <f ca="1">VLOOKUP($C370,OFFSET(ResultsInput!$B$2,($B370-1)*gamesPerRound,0,gamesPerRound,6),5,FALSE)</f>
        <v>#N/A</v>
      </c>
      <c r="G370" s="46" t="e">
        <f ca="1">VLOOKUP($C370,OFFSET(ResultsInput!$B$2,($B370-1)*gamesPerRound,0,gamesPerRound,6),6,FALSE)</f>
        <v>#N/A</v>
      </c>
      <c r="H370" s="87" t="str">
        <f t="shared" ca="1" si="19"/>
        <v>K.19</v>
      </c>
    </row>
    <row r="371" spans="1:8" x14ac:dyDescent="0.2">
      <c r="A371" s="47">
        <v>369</v>
      </c>
      <c r="B371" s="32">
        <f t="shared" si="20"/>
        <v>2</v>
      </c>
      <c r="C371" s="32">
        <f t="shared" si="21"/>
        <v>180</v>
      </c>
      <c r="D371" s="1" t="str">
        <f ca="1">IF($B371&gt;rounds,"",OFFSET(AllPairings!D$1,startRow-1+$A371,0))</f>
        <v>O.19</v>
      </c>
      <c r="E371" s="1" t="str">
        <f ca="1">IF($B371&gt;rounds,"",OFFSET(AllPairings!E$1,startRow-1+$A371,0))</f>
        <v>F.19</v>
      </c>
      <c r="F371" s="46" t="e">
        <f ca="1">VLOOKUP($C371,OFFSET(ResultsInput!$B$2,($B371-1)*gamesPerRound,0,gamesPerRound,6),5,FALSE)</f>
        <v>#N/A</v>
      </c>
      <c r="G371" s="46" t="e">
        <f ca="1">VLOOKUP($C371,OFFSET(ResultsInput!$B$2,($B371-1)*gamesPerRound,0,gamesPerRound,6),6,FALSE)</f>
        <v>#N/A</v>
      </c>
      <c r="H371" s="87" t="str">
        <f t="shared" ca="1" si="19"/>
        <v>O.19</v>
      </c>
    </row>
    <row r="372" spans="1:8" x14ac:dyDescent="0.2">
      <c r="A372" s="47">
        <v>370</v>
      </c>
      <c r="B372" s="32">
        <f t="shared" si="20"/>
        <v>2</v>
      </c>
      <c r="C372" s="32">
        <f t="shared" si="21"/>
        <v>181</v>
      </c>
      <c r="D372" s="1" t="str">
        <f ca="1">IF($B372&gt;rounds,"",OFFSET(AllPairings!D$1,startRow-1+$A372,0))</f>
        <v>F.20</v>
      </c>
      <c r="E372" s="1" t="str">
        <f ca="1">IF($B372&gt;rounds,"",OFFSET(AllPairings!E$1,startRow-1+$A372,0))</f>
        <v>S.19</v>
      </c>
      <c r="F372" s="46" t="e">
        <f ca="1">VLOOKUP($C372,OFFSET(ResultsInput!$B$2,($B372-1)*gamesPerRound,0,gamesPerRound,6),5,FALSE)</f>
        <v>#N/A</v>
      </c>
      <c r="G372" s="46" t="e">
        <f ca="1">VLOOKUP($C372,OFFSET(ResultsInput!$B$2,($B372-1)*gamesPerRound,0,gamesPerRound,6),6,FALSE)</f>
        <v>#N/A</v>
      </c>
      <c r="H372" s="87" t="str">
        <f t="shared" ca="1" si="19"/>
        <v>F.20</v>
      </c>
    </row>
    <row r="373" spans="1:8" x14ac:dyDescent="0.2">
      <c r="A373" s="47">
        <v>371</v>
      </c>
      <c r="B373" s="32">
        <f t="shared" si="20"/>
        <v>2</v>
      </c>
      <c r="C373" s="32">
        <f t="shared" si="21"/>
        <v>182</v>
      </c>
      <c r="D373" s="1" t="str">
        <f ca="1">IF($B373&gt;rounds,"",OFFSET(AllPairings!D$1,startRow-1+$A373,0))</f>
        <v>B.20</v>
      </c>
      <c r="E373" s="1" t="str">
        <f ca="1">IF($B373&gt;rounds,"",OFFSET(AllPairings!E$1,startRow-1+$A373,0))</f>
        <v>L.20</v>
      </c>
      <c r="F373" s="46" t="e">
        <f ca="1">VLOOKUP($C373,OFFSET(ResultsInput!$B$2,($B373-1)*gamesPerRound,0,gamesPerRound,6),5,FALSE)</f>
        <v>#N/A</v>
      </c>
      <c r="G373" s="46" t="e">
        <f ca="1">VLOOKUP($C373,OFFSET(ResultsInput!$B$2,($B373-1)*gamesPerRound,0,gamesPerRound,6),6,FALSE)</f>
        <v>#N/A</v>
      </c>
      <c r="H373" s="87" t="str">
        <f t="shared" ca="1" si="19"/>
        <v>B.20</v>
      </c>
    </row>
    <row r="374" spans="1:8" x14ac:dyDescent="0.2">
      <c r="A374" s="47">
        <v>372</v>
      </c>
      <c r="B374" s="32">
        <f t="shared" si="20"/>
        <v>2</v>
      </c>
      <c r="C374" s="32">
        <f t="shared" si="21"/>
        <v>183</v>
      </c>
      <c r="D374" s="1" t="str">
        <f ca="1">IF($B374&gt;rounds,"",OFFSET(AllPairings!D$1,startRow-1+$A374,0))</f>
        <v>E.20</v>
      </c>
      <c r="E374" s="1" t="str">
        <f ca="1">IF($B374&gt;rounds,"",OFFSET(AllPairings!E$1,startRow-1+$A374,0))</f>
        <v>C.20</v>
      </c>
      <c r="F374" s="46" t="e">
        <f ca="1">VLOOKUP($C374,OFFSET(ResultsInput!$B$2,($B374-1)*gamesPerRound,0,gamesPerRound,6),5,FALSE)</f>
        <v>#N/A</v>
      </c>
      <c r="G374" s="46" t="e">
        <f ca="1">VLOOKUP($C374,OFFSET(ResultsInput!$B$2,($B374-1)*gamesPerRound,0,gamesPerRound,6),6,FALSE)</f>
        <v>#N/A</v>
      </c>
      <c r="H374" s="87" t="str">
        <f t="shared" ca="1" si="19"/>
        <v>E.20</v>
      </c>
    </row>
    <row r="375" spans="1:8" x14ac:dyDescent="0.2">
      <c r="A375" s="47">
        <v>373</v>
      </c>
      <c r="B375" s="32">
        <f t="shared" si="20"/>
        <v>2</v>
      </c>
      <c r="C375" s="32">
        <f t="shared" si="21"/>
        <v>184</v>
      </c>
      <c r="D375" s="1" t="str">
        <f ca="1">IF($B375&gt;rounds,"",OFFSET(AllPairings!D$1,startRow-1+$A375,0))</f>
        <v>M.20</v>
      </c>
      <c r="E375" s="1" t="str">
        <f ca="1">IF($B375&gt;rounds,"",OFFSET(AllPairings!E$1,startRow-1+$A375,0))</f>
        <v>I.20</v>
      </c>
      <c r="F375" s="46" t="e">
        <f ca="1">VLOOKUP($C375,OFFSET(ResultsInput!$B$2,($B375-1)*gamesPerRound,0,gamesPerRound,6),5,FALSE)</f>
        <v>#N/A</v>
      </c>
      <c r="G375" s="46" t="e">
        <f ca="1">VLOOKUP($C375,OFFSET(ResultsInput!$B$2,($B375-1)*gamesPerRound,0,gamesPerRound,6),6,FALSE)</f>
        <v>#N/A</v>
      </c>
      <c r="H375" s="87" t="str">
        <f t="shared" ca="1" si="19"/>
        <v>M.20</v>
      </c>
    </row>
    <row r="376" spans="1:8" x14ac:dyDescent="0.2">
      <c r="A376" s="47">
        <v>374</v>
      </c>
      <c r="B376" s="32">
        <f t="shared" si="20"/>
        <v>2</v>
      </c>
      <c r="C376" s="32">
        <f t="shared" si="21"/>
        <v>185</v>
      </c>
      <c r="D376" s="1" t="str">
        <f ca="1">IF($B376&gt;rounds,"",OFFSET(AllPairings!D$1,startRow-1+$A376,0))</f>
        <v>N.20</v>
      </c>
      <c r="E376" s="1" t="str">
        <f ca="1">IF($B376&gt;rounds,"",OFFSET(AllPairings!E$1,startRow-1+$A376,0))</f>
        <v>K.20</v>
      </c>
      <c r="F376" s="46" t="e">
        <f ca="1">VLOOKUP($C376,OFFSET(ResultsInput!$B$2,($B376-1)*gamesPerRound,0,gamesPerRound,6),5,FALSE)</f>
        <v>#N/A</v>
      </c>
      <c r="G376" s="46" t="e">
        <f ca="1">VLOOKUP($C376,OFFSET(ResultsInput!$B$2,($B376-1)*gamesPerRound,0,gamesPerRound,6),6,FALSE)</f>
        <v>#N/A</v>
      </c>
      <c r="H376" s="87" t="str">
        <f t="shared" ca="1" si="19"/>
        <v>N.20</v>
      </c>
    </row>
    <row r="377" spans="1:8" x14ac:dyDescent="0.2">
      <c r="A377" s="47">
        <v>375</v>
      </c>
      <c r="B377" s="32">
        <f t="shared" si="20"/>
        <v>2</v>
      </c>
      <c r="C377" s="32">
        <f t="shared" si="21"/>
        <v>186</v>
      </c>
      <c r="D377" s="1" t="str">
        <f ca="1">IF($B377&gt;rounds,"",OFFSET(AllPairings!D$1,startRow-1+$A377,0))</f>
        <v>P.20</v>
      </c>
      <c r="E377" s="1" t="str">
        <f ca="1">IF($B377&gt;rounds,"",OFFSET(AllPairings!E$1,startRow-1+$A377,0))</f>
        <v>Q.20</v>
      </c>
      <c r="F377" s="46" t="e">
        <f ca="1">VLOOKUP($C377,OFFSET(ResultsInput!$B$2,($B377-1)*gamesPerRound,0,gamesPerRound,6),5,FALSE)</f>
        <v>#N/A</v>
      </c>
      <c r="G377" s="46" t="e">
        <f ca="1">VLOOKUP($C377,OFFSET(ResultsInput!$B$2,($B377-1)*gamesPerRound,0,gamesPerRound,6),6,FALSE)</f>
        <v>#N/A</v>
      </c>
      <c r="H377" s="87" t="str">
        <f t="shared" ca="1" si="19"/>
        <v>P.20</v>
      </c>
    </row>
    <row r="378" spans="1:8" x14ac:dyDescent="0.2">
      <c r="A378" s="47">
        <v>376</v>
      </c>
      <c r="B378" s="32">
        <f t="shared" si="20"/>
        <v>2</v>
      </c>
      <c r="C378" s="32">
        <f t="shared" si="21"/>
        <v>187</v>
      </c>
      <c r="D378" s="1" t="str">
        <f ca="1">IF($B378&gt;rounds,"",OFFSET(AllPairings!D$1,startRow-1+$A378,0))</f>
        <v>H.20</v>
      </c>
      <c r="E378" s="1" t="str">
        <f ca="1">IF($B378&gt;rounds,"",OFFSET(AllPairings!E$1,startRow-1+$A378,0))</f>
        <v>O.20</v>
      </c>
      <c r="F378" s="46" t="e">
        <f ca="1">VLOOKUP($C378,OFFSET(ResultsInput!$B$2,($B378-1)*gamesPerRound,0,gamesPerRound,6),5,FALSE)</f>
        <v>#N/A</v>
      </c>
      <c r="G378" s="46" t="e">
        <f ca="1">VLOOKUP($C378,OFFSET(ResultsInput!$B$2,($B378-1)*gamesPerRound,0,gamesPerRound,6),6,FALSE)</f>
        <v>#N/A</v>
      </c>
      <c r="H378" s="87" t="str">
        <f t="shared" ca="1" si="19"/>
        <v>H.20</v>
      </c>
    </row>
    <row r="379" spans="1:8" x14ac:dyDescent="0.2">
      <c r="A379" s="47">
        <v>377</v>
      </c>
      <c r="B379" s="32">
        <f t="shared" si="20"/>
        <v>2</v>
      </c>
      <c r="C379" s="32">
        <f t="shared" si="21"/>
        <v>188</v>
      </c>
      <c r="D379" s="1" t="str">
        <f ca="1">IF($B379&gt;rounds,"",OFFSET(AllPairings!D$1,startRow-1+$A379,0))</f>
        <v>D.20</v>
      </c>
      <c r="E379" s="1" t="str">
        <f ca="1">IF($B379&gt;rounds,"",OFFSET(AllPairings!E$1,startRow-1+$A379,0))</f>
        <v>R.20</v>
      </c>
      <c r="F379" s="46" t="e">
        <f ca="1">VLOOKUP($C379,OFFSET(ResultsInput!$B$2,($B379-1)*gamesPerRound,0,gamesPerRound,6),5,FALSE)</f>
        <v>#N/A</v>
      </c>
      <c r="G379" s="46" t="e">
        <f ca="1">VLOOKUP($C379,OFFSET(ResultsInput!$B$2,($B379-1)*gamesPerRound,0,gamesPerRound,6),6,FALSE)</f>
        <v>#N/A</v>
      </c>
      <c r="H379" s="87" t="str">
        <f t="shared" ca="1" si="19"/>
        <v>D.20</v>
      </c>
    </row>
    <row r="380" spans="1:8" x14ac:dyDescent="0.2">
      <c r="A380" s="47">
        <v>378</v>
      </c>
      <c r="B380" s="32">
        <f t="shared" si="20"/>
        <v>2</v>
      </c>
      <c r="C380" s="32">
        <f t="shared" si="21"/>
        <v>189</v>
      </c>
      <c r="D380" s="1" t="str">
        <f ca="1">IF($B380&gt;rounds,"",OFFSET(AllPairings!D$1,startRow-1+$A380,0))</f>
        <v>A.20</v>
      </c>
      <c r="E380" s="1" t="str">
        <f ca="1">IF($B380&gt;rounds,"",OFFSET(AllPairings!E$1,startRow-1+$A380,0))</f>
        <v>J.20</v>
      </c>
      <c r="F380" s="46" t="e">
        <f ca="1">VLOOKUP($C380,OFFSET(ResultsInput!$B$2,($B380-1)*gamesPerRound,0,gamesPerRound,6),5,FALSE)</f>
        <v>#N/A</v>
      </c>
      <c r="G380" s="46" t="e">
        <f ca="1">VLOOKUP($C380,OFFSET(ResultsInput!$B$2,($B380-1)*gamesPerRound,0,gamesPerRound,6),6,FALSE)</f>
        <v>#N/A</v>
      </c>
      <c r="H380" s="87" t="str">
        <f t="shared" ca="1" si="19"/>
        <v>A.20</v>
      </c>
    </row>
    <row r="381" spans="1:8" x14ac:dyDescent="0.2">
      <c r="A381" s="47">
        <v>379</v>
      </c>
      <c r="B381" s="32">
        <f t="shared" si="20"/>
        <v>2</v>
      </c>
      <c r="C381" s="32">
        <f t="shared" si="21"/>
        <v>190</v>
      </c>
      <c r="D381" s="1" t="str">
        <f ca="1">IF($B381&gt;rounds,"",OFFSET(AllPairings!D$1,startRow-1+$A381,0))</f>
        <v>S.20</v>
      </c>
      <c r="E381" s="1" t="str">
        <f ca="1">IF($B381&gt;rounds,"",OFFSET(AllPairings!E$1,startRow-1+$A381,0))</f>
        <v>G.20</v>
      </c>
      <c r="F381" s="46" t="e">
        <f ca="1">VLOOKUP($C381,OFFSET(ResultsInput!$B$2,($B381-1)*gamesPerRound,0,gamesPerRound,6),5,FALSE)</f>
        <v>#N/A</v>
      </c>
      <c r="G381" s="46" t="e">
        <f ca="1">VLOOKUP($C381,OFFSET(ResultsInput!$B$2,($B381-1)*gamesPerRound,0,gamesPerRound,6),6,FALSE)</f>
        <v>#N/A</v>
      </c>
      <c r="H381" s="87" t="str">
        <f t="shared" ca="1" si="19"/>
        <v>S.20</v>
      </c>
    </row>
    <row r="382" spans="1:8" x14ac:dyDescent="0.2">
      <c r="A382" s="47">
        <v>380</v>
      </c>
      <c r="B382" s="32">
        <f t="shared" si="20"/>
        <v>3</v>
      </c>
      <c r="C382" s="32">
        <f t="shared" si="21"/>
        <v>1</v>
      </c>
      <c r="D382" s="1" t="str">
        <f ca="1">IF($B382&gt;rounds,"",OFFSET(AllPairings!D$1,startRow-1+$A382,0))</f>
        <v>E.01</v>
      </c>
      <c r="E382" s="1" t="str">
        <f ca="1">IF($B382&gt;rounds,"",OFFSET(AllPairings!E$1,startRow-1+$A382,0))</f>
        <v>G.01</v>
      </c>
      <c r="F382" s="46" t="e">
        <f ca="1">VLOOKUP($C382,OFFSET(ResultsInput!$B$2,($B382-1)*gamesPerRound,0,gamesPerRound,6),5,FALSE)</f>
        <v>#N/A</v>
      </c>
      <c r="G382" s="46" t="e">
        <f ca="1">VLOOKUP($C382,OFFSET(ResultsInput!$B$2,($B382-1)*gamesPerRound,0,gamesPerRound,6),6,FALSE)</f>
        <v>#N/A</v>
      </c>
      <c r="H382" s="87" t="str">
        <f t="shared" ca="1" si="19"/>
        <v>E.01</v>
      </c>
    </row>
    <row r="383" spans="1:8" x14ac:dyDescent="0.2">
      <c r="A383" s="47">
        <v>381</v>
      </c>
      <c r="B383" s="32">
        <f t="shared" si="20"/>
        <v>3</v>
      </c>
      <c r="C383" s="32">
        <f t="shared" si="21"/>
        <v>2</v>
      </c>
      <c r="D383" s="1" t="str">
        <f ca="1">IF($B383&gt;rounds,"",OFFSET(AllPairings!D$1,startRow-1+$A383,0))</f>
        <v>D.01</v>
      </c>
      <c r="E383" s="1" t="str">
        <f ca="1">IF($B383&gt;rounds,"",OFFSET(AllPairings!E$1,startRow-1+$A383,0))</f>
        <v>H.01</v>
      </c>
      <c r="F383" s="46" t="e">
        <f ca="1">VLOOKUP($C383,OFFSET(ResultsInput!$B$2,($B383-1)*gamesPerRound,0,gamesPerRound,6),5,FALSE)</f>
        <v>#N/A</v>
      </c>
      <c r="G383" s="46" t="e">
        <f ca="1">VLOOKUP($C383,OFFSET(ResultsInput!$B$2,($B383-1)*gamesPerRound,0,gamesPerRound,6),6,FALSE)</f>
        <v>#N/A</v>
      </c>
      <c r="H383" s="87" t="str">
        <f t="shared" ca="1" si="19"/>
        <v>D.01</v>
      </c>
    </row>
    <row r="384" spans="1:8" x14ac:dyDescent="0.2">
      <c r="A384" s="47">
        <v>382</v>
      </c>
      <c r="B384" s="32">
        <f t="shared" si="20"/>
        <v>3</v>
      </c>
      <c r="C384" s="32">
        <f t="shared" si="21"/>
        <v>3</v>
      </c>
      <c r="D384" s="1" t="str">
        <f ca="1">IF($B384&gt;rounds,"",OFFSET(AllPairings!D$1,startRow-1+$A384,0))</f>
        <v>M.01</v>
      </c>
      <c r="E384" s="1" t="str">
        <f ca="1">IF($B384&gt;rounds,"",OFFSET(AllPairings!E$1,startRow-1+$A384,0))</f>
        <v>J.01</v>
      </c>
      <c r="F384" s="46" t="e">
        <f ca="1">VLOOKUP($C384,OFFSET(ResultsInput!$B$2,($B384-1)*gamesPerRound,0,gamesPerRound,6),5,FALSE)</f>
        <v>#N/A</v>
      </c>
      <c r="G384" s="46" t="e">
        <f ca="1">VLOOKUP($C384,OFFSET(ResultsInput!$B$2,($B384-1)*gamesPerRound,0,gamesPerRound,6),6,FALSE)</f>
        <v>#N/A</v>
      </c>
      <c r="H384" s="87" t="str">
        <f t="shared" ca="1" si="19"/>
        <v>M.01</v>
      </c>
    </row>
    <row r="385" spans="1:8" x14ac:dyDescent="0.2">
      <c r="A385" s="47">
        <v>383</v>
      </c>
      <c r="B385" s="32">
        <f t="shared" si="20"/>
        <v>3</v>
      </c>
      <c r="C385" s="32">
        <f t="shared" si="21"/>
        <v>4</v>
      </c>
      <c r="D385" s="1" t="str">
        <f ca="1">IF($B385&gt;rounds,"",OFFSET(AllPairings!D$1,startRow-1+$A385,0))</f>
        <v>N.01</v>
      </c>
      <c r="E385" s="1" t="str">
        <f ca="1">IF($B385&gt;rounds,"",OFFSET(AllPairings!E$1,startRow-1+$A385,0))</f>
        <v>K.01</v>
      </c>
      <c r="F385" s="46" t="e">
        <f ca="1">VLOOKUP($C385,OFFSET(ResultsInput!$B$2,($B385-1)*gamesPerRound,0,gamesPerRound,6),5,FALSE)</f>
        <v>#N/A</v>
      </c>
      <c r="G385" s="46" t="e">
        <f ca="1">VLOOKUP($C385,OFFSET(ResultsInput!$B$2,($B385-1)*gamesPerRound,0,gamesPerRound,6),6,FALSE)</f>
        <v>#N/A</v>
      </c>
      <c r="H385" s="87" t="str">
        <f t="shared" ca="1" si="19"/>
        <v>N.01</v>
      </c>
    </row>
    <row r="386" spans="1:8" x14ac:dyDescent="0.2">
      <c r="A386" s="47">
        <v>384</v>
      </c>
      <c r="B386" s="32">
        <f t="shared" si="20"/>
        <v>3</v>
      </c>
      <c r="C386" s="32">
        <f t="shared" si="21"/>
        <v>5</v>
      </c>
      <c r="D386" s="1" t="str">
        <f ca="1">IF($B386&gt;rounds,"",OFFSET(AllPairings!D$1,startRow-1+$A386,0))</f>
        <v>L.01</v>
      </c>
      <c r="E386" s="1" t="str">
        <f ca="1">IF($B386&gt;rounds,"",OFFSET(AllPairings!E$1,startRow-1+$A386,0))</f>
        <v>F.01</v>
      </c>
      <c r="F386" s="46" t="e">
        <f ca="1">VLOOKUP($C386,OFFSET(ResultsInput!$B$2,($B386-1)*gamesPerRound,0,gamesPerRound,6),5,FALSE)</f>
        <v>#N/A</v>
      </c>
      <c r="G386" s="46" t="e">
        <f ca="1">VLOOKUP($C386,OFFSET(ResultsInput!$B$2,($B386-1)*gamesPerRound,0,gamesPerRound,6),6,FALSE)</f>
        <v>#N/A</v>
      </c>
      <c r="H386" s="87" t="str">
        <f t="shared" ca="1" si="19"/>
        <v>L.01</v>
      </c>
    </row>
    <row r="387" spans="1:8" x14ac:dyDescent="0.2">
      <c r="A387" s="47">
        <v>385</v>
      </c>
      <c r="B387" s="32">
        <f t="shared" si="20"/>
        <v>3</v>
      </c>
      <c r="C387" s="32">
        <f t="shared" si="21"/>
        <v>6</v>
      </c>
      <c r="D387" s="1" t="str">
        <f ca="1">IF($B387&gt;rounds,"",OFFSET(AllPairings!D$1,startRow-1+$A387,0))</f>
        <v>R.01</v>
      </c>
      <c r="E387" s="1" t="str">
        <f ca="1">IF($B387&gt;rounds,"",OFFSET(AllPairings!E$1,startRow-1+$A387,0))</f>
        <v>A.01</v>
      </c>
      <c r="F387" s="46" t="e">
        <f ca="1">VLOOKUP($C387,OFFSET(ResultsInput!$B$2,($B387-1)*gamesPerRound,0,gamesPerRound,6),5,FALSE)</f>
        <v>#N/A</v>
      </c>
      <c r="G387" s="46" t="e">
        <f ca="1">VLOOKUP($C387,OFFSET(ResultsInput!$B$2,($B387-1)*gamesPerRound,0,gamesPerRound,6),6,FALSE)</f>
        <v>#N/A</v>
      </c>
      <c r="H387" s="87" t="str">
        <f t="shared" ref="H387:H450" ca="1" si="22">D387</f>
        <v>R.01</v>
      </c>
    </row>
    <row r="388" spans="1:8" x14ac:dyDescent="0.2">
      <c r="A388" s="47">
        <v>386</v>
      </c>
      <c r="B388" s="32">
        <f t="shared" si="20"/>
        <v>3</v>
      </c>
      <c r="C388" s="32">
        <f t="shared" si="21"/>
        <v>7</v>
      </c>
      <c r="D388" s="1" t="str">
        <f ca="1">IF($B388&gt;rounds,"",OFFSET(AllPairings!D$1,startRow-1+$A388,0))</f>
        <v>S.01</v>
      </c>
      <c r="E388" s="1" t="str">
        <f ca="1">IF($B388&gt;rounds,"",OFFSET(AllPairings!E$1,startRow-1+$A388,0))</f>
        <v>B.01</v>
      </c>
      <c r="F388" s="46" t="e">
        <f ca="1">VLOOKUP($C388,OFFSET(ResultsInput!$B$2,($B388-1)*gamesPerRound,0,gamesPerRound,6),5,FALSE)</f>
        <v>#N/A</v>
      </c>
      <c r="G388" s="46" t="e">
        <f ca="1">VLOOKUP($C388,OFFSET(ResultsInput!$B$2,($B388-1)*gamesPerRound,0,gamesPerRound,6),6,FALSE)</f>
        <v>#N/A</v>
      </c>
      <c r="H388" s="87" t="str">
        <f t="shared" ca="1" si="22"/>
        <v>S.01</v>
      </c>
    </row>
    <row r="389" spans="1:8" x14ac:dyDescent="0.2">
      <c r="A389" s="47">
        <v>387</v>
      </c>
      <c r="B389" s="32">
        <f t="shared" si="20"/>
        <v>3</v>
      </c>
      <c r="C389" s="32">
        <f t="shared" si="21"/>
        <v>8</v>
      </c>
      <c r="D389" s="1" t="str">
        <f ca="1">IF($B389&gt;rounds,"",OFFSET(AllPairings!D$1,startRow-1+$A389,0))</f>
        <v>Q.01</v>
      </c>
      <c r="E389" s="1" t="str">
        <f ca="1">IF($B389&gt;rounds,"",OFFSET(AllPairings!E$1,startRow-1+$A389,0))</f>
        <v>C.01</v>
      </c>
      <c r="F389" s="46" t="e">
        <f ca="1">VLOOKUP($C389,OFFSET(ResultsInput!$B$2,($B389-1)*gamesPerRound,0,gamesPerRound,6),5,FALSE)</f>
        <v>#N/A</v>
      </c>
      <c r="G389" s="46" t="e">
        <f ca="1">VLOOKUP($C389,OFFSET(ResultsInput!$B$2,($B389-1)*gamesPerRound,0,gamesPerRound,6),6,FALSE)</f>
        <v>#N/A</v>
      </c>
      <c r="H389" s="87" t="str">
        <f t="shared" ca="1" si="22"/>
        <v>Q.01</v>
      </c>
    </row>
    <row r="390" spans="1:8" x14ac:dyDescent="0.2">
      <c r="A390" s="47">
        <v>388</v>
      </c>
      <c r="B390" s="32">
        <f t="shared" si="20"/>
        <v>3</v>
      </c>
      <c r="C390" s="32">
        <f t="shared" si="21"/>
        <v>9</v>
      </c>
      <c r="D390" s="1" t="str">
        <f ca="1">IF($B390&gt;rounds,"",OFFSET(AllPairings!D$1,startRow-1+$A390,0))</f>
        <v>I.01</v>
      </c>
      <c r="E390" s="1" t="str">
        <f ca="1">IF($B390&gt;rounds,"",OFFSET(AllPairings!E$1,startRow-1+$A390,0))</f>
        <v>O.01</v>
      </c>
      <c r="F390" s="46" t="e">
        <f ca="1">VLOOKUP($C390,OFFSET(ResultsInput!$B$2,($B390-1)*gamesPerRound,0,gamesPerRound,6),5,FALSE)</f>
        <v>#N/A</v>
      </c>
      <c r="G390" s="46" t="e">
        <f ca="1">VLOOKUP($C390,OFFSET(ResultsInput!$B$2,($B390-1)*gamesPerRound,0,gamesPerRound,6),6,FALSE)</f>
        <v>#N/A</v>
      </c>
      <c r="H390" s="87" t="str">
        <f t="shared" ca="1" si="22"/>
        <v>I.01</v>
      </c>
    </row>
    <row r="391" spans="1:8" x14ac:dyDescent="0.2">
      <c r="A391" s="47">
        <v>389</v>
      </c>
      <c r="B391" s="32">
        <f t="shared" si="20"/>
        <v>3</v>
      </c>
      <c r="C391" s="32">
        <f t="shared" si="21"/>
        <v>10</v>
      </c>
      <c r="D391" s="1" t="str">
        <f ca="1">IF($B391&gt;rounds,"",OFFSET(AllPairings!D$1,startRow-1+$A391,0))</f>
        <v>J.02</v>
      </c>
      <c r="E391" s="1" t="str">
        <f ca="1">IF($B391&gt;rounds,"",OFFSET(AllPairings!E$1,startRow-1+$A391,0))</f>
        <v>P.01</v>
      </c>
      <c r="F391" s="46" t="e">
        <f ca="1">VLOOKUP($C391,OFFSET(ResultsInput!$B$2,($B391-1)*gamesPerRound,0,gamesPerRound,6),5,FALSE)</f>
        <v>#N/A</v>
      </c>
      <c r="G391" s="46" t="e">
        <f ca="1">VLOOKUP($C391,OFFSET(ResultsInput!$B$2,($B391-1)*gamesPerRound,0,gamesPerRound,6),6,FALSE)</f>
        <v>#N/A</v>
      </c>
      <c r="H391" s="87" t="str">
        <f t="shared" ca="1" si="22"/>
        <v>J.02</v>
      </c>
    </row>
    <row r="392" spans="1:8" x14ac:dyDescent="0.2">
      <c r="A392" s="47">
        <v>390</v>
      </c>
      <c r="B392" s="32">
        <f t="shared" si="20"/>
        <v>3</v>
      </c>
      <c r="C392" s="32">
        <f t="shared" si="21"/>
        <v>11</v>
      </c>
      <c r="D392" s="1" t="str">
        <f ca="1">IF($B392&gt;rounds,"",OFFSET(AllPairings!D$1,startRow-1+$A392,0))</f>
        <v>I.02</v>
      </c>
      <c r="E392" s="1" t="str">
        <f ca="1">IF($B392&gt;rounds,"",OFFSET(AllPairings!E$1,startRow-1+$A392,0))</f>
        <v>H.02</v>
      </c>
      <c r="F392" s="46" t="e">
        <f ca="1">VLOOKUP($C392,OFFSET(ResultsInput!$B$2,($B392-1)*gamesPerRound,0,gamesPerRound,6),5,FALSE)</f>
        <v>#N/A</v>
      </c>
      <c r="G392" s="46" t="e">
        <f ca="1">VLOOKUP($C392,OFFSET(ResultsInput!$B$2,($B392-1)*gamesPerRound,0,gamesPerRound,6),6,FALSE)</f>
        <v>#N/A</v>
      </c>
      <c r="H392" s="87" t="str">
        <f t="shared" ca="1" si="22"/>
        <v>I.02</v>
      </c>
    </row>
    <row r="393" spans="1:8" x14ac:dyDescent="0.2">
      <c r="A393" s="47">
        <v>391</v>
      </c>
      <c r="B393" s="32">
        <f t="shared" si="20"/>
        <v>3</v>
      </c>
      <c r="C393" s="32">
        <f t="shared" si="21"/>
        <v>12</v>
      </c>
      <c r="D393" s="1" t="str">
        <f ca="1">IF($B393&gt;rounds,"",OFFSET(AllPairings!D$1,startRow-1+$A393,0))</f>
        <v>R.02</v>
      </c>
      <c r="E393" s="1" t="str">
        <f ca="1">IF($B393&gt;rounds,"",OFFSET(AllPairings!E$1,startRow-1+$A393,0))</f>
        <v>N.02</v>
      </c>
      <c r="F393" s="46" t="e">
        <f ca="1">VLOOKUP($C393,OFFSET(ResultsInput!$B$2,($B393-1)*gamesPerRound,0,gamesPerRound,6),5,FALSE)</f>
        <v>#N/A</v>
      </c>
      <c r="G393" s="46" t="e">
        <f ca="1">VLOOKUP($C393,OFFSET(ResultsInput!$B$2,($B393-1)*gamesPerRound,0,gamesPerRound,6),6,FALSE)</f>
        <v>#N/A</v>
      </c>
      <c r="H393" s="87" t="str">
        <f t="shared" ca="1" si="22"/>
        <v>R.02</v>
      </c>
    </row>
    <row r="394" spans="1:8" x14ac:dyDescent="0.2">
      <c r="A394" s="47">
        <v>392</v>
      </c>
      <c r="B394" s="32">
        <f t="shared" si="20"/>
        <v>3</v>
      </c>
      <c r="C394" s="32">
        <f t="shared" si="21"/>
        <v>13</v>
      </c>
      <c r="D394" s="1" t="str">
        <f ca="1">IF($B394&gt;rounds,"",OFFSET(AllPairings!D$1,startRow-1+$A394,0))</f>
        <v>P.02</v>
      </c>
      <c r="E394" s="1" t="str">
        <f ca="1">IF($B394&gt;rounds,"",OFFSET(AllPairings!E$1,startRow-1+$A394,0))</f>
        <v>D.02</v>
      </c>
      <c r="F394" s="46" t="e">
        <f ca="1">VLOOKUP($C394,OFFSET(ResultsInput!$B$2,($B394-1)*gamesPerRound,0,gamesPerRound,6),5,FALSE)</f>
        <v>#N/A</v>
      </c>
      <c r="G394" s="46" t="e">
        <f ca="1">VLOOKUP($C394,OFFSET(ResultsInput!$B$2,($B394-1)*gamesPerRound,0,gamesPerRound,6),6,FALSE)</f>
        <v>#N/A</v>
      </c>
      <c r="H394" s="87" t="str">
        <f t="shared" ca="1" si="22"/>
        <v>P.02</v>
      </c>
    </row>
    <row r="395" spans="1:8" x14ac:dyDescent="0.2">
      <c r="A395" s="47">
        <v>393</v>
      </c>
      <c r="B395" s="32">
        <f t="shared" si="20"/>
        <v>3</v>
      </c>
      <c r="C395" s="32">
        <f t="shared" si="21"/>
        <v>14</v>
      </c>
      <c r="D395" s="1" t="str">
        <f ca="1">IF($B395&gt;rounds,"",OFFSET(AllPairings!D$1,startRow-1+$A395,0))</f>
        <v>C.02</v>
      </c>
      <c r="E395" s="1" t="str">
        <f ca="1">IF($B395&gt;rounds,"",OFFSET(AllPairings!E$1,startRow-1+$A395,0))</f>
        <v>K.02</v>
      </c>
      <c r="F395" s="46" t="e">
        <f ca="1">VLOOKUP($C395,OFFSET(ResultsInput!$B$2,($B395-1)*gamesPerRound,0,gamesPerRound,6),5,FALSE)</f>
        <v>#N/A</v>
      </c>
      <c r="G395" s="46" t="e">
        <f ca="1">VLOOKUP($C395,OFFSET(ResultsInput!$B$2,($B395-1)*gamesPerRound,0,gamesPerRound,6),6,FALSE)</f>
        <v>#N/A</v>
      </c>
      <c r="H395" s="87" t="str">
        <f t="shared" ca="1" si="22"/>
        <v>C.02</v>
      </c>
    </row>
    <row r="396" spans="1:8" x14ac:dyDescent="0.2">
      <c r="A396" s="47">
        <v>394</v>
      </c>
      <c r="B396" s="32">
        <f t="shared" si="20"/>
        <v>3</v>
      </c>
      <c r="C396" s="32">
        <f t="shared" si="21"/>
        <v>15</v>
      </c>
      <c r="D396" s="1" t="str">
        <f ca="1">IF($B396&gt;rounds,"",OFFSET(AllPairings!D$1,startRow-1+$A396,0))</f>
        <v>O.02</v>
      </c>
      <c r="E396" s="1" t="str">
        <f ca="1">IF($B396&gt;rounds,"",OFFSET(AllPairings!E$1,startRow-1+$A396,0))</f>
        <v>F.02</v>
      </c>
      <c r="F396" s="46" t="e">
        <f ca="1">VLOOKUP($C396,OFFSET(ResultsInput!$B$2,($B396-1)*gamesPerRound,0,gamesPerRound,6),5,FALSE)</f>
        <v>#N/A</v>
      </c>
      <c r="G396" s="46" t="e">
        <f ca="1">VLOOKUP($C396,OFFSET(ResultsInput!$B$2,($B396-1)*gamesPerRound,0,gamesPerRound,6),6,FALSE)</f>
        <v>#N/A</v>
      </c>
      <c r="H396" s="87" t="str">
        <f t="shared" ca="1" si="22"/>
        <v>O.02</v>
      </c>
    </row>
    <row r="397" spans="1:8" x14ac:dyDescent="0.2">
      <c r="A397" s="47">
        <v>395</v>
      </c>
      <c r="B397" s="32">
        <f t="shared" si="20"/>
        <v>3</v>
      </c>
      <c r="C397" s="32">
        <f t="shared" si="21"/>
        <v>16</v>
      </c>
      <c r="D397" s="1" t="str">
        <f ca="1">IF($B397&gt;rounds,"",OFFSET(AllPairings!D$1,startRow-1+$A397,0))</f>
        <v>S.02</v>
      </c>
      <c r="E397" s="1" t="str">
        <f ca="1">IF($B397&gt;rounds,"",OFFSET(AllPairings!E$1,startRow-1+$A397,0))</f>
        <v>G.02</v>
      </c>
      <c r="F397" s="46" t="e">
        <f ca="1">VLOOKUP($C397,OFFSET(ResultsInput!$B$2,($B397-1)*gamesPerRound,0,gamesPerRound,6),5,FALSE)</f>
        <v>#N/A</v>
      </c>
      <c r="G397" s="46" t="e">
        <f ca="1">VLOOKUP($C397,OFFSET(ResultsInput!$B$2,($B397-1)*gamesPerRound,0,gamesPerRound,6),6,FALSE)</f>
        <v>#N/A</v>
      </c>
      <c r="H397" s="87" t="str">
        <f t="shared" ca="1" si="22"/>
        <v>S.02</v>
      </c>
    </row>
    <row r="398" spans="1:8" x14ac:dyDescent="0.2">
      <c r="A398" s="47">
        <v>396</v>
      </c>
      <c r="B398" s="32">
        <f t="shared" si="20"/>
        <v>3</v>
      </c>
      <c r="C398" s="32">
        <f t="shared" si="21"/>
        <v>17</v>
      </c>
      <c r="D398" s="1" t="str">
        <f ca="1">IF($B398&gt;rounds,"",OFFSET(AllPairings!D$1,startRow-1+$A398,0))</f>
        <v>A.02</v>
      </c>
      <c r="E398" s="1" t="str">
        <f ca="1">IF($B398&gt;rounds,"",OFFSET(AllPairings!E$1,startRow-1+$A398,0))</f>
        <v>E.02</v>
      </c>
      <c r="F398" s="46" t="e">
        <f ca="1">VLOOKUP($C398,OFFSET(ResultsInput!$B$2,($B398-1)*gamesPerRound,0,gamesPerRound,6),5,FALSE)</f>
        <v>#N/A</v>
      </c>
      <c r="G398" s="46" t="e">
        <f ca="1">VLOOKUP($C398,OFFSET(ResultsInput!$B$2,($B398-1)*gamesPerRound,0,gamesPerRound,6),6,FALSE)</f>
        <v>#N/A</v>
      </c>
      <c r="H398" s="87" t="str">
        <f t="shared" ca="1" si="22"/>
        <v>A.02</v>
      </c>
    </row>
    <row r="399" spans="1:8" x14ac:dyDescent="0.2">
      <c r="A399" s="47">
        <v>397</v>
      </c>
      <c r="B399" s="32">
        <f t="shared" ref="B399:B462" si="23">IF(INT(A399/gamesPerRound)&lt;rounds,1+INT(A399/gamesPerRound),"")</f>
        <v>3</v>
      </c>
      <c r="C399" s="32">
        <f t="shared" ref="C399:C462" si="24">1+MOD(A399,gamesPerRound)</f>
        <v>18</v>
      </c>
      <c r="D399" s="1" t="str">
        <f ca="1">IF($B399&gt;rounds,"",OFFSET(AllPairings!D$1,startRow-1+$A399,0))</f>
        <v>L.02</v>
      </c>
      <c r="E399" s="1" t="str">
        <f ca="1">IF($B399&gt;rounds,"",OFFSET(AllPairings!E$1,startRow-1+$A399,0))</f>
        <v>M.02</v>
      </c>
      <c r="F399" s="46" t="e">
        <f ca="1">VLOOKUP($C399,OFFSET(ResultsInput!$B$2,($B399-1)*gamesPerRound,0,gamesPerRound,6),5,FALSE)</f>
        <v>#N/A</v>
      </c>
      <c r="G399" s="46" t="e">
        <f ca="1">VLOOKUP($C399,OFFSET(ResultsInput!$B$2,($B399-1)*gamesPerRound,0,gamesPerRound,6),6,FALSE)</f>
        <v>#N/A</v>
      </c>
      <c r="H399" s="87" t="str">
        <f t="shared" ca="1" si="22"/>
        <v>L.02</v>
      </c>
    </row>
    <row r="400" spans="1:8" x14ac:dyDescent="0.2">
      <c r="A400" s="47">
        <v>398</v>
      </c>
      <c r="B400" s="32">
        <f t="shared" si="23"/>
        <v>3</v>
      </c>
      <c r="C400" s="32">
        <f t="shared" si="24"/>
        <v>19</v>
      </c>
      <c r="D400" s="1" t="str">
        <f ca="1">IF($B400&gt;rounds,"",OFFSET(AllPairings!D$1,startRow-1+$A400,0))</f>
        <v>B.02</v>
      </c>
      <c r="E400" s="1" t="str">
        <f ca="1">IF($B400&gt;rounds,"",OFFSET(AllPairings!E$1,startRow-1+$A400,0))</f>
        <v>Q.02</v>
      </c>
      <c r="F400" s="46" t="e">
        <f ca="1">VLOOKUP($C400,OFFSET(ResultsInput!$B$2,($B400-1)*gamesPerRound,0,gamesPerRound,6),5,FALSE)</f>
        <v>#N/A</v>
      </c>
      <c r="G400" s="46" t="e">
        <f ca="1">VLOOKUP($C400,OFFSET(ResultsInput!$B$2,($B400-1)*gamesPerRound,0,gamesPerRound,6),6,FALSE)</f>
        <v>#N/A</v>
      </c>
      <c r="H400" s="87" t="str">
        <f t="shared" ca="1" si="22"/>
        <v>B.02</v>
      </c>
    </row>
    <row r="401" spans="1:8" x14ac:dyDescent="0.2">
      <c r="A401" s="47">
        <v>399</v>
      </c>
      <c r="B401" s="32">
        <f t="shared" si="23"/>
        <v>3</v>
      </c>
      <c r="C401" s="32">
        <f t="shared" si="24"/>
        <v>20</v>
      </c>
      <c r="D401" s="1" t="str">
        <f ca="1">IF($B401&gt;rounds,"",OFFSET(AllPairings!D$1,startRow-1+$A401,0))</f>
        <v>G.03</v>
      </c>
      <c r="E401" s="1" t="str">
        <f ca="1">IF($B401&gt;rounds,"",OFFSET(AllPairings!E$1,startRow-1+$A401,0))</f>
        <v>P.03</v>
      </c>
      <c r="F401" s="46" t="e">
        <f ca="1">VLOOKUP($C401,OFFSET(ResultsInput!$B$2,($B401-1)*gamesPerRound,0,gamesPerRound,6),5,FALSE)</f>
        <v>#N/A</v>
      </c>
      <c r="G401" s="46" t="e">
        <f ca="1">VLOOKUP($C401,OFFSET(ResultsInput!$B$2,($B401-1)*gamesPerRound,0,gamesPerRound,6),6,FALSE)</f>
        <v>#N/A</v>
      </c>
      <c r="H401" s="87" t="str">
        <f t="shared" ca="1" si="22"/>
        <v>G.03</v>
      </c>
    </row>
    <row r="402" spans="1:8" x14ac:dyDescent="0.2">
      <c r="A402" s="47">
        <v>400</v>
      </c>
      <c r="B402" s="32">
        <f t="shared" si="23"/>
        <v>3</v>
      </c>
      <c r="C402" s="32">
        <f t="shared" si="24"/>
        <v>21</v>
      </c>
      <c r="D402" s="1" t="str">
        <f ca="1">IF($B402&gt;rounds,"",OFFSET(AllPairings!D$1,startRow-1+$A402,0))</f>
        <v>R.03</v>
      </c>
      <c r="E402" s="1" t="str">
        <f ca="1">IF($B402&gt;rounds,"",OFFSET(AllPairings!E$1,startRow-1+$A402,0))</f>
        <v>D.03</v>
      </c>
      <c r="F402" s="46" t="e">
        <f ca="1">VLOOKUP($C402,OFFSET(ResultsInput!$B$2,($B402-1)*gamesPerRound,0,gamesPerRound,6),5,FALSE)</f>
        <v>#N/A</v>
      </c>
      <c r="G402" s="46" t="e">
        <f ca="1">VLOOKUP($C402,OFFSET(ResultsInput!$B$2,($B402-1)*gamesPerRound,0,gamesPerRound,6),6,FALSE)</f>
        <v>#N/A</v>
      </c>
      <c r="H402" s="87" t="str">
        <f t="shared" ca="1" si="22"/>
        <v>R.03</v>
      </c>
    </row>
    <row r="403" spans="1:8" x14ac:dyDescent="0.2">
      <c r="A403" s="47">
        <v>401</v>
      </c>
      <c r="B403" s="32">
        <f t="shared" si="23"/>
        <v>3</v>
      </c>
      <c r="C403" s="32">
        <f t="shared" si="24"/>
        <v>22</v>
      </c>
      <c r="D403" s="1" t="str">
        <f ca="1">IF($B403&gt;rounds,"",OFFSET(AllPairings!D$1,startRow-1+$A403,0))</f>
        <v>F.03</v>
      </c>
      <c r="E403" s="1" t="str">
        <f ca="1">IF($B403&gt;rounds,"",OFFSET(AllPairings!E$1,startRow-1+$A403,0))</f>
        <v>J.03</v>
      </c>
      <c r="F403" s="46" t="e">
        <f ca="1">VLOOKUP($C403,OFFSET(ResultsInput!$B$2,($B403-1)*gamesPerRound,0,gamesPerRound,6),5,FALSE)</f>
        <v>#N/A</v>
      </c>
      <c r="G403" s="46" t="e">
        <f ca="1">VLOOKUP($C403,OFFSET(ResultsInput!$B$2,($B403-1)*gamesPerRound,0,gamesPerRound,6),6,FALSE)</f>
        <v>#N/A</v>
      </c>
      <c r="H403" s="87" t="str">
        <f t="shared" ca="1" si="22"/>
        <v>F.03</v>
      </c>
    </row>
    <row r="404" spans="1:8" x14ac:dyDescent="0.2">
      <c r="A404" s="47">
        <v>402</v>
      </c>
      <c r="B404" s="32">
        <f t="shared" si="23"/>
        <v>3</v>
      </c>
      <c r="C404" s="32">
        <f t="shared" si="24"/>
        <v>23</v>
      </c>
      <c r="D404" s="1" t="str">
        <f ca="1">IF($B404&gt;rounds,"",OFFSET(AllPairings!D$1,startRow-1+$A404,0))</f>
        <v>L.03</v>
      </c>
      <c r="E404" s="1" t="str">
        <f ca="1">IF($B404&gt;rounds,"",OFFSET(AllPairings!E$1,startRow-1+$A404,0))</f>
        <v>K.03</v>
      </c>
      <c r="F404" s="46" t="e">
        <f ca="1">VLOOKUP($C404,OFFSET(ResultsInput!$B$2,($B404-1)*gamesPerRound,0,gamesPerRound,6),5,FALSE)</f>
        <v>#N/A</v>
      </c>
      <c r="G404" s="46" t="e">
        <f ca="1">VLOOKUP($C404,OFFSET(ResultsInput!$B$2,($B404-1)*gamesPerRound,0,gamesPerRound,6),6,FALSE)</f>
        <v>#N/A</v>
      </c>
      <c r="H404" s="87" t="str">
        <f t="shared" ca="1" si="22"/>
        <v>L.03</v>
      </c>
    </row>
    <row r="405" spans="1:8" x14ac:dyDescent="0.2">
      <c r="A405" s="47">
        <v>403</v>
      </c>
      <c r="B405" s="32">
        <f t="shared" si="23"/>
        <v>3</v>
      </c>
      <c r="C405" s="32">
        <f t="shared" si="24"/>
        <v>24</v>
      </c>
      <c r="D405" s="1" t="str">
        <f ca="1">IF($B405&gt;rounds,"",OFFSET(AllPairings!D$1,startRow-1+$A405,0))</f>
        <v>O.03</v>
      </c>
      <c r="E405" s="1" t="str">
        <f ca="1">IF($B405&gt;rounds,"",OFFSET(AllPairings!E$1,startRow-1+$A405,0))</f>
        <v>H.03</v>
      </c>
      <c r="F405" s="46" t="e">
        <f ca="1">VLOOKUP($C405,OFFSET(ResultsInput!$B$2,($B405-1)*gamesPerRound,0,gamesPerRound,6),5,FALSE)</f>
        <v>#N/A</v>
      </c>
      <c r="G405" s="46" t="e">
        <f ca="1">VLOOKUP($C405,OFFSET(ResultsInput!$B$2,($B405-1)*gamesPerRound,0,gamesPerRound,6),6,FALSE)</f>
        <v>#N/A</v>
      </c>
      <c r="H405" s="87" t="str">
        <f t="shared" ca="1" si="22"/>
        <v>O.03</v>
      </c>
    </row>
    <row r="406" spans="1:8" x14ac:dyDescent="0.2">
      <c r="A406" s="47">
        <v>404</v>
      </c>
      <c r="B406" s="32">
        <f t="shared" si="23"/>
        <v>3</v>
      </c>
      <c r="C406" s="32">
        <f t="shared" si="24"/>
        <v>25</v>
      </c>
      <c r="D406" s="1" t="str">
        <f ca="1">IF($B406&gt;rounds,"",OFFSET(AllPairings!D$1,startRow-1+$A406,0))</f>
        <v>N.03</v>
      </c>
      <c r="E406" s="1" t="str">
        <f ca="1">IF($B406&gt;rounds,"",OFFSET(AllPairings!E$1,startRow-1+$A406,0))</f>
        <v>C.03</v>
      </c>
      <c r="F406" s="46" t="e">
        <f ca="1">VLOOKUP($C406,OFFSET(ResultsInput!$B$2,($B406-1)*gamesPerRound,0,gamesPerRound,6),5,FALSE)</f>
        <v>#N/A</v>
      </c>
      <c r="G406" s="46" t="e">
        <f ca="1">VLOOKUP($C406,OFFSET(ResultsInput!$B$2,($B406-1)*gamesPerRound,0,gamesPerRound,6),6,FALSE)</f>
        <v>#N/A</v>
      </c>
      <c r="H406" s="87" t="str">
        <f t="shared" ca="1" si="22"/>
        <v>N.03</v>
      </c>
    </row>
    <row r="407" spans="1:8" x14ac:dyDescent="0.2">
      <c r="A407" s="47">
        <v>405</v>
      </c>
      <c r="B407" s="32">
        <f t="shared" si="23"/>
        <v>3</v>
      </c>
      <c r="C407" s="32">
        <f t="shared" si="24"/>
        <v>26</v>
      </c>
      <c r="D407" s="1" t="str">
        <f ca="1">IF($B407&gt;rounds,"",OFFSET(AllPairings!D$1,startRow-1+$A407,0))</f>
        <v>S.03</v>
      </c>
      <c r="E407" s="1" t="str">
        <f ca="1">IF($B407&gt;rounds,"",OFFSET(AllPairings!E$1,startRow-1+$A407,0))</f>
        <v>I.03</v>
      </c>
      <c r="F407" s="46" t="e">
        <f ca="1">VLOOKUP($C407,OFFSET(ResultsInput!$B$2,($B407-1)*gamesPerRound,0,gamesPerRound,6),5,FALSE)</f>
        <v>#N/A</v>
      </c>
      <c r="G407" s="46" t="e">
        <f ca="1">VLOOKUP($C407,OFFSET(ResultsInput!$B$2,($B407-1)*gamesPerRound,0,gamesPerRound,6),6,FALSE)</f>
        <v>#N/A</v>
      </c>
      <c r="H407" s="87" t="str">
        <f t="shared" ca="1" si="22"/>
        <v>S.03</v>
      </c>
    </row>
    <row r="408" spans="1:8" x14ac:dyDescent="0.2">
      <c r="A408" s="47">
        <v>406</v>
      </c>
      <c r="B408" s="32">
        <f t="shared" si="23"/>
        <v>3</v>
      </c>
      <c r="C408" s="32">
        <f t="shared" si="24"/>
        <v>27</v>
      </c>
      <c r="D408" s="1" t="str">
        <f ca="1">IF($B408&gt;rounds,"",OFFSET(AllPairings!D$1,startRow-1+$A408,0))</f>
        <v>M.03</v>
      </c>
      <c r="E408" s="1" t="str">
        <f ca="1">IF($B408&gt;rounds,"",OFFSET(AllPairings!E$1,startRow-1+$A408,0))</f>
        <v>Q.03</v>
      </c>
      <c r="F408" s="46" t="e">
        <f ca="1">VLOOKUP($C408,OFFSET(ResultsInput!$B$2,($B408-1)*gamesPerRound,0,gamesPerRound,6),5,FALSE)</f>
        <v>#N/A</v>
      </c>
      <c r="G408" s="46" t="e">
        <f ca="1">VLOOKUP($C408,OFFSET(ResultsInput!$B$2,($B408-1)*gamesPerRound,0,gamesPerRound,6),6,FALSE)</f>
        <v>#N/A</v>
      </c>
      <c r="H408" s="87" t="str">
        <f t="shared" ca="1" si="22"/>
        <v>M.03</v>
      </c>
    </row>
    <row r="409" spans="1:8" x14ac:dyDescent="0.2">
      <c r="A409" s="47">
        <v>407</v>
      </c>
      <c r="B409" s="32">
        <f t="shared" si="23"/>
        <v>3</v>
      </c>
      <c r="C409" s="32">
        <f t="shared" si="24"/>
        <v>28</v>
      </c>
      <c r="D409" s="1" t="str">
        <f ca="1">IF($B409&gt;rounds,"",OFFSET(AllPairings!D$1,startRow-1+$A409,0))</f>
        <v>E.03</v>
      </c>
      <c r="E409" s="1" t="str">
        <f ca="1">IF($B409&gt;rounds,"",OFFSET(AllPairings!E$1,startRow-1+$A409,0))</f>
        <v>A.03</v>
      </c>
      <c r="F409" s="46" t="e">
        <f ca="1">VLOOKUP($C409,OFFSET(ResultsInput!$B$2,($B409-1)*gamesPerRound,0,gamesPerRound,6),5,FALSE)</f>
        <v>#N/A</v>
      </c>
      <c r="G409" s="46" t="e">
        <f ca="1">VLOOKUP($C409,OFFSET(ResultsInput!$B$2,($B409-1)*gamesPerRound,0,gamesPerRound,6),6,FALSE)</f>
        <v>#N/A</v>
      </c>
      <c r="H409" s="87" t="str">
        <f t="shared" ca="1" si="22"/>
        <v>E.03</v>
      </c>
    </row>
    <row r="410" spans="1:8" x14ac:dyDescent="0.2">
      <c r="A410" s="47">
        <v>408</v>
      </c>
      <c r="B410" s="32">
        <f t="shared" si="23"/>
        <v>3</v>
      </c>
      <c r="C410" s="32">
        <f t="shared" si="24"/>
        <v>29</v>
      </c>
      <c r="D410" s="1" t="str">
        <f ca="1">IF($B410&gt;rounds,"",OFFSET(AllPairings!D$1,startRow-1+$A410,0))</f>
        <v>L.04</v>
      </c>
      <c r="E410" s="1" t="str">
        <f ca="1">IF($B410&gt;rounds,"",OFFSET(AllPairings!E$1,startRow-1+$A410,0))</f>
        <v>B.03</v>
      </c>
      <c r="F410" s="46" t="e">
        <f ca="1">VLOOKUP($C410,OFFSET(ResultsInput!$B$2,($B410-1)*gamesPerRound,0,gamesPerRound,6),5,FALSE)</f>
        <v>#N/A</v>
      </c>
      <c r="G410" s="46" t="e">
        <f ca="1">VLOOKUP($C410,OFFSET(ResultsInput!$B$2,($B410-1)*gamesPerRound,0,gamesPerRound,6),6,FALSE)</f>
        <v>#N/A</v>
      </c>
      <c r="H410" s="87" t="str">
        <f t="shared" ca="1" si="22"/>
        <v>L.04</v>
      </c>
    </row>
    <row r="411" spans="1:8" x14ac:dyDescent="0.2">
      <c r="A411" s="47">
        <v>409</v>
      </c>
      <c r="B411" s="32">
        <f t="shared" si="23"/>
        <v>3</v>
      </c>
      <c r="C411" s="32">
        <f t="shared" si="24"/>
        <v>30</v>
      </c>
      <c r="D411" s="1" t="str">
        <f ca="1">IF($B411&gt;rounds,"",OFFSET(AllPairings!D$1,startRow-1+$A411,0))</f>
        <v>H.04</v>
      </c>
      <c r="E411" s="1" t="str">
        <f ca="1">IF($B411&gt;rounds,"",OFFSET(AllPairings!E$1,startRow-1+$A411,0))</f>
        <v>R.04</v>
      </c>
      <c r="F411" s="46" t="e">
        <f ca="1">VLOOKUP($C411,OFFSET(ResultsInput!$B$2,($B411-1)*gamesPerRound,0,gamesPerRound,6),5,FALSE)</f>
        <v>#N/A</v>
      </c>
      <c r="G411" s="46" t="e">
        <f ca="1">VLOOKUP($C411,OFFSET(ResultsInput!$B$2,($B411-1)*gamesPerRound,0,gamesPerRound,6),6,FALSE)</f>
        <v>#N/A</v>
      </c>
      <c r="H411" s="87" t="str">
        <f t="shared" ca="1" si="22"/>
        <v>H.04</v>
      </c>
    </row>
    <row r="412" spans="1:8" x14ac:dyDescent="0.2">
      <c r="A412" s="47">
        <v>410</v>
      </c>
      <c r="B412" s="32">
        <f t="shared" si="23"/>
        <v>3</v>
      </c>
      <c r="C412" s="32">
        <f t="shared" si="24"/>
        <v>31</v>
      </c>
      <c r="D412" s="1" t="str">
        <f ca="1">IF($B412&gt;rounds,"",OFFSET(AllPairings!D$1,startRow-1+$A412,0))</f>
        <v>O.04</v>
      </c>
      <c r="E412" s="1" t="str">
        <f ca="1">IF($B412&gt;rounds,"",OFFSET(AllPairings!E$1,startRow-1+$A412,0))</f>
        <v>N.04</v>
      </c>
      <c r="F412" s="46" t="e">
        <f ca="1">VLOOKUP($C412,OFFSET(ResultsInput!$B$2,($B412-1)*gamesPerRound,0,gamesPerRound,6),5,FALSE)</f>
        <v>#N/A</v>
      </c>
      <c r="G412" s="46" t="e">
        <f ca="1">VLOOKUP($C412,OFFSET(ResultsInput!$B$2,($B412-1)*gamesPerRound,0,gamesPerRound,6),6,FALSE)</f>
        <v>#N/A</v>
      </c>
      <c r="H412" s="87" t="str">
        <f t="shared" ca="1" si="22"/>
        <v>O.04</v>
      </c>
    </row>
    <row r="413" spans="1:8" x14ac:dyDescent="0.2">
      <c r="A413" s="47">
        <v>411</v>
      </c>
      <c r="B413" s="32">
        <f t="shared" si="23"/>
        <v>3</v>
      </c>
      <c r="C413" s="32">
        <f t="shared" si="24"/>
        <v>32</v>
      </c>
      <c r="D413" s="1" t="str">
        <f ca="1">IF($B413&gt;rounds,"",OFFSET(AllPairings!D$1,startRow-1+$A413,0))</f>
        <v>E.04</v>
      </c>
      <c r="E413" s="1" t="str">
        <f ca="1">IF($B413&gt;rounds,"",OFFSET(AllPairings!E$1,startRow-1+$A413,0))</f>
        <v>B.04</v>
      </c>
      <c r="F413" s="46" t="e">
        <f ca="1">VLOOKUP($C413,OFFSET(ResultsInput!$B$2,($B413-1)*gamesPerRound,0,gamesPerRound,6),5,FALSE)</f>
        <v>#N/A</v>
      </c>
      <c r="G413" s="46" t="e">
        <f ca="1">VLOOKUP($C413,OFFSET(ResultsInput!$B$2,($B413-1)*gamesPerRound,0,gamesPerRound,6),6,FALSE)</f>
        <v>#N/A</v>
      </c>
      <c r="H413" s="87" t="str">
        <f t="shared" ca="1" si="22"/>
        <v>E.04</v>
      </c>
    </row>
    <row r="414" spans="1:8" x14ac:dyDescent="0.2">
      <c r="A414" s="47">
        <v>412</v>
      </c>
      <c r="B414" s="32">
        <f t="shared" si="23"/>
        <v>3</v>
      </c>
      <c r="C414" s="32">
        <f t="shared" si="24"/>
        <v>33</v>
      </c>
      <c r="D414" s="1" t="str">
        <f ca="1">IF($B414&gt;rounds,"",OFFSET(AllPairings!D$1,startRow-1+$A414,0))</f>
        <v>K.04</v>
      </c>
      <c r="E414" s="1" t="str">
        <f ca="1">IF($B414&gt;rounds,"",OFFSET(AllPairings!E$1,startRow-1+$A414,0))</f>
        <v>J.04</v>
      </c>
      <c r="F414" s="46" t="e">
        <f ca="1">VLOOKUP($C414,OFFSET(ResultsInput!$B$2,($B414-1)*gamesPerRound,0,gamesPerRound,6),5,FALSE)</f>
        <v>#N/A</v>
      </c>
      <c r="G414" s="46" t="e">
        <f ca="1">VLOOKUP($C414,OFFSET(ResultsInput!$B$2,($B414-1)*gamesPerRound,0,gamesPerRound,6),6,FALSE)</f>
        <v>#N/A</v>
      </c>
      <c r="H414" s="87" t="str">
        <f t="shared" ca="1" si="22"/>
        <v>K.04</v>
      </c>
    </row>
    <row r="415" spans="1:8" x14ac:dyDescent="0.2">
      <c r="A415" s="47">
        <v>413</v>
      </c>
      <c r="B415" s="32">
        <f t="shared" si="23"/>
        <v>3</v>
      </c>
      <c r="C415" s="32">
        <f t="shared" si="24"/>
        <v>34</v>
      </c>
      <c r="D415" s="1" t="str">
        <f ca="1">IF($B415&gt;rounds,"",OFFSET(AllPairings!D$1,startRow-1+$A415,0))</f>
        <v>M.04</v>
      </c>
      <c r="E415" s="1" t="str">
        <f ca="1">IF($B415&gt;rounds,"",OFFSET(AllPairings!E$1,startRow-1+$A415,0))</f>
        <v>S.04</v>
      </c>
      <c r="F415" s="46" t="e">
        <f ca="1">VLOOKUP($C415,OFFSET(ResultsInput!$B$2,($B415-1)*gamesPerRound,0,gamesPerRound,6),5,FALSE)</f>
        <v>#N/A</v>
      </c>
      <c r="G415" s="46" t="e">
        <f ca="1">VLOOKUP($C415,OFFSET(ResultsInput!$B$2,($B415-1)*gamesPerRound,0,gamesPerRound,6),6,FALSE)</f>
        <v>#N/A</v>
      </c>
      <c r="H415" s="87" t="str">
        <f t="shared" ca="1" si="22"/>
        <v>M.04</v>
      </c>
    </row>
    <row r="416" spans="1:8" x14ac:dyDescent="0.2">
      <c r="A416" s="47">
        <v>414</v>
      </c>
      <c r="B416" s="32">
        <f t="shared" si="23"/>
        <v>3</v>
      </c>
      <c r="C416" s="32">
        <f t="shared" si="24"/>
        <v>35</v>
      </c>
      <c r="D416" s="1" t="str">
        <f ca="1">IF($B416&gt;rounds,"",OFFSET(AllPairings!D$1,startRow-1+$A416,0))</f>
        <v>C.04</v>
      </c>
      <c r="E416" s="1" t="str">
        <f ca="1">IF($B416&gt;rounds,"",OFFSET(AllPairings!E$1,startRow-1+$A416,0))</f>
        <v>P.04</v>
      </c>
      <c r="F416" s="46" t="e">
        <f ca="1">VLOOKUP($C416,OFFSET(ResultsInput!$B$2,($B416-1)*gamesPerRound,0,gamesPerRound,6),5,FALSE)</f>
        <v>#N/A</v>
      </c>
      <c r="G416" s="46" t="e">
        <f ca="1">VLOOKUP($C416,OFFSET(ResultsInput!$B$2,($B416-1)*gamesPerRound,0,gamesPerRound,6),6,FALSE)</f>
        <v>#N/A</v>
      </c>
      <c r="H416" s="87" t="str">
        <f t="shared" ca="1" si="22"/>
        <v>C.04</v>
      </c>
    </row>
    <row r="417" spans="1:8" x14ac:dyDescent="0.2">
      <c r="A417" s="47">
        <v>415</v>
      </c>
      <c r="B417" s="32">
        <f t="shared" si="23"/>
        <v>3</v>
      </c>
      <c r="C417" s="32">
        <f t="shared" si="24"/>
        <v>36</v>
      </c>
      <c r="D417" s="1" t="str">
        <f ca="1">IF($B417&gt;rounds,"",OFFSET(AllPairings!D$1,startRow-1+$A417,0))</f>
        <v>A.04</v>
      </c>
      <c r="E417" s="1" t="str">
        <f ca="1">IF($B417&gt;rounds,"",OFFSET(AllPairings!E$1,startRow-1+$A417,0))</f>
        <v>I.04</v>
      </c>
      <c r="F417" s="46" t="e">
        <f ca="1">VLOOKUP($C417,OFFSET(ResultsInput!$B$2,($B417-1)*gamesPerRound,0,gamesPerRound,6),5,FALSE)</f>
        <v>#N/A</v>
      </c>
      <c r="G417" s="46" t="e">
        <f ca="1">VLOOKUP($C417,OFFSET(ResultsInput!$B$2,($B417-1)*gamesPerRound,0,gamesPerRound,6),6,FALSE)</f>
        <v>#N/A</v>
      </c>
      <c r="H417" s="87" t="str">
        <f t="shared" ca="1" si="22"/>
        <v>A.04</v>
      </c>
    </row>
    <row r="418" spans="1:8" x14ac:dyDescent="0.2">
      <c r="A418" s="47">
        <v>416</v>
      </c>
      <c r="B418" s="32">
        <f t="shared" si="23"/>
        <v>3</v>
      </c>
      <c r="C418" s="32">
        <f t="shared" si="24"/>
        <v>37</v>
      </c>
      <c r="D418" s="1" t="str">
        <f ca="1">IF($B418&gt;rounds,"",OFFSET(AllPairings!D$1,startRow-1+$A418,0))</f>
        <v>Q.04</v>
      </c>
      <c r="E418" s="1" t="str">
        <f ca="1">IF($B418&gt;rounds,"",OFFSET(AllPairings!E$1,startRow-1+$A418,0))</f>
        <v>D.04</v>
      </c>
      <c r="F418" s="46" t="e">
        <f ca="1">VLOOKUP($C418,OFFSET(ResultsInput!$B$2,($B418-1)*gamesPerRound,0,gamesPerRound,6),5,FALSE)</f>
        <v>#N/A</v>
      </c>
      <c r="G418" s="46" t="e">
        <f ca="1">VLOOKUP($C418,OFFSET(ResultsInput!$B$2,($B418-1)*gamesPerRound,0,gamesPerRound,6),6,FALSE)</f>
        <v>#N/A</v>
      </c>
      <c r="H418" s="87" t="str">
        <f t="shared" ca="1" si="22"/>
        <v>Q.04</v>
      </c>
    </row>
    <row r="419" spans="1:8" x14ac:dyDescent="0.2">
      <c r="A419" s="47">
        <v>417</v>
      </c>
      <c r="B419" s="32">
        <f t="shared" si="23"/>
        <v>3</v>
      </c>
      <c r="C419" s="32">
        <f t="shared" si="24"/>
        <v>38</v>
      </c>
      <c r="D419" s="1" t="str">
        <f ca="1">IF($B419&gt;rounds,"",OFFSET(AllPairings!D$1,startRow-1+$A419,0))</f>
        <v>G.04</v>
      </c>
      <c r="E419" s="1" t="str">
        <f ca="1">IF($B419&gt;rounds,"",OFFSET(AllPairings!E$1,startRow-1+$A419,0))</f>
        <v>F.04</v>
      </c>
      <c r="F419" s="46" t="e">
        <f ca="1">VLOOKUP($C419,OFFSET(ResultsInput!$B$2,($B419-1)*gamesPerRound,0,gamesPerRound,6),5,FALSE)</f>
        <v>#N/A</v>
      </c>
      <c r="G419" s="46" t="e">
        <f ca="1">VLOOKUP($C419,OFFSET(ResultsInput!$B$2,($B419-1)*gamesPerRound,0,gamesPerRound,6),6,FALSE)</f>
        <v>#N/A</v>
      </c>
      <c r="H419" s="87" t="str">
        <f t="shared" ca="1" si="22"/>
        <v>G.04</v>
      </c>
    </row>
    <row r="420" spans="1:8" x14ac:dyDescent="0.2">
      <c r="A420" s="47">
        <v>418</v>
      </c>
      <c r="B420" s="32">
        <f t="shared" si="23"/>
        <v>3</v>
      </c>
      <c r="C420" s="32">
        <f t="shared" si="24"/>
        <v>39</v>
      </c>
      <c r="D420" s="1" t="str">
        <f ca="1">IF($B420&gt;rounds,"",OFFSET(AllPairings!D$1,startRow-1+$A420,0))</f>
        <v>P.05</v>
      </c>
      <c r="E420" s="1" t="str">
        <f ca="1">IF($B420&gt;rounds,"",OFFSET(AllPairings!E$1,startRow-1+$A420,0))</f>
        <v>S.05</v>
      </c>
      <c r="F420" s="46" t="e">
        <f ca="1">VLOOKUP($C420,OFFSET(ResultsInput!$B$2,($B420-1)*gamesPerRound,0,gamesPerRound,6),5,FALSE)</f>
        <v>#N/A</v>
      </c>
      <c r="G420" s="46" t="e">
        <f ca="1">VLOOKUP($C420,OFFSET(ResultsInput!$B$2,($B420-1)*gamesPerRound,0,gamesPerRound,6),6,FALSE)</f>
        <v>#N/A</v>
      </c>
      <c r="H420" s="87" t="str">
        <f t="shared" ca="1" si="22"/>
        <v>P.05</v>
      </c>
    </row>
    <row r="421" spans="1:8" x14ac:dyDescent="0.2">
      <c r="A421" s="47">
        <v>419</v>
      </c>
      <c r="B421" s="32">
        <f t="shared" si="23"/>
        <v>3</v>
      </c>
      <c r="C421" s="32">
        <f t="shared" si="24"/>
        <v>40</v>
      </c>
      <c r="D421" s="1" t="str">
        <f ca="1">IF($B421&gt;rounds,"",OFFSET(AllPairings!D$1,startRow-1+$A421,0))</f>
        <v>H.05</v>
      </c>
      <c r="E421" s="1" t="str">
        <f ca="1">IF($B421&gt;rounds,"",OFFSET(AllPairings!E$1,startRow-1+$A421,0))</f>
        <v>N.05</v>
      </c>
      <c r="F421" s="46" t="e">
        <f ca="1">VLOOKUP($C421,OFFSET(ResultsInput!$B$2,($B421-1)*gamesPerRound,0,gamesPerRound,6),5,FALSE)</f>
        <v>#N/A</v>
      </c>
      <c r="G421" s="46" t="e">
        <f ca="1">VLOOKUP($C421,OFFSET(ResultsInput!$B$2,($B421-1)*gamesPerRound,0,gamesPerRound,6),6,FALSE)</f>
        <v>#N/A</v>
      </c>
      <c r="H421" s="87" t="str">
        <f t="shared" ca="1" si="22"/>
        <v>H.05</v>
      </c>
    </row>
    <row r="422" spans="1:8" x14ac:dyDescent="0.2">
      <c r="A422" s="47">
        <v>420</v>
      </c>
      <c r="B422" s="32">
        <f t="shared" si="23"/>
        <v>3</v>
      </c>
      <c r="C422" s="32">
        <f t="shared" si="24"/>
        <v>41</v>
      </c>
      <c r="D422" s="1" t="str">
        <f ca="1">IF($B422&gt;rounds,"",OFFSET(AllPairings!D$1,startRow-1+$A422,0))</f>
        <v>D.05</v>
      </c>
      <c r="E422" s="1" t="str">
        <f ca="1">IF($B422&gt;rounds,"",OFFSET(AllPairings!E$1,startRow-1+$A422,0))</f>
        <v>M.05</v>
      </c>
      <c r="F422" s="46" t="e">
        <f ca="1">VLOOKUP($C422,OFFSET(ResultsInput!$B$2,($B422-1)*gamesPerRound,0,gamesPerRound,6),5,FALSE)</f>
        <v>#N/A</v>
      </c>
      <c r="G422" s="46" t="e">
        <f ca="1">VLOOKUP($C422,OFFSET(ResultsInput!$B$2,($B422-1)*gamesPerRound,0,gamesPerRound,6),6,FALSE)</f>
        <v>#N/A</v>
      </c>
      <c r="H422" s="87" t="str">
        <f t="shared" ca="1" si="22"/>
        <v>D.05</v>
      </c>
    </row>
    <row r="423" spans="1:8" x14ac:dyDescent="0.2">
      <c r="A423" s="47">
        <v>421</v>
      </c>
      <c r="B423" s="32">
        <f t="shared" si="23"/>
        <v>3</v>
      </c>
      <c r="C423" s="32">
        <f t="shared" si="24"/>
        <v>42</v>
      </c>
      <c r="D423" s="1" t="str">
        <f ca="1">IF($B423&gt;rounds,"",OFFSET(AllPairings!D$1,startRow-1+$A423,0))</f>
        <v>O.05</v>
      </c>
      <c r="E423" s="1" t="str">
        <f ca="1">IF($B423&gt;rounds,"",OFFSET(AllPairings!E$1,startRow-1+$A423,0))</f>
        <v>F.05</v>
      </c>
      <c r="F423" s="46" t="e">
        <f ca="1">VLOOKUP($C423,OFFSET(ResultsInput!$B$2,($B423-1)*gamesPerRound,0,gamesPerRound,6),5,FALSE)</f>
        <v>#N/A</v>
      </c>
      <c r="G423" s="46" t="e">
        <f ca="1">VLOOKUP($C423,OFFSET(ResultsInput!$B$2,($B423-1)*gamesPerRound,0,gamesPerRound,6),6,FALSE)</f>
        <v>#N/A</v>
      </c>
      <c r="H423" s="87" t="str">
        <f t="shared" ca="1" si="22"/>
        <v>O.05</v>
      </c>
    </row>
    <row r="424" spans="1:8" x14ac:dyDescent="0.2">
      <c r="A424" s="47">
        <v>422</v>
      </c>
      <c r="B424" s="32">
        <f t="shared" si="23"/>
        <v>3</v>
      </c>
      <c r="C424" s="32">
        <f t="shared" si="24"/>
        <v>43</v>
      </c>
      <c r="D424" s="1" t="str">
        <f ca="1">IF($B424&gt;rounds,"",OFFSET(AllPairings!D$1,startRow-1+$A424,0))</f>
        <v>B.05</v>
      </c>
      <c r="E424" s="1" t="str">
        <f ca="1">IF($B424&gt;rounds,"",OFFSET(AllPairings!E$1,startRow-1+$A424,0))</f>
        <v>J.05</v>
      </c>
      <c r="F424" s="46" t="e">
        <f ca="1">VLOOKUP($C424,OFFSET(ResultsInput!$B$2,($B424-1)*gamesPerRound,0,gamesPerRound,6),5,FALSE)</f>
        <v>#N/A</v>
      </c>
      <c r="G424" s="46" t="e">
        <f ca="1">VLOOKUP($C424,OFFSET(ResultsInput!$B$2,($B424-1)*gamesPerRound,0,gamesPerRound,6),6,FALSE)</f>
        <v>#N/A</v>
      </c>
      <c r="H424" s="87" t="str">
        <f t="shared" ca="1" si="22"/>
        <v>B.05</v>
      </c>
    </row>
    <row r="425" spans="1:8" x14ac:dyDescent="0.2">
      <c r="A425" s="47">
        <v>423</v>
      </c>
      <c r="B425" s="32">
        <f t="shared" si="23"/>
        <v>3</v>
      </c>
      <c r="C425" s="32">
        <f t="shared" si="24"/>
        <v>44</v>
      </c>
      <c r="D425" s="1" t="str">
        <f ca="1">IF($B425&gt;rounds,"",OFFSET(AllPairings!D$1,startRow-1+$A425,0))</f>
        <v>A.05</v>
      </c>
      <c r="E425" s="1" t="str">
        <f ca="1">IF($B425&gt;rounds,"",OFFSET(AllPairings!E$1,startRow-1+$A425,0))</f>
        <v>C.05</v>
      </c>
      <c r="F425" s="46" t="e">
        <f ca="1">VLOOKUP($C425,OFFSET(ResultsInput!$B$2,($B425-1)*gamesPerRound,0,gamesPerRound,6),5,FALSE)</f>
        <v>#N/A</v>
      </c>
      <c r="G425" s="46" t="e">
        <f ca="1">VLOOKUP($C425,OFFSET(ResultsInput!$B$2,($B425-1)*gamesPerRound,0,gamesPerRound,6),6,FALSE)</f>
        <v>#N/A</v>
      </c>
      <c r="H425" s="87" t="str">
        <f t="shared" ca="1" si="22"/>
        <v>A.05</v>
      </c>
    </row>
    <row r="426" spans="1:8" x14ac:dyDescent="0.2">
      <c r="A426" s="47">
        <v>424</v>
      </c>
      <c r="B426" s="32">
        <f t="shared" si="23"/>
        <v>3</v>
      </c>
      <c r="C426" s="32">
        <f t="shared" si="24"/>
        <v>45</v>
      </c>
      <c r="D426" s="1" t="str">
        <f ca="1">IF($B426&gt;rounds,"",OFFSET(AllPairings!D$1,startRow-1+$A426,0))</f>
        <v>I.05</v>
      </c>
      <c r="E426" s="1" t="str">
        <f ca="1">IF($B426&gt;rounds,"",OFFSET(AllPairings!E$1,startRow-1+$A426,0))</f>
        <v>L.05</v>
      </c>
      <c r="F426" s="46" t="e">
        <f ca="1">VLOOKUP($C426,OFFSET(ResultsInput!$B$2,($B426-1)*gamesPerRound,0,gamesPerRound,6),5,FALSE)</f>
        <v>#N/A</v>
      </c>
      <c r="G426" s="46" t="e">
        <f ca="1">VLOOKUP($C426,OFFSET(ResultsInput!$B$2,($B426-1)*gamesPerRound,0,gamesPerRound,6),6,FALSE)</f>
        <v>#N/A</v>
      </c>
      <c r="H426" s="87" t="str">
        <f t="shared" ca="1" si="22"/>
        <v>I.05</v>
      </c>
    </row>
    <row r="427" spans="1:8" x14ac:dyDescent="0.2">
      <c r="A427" s="47">
        <v>425</v>
      </c>
      <c r="B427" s="32">
        <f t="shared" si="23"/>
        <v>3</v>
      </c>
      <c r="C427" s="32">
        <f t="shared" si="24"/>
        <v>46</v>
      </c>
      <c r="D427" s="1" t="str">
        <f ca="1">IF($B427&gt;rounds,"",OFFSET(AllPairings!D$1,startRow-1+$A427,0))</f>
        <v>R.05</v>
      </c>
      <c r="E427" s="1" t="str">
        <f ca="1">IF($B427&gt;rounds,"",OFFSET(AllPairings!E$1,startRow-1+$A427,0))</f>
        <v>E.05</v>
      </c>
      <c r="F427" s="46" t="e">
        <f ca="1">VLOOKUP($C427,OFFSET(ResultsInput!$B$2,($B427-1)*gamesPerRound,0,gamesPerRound,6),5,FALSE)</f>
        <v>#N/A</v>
      </c>
      <c r="G427" s="46" t="e">
        <f ca="1">VLOOKUP($C427,OFFSET(ResultsInput!$B$2,($B427-1)*gamesPerRound,0,gamesPerRound,6),6,FALSE)</f>
        <v>#N/A</v>
      </c>
      <c r="H427" s="87" t="str">
        <f t="shared" ca="1" si="22"/>
        <v>R.05</v>
      </c>
    </row>
    <row r="428" spans="1:8" x14ac:dyDescent="0.2">
      <c r="A428" s="47">
        <v>426</v>
      </c>
      <c r="B428" s="32">
        <f t="shared" si="23"/>
        <v>3</v>
      </c>
      <c r="C428" s="32">
        <f t="shared" si="24"/>
        <v>47</v>
      </c>
      <c r="D428" s="1" t="str">
        <f ca="1">IF($B428&gt;rounds,"",OFFSET(AllPairings!D$1,startRow-1+$A428,0))</f>
        <v>Q.05</v>
      </c>
      <c r="E428" s="1" t="str">
        <f ca="1">IF($B428&gt;rounds,"",OFFSET(AllPairings!E$1,startRow-1+$A428,0))</f>
        <v>K.05</v>
      </c>
      <c r="F428" s="46" t="e">
        <f ca="1">VLOOKUP($C428,OFFSET(ResultsInput!$B$2,($B428-1)*gamesPerRound,0,gamesPerRound,6),5,FALSE)</f>
        <v>#N/A</v>
      </c>
      <c r="G428" s="46" t="e">
        <f ca="1">VLOOKUP($C428,OFFSET(ResultsInput!$B$2,($B428-1)*gamesPerRound,0,gamesPerRound,6),6,FALSE)</f>
        <v>#N/A</v>
      </c>
      <c r="H428" s="87" t="str">
        <f t="shared" ca="1" si="22"/>
        <v>Q.05</v>
      </c>
    </row>
    <row r="429" spans="1:8" x14ac:dyDescent="0.2">
      <c r="A429" s="47">
        <v>427</v>
      </c>
      <c r="B429" s="32">
        <f t="shared" si="23"/>
        <v>3</v>
      </c>
      <c r="C429" s="32">
        <f t="shared" si="24"/>
        <v>48</v>
      </c>
      <c r="D429" s="1" t="str">
        <f ca="1">IF($B429&gt;rounds,"",OFFSET(AllPairings!D$1,startRow-1+$A429,0))</f>
        <v>R.06</v>
      </c>
      <c r="E429" s="1" t="str">
        <f ca="1">IF($B429&gt;rounds,"",OFFSET(AllPairings!E$1,startRow-1+$A429,0))</f>
        <v>G.05</v>
      </c>
      <c r="F429" s="46" t="e">
        <f ca="1">VLOOKUP($C429,OFFSET(ResultsInput!$B$2,($B429-1)*gamesPerRound,0,gamesPerRound,6),5,FALSE)</f>
        <v>#N/A</v>
      </c>
      <c r="G429" s="46" t="e">
        <f ca="1">VLOOKUP($C429,OFFSET(ResultsInput!$B$2,($B429-1)*gamesPerRound,0,gamesPerRound,6),6,FALSE)</f>
        <v>#N/A</v>
      </c>
      <c r="H429" s="87" t="str">
        <f t="shared" ca="1" si="22"/>
        <v>R.06</v>
      </c>
    </row>
    <row r="430" spans="1:8" x14ac:dyDescent="0.2">
      <c r="A430" s="47">
        <v>428</v>
      </c>
      <c r="B430" s="32">
        <f t="shared" si="23"/>
        <v>3</v>
      </c>
      <c r="C430" s="32">
        <f t="shared" si="24"/>
        <v>49</v>
      </c>
      <c r="D430" s="1" t="str">
        <f ca="1">IF($B430&gt;rounds,"",OFFSET(AllPairings!D$1,startRow-1+$A430,0))</f>
        <v>F.06</v>
      </c>
      <c r="E430" s="1" t="str">
        <f ca="1">IF($B430&gt;rounds,"",OFFSET(AllPairings!E$1,startRow-1+$A430,0))</f>
        <v>N.06</v>
      </c>
      <c r="F430" s="46" t="e">
        <f ca="1">VLOOKUP($C430,OFFSET(ResultsInput!$B$2,($B430-1)*gamesPerRound,0,gamesPerRound,6),5,FALSE)</f>
        <v>#N/A</v>
      </c>
      <c r="G430" s="46" t="e">
        <f ca="1">VLOOKUP($C430,OFFSET(ResultsInput!$B$2,($B430-1)*gamesPerRound,0,gamesPerRound,6),6,FALSE)</f>
        <v>#N/A</v>
      </c>
      <c r="H430" s="87" t="str">
        <f t="shared" ca="1" si="22"/>
        <v>F.06</v>
      </c>
    </row>
    <row r="431" spans="1:8" x14ac:dyDescent="0.2">
      <c r="A431" s="47">
        <v>429</v>
      </c>
      <c r="B431" s="32">
        <f t="shared" si="23"/>
        <v>3</v>
      </c>
      <c r="C431" s="32">
        <f t="shared" si="24"/>
        <v>50</v>
      </c>
      <c r="D431" s="1" t="str">
        <f ca="1">IF($B431&gt;rounds,"",OFFSET(AllPairings!D$1,startRow-1+$A431,0))</f>
        <v>A.06</v>
      </c>
      <c r="E431" s="1" t="str">
        <f ca="1">IF($B431&gt;rounds,"",OFFSET(AllPairings!E$1,startRow-1+$A431,0))</f>
        <v>J.06</v>
      </c>
      <c r="F431" s="46" t="e">
        <f ca="1">VLOOKUP($C431,OFFSET(ResultsInput!$B$2,($B431-1)*gamesPerRound,0,gamesPerRound,6),5,FALSE)</f>
        <v>#N/A</v>
      </c>
      <c r="G431" s="46" t="e">
        <f ca="1">VLOOKUP($C431,OFFSET(ResultsInput!$B$2,($B431-1)*gamesPerRound,0,gamesPerRound,6),6,FALSE)</f>
        <v>#N/A</v>
      </c>
      <c r="H431" s="87" t="str">
        <f t="shared" ca="1" si="22"/>
        <v>A.06</v>
      </c>
    </row>
    <row r="432" spans="1:8" x14ac:dyDescent="0.2">
      <c r="A432" s="47">
        <v>430</v>
      </c>
      <c r="B432" s="32">
        <f t="shared" si="23"/>
        <v>3</v>
      </c>
      <c r="C432" s="32">
        <f t="shared" si="24"/>
        <v>51</v>
      </c>
      <c r="D432" s="1" t="str">
        <f ca="1">IF($B432&gt;rounds,"",OFFSET(AllPairings!D$1,startRow-1+$A432,0))</f>
        <v>Q.06</v>
      </c>
      <c r="E432" s="1" t="str">
        <f ca="1">IF($B432&gt;rounds,"",OFFSET(AllPairings!E$1,startRow-1+$A432,0))</f>
        <v>P.06</v>
      </c>
      <c r="F432" s="46" t="e">
        <f ca="1">VLOOKUP($C432,OFFSET(ResultsInput!$B$2,($B432-1)*gamesPerRound,0,gamesPerRound,6),5,FALSE)</f>
        <v>#N/A</v>
      </c>
      <c r="G432" s="46" t="e">
        <f ca="1">VLOOKUP($C432,OFFSET(ResultsInput!$B$2,($B432-1)*gamesPerRound,0,gamesPerRound,6),6,FALSE)</f>
        <v>#N/A</v>
      </c>
      <c r="H432" s="87" t="str">
        <f t="shared" ca="1" si="22"/>
        <v>Q.06</v>
      </c>
    </row>
    <row r="433" spans="1:8" x14ac:dyDescent="0.2">
      <c r="A433" s="47">
        <v>431</v>
      </c>
      <c r="B433" s="32">
        <f t="shared" si="23"/>
        <v>3</v>
      </c>
      <c r="C433" s="32">
        <f t="shared" si="24"/>
        <v>52</v>
      </c>
      <c r="D433" s="1" t="str">
        <f ca="1">IF($B433&gt;rounds,"",OFFSET(AllPairings!D$1,startRow-1+$A433,0))</f>
        <v>L.06</v>
      </c>
      <c r="E433" s="1" t="str">
        <f ca="1">IF($B433&gt;rounds,"",OFFSET(AllPairings!E$1,startRow-1+$A433,0))</f>
        <v>H.06</v>
      </c>
      <c r="F433" s="46" t="e">
        <f ca="1">VLOOKUP($C433,OFFSET(ResultsInput!$B$2,($B433-1)*gamesPerRound,0,gamesPerRound,6),5,FALSE)</f>
        <v>#N/A</v>
      </c>
      <c r="G433" s="46" t="e">
        <f ca="1">VLOOKUP($C433,OFFSET(ResultsInput!$B$2,($B433-1)*gamesPerRound,0,gamesPerRound,6),6,FALSE)</f>
        <v>#N/A</v>
      </c>
      <c r="H433" s="87" t="str">
        <f t="shared" ca="1" si="22"/>
        <v>L.06</v>
      </c>
    </row>
    <row r="434" spans="1:8" x14ac:dyDescent="0.2">
      <c r="A434" s="47">
        <v>432</v>
      </c>
      <c r="B434" s="32">
        <f t="shared" si="23"/>
        <v>3</v>
      </c>
      <c r="C434" s="32">
        <f t="shared" si="24"/>
        <v>53</v>
      </c>
      <c r="D434" s="1" t="str">
        <f ca="1">IF($B434&gt;rounds,"",OFFSET(AllPairings!D$1,startRow-1+$A434,0))</f>
        <v>S.06</v>
      </c>
      <c r="E434" s="1" t="str">
        <f ca="1">IF($B434&gt;rounds,"",OFFSET(AllPairings!E$1,startRow-1+$A434,0))</f>
        <v>K.06</v>
      </c>
      <c r="F434" s="46" t="e">
        <f ca="1">VLOOKUP($C434,OFFSET(ResultsInput!$B$2,($B434-1)*gamesPerRound,0,gamesPerRound,6),5,FALSE)</f>
        <v>#N/A</v>
      </c>
      <c r="G434" s="46" t="e">
        <f ca="1">VLOOKUP($C434,OFFSET(ResultsInput!$B$2,($B434-1)*gamesPerRound,0,gamesPerRound,6),6,FALSE)</f>
        <v>#N/A</v>
      </c>
      <c r="H434" s="87" t="str">
        <f t="shared" ca="1" si="22"/>
        <v>S.06</v>
      </c>
    </row>
    <row r="435" spans="1:8" x14ac:dyDescent="0.2">
      <c r="A435" s="47">
        <v>433</v>
      </c>
      <c r="B435" s="32">
        <f t="shared" si="23"/>
        <v>3</v>
      </c>
      <c r="C435" s="32">
        <f t="shared" si="24"/>
        <v>54</v>
      </c>
      <c r="D435" s="1" t="str">
        <f ca="1">IF($B435&gt;rounds,"",OFFSET(AllPairings!D$1,startRow-1+$A435,0))</f>
        <v>I.06</v>
      </c>
      <c r="E435" s="1" t="str">
        <f ca="1">IF($B435&gt;rounds,"",OFFSET(AllPairings!E$1,startRow-1+$A435,0))</f>
        <v>D.06</v>
      </c>
      <c r="F435" s="46" t="e">
        <f ca="1">VLOOKUP($C435,OFFSET(ResultsInput!$B$2,($B435-1)*gamesPerRound,0,gamesPerRound,6),5,FALSE)</f>
        <v>#N/A</v>
      </c>
      <c r="G435" s="46" t="e">
        <f ca="1">VLOOKUP($C435,OFFSET(ResultsInput!$B$2,($B435-1)*gamesPerRound,0,gamesPerRound,6),6,FALSE)</f>
        <v>#N/A</v>
      </c>
      <c r="H435" s="87" t="str">
        <f t="shared" ca="1" si="22"/>
        <v>I.06</v>
      </c>
    </row>
    <row r="436" spans="1:8" x14ac:dyDescent="0.2">
      <c r="A436" s="47">
        <v>434</v>
      </c>
      <c r="B436" s="32">
        <f t="shared" si="23"/>
        <v>3</v>
      </c>
      <c r="C436" s="32">
        <f t="shared" si="24"/>
        <v>55</v>
      </c>
      <c r="D436" s="1" t="str">
        <f ca="1">IF($B436&gt;rounds,"",OFFSET(AllPairings!D$1,startRow-1+$A436,0))</f>
        <v>O.06</v>
      </c>
      <c r="E436" s="1" t="str">
        <f ca="1">IF($B436&gt;rounds,"",OFFSET(AllPairings!E$1,startRow-1+$A436,0))</f>
        <v>B.06</v>
      </c>
      <c r="F436" s="46" t="e">
        <f ca="1">VLOOKUP($C436,OFFSET(ResultsInput!$B$2,($B436-1)*gamesPerRound,0,gamesPerRound,6),5,FALSE)</f>
        <v>#N/A</v>
      </c>
      <c r="G436" s="46" t="e">
        <f ca="1">VLOOKUP($C436,OFFSET(ResultsInput!$B$2,($B436-1)*gamesPerRound,0,gamesPerRound,6),6,FALSE)</f>
        <v>#N/A</v>
      </c>
      <c r="H436" s="87" t="str">
        <f t="shared" ca="1" si="22"/>
        <v>O.06</v>
      </c>
    </row>
    <row r="437" spans="1:8" x14ac:dyDescent="0.2">
      <c r="A437" s="47">
        <v>435</v>
      </c>
      <c r="B437" s="32">
        <f t="shared" si="23"/>
        <v>3</v>
      </c>
      <c r="C437" s="32">
        <f t="shared" si="24"/>
        <v>56</v>
      </c>
      <c r="D437" s="1" t="str">
        <f ca="1">IF($B437&gt;rounds,"",OFFSET(AllPairings!D$1,startRow-1+$A437,0))</f>
        <v>C.06</v>
      </c>
      <c r="E437" s="1" t="str">
        <f ca="1">IF($B437&gt;rounds,"",OFFSET(AllPairings!E$1,startRow-1+$A437,0))</f>
        <v>M.06</v>
      </c>
      <c r="F437" s="46" t="e">
        <f ca="1">VLOOKUP($C437,OFFSET(ResultsInput!$B$2,($B437-1)*gamesPerRound,0,gamesPerRound,6),5,FALSE)</f>
        <v>#N/A</v>
      </c>
      <c r="G437" s="46" t="e">
        <f ca="1">VLOOKUP($C437,OFFSET(ResultsInput!$B$2,($B437-1)*gamesPerRound,0,gamesPerRound,6),6,FALSE)</f>
        <v>#N/A</v>
      </c>
      <c r="H437" s="87" t="str">
        <f t="shared" ca="1" si="22"/>
        <v>C.06</v>
      </c>
    </row>
    <row r="438" spans="1:8" x14ac:dyDescent="0.2">
      <c r="A438" s="47">
        <v>436</v>
      </c>
      <c r="B438" s="32">
        <f t="shared" si="23"/>
        <v>3</v>
      </c>
      <c r="C438" s="32">
        <f t="shared" si="24"/>
        <v>57</v>
      </c>
      <c r="D438" s="1" t="str">
        <f ca="1">IF($B438&gt;rounds,"",OFFSET(AllPairings!D$1,startRow-1+$A438,0))</f>
        <v>E.06</v>
      </c>
      <c r="E438" s="1" t="str">
        <f ca="1">IF($B438&gt;rounds,"",OFFSET(AllPairings!E$1,startRow-1+$A438,0))</f>
        <v>G.06</v>
      </c>
      <c r="F438" s="46" t="e">
        <f ca="1">VLOOKUP($C438,OFFSET(ResultsInput!$B$2,($B438-1)*gamesPerRound,0,gamesPerRound,6),5,FALSE)</f>
        <v>#N/A</v>
      </c>
      <c r="G438" s="46" t="e">
        <f ca="1">VLOOKUP($C438,OFFSET(ResultsInput!$B$2,($B438-1)*gamesPerRound,0,gamesPerRound,6),6,FALSE)</f>
        <v>#N/A</v>
      </c>
      <c r="H438" s="87" t="str">
        <f t="shared" ca="1" si="22"/>
        <v>E.06</v>
      </c>
    </row>
    <row r="439" spans="1:8" x14ac:dyDescent="0.2">
      <c r="A439" s="47">
        <v>437</v>
      </c>
      <c r="B439" s="32">
        <f t="shared" si="23"/>
        <v>3</v>
      </c>
      <c r="C439" s="32">
        <f t="shared" si="24"/>
        <v>58</v>
      </c>
      <c r="D439" s="1" t="str">
        <f ca="1">IF($B439&gt;rounds,"",OFFSET(AllPairings!D$1,startRow-1+$A439,0))</f>
        <v>M.07</v>
      </c>
      <c r="E439" s="1" t="str">
        <f ca="1">IF($B439&gt;rounds,"",OFFSET(AllPairings!E$1,startRow-1+$A439,0))</f>
        <v>S.07</v>
      </c>
      <c r="F439" s="46" t="e">
        <f ca="1">VLOOKUP($C439,OFFSET(ResultsInput!$B$2,($B439-1)*gamesPerRound,0,gamesPerRound,6),5,FALSE)</f>
        <v>#N/A</v>
      </c>
      <c r="G439" s="46" t="e">
        <f ca="1">VLOOKUP($C439,OFFSET(ResultsInput!$B$2,($B439-1)*gamesPerRound,0,gamesPerRound,6),6,FALSE)</f>
        <v>#N/A</v>
      </c>
      <c r="H439" s="87" t="str">
        <f t="shared" ca="1" si="22"/>
        <v>M.07</v>
      </c>
    </row>
    <row r="440" spans="1:8" x14ac:dyDescent="0.2">
      <c r="A440" s="47">
        <v>438</v>
      </c>
      <c r="B440" s="32">
        <f t="shared" si="23"/>
        <v>3</v>
      </c>
      <c r="C440" s="32">
        <f t="shared" si="24"/>
        <v>59</v>
      </c>
      <c r="D440" s="1" t="str">
        <f ca="1">IF($B440&gt;rounds,"",OFFSET(AllPairings!D$1,startRow-1+$A440,0))</f>
        <v>H.07</v>
      </c>
      <c r="E440" s="1" t="str">
        <f ca="1">IF($B440&gt;rounds,"",OFFSET(AllPairings!E$1,startRow-1+$A440,0))</f>
        <v>B.07</v>
      </c>
      <c r="F440" s="46" t="e">
        <f ca="1">VLOOKUP($C440,OFFSET(ResultsInput!$B$2,($B440-1)*gamesPerRound,0,gamesPerRound,6),5,FALSE)</f>
        <v>#N/A</v>
      </c>
      <c r="G440" s="46" t="e">
        <f ca="1">VLOOKUP($C440,OFFSET(ResultsInput!$B$2,($B440-1)*gamesPerRound,0,gamesPerRound,6),6,FALSE)</f>
        <v>#N/A</v>
      </c>
      <c r="H440" s="87" t="str">
        <f t="shared" ca="1" si="22"/>
        <v>H.07</v>
      </c>
    </row>
    <row r="441" spans="1:8" x14ac:dyDescent="0.2">
      <c r="A441" s="47">
        <v>439</v>
      </c>
      <c r="B441" s="32">
        <f t="shared" si="23"/>
        <v>3</v>
      </c>
      <c r="C441" s="32">
        <f t="shared" si="24"/>
        <v>60</v>
      </c>
      <c r="D441" s="1" t="str">
        <f ca="1">IF($B441&gt;rounds,"",OFFSET(AllPairings!D$1,startRow-1+$A441,0))</f>
        <v>I.07</v>
      </c>
      <c r="E441" s="1" t="str">
        <f ca="1">IF($B441&gt;rounds,"",OFFSET(AllPairings!E$1,startRow-1+$A441,0))</f>
        <v>L.07</v>
      </c>
      <c r="F441" s="46" t="e">
        <f ca="1">VLOOKUP($C441,OFFSET(ResultsInput!$B$2,($B441-1)*gamesPerRound,0,gamesPerRound,6),5,FALSE)</f>
        <v>#N/A</v>
      </c>
      <c r="G441" s="46" t="e">
        <f ca="1">VLOOKUP($C441,OFFSET(ResultsInput!$B$2,($B441-1)*gamesPerRound,0,gamesPerRound,6),6,FALSE)</f>
        <v>#N/A</v>
      </c>
      <c r="H441" s="87" t="str">
        <f t="shared" ca="1" si="22"/>
        <v>I.07</v>
      </c>
    </row>
    <row r="442" spans="1:8" x14ac:dyDescent="0.2">
      <c r="A442" s="47">
        <v>440</v>
      </c>
      <c r="B442" s="32">
        <f t="shared" si="23"/>
        <v>3</v>
      </c>
      <c r="C442" s="32">
        <f t="shared" si="24"/>
        <v>61</v>
      </c>
      <c r="D442" s="1" t="str">
        <f ca="1">IF($B442&gt;rounds,"",OFFSET(AllPairings!D$1,startRow-1+$A442,0))</f>
        <v>E.07</v>
      </c>
      <c r="E442" s="1" t="str">
        <f ca="1">IF($B442&gt;rounds,"",OFFSET(AllPairings!E$1,startRow-1+$A442,0))</f>
        <v>Q.07</v>
      </c>
      <c r="F442" s="46" t="e">
        <f ca="1">VLOOKUP($C442,OFFSET(ResultsInput!$B$2,($B442-1)*gamesPerRound,0,gamesPerRound,6),5,FALSE)</f>
        <v>#N/A</v>
      </c>
      <c r="G442" s="46" t="e">
        <f ca="1">VLOOKUP($C442,OFFSET(ResultsInput!$B$2,($B442-1)*gamesPerRound,0,gamesPerRound,6),6,FALSE)</f>
        <v>#N/A</v>
      </c>
      <c r="H442" s="87" t="str">
        <f t="shared" ca="1" si="22"/>
        <v>E.07</v>
      </c>
    </row>
    <row r="443" spans="1:8" x14ac:dyDescent="0.2">
      <c r="A443" s="47">
        <v>441</v>
      </c>
      <c r="B443" s="32">
        <f t="shared" si="23"/>
        <v>3</v>
      </c>
      <c r="C443" s="32">
        <f t="shared" si="24"/>
        <v>62</v>
      </c>
      <c r="D443" s="1" t="str">
        <f ca="1">IF($B443&gt;rounds,"",OFFSET(AllPairings!D$1,startRow-1+$A443,0))</f>
        <v>P.07</v>
      </c>
      <c r="E443" s="1" t="str">
        <f ca="1">IF($B443&gt;rounds,"",OFFSET(AllPairings!E$1,startRow-1+$A443,0))</f>
        <v>N.07</v>
      </c>
      <c r="F443" s="46" t="e">
        <f ca="1">VLOOKUP($C443,OFFSET(ResultsInput!$B$2,($B443-1)*gamesPerRound,0,gamesPerRound,6),5,FALSE)</f>
        <v>#N/A</v>
      </c>
      <c r="G443" s="46" t="e">
        <f ca="1">VLOOKUP($C443,OFFSET(ResultsInput!$B$2,($B443-1)*gamesPerRound,0,gamesPerRound,6),6,FALSE)</f>
        <v>#N/A</v>
      </c>
      <c r="H443" s="87" t="str">
        <f t="shared" ca="1" si="22"/>
        <v>P.07</v>
      </c>
    </row>
    <row r="444" spans="1:8" x14ac:dyDescent="0.2">
      <c r="A444" s="47">
        <v>442</v>
      </c>
      <c r="B444" s="32">
        <f t="shared" si="23"/>
        <v>3</v>
      </c>
      <c r="C444" s="32">
        <f t="shared" si="24"/>
        <v>63</v>
      </c>
      <c r="D444" s="1" t="str">
        <f ca="1">IF($B444&gt;rounds,"",OFFSET(AllPairings!D$1,startRow-1+$A444,0))</f>
        <v>K.07</v>
      </c>
      <c r="E444" s="1" t="str">
        <f ca="1">IF($B444&gt;rounds,"",OFFSET(AllPairings!E$1,startRow-1+$A444,0))</f>
        <v>R.07</v>
      </c>
      <c r="F444" s="46" t="e">
        <f ca="1">VLOOKUP($C444,OFFSET(ResultsInput!$B$2,($B444-1)*gamesPerRound,0,gamesPerRound,6),5,FALSE)</f>
        <v>#N/A</v>
      </c>
      <c r="G444" s="46" t="e">
        <f ca="1">VLOOKUP($C444,OFFSET(ResultsInput!$B$2,($B444-1)*gamesPerRound,0,gamesPerRound,6),6,FALSE)</f>
        <v>#N/A</v>
      </c>
      <c r="H444" s="87" t="str">
        <f t="shared" ca="1" si="22"/>
        <v>K.07</v>
      </c>
    </row>
    <row r="445" spans="1:8" x14ac:dyDescent="0.2">
      <c r="A445" s="47">
        <v>443</v>
      </c>
      <c r="B445" s="32">
        <f t="shared" si="23"/>
        <v>3</v>
      </c>
      <c r="C445" s="32">
        <f t="shared" si="24"/>
        <v>64</v>
      </c>
      <c r="D445" s="1" t="str">
        <f ca="1">IF($B445&gt;rounds,"",OFFSET(AllPairings!D$1,startRow-1+$A445,0))</f>
        <v>J.07</v>
      </c>
      <c r="E445" s="1" t="str">
        <f ca="1">IF($B445&gt;rounds,"",OFFSET(AllPairings!E$1,startRow-1+$A445,0))</f>
        <v>G.07</v>
      </c>
      <c r="F445" s="46" t="e">
        <f ca="1">VLOOKUP($C445,OFFSET(ResultsInput!$B$2,($B445-1)*gamesPerRound,0,gamesPerRound,6),5,FALSE)</f>
        <v>#N/A</v>
      </c>
      <c r="G445" s="46" t="e">
        <f ca="1">VLOOKUP($C445,OFFSET(ResultsInput!$B$2,($B445-1)*gamesPerRound,0,gamesPerRound,6),6,FALSE)</f>
        <v>#N/A</v>
      </c>
      <c r="H445" s="87" t="str">
        <f t="shared" ca="1" si="22"/>
        <v>J.07</v>
      </c>
    </row>
    <row r="446" spans="1:8" x14ac:dyDescent="0.2">
      <c r="A446" s="47">
        <v>444</v>
      </c>
      <c r="B446" s="32">
        <f t="shared" si="23"/>
        <v>3</v>
      </c>
      <c r="C446" s="32">
        <f t="shared" si="24"/>
        <v>65</v>
      </c>
      <c r="D446" s="1" t="str">
        <f ca="1">IF($B446&gt;rounds,"",OFFSET(AllPairings!D$1,startRow-1+$A446,0))</f>
        <v>A.07</v>
      </c>
      <c r="E446" s="1" t="str">
        <f ca="1">IF($B446&gt;rounds,"",OFFSET(AllPairings!E$1,startRow-1+$A446,0))</f>
        <v>F.07</v>
      </c>
      <c r="F446" s="46" t="e">
        <f ca="1">VLOOKUP($C446,OFFSET(ResultsInput!$B$2,($B446-1)*gamesPerRound,0,gamesPerRound,6),5,FALSE)</f>
        <v>#N/A</v>
      </c>
      <c r="G446" s="46" t="e">
        <f ca="1">VLOOKUP($C446,OFFSET(ResultsInput!$B$2,($B446-1)*gamesPerRound,0,gamesPerRound,6),6,FALSE)</f>
        <v>#N/A</v>
      </c>
      <c r="H446" s="87" t="str">
        <f t="shared" ca="1" si="22"/>
        <v>A.07</v>
      </c>
    </row>
    <row r="447" spans="1:8" x14ac:dyDescent="0.2">
      <c r="A447" s="47">
        <v>445</v>
      </c>
      <c r="B447" s="32">
        <f t="shared" si="23"/>
        <v>3</v>
      </c>
      <c r="C447" s="32">
        <f t="shared" si="24"/>
        <v>66</v>
      </c>
      <c r="D447" s="1" t="str">
        <f ca="1">IF($B447&gt;rounds,"",OFFSET(AllPairings!D$1,startRow-1+$A447,0))</f>
        <v>C.07</v>
      </c>
      <c r="E447" s="1" t="str">
        <f ca="1">IF($B447&gt;rounds,"",OFFSET(AllPairings!E$1,startRow-1+$A447,0))</f>
        <v>D.07</v>
      </c>
      <c r="F447" s="46" t="e">
        <f ca="1">VLOOKUP($C447,OFFSET(ResultsInput!$B$2,($B447-1)*gamesPerRound,0,gamesPerRound,6),5,FALSE)</f>
        <v>#N/A</v>
      </c>
      <c r="G447" s="46" t="e">
        <f ca="1">VLOOKUP($C447,OFFSET(ResultsInput!$B$2,($B447-1)*gamesPerRound,0,gamesPerRound,6),6,FALSE)</f>
        <v>#N/A</v>
      </c>
      <c r="H447" s="87" t="str">
        <f t="shared" ca="1" si="22"/>
        <v>C.07</v>
      </c>
    </row>
    <row r="448" spans="1:8" x14ac:dyDescent="0.2">
      <c r="A448" s="47">
        <v>446</v>
      </c>
      <c r="B448" s="32">
        <f t="shared" si="23"/>
        <v>3</v>
      </c>
      <c r="C448" s="32">
        <f t="shared" si="24"/>
        <v>67</v>
      </c>
      <c r="D448" s="1" t="str">
        <f ca="1">IF($B448&gt;rounds,"",OFFSET(AllPairings!D$1,startRow-1+$A448,0))</f>
        <v>C.08</v>
      </c>
      <c r="E448" s="1" t="str">
        <f ca="1">IF($B448&gt;rounds,"",OFFSET(AllPairings!E$1,startRow-1+$A448,0))</f>
        <v>O.07</v>
      </c>
      <c r="F448" s="46" t="e">
        <f ca="1">VLOOKUP($C448,OFFSET(ResultsInput!$B$2,($B448-1)*gamesPerRound,0,gamesPerRound,6),5,FALSE)</f>
        <v>#N/A</v>
      </c>
      <c r="G448" s="46" t="e">
        <f ca="1">VLOOKUP($C448,OFFSET(ResultsInput!$B$2,($B448-1)*gamesPerRound,0,gamesPerRound,6),6,FALSE)</f>
        <v>#N/A</v>
      </c>
      <c r="H448" s="87" t="str">
        <f t="shared" ca="1" si="22"/>
        <v>C.08</v>
      </c>
    </row>
    <row r="449" spans="1:8" x14ac:dyDescent="0.2">
      <c r="A449" s="47">
        <v>447</v>
      </c>
      <c r="B449" s="32">
        <f t="shared" si="23"/>
        <v>3</v>
      </c>
      <c r="C449" s="32">
        <f t="shared" si="24"/>
        <v>68</v>
      </c>
      <c r="D449" s="1" t="str">
        <f ca="1">IF($B449&gt;rounds,"",OFFSET(AllPairings!D$1,startRow-1+$A449,0))</f>
        <v>L.08</v>
      </c>
      <c r="E449" s="1" t="str">
        <f ca="1">IF($B449&gt;rounds,"",OFFSET(AllPairings!E$1,startRow-1+$A449,0))</f>
        <v>E.08</v>
      </c>
      <c r="F449" s="46" t="e">
        <f ca="1">VLOOKUP($C449,OFFSET(ResultsInput!$B$2,($B449-1)*gamesPerRound,0,gamesPerRound,6),5,FALSE)</f>
        <v>#N/A</v>
      </c>
      <c r="G449" s="46" t="e">
        <f ca="1">VLOOKUP($C449,OFFSET(ResultsInput!$B$2,($B449-1)*gamesPerRound,0,gamesPerRound,6),6,FALSE)</f>
        <v>#N/A</v>
      </c>
      <c r="H449" s="87" t="str">
        <f t="shared" ca="1" si="22"/>
        <v>L.08</v>
      </c>
    </row>
    <row r="450" spans="1:8" x14ac:dyDescent="0.2">
      <c r="A450" s="47">
        <v>448</v>
      </c>
      <c r="B450" s="32">
        <f t="shared" si="23"/>
        <v>3</v>
      </c>
      <c r="C450" s="32">
        <f t="shared" si="24"/>
        <v>69</v>
      </c>
      <c r="D450" s="1" t="str">
        <f ca="1">IF($B450&gt;rounds,"",OFFSET(AllPairings!D$1,startRow-1+$A450,0))</f>
        <v>G.08</v>
      </c>
      <c r="E450" s="1" t="str">
        <f ca="1">IF($B450&gt;rounds,"",OFFSET(AllPairings!E$1,startRow-1+$A450,0))</f>
        <v>H.08</v>
      </c>
      <c r="F450" s="46" t="e">
        <f ca="1">VLOOKUP($C450,OFFSET(ResultsInput!$B$2,($B450-1)*gamesPerRound,0,gamesPerRound,6),5,FALSE)</f>
        <v>#N/A</v>
      </c>
      <c r="G450" s="46" t="e">
        <f ca="1">VLOOKUP($C450,OFFSET(ResultsInput!$B$2,($B450-1)*gamesPerRound,0,gamesPerRound,6),6,FALSE)</f>
        <v>#N/A</v>
      </c>
      <c r="H450" s="87" t="str">
        <f t="shared" ca="1" si="22"/>
        <v>G.08</v>
      </c>
    </row>
    <row r="451" spans="1:8" x14ac:dyDescent="0.2">
      <c r="A451" s="47">
        <v>449</v>
      </c>
      <c r="B451" s="32">
        <f t="shared" si="23"/>
        <v>3</v>
      </c>
      <c r="C451" s="32">
        <f t="shared" si="24"/>
        <v>70</v>
      </c>
      <c r="D451" s="1" t="str">
        <f ca="1">IF($B451&gt;rounds,"",OFFSET(AllPairings!D$1,startRow-1+$A451,0))</f>
        <v>F.08</v>
      </c>
      <c r="E451" s="1" t="str">
        <f ca="1">IF($B451&gt;rounds,"",OFFSET(AllPairings!E$1,startRow-1+$A451,0))</f>
        <v>R.08</v>
      </c>
      <c r="F451" s="46" t="e">
        <f ca="1">VLOOKUP($C451,OFFSET(ResultsInput!$B$2,($B451-1)*gamesPerRound,0,gamesPerRound,6),5,FALSE)</f>
        <v>#N/A</v>
      </c>
      <c r="G451" s="46" t="e">
        <f ca="1">VLOOKUP($C451,OFFSET(ResultsInput!$B$2,($B451-1)*gamesPerRound,0,gamesPerRound,6),6,FALSE)</f>
        <v>#N/A</v>
      </c>
      <c r="H451" s="87" t="str">
        <f t="shared" ref="H451:H514" ca="1" si="25">D451</f>
        <v>F.08</v>
      </c>
    </row>
    <row r="452" spans="1:8" x14ac:dyDescent="0.2">
      <c r="A452" s="47">
        <v>450</v>
      </c>
      <c r="B452" s="32">
        <f t="shared" si="23"/>
        <v>3</v>
      </c>
      <c r="C452" s="32">
        <f t="shared" si="24"/>
        <v>71</v>
      </c>
      <c r="D452" s="1" t="str">
        <f ca="1">IF($B452&gt;rounds,"",OFFSET(AllPairings!D$1,startRow-1+$A452,0))</f>
        <v>K.08</v>
      </c>
      <c r="E452" s="1" t="str">
        <f ca="1">IF($B452&gt;rounds,"",OFFSET(AllPairings!E$1,startRow-1+$A452,0))</f>
        <v>B.08</v>
      </c>
      <c r="F452" s="46" t="e">
        <f ca="1">VLOOKUP($C452,OFFSET(ResultsInput!$B$2,($B452-1)*gamesPerRound,0,gamesPerRound,6),5,FALSE)</f>
        <v>#N/A</v>
      </c>
      <c r="G452" s="46" t="e">
        <f ca="1">VLOOKUP($C452,OFFSET(ResultsInput!$B$2,($B452-1)*gamesPerRound,0,gamesPerRound,6),6,FALSE)</f>
        <v>#N/A</v>
      </c>
      <c r="H452" s="87" t="str">
        <f t="shared" ca="1" si="25"/>
        <v>K.08</v>
      </c>
    </row>
    <row r="453" spans="1:8" x14ac:dyDescent="0.2">
      <c r="A453" s="47">
        <v>451</v>
      </c>
      <c r="B453" s="32">
        <f t="shared" si="23"/>
        <v>3</v>
      </c>
      <c r="C453" s="32">
        <f t="shared" si="24"/>
        <v>72</v>
      </c>
      <c r="D453" s="1" t="str">
        <f ca="1">IF($B453&gt;rounds,"",OFFSET(AllPairings!D$1,startRow-1+$A453,0))</f>
        <v>J.08</v>
      </c>
      <c r="E453" s="1" t="str">
        <f ca="1">IF($B453&gt;rounds,"",OFFSET(AllPairings!E$1,startRow-1+$A453,0))</f>
        <v>O.08</v>
      </c>
      <c r="F453" s="46" t="e">
        <f ca="1">VLOOKUP($C453,OFFSET(ResultsInput!$B$2,($B453-1)*gamesPerRound,0,gamesPerRound,6),5,FALSE)</f>
        <v>#N/A</v>
      </c>
      <c r="G453" s="46" t="e">
        <f ca="1">VLOOKUP($C453,OFFSET(ResultsInput!$B$2,($B453-1)*gamesPerRound,0,gamesPerRound,6),6,FALSE)</f>
        <v>#N/A</v>
      </c>
      <c r="H453" s="87" t="str">
        <f t="shared" ca="1" si="25"/>
        <v>J.08</v>
      </c>
    </row>
    <row r="454" spans="1:8" x14ac:dyDescent="0.2">
      <c r="A454" s="47">
        <v>452</v>
      </c>
      <c r="B454" s="32">
        <f t="shared" si="23"/>
        <v>3</v>
      </c>
      <c r="C454" s="32">
        <f t="shared" si="24"/>
        <v>73</v>
      </c>
      <c r="D454" s="1" t="str">
        <f ca="1">IF($B454&gt;rounds,"",OFFSET(AllPairings!D$1,startRow-1+$A454,0))</f>
        <v>P.08</v>
      </c>
      <c r="E454" s="1" t="str">
        <f ca="1">IF($B454&gt;rounds,"",OFFSET(AllPairings!E$1,startRow-1+$A454,0))</f>
        <v>I.08</v>
      </c>
      <c r="F454" s="46" t="e">
        <f ca="1">VLOOKUP($C454,OFFSET(ResultsInput!$B$2,($B454-1)*gamesPerRound,0,gamesPerRound,6),5,FALSE)</f>
        <v>#N/A</v>
      </c>
      <c r="G454" s="46" t="e">
        <f ca="1">VLOOKUP($C454,OFFSET(ResultsInput!$B$2,($B454-1)*gamesPerRound,0,gamesPerRound,6),6,FALSE)</f>
        <v>#N/A</v>
      </c>
      <c r="H454" s="87" t="str">
        <f t="shared" ca="1" si="25"/>
        <v>P.08</v>
      </c>
    </row>
    <row r="455" spans="1:8" x14ac:dyDescent="0.2">
      <c r="A455" s="47">
        <v>453</v>
      </c>
      <c r="B455" s="32">
        <f t="shared" si="23"/>
        <v>3</v>
      </c>
      <c r="C455" s="32">
        <f t="shared" si="24"/>
        <v>74</v>
      </c>
      <c r="D455" s="1" t="str">
        <f ca="1">IF($B455&gt;rounds,"",OFFSET(AllPairings!D$1,startRow-1+$A455,0))</f>
        <v>D.08</v>
      </c>
      <c r="E455" s="1" t="str">
        <f ca="1">IF($B455&gt;rounds,"",OFFSET(AllPairings!E$1,startRow-1+$A455,0))</f>
        <v>A.08</v>
      </c>
      <c r="F455" s="46" t="e">
        <f ca="1">VLOOKUP($C455,OFFSET(ResultsInput!$B$2,($B455-1)*gamesPerRound,0,gamesPerRound,6),5,FALSE)</f>
        <v>#N/A</v>
      </c>
      <c r="G455" s="46" t="e">
        <f ca="1">VLOOKUP($C455,OFFSET(ResultsInput!$B$2,($B455-1)*gamesPerRound,0,gamesPerRound,6),6,FALSE)</f>
        <v>#N/A</v>
      </c>
      <c r="H455" s="87" t="str">
        <f t="shared" ca="1" si="25"/>
        <v>D.08</v>
      </c>
    </row>
    <row r="456" spans="1:8" x14ac:dyDescent="0.2">
      <c r="A456" s="47">
        <v>454</v>
      </c>
      <c r="B456" s="32">
        <f t="shared" si="23"/>
        <v>3</v>
      </c>
      <c r="C456" s="32">
        <f t="shared" si="24"/>
        <v>75</v>
      </c>
      <c r="D456" s="1" t="str">
        <f ca="1">IF($B456&gt;rounds,"",OFFSET(AllPairings!D$1,startRow-1+$A456,0))</f>
        <v>N.08</v>
      </c>
      <c r="E456" s="1" t="str">
        <f ca="1">IF($B456&gt;rounds,"",OFFSET(AllPairings!E$1,startRow-1+$A456,0))</f>
        <v>Q.08</v>
      </c>
      <c r="F456" s="46" t="e">
        <f ca="1">VLOOKUP($C456,OFFSET(ResultsInput!$B$2,($B456-1)*gamesPerRound,0,gamesPerRound,6),5,FALSE)</f>
        <v>#N/A</v>
      </c>
      <c r="G456" s="46" t="e">
        <f ca="1">VLOOKUP($C456,OFFSET(ResultsInput!$B$2,($B456-1)*gamesPerRound,0,gamesPerRound,6),6,FALSE)</f>
        <v>#N/A</v>
      </c>
      <c r="H456" s="87" t="str">
        <f t="shared" ca="1" si="25"/>
        <v>N.08</v>
      </c>
    </row>
    <row r="457" spans="1:8" x14ac:dyDescent="0.2">
      <c r="A457" s="47">
        <v>455</v>
      </c>
      <c r="B457" s="32">
        <f t="shared" si="23"/>
        <v>3</v>
      </c>
      <c r="C457" s="32">
        <f t="shared" si="24"/>
        <v>76</v>
      </c>
      <c r="D457" s="1" t="str">
        <f ca="1">IF($B457&gt;rounds,"",OFFSET(AllPairings!D$1,startRow-1+$A457,0))</f>
        <v>M.08</v>
      </c>
      <c r="E457" s="1" t="str">
        <f ca="1">IF($B457&gt;rounds,"",OFFSET(AllPairings!E$1,startRow-1+$A457,0))</f>
        <v>S.08</v>
      </c>
      <c r="F457" s="46" t="e">
        <f ca="1">VLOOKUP($C457,OFFSET(ResultsInput!$B$2,($B457-1)*gamesPerRound,0,gamesPerRound,6),5,FALSE)</f>
        <v>#N/A</v>
      </c>
      <c r="G457" s="46" t="e">
        <f ca="1">VLOOKUP($C457,OFFSET(ResultsInput!$B$2,($B457-1)*gamesPerRound,0,gamesPerRound,6),6,FALSE)</f>
        <v>#N/A</v>
      </c>
      <c r="H457" s="87" t="str">
        <f t="shared" ca="1" si="25"/>
        <v>M.08</v>
      </c>
    </row>
    <row r="458" spans="1:8" x14ac:dyDescent="0.2">
      <c r="A458" s="47">
        <v>456</v>
      </c>
      <c r="B458" s="32">
        <f t="shared" si="23"/>
        <v>3</v>
      </c>
      <c r="C458" s="32">
        <f t="shared" si="24"/>
        <v>77</v>
      </c>
      <c r="D458" s="1" t="str">
        <f ca="1">IF($B458&gt;rounds,"",OFFSET(AllPairings!D$1,startRow-1+$A458,0))</f>
        <v>K.09</v>
      </c>
      <c r="E458" s="1" t="str">
        <f ca="1">IF($B458&gt;rounds,"",OFFSET(AllPairings!E$1,startRow-1+$A458,0))</f>
        <v>G.09</v>
      </c>
      <c r="F458" s="46" t="e">
        <f ca="1">VLOOKUP($C458,OFFSET(ResultsInput!$B$2,($B458-1)*gamesPerRound,0,gamesPerRound,6),5,FALSE)</f>
        <v>#N/A</v>
      </c>
      <c r="G458" s="46" t="e">
        <f ca="1">VLOOKUP($C458,OFFSET(ResultsInput!$B$2,($B458-1)*gamesPerRound,0,gamesPerRound,6),6,FALSE)</f>
        <v>#N/A</v>
      </c>
      <c r="H458" s="87" t="str">
        <f t="shared" ca="1" si="25"/>
        <v>K.09</v>
      </c>
    </row>
    <row r="459" spans="1:8" x14ac:dyDescent="0.2">
      <c r="A459" s="47">
        <v>457</v>
      </c>
      <c r="B459" s="32">
        <f t="shared" si="23"/>
        <v>3</v>
      </c>
      <c r="C459" s="32">
        <f t="shared" si="24"/>
        <v>78</v>
      </c>
      <c r="D459" s="1" t="str">
        <f ca="1">IF($B459&gt;rounds,"",OFFSET(AllPairings!D$1,startRow-1+$A459,0))</f>
        <v>E.09</v>
      </c>
      <c r="E459" s="1" t="str">
        <f ca="1">IF($B459&gt;rounds,"",OFFSET(AllPairings!E$1,startRow-1+$A459,0))</f>
        <v>Q.09</v>
      </c>
      <c r="F459" s="46" t="e">
        <f ca="1">VLOOKUP($C459,OFFSET(ResultsInput!$B$2,($B459-1)*gamesPerRound,0,gamesPerRound,6),5,FALSE)</f>
        <v>#N/A</v>
      </c>
      <c r="G459" s="46" t="e">
        <f ca="1">VLOOKUP($C459,OFFSET(ResultsInput!$B$2,($B459-1)*gamesPerRound,0,gamesPerRound,6),6,FALSE)</f>
        <v>#N/A</v>
      </c>
      <c r="H459" s="87" t="str">
        <f t="shared" ca="1" si="25"/>
        <v>E.09</v>
      </c>
    </row>
    <row r="460" spans="1:8" x14ac:dyDescent="0.2">
      <c r="A460" s="47">
        <v>458</v>
      </c>
      <c r="B460" s="32">
        <f t="shared" si="23"/>
        <v>3</v>
      </c>
      <c r="C460" s="32">
        <f t="shared" si="24"/>
        <v>79</v>
      </c>
      <c r="D460" s="1" t="str">
        <f ca="1">IF($B460&gt;rounds,"",OFFSET(AllPairings!D$1,startRow-1+$A460,0))</f>
        <v>A.09</v>
      </c>
      <c r="E460" s="1" t="str">
        <f ca="1">IF($B460&gt;rounds,"",OFFSET(AllPairings!E$1,startRow-1+$A460,0))</f>
        <v>O.09</v>
      </c>
      <c r="F460" s="46" t="e">
        <f ca="1">VLOOKUP($C460,OFFSET(ResultsInput!$B$2,($B460-1)*gamesPerRound,0,gamesPerRound,6),5,FALSE)</f>
        <v>#N/A</v>
      </c>
      <c r="G460" s="46" t="e">
        <f ca="1">VLOOKUP($C460,OFFSET(ResultsInput!$B$2,($B460-1)*gamesPerRound,0,gamesPerRound,6),6,FALSE)</f>
        <v>#N/A</v>
      </c>
      <c r="H460" s="87" t="str">
        <f t="shared" ca="1" si="25"/>
        <v>A.09</v>
      </c>
    </row>
    <row r="461" spans="1:8" x14ac:dyDescent="0.2">
      <c r="A461" s="47">
        <v>459</v>
      </c>
      <c r="B461" s="32">
        <f t="shared" si="23"/>
        <v>3</v>
      </c>
      <c r="C461" s="32">
        <f t="shared" si="24"/>
        <v>80</v>
      </c>
      <c r="D461" s="1" t="str">
        <f ca="1">IF($B461&gt;rounds,"",OFFSET(AllPairings!D$1,startRow-1+$A461,0))</f>
        <v>F.09</v>
      </c>
      <c r="E461" s="1" t="str">
        <f ca="1">IF($B461&gt;rounds,"",OFFSET(AllPairings!E$1,startRow-1+$A461,0))</f>
        <v>C.09</v>
      </c>
      <c r="F461" s="46" t="e">
        <f ca="1">VLOOKUP($C461,OFFSET(ResultsInput!$B$2,($B461-1)*gamesPerRound,0,gamesPerRound,6),5,FALSE)</f>
        <v>#N/A</v>
      </c>
      <c r="G461" s="46" t="e">
        <f ca="1">VLOOKUP($C461,OFFSET(ResultsInput!$B$2,($B461-1)*gamesPerRound,0,gamesPerRound,6),6,FALSE)</f>
        <v>#N/A</v>
      </c>
      <c r="H461" s="87" t="str">
        <f t="shared" ca="1" si="25"/>
        <v>F.09</v>
      </c>
    </row>
    <row r="462" spans="1:8" x14ac:dyDescent="0.2">
      <c r="A462" s="47">
        <v>460</v>
      </c>
      <c r="B462" s="32">
        <f t="shared" si="23"/>
        <v>3</v>
      </c>
      <c r="C462" s="32">
        <f t="shared" si="24"/>
        <v>81</v>
      </c>
      <c r="D462" s="1" t="str">
        <f ca="1">IF($B462&gt;rounds,"",OFFSET(AllPairings!D$1,startRow-1+$A462,0))</f>
        <v>S.09</v>
      </c>
      <c r="E462" s="1" t="str">
        <f ca="1">IF($B462&gt;rounds,"",OFFSET(AllPairings!E$1,startRow-1+$A462,0))</f>
        <v>R.09</v>
      </c>
      <c r="F462" s="46" t="e">
        <f ca="1">VLOOKUP($C462,OFFSET(ResultsInput!$B$2,($B462-1)*gamesPerRound,0,gamesPerRound,6),5,FALSE)</f>
        <v>#N/A</v>
      </c>
      <c r="G462" s="46" t="e">
        <f ca="1">VLOOKUP($C462,OFFSET(ResultsInput!$B$2,($B462-1)*gamesPerRound,0,gamesPerRound,6),6,FALSE)</f>
        <v>#N/A</v>
      </c>
      <c r="H462" s="87" t="str">
        <f t="shared" ca="1" si="25"/>
        <v>S.09</v>
      </c>
    </row>
    <row r="463" spans="1:8" x14ac:dyDescent="0.2">
      <c r="A463" s="47">
        <v>461</v>
      </c>
      <c r="B463" s="32">
        <f t="shared" ref="B463:B481" si="26">IF(INT(A463/gamesPerRound)&lt;rounds,1+INT(A463/gamesPerRound),"")</f>
        <v>3</v>
      </c>
      <c r="C463" s="32">
        <f t="shared" ref="C463:C481" si="27">1+MOD(A463,gamesPerRound)</f>
        <v>82</v>
      </c>
      <c r="D463" s="1" t="str">
        <f ca="1">IF($B463&gt;rounds,"",OFFSET(AllPairings!D$1,startRow-1+$A463,0))</f>
        <v>N.09</v>
      </c>
      <c r="E463" s="1" t="str">
        <f ca="1">IF($B463&gt;rounds,"",OFFSET(AllPairings!E$1,startRow-1+$A463,0))</f>
        <v>M.09</v>
      </c>
      <c r="F463" s="46" t="e">
        <f ca="1">VLOOKUP($C463,OFFSET(ResultsInput!$B$2,($B463-1)*gamesPerRound,0,gamesPerRound,6),5,FALSE)</f>
        <v>#N/A</v>
      </c>
      <c r="G463" s="46" t="e">
        <f ca="1">VLOOKUP($C463,OFFSET(ResultsInput!$B$2,($B463-1)*gamesPerRound,0,gamesPerRound,6),6,FALSE)</f>
        <v>#N/A</v>
      </c>
      <c r="H463" s="87" t="str">
        <f t="shared" ca="1" si="25"/>
        <v>N.09</v>
      </c>
    </row>
    <row r="464" spans="1:8" x14ac:dyDescent="0.2">
      <c r="A464" s="47">
        <v>462</v>
      </c>
      <c r="B464" s="32">
        <f t="shared" si="26"/>
        <v>3</v>
      </c>
      <c r="C464" s="32">
        <f t="shared" si="27"/>
        <v>83</v>
      </c>
      <c r="D464" s="1" t="str">
        <f ca="1">IF($B464&gt;rounds,"",OFFSET(AllPairings!D$1,startRow-1+$A464,0))</f>
        <v>J.09</v>
      </c>
      <c r="E464" s="1" t="str">
        <f ca="1">IF($B464&gt;rounds,"",OFFSET(AllPairings!E$1,startRow-1+$A464,0))</f>
        <v>P.09</v>
      </c>
      <c r="F464" s="46" t="e">
        <f ca="1">VLOOKUP($C464,OFFSET(ResultsInput!$B$2,($B464-1)*gamesPerRound,0,gamesPerRound,6),5,FALSE)</f>
        <v>#N/A</v>
      </c>
      <c r="G464" s="46" t="e">
        <f ca="1">VLOOKUP($C464,OFFSET(ResultsInput!$B$2,($B464-1)*gamesPerRound,0,gamesPerRound,6),6,FALSE)</f>
        <v>#N/A</v>
      </c>
      <c r="H464" s="87" t="str">
        <f t="shared" ca="1" si="25"/>
        <v>J.09</v>
      </c>
    </row>
    <row r="465" spans="1:8" x14ac:dyDescent="0.2">
      <c r="A465" s="47">
        <v>463</v>
      </c>
      <c r="B465" s="32">
        <f t="shared" si="26"/>
        <v>3</v>
      </c>
      <c r="C465" s="32">
        <f t="shared" si="27"/>
        <v>84</v>
      </c>
      <c r="D465" s="1" t="str">
        <f ca="1">IF($B465&gt;rounds,"",OFFSET(AllPairings!D$1,startRow-1+$A465,0))</f>
        <v>D.09</v>
      </c>
      <c r="E465" s="1" t="str">
        <f ca="1">IF($B465&gt;rounds,"",OFFSET(AllPairings!E$1,startRow-1+$A465,0))</f>
        <v>I.09</v>
      </c>
      <c r="F465" s="46" t="e">
        <f ca="1">VLOOKUP($C465,OFFSET(ResultsInput!$B$2,($B465-1)*gamesPerRound,0,gamesPerRound,6),5,FALSE)</f>
        <v>#N/A</v>
      </c>
      <c r="G465" s="46" t="e">
        <f ca="1">VLOOKUP($C465,OFFSET(ResultsInput!$B$2,($B465-1)*gamesPerRound,0,gamesPerRound,6),6,FALSE)</f>
        <v>#N/A</v>
      </c>
      <c r="H465" s="87" t="str">
        <f t="shared" ca="1" si="25"/>
        <v>D.09</v>
      </c>
    </row>
    <row r="466" spans="1:8" x14ac:dyDescent="0.2">
      <c r="A466" s="47">
        <v>464</v>
      </c>
      <c r="B466" s="32">
        <f t="shared" si="26"/>
        <v>3</v>
      </c>
      <c r="C466" s="32">
        <f t="shared" si="27"/>
        <v>85</v>
      </c>
      <c r="D466" s="1" t="str">
        <f ca="1">IF($B466&gt;rounds,"",OFFSET(AllPairings!D$1,startRow-1+$A466,0))</f>
        <v>L.09</v>
      </c>
      <c r="E466" s="1" t="str">
        <f ca="1">IF($B466&gt;rounds,"",OFFSET(AllPairings!E$1,startRow-1+$A466,0))</f>
        <v>B.09</v>
      </c>
      <c r="F466" s="46" t="e">
        <f ca="1">VLOOKUP($C466,OFFSET(ResultsInput!$B$2,($B466-1)*gamesPerRound,0,gamesPerRound,6),5,FALSE)</f>
        <v>#N/A</v>
      </c>
      <c r="G466" s="46" t="e">
        <f ca="1">VLOOKUP($C466,OFFSET(ResultsInput!$B$2,($B466-1)*gamesPerRound,0,gamesPerRound,6),6,FALSE)</f>
        <v>#N/A</v>
      </c>
      <c r="H466" s="87" t="str">
        <f t="shared" ca="1" si="25"/>
        <v>L.09</v>
      </c>
    </row>
    <row r="467" spans="1:8" x14ac:dyDescent="0.2">
      <c r="A467" s="47">
        <v>465</v>
      </c>
      <c r="B467" s="32">
        <f t="shared" si="26"/>
        <v>3</v>
      </c>
      <c r="C467" s="32">
        <f t="shared" si="27"/>
        <v>86</v>
      </c>
      <c r="D467" s="1" t="str">
        <f ca="1">IF($B467&gt;rounds,"",OFFSET(AllPairings!D$1,startRow-1+$A467,0))</f>
        <v>K.10</v>
      </c>
      <c r="E467" s="1" t="str">
        <f ca="1">IF($B467&gt;rounds,"",OFFSET(AllPairings!E$1,startRow-1+$A467,0))</f>
        <v>H.09</v>
      </c>
      <c r="F467" s="46" t="e">
        <f ca="1">VLOOKUP($C467,OFFSET(ResultsInput!$B$2,($B467-1)*gamesPerRound,0,gamesPerRound,6),5,FALSE)</f>
        <v>#N/A</v>
      </c>
      <c r="G467" s="46" t="e">
        <f ca="1">VLOOKUP($C467,OFFSET(ResultsInput!$B$2,($B467-1)*gamesPerRound,0,gamesPerRound,6),6,FALSE)</f>
        <v>#N/A</v>
      </c>
      <c r="H467" s="87" t="str">
        <f t="shared" ca="1" si="25"/>
        <v>K.10</v>
      </c>
    </row>
    <row r="468" spans="1:8" x14ac:dyDescent="0.2">
      <c r="A468" s="47">
        <v>466</v>
      </c>
      <c r="B468" s="32">
        <f t="shared" si="26"/>
        <v>3</v>
      </c>
      <c r="C468" s="32">
        <f t="shared" si="27"/>
        <v>87</v>
      </c>
      <c r="D468" s="1" t="str">
        <f ca="1">IF($B468&gt;rounds,"",OFFSET(AllPairings!D$1,startRow-1+$A468,0))</f>
        <v>G.10</v>
      </c>
      <c r="E468" s="1" t="str">
        <f ca="1">IF($B468&gt;rounds,"",OFFSET(AllPairings!E$1,startRow-1+$A468,0))</f>
        <v>Q.10</v>
      </c>
      <c r="F468" s="46" t="e">
        <f ca="1">VLOOKUP($C468,OFFSET(ResultsInput!$B$2,($B468-1)*gamesPerRound,0,gamesPerRound,6),5,FALSE)</f>
        <v>#N/A</v>
      </c>
      <c r="G468" s="46" t="e">
        <f ca="1">VLOOKUP($C468,OFFSET(ResultsInput!$B$2,($B468-1)*gamesPerRound,0,gamesPerRound,6),6,FALSE)</f>
        <v>#N/A</v>
      </c>
      <c r="H468" s="87" t="str">
        <f t="shared" ca="1" si="25"/>
        <v>G.10</v>
      </c>
    </row>
    <row r="469" spans="1:8" x14ac:dyDescent="0.2">
      <c r="A469" s="47">
        <v>467</v>
      </c>
      <c r="B469" s="32">
        <f t="shared" si="26"/>
        <v>3</v>
      </c>
      <c r="C469" s="32">
        <f t="shared" si="27"/>
        <v>88</v>
      </c>
      <c r="D469" s="1" t="str">
        <f ca="1">IF($B469&gt;rounds,"",OFFSET(AllPairings!D$1,startRow-1+$A469,0))</f>
        <v>N.10</v>
      </c>
      <c r="E469" s="1" t="str">
        <f ca="1">IF($B469&gt;rounds,"",OFFSET(AllPairings!E$1,startRow-1+$A469,0))</f>
        <v>M.10</v>
      </c>
      <c r="F469" s="46" t="e">
        <f ca="1">VLOOKUP($C469,OFFSET(ResultsInput!$B$2,($B469-1)*gamesPerRound,0,gamesPerRound,6),5,FALSE)</f>
        <v>#N/A</v>
      </c>
      <c r="G469" s="46" t="e">
        <f ca="1">VLOOKUP($C469,OFFSET(ResultsInput!$B$2,($B469-1)*gamesPerRound,0,gamesPerRound,6),6,FALSE)</f>
        <v>#N/A</v>
      </c>
      <c r="H469" s="87" t="str">
        <f t="shared" ca="1" si="25"/>
        <v>N.10</v>
      </c>
    </row>
    <row r="470" spans="1:8" x14ac:dyDescent="0.2">
      <c r="A470" s="47">
        <v>468</v>
      </c>
      <c r="B470" s="32">
        <f t="shared" si="26"/>
        <v>3</v>
      </c>
      <c r="C470" s="32">
        <f t="shared" si="27"/>
        <v>89</v>
      </c>
      <c r="D470" s="1" t="str">
        <f ca="1">IF($B470&gt;rounds,"",OFFSET(AllPairings!D$1,startRow-1+$A470,0))</f>
        <v>E.10</v>
      </c>
      <c r="E470" s="1" t="str">
        <f ca="1">IF($B470&gt;rounds,"",OFFSET(AllPairings!E$1,startRow-1+$A470,0))</f>
        <v>C.10</v>
      </c>
      <c r="F470" s="46" t="e">
        <f ca="1">VLOOKUP($C470,OFFSET(ResultsInput!$B$2,($B470-1)*gamesPerRound,0,gamesPerRound,6),5,FALSE)</f>
        <v>#N/A</v>
      </c>
      <c r="G470" s="46" t="e">
        <f ca="1">VLOOKUP($C470,OFFSET(ResultsInput!$B$2,($B470-1)*gamesPerRound,0,gamesPerRound,6),6,FALSE)</f>
        <v>#N/A</v>
      </c>
      <c r="H470" s="87" t="str">
        <f t="shared" ca="1" si="25"/>
        <v>E.10</v>
      </c>
    </row>
    <row r="471" spans="1:8" x14ac:dyDescent="0.2">
      <c r="A471" s="47">
        <v>469</v>
      </c>
      <c r="B471" s="32">
        <f t="shared" si="26"/>
        <v>3</v>
      </c>
      <c r="C471" s="32">
        <f t="shared" si="27"/>
        <v>90</v>
      </c>
      <c r="D471" s="1" t="str">
        <f ca="1">IF($B471&gt;rounds,"",OFFSET(AllPairings!D$1,startRow-1+$A471,0))</f>
        <v>L.10</v>
      </c>
      <c r="E471" s="1" t="str">
        <f ca="1">IF($B471&gt;rounds,"",OFFSET(AllPairings!E$1,startRow-1+$A471,0))</f>
        <v>B.10</v>
      </c>
      <c r="F471" s="46" t="e">
        <f ca="1">VLOOKUP($C471,OFFSET(ResultsInput!$B$2,($B471-1)*gamesPerRound,0,gamesPerRound,6),5,FALSE)</f>
        <v>#N/A</v>
      </c>
      <c r="G471" s="46" t="e">
        <f ca="1">VLOOKUP($C471,OFFSET(ResultsInput!$B$2,($B471-1)*gamesPerRound,0,gamesPerRound,6),6,FALSE)</f>
        <v>#N/A</v>
      </c>
      <c r="H471" s="87" t="str">
        <f t="shared" ca="1" si="25"/>
        <v>L.10</v>
      </c>
    </row>
    <row r="472" spans="1:8" x14ac:dyDescent="0.2">
      <c r="A472" s="47">
        <v>470</v>
      </c>
      <c r="B472" s="32">
        <f t="shared" si="26"/>
        <v>3</v>
      </c>
      <c r="C472" s="32">
        <f t="shared" si="27"/>
        <v>91</v>
      </c>
      <c r="D472" s="1" t="str">
        <f ca="1">IF($B472&gt;rounds,"",OFFSET(AllPairings!D$1,startRow-1+$A472,0))</f>
        <v>F.10</v>
      </c>
      <c r="E472" s="1" t="str">
        <f ca="1">IF($B472&gt;rounds,"",OFFSET(AllPairings!E$1,startRow-1+$A472,0))</f>
        <v>H.10</v>
      </c>
      <c r="F472" s="46" t="e">
        <f ca="1">VLOOKUP($C472,OFFSET(ResultsInput!$B$2,($B472-1)*gamesPerRound,0,gamesPerRound,6),5,FALSE)</f>
        <v>#N/A</v>
      </c>
      <c r="G472" s="46" t="e">
        <f ca="1">VLOOKUP($C472,OFFSET(ResultsInput!$B$2,($B472-1)*gamesPerRound,0,gamesPerRound,6),6,FALSE)</f>
        <v>#N/A</v>
      </c>
      <c r="H472" s="87" t="str">
        <f t="shared" ca="1" si="25"/>
        <v>F.10</v>
      </c>
    </row>
    <row r="473" spans="1:8" x14ac:dyDescent="0.2">
      <c r="A473" s="47">
        <v>471</v>
      </c>
      <c r="B473" s="32">
        <f t="shared" si="26"/>
        <v>3</v>
      </c>
      <c r="C473" s="32">
        <f t="shared" si="27"/>
        <v>92</v>
      </c>
      <c r="D473" s="1" t="str">
        <f ca="1">IF($B473&gt;rounds,"",OFFSET(AllPairings!D$1,startRow-1+$A473,0))</f>
        <v>S.10</v>
      </c>
      <c r="E473" s="1" t="str">
        <f ca="1">IF($B473&gt;rounds,"",OFFSET(AllPairings!E$1,startRow-1+$A473,0))</f>
        <v>P.10</v>
      </c>
      <c r="F473" s="46" t="e">
        <f ca="1">VLOOKUP($C473,OFFSET(ResultsInput!$B$2,($B473-1)*gamesPerRound,0,gamesPerRound,6),5,FALSE)</f>
        <v>#N/A</v>
      </c>
      <c r="G473" s="46" t="e">
        <f ca="1">VLOOKUP($C473,OFFSET(ResultsInput!$B$2,($B473-1)*gamesPerRound,0,gamesPerRound,6),6,FALSE)</f>
        <v>#N/A</v>
      </c>
      <c r="H473" s="87" t="str">
        <f t="shared" ca="1" si="25"/>
        <v>S.10</v>
      </c>
    </row>
    <row r="474" spans="1:8" x14ac:dyDescent="0.2">
      <c r="A474" s="47">
        <v>472</v>
      </c>
      <c r="B474" s="32">
        <f t="shared" si="26"/>
        <v>3</v>
      </c>
      <c r="C474" s="32">
        <f t="shared" si="27"/>
        <v>93</v>
      </c>
      <c r="D474" s="1" t="str">
        <f ca="1">IF($B474&gt;rounds,"",OFFSET(AllPairings!D$1,startRow-1+$A474,0))</f>
        <v>A.10</v>
      </c>
      <c r="E474" s="1" t="str">
        <f ca="1">IF($B474&gt;rounds,"",OFFSET(AllPairings!E$1,startRow-1+$A474,0))</f>
        <v>O.10</v>
      </c>
      <c r="F474" s="46" t="e">
        <f ca="1">VLOOKUP($C474,OFFSET(ResultsInput!$B$2,($B474-1)*gamesPerRound,0,gamesPerRound,6),5,FALSE)</f>
        <v>#N/A</v>
      </c>
      <c r="G474" s="46" t="e">
        <f ca="1">VLOOKUP($C474,OFFSET(ResultsInput!$B$2,($B474-1)*gamesPerRound,0,gamesPerRound,6),6,FALSE)</f>
        <v>#N/A</v>
      </c>
      <c r="H474" s="87" t="str">
        <f t="shared" ca="1" si="25"/>
        <v>A.10</v>
      </c>
    </row>
    <row r="475" spans="1:8" x14ac:dyDescent="0.2">
      <c r="A475" s="47">
        <v>473</v>
      </c>
      <c r="B475" s="32">
        <f t="shared" si="26"/>
        <v>3</v>
      </c>
      <c r="C475" s="32">
        <f t="shared" si="27"/>
        <v>94</v>
      </c>
      <c r="D475" s="1" t="str">
        <f ca="1">IF($B475&gt;rounds,"",OFFSET(AllPairings!D$1,startRow-1+$A475,0))</f>
        <v>I.10</v>
      </c>
      <c r="E475" s="1" t="str">
        <f ca="1">IF($B475&gt;rounds,"",OFFSET(AllPairings!E$1,startRow-1+$A475,0))</f>
        <v>J.10</v>
      </c>
      <c r="F475" s="46" t="e">
        <f ca="1">VLOOKUP($C475,OFFSET(ResultsInput!$B$2,($B475-1)*gamesPerRound,0,gamesPerRound,6),5,FALSE)</f>
        <v>#N/A</v>
      </c>
      <c r="G475" s="46" t="e">
        <f ca="1">VLOOKUP($C475,OFFSET(ResultsInput!$B$2,($B475-1)*gamesPerRound,0,gamesPerRound,6),6,FALSE)</f>
        <v>#N/A</v>
      </c>
      <c r="H475" s="87" t="str">
        <f t="shared" ca="1" si="25"/>
        <v>I.10</v>
      </c>
    </row>
    <row r="476" spans="1:8" x14ac:dyDescent="0.2">
      <c r="A476" s="47">
        <v>474</v>
      </c>
      <c r="B476" s="32">
        <f t="shared" si="26"/>
        <v>3</v>
      </c>
      <c r="C476" s="32">
        <f t="shared" si="27"/>
        <v>95</v>
      </c>
      <c r="D476" s="1" t="str">
        <f ca="1">IF($B476&gt;rounds,"",OFFSET(AllPairings!D$1,startRow-1+$A476,0))</f>
        <v>R.10</v>
      </c>
      <c r="E476" s="1" t="str">
        <f ca="1">IF($B476&gt;rounds,"",OFFSET(AllPairings!E$1,startRow-1+$A476,0))</f>
        <v>D.10</v>
      </c>
      <c r="F476" s="46" t="e">
        <f ca="1">VLOOKUP($C476,OFFSET(ResultsInput!$B$2,($B476-1)*gamesPerRound,0,gamesPerRound,6),5,FALSE)</f>
        <v>#N/A</v>
      </c>
      <c r="G476" s="46" t="e">
        <f ca="1">VLOOKUP($C476,OFFSET(ResultsInput!$B$2,($B476-1)*gamesPerRound,0,gamesPerRound,6),6,FALSE)</f>
        <v>#N/A</v>
      </c>
      <c r="H476" s="87" t="str">
        <f t="shared" ca="1" si="25"/>
        <v>R.10</v>
      </c>
    </row>
    <row r="477" spans="1:8" x14ac:dyDescent="0.2">
      <c r="A477" s="47">
        <v>475</v>
      </c>
      <c r="B477" s="32">
        <f t="shared" si="26"/>
        <v>3</v>
      </c>
      <c r="C477" s="32">
        <f t="shared" si="27"/>
        <v>96</v>
      </c>
      <c r="D477" s="1" t="str">
        <f ca="1">IF($B477&gt;rounds,"",OFFSET(AllPairings!D$1,startRow-1+$A477,0))</f>
        <v>B.11</v>
      </c>
      <c r="E477" s="1" t="str">
        <f ca="1">IF($B477&gt;rounds,"",OFFSET(AllPairings!E$1,startRow-1+$A477,0))</f>
        <v>F.11</v>
      </c>
      <c r="F477" s="46" t="e">
        <f ca="1">VLOOKUP($C477,OFFSET(ResultsInput!$B$2,($B477-1)*gamesPerRound,0,gamesPerRound,6),5,FALSE)</f>
        <v>#N/A</v>
      </c>
      <c r="G477" s="46" t="e">
        <f ca="1">VLOOKUP($C477,OFFSET(ResultsInput!$B$2,($B477-1)*gamesPerRound,0,gamesPerRound,6),6,FALSE)</f>
        <v>#N/A</v>
      </c>
      <c r="H477" s="87" t="str">
        <f t="shared" ca="1" si="25"/>
        <v>B.11</v>
      </c>
    </row>
    <row r="478" spans="1:8" x14ac:dyDescent="0.2">
      <c r="A478" s="47">
        <v>476</v>
      </c>
      <c r="B478" s="32">
        <f t="shared" si="26"/>
        <v>3</v>
      </c>
      <c r="C478" s="32">
        <f t="shared" si="27"/>
        <v>97</v>
      </c>
      <c r="D478" s="1" t="str">
        <f ca="1">IF($B478&gt;rounds,"",OFFSET(AllPairings!D$1,startRow-1+$A478,0))</f>
        <v>J.11</v>
      </c>
      <c r="E478" s="1" t="str">
        <f ca="1">IF($B478&gt;rounds,"",OFFSET(AllPairings!E$1,startRow-1+$A478,0))</f>
        <v>G.11</v>
      </c>
      <c r="F478" s="46" t="e">
        <f ca="1">VLOOKUP($C478,OFFSET(ResultsInput!$B$2,($B478-1)*gamesPerRound,0,gamesPerRound,6),5,FALSE)</f>
        <v>#N/A</v>
      </c>
      <c r="G478" s="46" t="e">
        <f ca="1">VLOOKUP($C478,OFFSET(ResultsInput!$B$2,($B478-1)*gamesPerRound,0,gamesPerRound,6),6,FALSE)</f>
        <v>#N/A</v>
      </c>
      <c r="H478" s="87" t="str">
        <f t="shared" ca="1" si="25"/>
        <v>J.11</v>
      </c>
    </row>
    <row r="479" spans="1:8" x14ac:dyDescent="0.2">
      <c r="A479" s="47">
        <v>477</v>
      </c>
      <c r="B479" s="32">
        <f t="shared" si="26"/>
        <v>3</v>
      </c>
      <c r="C479" s="32">
        <f t="shared" si="27"/>
        <v>98</v>
      </c>
      <c r="D479" s="1" t="str">
        <f ca="1">IF($B479&gt;rounds,"",OFFSET(AllPairings!D$1,startRow-1+$A479,0))</f>
        <v>P.11</v>
      </c>
      <c r="E479" s="1" t="str">
        <f ca="1">IF($B479&gt;rounds,"",OFFSET(AllPairings!E$1,startRow-1+$A479,0))</f>
        <v>M.11</v>
      </c>
      <c r="F479" s="46" t="e">
        <f ca="1">VLOOKUP($C479,OFFSET(ResultsInput!$B$2,($B479-1)*gamesPerRound,0,gamesPerRound,6),5,FALSE)</f>
        <v>#N/A</v>
      </c>
      <c r="G479" s="46" t="e">
        <f ca="1">VLOOKUP($C479,OFFSET(ResultsInput!$B$2,($B479-1)*gamesPerRound,0,gamesPerRound,6),6,FALSE)</f>
        <v>#N/A</v>
      </c>
      <c r="H479" s="87" t="str">
        <f t="shared" ca="1" si="25"/>
        <v>P.11</v>
      </c>
    </row>
    <row r="480" spans="1:8" x14ac:dyDescent="0.2">
      <c r="A480" s="47">
        <v>478</v>
      </c>
      <c r="B480" s="32">
        <f t="shared" si="26"/>
        <v>3</v>
      </c>
      <c r="C480" s="32">
        <f t="shared" si="27"/>
        <v>99</v>
      </c>
      <c r="D480" s="1" t="str">
        <f ca="1">IF($B480&gt;rounds,"",OFFSET(AllPairings!D$1,startRow-1+$A480,0))</f>
        <v>A.11</v>
      </c>
      <c r="E480" s="1" t="str">
        <f ca="1">IF($B480&gt;rounds,"",OFFSET(AllPairings!E$1,startRow-1+$A480,0))</f>
        <v>L.11</v>
      </c>
      <c r="F480" s="46" t="e">
        <f ca="1">VLOOKUP($C480,OFFSET(ResultsInput!$B$2,($B480-1)*gamesPerRound,0,gamesPerRound,6),5,FALSE)</f>
        <v>#N/A</v>
      </c>
      <c r="G480" s="46" t="e">
        <f ca="1">VLOOKUP($C480,OFFSET(ResultsInput!$B$2,($B480-1)*gamesPerRound,0,gamesPerRound,6),6,FALSE)</f>
        <v>#N/A</v>
      </c>
      <c r="H480" s="87" t="str">
        <f t="shared" ca="1" si="25"/>
        <v>A.11</v>
      </c>
    </row>
    <row r="481" spans="1:8" x14ac:dyDescent="0.2">
      <c r="A481" s="47">
        <v>479</v>
      </c>
      <c r="B481" s="32">
        <f t="shared" si="26"/>
        <v>3</v>
      </c>
      <c r="C481" s="32">
        <f t="shared" si="27"/>
        <v>100</v>
      </c>
      <c r="D481" s="1" t="str">
        <f ca="1">IF($B481&gt;rounds,"",OFFSET(AllPairings!D$1,startRow-1+$A481,0))</f>
        <v>C.11</v>
      </c>
      <c r="E481" s="1" t="str">
        <f ca="1">IF($B481&gt;rounds,"",OFFSET(AllPairings!E$1,startRow-1+$A481,0))</f>
        <v>I.11</v>
      </c>
      <c r="F481" s="46" t="e">
        <f ca="1">VLOOKUP($C481,OFFSET(ResultsInput!$B$2,($B481-1)*gamesPerRound,0,gamesPerRound,6),5,FALSE)</f>
        <v>#N/A</v>
      </c>
      <c r="G481" s="46" t="e">
        <f ca="1">VLOOKUP($C481,OFFSET(ResultsInput!$B$2,($B481-1)*gamesPerRound,0,gamesPerRound,6),6,FALSE)</f>
        <v>#N/A</v>
      </c>
      <c r="H481" s="87" t="str">
        <f t="shared" ca="1" si="25"/>
        <v>C.11</v>
      </c>
    </row>
    <row r="482" spans="1:8" x14ac:dyDescent="0.2">
      <c r="A482" s="47">
        <f>A481+1</f>
        <v>480</v>
      </c>
      <c r="B482" s="32">
        <f>IF(INT(A482/gamesPerRound)&lt;rounds,1+INT(A482/gamesPerRound),"")</f>
        <v>3</v>
      </c>
      <c r="C482" s="32">
        <f>1+MOD(A482,gamesPerRound)</f>
        <v>101</v>
      </c>
      <c r="D482" s="1" t="str">
        <f ca="1">IF($B482&gt;rounds,"",OFFSET(AllPairings!D$1,startRow-1+$A482,0))</f>
        <v>O.11</v>
      </c>
      <c r="E482" s="1" t="str">
        <f ca="1">IF($B482&gt;rounds,"",OFFSET(AllPairings!E$1,startRow-1+$A482,0))</f>
        <v>K.11</v>
      </c>
      <c r="F482" s="46" t="e">
        <f ca="1">VLOOKUP($C482,OFFSET(ResultsInput!$B$2,($B482-1)*gamesPerRound,0,gamesPerRound,6),5,FALSE)</f>
        <v>#N/A</v>
      </c>
      <c r="G482" s="46" t="e">
        <f ca="1">VLOOKUP($C482,OFFSET(ResultsInput!$B$2,($B482-1)*gamesPerRound,0,gamesPerRound,6),6,FALSE)</f>
        <v>#N/A</v>
      </c>
      <c r="H482" s="87" t="str">
        <f t="shared" ca="1" si="25"/>
        <v>O.11</v>
      </c>
    </row>
    <row r="483" spans="1:8" x14ac:dyDescent="0.2">
      <c r="A483" s="47">
        <f t="shared" ref="A483:A546" si="28">A482+1</f>
        <v>481</v>
      </c>
      <c r="B483" s="32">
        <f t="shared" ref="B483:B546" si="29">IF(INT(A483/gamesPerRound)&lt;rounds,1+INT(A483/gamesPerRound),"")</f>
        <v>3</v>
      </c>
      <c r="C483" s="32">
        <f t="shared" ref="C483:C546" si="30">1+MOD(A483,gamesPerRound)</f>
        <v>102</v>
      </c>
      <c r="D483" s="1" t="str">
        <f ca="1">IF($B483&gt;rounds,"",OFFSET(AllPairings!D$1,startRow-1+$A483,0))</f>
        <v>Q.11</v>
      </c>
      <c r="E483" s="1" t="str">
        <f ca="1">IF($B483&gt;rounds,"",OFFSET(AllPairings!E$1,startRow-1+$A483,0))</f>
        <v>R.11</v>
      </c>
      <c r="F483" s="46" t="e">
        <f ca="1">VLOOKUP($C483,OFFSET(ResultsInput!$B$2,($B483-1)*gamesPerRound,0,gamesPerRound,6),5,FALSE)</f>
        <v>#N/A</v>
      </c>
      <c r="G483" s="46" t="e">
        <f ca="1">VLOOKUP($C483,OFFSET(ResultsInput!$B$2,($B483-1)*gamesPerRound,0,gamesPerRound,6),6,FALSE)</f>
        <v>#N/A</v>
      </c>
      <c r="H483" s="87" t="str">
        <f t="shared" ca="1" si="25"/>
        <v>Q.11</v>
      </c>
    </row>
    <row r="484" spans="1:8" x14ac:dyDescent="0.2">
      <c r="A484" s="47">
        <f t="shared" si="28"/>
        <v>482</v>
      </c>
      <c r="B484" s="32">
        <f t="shared" si="29"/>
        <v>3</v>
      </c>
      <c r="C484" s="32">
        <f t="shared" si="30"/>
        <v>103</v>
      </c>
      <c r="D484" s="1" t="str">
        <f ca="1">IF($B484&gt;rounds,"",OFFSET(AllPairings!D$1,startRow-1+$A484,0))</f>
        <v>E.11</v>
      </c>
      <c r="E484" s="1" t="str">
        <f ca="1">IF($B484&gt;rounds,"",OFFSET(AllPairings!E$1,startRow-1+$A484,0))</f>
        <v>H.11</v>
      </c>
      <c r="F484" s="46" t="e">
        <f ca="1">VLOOKUP($C484,OFFSET(ResultsInput!$B$2,($B484-1)*gamesPerRound,0,gamesPerRound,6),5,FALSE)</f>
        <v>#N/A</v>
      </c>
      <c r="G484" s="46" t="e">
        <f ca="1">VLOOKUP($C484,OFFSET(ResultsInput!$B$2,($B484-1)*gamesPerRound,0,gamesPerRound,6),6,FALSE)</f>
        <v>#N/A</v>
      </c>
      <c r="H484" s="87" t="str">
        <f t="shared" ca="1" si="25"/>
        <v>E.11</v>
      </c>
    </row>
    <row r="485" spans="1:8" x14ac:dyDescent="0.2">
      <c r="A485" s="47">
        <f t="shared" si="28"/>
        <v>483</v>
      </c>
      <c r="B485" s="32">
        <f t="shared" si="29"/>
        <v>3</v>
      </c>
      <c r="C485" s="32">
        <f t="shared" si="30"/>
        <v>104</v>
      </c>
      <c r="D485" s="1" t="str">
        <f ca="1">IF($B485&gt;rounds,"",OFFSET(AllPairings!D$1,startRow-1+$A485,0))</f>
        <v>S.11</v>
      </c>
      <c r="E485" s="1" t="str">
        <f ca="1">IF($B485&gt;rounds,"",OFFSET(AllPairings!E$1,startRow-1+$A485,0))</f>
        <v>D.11</v>
      </c>
      <c r="F485" s="46" t="e">
        <f ca="1">VLOOKUP($C485,OFFSET(ResultsInput!$B$2,($B485-1)*gamesPerRound,0,gamesPerRound,6),5,FALSE)</f>
        <v>#N/A</v>
      </c>
      <c r="G485" s="46" t="e">
        <f ca="1">VLOOKUP($C485,OFFSET(ResultsInput!$B$2,($B485-1)*gamesPerRound,0,gamesPerRound,6),6,FALSE)</f>
        <v>#N/A</v>
      </c>
      <c r="H485" s="87" t="str">
        <f t="shared" ca="1" si="25"/>
        <v>S.11</v>
      </c>
    </row>
    <row r="486" spans="1:8" x14ac:dyDescent="0.2">
      <c r="A486" s="47">
        <f t="shared" si="28"/>
        <v>484</v>
      </c>
      <c r="B486" s="32">
        <f t="shared" si="29"/>
        <v>3</v>
      </c>
      <c r="C486" s="32">
        <f t="shared" si="30"/>
        <v>105</v>
      </c>
      <c r="D486" s="1" t="str">
        <f ca="1">IF($B486&gt;rounds,"",OFFSET(AllPairings!D$1,startRow-1+$A486,0))</f>
        <v>G.12</v>
      </c>
      <c r="E486" s="1" t="str">
        <f ca="1">IF($B486&gt;rounds,"",OFFSET(AllPairings!E$1,startRow-1+$A486,0))</f>
        <v>N.11</v>
      </c>
      <c r="F486" s="46" t="e">
        <f ca="1">VLOOKUP($C486,OFFSET(ResultsInput!$B$2,($B486-1)*gamesPerRound,0,gamesPerRound,6),5,FALSE)</f>
        <v>#N/A</v>
      </c>
      <c r="G486" s="46" t="e">
        <f ca="1">VLOOKUP($C486,OFFSET(ResultsInput!$B$2,($B486-1)*gamesPerRound,0,gamesPerRound,6),6,FALSE)</f>
        <v>#N/A</v>
      </c>
      <c r="H486" s="87" t="str">
        <f t="shared" ca="1" si="25"/>
        <v>G.12</v>
      </c>
    </row>
    <row r="487" spans="1:8" x14ac:dyDescent="0.2">
      <c r="A487" s="47">
        <f t="shared" si="28"/>
        <v>485</v>
      </c>
      <c r="B487" s="32">
        <f t="shared" si="29"/>
        <v>3</v>
      </c>
      <c r="C487" s="32">
        <f t="shared" si="30"/>
        <v>106</v>
      </c>
      <c r="D487" s="1" t="str">
        <f ca="1">IF($B487&gt;rounds,"",OFFSET(AllPairings!D$1,startRow-1+$A487,0))</f>
        <v>L.12</v>
      </c>
      <c r="E487" s="1" t="str">
        <f ca="1">IF($B487&gt;rounds,"",OFFSET(AllPairings!E$1,startRow-1+$A487,0))</f>
        <v>Q.12</v>
      </c>
      <c r="F487" s="46" t="e">
        <f ca="1">VLOOKUP($C487,OFFSET(ResultsInput!$B$2,($B487-1)*gamesPerRound,0,gamesPerRound,6),5,FALSE)</f>
        <v>#N/A</v>
      </c>
      <c r="G487" s="46" t="e">
        <f ca="1">VLOOKUP($C487,OFFSET(ResultsInput!$B$2,($B487-1)*gamesPerRound,0,gamesPerRound,6),6,FALSE)</f>
        <v>#N/A</v>
      </c>
      <c r="H487" s="87" t="str">
        <f t="shared" ca="1" si="25"/>
        <v>L.12</v>
      </c>
    </row>
    <row r="488" spans="1:8" x14ac:dyDescent="0.2">
      <c r="A488" s="47">
        <f t="shared" si="28"/>
        <v>486</v>
      </c>
      <c r="B488" s="32">
        <f t="shared" si="29"/>
        <v>3</v>
      </c>
      <c r="C488" s="32">
        <f t="shared" si="30"/>
        <v>107</v>
      </c>
      <c r="D488" s="1" t="str">
        <f ca="1">IF($B488&gt;rounds,"",OFFSET(AllPairings!D$1,startRow-1+$A488,0))</f>
        <v>A.12</v>
      </c>
      <c r="E488" s="1" t="str">
        <f ca="1">IF($B488&gt;rounds,"",OFFSET(AllPairings!E$1,startRow-1+$A488,0))</f>
        <v>P.12</v>
      </c>
      <c r="F488" s="46" t="e">
        <f ca="1">VLOOKUP($C488,OFFSET(ResultsInput!$B$2,($B488-1)*gamesPerRound,0,gamesPerRound,6),5,FALSE)</f>
        <v>#N/A</v>
      </c>
      <c r="G488" s="46" t="e">
        <f ca="1">VLOOKUP($C488,OFFSET(ResultsInput!$B$2,($B488-1)*gamesPerRound,0,gamesPerRound,6),6,FALSE)</f>
        <v>#N/A</v>
      </c>
      <c r="H488" s="87" t="str">
        <f t="shared" ca="1" si="25"/>
        <v>A.12</v>
      </c>
    </row>
    <row r="489" spans="1:8" x14ac:dyDescent="0.2">
      <c r="A489" s="47">
        <f t="shared" si="28"/>
        <v>487</v>
      </c>
      <c r="B489" s="32">
        <f t="shared" si="29"/>
        <v>3</v>
      </c>
      <c r="C489" s="32">
        <f t="shared" si="30"/>
        <v>108</v>
      </c>
      <c r="D489" s="1" t="str">
        <f ca="1">IF($B489&gt;rounds,"",OFFSET(AllPairings!D$1,startRow-1+$A489,0))</f>
        <v>E.12</v>
      </c>
      <c r="E489" s="1" t="str">
        <f ca="1">IF($B489&gt;rounds,"",OFFSET(AllPairings!E$1,startRow-1+$A489,0))</f>
        <v>D.12</v>
      </c>
      <c r="F489" s="46" t="e">
        <f ca="1">VLOOKUP($C489,OFFSET(ResultsInput!$B$2,($B489-1)*gamesPerRound,0,gamesPerRound,6),5,FALSE)</f>
        <v>#N/A</v>
      </c>
      <c r="G489" s="46" t="e">
        <f ca="1">VLOOKUP($C489,OFFSET(ResultsInput!$B$2,($B489-1)*gamesPerRound,0,gamesPerRound,6),6,FALSE)</f>
        <v>#N/A</v>
      </c>
      <c r="H489" s="87" t="str">
        <f t="shared" ca="1" si="25"/>
        <v>E.12</v>
      </c>
    </row>
    <row r="490" spans="1:8" x14ac:dyDescent="0.2">
      <c r="A490" s="47">
        <f t="shared" si="28"/>
        <v>488</v>
      </c>
      <c r="B490" s="32">
        <f t="shared" si="29"/>
        <v>3</v>
      </c>
      <c r="C490" s="32">
        <f t="shared" si="30"/>
        <v>109</v>
      </c>
      <c r="D490" s="1" t="str">
        <f ca="1">IF($B490&gt;rounds,"",OFFSET(AllPairings!D$1,startRow-1+$A490,0))</f>
        <v>J.12</v>
      </c>
      <c r="E490" s="1" t="str">
        <f ca="1">IF($B490&gt;rounds,"",OFFSET(AllPairings!E$1,startRow-1+$A490,0))</f>
        <v>K.12</v>
      </c>
      <c r="F490" s="46" t="e">
        <f ca="1">VLOOKUP($C490,OFFSET(ResultsInput!$B$2,($B490-1)*gamesPerRound,0,gamesPerRound,6),5,FALSE)</f>
        <v>#N/A</v>
      </c>
      <c r="G490" s="46" t="e">
        <f ca="1">VLOOKUP($C490,OFFSET(ResultsInput!$B$2,($B490-1)*gamesPerRound,0,gamesPerRound,6),6,FALSE)</f>
        <v>#N/A</v>
      </c>
      <c r="H490" s="87" t="str">
        <f t="shared" ca="1" si="25"/>
        <v>J.12</v>
      </c>
    </row>
    <row r="491" spans="1:8" x14ac:dyDescent="0.2">
      <c r="A491" s="47">
        <f t="shared" si="28"/>
        <v>489</v>
      </c>
      <c r="B491" s="32">
        <f t="shared" si="29"/>
        <v>3</v>
      </c>
      <c r="C491" s="32">
        <f t="shared" si="30"/>
        <v>110</v>
      </c>
      <c r="D491" s="1" t="str">
        <f ca="1">IF($B491&gt;rounds,"",OFFSET(AllPairings!D$1,startRow-1+$A491,0))</f>
        <v>H.12</v>
      </c>
      <c r="E491" s="1" t="str">
        <f ca="1">IF($B491&gt;rounds,"",OFFSET(AllPairings!E$1,startRow-1+$A491,0))</f>
        <v>O.12</v>
      </c>
      <c r="F491" s="46" t="e">
        <f ca="1">VLOOKUP($C491,OFFSET(ResultsInput!$B$2,($B491-1)*gamesPerRound,0,gamesPerRound,6),5,FALSE)</f>
        <v>#N/A</v>
      </c>
      <c r="G491" s="46" t="e">
        <f ca="1">VLOOKUP($C491,OFFSET(ResultsInput!$B$2,($B491-1)*gamesPerRound,0,gamesPerRound,6),6,FALSE)</f>
        <v>#N/A</v>
      </c>
      <c r="H491" s="87" t="str">
        <f t="shared" ca="1" si="25"/>
        <v>H.12</v>
      </c>
    </row>
    <row r="492" spans="1:8" x14ac:dyDescent="0.2">
      <c r="A492" s="47">
        <f t="shared" si="28"/>
        <v>490</v>
      </c>
      <c r="B492" s="32">
        <f t="shared" si="29"/>
        <v>3</v>
      </c>
      <c r="C492" s="32">
        <f t="shared" si="30"/>
        <v>111</v>
      </c>
      <c r="D492" s="1" t="str">
        <f ca="1">IF($B492&gt;rounds,"",OFFSET(AllPairings!D$1,startRow-1+$A492,0))</f>
        <v>N.12</v>
      </c>
      <c r="E492" s="1" t="str">
        <f ca="1">IF($B492&gt;rounds,"",OFFSET(AllPairings!E$1,startRow-1+$A492,0))</f>
        <v>B.12</v>
      </c>
      <c r="F492" s="46" t="e">
        <f ca="1">VLOOKUP($C492,OFFSET(ResultsInput!$B$2,($B492-1)*gamesPerRound,0,gamesPerRound,6),5,FALSE)</f>
        <v>#N/A</v>
      </c>
      <c r="G492" s="46" t="e">
        <f ca="1">VLOOKUP($C492,OFFSET(ResultsInput!$B$2,($B492-1)*gamesPerRound,0,gamesPerRound,6),6,FALSE)</f>
        <v>#N/A</v>
      </c>
      <c r="H492" s="87" t="str">
        <f t="shared" ca="1" si="25"/>
        <v>N.12</v>
      </c>
    </row>
    <row r="493" spans="1:8" x14ac:dyDescent="0.2">
      <c r="A493" s="47">
        <f t="shared" si="28"/>
        <v>491</v>
      </c>
      <c r="B493" s="32">
        <f t="shared" si="29"/>
        <v>3</v>
      </c>
      <c r="C493" s="32">
        <f t="shared" si="30"/>
        <v>112</v>
      </c>
      <c r="D493" s="1" t="str">
        <f ca="1">IF($B493&gt;rounds,"",OFFSET(AllPairings!D$1,startRow-1+$A493,0))</f>
        <v>R.12</v>
      </c>
      <c r="E493" s="1" t="str">
        <f ca="1">IF($B493&gt;rounds,"",OFFSET(AllPairings!E$1,startRow-1+$A493,0))</f>
        <v>S.12</v>
      </c>
      <c r="F493" s="46" t="e">
        <f ca="1">VLOOKUP($C493,OFFSET(ResultsInput!$B$2,($B493-1)*gamesPerRound,0,gamesPerRound,6),5,FALSE)</f>
        <v>#N/A</v>
      </c>
      <c r="G493" s="46" t="e">
        <f ca="1">VLOOKUP($C493,OFFSET(ResultsInput!$B$2,($B493-1)*gamesPerRound,0,gamesPerRound,6),6,FALSE)</f>
        <v>#N/A</v>
      </c>
      <c r="H493" s="87" t="str">
        <f t="shared" ca="1" si="25"/>
        <v>R.12</v>
      </c>
    </row>
    <row r="494" spans="1:8" x14ac:dyDescent="0.2">
      <c r="A494" s="47">
        <f t="shared" si="28"/>
        <v>492</v>
      </c>
      <c r="B494" s="32">
        <f t="shared" si="29"/>
        <v>3</v>
      </c>
      <c r="C494" s="32">
        <f t="shared" si="30"/>
        <v>113</v>
      </c>
      <c r="D494" s="1" t="str">
        <f ca="1">IF($B494&gt;rounds,"",OFFSET(AllPairings!D$1,startRow-1+$A494,0))</f>
        <v>C.12</v>
      </c>
      <c r="E494" s="1" t="str">
        <f ca="1">IF($B494&gt;rounds,"",OFFSET(AllPairings!E$1,startRow-1+$A494,0))</f>
        <v>I.12</v>
      </c>
      <c r="F494" s="46" t="e">
        <f ca="1">VLOOKUP($C494,OFFSET(ResultsInput!$B$2,($B494-1)*gamesPerRound,0,gamesPerRound,6),5,FALSE)</f>
        <v>#N/A</v>
      </c>
      <c r="G494" s="46" t="e">
        <f ca="1">VLOOKUP($C494,OFFSET(ResultsInput!$B$2,($B494-1)*gamesPerRound,0,gamesPerRound,6),6,FALSE)</f>
        <v>#N/A</v>
      </c>
      <c r="H494" s="87" t="str">
        <f t="shared" ca="1" si="25"/>
        <v>C.12</v>
      </c>
    </row>
    <row r="495" spans="1:8" x14ac:dyDescent="0.2">
      <c r="A495" s="47">
        <f t="shared" si="28"/>
        <v>493</v>
      </c>
      <c r="B495" s="32">
        <f t="shared" si="29"/>
        <v>3</v>
      </c>
      <c r="C495" s="32">
        <f t="shared" si="30"/>
        <v>114</v>
      </c>
      <c r="D495" s="1" t="str">
        <f ca="1">IF($B495&gt;rounds,"",OFFSET(AllPairings!D$1,startRow-1+$A495,0))</f>
        <v>M.12</v>
      </c>
      <c r="E495" s="1" t="str">
        <f ca="1">IF($B495&gt;rounds,"",OFFSET(AllPairings!E$1,startRow-1+$A495,0))</f>
        <v>F.12</v>
      </c>
      <c r="F495" s="46" t="e">
        <f ca="1">VLOOKUP($C495,OFFSET(ResultsInput!$B$2,($B495-1)*gamesPerRound,0,gamesPerRound,6),5,FALSE)</f>
        <v>#N/A</v>
      </c>
      <c r="G495" s="46" t="e">
        <f ca="1">VLOOKUP($C495,OFFSET(ResultsInput!$B$2,($B495-1)*gamesPerRound,0,gamesPerRound,6),6,FALSE)</f>
        <v>#N/A</v>
      </c>
      <c r="H495" s="87" t="str">
        <f t="shared" ca="1" si="25"/>
        <v>M.12</v>
      </c>
    </row>
    <row r="496" spans="1:8" x14ac:dyDescent="0.2">
      <c r="A496" s="47">
        <f t="shared" si="28"/>
        <v>494</v>
      </c>
      <c r="B496" s="32">
        <f t="shared" si="29"/>
        <v>3</v>
      </c>
      <c r="C496" s="32">
        <f t="shared" si="30"/>
        <v>115</v>
      </c>
      <c r="D496" s="1" t="str">
        <f ca="1">IF($B496&gt;rounds,"",OFFSET(AllPairings!D$1,startRow-1+$A496,0))</f>
        <v>R.13</v>
      </c>
      <c r="E496" s="1" t="str">
        <f ca="1">IF($B496&gt;rounds,"",OFFSET(AllPairings!E$1,startRow-1+$A496,0))</f>
        <v>P.13</v>
      </c>
      <c r="F496" s="46" t="e">
        <f ca="1">VLOOKUP($C496,OFFSET(ResultsInput!$B$2,($B496-1)*gamesPerRound,0,gamesPerRound,6),5,FALSE)</f>
        <v>#N/A</v>
      </c>
      <c r="G496" s="46" t="e">
        <f ca="1">VLOOKUP($C496,OFFSET(ResultsInput!$B$2,($B496-1)*gamesPerRound,0,gamesPerRound,6),6,FALSE)</f>
        <v>#N/A</v>
      </c>
      <c r="H496" s="87" t="str">
        <f t="shared" ca="1" si="25"/>
        <v>R.13</v>
      </c>
    </row>
    <row r="497" spans="1:8" x14ac:dyDescent="0.2">
      <c r="A497" s="47">
        <f t="shared" si="28"/>
        <v>495</v>
      </c>
      <c r="B497" s="32">
        <f t="shared" si="29"/>
        <v>3</v>
      </c>
      <c r="C497" s="32">
        <f t="shared" si="30"/>
        <v>116</v>
      </c>
      <c r="D497" s="1" t="str">
        <f ca="1">IF($B497&gt;rounds,"",OFFSET(AllPairings!D$1,startRow-1+$A497,0))</f>
        <v>H.13</v>
      </c>
      <c r="E497" s="1" t="str">
        <f ca="1">IF($B497&gt;rounds,"",OFFSET(AllPairings!E$1,startRow-1+$A497,0))</f>
        <v>L.13</v>
      </c>
      <c r="F497" s="46" t="e">
        <f ca="1">VLOOKUP($C497,OFFSET(ResultsInput!$B$2,($B497-1)*gamesPerRound,0,gamesPerRound,6),5,FALSE)</f>
        <v>#N/A</v>
      </c>
      <c r="G497" s="46" t="e">
        <f ca="1">VLOOKUP($C497,OFFSET(ResultsInput!$B$2,($B497-1)*gamesPerRound,0,gamesPerRound,6),6,FALSE)</f>
        <v>#N/A</v>
      </c>
      <c r="H497" s="87" t="str">
        <f t="shared" ca="1" si="25"/>
        <v>H.13</v>
      </c>
    </row>
    <row r="498" spans="1:8" x14ac:dyDescent="0.2">
      <c r="A498" s="47">
        <f t="shared" si="28"/>
        <v>496</v>
      </c>
      <c r="B498" s="32">
        <f t="shared" si="29"/>
        <v>3</v>
      </c>
      <c r="C498" s="32">
        <f t="shared" si="30"/>
        <v>117</v>
      </c>
      <c r="D498" s="1" t="str">
        <f ca="1">IF($B498&gt;rounds,"",OFFSET(AllPairings!D$1,startRow-1+$A498,0))</f>
        <v>M.13</v>
      </c>
      <c r="E498" s="1" t="str">
        <f ca="1">IF($B498&gt;rounds,"",OFFSET(AllPairings!E$1,startRow-1+$A498,0))</f>
        <v>D.13</v>
      </c>
      <c r="F498" s="46" t="e">
        <f ca="1">VLOOKUP($C498,OFFSET(ResultsInput!$B$2,($B498-1)*gamesPerRound,0,gamesPerRound,6),5,FALSE)</f>
        <v>#N/A</v>
      </c>
      <c r="G498" s="46" t="e">
        <f ca="1">VLOOKUP($C498,OFFSET(ResultsInput!$B$2,($B498-1)*gamesPerRound,0,gamesPerRound,6),6,FALSE)</f>
        <v>#N/A</v>
      </c>
      <c r="H498" s="87" t="str">
        <f t="shared" ca="1" si="25"/>
        <v>M.13</v>
      </c>
    </row>
    <row r="499" spans="1:8" x14ac:dyDescent="0.2">
      <c r="A499" s="47">
        <f t="shared" si="28"/>
        <v>497</v>
      </c>
      <c r="B499" s="32">
        <f t="shared" si="29"/>
        <v>3</v>
      </c>
      <c r="C499" s="32">
        <f t="shared" si="30"/>
        <v>118</v>
      </c>
      <c r="D499" s="1" t="str">
        <f ca="1">IF($B499&gt;rounds,"",OFFSET(AllPairings!D$1,startRow-1+$A499,0))</f>
        <v>A.13</v>
      </c>
      <c r="E499" s="1" t="str">
        <f ca="1">IF($B499&gt;rounds,"",OFFSET(AllPairings!E$1,startRow-1+$A499,0))</f>
        <v>F.13</v>
      </c>
      <c r="F499" s="46" t="e">
        <f ca="1">VLOOKUP($C499,OFFSET(ResultsInput!$B$2,($B499-1)*gamesPerRound,0,gamesPerRound,6),5,FALSE)</f>
        <v>#N/A</v>
      </c>
      <c r="G499" s="46" t="e">
        <f ca="1">VLOOKUP($C499,OFFSET(ResultsInput!$B$2,($B499-1)*gamesPerRound,0,gamesPerRound,6),6,FALSE)</f>
        <v>#N/A</v>
      </c>
      <c r="H499" s="87" t="str">
        <f t="shared" ca="1" si="25"/>
        <v>A.13</v>
      </c>
    </row>
    <row r="500" spans="1:8" x14ac:dyDescent="0.2">
      <c r="A500" s="47">
        <f t="shared" si="28"/>
        <v>498</v>
      </c>
      <c r="B500" s="32">
        <f t="shared" si="29"/>
        <v>3</v>
      </c>
      <c r="C500" s="32">
        <f t="shared" si="30"/>
        <v>119</v>
      </c>
      <c r="D500" s="1" t="str">
        <f ca="1">IF($B500&gt;rounds,"",OFFSET(AllPairings!D$1,startRow-1+$A500,0))</f>
        <v>O.13</v>
      </c>
      <c r="E500" s="1" t="str">
        <f ca="1">IF($B500&gt;rounds,"",OFFSET(AllPairings!E$1,startRow-1+$A500,0))</f>
        <v>S.13</v>
      </c>
      <c r="F500" s="46" t="e">
        <f ca="1">VLOOKUP($C500,OFFSET(ResultsInput!$B$2,($B500-1)*gamesPerRound,0,gamesPerRound,6),5,FALSE)</f>
        <v>#N/A</v>
      </c>
      <c r="G500" s="46" t="e">
        <f ca="1">VLOOKUP($C500,OFFSET(ResultsInput!$B$2,($B500-1)*gamesPerRound,0,gamesPerRound,6),6,FALSE)</f>
        <v>#N/A</v>
      </c>
      <c r="H500" s="87" t="str">
        <f t="shared" ca="1" si="25"/>
        <v>O.13</v>
      </c>
    </row>
    <row r="501" spans="1:8" x14ac:dyDescent="0.2">
      <c r="A501" s="47">
        <f t="shared" si="28"/>
        <v>499</v>
      </c>
      <c r="B501" s="32">
        <f t="shared" si="29"/>
        <v>3</v>
      </c>
      <c r="C501" s="32">
        <f t="shared" si="30"/>
        <v>120</v>
      </c>
      <c r="D501" s="1" t="str">
        <f ca="1">IF($B501&gt;rounds,"",OFFSET(AllPairings!D$1,startRow-1+$A501,0))</f>
        <v>E.13</v>
      </c>
      <c r="E501" s="1" t="str">
        <f ca="1">IF($B501&gt;rounds,"",OFFSET(AllPairings!E$1,startRow-1+$A501,0))</f>
        <v>K.13</v>
      </c>
      <c r="F501" s="46" t="e">
        <f ca="1">VLOOKUP($C501,OFFSET(ResultsInput!$B$2,($B501-1)*gamesPerRound,0,gamesPerRound,6),5,FALSE)</f>
        <v>#N/A</v>
      </c>
      <c r="G501" s="46" t="e">
        <f ca="1">VLOOKUP($C501,OFFSET(ResultsInput!$B$2,($B501-1)*gamesPerRound,0,gamesPerRound,6),6,FALSE)</f>
        <v>#N/A</v>
      </c>
      <c r="H501" s="87" t="str">
        <f t="shared" ca="1" si="25"/>
        <v>E.13</v>
      </c>
    </row>
    <row r="502" spans="1:8" x14ac:dyDescent="0.2">
      <c r="A502" s="47">
        <f t="shared" si="28"/>
        <v>500</v>
      </c>
      <c r="B502" s="32">
        <f t="shared" si="29"/>
        <v>3</v>
      </c>
      <c r="C502" s="32">
        <f t="shared" si="30"/>
        <v>121</v>
      </c>
      <c r="D502" s="1" t="str">
        <f ca="1">IF($B502&gt;rounds,"",OFFSET(AllPairings!D$1,startRow-1+$A502,0))</f>
        <v>B.13</v>
      </c>
      <c r="E502" s="1" t="str">
        <f ca="1">IF($B502&gt;rounds,"",OFFSET(AllPairings!E$1,startRow-1+$A502,0))</f>
        <v>Q.13</v>
      </c>
      <c r="F502" s="46" t="e">
        <f ca="1">VLOOKUP($C502,OFFSET(ResultsInput!$B$2,($B502-1)*gamesPerRound,0,gamesPerRound,6),5,FALSE)</f>
        <v>#N/A</v>
      </c>
      <c r="G502" s="46" t="e">
        <f ca="1">VLOOKUP($C502,OFFSET(ResultsInput!$B$2,($B502-1)*gamesPerRound,0,gamesPerRound,6),6,FALSE)</f>
        <v>#N/A</v>
      </c>
      <c r="H502" s="87" t="str">
        <f t="shared" ca="1" si="25"/>
        <v>B.13</v>
      </c>
    </row>
    <row r="503" spans="1:8" x14ac:dyDescent="0.2">
      <c r="A503" s="47">
        <f t="shared" si="28"/>
        <v>501</v>
      </c>
      <c r="B503" s="32">
        <f t="shared" si="29"/>
        <v>3</v>
      </c>
      <c r="C503" s="32">
        <f t="shared" si="30"/>
        <v>122</v>
      </c>
      <c r="D503" s="1" t="str">
        <f ca="1">IF($B503&gt;rounds,"",OFFSET(AllPairings!D$1,startRow-1+$A503,0))</f>
        <v>I.13</v>
      </c>
      <c r="E503" s="1" t="str">
        <f ca="1">IF($B503&gt;rounds,"",OFFSET(AllPairings!E$1,startRow-1+$A503,0))</f>
        <v>G.13</v>
      </c>
      <c r="F503" s="46" t="e">
        <f ca="1">VLOOKUP($C503,OFFSET(ResultsInput!$B$2,($B503-1)*gamesPerRound,0,gamesPerRound,6),5,FALSE)</f>
        <v>#N/A</v>
      </c>
      <c r="G503" s="46" t="e">
        <f ca="1">VLOOKUP($C503,OFFSET(ResultsInput!$B$2,($B503-1)*gamesPerRound,0,gamesPerRound,6),6,FALSE)</f>
        <v>#N/A</v>
      </c>
      <c r="H503" s="87" t="str">
        <f t="shared" ca="1" si="25"/>
        <v>I.13</v>
      </c>
    </row>
    <row r="504" spans="1:8" x14ac:dyDescent="0.2">
      <c r="A504" s="47">
        <f t="shared" si="28"/>
        <v>502</v>
      </c>
      <c r="B504" s="32">
        <f t="shared" si="29"/>
        <v>3</v>
      </c>
      <c r="C504" s="32">
        <f t="shared" si="30"/>
        <v>123</v>
      </c>
      <c r="D504" s="1" t="str">
        <f ca="1">IF($B504&gt;rounds,"",OFFSET(AllPairings!D$1,startRow-1+$A504,0))</f>
        <v>C.13</v>
      </c>
      <c r="E504" s="1" t="str">
        <f ca="1">IF($B504&gt;rounds,"",OFFSET(AllPairings!E$1,startRow-1+$A504,0))</f>
        <v>J.13</v>
      </c>
      <c r="F504" s="46" t="e">
        <f ca="1">VLOOKUP($C504,OFFSET(ResultsInput!$B$2,($B504-1)*gamesPerRound,0,gamesPerRound,6),5,FALSE)</f>
        <v>#N/A</v>
      </c>
      <c r="G504" s="46" t="e">
        <f ca="1">VLOOKUP($C504,OFFSET(ResultsInput!$B$2,($B504-1)*gamesPerRound,0,gamesPerRound,6),6,FALSE)</f>
        <v>#N/A</v>
      </c>
      <c r="H504" s="87" t="str">
        <f t="shared" ca="1" si="25"/>
        <v>C.13</v>
      </c>
    </row>
    <row r="505" spans="1:8" x14ac:dyDescent="0.2">
      <c r="A505" s="47">
        <f t="shared" si="28"/>
        <v>503</v>
      </c>
      <c r="B505" s="32">
        <f t="shared" si="29"/>
        <v>3</v>
      </c>
      <c r="C505" s="32">
        <f t="shared" si="30"/>
        <v>124</v>
      </c>
      <c r="D505" s="1" t="str">
        <f ca="1">IF($B505&gt;rounds,"",OFFSET(AllPairings!D$1,startRow-1+$A505,0))</f>
        <v>I.14</v>
      </c>
      <c r="E505" s="1" t="str">
        <f ca="1">IF($B505&gt;rounds,"",OFFSET(AllPairings!E$1,startRow-1+$A505,0))</f>
        <v>N.13</v>
      </c>
      <c r="F505" s="46" t="e">
        <f ca="1">VLOOKUP($C505,OFFSET(ResultsInput!$B$2,($B505-1)*gamesPerRound,0,gamesPerRound,6),5,FALSE)</f>
        <v>#N/A</v>
      </c>
      <c r="G505" s="46" t="e">
        <f ca="1">VLOOKUP($C505,OFFSET(ResultsInput!$B$2,($B505-1)*gamesPerRound,0,gamesPerRound,6),6,FALSE)</f>
        <v>#N/A</v>
      </c>
      <c r="H505" s="87" t="str">
        <f t="shared" ca="1" si="25"/>
        <v>I.14</v>
      </c>
    </row>
    <row r="506" spans="1:8" x14ac:dyDescent="0.2">
      <c r="A506" s="47">
        <f t="shared" si="28"/>
        <v>504</v>
      </c>
      <c r="B506" s="32">
        <f t="shared" si="29"/>
        <v>3</v>
      </c>
      <c r="C506" s="32">
        <f t="shared" si="30"/>
        <v>125</v>
      </c>
      <c r="D506" s="1" t="str">
        <f ca="1">IF($B506&gt;rounds,"",OFFSET(AllPairings!D$1,startRow-1+$A506,0))</f>
        <v>R.14</v>
      </c>
      <c r="E506" s="1" t="str">
        <f ca="1">IF($B506&gt;rounds,"",OFFSET(AllPairings!E$1,startRow-1+$A506,0))</f>
        <v>N.14</v>
      </c>
      <c r="F506" s="46" t="e">
        <f ca="1">VLOOKUP($C506,OFFSET(ResultsInput!$B$2,($B506-1)*gamesPerRound,0,gamesPerRound,6),5,FALSE)</f>
        <v>#N/A</v>
      </c>
      <c r="G506" s="46" t="e">
        <f ca="1">VLOOKUP($C506,OFFSET(ResultsInput!$B$2,($B506-1)*gamesPerRound,0,gamesPerRound,6),6,FALSE)</f>
        <v>#N/A</v>
      </c>
      <c r="H506" s="87" t="str">
        <f t="shared" ca="1" si="25"/>
        <v>R.14</v>
      </c>
    </row>
    <row r="507" spans="1:8" x14ac:dyDescent="0.2">
      <c r="A507" s="47">
        <f t="shared" si="28"/>
        <v>505</v>
      </c>
      <c r="B507" s="32">
        <f t="shared" si="29"/>
        <v>3</v>
      </c>
      <c r="C507" s="32">
        <f t="shared" si="30"/>
        <v>126</v>
      </c>
      <c r="D507" s="1" t="str">
        <f ca="1">IF($B507&gt;rounds,"",OFFSET(AllPairings!D$1,startRow-1+$A507,0))</f>
        <v>M.14</v>
      </c>
      <c r="E507" s="1" t="str">
        <f ca="1">IF($B507&gt;rounds,"",OFFSET(AllPairings!E$1,startRow-1+$A507,0))</f>
        <v>Q.14</v>
      </c>
      <c r="F507" s="46" t="e">
        <f ca="1">VLOOKUP($C507,OFFSET(ResultsInput!$B$2,($B507-1)*gamesPerRound,0,gamesPerRound,6),5,FALSE)</f>
        <v>#N/A</v>
      </c>
      <c r="G507" s="46" t="e">
        <f ca="1">VLOOKUP($C507,OFFSET(ResultsInput!$B$2,($B507-1)*gamesPerRound,0,gamesPerRound,6),6,FALSE)</f>
        <v>#N/A</v>
      </c>
      <c r="H507" s="87" t="str">
        <f t="shared" ca="1" si="25"/>
        <v>M.14</v>
      </c>
    </row>
    <row r="508" spans="1:8" x14ac:dyDescent="0.2">
      <c r="A508" s="47">
        <f t="shared" si="28"/>
        <v>506</v>
      </c>
      <c r="B508" s="32">
        <f t="shared" si="29"/>
        <v>3</v>
      </c>
      <c r="C508" s="32">
        <f t="shared" si="30"/>
        <v>127</v>
      </c>
      <c r="D508" s="1" t="str">
        <f ca="1">IF($B508&gt;rounds,"",OFFSET(AllPairings!D$1,startRow-1+$A508,0))</f>
        <v>K.14</v>
      </c>
      <c r="E508" s="1" t="str">
        <f ca="1">IF($B508&gt;rounds,"",OFFSET(AllPairings!E$1,startRow-1+$A508,0))</f>
        <v>H.14</v>
      </c>
      <c r="F508" s="46" t="e">
        <f ca="1">VLOOKUP($C508,OFFSET(ResultsInput!$B$2,($B508-1)*gamesPerRound,0,gamesPerRound,6),5,FALSE)</f>
        <v>#N/A</v>
      </c>
      <c r="G508" s="46" t="e">
        <f ca="1">VLOOKUP($C508,OFFSET(ResultsInput!$B$2,($B508-1)*gamesPerRound,0,gamesPerRound,6),6,FALSE)</f>
        <v>#N/A</v>
      </c>
      <c r="H508" s="87" t="str">
        <f t="shared" ca="1" si="25"/>
        <v>K.14</v>
      </c>
    </row>
    <row r="509" spans="1:8" x14ac:dyDescent="0.2">
      <c r="A509" s="47">
        <f t="shared" si="28"/>
        <v>507</v>
      </c>
      <c r="B509" s="32">
        <f t="shared" si="29"/>
        <v>3</v>
      </c>
      <c r="C509" s="32">
        <f t="shared" si="30"/>
        <v>128</v>
      </c>
      <c r="D509" s="1" t="str">
        <f ca="1">IF($B509&gt;rounds,"",OFFSET(AllPairings!D$1,startRow-1+$A509,0))</f>
        <v>E.14</v>
      </c>
      <c r="E509" s="1" t="str">
        <f ca="1">IF($B509&gt;rounds,"",OFFSET(AllPairings!E$1,startRow-1+$A509,0))</f>
        <v>P.14</v>
      </c>
      <c r="F509" s="46" t="e">
        <f ca="1">VLOOKUP($C509,OFFSET(ResultsInput!$B$2,($B509-1)*gamesPerRound,0,gamesPerRound,6),5,FALSE)</f>
        <v>#N/A</v>
      </c>
      <c r="G509" s="46" t="e">
        <f ca="1">VLOOKUP($C509,OFFSET(ResultsInput!$B$2,($B509-1)*gamesPerRound,0,gamesPerRound,6),6,FALSE)</f>
        <v>#N/A</v>
      </c>
      <c r="H509" s="87" t="str">
        <f t="shared" ca="1" si="25"/>
        <v>E.14</v>
      </c>
    </row>
    <row r="510" spans="1:8" x14ac:dyDescent="0.2">
      <c r="A510" s="47">
        <f t="shared" si="28"/>
        <v>508</v>
      </c>
      <c r="B510" s="32">
        <f t="shared" si="29"/>
        <v>3</v>
      </c>
      <c r="C510" s="32">
        <f t="shared" si="30"/>
        <v>129</v>
      </c>
      <c r="D510" s="1" t="str">
        <f ca="1">IF($B510&gt;rounds,"",OFFSET(AllPairings!D$1,startRow-1+$A510,0))</f>
        <v>J.14</v>
      </c>
      <c r="E510" s="1" t="str">
        <f ca="1">IF($B510&gt;rounds,"",OFFSET(AllPairings!E$1,startRow-1+$A510,0))</f>
        <v>D.14</v>
      </c>
      <c r="F510" s="46" t="e">
        <f ca="1">VLOOKUP($C510,OFFSET(ResultsInput!$B$2,($B510-1)*gamesPerRound,0,gamesPerRound,6),5,FALSE)</f>
        <v>#N/A</v>
      </c>
      <c r="G510" s="46" t="e">
        <f ca="1">VLOOKUP($C510,OFFSET(ResultsInput!$B$2,($B510-1)*gamesPerRound,0,gamesPerRound,6),6,FALSE)</f>
        <v>#N/A</v>
      </c>
      <c r="H510" s="87" t="str">
        <f t="shared" ca="1" si="25"/>
        <v>J.14</v>
      </c>
    </row>
    <row r="511" spans="1:8" x14ac:dyDescent="0.2">
      <c r="A511" s="47">
        <f t="shared" si="28"/>
        <v>509</v>
      </c>
      <c r="B511" s="32">
        <f t="shared" si="29"/>
        <v>3</v>
      </c>
      <c r="C511" s="32">
        <f t="shared" si="30"/>
        <v>130</v>
      </c>
      <c r="D511" s="1" t="str">
        <f ca="1">IF($B511&gt;rounds,"",OFFSET(AllPairings!D$1,startRow-1+$A511,0))</f>
        <v>F.14</v>
      </c>
      <c r="E511" s="1" t="str">
        <f ca="1">IF($B511&gt;rounds,"",OFFSET(AllPairings!E$1,startRow-1+$A511,0))</f>
        <v>C.14</v>
      </c>
      <c r="F511" s="46" t="e">
        <f ca="1">VLOOKUP($C511,OFFSET(ResultsInput!$B$2,($B511-1)*gamesPerRound,0,gamesPerRound,6),5,FALSE)</f>
        <v>#N/A</v>
      </c>
      <c r="G511" s="46" t="e">
        <f ca="1">VLOOKUP($C511,OFFSET(ResultsInput!$B$2,($B511-1)*gamesPerRound,0,gamesPerRound,6),6,FALSE)</f>
        <v>#N/A</v>
      </c>
      <c r="H511" s="87" t="str">
        <f t="shared" ca="1" si="25"/>
        <v>F.14</v>
      </c>
    </row>
    <row r="512" spans="1:8" x14ac:dyDescent="0.2">
      <c r="A512" s="47">
        <f t="shared" si="28"/>
        <v>510</v>
      </c>
      <c r="B512" s="32">
        <f t="shared" si="29"/>
        <v>3</v>
      </c>
      <c r="C512" s="32">
        <f t="shared" si="30"/>
        <v>131</v>
      </c>
      <c r="D512" s="1" t="str">
        <f ca="1">IF($B512&gt;rounds,"",OFFSET(AllPairings!D$1,startRow-1+$A512,0))</f>
        <v>O.14</v>
      </c>
      <c r="E512" s="1" t="str">
        <f ca="1">IF($B512&gt;rounds,"",OFFSET(AllPairings!E$1,startRow-1+$A512,0))</f>
        <v>A.14</v>
      </c>
      <c r="F512" s="46" t="e">
        <f ca="1">VLOOKUP($C512,OFFSET(ResultsInput!$B$2,($B512-1)*gamesPerRound,0,gamesPerRound,6),5,FALSE)</f>
        <v>#N/A</v>
      </c>
      <c r="G512" s="46" t="e">
        <f ca="1">VLOOKUP($C512,OFFSET(ResultsInput!$B$2,($B512-1)*gamesPerRound,0,gamesPerRound,6),6,FALSE)</f>
        <v>#N/A</v>
      </c>
      <c r="H512" s="87" t="str">
        <f t="shared" ca="1" si="25"/>
        <v>O.14</v>
      </c>
    </row>
    <row r="513" spans="1:8" x14ac:dyDescent="0.2">
      <c r="A513" s="47">
        <f t="shared" si="28"/>
        <v>511</v>
      </c>
      <c r="B513" s="32">
        <f t="shared" si="29"/>
        <v>3</v>
      </c>
      <c r="C513" s="32">
        <f t="shared" si="30"/>
        <v>132</v>
      </c>
      <c r="D513" s="1" t="str">
        <f ca="1">IF($B513&gt;rounds,"",OFFSET(AllPairings!D$1,startRow-1+$A513,0))</f>
        <v>S.14</v>
      </c>
      <c r="E513" s="1" t="str">
        <f ca="1">IF($B513&gt;rounds,"",OFFSET(AllPairings!E$1,startRow-1+$A513,0))</f>
        <v>B.14</v>
      </c>
      <c r="F513" s="46" t="e">
        <f ca="1">VLOOKUP($C513,OFFSET(ResultsInput!$B$2,($B513-1)*gamesPerRound,0,gamesPerRound,6),5,FALSE)</f>
        <v>#N/A</v>
      </c>
      <c r="G513" s="46" t="e">
        <f ca="1">VLOOKUP($C513,OFFSET(ResultsInput!$B$2,($B513-1)*gamesPerRound,0,gamesPerRound,6),6,FALSE)</f>
        <v>#N/A</v>
      </c>
      <c r="H513" s="87" t="str">
        <f t="shared" ca="1" si="25"/>
        <v>S.14</v>
      </c>
    </row>
    <row r="514" spans="1:8" x14ac:dyDescent="0.2">
      <c r="A514" s="47">
        <f t="shared" si="28"/>
        <v>512</v>
      </c>
      <c r="B514" s="32">
        <f t="shared" si="29"/>
        <v>3</v>
      </c>
      <c r="C514" s="32">
        <f t="shared" si="30"/>
        <v>133</v>
      </c>
      <c r="D514" s="1" t="str">
        <f ca="1">IF($B514&gt;rounds,"",OFFSET(AllPairings!D$1,startRow-1+$A514,0))</f>
        <v>L.14</v>
      </c>
      <c r="E514" s="1" t="str">
        <f ca="1">IF($B514&gt;rounds,"",OFFSET(AllPairings!E$1,startRow-1+$A514,0))</f>
        <v>G.14</v>
      </c>
      <c r="F514" s="46" t="e">
        <f ca="1">VLOOKUP($C514,OFFSET(ResultsInput!$B$2,($B514-1)*gamesPerRound,0,gamesPerRound,6),5,FALSE)</f>
        <v>#N/A</v>
      </c>
      <c r="G514" s="46" t="e">
        <f ca="1">VLOOKUP($C514,OFFSET(ResultsInput!$B$2,($B514-1)*gamesPerRound,0,gamesPerRound,6),6,FALSE)</f>
        <v>#N/A</v>
      </c>
      <c r="H514" s="87" t="str">
        <f t="shared" ca="1" si="25"/>
        <v>L.14</v>
      </c>
    </row>
    <row r="515" spans="1:8" x14ac:dyDescent="0.2">
      <c r="A515" s="47">
        <f t="shared" si="28"/>
        <v>513</v>
      </c>
      <c r="B515" s="32">
        <f t="shared" si="29"/>
        <v>3</v>
      </c>
      <c r="C515" s="32">
        <f t="shared" si="30"/>
        <v>134</v>
      </c>
      <c r="D515" s="1" t="str">
        <f ca="1">IF($B515&gt;rounds,"",OFFSET(AllPairings!D$1,startRow-1+$A515,0))</f>
        <v>G.15</v>
      </c>
      <c r="E515" s="1" t="str">
        <f ca="1">IF($B515&gt;rounds,"",OFFSET(AllPairings!E$1,startRow-1+$A515,0))</f>
        <v>L.15</v>
      </c>
      <c r="F515" s="46" t="e">
        <f ca="1">VLOOKUP($C515,OFFSET(ResultsInput!$B$2,($B515-1)*gamesPerRound,0,gamesPerRound,6),5,FALSE)</f>
        <v>#N/A</v>
      </c>
      <c r="G515" s="46" t="e">
        <f ca="1">VLOOKUP($C515,OFFSET(ResultsInput!$B$2,($B515-1)*gamesPerRound,0,gamesPerRound,6),6,FALSE)</f>
        <v>#N/A</v>
      </c>
      <c r="H515" s="87" t="str">
        <f t="shared" ref="H515:H578" ca="1" si="31">D515</f>
        <v>G.15</v>
      </c>
    </row>
    <row r="516" spans="1:8" x14ac:dyDescent="0.2">
      <c r="A516" s="47">
        <f t="shared" si="28"/>
        <v>514</v>
      </c>
      <c r="B516" s="32">
        <f t="shared" si="29"/>
        <v>3</v>
      </c>
      <c r="C516" s="32">
        <f t="shared" si="30"/>
        <v>135</v>
      </c>
      <c r="D516" s="1" t="str">
        <f ca="1">IF($B516&gt;rounds,"",OFFSET(AllPairings!D$1,startRow-1+$A516,0))</f>
        <v>B.15</v>
      </c>
      <c r="E516" s="1" t="str">
        <f ca="1">IF($B516&gt;rounds,"",OFFSET(AllPairings!E$1,startRow-1+$A516,0))</f>
        <v>R.15</v>
      </c>
      <c r="F516" s="46" t="e">
        <f ca="1">VLOOKUP($C516,OFFSET(ResultsInput!$B$2,($B516-1)*gamesPerRound,0,gamesPerRound,6),5,FALSE)</f>
        <v>#N/A</v>
      </c>
      <c r="G516" s="46" t="e">
        <f ca="1">VLOOKUP($C516,OFFSET(ResultsInput!$B$2,($B516-1)*gamesPerRound,0,gamesPerRound,6),6,FALSE)</f>
        <v>#N/A</v>
      </c>
      <c r="H516" s="87" t="str">
        <f t="shared" ca="1" si="31"/>
        <v>B.15</v>
      </c>
    </row>
    <row r="517" spans="1:8" x14ac:dyDescent="0.2">
      <c r="A517" s="47">
        <f t="shared" si="28"/>
        <v>515</v>
      </c>
      <c r="B517" s="32">
        <f t="shared" si="29"/>
        <v>3</v>
      </c>
      <c r="C517" s="32">
        <f t="shared" si="30"/>
        <v>136</v>
      </c>
      <c r="D517" s="1" t="str">
        <f ca="1">IF($B517&gt;rounds,"",OFFSET(AllPairings!D$1,startRow-1+$A517,0))</f>
        <v>D.15</v>
      </c>
      <c r="E517" s="1" t="str">
        <f ca="1">IF($B517&gt;rounds,"",OFFSET(AllPairings!E$1,startRow-1+$A517,0))</f>
        <v>J.15</v>
      </c>
      <c r="F517" s="46" t="e">
        <f ca="1">VLOOKUP($C517,OFFSET(ResultsInput!$B$2,($B517-1)*gamesPerRound,0,gamesPerRound,6),5,FALSE)</f>
        <v>#N/A</v>
      </c>
      <c r="G517" s="46" t="e">
        <f ca="1">VLOOKUP($C517,OFFSET(ResultsInput!$B$2,($B517-1)*gamesPerRound,0,gamesPerRound,6),6,FALSE)</f>
        <v>#N/A</v>
      </c>
      <c r="H517" s="87" t="str">
        <f t="shared" ca="1" si="31"/>
        <v>D.15</v>
      </c>
    </row>
    <row r="518" spans="1:8" x14ac:dyDescent="0.2">
      <c r="A518" s="47">
        <f t="shared" si="28"/>
        <v>516</v>
      </c>
      <c r="B518" s="32">
        <f t="shared" si="29"/>
        <v>3</v>
      </c>
      <c r="C518" s="32">
        <f t="shared" si="30"/>
        <v>137</v>
      </c>
      <c r="D518" s="1" t="str">
        <f ca="1">IF($B518&gt;rounds,"",OFFSET(AllPairings!D$1,startRow-1+$A518,0))</f>
        <v>I.15</v>
      </c>
      <c r="E518" s="1" t="str">
        <f ca="1">IF($B518&gt;rounds,"",OFFSET(AllPairings!E$1,startRow-1+$A518,0))</f>
        <v>Q.15</v>
      </c>
      <c r="F518" s="46" t="e">
        <f ca="1">VLOOKUP($C518,OFFSET(ResultsInput!$B$2,($B518-1)*gamesPerRound,0,gamesPerRound,6),5,FALSE)</f>
        <v>#N/A</v>
      </c>
      <c r="G518" s="46" t="e">
        <f ca="1">VLOOKUP($C518,OFFSET(ResultsInput!$B$2,($B518-1)*gamesPerRound,0,gamesPerRound,6),6,FALSE)</f>
        <v>#N/A</v>
      </c>
      <c r="H518" s="87" t="str">
        <f t="shared" ca="1" si="31"/>
        <v>I.15</v>
      </c>
    </row>
    <row r="519" spans="1:8" x14ac:dyDescent="0.2">
      <c r="A519" s="47">
        <f t="shared" si="28"/>
        <v>517</v>
      </c>
      <c r="B519" s="32">
        <f t="shared" si="29"/>
        <v>3</v>
      </c>
      <c r="C519" s="32">
        <f t="shared" si="30"/>
        <v>138</v>
      </c>
      <c r="D519" s="1" t="str">
        <f ca="1">IF($B519&gt;rounds,"",OFFSET(AllPairings!D$1,startRow-1+$A519,0))</f>
        <v>H.15</v>
      </c>
      <c r="E519" s="1" t="str">
        <f ca="1">IF($B519&gt;rounds,"",OFFSET(AllPairings!E$1,startRow-1+$A519,0))</f>
        <v>C.15</v>
      </c>
      <c r="F519" s="46" t="e">
        <f ca="1">VLOOKUP($C519,OFFSET(ResultsInput!$B$2,($B519-1)*gamesPerRound,0,gamesPerRound,6),5,FALSE)</f>
        <v>#N/A</v>
      </c>
      <c r="G519" s="46" t="e">
        <f ca="1">VLOOKUP($C519,OFFSET(ResultsInput!$B$2,($B519-1)*gamesPerRound,0,gamesPerRound,6),6,FALSE)</f>
        <v>#N/A</v>
      </c>
      <c r="H519" s="87" t="str">
        <f t="shared" ca="1" si="31"/>
        <v>H.15</v>
      </c>
    </row>
    <row r="520" spans="1:8" x14ac:dyDescent="0.2">
      <c r="A520" s="47">
        <f t="shared" si="28"/>
        <v>518</v>
      </c>
      <c r="B520" s="32">
        <f t="shared" si="29"/>
        <v>3</v>
      </c>
      <c r="C520" s="32">
        <f t="shared" si="30"/>
        <v>139</v>
      </c>
      <c r="D520" s="1" t="str">
        <f ca="1">IF($B520&gt;rounds,"",OFFSET(AllPairings!D$1,startRow-1+$A520,0))</f>
        <v>A.15</v>
      </c>
      <c r="E520" s="1" t="str">
        <f ca="1">IF($B520&gt;rounds,"",OFFSET(AllPairings!E$1,startRow-1+$A520,0))</f>
        <v>P.15</v>
      </c>
      <c r="F520" s="46" t="e">
        <f ca="1">VLOOKUP($C520,OFFSET(ResultsInput!$B$2,($B520-1)*gamesPerRound,0,gamesPerRound,6),5,FALSE)</f>
        <v>#N/A</v>
      </c>
      <c r="G520" s="46" t="e">
        <f ca="1">VLOOKUP($C520,OFFSET(ResultsInput!$B$2,($B520-1)*gamesPerRound,0,gamesPerRound,6),6,FALSE)</f>
        <v>#N/A</v>
      </c>
      <c r="H520" s="87" t="str">
        <f t="shared" ca="1" si="31"/>
        <v>A.15</v>
      </c>
    </row>
    <row r="521" spans="1:8" x14ac:dyDescent="0.2">
      <c r="A521" s="47">
        <f t="shared" si="28"/>
        <v>519</v>
      </c>
      <c r="B521" s="32">
        <f t="shared" si="29"/>
        <v>3</v>
      </c>
      <c r="C521" s="32">
        <f t="shared" si="30"/>
        <v>140</v>
      </c>
      <c r="D521" s="1" t="str">
        <f ca="1">IF($B521&gt;rounds,"",OFFSET(AllPairings!D$1,startRow-1+$A521,0))</f>
        <v>F.15</v>
      </c>
      <c r="E521" s="1" t="str">
        <f ca="1">IF($B521&gt;rounds,"",OFFSET(AllPairings!E$1,startRow-1+$A521,0))</f>
        <v>N.15</v>
      </c>
      <c r="F521" s="46" t="e">
        <f ca="1">VLOOKUP($C521,OFFSET(ResultsInput!$B$2,($B521-1)*gamesPerRound,0,gamesPerRound,6),5,FALSE)</f>
        <v>#N/A</v>
      </c>
      <c r="G521" s="46" t="e">
        <f ca="1">VLOOKUP($C521,OFFSET(ResultsInput!$B$2,($B521-1)*gamesPerRound,0,gamesPerRound,6),6,FALSE)</f>
        <v>#N/A</v>
      </c>
      <c r="H521" s="87" t="str">
        <f t="shared" ca="1" si="31"/>
        <v>F.15</v>
      </c>
    </row>
    <row r="522" spans="1:8" x14ac:dyDescent="0.2">
      <c r="A522" s="47">
        <f t="shared" si="28"/>
        <v>520</v>
      </c>
      <c r="B522" s="32">
        <f t="shared" si="29"/>
        <v>3</v>
      </c>
      <c r="C522" s="32">
        <f t="shared" si="30"/>
        <v>141</v>
      </c>
      <c r="D522" s="1" t="str">
        <f ca="1">IF($B522&gt;rounds,"",OFFSET(AllPairings!D$1,startRow-1+$A522,0))</f>
        <v>M.15</v>
      </c>
      <c r="E522" s="1" t="str">
        <f ca="1">IF($B522&gt;rounds,"",OFFSET(AllPairings!E$1,startRow-1+$A522,0))</f>
        <v>E.15</v>
      </c>
      <c r="F522" s="46" t="e">
        <f ca="1">VLOOKUP($C522,OFFSET(ResultsInput!$B$2,($B522-1)*gamesPerRound,0,gamesPerRound,6),5,FALSE)</f>
        <v>#N/A</v>
      </c>
      <c r="G522" s="46" t="e">
        <f ca="1">VLOOKUP($C522,OFFSET(ResultsInput!$B$2,($B522-1)*gamesPerRound,0,gamesPerRound,6),6,FALSE)</f>
        <v>#N/A</v>
      </c>
      <c r="H522" s="87" t="str">
        <f t="shared" ca="1" si="31"/>
        <v>M.15</v>
      </c>
    </row>
    <row r="523" spans="1:8" x14ac:dyDescent="0.2">
      <c r="A523" s="47">
        <f t="shared" si="28"/>
        <v>521</v>
      </c>
      <c r="B523" s="32">
        <f t="shared" si="29"/>
        <v>3</v>
      </c>
      <c r="C523" s="32">
        <f t="shared" si="30"/>
        <v>142</v>
      </c>
      <c r="D523" s="1" t="str">
        <f ca="1">IF($B523&gt;rounds,"",OFFSET(AllPairings!D$1,startRow-1+$A523,0))</f>
        <v>O.15</v>
      </c>
      <c r="E523" s="1" t="str">
        <f ca="1">IF($B523&gt;rounds,"",OFFSET(AllPairings!E$1,startRow-1+$A523,0))</f>
        <v>S.15</v>
      </c>
      <c r="F523" s="46" t="e">
        <f ca="1">VLOOKUP($C523,OFFSET(ResultsInput!$B$2,($B523-1)*gamesPerRound,0,gamesPerRound,6),5,FALSE)</f>
        <v>#N/A</v>
      </c>
      <c r="G523" s="46" t="e">
        <f ca="1">VLOOKUP($C523,OFFSET(ResultsInput!$B$2,($B523-1)*gamesPerRound,0,gamesPerRound,6),6,FALSE)</f>
        <v>#N/A</v>
      </c>
      <c r="H523" s="87" t="str">
        <f t="shared" ca="1" si="31"/>
        <v>O.15</v>
      </c>
    </row>
    <row r="524" spans="1:8" x14ac:dyDescent="0.2">
      <c r="A524" s="47">
        <f t="shared" si="28"/>
        <v>522</v>
      </c>
      <c r="B524" s="32">
        <f t="shared" si="29"/>
        <v>3</v>
      </c>
      <c r="C524" s="32">
        <f t="shared" si="30"/>
        <v>143</v>
      </c>
      <c r="D524" s="1" t="str">
        <f ca="1">IF($B524&gt;rounds,"",OFFSET(AllPairings!D$1,startRow-1+$A524,0))</f>
        <v>R.16</v>
      </c>
      <c r="E524" s="1" t="str">
        <f ca="1">IF($B524&gt;rounds,"",OFFSET(AllPairings!E$1,startRow-1+$A524,0))</f>
        <v>K.15</v>
      </c>
      <c r="F524" s="46" t="e">
        <f ca="1">VLOOKUP($C524,OFFSET(ResultsInput!$B$2,($B524-1)*gamesPerRound,0,gamesPerRound,6),5,FALSE)</f>
        <v>#N/A</v>
      </c>
      <c r="G524" s="46" t="e">
        <f ca="1">VLOOKUP($C524,OFFSET(ResultsInput!$B$2,($B524-1)*gamesPerRound,0,gamesPerRound,6),6,FALSE)</f>
        <v>#N/A</v>
      </c>
      <c r="H524" s="87" t="str">
        <f t="shared" ca="1" si="31"/>
        <v>R.16</v>
      </c>
    </row>
    <row r="525" spans="1:8" x14ac:dyDescent="0.2">
      <c r="A525" s="47">
        <f t="shared" si="28"/>
        <v>523</v>
      </c>
      <c r="B525" s="32">
        <f t="shared" si="29"/>
        <v>3</v>
      </c>
      <c r="C525" s="32">
        <f t="shared" si="30"/>
        <v>144</v>
      </c>
      <c r="D525" s="1" t="str">
        <f ca="1">IF($B525&gt;rounds,"",OFFSET(AllPairings!D$1,startRow-1+$A525,0))</f>
        <v>C.16</v>
      </c>
      <c r="E525" s="1" t="str">
        <f ca="1">IF($B525&gt;rounds,"",OFFSET(AllPairings!E$1,startRow-1+$A525,0))</f>
        <v>S.16</v>
      </c>
      <c r="F525" s="46" t="e">
        <f ca="1">VLOOKUP($C525,OFFSET(ResultsInput!$B$2,($B525-1)*gamesPerRound,0,gamesPerRound,6),5,FALSE)</f>
        <v>#N/A</v>
      </c>
      <c r="G525" s="46" t="e">
        <f ca="1">VLOOKUP($C525,OFFSET(ResultsInput!$B$2,($B525-1)*gamesPerRound,0,gamesPerRound,6),6,FALSE)</f>
        <v>#N/A</v>
      </c>
      <c r="H525" s="87" t="str">
        <f t="shared" ca="1" si="31"/>
        <v>C.16</v>
      </c>
    </row>
    <row r="526" spans="1:8" x14ac:dyDescent="0.2">
      <c r="A526" s="47">
        <f t="shared" si="28"/>
        <v>524</v>
      </c>
      <c r="B526" s="32">
        <f t="shared" si="29"/>
        <v>3</v>
      </c>
      <c r="C526" s="32">
        <f t="shared" si="30"/>
        <v>145</v>
      </c>
      <c r="D526" s="1" t="str">
        <f ca="1">IF($B526&gt;rounds,"",OFFSET(AllPairings!D$1,startRow-1+$A526,0))</f>
        <v>L.16</v>
      </c>
      <c r="E526" s="1" t="str">
        <f ca="1">IF($B526&gt;rounds,"",OFFSET(AllPairings!E$1,startRow-1+$A526,0))</f>
        <v>N.16</v>
      </c>
      <c r="F526" s="46" t="e">
        <f ca="1">VLOOKUP($C526,OFFSET(ResultsInput!$B$2,($B526-1)*gamesPerRound,0,gamesPerRound,6),5,FALSE)</f>
        <v>#N/A</v>
      </c>
      <c r="G526" s="46" t="e">
        <f ca="1">VLOOKUP($C526,OFFSET(ResultsInput!$B$2,($B526-1)*gamesPerRound,0,gamesPerRound,6),6,FALSE)</f>
        <v>#N/A</v>
      </c>
      <c r="H526" s="87" t="str">
        <f t="shared" ca="1" si="31"/>
        <v>L.16</v>
      </c>
    </row>
    <row r="527" spans="1:8" x14ac:dyDescent="0.2">
      <c r="A527" s="47">
        <f t="shared" si="28"/>
        <v>525</v>
      </c>
      <c r="B527" s="32">
        <f t="shared" si="29"/>
        <v>3</v>
      </c>
      <c r="C527" s="32">
        <f t="shared" si="30"/>
        <v>146</v>
      </c>
      <c r="D527" s="1" t="str">
        <f ca="1">IF($B527&gt;rounds,"",OFFSET(AllPairings!D$1,startRow-1+$A527,0))</f>
        <v>K.16</v>
      </c>
      <c r="E527" s="1" t="str">
        <f ca="1">IF($B527&gt;rounds,"",OFFSET(AllPairings!E$1,startRow-1+$A527,0))</f>
        <v>D.16</v>
      </c>
      <c r="F527" s="46" t="e">
        <f ca="1">VLOOKUP($C527,OFFSET(ResultsInput!$B$2,($B527-1)*gamesPerRound,0,gamesPerRound,6),5,FALSE)</f>
        <v>#N/A</v>
      </c>
      <c r="G527" s="46" t="e">
        <f ca="1">VLOOKUP($C527,OFFSET(ResultsInput!$B$2,($B527-1)*gamesPerRound,0,gamesPerRound,6),6,FALSE)</f>
        <v>#N/A</v>
      </c>
      <c r="H527" s="87" t="str">
        <f t="shared" ca="1" si="31"/>
        <v>K.16</v>
      </c>
    </row>
    <row r="528" spans="1:8" x14ac:dyDescent="0.2">
      <c r="A528" s="47">
        <f t="shared" si="28"/>
        <v>526</v>
      </c>
      <c r="B528" s="32">
        <f t="shared" si="29"/>
        <v>3</v>
      </c>
      <c r="C528" s="32">
        <f t="shared" si="30"/>
        <v>147</v>
      </c>
      <c r="D528" s="1" t="str">
        <f ca="1">IF($B528&gt;rounds,"",OFFSET(AllPairings!D$1,startRow-1+$A528,0))</f>
        <v>P.16</v>
      </c>
      <c r="E528" s="1" t="str">
        <f ca="1">IF($B528&gt;rounds,"",OFFSET(AllPairings!E$1,startRow-1+$A528,0))</f>
        <v>O.16</v>
      </c>
      <c r="F528" s="46" t="e">
        <f ca="1">VLOOKUP($C528,OFFSET(ResultsInput!$B$2,($B528-1)*gamesPerRound,0,gamesPerRound,6),5,FALSE)</f>
        <v>#N/A</v>
      </c>
      <c r="G528" s="46" t="e">
        <f ca="1">VLOOKUP($C528,OFFSET(ResultsInput!$B$2,($B528-1)*gamesPerRound,0,gamesPerRound,6),6,FALSE)</f>
        <v>#N/A</v>
      </c>
      <c r="H528" s="87" t="str">
        <f t="shared" ca="1" si="31"/>
        <v>P.16</v>
      </c>
    </row>
    <row r="529" spans="1:8" x14ac:dyDescent="0.2">
      <c r="A529" s="47">
        <f t="shared" si="28"/>
        <v>527</v>
      </c>
      <c r="B529" s="32">
        <f t="shared" si="29"/>
        <v>3</v>
      </c>
      <c r="C529" s="32">
        <f t="shared" si="30"/>
        <v>148</v>
      </c>
      <c r="D529" s="1" t="str">
        <f ca="1">IF($B529&gt;rounds,"",OFFSET(AllPairings!D$1,startRow-1+$A529,0))</f>
        <v>M.16</v>
      </c>
      <c r="E529" s="1" t="str">
        <f ca="1">IF($B529&gt;rounds,"",OFFSET(AllPairings!E$1,startRow-1+$A529,0))</f>
        <v>G.16</v>
      </c>
      <c r="F529" s="46" t="e">
        <f ca="1">VLOOKUP($C529,OFFSET(ResultsInput!$B$2,($B529-1)*gamesPerRound,0,gamesPerRound,6),5,FALSE)</f>
        <v>#N/A</v>
      </c>
      <c r="G529" s="46" t="e">
        <f ca="1">VLOOKUP($C529,OFFSET(ResultsInput!$B$2,($B529-1)*gamesPerRound,0,gamesPerRound,6),6,FALSE)</f>
        <v>#N/A</v>
      </c>
      <c r="H529" s="87" t="str">
        <f t="shared" ca="1" si="31"/>
        <v>M.16</v>
      </c>
    </row>
    <row r="530" spans="1:8" x14ac:dyDescent="0.2">
      <c r="A530" s="47">
        <f t="shared" si="28"/>
        <v>528</v>
      </c>
      <c r="B530" s="32">
        <f t="shared" si="29"/>
        <v>3</v>
      </c>
      <c r="C530" s="32">
        <f t="shared" si="30"/>
        <v>149</v>
      </c>
      <c r="D530" s="1" t="str">
        <f ca="1">IF($B530&gt;rounds,"",OFFSET(AllPairings!D$1,startRow-1+$A530,0))</f>
        <v>J.16</v>
      </c>
      <c r="E530" s="1" t="str">
        <f ca="1">IF($B530&gt;rounds,"",OFFSET(AllPairings!E$1,startRow-1+$A530,0))</f>
        <v>A.16</v>
      </c>
      <c r="F530" s="46" t="e">
        <f ca="1">VLOOKUP($C530,OFFSET(ResultsInput!$B$2,($B530-1)*gamesPerRound,0,gamesPerRound,6),5,FALSE)</f>
        <v>#N/A</v>
      </c>
      <c r="G530" s="46" t="e">
        <f ca="1">VLOOKUP($C530,OFFSET(ResultsInput!$B$2,($B530-1)*gamesPerRound,0,gamesPerRound,6),6,FALSE)</f>
        <v>#N/A</v>
      </c>
      <c r="H530" s="87" t="str">
        <f t="shared" ca="1" si="31"/>
        <v>J.16</v>
      </c>
    </row>
    <row r="531" spans="1:8" x14ac:dyDescent="0.2">
      <c r="A531" s="47">
        <f t="shared" si="28"/>
        <v>529</v>
      </c>
      <c r="B531" s="32">
        <f t="shared" si="29"/>
        <v>3</v>
      </c>
      <c r="C531" s="32">
        <f t="shared" si="30"/>
        <v>150</v>
      </c>
      <c r="D531" s="1" t="str">
        <f ca="1">IF($B531&gt;rounds,"",OFFSET(AllPairings!D$1,startRow-1+$A531,0))</f>
        <v>Q.16</v>
      </c>
      <c r="E531" s="1" t="str">
        <f ca="1">IF($B531&gt;rounds,"",OFFSET(AllPairings!E$1,startRow-1+$A531,0))</f>
        <v>H.16</v>
      </c>
      <c r="F531" s="46" t="e">
        <f ca="1">VLOOKUP($C531,OFFSET(ResultsInput!$B$2,($B531-1)*gamesPerRound,0,gamesPerRound,6),5,FALSE)</f>
        <v>#N/A</v>
      </c>
      <c r="G531" s="46" t="e">
        <f ca="1">VLOOKUP($C531,OFFSET(ResultsInput!$B$2,($B531-1)*gamesPerRound,0,gamesPerRound,6),6,FALSE)</f>
        <v>#N/A</v>
      </c>
      <c r="H531" s="87" t="str">
        <f t="shared" ca="1" si="31"/>
        <v>Q.16</v>
      </c>
    </row>
    <row r="532" spans="1:8" x14ac:dyDescent="0.2">
      <c r="A532" s="47">
        <f t="shared" si="28"/>
        <v>530</v>
      </c>
      <c r="B532" s="32">
        <f t="shared" si="29"/>
        <v>3</v>
      </c>
      <c r="C532" s="32">
        <f t="shared" si="30"/>
        <v>151</v>
      </c>
      <c r="D532" s="1" t="str">
        <f ca="1">IF($B532&gt;rounds,"",OFFSET(AllPairings!D$1,startRow-1+$A532,0))</f>
        <v>I.16</v>
      </c>
      <c r="E532" s="1" t="str">
        <f ca="1">IF($B532&gt;rounds,"",OFFSET(AllPairings!E$1,startRow-1+$A532,0))</f>
        <v>B.16</v>
      </c>
      <c r="F532" s="46" t="e">
        <f ca="1">VLOOKUP($C532,OFFSET(ResultsInput!$B$2,($B532-1)*gamesPerRound,0,gamesPerRound,6),5,FALSE)</f>
        <v>#N/A</v>
      </c>
      <c r="G532" s="46" t="e">
        <f ca="1">VLOOKUP($C532,OFFSET(ResultsInput!$B$2,($B532-1)*gamesPerRound,0,gamesPerRound,6),6,FALSE)</f>
        <v>#N/A</v>
      </c>
      <c r="H532" s="87" t="str">
        <f t="shared" ca="1" si="31"/>
        <v>I.16</v>
      </c>
    </row>
    <row r="533" spans="1:8" x14ac:dyDescent="0.2">
      <c r="A533" s="47">
        <f t="shared" si="28"/>
        <v>531</v>
      </c>
      <c r="B533" s="32">
        <f t="shared" si="29"/>
        <v>3</v>
      </c>
      <c r="C533" s="32">
        <f t="shared" si="30"/>
        <v>152</v>
      </c>
      <c r="D533" s="1" t="str">
        <f ca="1">IF($B533&gt;rounds,"",OFFSET(AllPairings!D$1,startRow-1+$A533,0))</f>
        <v>F.16</v>
      </c>
      <c r="E533" s="1" t="str">
        <f ca="1">IF($B533&gt;rounds,"",OFFSET(AllPairings!E$1,startRow-1+$A533,0))</f>
        <v>E.16</v>
      </c>
      <c r="F533" s="46" t="e">
        <f ca="1">VLOOKUP($C533,OFFSET(ResultsInput!$B$2,($B533-1)*gamesPerRound,0,gamesPerRound,6),5,FALSE)</f>
        <v>#N/A</v>
      </c>
      <c r="G533" s="46" t="e">
        <f ca="1">VLOOKUP($C533,OFFSET(ResultsInput!$B$2,($B533-1)*gamesPerRound,0,gamesPerRound,6),6,FALSE)</f>
        <v>#N/A</v>
      </c>
      <c r="H533" s="87" t="str">
        <f t="shared" ca="1" si="31"/>
        <v>F.16</v>
      </c>
    </row>
    <row r="534" spans="1:8" x14ac:dyDescent="0.2">
      <c r="A534" s="47">
        <f t="shared" si="28"/>
        <v>532</v>
      </c>
      <c r="B534" s="32">
        <f t="shared" si="29"/>
        <v>3</v>
      </c>
      <c r="C534" s="32">
        <f t="shared" si="30"/>
        <v>153</v>
      </c>
      <c r="D534" s="1" t="str">
        <f ca="1">IF($B534&gt;rounds,"",OFFSET(AllPairings!D$1,startRow-1+$A534,0))</f>
        <v>M.17</v>
      </c>
      <c r="E534" s="1" t="str">
        <f ca="1">IF($B534&gt;rounds,"",OFFSET(AllPairings!E$1,startRow-1+$A534,0))</f>
        <v>P.17</v>
      </c>
      <c r="F534" s="46" t="e">
        <f ca="1">VLOOKUP($C534,OFFSET(ResultsInput!$B$2,($B534-1)*gamesPerRound,0,gamesPerRound,6),5,FALSE)</f>
        <v>#N/A</v>
      </c>
      <c r="G534" s="46" t="e">
        <f ca="1">VLOOKUP($C534,OFFSET(ResultsInput!$B$2,($B534-1)*gamesPerRound,0,gamesPerRound,6),6,FALSE)</f>
        <v>#N/A</v>
      </c>
      <c r="H534" s="87" t="str">
        <f t="shared" ca="1" si="31"/>
        <v>M.17</v>
      </c>
    </row>
    <row r="535" spans="1:8" x14ac:dyDescent="0.2">
      <c r="A535" s="47">
        <f t="shared" si="28"/>
        <v>533</v>
      </c>
      <c r="B535" s="32">
        <f t="shared" si="29"/>
        <v>3</v>
      </c>
      <c r="C535" s="32">
        <f t="shared" si="30"/>
        <v>154</v>
      </c>
      <c r="D535" s="1" t="str">
        <f ca="1">IF($B535&gt;rounds,"",OFFSET(AllPairings!D$1,startRow-1+$A535,0))</f>
        <v>N.17</v>
      </c>
      <c r="E535" s="1" t="str">
        <f ca="1">IF($B535&gt;rounds,"",OFFSET(AllPairings!E$1,startRow-1+$A535,0))</f>
        <v>B.17</v>
      </c>
      <c r="F535" s="46" t="e">
        <f ca="1">VLOOKUP($C535,OFFSET(ResultsInput!$B$2,($B535-1)*gamesPerRound,0,gamesPerRound,6),5,FALSE)</f>
        <v>#N/A</v>
      </c>
      <c r="G535" s="46" t="e">
        <f ca="1">VLOOKUP($C535,OFFSET(ResultsInput!$B$2,($B535-1)*gamesPerRound,0,gamesPerRound,6),6,FALSE)</f>
        <v>#N/A</v>
      </c>
      <c r="H535" s="87" t="str">
        <f t="shared" ca="1" si="31"/>
        <v>N.17</v>
      </c>
    </row>
    <row r="536" spans="1:8" x14ac:dyDescent="0.2">
      <c r="A536" s="47">
        <f t="shared" si="28"/>
        <v>534</v>
      </c>
      <c r="B536" s="32">
        <f t="shared" si="29"/>
        <v>3</v>
      </c>
      <c r="C536" s="32">
        <f t="shared" si="30"/>
        <v>155</v>
      </c>
      <c r="D536" s="1" t="str">
        <f ca="1">IF($B536&gt;rounds,"",OFFSET(AllPairings!D$1,startRow-1+$A536,0))</f>
        <v>H.17</v>
      </c>
      <c r="E536" s="1" t="str">
        <f ca="1">IF($B536&gt;rounds,"",OFFSET(AllPairings!E$1,startRow-1+$A536,0))</f>
        <v>S.17</v>
      </c>
      <c r="F536" s="46" t="e">
        <f ca="1">VLOOKUP($C536,OFFSET(ResultsInput!$B$2,($B536-1)*gamesPerRound,0,gamesPerRound,6),5,FALSE)</f>
        <v>#N/A</v>
      </c>
      <c r="G536" s="46" t="e">
        <f ca="1">VLOOKUP($C536,OFFSET(ResultsInput!$B$2,($B536-1)*gamesPerRound,0,gamesPerRound,6),6,FALSE)</f>
        <v>#N/A</v>
      </c>
      <c r="H536" s="87" t="str">
        <f t="shared" ca="1" si="31"/>
        <v>H.17</v>
      </c>
    </row>
    <row r="537" spans="1:8" x14ac:dyDescent="0.2">
      <c r="A537" s="47">
        <f t="shared" si="28"/>
        <v>535</v>
      </c>
      <c r="B537" s="32">
        <f t="shared" si="29"/>
        <v>3</v>
      </c>
      <c r="C537" s="32">
        <f t="shared" si="30"/>
        <v>156</v>
      </c>
      <c r="D537" s="1" t="str">
        <f ca="1">IF($B537&gt;rounds,"",OFFSET(AllPairings!D$1,startRow-1+$A537,0))</f>
        <v>L.17</v>
      </c>
      <c r="E537" s="1" t="str">
        <f ca="1">IF($B537&gt;rounds,"",OFFSET(AllPairings!E$1,startRow-1+$A537,0))</f>
        <v>D.17</v>
      </c>
      <c r="F537" s="46" t="e">
        <f ca="1">VLOOKUP($C537,OFFSET(ResultsInput!$B$2,($B537-1)*gamesPerRound,0,gamesPerRound,6),5,FALSE)</f>
        <v>#N/A</v>
      </c>
      <c r="G537" s="46" t="e">
        <f ca="1">VLOOKUP($C537,OFFSET(ResultsInput!$B$2,($B537-1)*gamesPerRound,0,gamesPerRound,6),6,FALSE)</f>
        <v>#N/A</v>
      </c>
      <c r="H537" s="87" t="str">
        <f t="shared" ca="1" si="31"/>
        <v>L.17</v>
      </c>
    </row>
    <row r="538" spans="1:8" x14ac:dyDescent="0.2">
      <c r="A538" s="47">
        <f t="shared" si="28"/>
        <v>536</v>
      </c>
      <c r="B538" s="32">
        <f t="shared" si="29"/>
        <v>3</v>
      </c>
      <c r="C538" s="32">
        <f t="shared" si="30"/>
        <v>157</v>
      </c>
      <c r="D538" s="1" t="str">
        <f ca="1">IF($B538&gt;rounds,"",OFFSET(AllPairings!D$1,startRow-1+$A538,0))</f>
        <v>F.17</v>
      </c>
      <c r="E538" s="1" t="str">
        <f ca="1">IF($B538&gt;rounds,"",OFFSET(AllPairings!E$1,startRow-1+$A538,0))</f>
        <v>Q.17</v>
      </c>
      <c r="F538" s="46" t="e">
        <f ca="1">VLOOKUP($C538,OFFSET(ResultsInput!$B$2,($B538-1)*gamesPerRound,0,gamesPerRound,6),5,FALSE)</f>
        <v>#N/A</v>
      </c>
      <c r="G538" s="46" t="e">
        <f ca="1">VLOOKUP($C538,OFFSET(ResultsInput!$B$2,($B538-1)*gamesPerRound,0,gamesPerRound,6),6,FALSE)</f>
        <v>#N/A</v>
      </c>
      <c r="H538" s="87" t="str">
        <f t="shared" ca="1" si="31"/>
        <v>F.17</v>
      </c>
    </row>
    <row r="539" spans="1:8" x14ac:dyDescent="0.2">
      <c r="A539" s="47">
        <f t="shared" si="28"/>
        <v>537</v>
      </c>
      <c r="B539" s="32">
        <f t="shared" si="29"/>
        <v>3</v>
      </c>
      <c r="C539" s="32">
        <f t="shared" si="30"/>
        <v>158</v>
      </c>
      <c r="D539" s="1" t="str">
        <f ca="1">IF($B539&gt;rounds,"",OFFSET(AllPairings!D$1,startRow-1+$A539,0))</f>
        <v>G.17</v>
      </c>
      <c r="E539" s="1" t="str">
        <f ca="1">IF($B539&gt;rounds,"",OFFSET(AllPairings!E$1,startRow-1+$A539,0))</f>
        <v>A.17</v>
      </c>
      <c r="F539" s="46" t="e">
        <f ca="1">VLOOKUP($C539,OFFSET(ResultsInput!$B$2,($B539-1)*gamesPerRound,0,gamesPerRound,6),5,FALSE)</f>
        <v>#N/A</v>
      </c>
      <c r="G539" s="46" t="e">
        <f ca="1">VLOOKUP($C539,OFFSET(ResultsInput!$B$2,($B539-1)*gamesPerRound,0,gamesPerRound,6),6,FALSE)</f>
        <v>#N/A</v>
      </c>
      <c r="H539" s="87" t="str">
        <f t="shared" ca="1" si="31"/>
        <v>G.17</v>
      </c>
    </row>
    <row r="540" spans="1:8" x14ac:dyDescent="0.2">
      <c r="A540" s="47">
        <f t="shared" si="28"/>
        <v>538</v>
      </c>
      <c r="B540" s="32">
        <f t="shared" si="29"/>
        <v>3</v>
      </c>
      <c r="C540" s="32">
        <f t="shared" si="30"/>
        <v>159</v>
      </c>
      <c r="D540" s="1" t="str">
        <f ca="1">IF($B540&gt;rounds,"",OFFSET(AllPairings!D$1,startRow-1+$A540,0))</f>
        <v>C.17</v>
      </c>
      <c r="E540" s="1" t="str">
        <f ca="1">IF($B540&gt;rounds,"",OFFSET(AllPairings!E$1,startRow-1+$A540,0))</f>
        <v>R.17</v>
      </c>
      <c r="F540" s="46" t="e">
        <f ca="1">VLOOKUP($C540,OFFSET(ResultsInput!$B$2,($B540-1)*gamesPerRound,0,gamesPerRound,6),5,FALSE)</f>
        <v>#N/A</v>
      </c>
      <c r="G540" s="46" t="e">
        <f ca="1">VLOOKUP($C540,OFFSET(ResultsInput!$B$2,($B540-1)*gamesPerRound,0,gamesPerRound,6),6,FALSE)</f>
        <v>#N/A</v>
      </c>
      <c r="H540" s="87" t="str">
        <f t="shared" ca="1" si="31"/>
        <v>C.17</v>
      </c>
    </row>
    <row r="541" spans="1:8" x14ac:dyDescent="0.2">
      <c r="A541" s="47">
        <f t="shared" si="28"/>
        <v>539</v>
      </c>
      <c r="B541" s="32">
        <f t="shared" si="29"/>
        <v>3</v>
      </c>
      <c r="C541" s="32">
        <f t="shared" si="30"/>
        <v>160</v>
      </c>
      <c r="D541" s="1" t="str">
        <f ca="1">IF($B541&gt;rounds,"",OFFSET(AllPairings!D$1,startRow-1+$A541,0))</f>
        <v>J.17</v>
      </c>
      <c r="E541" s="1" t="str">
        <f ca="1">IF($B541&gt;rounds,"",OFFSET(AllPairings!E$1,startRow-1+$A541,0))</f>
        <v>E.17</v>
      </c>
      <c r="F541" s="46" t="e">
        <f ca="1">VLOOKUP($C541,OFFSET(ResultsInput!$B$2,($B541-1)*gamesPerRound,0,gamesPerRound,6),5,FALSE)</f>
        <v>#N/A</v>
      </c>
      <c r="G541" s="46" t="e">
        <f ca="1">VLOOKUP($C541,OFFSET(ResultsInput!$B$2,($B541-1)*gamesPerRound,0,gamesPerRound,6),6,FALSE)</f>
        <v>#N/A</v>
      </c>
      <c r="H541" s="87" t="str">
        <f t="shared" ca="1" si="31"/>
        <v>J.17</v>
      </c>
    </row>
    <row r="542" spans="1:8" x14ac:dyDescent="0.2">
      <c r="A542" s="47">
        <f t="shared" si="28"/>
        <v>540</v>
      </c>
      <c r="B542" s="32">
        <f t="shared" si="29"/>
        <v>3</v>
      </c>
      <c r="C542" s="32">
        <f t="shared" si="30"/>
        <v>161</v>
      </c>
      <c r="D542" s="1" t="str">
        <f ca="1">IF($B542&gt;rounds,"",OFFSET(AllPairings!D$1,startRow-1+$A542,0))</f>
        <v>I.17</v>
      </c>
      <c r="E542" s="1" t="str">
        <f ca="1">IF($B542&gt;rounds,"",OFFSET(AllPairings!E$1,startRow-1+$A542,0))</f>
        <v>K.17</v>
      </c>
      <c r="F542" s="46" t="e">
        <f ca="1">VLOOKUP($C542,OFFSET(ResultsInput!$B$2,($B542-1)*gamesPerRound,0,gamesPerRound,6),5,FALSE)</f>
        <v>#N/A</v>
      </c>
      <c r="G542" s="46" t="e">
        <f ca="1">VLOOKUP($C542,OFFSET(ResultsInput!$B$2,($B542-1)*gamesPerRound,0,gamesPerRound,6),6,FALSE)</f>
        <v>#N/A</v>
      </c>
      <c r="H542" s="87" t="str">
        <f t="shared" ca="1" si="31"/>
        <v>I.17</v>
      </c>
    </row>
    <row r="543" spans="1:8" x14ac:dyDescent="0.2">
      <c r="A543" s="47">
        <f t="shared" si="28"/>
        <v>541</v>
      </c>
      <c r="B543" s="32">
        <f t="shared" si="29"/>
        <v>3</v>
      </c>
      <c r="C543" s="32">
        <f t="shared" si="30"/>
        <v>162</v>
      </c>
      <c r="D543" s="1" t="str">
        <f ca="1">IF($B543&gt;rounds,"",OFFSET(AllPairings!D$1,startRow-1+$A543,0))</f>
        <v>N.18</v>
      </c>
      <c r="E543" s="1" t="str">
        <f ca="1">IF($B543&gt;rounds,"",OFFSET(AllPairings!E$1,startRow-1+$A543,0))</f>
        <v>O.17</v>
      </c>
      <c r="F543" s="46" t="e">
        <f ca="1">VLOOKUP($C543,OFFSET(ResultsInput!$B$2,($B543-1)*gamesPerRound,0,gamesPerRound,6),5,FALSE)</f>
        <v>#N/A</v>
      </c>
      <c r="G543" s="46" t="e">
        <f ca="1">VLOOKUP($C543,OFFSET(ResultsInput!$B$2,($B543-1)*gamesPerRound,0,gamesPerRound,6),6,FALSE)</f>
        <v>#N/A</v>
      </c>
      <c r="H543" s="87" t="str">
        <f t="shared" ca="1" si="31"/>
        <v>N.18</v>
      </c>
    </row>
    <row r="544" spans="1:8" x14ac:dyDescent="0.2">
      <c r="A544" s="47">
        <f t="shared" si="28"/>
        <v>542</v>
      </c>
      <c r="B544" s="32">
        <f t="shared" si="29"/>
        <v>3</v>
      </c>
      <c r="C544" s="32">
        <f t="shared" si="30"/>
        <v>163</v>
      </c>
      <c r="D544" s="1" t="str">
        <f ca="1">IF($B544&gt;rounds,"",OFFSET(AllPairings!D$1,startRow-1+$A544,0))</f>
        <v>P.18</v>
      </c>
      <c r="E544" s="1" t="str">
        <f ca="1">IF($B544&gt;rounds,"",OFFSET(AllPairings!E$1,startRow-1+$A544,0))</f>
        <v>K.18</v>
      </c>
      <c r="F544" s="46" t="e">
        <f ca="1">VLOOKUP($C544,OFFSET(ResultsInput!$B$2,($B544-1)*gamesPerRound,0,gamesPerRound,6),5,FALSE)</f>
        <v>#N/A</v>
      </c>
      <c r="G544" s="46" t="e">
        <f ca="1">VLOOKUP($C544,OFFSET(ResultsInput!$B$2,($B544-1)*gamesPerRound,0,gamesPerRound,6),6,FALSE)</f>
        <v>#N/A</v>
      </c>
      <c r="H544" s="87" t="str">
        <f t="shared" ca="1" si="31"/>
        <v>P.18</v>
      </c>
    </row>
    <row r="545" spans="1:8" x14ac:dyDescent="0.2">
      <c r="A545" s="47">
        <f t="shared" si="28"/>
        <v>543</v>
      </c>
      <c r="B545" s="32">
        <f t="shared" si="29"/>
        <v>3</v>
      </c>
      <c r="C545" s="32">
        <f t="shared" si="30"/>
        <v>164</v>
      </c>
      <c r="D545" s="1" t="str">
        <f ca="1">IF($B545&gt;rounds,"",OFFSET(AllPairings!D$1,startRow-1+$A545,0))</f>
        <v>B.18</v>
      </c>
      <c r="E545" s="1" t="str">
        <f ca="1">IF($B545&gt;rounds,"",OFFSET(AllPairings!E$1,startRow-1+$A545,0))</f>
        <v>F.18</v>
      </c>
      <c r="F545" s="46" t="e">
        <f ca="1">VLOOKUP($C545,OFFSET(ResultsInput!$B$2,($B545-1)*gamesPerRound,0,gamesPerRound,6),5,FALSE)</f>
        <v>#N/A</v>
      </c>
      <c r="G545" s="46" t="e">
        <f ca="1">VLOOKUP($C545,OFFSET(ResultsInput!$B$2,($B545-1)*gamesPerRound,0,gamesPerRound,6),6,FALSE)</f>
        <v>#N/A</v>
      </c>
      <c r="H545" s="87" t="str">
        <f t="shared" ca="1" si="31"/>
        <v>B.18</v>
      </c>
    </row>
    <row r="546" spans="1:8" x14ac:dyDescent="0.2">
      <c r="A546" s="47">
        <f t="shared" si="28"/>
        <v>544</v>
      </c>
      <c r="B546" s="32">
        <f t="shared" si="29"/>
        <v>3</v>
      </c>
      <c r="C546" s="32">
        <f t="shared" si="30"/>
        <v>165</v>
      </c>
      <c r="D546" s="1" t="str">
        <f ca="1">IF($B546&gt;rounds,"",OFFSET(AllPairings!D$1,startRow-1+$A546,0))</f>
        <v>J.18</v>
      </c>
      <c r="E546" s="1" t="str">
        <f ca="1">IF($B546&gt;rounds,"",OFFSET(AllPairings!E$1,startRow-1+$A546,0))</f>
        <v>H.18</v>
      </c>
      <c r="F546" s="46" t="e">
        <f ca="1">VLOOKUP($C546,OFFSET(ResultsInput!$B$2,($B546-1)*gamesPerRound,0,gamesPerRound,6),5,FALSE)</f>
        <v>#N/A</v>
      </c>
      <c r="G546" s="46" t="e">
        <f ca="1">VLOOKUP($C546,OFFSET(ResultsInput!$B$2,($B546-1)*gamesPerRound,0,gamesPerRound,6),6,FALSE)</f>
        <v>#N/A</v>
      </c>
      <c r="H546" s="87" t="str">
        <f t="shared" ca="1" si="31"/>
        <v>J.18</v>
      </c>
    </row>
    <row r="547" spans="1:8" x14ac:dyDescent="0.2">
      <c r="A547" s="47">
        <f t="shared" ref="A547:A610" si="32">A546+1</f>
        <v>545</v>
      </c>
      <c r="B547" s="32">
        <f t="shared" ref="B547:B601" si="33">IF(INT(A547/gamesPerRound)&lt;rounds,1+INT(A547/gamesPerRound),"")</f>
        <v>3</v>
      </c>
      <c r="C547" s="32">
        <f t="shared" ref="C547:C601" si="34">1+MOD(A547,gamesPerRound)</f>
        <v>166</v>
      </c>
      <c r="D547" s="1" t="str">
        <f ca="1">IF($B547&gt;rounds,"",OFFSET(AllPairings!D$1,startRow-1+$A547,0))</f>
        <v>D.18</v>
      </c>
      <c r="E547" s="1" t="str">
        <f ca="1">IF($B547&gt;rounds,"",OFFSET(AllPairings!E$1,startRow-1+$A547,0))</f>
        <v>O.18</v>
      </c>
      <c r="F547" s="46" t="e">
        <f ca="1">VLOOKUP($C547,OFFSET(ResultsInput!$B$2,($B547-1)*gamesPerRound,0,gamesPerRound,6),5,FALSE)</f>
        <v>#N/A</v>
      </c>
      <c r="G547" s="46" t="e">
        <f ca="1">VLOOKUP($C547,OFFSET(ResultsInput!$B$2,($B547-1)*gamesPerRound,0,gamesPerRound,6),6,FALSE)</f>
        <v>#N/A</v>
      </c>
      <c r="H547" s="87" t="str">
        <f t="shared" ca="1" si="31"/>
        <v>D.18</v>
      </c>
    </row>
    <row r="548" spans="1:8" x14ac:dyDescent="0.2">
      <c r="A548" s="47">
        <f t="shared" si="32"/>
        <v>546</v>
      </c>
      <c r="B548" s="32">
        <f t="shared" si="33"/>
        <v>3</v>
      </c>
      <c r="C548" s="32">
        <f t="shared" si="34"/>
        <v>167</v>
      </c>
      <c r="D548" s="1" t="str">
        <f ca="1">IF($B548&gt;rounds,"",OFFSET(AllPairings!D$1,startRow-1+$A548,0))</f>
        <v>G.18</v>
      </c>
      <c r="E548" s="1" t="str">
        <f ca="1">IF($B548&gt;rounds,"",OFFSET(AllPairings!E$1,startRow-1+$A548,0))</f>
        <v>C.18</v>
      </c>
      <c r="F548" s="46" t="e">
        <f ca="1">VLOOKUP($C548,OFFSET(ResultsInput!$B$2,($B548-1)*gamesPerRound,0,gamesPerRound,6),5,FALSE)</f>
        <v>#N/A</v>
      </c>
      <c r="G548" s="46" t="e">
        <f ca="1">VLOOKUP($C548,OFFSET(ResultsInput!$B$2,($B548-1)*gamesPerRound,0,gamesPerRound,6),6,FALSE)</f>
        <v>#N/A</v>
      </c>
      <c r="H548" s="87" t="str">
        <f t="shared" ca="1" si="31"/>
        <v>G.18</v>
      </c>
    </row>
    <row r="549" spans="1:8" x14ac:dyDescent="0.2">
      <c r="A549" s="47">
        <f t="shared" si="32"/>
        <v>547</v>
      </c>
      <c r="B549" s="32">
        <f t="shared" si="33"/>
        <v>3</v>
      </c>
      <c r="C549" s="32">
        <f t="shared" si="34"/>
        <v>168</v>
      </c>
      <c r="D549" s="1" t="str">
        <f ca="1">IF($B549&gt;rounds,"",OFFSET(AllPairings!D$1,startRow-1+$A549,0))</f>
        <v>S.18</v>
      </c>
      <c r="E549" s="1" t="str">
        <f ca="1">IF($B549&gt;rounds,"",OFFSET(AllPairings!E$1,startRow-1+$A549,0))</f>
        <v>Q.18</v>
      </c>
      <c r="F549" s="46" t="e">
        <f ca="1">VLOOKUP($C549,OFFSET(ResultsInput!$B$2,($B549-1)*gamesPerRound,0,gamesPerRound,6),5,FALSE)</f>
        <v>#N/A</v>
      </c>
      <c r="G549" s="46" t="e">
        <f ca="1">VLOOKUP($C549,OFFSET(ResultsInput!$B$2,($B549-1)*gamesPerRound,0,gamesPerRound,6),6,FALSE)</f>
        <v>#N/A</v>
      </c>
      <c r="H549" s="87" t="str">
        <f t="shared" ca="1" si="31"/>
        <v>S.18</v>
      </c>
    </row>
    <row r="550" spans="1:8" x14ac:dyDescent="0.2">
      <c r="A550" s="47">
        <f t="shared" si="32"/>
        <v>548</v>
      </c>
      <c r="B550" s="32">
        <f t="shared" si="33"/>
        <v>3</v>
      </c>
      <c r="C550" s="32">
        <f t="shared" si="34"/>
        <v>169</v>
      </c>
      <c r="D550" s="1" t="str">
        <f ca="1">IF($B550&gt;rounds,"",OFFSET(AllPairings!D$1,startRow-1+$A550,0))</f>
        <v>E.18</v>
      </c>
      <c r="E550" s="1" t="str">
        <f ca="1">IF($B550&gt;rounds,"",OFFSET(AllPairings!E$1,startRow-1+$A550,0))</f>
        <v>A.18</v>
      </c>
      <c r="F550" s="46" t="e">
        <f ca="1">VLOOKUP($C550,OFFSET(ResultsInput!$B$2,($B550-1)*gamesPerRound,0,gamesPerRound,6),5,FALSE)</f>
        <v>#N/A</v>
      </c>
      <c r="G550" s="46" t="e">
        <f ca="1">VLOOKUP($C550,OFFSET(ResultsInput!$B$2,($B550-1)*gamesPerRound,0,gamesPerRound,6),6,FALSE)</f>
        <v>#N/A</v>
      </c>
      <c r="H550" s="87" t="str">
        <f t="shared" ca="1" si="31"/>
        <v>E.18</v>
      </c>
    </row>
    <row r="551" spans="1:8" x14ac:dyDescent="0.2">
      <c r="A551" s="47">
        <f t="shared" si="32"/>
        <v>549</v>
      </c>
      <c r="B551" s="32">
        <f t="shared" si="33"/>
        <v>3</v>
      </c>
      <c r="C551" s="32">
        <f t="shared" si="34"/>
        <v>170</v>
      </c>
      <c r="D551" s="1" t="str">
        <f ca="1">IF($B551&gt;rounds,"",OFFSET(AllPairings!D$1,startRow-1+$A551,0))</f>
        <v>L.18</v>
      </c>
      <c r="E551" s="1" t="str">
        <f ca="1">IF($B551&gt;rounds,"",OFFSET(AllPairings!E$1,startRow-1+$A551,0))</f>
        <v>R.18</v>
      </c>
      <c r="F551" s="46" t="e">
        <f ca="1">VLOOKUP($C551,OFFSET(ResultsInput!$B$2,($B551-1)*gamesPerRound,0,gamesPerRound,6),5,FALSE)</f>
        <v>#N/A</v>
      </c>
      <c r="G551" s="46" t="e">
        <f ca="1">VLOOKUP($C551,OFFSET(ResultsInput!$B$2,($B551-1)*gamesPerRound,0,gamesPerRound,6),6,FALSE)</f>
        <v>#N/A</v>
      </c>
      <c r="H551" s="87" t="str">
        <f t="shared" ca="1" si="31"/>
        <v>L.18</v>
      </c>
    </row>
    <row r="552" spans="1:8" x14ac:dyDescent="0.2">
      <c r="A552" s="47">
        <f t="shared" si="32"/>
        <v>550</v>
      </c>
      <c r="B552" s="32">
        <f t="shared" si="33"/>
        <v>3</v>
      </c>
      <c r="C552" s="32">
        <f t="shared" si="34"/>
        <v>171</v>
      </c>
      <c r="D552" s="1" t="str">
        <f ca="1">IF($B552&gt;rounds,"",OFFSET(AllPairings!D$1,startRow-1+$A552,0))</f>
        <v>M.18</v>
      </c>
      <c r="E552" s="1" t="str">
        <f ca="1">IF($B552&gt;rounds,"",OFFSET(AllPairings!E$1,startRow-1+$A552,0))</f>
        <v>I.18</v>
      </c>
      <c r="F552" s="46" t="e">
        <f ca="1">VLOOKUP($C552,OFFSET(ResultsInput!$B$2,($B552-1)*gamesPerRound,0,gamesPerRound,6),5,FALSE)</f>
        <v>#N/A</v>
      </c>
      <c r="G552" s="46" t="e">
        <f ca="1">VLOOKUP($C552,OFFSET(ResultsInput!$B$2,($B552-1)*gamesPerRound,0,gamesPerRound,6),6,FALSE)</f>
        <v>#N/A</v>
      </c>
      <c r="H552" s="87" t="str">
        <f t="shared" ca="1" si="31"/>
        <v>M.18</v>
      </c>
    </row>
    <row r="553" spans="1:8" x14ac:dyDescent="0.2">
      <c r="A553" s="47">
        <f t="shared" si="32"/>
        <v>551</v>
      </c>
      <c r="B553" s="32">
        <f t="shared" si="33"/>
        <v>3</v>
      </c>
      <c r="C553" s="32">
        <f t="shared" si="34"/>
        <v>172</v>
      </c>
      <c r="D553" s="1" t="str">
        <f ca="1">IF($B553&gt;rounds,"",OFFSET(AllPairings!D$1,startRow-1+$A553,0))</f>
        <v>Q.19</v>
      </c>
      <c r="E553" s="1" t="str">
        <f ca="1">IF($B553&gt;rounds,"",OFFSET(AllPairings!E$1,startRow-1+$A553,0))</f>
        <v>H.19</v>
      </c>
      <c r="F553" s="46" t="e">
        <f ca="1">VLOOKUP($C553,OFFSET(ResultsInput!$B$2,($B553-1)*gamesPerRound,0,gamesPerRound,6),5,FALSE)</f>
        <v>#N/A</v>
      </c>
      <c r="G553" s="46" t="e">
        <f ca="1">VLOOKUP($C553,OFFSET(ResultsInput!$B$2,($B553-1)*gamesPerRound,0,gamesPerRound,6),6,FALSE)</f>
        <v>#N/A</v>
      </c>
      <c r="H553" s="87" t="str">
        <f t="shared" ca="1" si="31"/>
        <v>Q.19</v>
      </c>
    </row>
    <row r="554" spans="1:8" x14ac:dyDescent="0.2">
      <c r="A554" s="47">
        <f t="shared" si="32"/>
        <v>552</v>
      </c>
      <c r="B554" s="32">
        <f t="shared" si="33"/>
        <v>3</v>
      </c>
      <c r="C554" s="32">
        <f t="shared" si="34"/>
        <v>173</v>
      </c>
      <c r="D554" s="1" t="str">
        <f ca="1">IF($B554&gt;rounds,"",OFFSET(AllPairings!D$1,startRow-1+$A554,0))</f>
        <v>G.19</v>
      </c>
      <c r="E554" s="1" t="str">
        <f ca="1">IF($B554&gt;rounds,"",OFFSET(AllPairings!E$1,startRow-1+$A554,0))</f>
        <v>A.19</v>
      </c>
      <c r="F554" s="46" t="e">
        <f ca="1">VLOOKUP($C554,OFFSET(ResultsInput!$B$2,($B554-1)*gamesPerRound,0,gamesPerRound,6),5,FALSE)</f>
        <v>#N/A</v>
      </c>
      <c r="G554" s="46" t="e">
        <f ca="1">VLOOKUP($C554,OFFSET(ResultsInput!$B$2,($B554-1)*gamesPerRound,0,gamesPerRound,6),6,FALSE)</f>
        <v>#N/A</v>
      </c>
      <c r="H554" s="87" t="str">
        <f t="shared" ca="1" si="31"/>
        <v>G.19</v>
      </c>
    </row>
    <row r="555" spans="1:8" x14ac:dyDescent="0.2">
      <c r="A555" s="47">
        <f t="shared" si="32"/>
        <v>553</v>
      </c>
      <c r="B555" s="32">
        <f t="shared" si="33"/>
        <v>3</v>
      </c>
      <c r="C555" s="32">
        <f t="shared" si="34"/>
        <v>174</v>
      </c>
      <c r="D555" s="1" t="str">
        <f ca="1">IF($B555&gt;rounds,"",OFFSET(AllPairings!D$1,startRow-1+$A555,0))</f>
        <v>M.19</v>
      </c>
      <c r="E555" s="1" t="str">
        <f ca="1">IF($B555&gt;rounds,"",OFFSET(AllPairings!E$1,startRow-1+$A555,0))</f>
        <v>R.19</v>
      </c>
      <c r="F555" s="46" t="e">
        <f ca="1">VLOOKUP($C555,OFFSET(ResultsInput!$B$2,($B555-1)*gamesPerRound,0,gamesPerRound,6),5,FALSE)</f>
        <v>#N/A</v>
      </c>
      <c r="G555" s="46" t="e">
        <f ca="1">VLOOKUP($C555,OFFSET(ResultsInput!$B$2,($B555-1)*gamesPerRound,0,gamesPerRound,6),6,FALSE)</f>
        <v>#N/A</v>
      </c>
      <c r="H555" s="87" t="str">
        <f t="shared" ca="1" si="31"/>
        <v>M.19</v>
      </c>
    </row>
    <row r="556" spans="1:8" x14ac:dyDescent="0.2">
      <c r="A556" s="47">
        <f t="shared" si="32"/>
        <v>554</v>
      </c>
      <c r="B556" s="32">
        <f t="shared" si="33"/>
        <v>3</v>
      </c>
      <c r="C556" s="32">
        <f t="shared" si="34"/>
        <v>175</v>
      </c>
      <c r="D556" s="1" t="str">
        <f ca="1">IF($B556&gt;rounds,"",OFFSET(AllPairings!D$1,startRow-1+$A556,0))</f>
        <v>O.19</v>
      </c>
      <c r="E556" s="1" t="str">
        <f ca="1">IF($B556&gt;rounds,"",OFFSET(AllPairings!E$1,startRow-1+$A556,0))</f>
        <v>I.19</v>
      </c>
      <c r="F556" s="46" t="e">
        <f ca="1">VLOOKUP($C556,OFFSET(ResultsInput!$B$2,($B556-1)*gamesPerRound,0,gamesPerRound,6),5,FALSE)</f>
        <v>#N/A</v>
      </c>
      <c r="G556" s="46" t="e">
        <f ca="1">VLOOKUP($C556,OFFSET(ResultsInput!$B$2,($B556-1)*gamesPerRound,0,gamesPerRound,6),6,FALSE)</f>
        <v>#N/A</v>
      </c>
      <c r="H556" s="87" t="str">
        <f t="shared" ca="1" si="31"/>
        <v>O.19</v>
      </c>
    </row>
    <row r="557" spans="1:8" x14ac:dyDescent="0.2">
      <c r="A557" s="47">
        <f t="shared" si="32"/>
        <v>555</v>
      </c>
      <c r="B557" s="32">
        <f t="shared" si="33"/>
        <v>3</v>
      </c>
      <c r="C557" s="32">
        <f t="shared" si="34"/>
        <v>176</v>
      </c>
      <c r="D557" s="1" t="str">
        <f ca="1">IF($B557&gt;rounds,"",OFFSET(AllPairings!D$1,startRow-1+$A557,0))</f>
        <v>D.19</v>
      </c>
      <c r="E557" s="1" t="str">
        <f ca="1">IF($B557&gt;rounds,"",OFFSET(AllPairings!E$1,startRow-1+$A557,0))</f>
        <v>K.19</v>
      </c>
      <c r="F557" s="46" t="e">
        <f ca="1">VLOOKUP($C557,OFFSET(ResultsInput!$B$2,($B557-1)*gamesPerRound,0,gamesPerRound,6),5,FALSE)</f>
        <v>#N/A</v>
      </c>
      <c r="G557" s="46" t="e">
        <f ca="1">VLOOKUP($C557,OFFSET(ResultsInput!$B$2,($B557-1)*gamesPerRound,0,gamesPerRound,6),6,FALSE)</f>
        <v>#N/A</v>
      </c>
      <c r="H557" s="87" t="str">
        <f t="shared" ca="1" si="31"/>
        <v>D.19</v>
      </c>
    </row>
    <row r="558" spans="1:8" x14ac:dyDescent="0.2">
      <c r="A558" s="47">
        <f t="shared" si="32"/>
        <v>556</v>
      </c>
      <c r="B558" s="32">
        <f t="shared" si="33"/>
        <v>3</v>
      </c>
      <c r="C558" s="32">
        <f t="shared" si="34"/>
        <v>177</v>
      </c>
      <c r="D558" s="1" t="str">
        <f ca="1">IF($B558&gt;rounds,"",OFFSET(AllPairings!D$1,startRow-1+$A558,0))</f>
        <v>C.19</v>
      </c>
      <c r="E558" s="1" t="str">
        <f ca="1">IF($B558&gt;rounds,"",OFFSET(AllPairings!E$1,startRow-1+$A558,0))</f>
        <v>B.19</v>
      </c>
      <c r="F558" s="46" t="e">
        <f ca="1">VLOOKUP($C558,OFFSET(ResultsInput!$B$2,($B558-1)*gamesPerRound,0,gamesPerRound,6),5,FALSE)</f>
        <v>#N/A</v>
      </c>
      <c r="G558" s="46" t="e">
        <f ca="1">VLOOKUP($C558,OFFSET(ResultsInput!$B$2,($B558-1)*gamesPerRound,0,gamesPerRound,6),6,FALSE)</f>
        <v>#N/A</v>
      </c>
      <c r="H558" s="87" t="str">
        <f t="shared" ca="1" si="31"/>
        <v>C.19</v>
      </c>
    </row>
    <row r="559" spans="1:8" x14ac:dyDescent="0.2">
      <c r="A559" s="47">
        <f t="shared" si="32"/>
        <v>557</v>
      </c>
      <c r="B559" s="32">
        <f t="shared" si="33"/>
        <v>3</v>
      </c>
      <c r="C559" s="32">
        <f t="shared" si="34"/>
        <v>178</v>
      </c>
      <c r="D559" s="1" t="str">
        <f ca="1">IF($B559&gt;rounds,"",OFFSET(AllPairings!D$1,startRow-1+$A559,0))</f>
        <v>E.19</v>
      </c>
      <c r="E559" s="1" t="str">
        <f ca="1">IF($B559&gt;rounds,"",OFFSET(AllPairings!E$1,startRow-1+$A559,0))</f>
        <v>J.19</v>
      </c>
      <c r="F559" s="46" t="e">
        <f ca="1">VLOOKUP($C559,OFFSET(ResultsInput!$B$2,($B559-1)*gamesPerRound,0,gamesPerRound,6),5,FALSE)</f>
        <v>#N/A</v>
      </c>
      <c r="G559" s="46" t="e">
        <f ca="1">VLOOKUP($C559,OFFSET(ResultsInput!$B$2,($B559-1)*gamesPerRound,0,gamesPerRound,6),6,FALSE)</f>
        <v>#N/A</v>
      </c>
      <c r="H559" s="87" t="str">
        <f t="shared" ca="1" si="31"/>
        <v>E.19</v>
      </c>
    </row>
    <row r="560" spans="1:8" x14ac:dyDescent="0.2">
      <c r="A560" s="47">
        <f t="shared" si="32"/>
        <v>558</v>
      </c>
      <c r="B560" s="32">
        <f t="shared" si="33"/>
        <v>3</v>
      </c>
      <c r="C560" s="32">
        <f t="shared" si="34"/>
        <v>179</v>
      </c>
      <c r="D560" s="1" t="str">
        <f ca="1">IF($B560&gt;rounds,"",OFFSET(AllPairings!D$1,startRow-1+$A560,0))</f>
        <v>N.19</v>
      </c>
      <c r="E560" s="1" t="str">
        <f ca="1">IF($B560&gt;rounds,"",OFFSET(AllPairings!E$1,startRow-1+$A560,0))</f>
        <v>S.19</v>
      </c>
      <c r="F560" s="46" t="e">
        <f ca="1">VLOOKUP($C560,OFFSET(ResultsInput!$B$2,($B560-1)*gamesPerRound,0,gamesPerRound,6),5,FALSE)</f>
        <v>#N/A</v>
      </c>
      <c r="G560" s="46" t="e">
        <f ca="1">VLOOKUP($C560,OFFSET(ResultsInput!$B$2,($B560-1)*gamesPerRound,0,gamesPerRound,6),6,FALSE)</f>
        <v>#N/A</v>
      </c>
      <c r="H560" s="87" t="str">
        <f t="shared" ca="1" si="31"/>
        <v>N.19</v>
      </c>
    </row>
    <row r="561" spans="1:8" x14ac:dyDescent="0.2">
      <c r="A561" s="47">
        <f t="shared" si="32"/>
        <v>559</v>
      </c>
      <c r="B561" s="32">
        <f t="shared" si="33"/>
        <v>3</v>
      </c>
      <c r="C561" s="32">
        <f t="shared" si="34"/>
        <v>180</v>
      </c>
      <c r="D561" s="1" t="str">
        <f ca="1">IF($B561&gt;rounds,"",OFFSET(AllPairings!D$1,startRow-1+$A561,0))</f>
        <v>F.19</v>
      </c>
      <c r="E561" s="1" t="str">
        <f ca="1">IF($B561&gt;rounds,"",OFFSET(AllPairings!E$1,startRow-1+$A561,0))</f>
        <v>P.19</v>
      </c>
      <c r="F561" s="46" t="e">
        <f ca="1">VLOOKUP($C561,OFFSET(ResultsInput!$B$2,($B561-1)*gamesPerRound,0,gamesPerRound,6),5,FALSE)</f>
        <v>#N/A</v>
      </c>
      <c r="G561" s="46" t="e">
        <f ca="1">VLOOKUP($C561,OFFSET(ResultsInput!$B$2,($B561-1)*gamesPerRound,0,gamesPerRound,6),6,FALSE)</f>
        <v>#N/A</v>
      </c>
      <c r="H561" s="87" t="str">
        <f t="shared" ca="1" si="31"/>
        <v>F.19</v>
      </c>
    </row>
    <row r="562" spans="1:8" x14ac:dyDescent="0.2">
      <c r="A562" s="47">
        <f t="shared" si="32"/>
        <v>560</v>
      </c>
      <c r="B562" s="32">
        <f t="shared" si="33"/>
        <v>3</v>
      </c>
      <c r="C562" s="32">
        <f t="shared" si="34"/>
        <v>181</v>
      </c>
      <c r="D562" s="1" t="str">
        <f ca="1">IF($B562&gt;rounds,"",OFFSET(AllPairings!D$1,startRow-1+$A562,0))</f>
        <v>O.20</v>
      </c>
      <c r="E562" s="1" t="str">
        <f ca="1">IF($B562&gt;rounds,"",OFFSET(AllPairings!E$1,startRow-1+$A562,0))</f>
        <v>L.19</v>
      </c>
      <c r="F562" s="46" t="e">
        <f ca="1">VLOOKUP($C562,OFFSET(ResultsInput!$B$2,($B562-1)*gamesPerRound,0,gamesPerRound,6),5,FALSE)</f>
        <v>#N/A</v>
      </c>
      <c r="G562" s="46" t="e">
        <f ca="1">VLOOKUP($C562,OFFSET(ResultsInput!$B$2,($B562-1)*gamesPerRound,0,gamesPerRound,6),6,FALSE)</f>
        <v>#N/A</v>
      </c>
      <c r="H562" s="87" t="str">
        <f t="shared" ca="1" si="31"/>
        <v>O.20</v>
      </c>
    </row>
    <row r="563" spans="1:8" x14ac:dyDescent="0.2">
      <c r="A563" s="47">
        <f t="shared" si="32"/>
        <v>561</v>
      </c>
      <c r="B563" s="32">
        <f t="shared" si="33"/>
        <v>3</v>
      </c>
      <c r="C563" s="32">
        <f t="shared" si="34"/>
        <v>182</v>
      </c>
      <c r="D563" s="1" t="str">
        <f ca="1">IF($B563&gt;rounds,"",OFFSET(AllPairings!D$1,startRow-1+$A563,0))</f>
        <v>G.20</v>
      </c>
      <c r="E563" s="1" t="str">
        <f ca="1">IF($B563&gt;rounds,"",OFFSET(AllPairings!E$1,startRow-1+$A563,0))</f>
        <v>N.20</v>
      </c>
      <c r="F563" s="46" t="e">
        <f ca="1">VLOOKUP($C563,OFFSET(ResultsInput!$B$2,($B563-1)*gamesPerRound,0,gamesPerRound,6),5,FALSE)</f>
        <v>#N/A</v>
      </c>
      <c r="G563" s="46" t="e">
        <f ca="1">VLOOKUP($C563,OFFSET(ResultsInput!$B$2,($B563-1)*gamesPerRound,0,gamesPerRound,6),6,FALSE)</f>
        <v>#N/A</v>
      </c>
      <c r="H563" s="87" t="str">
        <f t="shared" ca="1" si="31"/>
        <v>G.20</v>
      </c>
    </row>
    <row r="564" spans="1:8" x14ac:dyDescent="0.2">
      <c r="A564" s="47">
        <f t="shared" si="32"/>
        <v>562</v>
      </c>
      <c r="B564" s="32">
        <f t="shared" si="33"/>
        <v>3</v>
      </c>
      <c r="C564" s="32">
        <f t="shared" si="34"/>
        <v>183</v>
      </c>
      <c r="D564" s="1" t="str">
        <f ca="1">IF($B564&gt;rounds,"",OFFSET(AllPairings!D$1,startRow-1+$A564,0))</f>
        <v>E.20</v>
      </c>
      <c r="E564" s="1" t="str">
        <f ca="1">IF($B564&gt;rounds,"",OFFSET(AllPairings!E$1,startRow-1+$A564,0))</f>
        <v>D.20</v>
      </c>
      <c r="F564" s="46" t="e">
        <f ca="1">VLOOKUP($C564,OFFSET(ResultsInput!$B$2,($B564-1)*gamesPerRound,0,gamesPerRound,6),5,FALSE)</f>
        <v>#N/A</v>
      </c>
      <c r="G564" s="46" t="e">
        <f ca="1">VLOOKUP($C564,OFFSET(ResultsInput!$B$2,($B564-1)*gamesPerRound,0,gamesPerRound,6),6,FALSE)</f>
        <v>#N/A</v>
      </c>
      <c r="H564" s="87" t="str">
        <f t="shared" ca="1" si="31"/>
        <v>E.20</v>
      </c>
    </row>
    <row r="565" spans="1:8" x14ac:dyDescent="0.2">
      <c r="A565" s="47">
        <f t="shared" si="32"/>
        <v>563</v>
      </c>
      <c r="B565" s="32">
        <f t="shared" si="33"/>
        <v>3</v>
      </c>
      <c r="C565" s="32">
        <f t="shared" si="34"/>
        <v>184</v>
      </c>
      <c r="D565" s="1" t="str">
        <f ca="1">IF($B565&gt;rounds,"",OFFSET(AllPairings!D$1,startRow-1+$A565,0))</f>
        <v>M.20</v>
      </c>
      <c r="E565" s="1" t="str">
        <f ca="1">IF($B565&gt;rounds,"",OFFSET(AllPairings!E$1,startRow-1+$A565,0))</f>
        <v>B.20</v>
      </c>
      <c r="F565" s="46" t="e">
        <f ca="1">VLOOKUP($C565,OFFSET(ResultsInput!$B$2,($B565-1)*gamesPerRound,0,gamesPerRound,6),5,FALSE)</f>
        <v>#N/A</v>
      </c>
      <c r="G565" s="46" t="e">
        <f ca="1">VLOOKUP($C565,OFFSET(ResultsInput!$B$2,($B565-1)*gamesPerRound,0,gamesPerRound,6),6,FALSE)</f>
        <v>#N/A</v>
      </c>
      <c r="H565" s="87" t="str">
        <f t="shared" ca="1" si="31"/>
        <v>M.20</v>
      </c>
    </row>
    <row r="566" spans="1:8" x14ac:dyDescent="0.2">
      <c r="A566" s="47">
        <f t="shared" si="32"/>
        <v>564</v>
      </c>
      <c r="B566" s="32">
        <f t="shared" si="33"/>
        <v>3</v>
      </c>
      <c r="C566" s="32">
        <f t="shared" si="34"/>
        <v>185</v>
      </c>
      <c r="D566" s="1" t="str">
        <f ca="1">IF($B566&gt;rounds,"",OFFSET(AllPairings!D$1,startRow-1+$A566,0))</f>
        <v>C.20</v>
      </c>
      <c r="E566" s="1" t="str">
        <f ca="1">IF($B566&gt;rounds,"",OFFSET(AllPairings!E$1,startRow-1+$A566,0))</f>
        <v>Q.20</v>
      </c>
      <c r="F566" s="46" t="e">
        <f ca="1">VLOOKUP($C566,OFFSET(ResultsInput!$B$2,($B566-1)*gamesPerRound,0,gamesPerRound,6),5,FALSE)</f>
        <v>#N/A</v>
      </c>
      <c r="G566" s="46" t="e">
        <f ca="1">VLOOKUP($C566,OFFSET(ResultsInput!$B$2,($B566-1)*gamesPerRound,0,gamesPerRound,6),6,FALSE)</f>
        <v>#N/A</v>
      </c>
      <c r="H566" s="87" t="str">
        <f t="shared" ca="1" si="31"/>
        <v>C.20</v>
      </c>
    </row>
    <row r="567" spans="1:8" x14ac:dyDescent="0.2">
      <c r="A567" s="47">
        <f t="shared" si="32"/>
        <v>565</v>
      </c>
      <c r="B567" s="32">
        <f t="shared" si="33"/>
        <v>3</v>
      </c>
      <c r="C567" s="32">
        <f t="shared" si="34"/>
        <v>186</v>
      </c>
      <c r="D567" s="1" t="str">
        <f ca="1">IF($B567&gt;rounds,"",OFFSET(AllPairings!D$1,startRow-1+$A567,0))</f>
        <v>K.20</v>
      </c>
      <c r="E567" s="1" t="str">
        <f ca="1">IF($B567&gt;rounds,"",OFFSET(AllPairings!E$1,startRow-1+$A567,0))</f>
        <v>F.20</v>
      </c>
      <c r="F567" s="46" t="e">
        <f ca="1">VLOOKUP($C567,OFFSET(ResultsInput!$B$2,($B567-1)*gamesPerRound,0,gamesPerRound,6),5,FALSE)</f>
        <v>#N/A</v>
      </c>
      <c r="G567" s="46" t="e">
        <f ca="1">VLOOKUP($C567,OFFSET(ResultsInput!$B$2,($B567-1)*gamesPerRound,0,gamesPerRound,6),6,FALSE)</f>
        <v>#N/A</v>
      </c>
      <c r="H567" s="87" t="str">
        <f t="shared" ca="1" si="31"/>
        <v>K.20</v>
      </c>
    </row>
    <row r="568" spans="1:8" x14ac:dyDescent="0.2">
      <c r="A568" s="47">
        <f t="shared" si="32"/>
        <v>566</v>
      </c>
      <c r="B568" s="32">
        <f t="shared" si="33"/>
        <v>3</v>
      </c>
      <c r="C568" s="32">
        <f t="shared" si="34"/>
        <v>187</v>
      </c>
      <c r="D568" s="1" t="str">
        <f ca="1">IF($B568&gt;rounds,"",OFFSET(AllPairings!D$1,startRow-1+$A568,0))</f>
        <v>L.20</v>
      </c>
      <c r="E568" s="1" t="str">
        <f ca="1">IF($B568&gt;rounds,"",OFFSET(AllPairings!E$1,startRow-1+$A568,0))</f>
        <v>S.20</v>
      </c>
      <c r="F568" s="46" t="e">
        <f ca="1">VLOOKUP($C568,OFFSET(ResultsInput!$B$2,($B568-1)*gamesPerRound,0,gamesPerRound,6),5,FALSE)</f>
        <v>#N/A</v>
      </c>
      <c r="G568" s="46" t="e">
        <f ca="1">VLOOKUP($C568,OFFSET(ResultsInput!$B$2,($B568-1)*gamesPerRound,0,gamesPerRound,6),6,FALSE)</f>
        <v>#N/A</v>
      </c>
      <c r="H568" s="87" t="str">
        <f t="shared" ca="1" si="31"/>
        <v>L.20</v>
      </c>
    </row>
    <row r="569" spans="1:8" x14ac:dyDescent="0.2">
      <c r="A569" s="47">
        <f t="shared" si="32"/>
        <v>567</v>
      </c>
      <c r="B569" s="32">
        <f t="shared" si="33"/>
        <v>3</v>
      </c>
      <c r="C569" s="32">
        <f t="shared" si="34"/>
        <v>188</v>
      </c>
      <c r="D569" s="1" t="str">
        <f ca="1">IF($B569&gt;rounds,"",OFFSET(AllPairings!D$1,startRow-1+$A569,0))</f>
        <v>H.20</v>
      </c>
      <c r="E569" s="1" t="str">
        <f ca="1">IF($B569&gt;rounds,"",OFFSET(AllPairings!E$1,startRow-1+$A569,0))</f>
        <v>A.20</v>
      </c>
      <c r="F569" s="46" t="e">
        <f ca="1">VLOOKUP($C569,OFFSET(ResultsInput!$B$2,($B569-1)*gamesPerRound,0,gamesPerRound,6),5,FALSE)</f>
        <v>#N/A</v>
      </c>
      <c r="G569" s="46" t="e">
        <f ca="1">VLOOKUP($C569,OFFSET(ResultsInput!$B$2,($B569-1)*gamesPerRound,0,gamesPerRound,6),6,FALSE)</f>
        <v>#N/A</v>
      </c>
      <c r="H569" s="87" t="str">
        <f t="shared" ca="1" si="31"/>
        <v>H.20</v>
      </c>
    </row>
    <row r="570" spans="1:8" x14ac:dyDescent="0.2">
      <c r="A570" s="47">
        <f t="shared" si="32"/>
        <v>568</v>
      </c>
      <c r="B570" s="32">
        <f t="shared" si="33"/>
        <v>3</v>
      </c>
      <c r="C570" s="32">
        <f t="shared" si="34"/>
        <v>189</v>
      </c>
      <c r="D570" s="1" t="str">
        <f ca="1">IF($B570&gt;rounds,"",OFFSET(AllPairings!D$1,startRow-1+$A570,0))</f>
        <v>R.20</v>
      </c>
      <c r="E570" s="1" t="str">
        <f ca="1">IF($B570&gt;rounds,"",OFFSET(AllPairings!E$1,startRow-1+$A570,0))</f>
        <v>I.20</v>
      </c>
      <c r="F570" s="46" t="e">
        <f ca="1">VLOOKUP($C570,OFFSET(ResultsInput!$B$2,($B570-1)*gamesPerRound,0,gamesPerRound,6),5,FALSE)</f>
        <v>#N/A</v>
      </c>
      <c r="G570" s="46" t="e">
        <f ca="1">VLOOKUP($C570,OFFSET(ResultsInput!$B$2,($B570-1)*gamesPerRound,0,gamesPerRound,6),6,FALSE)</f>
        <v>#N/A</v>
      </c>
      <c r="H570" s="87" t="str">
        <f t="shared" ca="1" si="31"/>
        <v>R.20</v>
      </c>
    </row>
    <row r="571" spans="1:8" x14ac:dyDescent="0.2">
      <c r="A571" s="47">
        <f t="shared" si="32"/>
        <v>569</v>
      </c>
      <c r="B571" s="32">
        <f t="shared" si="33"/>
        <v>3</v>
      </c>
      <c r="C571" s="32">
        <f t="shared" si="34"/>
        <v>190</v>
      </c>
      <c r="D571" s="1" t="str">
        <f ca="1">IF($B571&gt;rounds,"",OFFSET(AllPairings!D$1,startRow-1+$A571,0))</f>
        <v>J.20</v>
      </c>
      <c r="E571" s="1" t="str">
        <f ca="1">IF($B571&gt;rounds,"",OFFSET(AllPairings!E$1,startRow-1+$A571,0))</f>
        <v>P.20</v>
      </c>
      <c r="F571" s="46" t="e">
        <f ca="1">VLOOKUP($C571,OFFSET(ResultsInput!$B$2,($B571-1)*gamesPerRound,0,gamesPerRound,6),5,FALSE)</f>
        <v>#N/A</v>
      </c>
      <c r="G571" s="46" t="e">
        <f ca="1">VLOOKUP($C571,OFFSET(ResultsInput!$B$2,($B571-1)*gamesPerRound,0,gamesPerRound,6),6,FALSE)</f>
        <v>#N/A</v>
      </c>
      <c r="H571" s="87" t="str">
        <f t="shared" ca="1" si="31"/>
        <v>J.20</v>
      </c>
    </row>
    <row r="572" spans="1:8" x14ac:dyDescent="0.2">
      <c r="A572" s="47">
        <f t="shared" si="32"/>
        <v>570</v>
      </c>
      <c r="B572" s="32" t="str">
        <f t="shared" si="33"/>
        <v/>
      </c>
      <c r="C572" s="32">
        <f t="shared" si="34"/>
        <v>1</v>
      </c>
      <c r="D572" s="1" t="str">
        <f ca="1">IF($B572&gt;rounds,"",OFFSET(AllPairings!D$1,startRow-1+$A572,0))</f>
        <v/>
      </c>
      <c r="E572" s="1" t="str">
        <f ca="1">IF($B572&gt;rounds,"",OFFSET(AllPairings!E$1,startRow-1+$A572,0))</f>
        <v/>
      </c>
      <c r="F572" s="46" t="e">
        <f ca="1">VLOOKUP($C572,OFFSET(ResultsInput!$B$2,($B572-1)*gamesPerRound,0,gamesPerRound,6),5,FALSE)</f>
        <v>#VALUE!</v>
      </c>
      <c r="G572" s="46" t="e">
        <f ca="1">VLOOKUP($C572,OFFSET(ResultsInput!$B$2,($B572-1)*gamesPerRound,0,gamesPerRound,6),6,FALSE)</f>
        <v>#VALUE!</v>
      </c>
      <c r="H572" s="87" t="str">
        <f t="shared" ca="1" si="31"/>
        <v/>
      </c>
    </row>
    <row r="573" spans="1:8" x14ac:dyDescent="0.2">
      <c r="A573" s="47">
        <f t="shared" si="32"/>
        <v>571</v>
      </c>
      <c r="B573" s="32" t="str">
        <f t="shared" si="33"/>
        <v/>
      </c>
      <c r="C573" s="32">
        <f t="shared" si="34"/>
        <v>2</v>
      </c>
      <c r="D573" s="1" t="str">
        <f ca="1">IF($B573&gt;rounds,"",OFFSET(AllPairings!D$1,startRow-1+$A573,0))</f>
        <v/>
      </c>
      <c r="E573" s="1" t="str">
        <f ca="1">IF($B573&gt;rounds,"",OFFSET(AllPairings!E$1,startRow-1+$A573,0))</f>
        <v/>
      </c>
      <c r="F573" s="46" t="e">
        <f ca="1">VLOOKUP($C573,OFFSET(ResultsInput!$B$2,($B573-1)*gamesPerRound,0,gamesPerRound,6),5,FALSE)</f>
        <v>#VALUE!</v>
      </c>
      <c r="G573" s="46" t="e">
        <f ca="1">VLOOKUP($C573,OFFSET(ResultsInput!$B$2,($B573-1)*gamesPerRound,0,gamesPerRound,6),6,FALSE)</f>
        <v>#VALUE!</v>
      </c>
      <c r="H573" s="87" t="str">
        <f t="shared" ca="1" si="31"/>
        <v/>
      </c>
    </row>
    <row r="574" spans="1:8" x14ac:dyDescent="0.2">
      <c r="A574" s="47">
        <f t="shared" si="32"/>
        <v>572</v>
      </c>
      <c r="B574" s="32" t="str">
        <f t="shared" si="33"/>
        <v/>
      </c>
      <c r="C574" s="32">
        <f t="shared" si="34"/>
        <v>3</v>
      </c>
      <c r="D574" s="1" t="str">
        <f ca="1">IF($B574&gt;rounds,"",OFFSET(AllPairings!D$1,startRow-1+$A574,0))</f>
        <v/>
      </c>
      <c r="E574" s="1" t="str">
        <f ca="1">IF($B574&gt;rounds,"",OFFSET(AllPairings!E$1,startRow-1+$A574,0))</f>
        <v/>
      </c>
      <c r="F574" s="46" t="e">
        <f ca="1">VLOOKUP($C574,OFFSET(ResultsInput!$B$2,($B574-1)*gamesPerRound,0,gamesPerRound,6),5,FALSE)</f>
        <v>#VALUE!</v>
      </c>
      <c r="G574" s="46" t="e">
        <f ca="1">VLOOKUP($C574,OFFSET(ResultsInput!$B$2,($B574-1)*gamesPerRound,0,gamesPerRound,6),6,FALSE)</f>
        <v>#VALUE!</v>
      </c>
      <c r="H574" s="87" t="str">
        <f t="shared" ca="1" si="31"/>
        <v/>
      </c>
    </row>
    <row r="575" spans="1:8" x14ac:dyDescent="0.2">
      <c r="A575" s="47">
        <f t="shared" si="32"/>
        <v>573</v>
      </c>
      <c r="B575" s="32" t="str">
        <f t="shared" si="33"/>
        <v/>
      </c>
      <c r="C575" s="32">
        <f t="shared" si="34"/>
        <v>4</v>
      </c>
      <c r="D575" s="1" t="str">
        <f ca="1">IF($B575&gt;rounds,"",OFFSET(AllPairings!D$1,startRow-1+$A575,0))</f>
        <v/>
      </c>
      <c r="E575" s="1" t="str">
        <f ca="1">IF($B575&gt;rounds,"",OFFSET(AllPairings!E$1,startRow-1+$A575,0))</f>
        <v/>
      </c>
      <c r="F575" s="46" t="e">
        <f ca="1">VLOOKUP($C575,OFFSET(ResultsInput!$B$2,($B575-1)*gamesPerRound,0,gamesPerRound,6),5,FALSE)</f>
        <v>#VALUE!</v>
      </c>
      <c r="G575" s="46" t="e">
        <f ca="1">VLOOKUP($C575,OFFSET(ResultsInput!$B$2,($B575-1)*gamesPerRound,0,gamesPerRound,6),6,FALSE)</f>
        <v>#VALUE!</v>
      </c>
      <c r="H575" s="87" t="str">
        <f t="shared" ca="1" si="31"/>
        <v/>
      </c>
    </row>
    <row r="576" spans="1:8" x14ac:dyDescent="0.2">
      <c r="A576" s="47">
        <f t="shared" si="32"/>
        <v>574</v>
      </c>
      <c r="B576" s="32" t="str">
        <f t="shared" si="33"/>
        <v/>
      </c>
      <c r="C576" s="32">
        <f t="shared" si="34"/>
        <v>5</v>
      </c>
      <c r="D576" s="1" t="str">
        <f ca="1">IF($B576&gt;rounds,"",OFFSET(AllPairings!D$1,startRow-1+$A576,0))</f>
        <v/>
      </c>
      <c r="E576" s="1" t="str">
        <f ca="1">IF($B576&gt;rounds,"",OFFSET(AllPairings!E$1,startRow-1+$A576,0))</f>
        <v/>
      </c>
      <c r="F576" s="46" t="e">
        <f ca="1">VLOOKUP($C576,OFFSET(ResultsInput!$B$2,($B576-1)*gamesPerRound,0,gamesPerRound,6),5,FALSE)</f>
        <v>#VALUE!</v>
      </c>
      <c r="G576" s="46" t="e">
        <f ca="1">VLOOKUP($C576,OFFSET(ResultsInput!$B$2,($B576-1)*gamesPerRound,0,gamesPerRound,6),6,FALSE)</f>
        <v>#VALUE!</v>
      </c>
      <c r="H576" s="87" t="str">
        <f t="shared" ca="1" si="31"/>
        <v/>
      </c>
    </row>
    <row r="577" spans="1:8" x14ac:dyDescent="0.2">
      <c r="A577" s="47">
        <f t="shared" si="32"/>
        <v>575</v>
      </c>
      <c r="B577" s="32" t="str">
        <f t="shared" si="33"/>
        <v/>
      </c>
      <c r="C577" s="32">
        <f t="shared" si="34"/>
        <v>6</v>
      </c>
      <c r="D577" s="1" t="str">
        <f ca="1">IF($B577&gt;rounds,"",OFFSET(AllPairings!D$1,startRow-1+$A577,0))</f>
        <v/>
      </c>
      <c r="E577" s="1" t="str">
        <f ca="1">IF($B577&gt;rounds,"",OFFSET(AllPairings!E$1,startRow-1+$A577,0))</f>
        <v/>
      </c>
      <c r="F577" s="46" t="e">
        <f ca="1">VLOOKUP($C577,OFFSET(ResultsInput!$B$2,($B577-1)*gamesPerRound,0,gamesPerRound,6),5,FALSE)</f>
        <v>#VALUE!</v>
      </c>
      <c r="G577" s="46" t="e">
        <f ca="1">VLOOKUP($C577,OFFSET(ResultsInput!$B$2,($B577-1)*gamesPerRound,0,gamesPerRound,6),6,FALSE)</f>
        <v>#VALUE!</v>
      </c>
      <c r="H577" s="87" t="str">
        <f t="shared" ca="1" si="31"/>
        <v/>
      </c>
    </row>
    <row r="578" spans="1:8" x14ac:dyDescent="0.2">
      <c r="A578" s="47">
        <f t="shared" si="32"/>
        <v>576</v>
      </c>
      <c r="B578" s="32" t="str">
        <f t="shared" si="33"/>
        <v/>
      </c>
      <c r="C578" s="32">
        <f t="shared" si="34"/>
        <v>7</v>
      </c>
      <c r="D578" s="1" t="str">
        <f ca="1">IF($B578&gt;rounds,"",OFFSET(AllPairings!D$1,startRow-1+$A578,0))</f>
        <v/>
      </c>
      <c r="E578" s="1" t="str">
        <f ca="1">IF($B578&gt;rounds,"",OFFSET(AllPairings!E$1,startRow-1+$A578,0))</f>
        <v/>
      </c>
      <c r="F578" s="46" t="e">
        <f ca="1">VLOOKUP($C578,OFFSET(ResultsInput!$B$2,($B578-1)*gamesPerRound,0,gamesPerRound,6),5,FALSE)</f>
        <v>#VALUE!</v>
      </c>
      <c r="G578" s="46" t="e">
        <f ca="1">VLOOKUP($C578,OFFSET(ResultsInput!$B$2,($B578-1)*gamesPerRound,0,gamesPerRound,6),6,FALSE)</f>
        <v>#VALUE!</v>
      </c>
      <c r="H578" s="87" t="str">
        <f t="shared" ca="1" si="31"/>
        <v/>
      </c>
    </row>
    <row r="579" spans="1:8" x14ac:dyDescent="0.2">
      <c r="A579" s="47">
        <f t="shared" si="32"/>
        <v>577</v>
      </c>
      <c r="B579" s="32" t="str">
        <f t="shared" si="33"/>
        <v/>
      </c>
      <c r="C579" s="32">
        <f t="shared" si="34"/>
        <v>8</v>
      </c>
      <c r="D579" s="1" t="str">
        <f ca="1">IF($B579&gt;rounds,"",OFFSET(AllPairings!D$1,startRow-1+$A579,0))</f>
        <v/>
      </c>
      <c r="E579" s="1" t="str">
        <f ca="1">IF($B579&gt;rounds,"",OFFSET(AllPairings!E$1,startRow-1+$A579,0))</f>
        <v/>
      </c>
      <c r="F579" s="46" t="e">
        <f ca="1">VLOOKUP($C579,OFFSET(ResultsInput!$B$2,($B579-1)*gamesPerRound,0,gamesPerRound,6),5,FALSE)</f>
        <v>#VALUE!</v>
      </c>
      <c r="G579" s="46" t="e">
        <f ca="1">VLOOKUP($C579,OFFSET(ResultsInput!$B$2,($B579-1)*gamesPerRound,0,gamesPerRound,6),6,FALSE)</f>
        <v>#VALUE!</v>
      </c>
      <c r="H579" s="87" t="str">
        <f t="shared" ref="H579:H601" ca="1" si="35">D579</f>
        <v/>
      </c>
    </row>
    <row r="580" spans="1:8" x14ac:dyDescent="0.2">
      <c r="A580" s="47">
        <f t="shared" si="32"/>
        <v>578</v>
      </c>
      <c r="B580" s="32" t="str">
        <f t="shared" si="33"/>
        <v/>
      </c>
      <c r="C580" s="32">
        <f t="shared" si="34"/>
        <v>9</v>
      </c>
      <c r="D580" s="1" t="str">
        <f ca="1">IF($B580&gt;rounds,"",OFFSET(AllPairings!D$1,startRow-1+$A580,0))</f>
        <v/>
      </c>
      <c r="E580" s="1" t="str">
        <f ca="1">IF($B580&gt;rounds,"",OFFSET(AllPairings!E$1,startRow-1+$A580,0))</f>
        <v/>
      </c>
      <c r="F580" s="46" t="e">
        <f ca="1">VLOOKUP($C580,OFFSET(ResultsInput!$B$2,($B580-1)*gamesPerRound,0,gamesPerRound,6),5,FALSE)</f>
        <v>#VALUE!</v>
      </c>
      <c r="G580" s="46" t="e">
        <f ca="1">VLOOKUP($C580,OFFSET(ResultsInput!$B$2,($B580-1)*gamesPerRound,0,gamesPerRound,6),6,FALSE)</f>
        <v>#VALUE!</v>
      </c>
      <c r="H580" s="87" t="str">
        <f t="shared" ca="1" si="35"/>
        <v/>
      </c>
    </row>
    <row r="581" spans="1:8" x14ac:dyDescent="0.2">
      <c r="A581" s="47">
        <f t="shared" si="32"/>
        <v>579</v>
      </c>
      <c r="B581" s="32" t="str">
        <f t="shared" si="33"/>
        <v/>
      </c>
      <c r="C581" s="32">
        <f t="shared" si="34"/>
        <v>10</v>
      </c>
      <c r="D581" s="1" t="str">
        <f ca="1">IF($B581&gt;rounds,"",OFFSET(AllPairings!D$1,startRow-1+$A581,0))</f>
        <v/>
      </c>
      <c r="E581" s="1" t="str">
        <f ca="1">IF($B581&gt;rounds,"",OFFSET(AllPairings!E$1,startRow-1+$A581,0))</f>
        <v/>
      </c>
      <c r="F581" s="46" t="e">
        <f ca="1">VLOOKUP($C581,OFFSET(ResultsInput!$B$2,($B581-1)*gamesPerRound,0,gamesPerRound,6),5,FALSE)</f>
        <v>#VALUE!</v>
      </c>
      <c r="G581" s="46" t="e">
        <f ca="1">VLOOKUP($C581,OFFSET(ResultsInput!$B$2,($B581-1)*gamesPerRound,0,gamesPerRound,6),6,FALSE)</f>
        <v>#VALUE!</v>
      </c>
      <c r="H581" s="87" t="str">
        <f t="shared" ca="1" si="35"/>
        <v/>
      </c>
    </row>
    <row r="582" spans="1:8" x14ac:dyDescent="0.2">
      <c r="A582" s="47">
        <f t="shared" si="32"/>
        <v>580</v>
      </c>
      <c r="B582" s="32" t="str">
        <f t="shared" si="33"/>
        <v/>
      </c>
      <c r="C582" s="32">
        <f t="shared" si="34"/>
        <v>11</v>
      </c>
      <c r="D582" s="1" t="str">
        <f ca="1">IF($B582&gt;rounds,"",OFFSET(AllPairings!D$1,startRow-1+$A582,0))</f>
        <v/>
      </c>
      <c r="E582" s="1" t="str">
        <f ca="1">IF($B582&gt;rounds,"",OFFSET(AllPairings!E$1,startRow-1+$A582,0))</f>
        <v/>
      </c>
      <c r="F582" s="46" t="e">
        <f ca="1">VLOOKUP($C582,OFFSET(ResultsInput!$B$2,($B582-1)*gamesPerRound,0,gamesPerRound,6),5,FALSE)</f>
        <v>#VALUE!</v>
      </c>
      <c r="G582" s="46" t="e">
        <f ca="1">VLOOKUP($C582,OFFSET(ResultsInput!$B$2,($B582-1)*gamesPerRound,0,gamesPerRound,6),6,FALSE)</f>
        <v>#VALUE!</v>
      </c>
      <c r="H582" s="87" t="str">
        <f t="shared" ca="1" si="35"/>
        <v/>
      </c>
    </row>
    <row r="583" spans="1:8" x14ac:dyDescent="0.2">
      <c r="A583" s="47">
        <f t="shared" si="32"/>
        <v>581</v>
      </c>
      <c r="B583" s="32" t="str">
        <f t="shared" si="33"/>
        <v/>
      </c>
      <c r="C583" s="32">
        <f t="shared" si="34"/>
        <v>12</v>
      </c>
      <c r="D583" s="1" t="str">
        <f ca="1">IF($B583&gt;rounds,"",OFFSET(AllPairings!D$1,startRow-1+$A583,0))</f>
        <v/>
      </c>
      <c r="E583" s="1" t="str">
        <f ca="1">IF($B583&gt;rounds,"",OFFSET(AllPairings!E$1,startRow-1+$A583,0))</f>
        <v/>
      </c>
      <c r="F583" s="46" t="e">
        <f ca="1">VLOOKUP($C583,OFFSET(ResultsInput!$B$2,($B583-1)*gamesPerRound,0,gamesPerRound,6),5,FALSE)</f>
        <v>#VALUE!</v>
      </c>
      <c r="G583" s="46" t="e">
        <f ca="1">VLOOKUP($C583,OFFSET(ResultsInput!$B$2,($B583-1)*gamesPerRound,0,gamesPerRound,6),6,FALSE)</f>
        <v>#VALUE!</v>
      </c>
      <c r="H583" s="87" t="str">
        <f t="shared" ca="1" si="35"/>
        <v/>
      </c>
    </row>
    <row r="584" spans="1:8" x14ac:dyDescent="0.2">
      <c r="A584" s="47">
        <f t="shared" si="32"/>
        <v>582</v>
      </c>
      <c r="B584" s="32" t="str">
        <f t="shared" si="33"/>
        <v/>
      </c>
      <c r="C584" s="32">
        <f t="shared" si="34"/>
        <v>13</v>
      </c>
      <c r="D584" s="1" t="str">
        <f ca="1">IF($B584&gt;rounds,"",OFFSET(AllPairings!D$1,startRow-1+$A584,0))</f>
        <v/>
      </c>
      <c r="E584" s="1" t="str">
        <f ca="1">IF($B584&gt;rounds,"",OFFSET(AllPairings!E$1,startRow-1+$A584,0))</f>
        <v/>
      </c>
      <c r="F584" s="46" t="e">
        <f ca="1">VLOOKUP($C584,OFFSET(ResultsInput!$B$2,($B584-1)*gamesPerRound,0,gamesPerRound,6),5,FALSE)</f>
        <v>#VALUE!</v>
      </c>
      <c r="G584" s="46" t="e">
        <f ca="1">VLOOKUP($C584,OFFSET(ResultsInput!$B$2,($B584-1)*gamesPerRound,0,gamesPerRound,6),6,FALSE)</f>
        <v>#VALUE!</v>
      </c>
      <c r="H584" s="87" t="str">
        <f t="shared" ca="1" si="35"/>
        <v/>
      </c>
    </row>
    <row r="585" spans="1:8" x14ac:dyDescent="0.2">
      <c r="A585" s="47">
        <f t="shared" si="32"/>
        <v>583</v>
      </c>
      <c r="B585" s="32" t="str">
        <f t="shared" si="33"/>
        <v/>
      </c>
      <c r="C585" s="32">
        <f t="shared" si="34"/>
        <v>14</v>
      </c>
      <c r="D585" s="1" t="str">
        <f ca="1">IF($B585&gt;rounds,"",OFFSET(AllPairings!D$1,startRow-1+$A585,0))</f>
        <v/>
      </c>
      <c r="E585" s="1" t="str">
        <f ca="1">IF($B585&gt;rounds,"",OFFSET(AllPairings!E$1,startRow-1+$A585,0))</f>
        <v/>
      </c>
      <c r="F585" s="46" t="e">
        <f ca="1">VLOOKUP($C585,OFFSET(ResultsInput!$B$2,($B585-1)*gamesPerRound,0,gamesPerRound,6),5,FALSE)</f>
        <v>#VALUE!</v>
      </c>
      <c r="G585" s="46" t="e">
        <f ca="1">VLOOKUP($C585,OFFSET(ResultsInput!$B$2,($B585-1)*gamesPerRound,0,gamesPerRound,6),6,FALSE)</f>
        <v>#VALUE!</v>
      </c>
      <c r="H585" s="87" t="str">
        <f t="shared" ca="1" si="35"/>
        <v/>
      </c>
    </row>
    <row r="586" spans="1:8" x14ac:dyDescent="0.2">
      <c r="A586" s="47">
        <f t="shared" si="32"/>
        <v>584</v>
      </c>
      <c r="B586" s="32" t="str">
        <f t="shared" si="33"/>
        <v/>
      </c>
      <c r="C586" s="32">
        <f t="shared" si="34"/>
        <v>15</v>
      </c>
      <c r="D586" s="1" t="str">
        <f ca="1">IF($B586&gt;rounds,"",OFFSET(AllPairings!D$1,startRow-1+$A586,0))</f>
        <v/>
      </c>
      <c r="E586" s="1" t="str">
        <f ca="1">IF($B586&gt;rounds,"",OFFSET(AllPairings!E$1,startRow-1+$A586,0))</f>
        <v/>
      </c>
      <c r="F586" s="46" t="e">
        <f ca="1">VLOOKUP($C586,OFFSET(ResultsInput!$B$2,($B586-1)*gamesPerRound,0,gamesPerRound,6),5,FALSE)</f>
        <v>#VALUE!</v>
      </c>
      <c r="G586" s="46" t="e">
        <f ca="1">VLOOKUP($C586,OFFSET(ResultsInput!$B$2,($B586-1)*gamesPerRound,0,gamesPerRound,6),6,FALSE)</f>
        <v>#VALUE!</v>
      </c>
      <c r="H586" s="87" t="str">
        <f t="shared" ca="1" si="35"/>
        <v/>
      </c>
    </row>
    <row r="587" spans="1:8" x14ac:dyDescent="0.2">
      <c r="A587" s="47">
        <f t="shared" si="32"/>
        <v>585</v>
      </c>
      <c r="B587" s="32" t="str">
        <f t="shared" si="33"/>
        <v/>
      </c>
      <c r="C587" s="32">
        <f t="shared" si="34"/>
        <v>16</v>
      </c>
      <c r="D587" s="1" t="str">
        <f ca="1">IF($B587&gt;rounds,"",OFFSET(AllPairings!D$1,startRow-1+$A587,0))</f>
        <v/>
      </c>
      <c r="E587" s="1" t="str">
        <f ca="1">IF($B587&gt;rounds,"",OFFSET(AllPairings!E$1,startRow-1+$A587,0))</f>
        <v/>
      </c>
      <c r="F587" s="46" t="e">
        <f ca="1">VLOOKUP($C587,OFFSET(ResultsInput!$B$2,($B587-1)*gamesPerRound,0,gamesPerRound,6),5,FALSE)</f>
        <v>#VALUE!</v>
      </c>
      <c r="G587" s="46" t="e">
        <f ca="1">VLOOKUP($C587,OFFSET(ResultsInput!$B$2,($B587-1)*gamesPerRound,0,gamesPerRound,6),6,FALSE)</f>
        <v>#VALUE!</v>
      </c>
      <c r="H587" s="87" t="str">
        <f t="shared" ca="1" si="35"/>
        <v/>
      </c>
    </row>
    <row r="588" spans="1:8" x14ac:dyDescent="0.2">
      <c r="A588" s="47">
        <f t="shared" si="32"/>
        <v>586</v>
      </c>
      <c r="B588" s="32" t="str">
        <f t="shared" si="33"/>
        <v/>
      </c>
      <c r="C588" s="32">
        <f t="shared" si="34"/>
        <v>17</v>
      </c>
      <c r="D588" s="1" t="str">
        <f ca="1">IF($B588&gt;rounds,"",OFFSET(AllPairings!D$1,startRow-1+$A588,0))</f>
        <v/>
      </c>
      <c r="E588" s="1" t="str">
        <f ca="1">IF($B588&gt;rounds,"",OFFSET(AllPairings!E$1,startRow-1+$A588,0))</f>
        <v/>
      </c>
      <c r="F588" s="46" t="e">
        <f ca="1">VLOOKUP($C588,OFFSET(ResultsInput!$B$2,($B588-1)*gamesPerRound,0,gamesPerRound,6),5,FALSE)</f>
        <v>#VALUE!</v>
      </c>
      <c r="G588" s="46" t="e">
        <f ca="1">VLOOKUP($C588,OFFSET(ResultsInput!$B$2,($B588-1)*gamesPerRound,0,gamesPerRound,6),6,FALSE)</f>
        <v>#VALUE!</v>
      </c>
      <c r="H588" s="87" t="str">
        <f t="shared" ca="1" si="35"/>
        <v/>
      </c>
    </row>
    <row r="589" spans="1:8" x14ac:dyDescent="0.2">
      <c r="A589" s="47">
        <f t="shared" si="32"/>
        <v>587</v>
      </c>
      <c r="B589" s="32" t="str">
        <f t="shared" si="33"/>
        <v/>
      </c>
      <c r="C589" s="32">
        <f t="shared" si="34"/>
        <v>18</v>
      </c>
      <c r="D589" s="1" t="str">
        <f ca="1">IF($B589&gt;rounds,"",OFFSET(AllPairings!D$1,startRow-1+$A589,0))</f>
        <v/>
      </c>
      <c r="E589" s="1" t="str">
        <f ca="1">IF($B589&gt;rounds,"",OFFSET(AllPairings!E$1,startRow-1+$A589,0))</f>
        <v/>
      </c>
      <c r="F589" s="46" t="e">
        <f ca="1">VLOOKUP($C589,OFFSET(ResultsInput!$B$2,($B589-1)*gamesPerRound,0,gamesPerRound,6),5,FALSE)</f>
        <v>#VALUE!</v>
      </c>
      <c r="G589" s="46" t="e">
        <f ca="1">VLOOKUP($C589,OFFSET(ResultsInput!$B$2,($B589-1)*gamesPerRound,0,gamesPerRound,6),6,FALSE)</f>
        <v>#VALUE!</v>
      </c>
      <c r="H589" s="87" t="str">
        <f t="shared" ca="1" si="35"/>
        <v/>
      </c>
    </row>
    <row r="590" spans="1:8" x14ac:dyDescent="0.2">
      <c r="A590" s="47">
        <f t="shared" si="32"/>
        <v>588</v>
      </c>
      <c r="B590" s="32" t="str">
        <f t="shared" si="33"/>
        <v/>
      </c>
      <c r="C590" s="32">
        <f t="shared" si="34"/>
        <v>19</v>
      </c>
      <c r="D590" s="1" t="str">
        <f ca="1">IF($B590&gt;rounds,"",OFFSET(AllPairings!D$1,startRow-1+$A590,0))</f>
        <v/>
      </c>
      <c r="E590" s="1" t="str">
        <f ca="1">IF($B590&gt;rounds,"",OFFSET(AllPairings!E$1,startRow-1+$A590,0))</f>
        <v/>
      </c>
      <c r="F590" s="46" t="e">
        <f ca="1">VLOOKUP($C590,OFFSET(ResultsInput!$B$2,($B590-1)*gamesPerRound,0,gamesPerRound,6),5,FALSE)</f>
        <v>#VALUE!</v>
      </c>
      <c r="G590" s="46" t="e">
        <f ca="1">VLOOKUP($C590,OFFSET(ResultsInput!$B$2,($B590-1)*gamesPerRound,0,gamesPerRound,6),6,FALSE)</f>
        <v>#VALUE!</v>
      </c>
      <c r="H590" s="87" t="str">
        <f t="shared" ca="1" si="35"/>
        <v/>
      </c>
    </row>
    <row r="591" spans="1:8" x14ac:dyDescent="0.2">
      <c r="A591" s="47">
        <f t="shared" si="32"/>
        <v>589</v>
      </c>
      <c r="B591" s="32" t="str">
        <f t="shared" si="33"/>
        <v/>
      </c>
      <c r="C591" s="32">
        <f t="shared" si="34"/>
        <v>20</v>
      </c>
      <c r="D591" s="1" t="str">
        <f ca="1">IF($B591&gt;rounds,"",OFFSET(AllPairings!D$1,startRow-1+$A591,0))</f>
        <v/>
      </c>
      <c r="E591" s="1" t="str">
        <f ca="1">IF($B591&gt;rounds,"",OFFSET(AllPairings!E$1,startRow-1+$A591,0))</f>
        <v/>
      </c>
      <c r="F591" s="46" t="e">
        <f ca="1">VLOOKUP($C591,OFFSET(ResultsInput!$B$2,($B591-1)*gamesPerRound,0,gamesPerRound,6),5,FALSE)</f>
        <v>#VALUE!</v>
      </c>
      <c r="G591" s="46" t="e">
        <f ca="1">VLOOKUP($C591,OFFSET(ResultsInput!$B$2,($B591-1)*gamesPerRound,0,gamesPerRound,6),6,FALSE)</f>
        <v>#VALUE!</v>
      </c>
      <c r="H591" s="87" t="str">
        <f t="shared" ca="1" si="35"/>
        <v/>
      </c>
    </row>
    <row r="592" spans="1:8" x14ac:dyDescent="0.2">
      <c r="A592" s="47">
        <f t="shared" si="32"/>
        <v>590</v>
      </c>
      <c r="B592" s="32" t="str">
        <f t="shared" si="33"/>
        <v/>
      </c>
      <c r="C592" s="32">
        <f t="shared" si="34"/>
        <v>21</v>
      </c>
      <c r="D592" s="1" t="str">
        <f ca="1">IF($B592&gt;rounds,"",OFFSET(AllPairings!D$1,startRow-1+$A592,0))</f>
        <v/>
      </c>
      <c r="E592" s="1" t="str">
        <f ca="1">IF($B592&gt;rounds,"",OFFSET(AllPairings!E$1,startRow-1+$A592,0))</f>
        <v/>
      </c>
      <c r="F592" s="46" t="e">
        <f ca="1">VLOOKUP($C592,OFFSET(ResultsInput!$B$2,($B592-1)*gamesPerRound,0,gamesPerRound,6),5,FALSE)</f>
        <v>#VALUE!</v>
      </c>
      <c r="G592" s="46" t="e">
        <f ca="1">VLOOKUP($C592,OFFSET(ResultsInput!$B$2,($B592-1)*gamesPerRound,0,gamesPerRound,6),6,FALSE)</f>
        <v>#VALUE!</v>
      </c>
      <c r="H592" s="87" t="str">
        <f t="shared" ca="1" si="35"/>
        <v/>
      </c>
    </row>
    <row r="593" spans="1:8" x14ac:dyDescent="0.2">
      <c r="A593" s="47">
        <f t="shared" si="32"/>
        <v>591</v>
      </c>
      <c r="B593" s="32" t="str">
        <f t="shared" si="33"/>
        <v/>
      </c>
      <c r="C593" s="32">
        <f t="shared" si="34"/>
        <v>22</v>
      </c>
      <c r="D593" s="1" t="str">
        <f ca="1">IF($B593&gt;rounds,"",OFFSET(AllPairings!D$1,startRow-1+$A593,0))</f>
        <v/>
      </c>
      <c r="E593" s="1" t="str">
        <f ca="1">IF($B593&gt;rounds,"",OFFSET(AllPairings!E$1,startRow-1+$A593,0))</f>
        <v/>
      </c>
      <c r="F593" s="46" t="e">
        <f ca="1">VLOOKUP($C593,OFFSET(ResultsInput!$B$2,($B593-1)*gamesPerRound,0,gamesPerRound,6),5,FALSE)</f>
        <v>#VALUE!</v>
      </c>
      <c r="G593" s="46" t="e">
        <f ca="1">VLOOKUP($C593,OFFSET(ResultsInput!$B$2,($B593-1)*gamesPerRound,0,gamesPerRound,6),6,FALSE)</f>
        <v>#VALUE!</v>
      </c>
      <c r="H593" s="87" t="str">
        <f t="shared" ca="1" si="35"/>
        <v/>
      </c>
    </row>
    <row r="594" spans="1:8" x14ac:dyDescent="0.2">
      <c r="A594" s="47">
        <f t="shared" si="32"/>
        <v>592</v>
      </c>
      <c r="B594" s="32" t="str">
        <f t="shared" si="33"/>
        <v/>
      </c>
      <c r="C594" s="32">
        <f t="shared" si="34"/>
        <v>23</v>
      </c>
      <c r="D594" s="1" t="str">
        <f ca="1">IF($B594&gt;rounds,"",OFFSET(AllPairings!D$1,startRow-1+$A594,0))</f>
        <v/>
      </c>
      <c r="E594" s="1" t="str">
        <f ca="1">IF($B594&gt;rounds,"",OFFSET(AllPairings!E$1,startRow-1+$A594,0))</f>
        <v/>
      </c>
      <c r="F594" s="46" t="e">
        <f ca="1">VLOOKUP($C594,OFFSET(ResultsInput!$B$2,($B594-1)*gamesPerRound,0,gamesPerRound,6),5,FALSE)</f>
        <v>#VALUE!</v>
      </c>
      <c r="G594" s="46" t="e">
        <f ca="1">VLOOKUP($C594,OFFSET(ResultsInput!$B$2,($B594-1)*gamesPerRound,0,gamesPerRound,6),6,FALSE)</f>
        <v>#VALUE!</v>
      </c>
      <c r="H594" s="87" t="str">
        <f t="shared" ca="1" si="35"/>
        <v/>
      </c>
    </row>
    <row r="595" spans="1:8" x14ac:dyDescent="0.2">
      <c r="A595" s="47">
        <f t="shared" si="32"/>
        <v>593</v>
      </c>
      <c r="B595" s="32" t="str">
        <f t="shared" si="33"/>
        <v/>
      </c>
      <c r="C595" s="32">
        <f t="shared" si="34"/>
        <v>24</v>
      </c>
      <c r="D595" s="1" t="str">
        <f ca="1">IF($B595&gt;rounds,"",OFFSET(AllPairings!D$1,startRow-1+$A595,0))</f>
        <v/>
      </c>
      <c r="E595" s="1" t="str">
        <f ca="1">IF($B595&gt;rounds,"",OFFSET(AllPairings!E$1,startRow-1+$A595,0))</f>
        <v/>
      </c>
      <c r="F595" s="46" t="e">
        <f ca="1">VLOOKUP($C595,OFFSET(ResultsInput!$B$2,($B595-1)*gamesPerRound,0,gamesPerRound,6),5,FALSE)</f>
        <v>#VALUE!</v>
      </c>
      <c r="G595" s="46" t="e">
        <f ca="1">VLOOKUP($C595,OFFSET(ResultsInput!$B$2,($B595-1)*gamesPerRound,0,gamesPerRound,6),6,FALSE)</f>
        <v>#VALUE!</v>
      </c>
      <c r="H595" s="87" t="str">
        <f t="shared" ca="1" si="35"/>
        <v/>
      </c>
    </row>
    <row r="596" spans="1:8" x14ac:dyDescent="0.2">
      <c r="A596" s="47">
        <f t="shared" si="32"/>
        <v>594</v>
      </c>
      <c r="B596" s="32" t="str">
        <f t="shared" si="33"/>
        <v/>
      </c>
      <c r="C596" s="32">
        <f t="shared" si="34"/>
        <v>25</v>
      </c>
      <c r="D596" s="1" t="str">
        <f ca="1">IF($B596&gt;rounds,"",OFFSET(AllPairings!D$1,startRow-1+$A596,0))</f>
        <v/>
      </c>
      <c r="E596" s="1" t="str">
        <f ca="1">IF($B596&gt;rounds,"",OFFSET(AllPairings!E$1,startRow-1+$A596,0))</f>
        <v/>
      </c>
      <c r="F596" s="46" t="e">
        <f ca="1">VLOOKUP($C596,OFFSET(ResultsInput!$B$2,($B596-1)*gamesPerRound,0,gamesPerRound,6),5,FALSE)</f>
        <v>#VALUE!</v>
      </c>
      <c r="G596" s="46" t="e">
        <f ca="1">VLOOKUP($C596,OFFSET(ResultsInput!$B$2,($B596-1)*gamesPerRound,0,gamesPerRound,6),6,FALSE)</f>
        <v>#VALUE!</v>
      </c>
      <c r="H596" s="87" t="str">
        <f t="shared" ca="1" si="35"/>
        <v/>
      </c>
    </row>
    <row r="597" spans="1:8" x14ac:dyDescent="0.2">
      <c r="A597" s="47">
        <f t="shared" si="32"/>
        <v>595</v>
      </c>
      <c r="B597" s="32" t="str">
        <f t="shared" si="33"/>
        <v/>
      </c>
      <c r="C597" s="32">
        <f t="shared" si="34"/>
        <v>26</v>
      </c>
      <c r="D597" s="1" t="str">
        <f ca="1">IF($B597&gt;rounds,"",OFFSET(AllPairings!D$1,startRow-1+$A597,0))</f>
        <v/>
      </c>
      <c r="E597" s="1" t="str">
        <f ca="1">IF($B597&gt;rounds,"",OFFSET(AllPairings!E$1,startRow-1+$A597,0))</f>
        <v/>
      </c>
      <c r="F597" s="46" t="e">
        <f ca="1">VLOOKUP($C597,OFFSET(ResultsInput!$B$2,($B597-1)*gamesPerRound,0,gamesPerRound,6),5,FALSE)</f>
        <v>#VALUE!</v>
      </c>
      <c r="G597" s="46" t="e">
        <f ca="1">VLOOKUP($C597,OFFSET(ResultsInput!$B$2,($B597-1)*gamesPerRound,0,gamesPerRound,6),6,FALSE)</f>
        <v>#VALUE!</v>
      </c>
      <c r="H597" s="87" t="str">
        <f t="shared" ca="1" si="35"/>
        <v/>
      </c>
    </row>
    <row r="598" spans="1:8" x14ac:dyDescent="0.2">
      <c r="A598" s="47">
        <f t="shared" si="32"/>
        <v>596</v>
      </c>
      <c r="B598" s="32" t="str">
        <f t="shared" si="33"/>
        <v/>
      </c>
      <c r="C598" s="32">
        <f t="shared" si="34"/>
        <v>27</v>
      </c>
      <c r="D598" s="1" t="str">
        <f ca="1">IF($B598&gt;rounds,"",OFFSET(AllPairings!D$1,startRow-1+$A598,0))</f>
        <v/>
      </c>
      <c r="E598" s="1" t="str">
        <f ca="1">IF($B598&gt;rounds,"",OFFSET(AllPairings!E$1,startRow-1+$A598,0))</f>
        <v/>
      </c>
      <c r="F598" s="46" t="e">
        <f ca="1">VLOOKUP($C598,OFFSET(ResultsInput!$B$2,($B598-1)*gamesPerRound,0,gamesPerRound,6),5,FALSE)</f>
        <v>#VALUE!</v>
      </c>
      <c r="G598" s="46" t="e">
        <f ca="1">VLOOKUP($C598,OFFSET(ResultsInput!$B$2,($B598-1)*gamesPerRound,0,gamesPerRound,6),6,FALSE)</f>
        <v>#VALUE!</v>
      </c>
      <c r="H598" s="87" t="str">
        <f t="shared" ca="1" si="35"/>
        <v/>
      </c>
    </row>
    <row r="599" spans="1:8" x14ac:dyDescent="0.2">
      <c r="A599" s="47">
        <f t="shared" si="32"/>
        <v>597</v>
      </c>
      <c r="B599" s="32" t="str">
        <f t="shared" si="33"/>
        <v/>
      </c>
      <c r="C599" s="32">
        <f t="shared" si="34"/>
        <v>28</v>
      </c>
      <c r="D599" s="1" t="str">
        <f ca="1">IF($B599&gt;rounds,"",OFFSET(AllPairings!D$1,startRow-1+$A599,0))</f>
        <v/>
      </c>
      <c r="E599" s="1" t="str">
        <f ca="1">IF($B599&gt;rounds,"",OFFSET(AllPairings!E$1,startRow-1+$A599,0))</f>
        <v/>
      </c>
      <c r="F599" s="46" t="e">
        <f ca="1">VLOOKUP($C599,OFFSET(ResultsInput!$B$2,($B599-1)*gamesPerRound,0,gamesPerRound,6),5,FALSE)</f>
        <v>#VALUE!</v>
      </c>
      <c r="G599" s="46" t="e">
        <f ca="1">VLOOKUP($C599,OFFSET(ResultsInput!$B$2,($B599-1)*gamesPerRound,0,gamesPerRound,6),6,FALSE)</f>
        <v>#VALUE!</v>
      </c>
      <c r="H599" s="87" t="str">
        <f t="shared" ca="1" si="35"/>
        <v/>
      </c>
    </row>
    <row r="600" spans="1:8" x14ac:dyDescent="0.2">
      <c r="A600" s="47">
        <f t="shared" si="32"/>
        <v>598</v>
      </c>
      <c r="B600" s="32" t="str">
        <f t="shared" si="33"/>
        <v/>
      </c>
      <c r="C600" s="32">
        <f t="shared" si="34"/>
        <v>29</v>
      </c>
      <c r="D600" s="1" t="str">
        <f ca="1">IF($B600&gt;rounds,"",OFFSET(AllPairings!D$1,startRow-1+$A600,0))</f>
        <v/>
      </c>
      <c r="E600" s="1" t="str">
        <f ca="1">IF($B600&gt;rounds,"",OFFSET(AllPairings!E$1,startRow-1+$A600,0))</f>
        <v/>
      </c>
      <c r="F600" s="46" t="e">
        <f ca="1">VLOOKUP($C600,OFFSET(ResultsInput!$B$2,($B600-1)*gamesPerRound,0,gamesPerRound,6),5,FALSE)</f>
        <v>#VALUE!</v>
      </c>
      <c r="G600" s="46" t="e">
        <f ca="1">VLOOKUP($C600,OFFSET(ResultsInput!$B$2,($B600-1)*gamesPerRound,0,gamesPerRound,6),6,FALSE)</f>
        <v>#VALUE!</v>
      </c>
      <c r="H600" s="87" t="str">
        <f t="shared" ca="1" si="35"/>
        <v/>
      </c>
    </row>
    <row r="601" spans="1:8" x14ac:dyDescent="0.2">
      <c r="A601" s="47">
        <f t="shared" si="32"/>
        <v>599</v>
      </c>
      <c r="B601" s="32" t="str">
        <f t="shared" si="33"/>
        <v/>
      </c>
      <c r="C601" s="32">
        <f t="shared" si="34"/>
        <v>30</v>
      </c>
      <c r="D601" s="1" t="str">
        <f ca="1">IF($B601&gt;rounds,"",OFFSET(AllPairings!D$1,startRow-1+$A601,0))</f>
        <v/>
      </c>
      <c r="E601" s="1" t="str">
        <f ca="1">IF($B601&gt;rounds,"",OFFSET(AllPairings!E$1,startRow-1+$A601,0))</f>
        <v/>
      </c>
      <c r="F601" s="46" t="e">
        <f ca="1">VLOOKUP($C601,OFFSET(ResultsInput!$B$2,($B601-1)*gamesPerRound,0,gamesPerRound,6),5,FALSE)</f>
        <v>#VALUE!</v>
      </c>
      <c r="G601" s="46" t="e">
        <f ca="1">VLOOKUP($C601,OFFSET(ResultsInput!$B$2,($B601-1)*gamesPerRound,0,gamesPerRound,6),6,FALSE)</f>
        <v>#VALUE!</v>
      </c>
      <c r="H601" s="87" t="str">
        <f t="shared" ca="1" si="35"/>
        <v/>
      </c>
    </row>
    <row r="602" spans="1:8" x14ac:dyDescent="0.2">
      <c r="A602" s="47">
        <f t="shared" si="32"/>
        <v>600</v>
      </c>
      <c r="B602" s="32" t="str">
        <f t="shared" ref="B602:B665" si="36">IF(INT(A602/gamesPerRound)&lt;rounds,1+INT(A602/gamesPerRound),"")</f>
        <v/>
      </c>
      <c r="C602" s="32">
        <f t="shared" ref="C602:C665" si="37">1+MOD(A602,gamesPerRound)</f>
        <v>31</v>
      </c>
      <c r="D602" s="1" t="str">
        <f ca="1">IF($B602&gt;rounds,"",OFFSET(AllPairings!D$1,startRow-1+$A602,0))</f>
        <v/>
      </c>
      <c r="E602" s="1" t="str">
        <f ca="1">IF($B602&gt;rounds,"",OFFSET(AllPairings!E$1,startRow-1+$A602,0))</f>
        <v/>
      </c>
      <c r="F602" s="46" t="e">
        <f ca="1">VLOOKUP($C602,OFFSET(ResultsInput!$B$2,($B602-1)*gamesPerRound,0,gamesPerRound,6),5,FALSE)</f>
        <v>#VALUE!</v>
      </c>
      <c r="G602" s="46" t="e">
        <f ca="1">VLOOKUP($C602,OFFSET(ResultsInput!$B$2,($B602-1)*gamesPerRound,0,gamesPerRound,6),6,FALSE)</f>
        <v>#VALUE!</v>
      </c>
      <c r="H602" s="87" t="str">
        <f t="shared" ref="H602:H665" ca="1" si="38">D602</f>
        <v/>
      </c>
    </row>
    <row r="603" spans="1:8" x14ac:dyDescent="0.2">
      <c r="A603" s="47">
        <f t="shared" si="32"/>
        <v>601</v>
      </c>
      <c r="B603" s="32" t="str">
        <f t="shared" si="36"/>
        <v/>
      </c>
      <c r="C603" s="32">
        <f t="shared" si="37"/>
        <v>32</v>
      </c>
      <c r="D603" s="1" t="str">
        <f ca="1">IF($B603&gt;rounds,"",OFFSET(AllPairings!D$1,startRow-1+$A603,0))</f>
        <v/>
      </c>
      <c r="E603" s="1" t="str">
        <f ca="1">IF($B603&gt;rounds,"",OFFSET(AllPairings!E$1,startRow-1+$A603,0))</f>
        <v/>
      </c>
      <c r="F603" s="46" t="e">
        <f ca="1">VLOOKUP($C603,OFFSET(ResultsInput!$B$2,($B603-1)*gamesPerRound,0,gamesPerRound,6),5,FALSE)</f>
        <v>#VALUE!</v>
      </c>
      <c r="G603" s="46" t="e">
        <f ca="1">VLOOKUP($C603,OFFSET(ResultsInput!$B$2,($B603-1)*gamesPerRound,0,gamesPerRound,6),6,FALSE)</f>
        <v>#VALUE!</v>
      </c>
      <c r="H603" s="87" t="str">
        <f t="shared" ca="1" si="38"/>
        <v/>
      </c>
    </row>
    <row r="604" spans="1:8" x14ac:dyDescent="0.2">
      <c r="A604" s="47">
        <f t="shared" si="32"/>
        <v>602</v>
      </c>
      <c r="B604" s="32" t="str">
        <f t="shared" si="36"/>
        <v/>
      </c>
      <c r="C604" s="32">
        <f t="shared" si="37"/>
        <v>33</v>
      </c>
      <c r="D604" s="1" t="str">
        <f ca="1">IF($B604&gt;rounds,"",OFFSET(AllPairings!D$1,startRow-1+$A604,0))</f>
        <v/>
      </c>
      <c r="E604" s="1" t="str">
        <f ca="1">IF($B604&gt;rounds,"",OFFSET(AllPairings!E$1,startRow-1+$A604,0))</f>
        <v/>
      </c>
      <c r="F604" s="46" t="e">
        <f ca="1">VLOOKUP($C604,OFFSET(ResultsInput!$B$2,($B604-1)*gamesPerRound,0,gamesPerRound,6),5,FALSE)</f>
        <v>#VALUE!</v>
      </c>
      <c r="G604" s="46" t="e">
        <f ca="1">VLOOKUP($C604,OFFSET(ResultsInput!$B$2,($B604-1)*gamesPerRound,0,gamesPerRound,6),6,FALSE)</f>
        <v>#VALUE!</v>
      </c>
      <c r="H604" s="87" t="str">
        <f t="shared" ca="1" si="38"/>
        <v/>
      </c>
    </row>
    <row r="605" spans="1:8" x14ac:dyDescent="0.2">
      <c r="A605" s="47">
        <f t="shared" si="32"/>
        <v>603</v>
      </c>
      <c r="B605" s="32" t="str">
        <f t="shared" si="36"/>
        <v/>
      </c>
      <c r="C605" s="32">
        <f t="shared" si="37"/>
        <v>34</v>
      </c>
      <c r="D605" s="1" t="str">
        <f ca="1">IF($B605&gt;rounds,"",OFFSET(AllPairings!D$1,startRow-1+$A605,0))</f>
        <v/>
      </c>
      <c r="E605" s="1" t="str">
        <f ca="1">IF($B605&gt;rounds,"",OFFSET(AllPairings!E$1,startRow-1+$A605,0))</f>
        <v/>
      </c>
      <c r="F605" s="46" t="e">
        <f ca="1">VLOOKUP($C605,OFFSET(ResultsInput!$B$2,($B605-1)*gamesPerRound,0,gamesPerRound,6),5,FALSE)</f>
        <v>#VALUE!</v>
      </c>
      <c r="G605" s="46" t="e">
        <f ca="1">VLOOKUP($C605,OFFSET(ResultsInput!$B$2,($B605-1)*gamesPerRound,0,gamesPerRound,6),6,FALSE)</f>
        <v>#VALUE!</v>
      </c>
      <c r="H605" s="87" t="str">
        <f t="shared" ca="1" si="38"/>
        <v/>
      </c>
    </row>
    <row r="606" spans="1:8" x14ac:dyDescent="0.2">
      <c r="A606" s="47">
        <f t="shared" si="32"/>
        <v>604</v>
      </c>
      <c r="B606" s="32" t="str">
        <f t="shared" si="36"/>
        <v/>
      </c>
      <c r="C606" s="32">
        <f t="shared" si="37"/>
        <v>35</v>
      </c>
      <c r="D606" s="1" t="str">
        <f ca="1">IF($B606&gt;rounds,"",OFFSET(AllPairings!D$1,startRow-1+$A606,0))</f>
        <v/>
      </c>
      <c r="E606" s="1" t="str">
        <f ca="1">IF($B606&gt;rounds,"",OFFSET(AllPairings!E$1,startRow-1+$A606,0))</f>
        <v/>
      </c>
      <c r="F606" s="46" t="e">
        <f ca="1">VLOOKUP($C606,OFFSET(ResultsInput!$B$2,($B606-1)*gamesPerRound,0,gamesPerRound,6),5,FALSE)</f>
        <v>#VALUE!</v>
      </c>
      <c r="G606" s="46" t="e">
        <f ca="1">VLOOKUP($C606,OFFSET(ResultsInput!$B$2,($B606-1)*gamesPerRound,0,gamesPerRound,6),6,FALSE)</f>
        <v>#VALUE!</v>
      </c>
      <c r="H606" s="87" t="str">
        <f t="shared" ca="1" si="38"/>
        <v/>
      </c>
    </row>
    <row r="607" spans="1:8" x14ac:dyDescent="0.2">
      <c r="A607" s="47">
        <f t="shared" si="32"/>
        <v>605</v>
      </c>
      <c r="B607" s="32" t="str">
        <f t="shared" si="36"/>
        <v/>
      </c>
      <c r="C607" s="32">
        <f t="shared" si="37"/>
        <v>36</v>
      </c>
      <c r="D607" s="1" t="str">
        <f ca="1">IF($B607&gt;rounds,"",OFFSET(AllPairings!D$1,startRow-1+$A607,0))</f>
        <v/>
      </c>
      <c r="E607" s="1" t="str">
        <f ca="1">IF($B607&gt;rounds,"",OFFSET(AllPairings!E$1,startRow-1+$A607,0))</f>
        <v/>
      </c>
      <c r="F607" s="46" t="e">
        <f ca="1">VLOOKUP($C607,OFFSET(ResultsInput!$B$2,($B607-1)*gamesPerRound,0,gamesPerRound,6),5,FALSE)</f>
        <v>#VALUE!</v>
      </c>
      <c r="G607" s="46" t="e">
        <f ca="1">VLOOKUP($C607,OFFSET(ResultsInput!$B$2,($B607-1)*gamesPerRound,0,gamesPerRound,6),6,FALSE)</f>
        <v>#VALUE!</v>
      </c>
      <c r="H607" s="87" t="str">
        <f t="shared" ca="1" si="38"/>
        <v/>
      </c>
    </row>
    <row r="608" spans="1:8" x14ac:dyDescent="0.2">
      <c r="A608" s="47">
        <f t="shared" si="32"/>
        <v>606</v>
      </c>
      <c r="B608" s="32" t="str">
        <f t="shared" si="36"/>
        <v/>
      </c>
      <c r="C608" s="32">
        <f t="shared" si="37"/>
        <v>37</v>
      </c>
      <c r="D608" s="1" t="str">
        <f ca="1">IF($B608&gt;rounds,"",OFFSET(AllPairings!D$1,startRow-1+$A608,0))</f>
        <v/>
      </c>
      <c r="E608" s="1" t="str">
        <f ca="1">IF($B608&gt;rounds,"",OFFSET(AllPairings!E$1,startRow-1+$A608,0))</f>
        <v/>
      </c>
      <c r="F608" s="46" t="e">
        <f ca="1">VLOOKUP($C608,OFFSET(ResultsInput!$B$2,($B608-1)*gamesPerRound,0,gamesPerRound,6),5,FALSE)</f>
        <v>#VALUE!</v>
      </c>
      <c r="G608" s="46" t="e">
        <f ca="1">VLOOKUP($C608,OFFSET(ResultsInput!$B$2,($B608-1)*gamesPerRound,0,gamesPerRound,6),6,FALSE)</f>
        <v>#VALUE!</v>
      </c>
      <c r="H608" s="87" t="str">
        <f t="shared" ca="1" si="38"/>
        <v/>
      </c>
    </row>
    <row r="609" spans="1:8" x14ac:dyDescent="0.2">
      <c r="A609" s="47">
        <f t="shared" si="32"/>
        <v>607</v>
      </c>
      <c r="B609" s="32" t="str">
        <f t="shared" si="36"/>
        <v/>
      </c>
      <c r="C609" s="32">
        <f t="shared" si="37"/>
        <v>38</v>
      </c>
      <c r="D609" s="1" t="str">
        <f ca="1">IF($B609&gt;rounds,"",OFFSET(AllPairings!D$1,startRow-1+$A609,0))</f>
        <v/>
      </c>
      <c r="E609" s="1" t="str">
        <f ca="1">IF($B609&gt;rounds,"",OFFSET(AllPairings!E$1,startRow-1+$A609,0))</f>
        <v/>
      </c>
      <c r="F609" s="46" t="e">
        <f ca="1">VLOOKUP($C609,OFFSET(ResultsInput!$B$2,($B609-1)*gamesPerRound,0,gamesPerRound,6),5,FALSE)</f>
        <v>#VALUE!</v>
      </c>
      <c r="G609" s="46" t="e">
        <f ca="1">VLOOKUP($C609,OFFSET(ResultsInput!$B$2,($B609-1)*gamesPerRound,0,gamesPerRound,6),6,FALSE)</f>
        <v>#VALUE!</v>
      </c>
      <c r="H609" s="87" t="str">
        <f t="shared" ca="1" si="38"/>
        <v/>
      </c>
    </row>
    <row r="610" spans="1:8" x14ac:dyDescent="0.2">
      <c r="A610" s="47">
        <f t="shared" si="32"/>
        <v>608</v>
      </c>
      <c r="B610" s="32" t="str">
        <f t="shared" si="36"/>
        <v/>
      </c>
      <c r="C610" s="32">
        <f t="shared" si="37"/>
        <v>39</v>
      </c>
      <c r="D610" s="1" t="str">
        <f ca="1">IF($B610&gt;rounds,"",OFFSET(AllPairings!D$1,startRow-1+$A610,0))</f>
        <v/>
      </c>
      <c r="E610" s="1" t="str">
        <f ca="1">IF($B610&gt;rounds,"",OFFSET(AllPairings!E$1,startRow-1+$A610,0))</f>
        <v/>
      </c>
      <c r="F610" s="46" t="e">
        <f ca="1">VLOOKUP($C610,OFFSET(ResultsInput!$B$2,($B610-1)*gamesPerRound,0,gamesPerRound,6),5,FALSE)</f>
        <v>#VALUE!</v>
      </c>
      <c r="G610" s="46" t="e">
        <f ca="1">VLOOKUP($C610,OFFSET(ResultsInput!$B$2,($B610-1)*gamesPerRound,0,gamesPerRound,6),6,FALSE)</f>
        <v>#VALUE!</v>
      </c>
      <c r="H610" s="87" t="str">
        <f t="shared" ca="1" si="38"/>
        <v/>
      </c>
    </row>
    <row r="611" spans="1:8" x14ac:dyDescent="0.2">
      <c r="A611" s="47">
        <f t="shared" ref="A611:A674" si="39">A610+1</f>
        <v>609</v>
      </c>
      <c r="B611" s="32" t="str">
        <f t="shared" si="36"/>
        <v/>
      </c>
      <c r="C611" s="32">
        <f t="shared" si="37"/>
        <v>40</v>
      </c>
      <c r="D611" s="1" t="str">
        <f ca="1">IF($B611&gt;rounds,"",OFFSET(AllPairings!D$1,startRow-1+$A611,0))</f>
        <v/>
      </c>
      <c r="E611" s="1" t="str">
        <f ca="1">IF($B611&gt;rounds,"",OFFSET(AllPairings!E$1,startRow-1+$A611,0))</f>
        <v/>
      </c>
      <c r="F611" s="46" t="e">
        <f ca="1">VLOOKUP($C611,OFFSET(ResultsInput!$B$2,($B611-1)*gamesPerRound,0,gamesPerRound,6),5,FALSE)</f>
        <v>#VALUE!</v>
      </c>
      <c r="G611" s="46" t="e">
        <f ca="1">VLOOKUP($C611,OFFSET(ResultsInput!$B$2,($B611-1)*gamesPerRound,0,gamesPerRound,6),6,FALSE)</f>
        <v>#VALUE!</v>
      </c>
      <c r="H611" s="87" t="str">
        <f t="shared" ca="1" si="38"/>
        <v/>
      </c>
    </row>
    <row r="612" spans="1:8" x14ac:dyDescent="0.2">
      <c r="A612" s="47">
        <f t="shared" si="39"/>
        <v>610</v>
      </c>
      <c r="B612" s="32" t="str">
        <f t="shared" si="36"/>
        <v/>
      </c>
      <c r="C612" s="32">
        <f t="shared" si="37"/>
        <v>41</v>
      </c>
      <c r="D612" s="1" t="str">
        <f ca="1">IF($B612&gt;rounds,"",OFFSET(AllPairings!D$1,startRow-1+$A612,0))</f>
        <v/>
      </c>
      <c r="E612" s="1" t="str">
        <f ca="1">IF($B612&gt;rounds,"",OFFSET(AllPairings!E$1,startRow-1+$A612,0))</f>
        <v/>
      </c>
      <c r="F612" s="46" t="e">
        <f ca="1">VLOOKUP($C612,OFFSET(ResultsInput!$B$2,($B612-1)*gamesPerRound,0,gamesPerRound,6),5,FALSE)</f>
        <v>#VALUE!</v>
      </c>
      <c r="G612" s="46" t="e">
        <f ca="1">VLOOKUP($C612,OFFSET(ResultsInput!$B$2,($B612-1)*gamesPerRound,0,gamesPerRound,6),6,FALSE)</f>
        <v>#VALUE!</v>
      </c>
      <c r="H612" s="87" t="str">
        <f t="shared" ca="1" si="38"/>
        <v/>
      </c>
    </row>
    <row r="613" spans="1:8" x14ac:dyDescent="0.2">
      <c r="A613" s="47">
        <f t="shared" si="39"/>
        <v>611</v>
      </c>
      <c r="B613" s="32" t="str">
        <f t="shared" si="36"/>
        <v/>
      </c>
      <c r="C613" s="32">
        <f t="shared" si="37"/>
        <v>42</v>
      </c>
      <c r="D613" s="1" t="str">
        <f ca="1">IF($B613&gt;rounds,"",OFFSET(AllPairings!D$1,startRow-1+$A613,0))</f>
        <v/>
      </c>
      <c r="E613" s="1" t="str">
        <f ca="1">IF($B613&gt;rounds,"",OFFSET(AllPairings!E$1,startRow-1+$A613,0))</f>
        <v/>
      </c>
      <c r="F613" s="46" t="e">
        <f ca="1">VLOOKUP($C613,OFFSET(ResultsInput!$B$2,($B613-1)*gamesPerRound,0,gamesPerRound,6),5,FALSE)</f>
        <v>#VALUE!</v>
      </c>
      <c r="G613" s="46" t="e">
        <f ca="1">VLOOKUP($C613,OFFSET(ResultsInput!$B$2,($B613-1)*gamesPerRound,0,gamesPerRound,6),6,FALSE)</f>
        <v>#VALUE!</v>
      </c>
      <c r="H613" s="87" t="str">
        <f t="shared" ca="1" si="38"/>
        <v/>
      </c>
    </row>
    <row r="614" spans="1:8" x14ac:dyDescent="0.2">
      <c r="A614" s="47">
        <f t="shared" si="39"/>
        <v>612</v>
      </c>
      <c r="B614" s="32" t="str">
        <f t="shared" si="36"/>
        <v/>
      </c>
      <c r="C614" s="32">
        <f t="shared" si="37"/>
        <v>43</v>
      </c>
      <c r="D614" s="1" t="str">
        <f ca="1">IF($B614&gt;rounds,"",OFFSET(AllPairings!D$1,startRow-1+$A614,0))</f>
        <v/>
      </c>
      <c r="E614" s="1" t="str">
        <f ca="1">IF($B614&gt;rounds,"",OFFSET(AllPairings!E$1,startRow-1+$A614,0))</f>
        <v/>
      </c>
      <c r="F614" s="46" t="e">
        <f ca="1">VLOOKUP($C614,OFFSET(ResultsInput!$B$2,($B614-1)*gamesPerRound,0,gamesPerRound,6),5,FALSE)</f>
        <v>#VALUE!</v>
      </c>
      <c r="G614" s="46" t="e">
        <f ca="1">VLOOKUP($C614,OFFSET(ResultsInput!$B$2,($B614-1)*gamesPerRound,0,gamesPerRound,6),6,FALSE)</f>
        <v>#VALUE!</v>
      </c>
      <c r="H614" s="87" t="str">
        <f t="shared" ca="1" si="38"/>
        <v/>
      </c>
    </row>
    <row r="615" spans="1:8" x14ac:dyDescent="0.2">
      <c r="A615" s="47">
        <f t="shared" si="39"/>
        <v>613</v>
      </c>
      <c r="B615" s="32" t="str">
        <f t="shared" si="36"/>
        <v/>
      </c>
      <c r="C615" s="32">
        <f t="shared" si="37"/>
        <v>44</v>
      </c>
      <c r="D615" s="1" t="str">
        <f ca="1">IF($B615&gt;rounds,"",OFFSET(AllPairings!D$1,startRow-1+$A615,0))</f>
        <v/>
      </c>
      <c r="E615" s="1" t="str">
        <f ca="1">IF($B615&gt;rounds,"",OFFSET(AllPairings!E$1,startRow-1+$A615,0))</f>
        <v/>
      </c>
      <c r="F615" s="46" t="e">
        <f ca="1">VLOOKUP($C615,OFFSET(ResultsInput!$B$2,($B615-1)*gamesPerRound,0,gamesPerRound,6),5,FALSE)</f>
        <v>#VALUE!</v>
      </c>
      <c r="G615" s="46" t="e">
        <f ca="1">VLOOKUP($C615,OFFSET(ResultsInput!$B$2,($B615-1)*gamesPerRound,0,gamesPerRound,6),6,FALSE)</f>
        <v>#VALUE!</v>
      </c>
      <c r="H615" s="87" t="str">
        <f t="shared" ca="1" si="38"/>
        <v/>
      </c>
    </row>
    <row r="616" spans="1:8" x14ac:dyDescent="0.2">
      <c r="A616" s="47">
        <f t="shared" si="39"/>
        <v>614</v>
      </c>
      <c r="B616" s="32" t="str">
        <f t="shared" si="36"/>
        <v/>
      </c>
      <c r="C616" s="32">
        <f t="shared" si="37"/>
        <v>45</v>
      </c>
      <c r="D616" s="1" t="str">
        <f ca="1">IF($B616&gt;rounds,"",OFFSET(AllPairings!D$1,startRow-1+$A616,0))</f>
        <v/>
      </c>
      <c r="E616" s="1" t="str">
        <f ca="1">IF($B616&gt;rounds,"",OFFSET(AllPairings!E$1,startRow-1+$A616,0))</f>
        <v/>
      </c>
      <c r="F616" s="46" t="e">
        <f ca="1">VLOOKUP($C616,OFFSET(ResultsInput!$B$2,($B616-1)*gamesPerRound,0,gamesPerRound,6),5,FALSE)</f>
        <v>#VALUE!</v>
      </c>
      <c r="G616" s="46" t="e">
        <f ca="1">VLOOKUP($C616,OFFSET(ResultsInput!$B$2,($B616-1)*gamesPerRound,0,gamesPerRound,6),6,FALSE)</f>
        <v>#VALUE!</v>
      </c>
      <c r="H616" s="87" t="str">
        <f t="shared" ca="1" si="38"/>
        <v/>
      </c>
    </row>
    <row r="617" spans="1:8" x14ac:dyDescent="0.2">
      <c r="A617" s="47">
        <f t="shared" si="39"/>
        <v>615</v>
      </c>
      <c r="B617" s="32" t="str">
        <f t="shared" si="36"/>
        <v/>
      </c>
      <c r="C617" s="32">
        <f t="shared" si="37"/>
        <v>46</v>
      </c>
      <c r="D617" s="1" t="str">
        <f ca="1">IF($B617&gt;rounds,"",OFFSET(AllPairings!D$1,startRow-1+$A617,0))</f>
        <v/>
      </c>
      <c r="E617" s="1" t="str">
        <f ca="1">IF($B617&gt;rounds,"",OFFSET(AllPairings!E$1,startRow-1+$A617,0))</f>
        <v/>
      </c>
      <c r="F617" s="46" t="e">
        <f ca="1">VLOOKUP($C617,OFFSET(ResultsInput!$B$2,($B617-1)*gamesPerRound,0,gamesPerRound,6),5,FALSE)</f>
        <v>#VALUE!</v>
      </c>
      <c r="G617" s="46" t="e">
        <f ca="1">VLOOKUP($C617,OFFSET(ResultsInput!$B$2,($B617-1)*gamesPerRound,0,gamesPerRound,6),6,FALSE)</f>
        <v>#VALUE!</v>
      </c>
      <c r="H617" s="87" t="str">
        <f t="shared" ca="1" si="38"/>
        <v/>
      </c>
    </row>
    <row r="618" spans="1:8" x14ac:dyDescent="0.2">
      <c r="A618" s="47">
        <f t="shared" si="39"/>
        <v>616</v>
      </c>
      <c r="B618" s="32" t="str">
        <f t="shared" si="36"/>
        <v/>
      </c>
      <c r="C618" s="32">
        <f t="shared" si="37"/>
        <v>47</v>
      </c>
      <c r="D618" s="1" t="str">
        <f ca="1">IF($B618&gt;rounds,"",OFFSET(AllPairings!D$1,startRow-1+$A618,0))</f>
        <v/>
      </c>
      <c r="E618" s="1" t="str">
        <f ca="1">IF($B618&gt;rounds,"",OFFSET(AllPairings!E$1,startRow-1+$A618,0))</f>
        <v/>
      </c>
      <c r="F618" s="46" t="e">
        <f ca="1">VLOOKUP($C618,OFFSET(ResultsInput!$B$2,($B618-1)*gamesPerRound,0,gamesPerRound,6),5,FALSE)</f>
        <v>#VALUE!</v>
      </c>
      <c r="G618" s="46" t="e">
        <f ca="1">VLOOKUP($C618,OFFSET(ResultsInput!$B$2,($B618-1)*gamesPerRound,0,gamesPerRound,6),6,FALSE)</f>
        <v>#VALUE!</v>
      </c>
      <c r="H618" s="87" t="str">
        <f t="shared" ca="1" si="38"/>
        <v/>
      </c>
    </row>
    <row r="619" spans="1:8" x14ac:dyDescent="0.2">
      <c r="A619" s="47">
        <f t="shared" si="39"/>
        <v>617</v>
      </c>
      <c r="B619" s="32" t="str">
        <f t="shared" si="36"/>
        <v/>
      </c>
      <c r="C619" s="32">
        <f t="shared" si="37"/>
        <v>48</v>
      </c>
      <c r="D619" s="1" t="str">
        <f ca="1">IF($B619&gt;rounds,"",OFFSET(AllPairings!D$1,startRow-1+$A619,0))</f>
        <v/>
      </c>
      <c r="E619" s="1" t="str">
        <f ca="1">IF($B619&gt;rounds,"",OFFSET(AllPairings!E$1,startRow-1+$A619,0))</f>
        <v/>
      </c>
      <c r="F619" s="46" t="e">
        <f ca="1">VLOOKUP($C619,OFFSET(ResultsInput!$B$2,($B619-1)*gamesPerRound,0,gamesPerRound,6),5,FALSE)</f>
        <v>#VALUE!</v>
      </c>
      <c r="G619" s="46" t="e">
        <f ca="1">VLOOKUP($C619,OFFSET(ResultsInput!$B$2,($B619-1)*gamesPerRound,0,gamesPerRound,6),6,FALSE)</f>
        <v>#VALUE!</v>
      </c>
      <c r="H619" s="87" t="str">
        <f t="shared" ca="1" si="38"/>
        <v/>
      </c>
    </row>
    <row r="620" spans="1:8" x14ac:dyDescent="0.2">
      <c r="A620" s="47">
        <f t="shared" si="39"/>
        <v>618</v>
      </c>
      <c r="B620" s="32" t="str">
        <f t="shared" si="36"/>
        <v/>
      </c>
      <c r="C620" s="32">
        <f t="shared" si="37"/>
        <v>49</v>
      </c>
      <c r="D620" s="1" t="str">
        <f ca="1">IF($B620&gt;rounds,"",OFFSET(AllPairings!D$1,startRow-1+$A620,0))</f>
        <v/>
      </c>
      <c r="E620" s="1" t="str">
        <f ca="1">IF($B620&gt;rounds,"",OFFSET(AllPairings!E$1,startRow-1+$A620,0))</f>
        <v/>
      </c>
      <c r="F620" s="46" t="e">
        <f ca="1">VLOOKUP($C620,OFFSET(ResultsInput!$B$2,($B620-1)*gamesPerRound,0,gamesPerRound,6),5,FALSE)</f>
        <v>#VALUE!</v>
      </c>
      <c r="G620" s="46" t="e">
        <f ca="1">VLOOKUP($C620,OFFSET(ResultsInput!$B$2,($B620-1)*gamesPerRound,0,gamesPerRound,6),6,FALSE)</f>
        <v>#VALUE!</v>
      </c>
      <c r="H620" s="87" t="str">
        <f t="shared" ca="1" si="38"/>
        <v/>
      </c>
    </row>
    <row r="621" spans="1:8" x14ac:dyDescent="0.2">
      <c r="A621" s="47">
        <f t="shared" si="39"/>
        <v>619</v>
      </c>
      <c r="B621" s="32" t="str">
        <f t="shared" si="36"/>
        <v/>
      </c>
      <c r="C621" s="32">
        <f t="shared" si="37"/>
        <v>50</v>
      </c>
      <c r="D621" s="1" t="str">
        <f ca="1">IF($B621&gt;rounds,"",OFFSET(AllPairings!D$1,startRow-1+$A621,0))</f>
        <v/>
      </c>
      <c r="E621" s="1" t="str">
        <f ca="1">IF($B621&gt;rounds,"",OFFSET(AllPairings!E$1,startRow-1+$A621,0))</f>
        <v/>
      </c>
      <c r="F621" s="46" t="e">
        <f ca="1">VLOOKUP($C621,OFFSET(ResultsInput!$B$2,($B621-1)*gamesPerRound,0,gamesPerRound,6),5,FALSE)</f>
        <v>#VALUE!</v>
      </c>
      <c r="G621" s="46" t="e">
        <f ca="1">VLOOKUP($C621,OFFSET(ResultsInput!$B$2,($B621-1)*gamesPerRound,0,gamesPerRound,6),6,FALSE)</f>
        <v>#VALUE!</v>
      </c>
      <c r="H621" s="87" t="str">
        <f t="shared" ca="1" si="38"/>
        <v/>
      </c>
    </row>
    <row r="622" spans="1:8" x14ac:dyDescent="0.2">
      <c r="A622" s="47">
        <f t="shared" si="39"/>
        <v>620</v>
      </c>
      <c r="B622" s="32" t="str">
        <f t="shared" si="36"/>
        <v/>
      </c>
      <c r="C622" s="32">
        <f t="shared" si="37"/>
        <v>51</v>
      </c>
      <c r="D622" s="1" t="str">
        <f ca="1">IF($B622&gt;rounds,"",OFFSET(AllPairings!D$1,startRow-1+$A622,0))</f>
        <v/>
      </c>
      <c r="E622" s="1" t="str">
        <f ca="1">IF($B622&gt;rounds,"",OFFSET(AllPairings!E$1,startRow-1+$A622,0))</f>
        <v/>
      </c>
      <c r="F622" s="46" t="e">
        <f ca="1">VLOOKUP($C622,OFFSET(ResultsInput!$B$2,($B622-1)*gamesPerRound,0,gamesPerRound,6),5,FALSE)</f>
        <v>#VALUE!</v>
      </c>
      <c r="G622" s="46" t="e">
        <f ca="1">VLOOKUP($C622,OFFSET(ResultsInput!$B$2,($B622-1)*gamesPerRound,0,gamesPerRound,6),6,FALSE)</f>
        <v>#VALUE!</v>
      </c>
      <c r="H622" s="87" t="str">
        <f t="shared" ca="1" si="38"/>
        <v/>
      </c>
    </row>
    <row r="623" spans="1:8" x14ac:dyDescent="0.2">
      <c r="A623" s="47">
        <f t="shared" si="39"/>
        <v>621</v>
      </c>
      <c r="B623" s="32" t="str">
        <f t="shared" si="36"/>
        <v/>
      </c>
      <c r="C623" s="32">
        <f t="shared" si="37"/>
        <v>52</v>
      </c>
      <c r="D623" s="1" t="str">
        <f ca="1">IF($B623&gt;rounds,"",OFFSET(AllPairings!D$1,startRow-1+$A623,0))</f>
        <v/>
      </c>
      <c r="E623" s="1" t="str">
        <f ca="1">IF($B623&gt;rounds,"",OFFSET(AllPairings!E$1,startRow-1+$A623,0))</f>
        <v/>
      </c>
      <c r="F623" s="46" t="e">
        <f ca="1">VLOOKUP($C623,OFFSET(ResultsInput!$B$2,($B623-1)*gamesPerRound,0,gamesPerRound,6),5,FALSE)</f>
        <v>#VALUE!</v>
      </c>
      <c r="G623" s="46" t="e">
        <f ca="1">VLOOKUP($C623,OFFSET(ResultsInput!$B$2,($B623-1)*gamesPerRound,0,gamesPerRound,6),6,FALSE)</f>
        <v>#VALUE!</v>
      </c>
      <c r="H623" s="87" t="str">
        <f t="shared" ca="1" si="38"/>
        <v/>
      </c>
    </row>
    <row r="624" spans="1:8" x14ac:dyDescent="0.2">
      <c r="A624" s="47">
        <f t="shared" si="39"/>
        <v>622</v>
      </c>
      <c r="B624" s="32" t="str">
        <f t="shared" si="36"/>
        <v/>
      </c>
      <c r="C624" s="32">
        <f t="shared" si="37"/>
        <v>53</v>
      </c>
      <c r="D624" s="1" t="str">
        <f ca="1">IF($B624&gt;rounds,"",OFFSET(AllPairings!D$1,startRow-1+$A624,0))</f>
        <v/>
      </c>
      <c r="E624" s="1" t="str">
        <f ca="1">IF($B624&gt;rounds,"",OFFSET(AllPairings!E$1,startRow-1+$A624,0))</f>
        <v/>
      </c>
      <c r="F624" s="46" t="e">
        <f ca="1">VLOOKUP($C624,OFFSET(ResultsInput!$B$2,($B624-1)*gamesPerRound,0,gamesPerRound,6),5,FALSE)</f>
        <v>#VALUE!</v>
      </c>
      <c r="G624" s="46" t="e">
        <f ca="1">VLOOKUP($C624,OFFSET(ResultsInput!$B$2,($B624-1)*gamesPerRound,0,gamesPerRound,6),6,FALSE)</f>
        <v>#VALUE!</v>
      </c>
      <c r="H624" s="87" t="str">
        <f t="shared" ca="1" si="38"/>
        <v/>
      </c>
    </row>
    <row r="625" spans="1:8" x14ac:dyDescent="0.2">
      <c r="A625" s="47">
        <f t="shared" si="39"/>
        <v>623</v>
      </c>
      <c r="B625" s="32" t="str">
        <f t="shared" si="36"/>
        <v/>
      </c>
      <c r="C625" s="32">
        <f t="shared" si="37"/>
        <v>54</v>
      </c>
      <c r="D625" s="1" t="str">
        <f ca="1">IF($B625&gt;rounds,"",OFFSET(AllPairings!D$1,startRow-1+$A625,0))</f>
        <v/>
      </c>
      <c r="E625" s="1" t="str">
        <f ca="1">IF($B625&gt;rounds,"",OFFSET(AllPairings!E$1,startRow-1+$A625,0))</f>
        <v/>
      </c>
      <c r="F625" s="46" t="e">
        <f ca="1">VLOOKUP($C625,OFFSET(ResultsInput!$B$2,($B625-1)*gamesPerRound,0,gamesPerRound,6),5,FALSE)</f>
        <v>#VALUE!</v>
      </c>
      <c r="G625" s="46" t="e">
        <f ca="1">VLOOKUP($C625,OFFSET(ResultsInput!$B$2,($B625-1)*gamesPerRound,0,gamesPerRound,6),6,FALSE)</f>
        <v>#VALUE!</v>
      </c>
      <c r="H625" s="87" t="str">
        <f t="shared" ca="1" si="38"/>
        <v/>
      </c>
    </row>
    <row r="626" spans="1:8" x14ac:dyDescent="0.2">
      <c r="A626" s="47">
        <f t="shared" si="39"/>
        <v>624</v>
      </c>
      <c r="B626" s="32" t="str">
        <f t="shared" si="36"/>
        <v/>
      </c>
      <c r="C626" s="32">
        <f t="shared" si="37"/>
        <v>55</v>
      </c>
      <c r="D626" s="1" t="str">
        <f ca="1">IF($B626&gt;rounds,"",OFFSET(AllPairings!D$1,startRow-1+$A626,0))</f>
        <v/>
      </c>
      <c r="E626" s="1" t="str">
        <f ca="1">IF($B626&gt;rounds,"",OFFSET(AllPairings!E$1,startRow-1+$A626,0))</f>
        <v/>
      </c>
      <c r="F626" s="46" t="e">
        <f ca="1">VLOOKUP($C626,OFFSET(ResultsInput!$B$2,($B626-1)*gamesPerRound,0,gamesPerRound,6),5,FALSE)</f>
        <v>#VALUE!</v>
      </c>
      <c r="G626" s="46" t="e">
        <f ca="1">VLOOKUP($C626,OFFSET(ResultsInput!$B$2,($B626-1)*gamesPerRound,0,gamesPerRound,6),6,FALSE)</f>
        <v>#VALUE!</v>
      </c>
      <c r="H626" s="87" t="str">
        <f t="shared" ca="1" si="38"/>
        <v/>
      </c>
    </row>
    <row r="627" spans="1:8" x14ac:dyDescent="0.2">
      <c r="A627" s="47">
        <f t="shared" si="39"/>
        <v>625</v>
      </c>
      <c r="B627" s="32" t="str">
        <f t="shared" si="36"/>
        <v/>
      </c>
      <c r="C627" s="32">
        <f t="shared" si="37"/>
        <v>56</v>
      </c>
      <c r="D627" s="1" t="str">
        <f ca="1">IF($B627&gt;rounds,"",OFFSET(AllPairings!D$1,startRow-1+$A627,0))</f>
        <v/>
      </c>
      <c r="E627" s="1" t="str">
        <f ca="1">IF($B627&gt;rounds,"",OFFSET(AllPairings!E$1,startRow-1+$A627,0))</f>
        <v/>
      </c>
      <c r="F627" s="46" t="e">
        <f ca="1">VLOOKUP($C627,OFFSET(ResultsInput!$B$2,($B627-1)*gamesPerRound,0,gamesPerRound,6),5,FALSE)</f>
        <v>#VALUE!</v>
      </c>
      <c r="G627" s="46" t="e">
        <f ca="1">VLOOKUP($C627,OFFSET(ResultsInput!$B$2,($B627-1)*gamesPerRound,0,gamesPerRound,6),6,FALSE)</f>
        <v>#VALUE!</v>
      </c>
      <c r="H627" s="87" t="str">
        <f t="shared" ca="1" si="38"/>
        <v/>
      </c>
    </row>
    <row r="628" spans="1:8" x14ac:dyDescent="0.2">
      <c r="A628" s="47">
        <f t="shared" si="39"/>
        <v>626</v>
      </c>
      <c r="B628" s="32" t="str">
        <f t="shared" si="36"/>
        <v/>
      </c>
      <c r="C628" s="32">
        <f t="shared" si="37"/>
        <v>57</v>
      </c>
      <c r="D628" s="1" t="str">
        <f ca="1">IF($B628&gt;rounds,"",OFFSET(AllPairings!D$1,startRow-1+$A628,0))</f>
        <v/>
      </c>
      <c r="E628" s="1" t="str">
        <f ca="1">IF($B628&gt;rounds,"",OFFSET(AllPairings!E$1,startRow-1+$A628,0))</f>
        <v/>
      </c>
      <c r="F628" s="46" t="e">
        <f ca="1">VLOOKUP($C628,OFFSET(ResultsInput!$B$2,($B628-1)*gamesPerRound,0,gamesPerRound,6),5,FALSE)</f>
        <v>#VALUE!</v>
      </c>
      <c r="G628" s="46" t="e">
        <f ca="1">VLOOKUP($C628,OFFSET(ResultsInput!$B$2,($B628-1)*gamesPerRound,0,gamesPerRound,6),6,FALSE)</f>
        <v>#VALUE!</v>
      </c>
      <c r="H628" s="87" t="str">
        <f t="shared" ca="1" si="38"/>
        <v/>
      </c>
    </row>
    <row r="629" spans="1:8" x14ac:dyDescent="0.2">
      <c r="A629" s="47">
        <f t="shared" si="39"/>
        <v>627</v>
      </c>
      <c r="B629" s="32" t="str">
        <f t="shared" si="36"/>
        <v/>
      </c>
      <c r="C629" s="32">
        <f t="shared" si="37"/>
        <v>58</v>
      </c>
      <c r="D629" s="1" t="str">
        <f ca="1">IF($B629&gt;rounds,"",OFFSET(AllPairings!D$1,startRow-1+$A629,0))</f>
        <v/>
      </c>
      <c r="E629" s="1" t="str">
        <f ca="1">IF($B629&gt;rounds,"",OFFSET(AllPairings!E$1,startRow-1+$A629,0))</f>
        <v/>
      </c>
      <c r="F629" s="46" t="e">
        <f ca="1">VLOOKUP($C629,OFFSET(ResultsInput!$B$2,($B629-1)*gamesPerRound,0,gamesPerRound,6),5,FALSE)</f>
        <v>#VALUE!</v>
      </c>
      <c r="G629" s="46" t="e">
        <f ca="1">VLOOKUP($C629,OFFSET(ResultsInput!$B$2,($B629-1)*gamesPerRound,0,gamesPerRound,6),6,FALSE)</f>
        <v>#VALUE!</v>
      </c>
      <c r="H629" s="87" t="str">
        <f t="shared" ca="1" si="38"/>
        <v/>
      </c>
    </row>
    <row r="630" spans="1:8" x14ac:dyDescent="0.2">
      <c r="A630" s="47">
        <f t="shared" si="39"/>
        <v>628</v>
      </c>
      <c r="B630" s="32" t="str">
        <f t="shared" si="36"/>
        <v/>
      </c>
      <c r="C630" s="32">
        <f t="shared" si="37"/>
        <v>59</v>
      </c>
      <c r="D630" s="1" t="str">
        <f ca="1">IF($B630&gt;rounds,"",OFFSET(AllPairings!D$1,startRow-1+$A630,0))</f>
        <v/>
      </c>
      <c r="E630" s="1" t="str">
        <f ca="1">IF($B630&gt;rounds,"",OFFSET(AllPairings!E$1,startRow-1+$A630,0))</f>
        <v/>
      </c>
      <c r="F630" s="46" t="e">
        <f ca="1">VLOOKUP($C630,OFFSET(ResultsInput!$B$2,($B630-1)*gamesPerRound,0,gamesPerRound,6),5,FALSE)</f>
        <v>#VALUE!</v>
      </c>
      <c r="G630" s="46" t="e">
        <f ca="1">VLOOKUP($C630,OFFSET(ResultsInput!$B$2,($B630-1)*gamesPerRound,0,gamesPerRound,6),6,FALSE)</f>
        <v>#VALUE!</v>
      </c>
      <c r="H630" s="87" t="str">
        <f t="shared" ca="1" si="38"/>
        <v/>
      </c>
    </row>
    <row r="631" spans="1:8" x14ac:dyDescent="0.2">
      <c r="A631" s="47">
        <f t="shared" si="39"/>
        <v>629</v>
      </c>
      <c r="B631" s="32" t="str">
        <f t="shared" si="36"/>
        <v/>
      </c>
      <c r="C631" s="32">
        <f t="shared" si="37"/>
        <v>60</v>
      </c>
      <c r="D631" s="1" t="str">
        <f ca="1">IF($B631&gt;rounds,"",OFFSET(AllPairings!D$1,startRow-1+$A631,0))</f>
        <v/>
      </c>
      <c r="E631" s="1" t="str">
        <f ca="1">IF($B631&gt;rounds,"",OFFSET(AllPairings!E$1,startRow-1+$A631,0))</f>
        <v/>
      </c>
      <c r="F631" s="46" t="e">
        <f ca="1">VLOOKUP($C631,OFFSET(ResultsInput!$B$2,($B631-1)*gamesPerRound,0,gamesPerRound,6),5,FALSE)</f>
        <v>#VALUE!</v>
      </c>
      <c r="G631" s="46" t="e">
        <f ca="1">VLOOKUP($C631,OFFSET(ResultsInput!$B$2,($B631-1)*gamesPerRound,0,gamesPerRound,6),6,FALSE)</f>
        <v>#VALUE!</v>
      </c>
      <c r="H631" s="87" t="str">
        <f t="shared" ca="1" si="38"/>
        <v/>
      </c>
    </row>
    <row r="632" spans="1:8" x14ac:dyDescent="0.2">
      <c r="A632" s="47">
        <f t="shared" si="39"/>
        <v>630</v>
      </c>
      <c r="B632" s="32" t="str">
        <f t="shared" si="36"/>
        <v/>
      </c>
      <c r="C632" s="32">
        <f t="shared" si="37"/>
        <v>61</v>
      </c>
      <c r="D632" s="1" t="str">
        <f ca="1">IF($B632&gt;rounds,"",OFFSET(AllPairings!D$1,startRow-1+$A632,0))</f>
        <v/>
      </c>
      <c r="E632" s="1" t="str">
        <f ca="1">IF($B632&gt;rounds,"",OFFSET(AllPairings!E$1,startRow-1+$A632,0))</f>
        <v/>
      </c>
      <c r="F632" s="46" t="e">
        <f ca="1">VLOOKUP($C632,OFFSET(ResultsInput!$B$2,($B632-1)*gamesPerRound,0,gamesPerRound,6),5,FALSE)</f>
        <v>#VALUE!</v>
      </c>
      <c r="G632" s="46" t="e">
        <f ca="1">VLOOKUP($C632,OFFSET(ResultsInput!$B$2,($B632-1)*gamesPerRound,0,gamesPerRound,6),6,FALSE)</f>
        <v>#VALUE!</v>
      </c>
      <c r="H632" s="87" t="str">
        <f t="shared" ca="1" si="38"/>
        <v/>
      </c>
    </row>
    <row r="633" spans="1:8" x14ac:dyDescent="0.2">
      <c r="A633" s="47">
        <f t="shared" si="39"/>
        <v>631</v>
      </c>
      <c r="B633" s="32" t="str">
        <f t="shared" si="36"/>
        <v/>
      </c>
      <c r="C633" s="32">
        <f t="shared" si="37"/>
        <v>62</v>
      </c>
      <c r="D633" s="1" t="str">
        <f ca="1">IF($B633&gt;rounds,"",OFFSET(AllPairings!D$1,startRow-1+$A633,0))</f>
        <v/>
      </c>
      <c r="E633" s="1" t="str">
        <f ca="1">IF($B633&gt;rounds,"",OFFSET(AllPairings!E$1,startRow-1+$A633,0))</f>
        <v/>
      </c>
      <c r="F633" s="46" t="e">
        <f ca="1">VLOOKUP($C633,OFFSET(ResultsInput!$B$2,($B633-1)*gamesPerRound,0,gamesPerRound,6),5,FALSE)</f>
        <v>#VALUE!</v>
      </c>
      <c r="G633" s="46" t="e">
        <f ca="1">VLOOKUP($C633,OFFSET(ResultsInput!$B$2,($B633-1)*gamesPerRound,0,gamesPerRound,6),6,FALSE)</f>
        <v>#VALUE!</v>
      </c>
      <c r="H633" s="87" t="str">
        <f t="shared" ca="1" si="38"/>
        <v/>
      </c>
    </row>
    <row r="634" spans="1:8" x14ac:dyDescent="0.2">
      <c r="A634" s="47">
        <f t="shared" si="39"/>
        <v>632</v>
      </c>
      <c r="B634" s="32" t="str">
        <f t="shared" si="36"/>
        <v/>
      </c>
      <c r="C634" s="32">
        <f t="shared" si="37"/>
        <v>63</v>
      </c>
      <c r="D634" s="1" t="str">
        <f ca="1">IF($B634&gt;rounds,"",OFFSET(AllPairings!D$1,startRow-1+$A634,0))</f>
        <v/>
      </c>
      <c r="E634" s="1" t="str">
        <f ca="1">IF($B634&gt;rounds,"",OFFSET(AllPairings!E$1,startRow-1+$A634,0))</f>
        <v/>
      </c>
      <c r="F634" s="46" t="e">
        <f ca="1">VLOOKUP($C634,OFFSET(ResultsInput!$B$2,($B634-1)*gamesPerRound,0,gamesPerRound,6),5,FALSE)</f>
        <v>#VALUE!</v>
      </c>
      <c r="G634" s="46" t="e">
        <f ca="1">VLOOKUP($C634,OFFSET(ResultsInput!$B$2,($B634-1)*gamesPerRound,0,gamesPerRound,6),6,FALSE)</f>
        <v>#VALUE!</v>
      </c>
      <c r="H634" s="87" t="str">
        <f t="shared" ca="1" si="38"/>
        <v/>
      </c>
    </row>
    <row r="635" spans="1:8" x14ac:dyDescent="0.2">
      <c r="A635" s="47">
        <f t="shared" si="39"/>
        <v>633</v>
      </c>
      <c r="B635" s="32" t="str">
        <f t="shared" si="36"/>
        <v/>
      </c>
      <c r="C635" s="32">
        <f t="shared" si="37"/>
        <v>64</v>
      </c>
      <c r="D635" s="1" t="str">
        <f ca="1">IF($B635&gt;rounds,"",OFFSET(AllPairings!D$1,startRow-1+$A635,0))</f>
        <v/>
      </c>
      <c r="E635" s="1" t="str">
        <f ca="1">IF($B635&gt;rounds,"",OFFSET(AllPairings!E$1,startRow-1+$A635,0))</f>
        <v/>
      </c>
      <c r="F635" s="46" t="e">
        <f ca="1">VLOOKUP($C635,OFFSET(ResultsInput!$B$2,($B635-1)*gamesPerRound,0,gamesPerRound,6),5,FALSE)</f>
        <v>#VALUE!</v>
      </c>
      <c r="G635" s="46" t="e">
        <f ca="1">VLOOKUP($C635,OFFSET(ResultsInput!$B$2,($B635-1)*gamesPerRound,0,gamesPerRound,6),6,FALSE)</f>
        <v>#VALUE!</v>
      </c>
      <c r="H635" s="87" t="str">
        <f t="shared" ca="1" si="38"/>
        <v/>
      </c>
    </row>
    <row r="636" spans="1:8" x14ac:dyDescent="0.2">
      <c r="A636" s="47">
        <f t="shared" si="39"/>
        <v>634</v>
      </c>
      <c r="B636" s="32" t="str">
        <f t="shared" si="36"/>
        <v/>
      </c>
      <c r="C636" s="32">
        <f t="shared" si="37"/>
        <v>65</v>
      </c>
      <c r="D636" s="1" t="str">
        <f ca="1">IF($B636&gt;rounds,"",OFFSET(AllPairings!D$1,startRow-1+$A636,0))</f>
        <v/>
      </c>
      <c r="E636" s="1" t="str">
        <f ca="1">IF($B636&gt;rounds,"",OFFSET(AllPairings!E$1,startRow-1+$A636,0))</f>
        <v/>
      </c>
      <c r="F636" s="46" t="e">
        <f ca="1">VLOOKUP($C636,OFFSET(ResultsInput!$B$2,($B636-1)*gamesPerRound,0,gamesPerRound,6),5,FALSE)</f>
        <v>#VALUE!</v>
      </c>
      <c r="G636" s="46" t="e">
        <f ca="1">VLOOKUP($C636,OFFSET(ResultsInput!$B$2,($B636-1)*gamesPerRound,0,gamesPerRound,6),6,FALSE)</f>
        <v>#VALUE!</v>
      </c>
      <c r="H636" s="87" t="str">
        <f t="shared" ca="1" si="38"/>
        <v/>
      </c>
    </row>
    <row r="637" spans="1:8" x14ac:dyDescent="0.2">
      <c r="A637" s="47">
        <f t="shared" si="39"/>
        <v>635</v>
      </c>
      <c r="B637" s="32" t="str">
        <f t="shared" si="36"/>
        <v/>
      </c>
      <c r="C637" s="32">
        <f t="shared" si="37"/>
        <v>66</v>
      </c>
      <c r="D637" s="1" t="str">
        <f ca="1">IF($B637&gt;rounds,"",OFFSET(AllPairings!D$1,startRow-1+$A637,0))</f>
        <v/>
      </c>
      <c r="E637" s="1" t="str">
        <f ca="1">IF($B637&gt;rounds,"",OFFSET(AllPairings!E$1,startRow-1+$A637,0))</f>
        <v/>
      </c>
      <c r="F637" s="46" t="e">
        <f ca="1">VLOOKUP($C637,OFFSET(ResultsInput!$B$2,($B637-1)*gamesPerRound,0,gamesPerRound,6),5,FALSE)</f>
        <v>#VALUE!</v>
      </c>
      <c r="G637" s="46" t="e">
        <f ca="1">VLOOKUP($C637,OFFSET(ResultsInput!$B$2,($B637-1)*gamesPerRound,0,gamesPerRound,6),6,FALSE)</f>
        <v>#VALUE!</v>
      </c>
      <c r="H637" s="87" t="str">
        <f t="shared" ca="1" si="38"/>
        <v/>
      </c>
    </row>
    <row r="638" spans="1:8" x14ac:dyDescent="0.2">
      <c r="A638" s="47">
        <f t="shared" si="39"/>
        <v>636</v>
      </c>
      <c r="B638" s="32" t="str">
        <f t="shared" si="36"/>
        <v/>
      </c>
      <c r="C638" s="32">
        <f t="shared" si="37"/>
        <v>67</v>
      </c>
      <c r="D638" s="1" t="str">
        <f ca="1">IF($B638&gt;rounds,"",OFFSET(AllPairings!D$1,startRow-1+$A638,0))</f>
        <v/>
      </c>
      <c r="E638" s="1" t="str">
        <f ca="1">IF($B638&gt;rounds,"",OFFSET(AllPairings!E$1,startRow-1+$A638,0))</f>
        <v/>
      </c>
      <c r="F638" s="46" t="e">
        <f ca="1">VLOOKUP($C638,OFFSET(ResultsInput!$B$2,($B638-1)*gamesPerRound,0,gamesPerRound,6),5,FALSE)</f>
        <v>#VALUE!</v>
      </c>
      <c r="G638" s="46" t="e">
        <f ca="1">VLOOKUP($C638,OFFSET(ResultsInput!$B$2,($B638-1)*gamesPerRound,0,gamesPerRound,6),6,FALSE)</f>
        <v>#VALUE!</v>
      </c>
      <c r="H638" s="87" t="str">
        <f t="shared" ca="1" si="38"/>
        <v/>
      </c>
    </row>
    <row r="639" spans="1:8" x14ac:dyDescent="0.2">
      <c r="A639" s="47">
        <f t="shared" si="39"/>
        <v>637</v>
      </c>
      <c r="B639" s="32" t="str">
        <f t="shared" si="36"/>
        <v/>
      </c>
      <c r="C639" s="32">
        <f t="shared" si="37"/>
        <v>68</v>
      </c>
      <c r="D639" s="1" t="str">
        <f ca="1">IF($B639&gt;rounds,"",OFFSET(AllPairings!D$1,startRow-1+$A639,0))</f>
        <v/>
      </c>
      <c r="E639" s="1" t="str">
        <f ca="1">IF($B639&gt;rounds,"",OFFSET(AllPairings!E$1,startRow-1+$A639,0))</f>
        <v/>
      </c>
      <c r="F639" s="46" t="e">
        <f ca="1">VLOOKUP($C639,OFFSET(ResultsInput!$B$2,($B639-1)*gamesPerRound,0,gamesPerRound,6),5,FALSE)</f>
        <v>#VALUE!</v>
      </c>
      <c r="G639" s="46" t="e">
        <f ca="1">VLOOKUP($C639,OFFSET(ResultsInput!$B$2,($B639-1)*gamesPerRound,0,gamesPerRound,6),6,FALSE)</f>
        <v>#VALUE!</v>
      </c>
      <c r="H639" s="87" t="str">
        <f t="shared" ca="1" si="38"/>
        <v/>
      </c>
    </row>
    <row r="640" spans="1:8" x14ac:dyDescent="0.2">
      <c r="A640" s="47">
        <f t="shared" si="39"/>
        <v>638</v>
      </c>
      <c r="B640" s="32" t="str">
        <f t="shared" si="36"/>
        <v/>
      </c>
      <c r="C640" s="32">
        <f t="shared" si="37"/>
        <v>69</v>
      </c>
      <c r="D640" s="1" t="str">
        <f ca="1">IF($B640&gt;rounds,"",OFFSET(AllPairings!D$1,startRow-1+$A640,0))</f>
        <v/>
      </c>
      <c r="E640" s="1" t="str">
        <f ca="1">IF($B640&gt;rounds,"",OFFSET(AllPairings!E$1,startRow-1+$A640,0))</f>
        <v/>
      </c>
      <c r="F640" s="46" t="e">
        <f ca="1">VLOOKUP($C640,OFFSET(ResultsInput!$B$2,($B640-1)*gamesPerRound,0,gamesPerRound,6),5,FALSE)</f>
        <v>#VALUE!</v>
      </c>
      <c r="G640" s="46" t="e">
        <f ca="1">VLOOKUP($C640,OFFSET(ResultsInput!$B$2,($B640-1)*gamesPerRound,0,gamesPerRound,6),6,FALSE)</f>
        <v>#VALUE!</v>
      </c>
      <c r="H640" s="87" t="str">
        <f t="shared" ca="1" si="38"/>
        <v/>
      </c>
    </row>
    <row r="641" spans="1:8" x14ac:dyDescent="0.2">
      <c r="A641" s="47">
        <f t="shared" si="39"/>
        <v>639</v>
      </c>
      <c r="B641" s="32" t="str">
        <f t="shared" si="36"/>
        <v/>
      </c>
      <c r="C641" s="32">
        <f t="shared" si="37"/>
        <v>70</v>
      </c>
      <c r="D641" s="1" t="str">
        <f ca="1">IF($B641&gt;rounds,"",OFFSET(AllPairings!D$1,startRow-1+$A641,0))</f>
        <v/>
      </c>
      <c r="E641" s="1" t="str">
        <f ca="1">IF($B641&gt;rounds,"",OFFSET(AllPairings!E$1,startRow-1+$A641,0))</f>
        <v/>
      </c>
      <c r="F641" s="46" t="e">
        <f ca="1">VLOOKUP($C641,OFFSET(ResultsInput!$B$2,($B641-1)*gamesPerRound,0,gamesPerRound,6),5,FALSE)</f>
        <v>#VALUE!</v>
      </c>
      <c r="G641" s="46" t="e">
        <f ca="1">VLOOKUP($C641,OFFSET(ResultsInput!$B$2,($B641-1)*gamesPerRound,0,gamesPerRound,6),6,FALSE)</f>
        <v>#VALUE!</v>
      </c>
      <c r="H641" s="87" t="str">
        <f t="shared" ca="1" si="38"/>
        <v/>
      </c>
    </row>
    <row r="642" spans="1:8" x14ac:dyDescent="0.2">
      <c r="A642" s="47">
        <f t="shared" si="39"/>
        <v>640</v>
      </c>
      <c r="B642" s="32" t="str">
        <f t="shared" si="36"/>
        <v/>
      </c>
      <c r="C642" s="32">
        <f t="shared" si="37"/>
        <v>71</v>
      </c>
      <c r="D642" s="1" t="str">
        <f ca="1">IF($B642&gt;rounds,"",OFFSET(AllPairings!D$1,startRow-1+$A642,0))</f>
        <v/>
      </c>
      <c r="E642" s="1" t="str">
        <f ca="1">IF($B642&gt;rounds,"",OFFSET(AllPairings!E$1,startRow-1+$A642,0))</f>
        <v/>
      </c>
      <c r="F642" s="46" t="e">
        <f ca="1">VLOOKUP($C642,OFFSET(ResultsInput!$B$2,($B642-1)*gamesPerRound,0,gamesPerRound,6),5,FALSE)</f>
        <v>#VALUE!</v>
      </c>
      <c r="G642" s="46" t="e">
        <f ca="1">VLOOKUP($C642,OFFSET(ResultsInput!$B$2,($B642-1)*gamesPerRound,0,gamesPerRound,6),6,FALSE)</f>
        <v>#VALUE!</v>
      </c>
      <c r="H642" s="87" t="str">
        <f t="shared" ca="1" si="38"/>
        <v/>
      </c>
    </row>
    <row r="643" spans="1:8" x14ac:dyDescent="0.2">
      <c r="A643" s="47">
        <f t="shared" si="39"/>
        <v>641</v>
      </c>
      <c r="B643" s="32" t="str">
        <f t="shared" si="36"/>
        <v/>
      </c>
      <c r="C643" s="32">
        <f t="shared" si="37"/>
        <v>72</v>
      </c>
      <c r="D643" s="1" t="str">
        <f ca="1">IF($B643&gt;rounds,"",OFFSET(AllPairings!D$1,startRow-1+$A643,0))</f>
        <v/>
      </c>
      <c r="E643" s="1" t="str">
        <f ca="1">IF($B643&gt;rounds,"",OFFSET(AllPairings!E$1,startRow-1+$A643,0))</f>
        <v/>
      </c>
      <c r="F643" s="46" t="e">
        <f ca="1">VLOOKUP($C643,OFFSET(ResultsInput!$B$2,($B643-1)*gamesPerRound,0,gamesPerRound,6),5,FALSE)</f>
        <v>#VALUE!</v>
      </c>
      <c r="G643" s="46" t="e">
        <f ca="1">VLOOKUP($C643,OFFSET(ResultsInput!$B$2,($B643-1)*gamesPerRound,0,gamesPerRound,6),6,FALSE)</f>
        <v>#VALUE!</v>
      </c>
      <c r="H643" s="87" t="str">
        <f t="shared" ca="1" si="38"/>
        <v/>
      </c>
    </row>
    <row r="644" spans="1:8" x14ac:dyDescent="0.2">
      <c r="A644" s="47">
        <f t="shared" si="39"/>
        <v>642</v>
      </c>
      <c r="B644" s="32" t="str">
        <f t="shared" si="36"/>
        <v/>
      </c>
      <c r="C644" s="32">
        <f t="shared" si="37"/>
        <v>73</v>
      </c>
      <c r="D644" s="1" t="str">
        <f ca="1">IF($B644&gt;rounds,"",OFFSET(AllPairings!D$1,startRow-1+$A644,0))</f>
        <v/>
      </c>
      <c r="E644" s="1" t="str">
        <f ca="1">IF($B644&gt;rounds,"",OFFSET(AllPairings!E$1,startRow-1+$A644,0))</f>
        <v/>
      </c>
      <c r="F644" s="46" t="e">
        <f ca="1">VLOOKUP($C644,OFFSET(ResultsInput!$B$2,($B644-1)*gamesPerRound,0,gamesPerRound,6),5,FALSE)</f>
        <v>#VALUE!</v>
      </c>
      <c r="G644" s="46" t="e">
        <f ca="1">VLOOKUP($C644,OFFSET(ResultsInput!$B$2,($B644-1)*gamesPerRound,0,gamesPerRound,6),6,FALSE)</f>
        <v>#VALUE!</v>
      </c>
      <c r="H644" s="87" t="str">
        <f t="shared" ca="1" si="38"/>
        <v/>
      </c>
    </row>
    <row r="645" spans="1:8" x14ac:dyDescent="0.2">
      <c r="A645" s="47">
        <f t="shared" si="39"/>
        <v>643</v>
      </c>
      <c r="B645" s="32" t="str">
        <f t="shared" si="36"/>
        <v/>
      </c>
      <c r="C645" s="32">
        <f t="shared" si="37"/>
        <v>74</v>
      </c>
      <c r="D645" s="1" t="str">
        <f ca="1">IF($B645&gt;rounds,"",OFFSET(AllPairings!D$1,startRow-1+$A645,0))</f>
        <v/>
      </c>
      <c r="E645" s="1" t="str">
        <f ca="1">IF($B645&gt;rounds,"",OFFSET(AllPairings!E$1,startRow-1+$A645,0))</f>
        <v/>
      </c>
      <c r="F645" s="46" t="e">
        <f ca="1">VLOOKUP($C645,OFFSET(ResultsInput!$B$2,($B645-1)*gamesPerRound,0,gamesPerRound,6),5,FALSE)</f>
        <v>#VALUE!</v>
      </c>
      <c r="G645" s="46" t="e">
        <f ca="1">VLOOKUP($C645,OFFSET(ResultsInput!$B$2,($B645-1)*gamesPerRound,0,gamesPerRound,6),6,FALSE)</f>
        <v>#VALUE!</v>
      </c>
      <c r="H645" s="87" t="str">
        <f t="shared" ca="1" si="38"/>
        <v/>
      </c>
    </row>
    <row r="646" spans="1:8" x14ac:dyDescent="0.2">
      <c r="A646" s="47">
        <f t="shared" si="39"/>
        <v>644</v>
      </c>
      <c r="B646" s="32" t="str">
        <f t="shared" si="36"/>
        <v/>
      </c>
      <c r="C646" s="32">
        <f t="shared" si="37"/>
        <v>75</v>
      </c>
      <c r="D646" s="1" t="str">
        <f ca="1">IF($B646&gt;rounds,"",OFFSET(AllPairings!D$1,startRow-1+$A646,0))</f>
        <v/>
      </c>
      <c r="E646" s="1" t="str">
        <f ca="1">IF($B646&gt;rounds,"",OFFSET(AllPairings!E$1,startRow-1+$A646,0))</f>
        <v/>
      </c>
      <c r="F646" s="46" t="e">
        <f ca="1">VLOOKUP($C646,OFFSET(ResultsInput!$B$2,($B646-1)*gamesPerRound,0,gamesPerRound,6),5,FALSE)</f>
        <v>#VALUE!</v>
      </c>
      <c r="G646" s="46" t="e">
        <f ca="1">VLOOKUP($C646,OFFSET(ResultsInput!$B$2,($B646-1)*gamesPerRound,0,gamesPerRound,6),6,FALSE)</f>
        <v>#VALUE!</v>
      </c>
      <c r="H646" s="87" t="str">
        <f t="shared" ca="1" si="38"/>
        <v/>
      </c>
    </row>
    <row r="647" spans="1:8" x14ac:dyDescent="0.2">
      <c r="A647" s="47">
        <f t="shared" si="39"/>
        <v>645</v>
      </c>
      <c r="B647" s="32" t="str">
        <f t="shared" si="36"/>
        <v/>
      </c>
      <c r="C647" s="32">
        <f t="shared" si="37"/>
        <v>76</v>
      </c>
      <c r="D647" s="1" t="str">
        <f ca="1">IF($B647&gt;rounds,"",OFFSET(AllPairings!D$1,startRow-1+$A647,0))</f>
        <v/>
      </c>
      <c r="E647" s="1" t="str">
        <f ca="1">IF($B647&gt;rounds,"",OFFSET(AllPairings!E$1,startRow-1+$A647,0))</f>
        <v/>
      </c>
      <c r="F647" s="46" t="e">
        <f ca="1">VLOOKUP($C647,OFFSET(ResultsInput!$B$2,($B647-1)*gamesPerRound,0,gamesPerRound,6),5,FALSE)</f>
        <v>#VALUE!</v>
      </c>
      <c r="G647" s="46" t="e">
        <f ca="1">VLOOKUP($C647,OFFSET(ResultsInput!$B$2,($B647-1)*gamesPerRound,0,gamesPerRound,6),6,FALSE)</f>
        <v>#VALUE!</v>
      </c>
      <c r="H647" s="87" t="str">
        <f t="shared" ca="1" si="38"/>
        <v/>
      </c>
    </row>
    <row r="648" spans="1:8" x14ac:dyDescent="0.2">
      <c r="A648" s="47">
        <f t="shared" si="39"/>
        <v>646</v>
      </c>
      <c r="B648" s="32" t="str">
        <f t="shared" si="36"/>
        <v/>
      </c>
      <c r="C648" s="32">
        <f t="shared" si="37"/>
        <v>77</v>
      </c>
      <c r="D648" s="1" t="str">
        <f ca="1">IF($B648&gt;rounds,"",OFFSET(AllPairings!D$1,startRow-1+$A648,0))</f>
        <v/>
      </c>
      <c r="E648" s="1" t="str">
        <f ca="1">IF($B648&gt;rounds,"",OFFSET(AllPairings!E$1,startRow-1+$A648,0))</f>
        <v/>
      </c>
      <c r="F648" s="46" t="e">
        <f ca="1">VLOOKUP($C648,OFFSET(ResultsInput!$B$2,($B648-1)*gamesPerRound,0,gamesPerRound,6),5,FALSE)</f>
        <v>#VALUE!</v>
      </c>
      <c r="G648" s="46" t="e">
        <f ca="1">VLOOKUP($C648,OFFSET(ResultsInput!$B$2,($B648-1)*gamesPerRound,0,gamesPerRound,6),6,FALSE)</f>
        <v>#VALUE!</v>
      </c>
      <c r="H648" s="87" t="str">
        <f t="shared" ca="1" si="38"/>
        <v/>
      </c>
    </row>
    <row r="649" spans="1:8" x14ac:dyDescent="0.2">
      <c r="A649" s="47">
        <f t="shared" si="39"/>
        <v>647</v>
      </c>
      <c r="B649" s="32" t="str">
        <f t="shared" si="36"/>
        <v/>
      </c>
      <c r="C649" s="32">
        <f t="shared" si="37"/>
        <v>78</v>
      </c>
      <c r="D649" s="1" t="str">
        <f ca="1">IF($B649&gt;rounds,"",OFFSET(AllPairings!D$1,startRow-1+$A649,0))</f>
        <v/>
      </c>
      <c r="E649" s="1" t="str">
        <f ca="1">IF($B649&gt;rounds,"",OFFSET(AllPairings!E$1,startRow-1+$A649,0))</f>
        <v/>
      </c>
      <c r="F649" s="46" t="e">
        <f ca="1">VLOOKUP($C649,OFFSET(ResultsInput!$B$2,($B649-1)*gamesPerRound,0,gamesPerRound,6),5,FALSE)</f>
        <v>#VALUE!</v>
      </c>
      <c r="G649" s="46" t="e">
        <f ca="1">VLOOKUP($C649,OFFSET(ResultsInput!$B$2,($B649-1)*gamesPerRound,0,gamesPerRound,6),6,FALSE)</f>
        <v>#VALUE!</v>
      </c>
      <c r="H649" s="87" t="str">
        <f t="shared" ca="1" si="38"/>
        <v/>
      </c>
    </row>
    <row r="650" spans="1:8" x14ac:dyDescent="0.2">
      <c r="A650" s="47">
        <f t="shared" si="39"/>
        <v>648</v>
      </c>
      <c r="B650" s="32" t="str">
        <f t="shared" si="36"/>
        <v/>
      </c>
      <c r="C650" s="32">
        <f t="shared" si="37"/>
        <v>79</v>
      </c>
      <c r="D650" s="1" t="str">
        <f ca="1">IF($B650&gt;rounds,"",OFFSET(AllPairings!D$1,startRow-1+$A650,0))</f>
        <v/>
      </c>
      <c r="E650" s="1" t="str">
        <f ca="1">IF($B650&gt;rounds,"",OFFSET(AllPairings!E$1,startRow-1+$A650,0))</f>
        <v/>
      </c>
      <c r="F650" s="46" t="e">
        <f ca="1">VLOOKUP($C650,OFFSET(ResultsInput!$B$2,($B650-1)*gamesPerRound,0,gamesPerRound,6),5,FALSE)</f>
        <v>#VALUE!</v>
      </c>
      <c r="G650" s="46" t="e">
        <f ca="1">VLOOKUP($C650,OFFSET(ResultsInput!$B$2,($B650-1)*gamesPerRound,0,gamesPerRound,6),6,FALSE)</f>
        <v>#VALUE!</v>
      </c>
      <c r="H650" s="87" t="str">
        <f t="shared" ca="1" si="38"/>
        <v/>
      </c>
    </row>
    <row r="651" spans="1:8" x14ac:dyDescent="0.2">
      <c r="A651" s="47">
        <f t="shared" si="39"/>
        <v>649</v>
      </c>
      <c r="B651" s="32" t="str">
        <f t="shared" si="36"/>
        <v/>
      </c>
      <c r="C651" s="32">
        <f t="shared" si="37"/>
        <v>80</v>
      </c>
      <c r="D651" s="1" t="str">
        <f ca="1">IF($B651&gt;rounds,"",OFFSET(AllPairings!D$1,startRow-1+$A651,0))</f>
        <v/>
      </c>
      <c r="E651" s="1" t="str">
        <f ca="1">IF($B651&gt;rounds,"",OFFSET(AllPairings!E$1,startRow-1+$A651,0))</f>
        <v/>
      </c>
      <c r="F651" s="46" t="e">
        <f ca="1">VLOOKUP($C651,OFFSET(ResultsInput!$B$2,($B651-1)*gamesPerRound,0,gamesPerRound,6),5,FALSE)</f>
        <v>#VALUE!</v>
      </c>
      <c r="G651" s="46" t="e">
        <f ca="1">VLOOKUP($C651,OFFSET(ResultsInput!$B$2,($B651-1)*gamesPerRound,0,gamesPerRound,6),6,FALSE)</f>
        <v>#VALUE!</v>
      </c>
      <c r="H651" s="87" t="str">
        <f t="shared" ca="1" si="38"/>
        <v/>
      </c>
    </row>
    <row r="652" spans="1:8" x14ac:dyDescent="0.2">
      <c r="A652" s="47">
        <f t="shared" si="39"/>
        <v>650</v>
      </c>
      <c r="B652" s="32" t="str">
        <f t="shared" si="36"/>
        <v/>
      </c>
      <c r="C652" s="32">
        <f t="shared" si="37"/>
        <v>81</v>
      </c>
      <c r="D652" s="1" t="str">
        <f ca="1">IF($B652&gt;rounds,"",OFFSET(AllPairings!D$1,startRow-1+$A652,0))</f>
        <v/>
      </c>
      <c r="E652" s="1" t="str">
        <f ca="1">IF($B652&gt;rounds,"",OFFSET(AllPairings!E$1,startRow-1+$A652,0))</f>
        <v/>
      </c>
      <c r="F652" s="46" t="e">
        <f ca="1">VLOOKUP($C652,OFFSET(ResultsInput!$B$2,($B652-1)*gamesPerRound,0,gamesPerRound,6),5,FALSE)</f>
        <v>#VALUE!</v>
      </c>
      <c r="G652" s="46" t="e">
        <f ca="1">VLOOKUP($C652,OFFSET(ResultsInput!$B$2,($B652-1)*gamesPerRound,0,gamesPerRound,6),6,FALSE)</f>
        <v>#VALUE!</v>
      </c>
      <c r="H652" s="87" t="str">
        <f t="shared" ca="1" si="38"/>
        <v/>
      </c>
    </row>
    <row r="653" spans="1:8" x14ac:dyDescent="0.2">
      <c r="A653" s="47">
        <f t="shared" si="39"/>
        <v>651</v>
      </c>
      <c r="B653" s="32" t="str">
        <f t="shared" si="36"/>
        <v/>
      </c>
      <c r="C653" s="32">
        <f t="shared" si="37"/>
        <v>82</v>
      </c>
      <c r="D653" s="1" t="str">
        <f ca="1">IF($B653&gt;rounds,"",OFFSET(AllPairings!D$1,startRow-1+$A653,0))</f>
        <v/>
      </c>
      <c r="E653" s="1" t="str">
        <f ca="1">IF($B653&gt;rounds,"",OFFSET(AllPairings!E$1,startRow-1+$A653,0))</f>
        <v/>
      </c>
      <c r="F653" s="46" t="e">
        <f ca="1">VLOOKUP($C653,OFFSET(ResultsInput!$B$2,($B653-1)*gamesPerRound,0,gamesPerRound,6),5,FALSE)</f>
        <v>#VALUE!</v>
      </c>
      <c r="G653" s="46" t="e">
        <f ca="1">VLOOKUP($C653,OFFSET(ResultsInput!$B$2,($B653-1)*gamesPerRound,0,gamesPerRound,6),6,FALSE)</f>
        <v>#VALUE!</v>
      </c>
      <c r="H653" s="87" t="str">
        <f t="shared" ca="1" si="38"/>
        <v/>
      </c>
    </row>
    <row r="654" spans="1:8" x14ac:dyDescent="0.2">
      <c r="A654" s="47">
        <f t="shared" si="39"/>
        <v>652</v>
      </c>
      <c r="B654" s="32" t="str">
        <f t="shared" si="36"/>
        <v/>
      </c>
      <c r="C654" s="32">
        <f t="shared" si="37"/>
        <v>83</v>
      </c>
      <c r="D654" s="1" t="str">
        <f ca="1">IF($B654&gt;rounds,"",OFFSET(AllPairings!D$1,startRow-1+$A654,0))</f>
        <v/>
      </c>
      <c r="E654" s="1" t="str">
        <f ca="1">IF($B654&gt;rounds,"",OFFSET(AllPairings!E$1,startRow-1+$A654,0))</f>
        <v/>
      </c>
      <c r="F654" s="46" t="e">
        <f ca="1">VLOOKUP($C654,OFFSET(ResultsInput!$B$2,($B654-1)*gamesPerRound,0,gamesPerRound,6),5,FALSE)</f>
        <v>#VALUE!</v>
      </c>
      <c r="G654" s="46" t="e">
        <f ca="1">VLOOKUP($C654,OFFSET(ResultsInput!$B$2,($B654-1)*gamesPerRound,0,gamesPerRound,6),6,FALSE)</f>
        <v>#VALUE!</v>
      </c>
      <c r="H654" s="87" t="str">
        <f t="shared" ca="1" si="38"/>
        <v/>
      </c>
    </row>
    <row r="655" spans="1:8" x14ac:dyDescent="0.2">
      <c r="A655" s="47">
        <f t="shared" si="39"/>
        <v>653</v>
      </c>
      <c r="B655" s="32" t="str">
        <f t="shared" si="36"/>
        <v/>
      </c>
      <c r="C655" s="32">
        <f t="shared" si="37"/>
        <v>84</v>
      </c>
      <c r="D655" s="1" t="str">
        <f ca="1">IF($B655&gt;rounds,"",OFFSET(AllPairings!D$1,startRow-1+$A655,0))</f>
        <v/>
      </c>
      <c r="E655" s="1" t="str">
        <f ca="1">IF($B655&gt;rounds,"",OFFSET(AllPairings!E$1,startRow-1+$A655,0))</f>
        <v/>
      </c>
      <c r="F655" s="46" t="e">
        <f ca="1">VLOOKUP($C655,OFFSET(ResultsInput!$B$2,($B655-1)*gamesPerRound,0,gamesPerRound,6),5,FALSE)</f>
        <v>#VALUE!</v>
      </c>
      <c r="G655" s="46" t="e">
        <f ca="1">VLOOKUP($C655,OFFSET(ResultsInput!$B$2,($B655-1)*gamesPerRound,0,gamesPerRound,6),6,FALSE)</f>
        <v>#VALUE!</v>
      </c>
      <c r="H655" s="87" t="str">
        <f t="shared" ca="1" si="38"/>
        <v/>
      </c>
    </row>
    <row r="656" spans="1:8" x14ac:dyDescent="0.2">
      <c r="A656" s="47">
        <f t="shared" si="39"/>
        <v>654</v>
      </c>
      <c r="B656" s="32" t="str">
        <f t="shared" si="36"/>
        <v/>
      </c>
      <c r="C656" s="32">
        <f t="shared" si="37"/>
        <v>85</v>
      </c>
      <c r="D656" s="1" t="str">
        <f ca="1">IF($B656&gt;rounds,"",OFFSET(AllPairings!D$1,startRow-1+$A656,0))</f>
        <v/>
      </c>
      <c r="E656" s="1" t="str">
        <f ca="1">IF($B656&gt;rounds,"",OFFSET(AllPairings!E$1,startRow-1+$A656,0))</f>
        <v/>
      </c>
      <c r="F656" s="46" t="e">
        <f ca="1">VLOOKUP($C656,OFFSET(ResultsInput!$B$2,($B656-1)*gamesPerRound,0,gamesPerRound,6),5,FALSE)</f>
        <v>#VALUE!</v>
      </c>
      <c r="G656" s="46" t="e">
        <f ca="1">VLOOKUP($C656,OFFSET(ResultsInput!$B$2,($B656-1)*gamesPerRound,0,gamesPerRound,6),6,FALSE)</f>
        <v>#VALUE!</v>
      </c>
      <c r="H656" s="87" t="str">
        <f t="shared" ca="1" si="38"/>
        <v/>
      </c>
    </row>
    <row r="657" spans="1:8" x14ac:dyDescent="0.2">
      <c r="A657" s="47">
        <f t="shared" si="39"/>
        <v>655</v>
      </c>
      <c r="B657" s="32" t="str">
        <f t="shared" si="36"/>
        <v/>
      </c>
      <c r="C657" s="32">
        <f t="shared" si="37"/>
        <v>86</v>
      </c>
      <c r="D657" s="1" t="str">
        <f ca="1">IF($B657&gt;rounds,"",OFFSET(AllPairings!D$1,startRow-1+$A657,0))</f>
        <v/>
      </c>
      <c r="E657" s="1" t="str">
        <f ca="1">IF($B657&gt;rounds,"",OFFSET(AllPairings!E$1,startRow-1+$A657,0))</f>
        <v/>
      </c>
      <c r="F657" s="46" t="e">
        <f ca="1">VLOOKUP($C657,OFFSET(ResultsInput!$B$2,($B657-1)*gamesPerRound,0,gamesPerRound,6),5,FALSE)</f>
        <v>#VALUE!</v>
      </c>
      <c r="G657" s="46" t="e">
        <f ca="1">VLOOKUP($C657,OFFSET(ResultsInput!$B$2,($B657-1)*gamesPerRound,0,gamesPerRound,6),6,FALSE)</f>
        <v>#VALUE!</v>
      </c>
      <c r="H657" s="87" t="str">
        <f t="shared" ca="1" si="38"/>
        <v/>
      </c>
    </row>
    <row r="658" spans="1:8" x14ac:dyDescent="0.2">
      <c r="A658" s="47">
        <f t="shared" si="39"/>
        <v>656</v>
      </c>
      <c r="B658" s="32" t="str">
        <f t="shared" si="36"/>
        <v/>
      </c>
      <c r="C658" s="32">
        <f t="shared" si="37"/>
        <v>87</v>
      </c>
      <c r="D658" s="1" t="str">
        <f ca="1">IF($B658&gt;rounds,"",OFFSET(AllPairings!D$1,startRow-1+$A658,0))</f>
        <v/>
      </c>
      <c r="E658" s="1" t="str">
        <f ca="1">IF($B658&gt;rounds,"",OFFSET(AllPairings!E$1,startRow-1+$A658,0))</f>
        <v/>
      </c>
      <c r="F658" s="46" t="e">
        <f ca="1">VLOOKUP($C658,OFFSET(ResultsInput!$B$2,($B658-1)*gamesPerRound,0,gamesPerRound,6),5,FALSE)</f>
        <v>#VALUE!</v>
      </c>
      <c r="G658" s="46" t="e">
        <f ca="1">VLOOKUP($C658,OFFSET(ResultsInput!$B$2,($B658-1)*gamesPerRound,0,gamesPerRound,6),6,FALSE)</f>
        <v>#VALUE!</v>
      </c>
      <c r="H658" s="87" t="str">
        <f t="shared" ca="1" si="38"/>
        <v/>
      </c>
    </row>
    <row r="659" spans="1:8" x14ac:dyDescent="0.2">
      <c r="A659" s="47">
        <f t="shared" si="39"/>
        <v>657</v>
      </c>
      <c r="B659" s="32" t="str">
        <f t="shared" si="36"/>
        <v/>
      </c>
      <c r="C659" s="32">
        <f t="shared" si="37"/>
        <v>88</v>
      </c>
      <c r="D659" s="1" t="str">
        <f ca="1">IF($B659&gt;rounds,"",OFFSET(AllPairings!D$1,startRow-1+$A659,0))</f>
        <v/>
      </c>
      <c r="E659" s="1" t="str">
        <f ca="1">IF($B659&gt;rounds,"",OFFSET(AllPairings!E$1,startRow-1+$A659,0))</f>
        <v/>
      </c>
      <c r="F659" s="46" t="e">
        <f ca="1">VLOOKUP($C659,OFFSET(ResultsInput!$B$2,($B659-1)*gamesPerRound,0,gamesPerRound,6),5,FALSE)</f>
        <v>#VALUE!</v>
      </c>
      <c r="G659" s="46" t="e">
        <f ca="1">VLOOKUP($C659,OFFSET(ResultsInput!$B$2,($B659-1)*gamesPerRound,0,gamesPerRound,6),6,FALSE)</f>
        <v>#VALUE!</v>
      </c>
      <c r="H659" s="87" t="str">
        <f t="shared" ca="1" si="38"/>
        <v/>
      </c>
    </row>
    <row r="660" spans="1:8" x14ac:dyDescent="0.2">
      <c r="A660" s="47">
        <f t="shared" si="39"/>
        <v>658</v>
      </c>
      <c r="B660" s="32" t="str">
        <f t="shared" si="36"/>
        <v/>
      </c>
      <c r="C660" s="32">
        <f t="shared" si="37"/>
        <v>89</v>
      </c>
      <c r="D660" s="1" t="str">
        <f ca="1">IF($B660&gt;rounds,"",OFFSET(AllPairings!D$1,startRow-1+$A660,0))</f>
        <v/>
      </c>
      <c r="E660" s="1" t="str">
        <f ca="1">IF($B660&gt;rounds,"",OFFSET(AllPairings!E$1,startRow-1+$A660,0))</f>
        <v/>
      </c>
      <c r="F660" s="46" t="e">
        <f ca="1">VLOOKUP($C660,OFFSET(ResultsInput!$B$2,($B660-1)*gamesPerRound,0,gamesPerRound,6),5,FALSE)</f>
        <v>#VALUE!</v>
      </c>
      <c r="G660" s="46" t="e">
        <f ca="1">VLOOKUP($C660,OFFSET(ResultsInput!$B$2,($B660-1)*gamesPerRound,0,gamesPerRound,6),6,FALSE)</f>
        <v>#VALUE!</v>
      </c>
      <c r="H660" s="87" t="str">
        <f t="shared" ca="1" si="38"/>
        <v/>
      </c>
    </row>
    <row r="661" spans="1:8" x14ac:dyDescent="0.2">
      <c r="A661" s="47">
        <f t="shared" si="39"/>
        <v>659</v>
      </c>
      <c r="B661" s="32" t="str">
        <f t="shared" si="36"/>
        <v/>
      </c>
      <c r="C661" s="32">
        <f t="shared" si="37"/>
        <v>90</v>
      </c>
      <c r="D661" s="1" t="str">
        <f ca="1">IF($B661&gt;rounds,"",OFFSET(AllPairings!D$1,startRow-1+$A661,0))</f>
        <v/>
      </c>
      <c r="E661" s="1" t="str">
        <f ca="1">IF($B661&gt;rounds,"",OFFSET(AllPairings!E$1,startRow-1+$A661,0))</f>
        <v/>
      </c>
      <c r="F661" s="46" t="e">
        <f ca="1">VLOOKUP($C661,OFFSET(ResultsInput!$B$2,($B661-1)*gamesPerRound,0,gamesPerRound,6),5,FALSE)</f>
        <v>#VALUE!</v>
      </c>
      <c r="G661" s="46" t="e">
        <f ca="1">VLOOKUP($C661,OFFSET(ResultsInput!$B$2,($B661-1)*gamesPerRound,0,gamesPerRound,6),6,FALSE)</f>
        <v>#VALUE!</v>
      </c>
      <c r="H661" s="87" t="str">
        <f t="shared" ca="1" si="38"/>
        <v/>
      </c>
    </row>
    <row r="662" spans="1:8" x14ac:dyDescent="0.2">
      <c r="A662" s="47">
        <f t="shared" si="39"/>
        <v>660</v>
      </c>
      <c r="B662" s="32" t="str">
        <f t="shared" si="36"/>
        <v/>
      </c>
      <c r="C662" s="32">
        <f t="shared" si="37"/>
        <v>91</v>
      </c>
      <c r="D662" s="1" t="str">
        <f ca="1">IF($B662&gt;rounds,"",OFFSET(AllPairings!D$1,startRow-1+$A662,0))</f>
        <v/>
      </c>
      <c r="E662" s="1" t="str">
        <f ca="1">IF($B662&gt;rounds,"",OFFSET(AllPairings!E$1,startRow-1+$A662,0))</f>
        <v/>
      </c>
      <c r="F662" s="46" t="e">
        <f ca="1">VLOOKUP($C662,OFFSET(ResultsInput!$B$2,($B662-1)*gamesPerRound,0,gamesPerRound,6),5,FALSE)</f>
        <v>#VALUE!</v>
      </c>
      <c r="G662" s="46" t="e">
        <f ca="1">VLOOKUP($C662,OFFSET(ResultsInput!$B$2,($B662-1)*gamesPerRound,0,gamesPerRound,6),6,FALSE)</f>
        <v>#VALUE!</v>
      </c>
      <c r="H662" s="87" t="str">
        <f t="shared" ca="1" si="38"/>
        <v/>
      </c>
    </row>
    <row r="663" spans="1:8" x14ac:dyDescent="0.2">
      <c r="A663" s="47">
        <f t="shared" si="39"/>
        <v>661</v>
      </c>
      <c r="B663" s="32" t="str">
        <f t="shared" si="36"/>
        <v/>
      </c>
      <c r="C663" s="32">
        <f t="shared" si="37"/>
        <v>92</v>
      </c>
      <c r="D663" s="1" t="str">
        <f ca="1">IF($B663&gt;rounds,"",OFFSET(AllPairings!D$1,startRow-1+$A663,0))</f>
        <v/>
      </c>
      <c r="E663" s="1" t="str">
        <f ca="1">IF($B663&gt;rounds,"",OFFSET(AllPairings!E$1,startRow-1+$A663,0))</f>
        <v/>
      </c>
      <c r="F663" s="46" t="e">
        <f ca="1">VLOOKUP($C663,OFFSET(ResultsInput!$B$2,($B663-1)*gamesPerRound,0,gamesPerRound,6),5,FALSE)</f>
        <v>#VALUE!</v>
      </c>
      <c r="G663" s="46" t="e">
        <f ca="1">VLOOKUP($C663,OFFSET(ResultsInput!$B$2,($B663-1)*gamesPerRound,0,gamesPerRound,6),6,FALSE)</f>
        <v>#VALUE!</v>
      </c>
      <c r="H663" s="87" t="str">
        <f t="shared" ca="1" si="38"/>
        <v/>
      </c>
    </row>
    <row r="664" spans="1:8" x14ac:dyDescent="0.2">
      <c r="A664" s="47">
        <f t="shared" si="39"/>
        <v>662</v>
      </c>
      <c r="B664" s="32" t="str">
        <f t="shared" si="36"/>
        <v/>
      </c>
      <c r="C664" s="32">
        <f t="shared" si="37"/>
        <v>93</v>
      </c>
      <c r="D664" s="1" t="str">
        <f ca="1">IF($B664&gt;rounds,"",OFFSET(AllPairings!D$1,startRow-1+$A664,0))</f>
        <v/>
      </c>
      <c r="E664" s="1" t="str">
        <f ca="1">IF($B664&gt;rounds,"",OFFSET(AllPairings!E$1,startRow-1+$A664,0))</f>
        <v/>
      </c>
      <c r="F664" s="46" t="e">
        <f ca="1">VLOOKUP($C664,OFFSET(ResultsInput!$B$2,($B664-1)*gamesPerRound,0,gamesPerRound,6),5,FALSE)</f>
        <v>#VALUE!</v>
      </c>
      <c r="G664" s="46" t="e">
        <f ca="1">VLOOKUP($C664,OFFSET(ResultsInput!$B$2,($B664-1)*gamesPerRound,0,gamesPerRound,6),6,FALSE)</f>
        <v>#VALUE!</v>
      </c>
      <c r="H664" s="87" t="str">
        <f t="shared" ca="1" si="38"/>
        <v/>
      </c>
    </row>
    <row r="665" spans="1:8" x14ac:dyDescent="0.2">
      <c r="A665" s="47">
        <f t="shared" si="39"/>
        <v>663</v>
      </c>
      <c r="B665" s="32" t="str">
        <f t="shared" si="36"/>
        <v/>
      </c>
      <c r="C665" s="32">
        <f t="shared" si="37"/>
        <v>94</v>
      </c>
      <c r="D665" s="1" t="str">
        <f ca="1">IF($B665&gt;rounds,"",OFFSET(AllPairings!D$1,startRow-1+$A665,0))</f>
        <v/>
      </c>
      <c r="E665" s="1" t="str">
        <f ca="1">IF($B665&gt;rounds,"",OFFSET(AllPairings!E$1,startRow-1+$A665,0))</f>
        <v/>
      </c>
      <c r="F665" s="46" t="e">
        <f ca="1">VLOOKUP($C665,OFFSET(ResultsInput!$B$2,($B665-1)*gamesPerRound,0,gamesPerRound,6),5,FALSE)</f>
        <v>#VALUE!</v>
      </c>
      <c r="G665" s="46" t="e">
        <f ca="1">VLOOKUP($C665,OFFSET(ResultsInput!$B$2,($B665-1)*gamesPerRound,0,gamesPerRound,6),6,FALSE)</f>
        <v>#VALUE!</v>
      </c>
      <c r="H665" s="87" t="str">
        <f t="shared" ca="1" si="38"/>
        <v/>
      </c>
    </row>
    <row r="666" spans="1:8" x14ac:dyDescent="0.2">
      <c r="A666" s="47">
        <f t="shared" si="39"/>
        <v>664</v>
      </c>
      <c r="B666" s="32" t="str">
        <f t="shared" ref="B666:B729" si="40">IF(INT(A666/gamesPerRound)&lt;rounds,1+INT(A666/gamesPerRound),"")</f>
        <v/>
      </c>
      <c r="C666" s="32">
        <f t="shared" ref="C666:C729" si="41">1+MOD(A666,gamesPerRound)</f>
        <v>95</v>
      </c>
      <c r="D666" s="1" t="str">
        <f ca="1">IF($B666&gt;rounds,"",OFFSET(AllPairings!D$1,startRow-1+$A666,0))</f>
        <v/>
      </c>
      <c r="E666" s="1" t="str">
        <f ca="1">IF($B666&gt;rounds,"",OFFSET(AllPairings!E$1,startRow-1+$A666,0))</f>
        <v/>
      </c>
      <c r="F666" s="46" t="e">
        <f ca="1">VLOOKUP($C666,OFFSET(ResultsInput!$B$2,($B666-1)*gamesPerRound,0,gamesPerRound,6),5,FALSE)</f>
        <v>#VALUE!</v>
      </c>
      <c r="G666" s="46" t="e">
        <f ca="1">VLOOKUP($C666,OFFSET(ResultsInput!$B$2,($B666-1)*gamesPerRound,0,gamesPerRound,6),6,FALSE)</f>
        <v>#VALUE!</v>
      </c>
      <c r="H666" s="87" t="str">
        <f t="shared" ref="H666:H729" ca="1" si="42">D666</f>
        <v/>
      </c>
    </row>
    <row r="667" spans="1:8" x14ac:dyDescent="0.2">
      <c r="A667" s="47">
        <f t="shared" si="39"/>
        <v>665</v>
      </c>
      <c r="B667" s="32" t="str">
        <f t="shared" si="40"/>
        <v/>
      </c>
      <c r="C667" s="32">
        <f t="shared" si="41"/>
        <v>96</v>
      </c>
      <c r="D667" s="1" t="str">
        <f ca="1">IF($B667&gt;rounds,"",OFFSET(AllPairings!D$1,startRow-1+$A667,0))</f>
        <v/>
      </c>
      <c r="E667" s="1" t="str">
        <f ca="1">IF($B667&gt;rounds,"",OFFSET(AllPairings!E$1,startRow-1+$A667,0))</f>
        <v/>
      </c>
      <c r="F667" s="46" t="e">
        <f ca="1">VLOOKUP($C667,OFFSET(ResultsInput!$B$2,($B667-1)*gamesPerRound,0,gamesPerRound,6),5,FALSE)</f>
        <v>#VALUE!</v>
      </c>
      <c r="G667" s="46" t="e">
        <f ca="1">VLOOKUP($C667,OFFSET(ResultsInput!$B$2,($B667-1)*gamesPerRound,0,gamesPerRound,6),6,FALSE)</f>
        <v>#VALUE!</v>
      </c>
      <c r="H667" s="87" t="str">
        <f t="shared" ca="1" si="42"/>
        <v/>
      </c>
    </row>
    <row r="668" spans="1:8" x14ac:dyDescent="0.2">
      <c r="A668" s="47">
        <f t="shared" si="39"/>
        <v>666</v>
      </c>
      <c r="B668" s="32" t="str">
        <f t="shared" si="40"/>
        <v/>
      </c>
      <c r="C668" s="32">
        <f t="shared" si="41"/>
        <v>97</v>
      </c>
      <c r="D668" s="1" t="str">
        <f ca="1">IF($B668&gt;rounds,"",OFFSET(AllPairings!D$1,startRow-1+$A668,0))</f>
        <v/>
      </c>
      <c r="E668" s="1" t="str">
        <f ca="1">IF($B668&gt;rounds,"",OFFSET(AllPairings!E$1,startRow-1+$A668,0))</f>
        <v/>
      </c>
      <c r="F668" s="46" t="e">
        <f ca="1">VLOOKUP($C668,OFFSET(ResultsInput!$B$2,($B668-1)*gamesPerRound,0,gamesPerRound,6),5,FALSE)</f>
        <v>#VALUE!</v>
      </c>
      <c r="G668" s="46" t="e">
        <f ca="1">VLOOKUP($C668,OFFSET(ResultsInput!$B$2,($B668-1)*gamesPerRound,0,gamesPerRound,6),6,FALSE)</f>
        <v>#VALUE!</v>
      </c>
      <c r="H668" s="87" t="str">
        <f t="shared" ca="1" si="42"/>
        <v/>
      </c>
    </row>
    <row r="669" spans="1:8" x14ac:dyDescent="0.2">
      <c r="A669" s="47">
        <f t="shared" si="39"/>
        <v>667</v>
      </c>
      <c r="B669" s="32" t="str">
        <f t="shared" si="40"/>
        <v/>
      </c>
      <c r="C669" s="32">
        <f t="shared" si="41"/>
        <v>98</v>
      </c>
      <c r="D669" s="1" t="str">
        <f ca="1">IF($B669&gt;rounds,"",OFFSET(AllPairings!D$1,startRow-1+$A669,0))</f>
        <v/>
      </c>
      <c r="E669" s="1" t="str">
        <f ca="1">IF($B669&gt;rounds,"",OFFSET(AllPairings!E$1,startRow-1+$A669,0))</f>
        <v/>
      </c>
      <c r="F669" s="46" t="e">
        <f ca="1">VLOOKUP($C669,OFFSET(ResultsInput!$B$2,($B669-1)*gamesPerRound,0,gamesPerRound,6),5,FALSE)</f>
        <v>#VALUE!</v>
      </c>
      <c r="G669" s="46" t="e">
        <f ca="1">VLOOKUP($C669,OFFSET(ResultsInput!$B$2,($B669-1)*gamesPerRound,0,gamesPerRound,6),6,FALSE)</f>
        <v>#VALUE!</v>
      </c>
      <c r="H669" s="87" t="str">
        <f t="shared" ca="1" si="42"/>
        <v/>
      </c>
    </row>
    <row r="670" spans="1:8" x14ac:dyDescent="0.2">
      <c r="A670" s="47">
        <f t="shared" si="39"/>
        <v>668</v>
      </c>
      <c r="B670" s="32" t="str">
        <f t="shared" si="40"/>
        <v/>
      </c>
      <c r="C670" s="32">
        <f t="shared" si="41"/>
        <v>99</v>
      </c>
      <c r="D670" s="1" t="str">
        <f ca="1">IF($B670&gt;rounds,"",OFFSET(AllPairings!D$1,startRow-1+$A670,0))</f>
        <v/>
      </c>
      <c r="E670" s="1" t="str">
        <f ca="1">IF($B670&gt;rounds,"",OFFSET(AllPairings!E$1,startRow-1+$A670,0))</f>
        <v/>
      </c>
      <c r="F670" s="46" t="e">
        <f ca="1">VLOOKUP($C670,OFFSET(ResultsInput!$B$2,($B670-1)*gamesPerRound,0,gamesPerRound,6),5,FALSE)</f>
        <v>#VALUE!</v>
      </c>
      <c r="G670" s="46" t="e">
        <f ca="1">VLOOKUP($C670,OFFSET(ResultsInput!$B$2,($B670-1)*gamesPerRound,0,gamesPerRound,6),6,FALSE)</f>
        <v>#VALUE!</v>
      </c>
      <c r="H670" s="87" t="str">
        <f t="shared" ca="1" si="42"/>
        <v/>
      </c>
    </row>
    <row r="671" spans="1:8" x14ac:dyDescent="0.2">
      <c r="A671" s="47">
        <f t="shared" si="39"/>
        <v>669</v>
      </c>
      <c r="B671" s="32" t="str">
        <f t="shared" si="40"/>
        <v/>
      </c>
      <c r="C671" s="32">
        <f t="shared" si="41"/>
        <v>100</v>
      </c>
      <c r="D671" s="1" t="str">
        <f ca="1">IF($B671&gt;rounds,"",OFFSET(AllPairings!D$1,startRow-1+$A671,0))</f>
        <v/>
      </c>
      <c r="E671" s="1" t="str">
        <f ca="1">IF($B671&gt;rounds,"",OFFSET(AllPairings!E$1,startRow-1+$A671,0))</f>
        <v/>
      </c>
      <c r="F671" s="46" t="e">
        <f ca="1">VLOOKUP($C671,OFFSET(ResultsInput!$B$2,($B671-1)*gamesPerRound,0,gamesPerRound,6),5,FALSE)</f>
        <v>#VALUE!</v>
      </c>
      <c r="G671" s="46" t="e">
        <f ca="1">VLOOKUP($C671,OFFSET(ResultsInput!$B$2,($B671-1)*gamesPerRound,0,gamesPerRound,6),6,FALSE)</f>
        <v>#VALUE!</v>
      </c>
      <c r="H671" s="87" t="str">
        <f t="shared" ca="1" si="42"/>
        <v/>
      </c>
    </row>
    <row r="672" spans="1:8" x14ac:dyDescent="0.2">
      <c r="A672" s="47">
        <f t="shared" si="39"/>
        <v>670</v>
      </c>
      <c r="B672" s="32" t="str">
        <f t="shared" si="40"/>
        <v/>
      </c>
      <c r="C672" s="32">
        <f t="shared" si="41"/>
        <v>101</v>
      </c>
      <c r="D672" s="1" t="str">
        <f ca="1">IF($B672&gt;rounds,"",OFFSET(AllPairings!D$1,startRow-1+$A672,0))</f>
        <v/>
      </c>
      <c r="E672" s="1" t="str">
        <f ca="1">IF($B672&gt;rounds,"",OFFSET(AllPairings!E$1,startRow-1+$A672,0))</f>
        <v/>
      </c>
      <c r="F672" s="46" t="e">
        <f ca="1">VLOOKUP($C672,OFFSET(ResultsInput!$B$2,($B672-1)*gamesPerRound,0,gamesPerRound,6),5,FALSE)</f>
        <v>#VALUE!</v>
      </c>
      <c r="G672" s="46" t="e">
        <f ca="1">VLOOKUP($C672,OFFSET(ResultsInput!$B$2,($B672-1)*gamesPerRound,0,gamesPerRound,6),6,FALSE)</f>
        <v>#VALUE!</v>
      </c>
      <c r="H672" s="87" t="str">
        <f t="shared" ca="1" si="42"/>
        <v/>
      </c>
    </row>
    <row r="673" spans="1:8" x14ac:dyDescent="0.2">
      <c r="A673" s="47">
        <f t="shared" si="39"/>
        <v>671</v>
      </c>
      <c r="B673" s="32" t="str">
        <f t="shared" si="40"/>
        <v/>
      </c>
      <c r="C673" s="32">
        <f t="shared" si="41"/>
        <v>102</v>
      </c>
      <c r="D673" s="1" t="str">
        <f ca="1">IF($B673&gt;rounds,"",OFFSET(AllPairings!D$1,startRow-1+$A673,0))</f>
        <v/>
      </c>
      <c r="E673" s="1" t="str">
        <f ca="1">IF($B673&gt;rounds,"",OFFSET(AllPairings!E$1,startRow-1+$A673,0))</f>
        <v/>
      </c>
      <c r="F673" s="46" t="e">
        <f ca="1">VLOOKUP($C673,OFFSET(ResultsInput!$B$2,($B673-1)*gamesPerRound,0,gamesPerRound,6),5,FALSE)</f>
        <v>#VALUE!</v>
      </c>
      <c r="G673" s="46" t="e">
        <f ca="1">VLOOKUP($C673,OFFSET(ResultsInput!$B$2,($B673-1)*gamesPerRound,0,gamesPerRound,6),6,FALSE)</f>
        <v>#VALUE!</v>
      </c>
      <c r="H673" s="87" t="str">
        <f t="shared" ca="1" si="42"/>
        <v/>
      </c>
    </row>
    <row r="674" spans="1:8" x14ac:dyDescent="0.2">
      <c r="A674" s="47">
        <f t="shared" si="39"/>
        <v>672</v>
      </c>
      <c r="B674" s="32" t="str">
        <f t="shared" si="40"/>
        <v/>
      </c>
      <c r="C674" s="32">
        <f t="shared" si="41"/>
        <v>103</v>
      </c>
      <c r="D674" s="1" t="str">
        <f ca="1">IF($B674&gt;rounds,"",OFFSET(AllPairings!D$1,startRow-1+$A674,0))</f>
        <v/>
      </c>
      <c r="E674" s="1" t="str">
        <f ca="1">IF($B674&gt;rounds,"",OFFSET(AllPairings!E$1,startRow-1+$A674,0))</f>
        <v/>
      </c>
      <c r="F674" s="46" t="e">
        <f ca="1">VLOOKUP($C674,OFFSET(ResultsInput!$B$2,($B674-1)*gamesPerRound,0,gamesPerRound,6),5,FALSE)</f>
        <v>#VALUE!</v>
      </c>
      <c r="G674" s="46" t="e">
        <f ca="1">VLOOKUP($C674,OFFSET(ResultsInput!$B$2,($B674-1)*gamesPerRound,0,gamesPerRound,6),6,FALSE)</f>
        <v>#VALUE!</v>
      </c>
      <c r="H674" s="87" t="str">
        <f t="shared" ca="1" si="42"/>
        <v/>
      </c>
    </row>
    <row r="675" spans="1:8" x14ac:dyDescent="0.2">
      <c r="A675" s="47">
        <f t="shared" ref="A675:A738" si="43">A674+1</f>
        <v>673</v>
      </c>
      <c r="B675" s="32" t="str">
        <f t="shared" si="40"/>
        <v/>
      </c>
      <c r="C675" s="32">
        <f t="shared" si="41"/>
        <v>104</v>
      </c>
      <c r="D675" s="1" t="str">
        <f ca="1">IF($B675&gt;rounds,"",OFFSET(AllPairings!D$1,startRow-1+$A675,0))</f>
        <v/>
      </c>
      <c r="E675" s="1" t="str">
        <f ca="1">IF($B675&gt;rounds,"",OFFSET(AllPairings!E$1,startRow-1+$A675,0))</f>
        <v/>
      </c>
      <c r="F675" s="46" t="e">
        <f ca="1">VLOOKUP($C675,OFFSET(ResultsInput!$B$2,($B675-1)*gamesPerRound,0,gamesPerRound,6),5,FALSE)</f>
        <v>#VALUE!</v>
      </c>
      <c r="G675" s="46" t="e">
        <f ca="1">VLOOKUP($C675,OFFSET(ResultsInput!$B$2,($B675-1)*gamesPerRound,0,gamesPerRound,6),6,FALSE)</f>
        <v>#VALUE!</v>
      </c>
      <c r="H675" s="87" t="str">
        <f t="shared" ca="1" si="42"/>
        <v/>
      </c>
    </row>
    <row r="676" spans="1:8" x14ac:dyDescent="0.2">
      <c r="A676" s="47">
        <f t="shared" si="43"/>
        <v>674</v>
      </c>
      <c r="B676" s="32" t="str">
        <f t="shared" si="40"/>
        <v/>
      </c>
      <c r="C676" s="32">
        <f t="shared" si="41"/>
        <v>105</v>
      </c>
      <c r="D676" s="1" t="str">
        <f ca="1">IF($B676&gt;rounds,"",OFFSET(AllPairings!D$1,startRow-1+$A676,0))</f>
        <v/>
      </c>
      <c r="E676" s="1" t="str">
        <f ca="1">IF($B676&gt;rounds,"",OFFSET(AllPairings!E$1,startRow-1+$A676,0))</f>
        <v/>
      </c>
      <c r="F676" s="46" t="e">
        <f ca="1">VLOOKUP($C676,OFFSET(ResultsInput!$B$2,($B676-1)*gamesPerRound,0,gamesPerRound,6),5,FALSE)</f>
        <v>#VALUE!</v>
      </c>
      <c r="G676" s="46" t="e">
        <f ca="1">VLOOKUP($C676,OFFSET(ResultsInput!$B$2,($B676-1)*gamesPerRound,0,gamesPerRound,6),6,FALSE)</f>
        <v>#VALUE!</v>
      </c>
      <c r="H676" s="87" t="str">
        <f t="shared" ca="1" si="42"/>
        <v/>
      </c>
    </row>
    <row r="677" spans="1:8" x14ac:dyDescent="0.2">
      <c r="A677" s="47">
        <f t="shared" si="43"/>
        <v>675</v>
      </c>
      <c r="B677" s="32" t="str">
        <f t="shared" si="40"/>
        <v/>
      </c>
      <c r="C677" s="32">
        <f t="shared" si="41"/>
        <v>106</v>
      </c>
      <c r="D677" s="1" t="str">
        <f ca="1">IF($B677&gt;rounds,"",OFFSET(AllPairings!D$1,startRow-1+$A677,0))</f>
        <v/>
      </c>
      <c r="E677" s="1" t="str">
        <f ca="1">IF($B677&gt;rounds,"",OFFSET(AllPairings!E$1,startRow-1+$A677,0))</f>
        <v/>
      </c>
      <c r="F677" s="46" t="e">
        <f ca="1">VLOOKUP($C677,OFFSET(ResultsInput!$B$2,($B677-1)*gamesPerRound,0,gamesPerRound,6),5,FALSE)</f>
        <v>#VALUE!</v>
      </c>
      <c r="G677" s="46" t="e">
        <f ca="1">VLOOKUP($C677,OFFSET(ResultsInput!$B$2,($B677-1)*gamesPerRound,0,gamesPerRound,6),6,FALSE)</f>
        <v>#VALUE!</v>
      </c>
      <c r="H677" s="87" t="str">
        <f t="shared" ca="1" si="42"/>
        <v/>
      </c>
    </row>
    <row r="678" spans="1:8" x14ac:dyDescent="0.2">
      <c r="A678" s="47">
        <f t="shared" si="43"/>
        <v>676</v>
      </c>
      <c r="B678" s="32" t="str">
        <f t="shared" si="40"/>
        <v/>
      </c>
      <c r="C678" s="32">
        <f t="shared" si="41"/>
        <v>107</v>
      </c>
      <c r="D678" s="1" t="str">
        <f ca="1">IF($B678&gt;rounds,"",OFFSET(AllPairings!D$1,startRow-1+$A678,0))</f>
        <v/>
      </c>
      <c r="E678" s="1" t="str">
        <f ca="1">IF($B678&gt;rounds,"",OFFSET(AllPairings!E$1,startRow-1+$A678,0))</f>
        <v/>
      </c>
      <c r="F678" s="46" t="e">
        <f ca="1">VLOOKUP($C678,OFFSET(ResultsInput!$B$2,($B678-1)*gamesPerRound,0,gamesPerRound,6),5,FALSE)</f>
        <v>#VALUE!</v>
      </c>
      <c r="G678" s="46" t="e">
        <f ca="1">VLOOKUP($C678,OFFSET(ResultsInput!$B$2,($B678-1)*gamesPerRound,0,gamesPerRound,6),6,FALSE)</f>
        <v>#VALUE!</v>
      </c>
      <c r="H678" s="87" t="str">
        <f t="shared" ca="1" si="42"/>
        <v/>
      </c>
    </row>
    <row r="679" spans="1:8" x14ac:dyDescent="0.2">
      <c r="A679" s="47">
        <f t="shared" si="43"/>
        <v>677</v>
      </c>
      <c r="B679" s="32" t="str">
        <f t="shared" si="40"/>
        <v/>
      </c>
      <c r="C679" s="32">
        <f t="shared" si="41"/>
        <v>108</v>
      </c>
      <c r="D679" s="1" t="str">
        <f ca="1">IF($B679&gt;rounds,"",OFFSET(AllPairings!D$1,startRow-1+$A679,0))</f>
        <v/>
      </c>
      <c r="E679" s="1" t="str">
        <f ca="1">IF($B679&gt;rounds,"",OFFSET(AllPairings!E$1,startRow-1+$A679,0))</f>
        <v/>
      </c>
      <c r="F679" s="46" t="e">
        <f ca="1">VLOOKUP($C679,OFFSET(ResultsInput!$B$2,($B679-1)*gamesPerRound,0,gamesPerRound,6),5,FALSE)</f>
        <v>#VALUE!</v>
      </c>
      <c r="G679" s="46" t="e">
        <f ca="1">VLOOKUP($C679,OFFSET(ResultsInput!$B$2,($B679-1)*gamesPerRound,0,gamesPerRound,6),6,FALSE)</f>
        <v>#VALUE!</v>
      </c>
      <c r="H679" s="87" t="str">
        <f t="shared" ca="1" si="42"/>
        <v/>
      </c>
    </row>
    <row r="680" spans="1:8" x14ac:dyDescent="0.2">
      <c r="A680" s="47">
        <f t="shared" si="43"/>
        <v>678</v>
      </c>
      <c r="B680" s="32" t="str">
        <f t="shared" si="40"/>
        <v/>
      </c>
      <c r="C680" s="32">
        <f t="shared" si="41"/>
        <v>109</v>
      </c>
      <c r="D680" s="1" t="str">
        <f ca="1">IF($B680&gt;rounds,"",OFFSET(AllPairings!D$1,startRow-1+$A680,0))</f>
        <v/>
      </c>
      <c r="E680" s="1" t="str">
        <f ca="1">IF($B680&gt;rounds,"",OFFSET(AllPairings!E$1,startRow-1+$A680,0))</f>
        <v/>
      </c>
      <c r="F680" s="46" t="e">
        <f ca="1">VLOOKUP($C680,OFFSET(ResultsInput!$B$2,($B680-1)*gamesPerRound,0,gamesPerRound,6),5,FALSE)</f>
        <v>#VALUE!</v>
      </c>
      <c r="G680" s="46" t="e">
        <f ca="1">VLOOKUP($C680,OFFSET(ResultsInput!$B$2,($B680-1)*gamesPerRound,0,gamesPerRound,6),6,FALSE)</f>
        <v>#VALUE!</v>
      </c>
      <c r="H680" s="87" t="str">
        <f t="shared" ca="1" si="42"/>
        <v/>
      </c>
    </row>
    <row r="681" spans="1:8" x14ac:dyDescent="0.2">
      <c r="A681" s="47">
        <f t="shared" si="43"/>
        <v>679</v>
      </c>
      <c r="B681" s="32" t="str">
        <f t="shared" si="40"/>
        <v/>
      </c>
      <c r="C681" s="32">
        <f t="shared" si="41"/>
        <v>110</v>
      </c>
      <c r="D681" s="1" t="str">
        <f ca="1">IF($B681&gt;rounds,"",OFFSET(AllPairings!D$1,startRow-1+$A681,0))</f>
        <v/>
      </c>
      <c r="E681" s="1" t="str">
        <f ca="1">IF($B681&gt;rounds,"",OFFSET(AllPairings!E$1,startRow-1+$A681,0))</f>
        <v/>
      </c>
      <c r="F681" s="46" t="e">
        <f ca="1">VLOOKUP($C681,OFFSET(ResultsInput!$B$2,($B681-1)*gamesPerRound,0,gamesPerRound,6),5,FALSE)</f>
        <v>#VALUE!</v>
      </c>
      <c r="G681" s="46" t="e">
        <f ca="1">VLOOKUP($C681,OFFSET(ResultsInput!$B$2,($B681-1)*gamesPerRound,0,gamesPerRound,6),6,FALSE)</f>
        <v>#VALUE!</v>
      </c>
      <c r="H681" s="87" t="str">
        <f t="shared" ca="1" si="42"/>
        <v/>
      </c>
    </row>
    <row r="682" spans="1:8" x14ac:dyDescent="0.2">
      <c r="A682" s="47">
        <f t="shared" si="43"/>
        <v>680</v>
      </c>
      <c r="B682" s="32" t="str">
        <f t="shared" si="40"/>
        <v/>
      </c>
      <c r="C682" s="32">
        <f t="shared" si="41"/>
        <v>111</v>
      </c>
      <c r="D682" s="1" t="str">
        <f ca="1">IF($B682&gt;rounds,"",OFFSET(AllPairings!D$1,startRow-1+$A682,0))</f>
        <v/>
      </c>
      <c r="E682" s="1" t="str">
        <f ca="1">IF($B682&gt;rounds,"",OFFSET(AllPairings!E$1,startRow-1+$A682,0))</f>
        <v/>
      </c>
      <c r="F682" s="46" t="e">
        <f ca="1">VLOOKUP($C682,OFFSET(ResultsInput!$B$2,($B682-1)*gamesPerRound,0,gamesPerRound,6),5,FALSE)</f>
        <v>#VALUE!</v>
      </c>
      <c r="G682" s="46" t="e">
        <f ca="1">VLOOKUP($C682,OFFSET(ResultsInput!$B$2,($B682-1)*gamesPerRound,0,gamesPerRound,6),6,FALSE)</f>
        <v>#VALUE!</v>
      </c>
      <c r="H682" s="87" t="str">
        <f t="shared" ca="1" si="42"/>
        <v/>
      </c>
    </row>
    <row r="683" spans="1:8" x14ac:dyDescent="0.2">
      <c r="A683" s="47">
        <f t="shared" si="43"/>
        <v>681</v>
      </c>
      <c r="B683" s="32" t="str">
        <f t="shared" si="40"/>
        <v/>
      </c>
      <c r="C683" s="32">
        <f t="shared" si="41"/>
        <v>112</v>
      </c>
      <c r="D683" s="1" t="str">
        <f ca="1">IF($B683&gt;rounds,"",OFFSET(AllPairings!D$1,startRow-1+$A683,0))</f>
        <v/>
      </c>
      <c r="E683" s="1" t="str">
        <f ca="1">IF($B683&gt;rounds,"",OFFSET(AllPairings!E$1,startRow-1+$A683,0))</f>
        <v/>
      </c>
      <c r="F683" s="46" t="e">
        <f ca="1">VLOOKUP($C683,OFFSET(ResultsInput!$B$2,($B683-1)*gamesPerRound,0,gamesPerRound,6),5,FALSE)</f>
        <v>#VALUE!</v>
      </c>
      <c r="G683" s="46" t="e">
        <f ca="1">VLOOKUP($C683,OFFSET(ResultsInput!$B$2,($B683-1)*gamesPerRound,0,gamesPerRound,6),6,FALSE)</f>
        <v>#VALUE!</v>
      </c>
      <c r="H683" s="87" t="str">
        <f t="shared" ca="1" si="42"/>
        <v/>
      </c>
    </row>
    <row r="684" spans="1:8" x14ac:dyDescent="0.2">
      <c r="A684" s="47">
        <f t="shared" si="43"/>
        <v>682</v>
      </c>
      <c r="B684" s="32" t="str">
        <f t="shared" si="40"/>
        <v/>
      </c>
      <c r="C684" s="32">
        <f t="shared" si="41"/>
        <v>113</v>
      </c>
      <c r="D684" s="1" t="str">
        <f ca="1">IF($B684&gt;rounds,"",OFFSET(AllPairings!D$1,startRow-1+$A684,0))</f>
        <v/>
      </c>
      <c r="E684" s="1" t="str">
        <f ca="1">IF($B684&gt;rounds,"",OFFSET(AllPairings!E$1,startRow-1+$A684,0))</f>
        <v/>
      </c>
      <c r="F684" s="46" t="e">
        <f ca="1">VLOOKUP($C684,OFFSET(ResultsInput!$B$2,($B684-1)*gamesPerRound,0,gamesPerRound,6),5,FALSE)</f>
        <v>#VALUE!</v>
      </c>
      <c r="G684" s="46" t="e">
        <f ca="1">VLOOKUP($C684,OFFSET(ResultsInput!$B$2,($B684-1)*gamesPerRound,0,gamesPerRound,6),6,FALSE)</f>
        <v>#VALUE!</v>
      </c>
      <c r="H684" s="87" t="str">
        <f t="shared" ca="1" si="42"/>
        <v/>
      </c>
    </row>
    <row r="685" spans="1:8" x14ac:dyDescent="0.2">
      <c r="A685" s="47">
        <f t="shared" si="43"/>
        <v>683</v>
      </c>
      <c r="B685" s="32" t="str">
        <f t="shared" si="40"/>
        <v/>
      </c>
      <c r="C685" s="32">
        <f t="shared" si="41"/>
        <v>114</v>
      </c>
      <c r="D685" s="1" t="str">
        <f ca="1">IF($B685&gt;rounds,"",OFFSET(AllPairings!D$1,startRow-1+$A685,0))</f>
        <v/>
      </c>
      <c r="E685" s="1" t="str">
        <f ca="1">IF($B685&gt;rounds,"",OFFSET(AllPairings!E$1,startRow-1+$A685,0))</f>
        <v/>
      </c>
      <c r="F685" s="46" t="e">
        <f ca="1">VLOOKUP($C685,OFFSET(ResultsInput!$B$2,($B685-1)*gamesPerRound,0,gamesPerRound,6),5,FALSE)</f>
        <v>#VALUE!</v>
      </c>
      <c r="G685" s="46" t="e">
        <f ca="1">VLOOKUP($C685,OFFSET(ResultsInput!$B$2,($B685-1)*gamesPerRound,0,gamesPerRound,6),6,FALSE)</f>
        <v>#VALUE!</v>
      </c>
      <c r="H685" s="87" t="str">
        <f t="shared" ca="1" si="42"/>
        <v/>
      </c>
    </row>
    <row r="686" spans="1:8" x14ac:dyDescent="0.2">
      <c r="A686" s="47">
        <f t="shared" si="43"/>
        <v>684</v>
      </c>
      <c r="B686" s="32" t="str">
        <f t="shared" si="40"/>
        <v/>
      </c>
      <c r="C686" s="32">
        <f t="shared" si="41"/>
        <v>115</v>
      </c>
      <c r="D686" s="1" t="str">
        <f ca="1">IF($B686&gt;rounds,"",OFFSET(AllPairings!D$1,startRow-1+$A686,0))</f>
        <v/>
      </c>
      <c r="E686" s="1" t="str">
        <f ca="1">IF($B686&gt;rounds,"",OFFSET(AllPairings!E$1,startRow-1+$A686,0))</f>
        <v/>
      </c>
      <c r="F686" s="46" t="e">
        <f ca="1">VLOOKUP($C686,OFFSET(ResultsInput!$B$2,($B686-1)*gamesPerRound,0,gamesPerRound,6),5,FALSE)</f>
        <v>#VALUE!</v>
      </c>
      <c r="G686" s="46" t="e">
        <f ca="1">VLOOKUP($C686,OFFSET(ResultsInput!$B$2,($B686-1)*gamesPerRound,0,gamesPerRound,6),6,FALSE)</f>
        <v>#VALUE!</v>
      </c>
      <c r="H686" s="87" t="str">
        <f t="shared" ca="1" si="42"/>
        <v/>
      </c>
    </row>
    <row r="687" spans="1:8" x14ac:dyDescent="0.2">
      <c r="A687" s="47">
        <f t="shared" si="43"/>
        <v>685</v>
      </c>
      <c r="B687" s="32" t="str">
        <f t="shared" si="40"/>
        <v/>
      </c>
      <c r="C687" s="32">
        <f t="shared" si="41"/>
        <v>116</v>
      </c>
      <c r="D687" s="1" t="str">
        <f ca="1">IF($B687&gt;rounds,"",OFFSET(AllPairings!D$1,startRow-1+$A687,0))</f>
        <v/>
      </c>
      <c r="E687" s="1" t="str">
        <f ca="1">IF($B687&gt;rounds,"",OFFSET(AllPairings!E$1,startRow-1+$A687,0))</f>
        <v/>
      </c>
      <c r="F687" s="46" t="e">
        <f ca="1">VLOOKUP($C687,OFFSET(ResultsInput!$B$2,($B687-1)*gamesPerRound,0,gamesPerRound,6),5,FALSE)</f>
        <v>#VALUE!</v>
      </c>
      <c r="G687" s="46" t="e">
        <f ca="1">VLOOKUP($C687,OFFSET(ResultsInput!$B$2,($B687-1)*gamesPerRound,0,gamesPerRound,6),6,FALSE)</f>
        <v>#VALUE!</v>
      </c>
      <c r="H687" s="87" t="str">
        <f t="shared" ca="1" si="42"/>
        <v/>
      </c>
    </row>
    <row r="688" spans="1:8" x14ac:dyDescent="0.2">
      <c r="A688" s="47">
        <f t="shared" si="43"/>
        <v>686</v>
      </c>
      <c r="B688" s="32" t="str">
        <f t="shared" si="40"/>
        <v/>
      </c>
      <c r="C688" s="32">
        <f t="shared" si="41"/>
        <v>117</v>
      </c>
      <c r="D688" s="1" t="str">
        <f ca="1">IF($B688&gt;rounds,"",OFFSET(AllPairings!D$1,startRow-1+$A688,0))</f>
        <v/>
      </c>
      <c r="E688" s="1" t="str">
        <f ca="1">IF($B688&gt;rounds,"",OFFSET(AllPairings!E$1,startRow-1+$A688,0))</f>
        <v/>
      </c>
      <c r="F688" s="46" t="e">
        <f ca="1">VLOOKUP($C688,OFFSET(ResultsInput!$B$2,($B688-1)*gamesPerRound,0,gamesPerRound,6),5,FALSE)</f>
        <v>#VALUE!</v>
      </c>
      <c r="G688" s="46" t="e">
        <f ca="1">VLOOKUP($C688,OFFSET(ResultsInput!$B$2,($B688-1)*gamesPerRound,0,gamesPerRound,6),6,FALSE)</f>
        <v>#VALUE!</v>
      </c>
      <c r="H688" s="87" t="str">
        <f t="shared" ca="1" si="42"/>
        <v/>
      </c>
    </row>
    <row r="689" spans="1:8" x14ac:dyDescent="0.2">
      <c r="A689" s="47">
        <f t="shared" si="43"/>
        <v>687</v>
      </c>
      <c r="B689" s="32" t="str">
        <f t="shared" si="40"/>
        <v/>
      </c>
      <c r="C689" s="32">
        <f t="shared" si="41"/>
        <v>118</v>
      </c>
      <c r="D689" s="1" t="str">
        <f ca="1">IF($B689&gt;rounds,"",OFFSET(AllPairings!D$1,startRow-1+$A689,0))</f>
        <v/>
      </c>
      <c r="E689" s="1" t="str">
        <f ca="1">IF($B689&gt;rounds,"",OFFSET(AllPairings!E$1,startRow-1+$A689,0))</f>
        <v/>
      </c>
      <c r="F689" s="46" t="e">
        <f ca="1">VLOOKUP($C689,OFFSET(ResultsInput!$B$2,($B689-1)*gamesPerRound,0,gamesPerRound,6),5,FALSE)</f>
        <v>#VALUE!</v>
      </c>
      <c r="G689" s="46" t="e">
        <f ca="1">VLOOKUP($C689,OFFSET(ResultsInput!$B$2,($B689-1)*gamesPerRound,0,gamesPerRound,6),6,FALSE)</f>
        <v>#VALUE!</v>
      </c>
      <c r="H689" s="87" t="str">
        <f t="shared" ca="1" si="42"/>
        <v/>
      </c>
    </row>
    <row r="690" spans="1:8" x14ac:dyDescent="0.2">
      <c r="A690" s="47">
        <f t="shared" si="43"/>
        <v>688</v>
      </c>
      <c r="B690" s="32" t="str">
        <f t="shared" si="40"/>
        <v/>
      </c>
      <c r="C690" s="32">
        <f t="shared" si="41"/>
        <v>119</v>
      </c>
      <c r="D690" s="1" t="str">
        <f ca="1">IF($B690&gt;rounds,"",OFFSET(AllPairings!D$1,startRow-1+$A690,0))</f>
        <v/>
      </c>
      <c r="E690" s="1" t="str">
        <f ca="1">IF($B690&gt;rounds,"",OFFSET(AllPairings!E$1,startRow-1+$A690,0))</f>
        <v/>
      </c>
      <c r="F690" s="46" t="e">
        <f ca="1">VLOOKUP($C690,OFFSET(ResultsInput!$B$2,($B690-1)*gamesPerRound,0,gamesPerRound,6),5,FALSE)</f>
        <v>#VALUE!</v>
      </c>
      <c r="G690" s="46" t="e">
        <f ca="1">VLOOKUP($C690,OFFSET(ResultsInput!$B$2,($B690-1)*gamesPerRound,0,gamesPerRound,6),6,FALSE)</f>
        <v>#VALUE!</v>
      </c>
      <c r="H690" s="87" t="str">
        <f t="shared" ca="1" si="42"/>
        <v/>
      </c>
    </row>
    <row r="691" spans="1:8" x14ac:dyDescent="0.2">
      <c r="A691" s="47">
        <f t="shared" si="43"/>
        <v>689</v>
      </c>
      <c r="B691" s="32" t="str">
        <f t="shared" si="40"/>
        <v/>
      </c>
      <c r="C691" s="32">
        <f t="shared" si="41"/>
        <v>120</v>
      </c>
      <c r="D691" s="1" t="str">
        <f ca="1">IF($B691&gt;rounds,"",OFFSET(AllPairings!D$1,startRow-1+$A691,0))</f>
        <v/>
      </c>
      <c r="E691" s="1" t="str">
        <f ca="1">IF($B691&gt;rounds,"",OFFSET(AllPairings!E$1,startRow-1+$A691,0))</f>
        <v/>
      </c>
      <c r="F691" s="46" t="e">
        <f ca="1">VLOOKUP($C691,OFFSET(ResultsInput!$B$2,($B691-1)*gamesPerRound,0,gamesPerRound,6),5,FALSE)</f>
        <v>#VALUE!</v>
      </c>
      <c r="G691" s="46" t="e">
        <f ca="1">VLOOKUP($C691,OFFSET(ResultsInput!$B$2,($B691-1)*gamesPerRound,0,gamesPerRound,6),6,FALSE)</f>
        <v>#VALUE!</v>
      </c>
      <c r="H691" s="87" t="str">
        <f t="shared" ca="1" si="42"/>
        <v/>
      </c>
    </row>
    <row r="692" spans="1:8" x14ac:dyDescent="0.2">
      <c r="A692" s="47">
        <f t="shared" si="43"/>
        <v>690</v>
      </c>
      <c r="B692" s="32" t="str">
        <f t="shared" si="40"/>
        <v/>
      </c>
      <c r="C692" s="32">
        <f t="shared" si="41"/>
        <v>121</v>
      </c>
      <c r="D692" s="1" t="str">
        <f ca="1">IF($B692&gt;rounds,"",OFFSET(AllPairings!D$1,startRow-1+$A692,0))</f>
        <v/>
      </c>
      <c r="E692" s="1" t="str">
        <f ca="1">IF($B692&gt;rounds,"",OFFSET(AllPairings!E$1,startRow-1+$A692,0))</f>
        <v/>
      </c>
      <c r="F692" s="46" t="e">
        <f ca="1">VLOOKUP($C692,OFFSET(ResultsInput!$B$2,($B692-1)*gamesPerRound,0,gamesPerRound,6),5,FALSE)</f>
        <v>#VALUE!</v>
      </c>
      <c r="G692" s="46" t="e">
        <f ca="1">VLOOKUP($C692,OFFSET(ResultsInput!$B$2,($B692-1)*gamesPerRound,0,gamesPerRound,6),6,FALSE)</f>
        <v>#VALUE!</v>
      </c>
      <c r="H692" s="87" t="str">
        <f t="shared" ca="1" si="42"/>
        <v/>
      </c>
    </row>
    <row r="693" spans="1:8" x14ac:dyDescent="0.2">
      <c r="A693" s="47">
        <f t="shared" si="43"/>
        <v>691</v>
      </c>
      <c r="B693" s="32" t="str">
        <f t="shared" si="40"/>
        <v/>
      </c>
      <c r="C693" s="32">
        <f t="shared" si="41"/>
        <v>122</v>
      </c>
      <c r="D693" s="1" t="str">
        <f ca="1">IF($B693&gt;rounds,"",OFFSET(AllPairings!D$1,startRow-1+$A693,0))</f>
        <v/>
      </c>
      <c r="E693" s="1" t="str">
        <f ca="1">IF($B693&gt;rounds,"",OFFSET(AllPairings!E$1,startRow-1+$A693,0))</f>
        <v/>
      </c>
      <c r="F693" s="46" t="e">
        <f ca="1">VLOOKUP($C693,OFFSET(ResultsInput!$B$2,($B693-1)*gamesPerRound,0,gamesPerRound,6),5,FALSE)</f>
        <v>#VALUE!</v>
      </c>
      <c r="G693" s="46" t="e">
        <f ca="1">VLOOKUP($C693,OFFSET(ResultsInput!$B$2,($B693-1)*gamesPerRound,0,gamesPerRound,6),6,FALSE)</f>
        <v>#VALUE!</v>
      </c>
      <c r="H693" s="87" t="str">
        <f t="shared" ca="1" si="42"/>
        <v/>
      </c>
    </row>
    <row r="694" spans="1:8" x14ac:dyDescent="0.2">
      <c r="A694" s="47">
        <f t="shared" si="43"/>
        <v>692</v>
      </c>
      <c r="B694" s="32" t="str">
        <f t="shared" si="40"/>
        <v/>
      </c>
      <c r="C694" s="32">
        <f t="shared" si="41"/>
        <v>123</v>
      </c>
      <c r="D694" s="1" t="str">
        <f ca="1">IF($B694&gt;rounds,"",OFFSET(AllPairings!D$1,startRow-1+$A694,0))</f>
        <v/>
      </c>
      <c r="E694" s="1" t="str">
        <f ca="1">IF($B694&gt;rounds,"",OFFSET(AllPairings!E$1,startRow-1+$A694,0))</f>
        <v/>
      </c>
      <c r="F694" s="46" t="e">
        <f ca="1">VLOOKUP($C694,OFFSET(ResultsInput!$B$2,($B694-1)*gamesPerRound,0,gamesPerRound,6),5,FALSE)</f>
        <v>#VALUE!</v>
      </c>
      <c r="G694" s="46" t="e">
        <f ca="1">VLOOKUP($C694,OFFSET(ResultsInput!$B$2,($B694-1)*gamesPerRound,0,gamesPerRound,6),6,FALSE)</f>
        <v>#VALUE!</v>
      </c>
      <c r="H694" s="87" t="str">
        <f t="shared" ca="1" si="42"/>
        <v/>
      </c>
    </row>
    <row r="695" spans="1:8" x14ac:dyDescent="0.2">
      <c r="A695" s="47">
        <f t="shared" si="43"/>
        <v>693</v>
      </c>
      <c r="B695" s="32" t="str">
        <f t="shared" si="40"/>
        <v/>
      </c>
      <c r="C695" s="32">
        <f t="shared" si="41"/>
        <v>124</v>
      </c>
      <c r="D695" s="1" t="str">
        <f ca="1">IF($B695&gt;rounds,"",OFFSET(AllPairings!D$1,startRow-1+$A695,0))</f>
        <v/>
      </c>
      <c r="E695" s="1" t="str">
        <f ca="1">IF($B695&gt;rounds,"",OFFSET(AllPairings!E$1,startRow-1+$A695,0))</f>
        <v/>
      </c>
      <c r="F695" s="46" t="e">
        <f ca="1">VLOOKUP($C695,OFFSET(ResultsInput!$B$2,($B695-1)*gamesPerRound,0,gamesPerRound,6),5,FALSE)</f>
        <v>#VALUE!</v>
      </c>
      <c r="G695" s="46" t="e">
        <f ca="1">VLOOKUP($C695,OFFSET(ResultsInput!$B$2,($B695-1)*gamesPerRound,0,gamesPerRound,6),6,FALSE)</f>
        <v>#VALUE!</v>
      </c>
      <c r="H695" s="87" t="str">
        <f t="shared" ca="1" si="42"/>
        <v/>
      </c>
    </row>
    <row r="696" spans="1:8" x14ac:dyDescent="0.2">
      <c r="A696" s="47">
        <f t="shared" si="43"/>
        <v>694</v>
      </c>
      <c r="B696" s="32" t="str">
        <f t="shared" si="40"/>
        <v/>
      </c>
      <c r="C696" s="32">
        <f t="shared" si="41"/>
        <v>125</v>
      </c>
      <c r="D696" s="1" t="str">
        <f ca="1">IF($B696&gt;rounds,"",OFFSET(AllPairings!D$1,startRow-1+$A696,0))</f>
        <v/>
      </c>
      <c r="E696" s="1" t="str">
        <f ca="1">IF($B696&gt;rounds,"",OFFSET(AllPairings!E$1,startRow-1+$A696,0))</f>
        <v/>
      </c>
      <c r="F696" s="46" t="e">
        <f ca="1">VLOOKUP($C696,OFFSET(ResultsInput!$B$2,($B696-1)*gamesPerRound,0,gamesPerRound,6),5,FALSE)</f>
        <v>#VALUE!</v>
      </c>
      <c r="G696" s="46" t="e">
        <f ca="1">VLOOKUP($C696,OFFSET(ResultsInput!$B$2,($B696-1)*gamesPerRound,0,gamesPerRound,6),6,FALSE)</f>
        <v>#VALUE!</v>
      </c>
      <c r="H696" s="87" t="str">
        <f t="shared" ca="1" si="42"/>
        <v/>
      </c>
    </row>
    <row r="697" spans="1:8" x14ac:dyDescent="0.2">
      <c r="A697" s="47">
        <f t="shared" si="43"/>
        <v>695</v>
      </c>
      <c r="B697" s="32" t="str">
        <f t="shared" si="40"/>
        <v/>
      </c>
      <c r="C697" s="32">
        <f t="shared" si="41"/>
        <v>126</v>
      </c>
      <c r="D697" s="1" t="str">
        <f ca="1">IF($B697&gt;rounds,"",OFFSET(AllPairings!D$1,startRow-1+$A697,0))</f>
        <v/>
      </c>
      <c r="E697" s="1" t="str">
        <f ca="1">IF($B697&gt;rounds,"",OFFSET(AllPairings!E$1,startRow-1+$A697,0))</f>
        <v/>
      </c>
      <c r="F697" s="46" t="e">
        <f ca="1">VLOOKUP($C697,OFFSET(ResultsInput!$B$2,($B697-1)*gamesPerRound,0,gamesPerRound,6),5,FALSE)</f>
        <v>#VALUE!</v>
      </c>
      <c r="G697" s="46" t="e">
        <f ca="1">VLOOKUP($C697,OFFSET(ResultsInput!$B$2,($B697-1)*gamesPerRound,0,gamesPerRound,6),6,FALSE)</f>
        <v>#VALUE!</v>
      </c>
      <c r="H697" s="87" t="str">
        <f t="shared" ca="1" si="42"/>
        <v/>
      </c>
    </row>
    <row r="698" spans="1:8" x14ac:dyDescent="0.2">
      <c r="A698" s="47">
        <f t="shared" si="43"/>
        <v>696</v>
      </c>
      <c r="B698" s="32" t="str">
        <f t="shared" si="40"/>
        <v/>
      </c>
      <c r="C698" s="32">
        <f t="shared" si="41"/>
        <v>127</v>
      </c>
      <c r="D698" s="1" t="str">
        <f ca="1">IF($B698&gt;rounds,"",OFFSET(AllPairings!D$1,startRow-1+$A698,0))</f>
        <v/>
      </c>
      <c r="E698" s="1" t="str">
        <f ca="1">IF($B698&gt;rounds,"",OFFSET(AllPairings!E$1,startRow-1+$A698,0))</f>
        <v/>
      </c>
      <c r="F698" s="46" t="e">
        <f ca="1">VLOOKUP($C698,OFFSET(ResultsInput!$B$2,($B698-1)*gamesPerRound,0,gamesPerRound,6),5,FALSE)</f>
        <v>#VALUE!</v>
      </c>
      <c r="G698" s="46" t="e">
        <f ca="1">VLOOKUP($C698,OFFSET(ResultsInput!$B$2,($B698-1)*gamesPerRound,0,gamesPerRound,6),6,FALSE)</f>
        <v>#VALUE!</v>
      </c>
      <c r="H698" s="87" t="str">
        <f t="shared" ca="1" si="42"/>
        <v/>
      </c>
    </row>
    <row r="699" spans="1:8" x14ac:dyDescent="0.2">
      <c r="A699" s="47">
        <f t="shared" si="43"/>
        <v>697</v>
      </c>
      <c r="B699" s="32" t="str">
        <f t="shared" si="40"/>
        <v/>
      </c>
      <c r="C699" s="32">
        <f t="shared" si="41"/>
        <v>128</v>
      </c>
      <c r="D699" s="1" t="str">
        <f ca="1">IF($B699&gt;rounds,"",OFFSET(AllPairings!D$1,startRow-1+$A699,0))</f>
        <v/>
      </c>
      <c r="E699" s="1" t="str">
        <f ca="1">IF($B699&gt;rounds,"",OFFSET(AllPairings!E$1,startRow-1+$A699,0))</f>
        <v/>
      </c>
      <c r="F699" s="46" t="e">
        <f ca="1">VLOOKUP($C699,OFFSET(ResultsInput!$B$2,($B699-1)*gamesPerRound,0,gamesPerRound,6),5,FALSE)</f>
        <v>#VALUE!</v>
      </c>
      <c r="G699" s="46" t="e">
        <f ca="1">VLOOKUP($C699,OFFSET(ResultsInput!$B$2,($B699-1)*gamesPerRound,0,gamesPerRound,6),6,FALSE)</f>
        <v>#VALUE!</v>
      </c>
      <c r="H699" s="87" t="str">
        <f t="shared" ca="1" si="42"/>
        <v/>
      </c>
    </row>
    <row r="700" spans="1:8" x14ac:dyDescent="0.2">
      <c r="A700" s="47">
        <f t="shared" si="43"/>
        <v>698</v>
      </c>
      <c r="B700" s="32" t="str">
        <f t="shared" si="40"/>
        <v/>
      </c>
      <c r="C700" s="32">
        <f t="shared" si="41"/>
        <v>129</v>
      </c>
      <c r="D700" s="1" t="str">
        <f ca="1">IF($B700&gt;rounds,"",OFFSET(AllPairings!D$1,startRow-1+$A700,0))</f>
        <v/>
      </c>
      <c r="E700" s="1" t="str">
        <f ca="1">IF($B700&gt;rounds,"",OFFSET(AllPairings!E$1,startRow-1+$A700,0))</f>
        <v/>
      </c>
      <c r="F700" s="46" t="e">
        <f ca="1">VLOOKUP($C700,OFFSET(ResultsInput!$B$2,($B700-1)*gamesPerRound,0,gamesPerRound,6),5,FALSE)</f>
        <v>#VALUE!</v>
      </c>
      <c r="G700" s="46" t="e">
        <f ca="1">VLOOKUP($C700,OFFSET(ResultsInput!$B$2,($B700-1)*gamesPerRound,0,gamesPerRound,6),6,FALSE)</f>
        <v>#VALUE!</v>
      </c>
      <c r="H700" s="87" t="str">
        <f t="shared" ca="1" si="42"/>
        <v/>
      </c>
    </row>
    <row r="701" spans="1:8" x14ac:dyDescent="0.2">
      <c r="A701" s="47">
        <f t="shared" si="43"/>
        <v>699</v>
      </c>
      <c r="B701" s="32" t="str">
        <f t="shared" si="40"/>
        <v/>
      </c>
      <c r="C701" s="32">
        <f t="shared" si="41"/>
        <v>130</v>
      </c>
      <c r="D701" s="1" t="str">
        <f ca="1">IF($B701&gt;rounds,"",OFFSET(AllPairings!D$1,startRow-1+$A701,0))</f>
        <v/>
      </c>
      <c r="E701" s="1" t="str">
        <f ca="1">IF($B701&gt;rounds,"",OFFSET(AllPairings!E$1,startRow-1+$A701,0))</f>
        <v/>
      </c>
      <c r="F701" s="46" t="e">
        <f ca="1">VLOOKUP($C701,OFFSET(ResultsInput!$B$2,($B701-1)*gamesPerRound,0,gamesPerRound,6),5,FALSE)</f>
        <v>#VALUE!</v>
      </c>
      <c r="G701" s="46" t="e">
        <f ca="1">VLOOKUP($C701,OFFSET(ResultsInput!$B$2,($B701-1)*gamesPerRound,0,gamesPerRound,6),6,FALSE)</f>
        <v>#VALUE!</v>
      </c>
      <c r="H701" s="87" t="str">
        <f t="shared" ca="1" si="42"/>
        <v/>
      </c>
    </row>
    <row r="702" spans="1:8" x14ac:dyDescent="0.2">
      <c r="A702" s="47">
        <f t="shared" si="43"/>
        <v>700</v>
      </c>
      <c r="B702" s="32" t="str">
        <f t="shared" si="40"/>
        <v/>
      </c>
      <c r="C702" s="32">
        <f t="shared" si="41"/>
        <v>131</v>
      </c>
      <c r="D702" s="1" t="str">
        <f ca="1">IF($B702&gt;rounds,"",OFFSET(AllPairings!D$1,startRow-1+$A702,0))</f>
        <v/>
      </c>
      <c r="E702" s="1" t="str">
        <f ca="1">IF($B702&gt;rounds,"",OFFSET(AllPairings!E$1,startRow-1+$A702,0))</f>
        <v/>
      </c>
      <c r="F702" s="46" t="e">
        <f ca="1">VLOOKUP($C702,OFFSET(ResultsInput!$B$2,($B702-1)*gamesPerRound,0,gamesPerRound,6),5,FALSE)</f>
        <v>#VALUE!</v>
      </c>
      <c r="G702" s="46" t="e">
        <f ca="1">VLOOKUP($C702,OFFSET(ResultsInput!$B$2,($B702-1)*gamesPerRound,0,gamesPerRound,6),6,FALSE)</f>
        <v>#VALUE!</v>
      </c>
      <c r="H702" s="87" t="str">
        <f t="shared" ca="1" si="42"/>
        <v/>
      </c>
    </row>
    <row r="703" spans="1:8" x14ac:dyDescent="0.2">
      <c r="A703" s="47">
        <f t="shared" si="43"/>
        <v>701</v>
      </c>
      <c r="B703" s="32" t="str">
        <f t="shared" si="40"/>
        <v/>
      </c>
      <c r="C703" s="32">
        <f t="shared" si="41"/>
        <v>132</v>
      </c>
      <c r="D703" s="1" t="str">
        <f ca="1">IF($B703&gt;rounds,"",OFFSET(AllPairings!D$1,startRow-1+$A703,0))</f>
        <v/>
      </c>
      <c r="E703" s="1" t="str">
        <f ca="1">IF($B703&gt;rounds,"",OFFSET(AllPairings!E$1,startRow-1+$A703,0))</f>
        <v/>
      </c>
      <c r="F703" s="46" t="e">
        <f ca="1">VLOOKUP($C703,OFFSET(ResultsInput!$B$2,($B703-1)*gamesPerRound,0,gamesPerRound,6),5,FALSE)</f>
        <v>#VALUE!</v>
      </c>
      <c r="G703" s="46" t="e">
        <f ca="1">VLOOKUP($C703,OFFSET(ResultsInput!$B$2,($B703-1)*gamesPerRound,0,gamesPerRound,6),6,FALSE)</f>
        <v>#VALUE!</v>
      </c>
      <c r="H703" s="87" t="str">
        <f t="shared" ca="1" si="42"/>
        <v/>
      </c>
    </row>
    <row r="704" spans="1:8" x14ac:dyDescent="0.2">
      <c r="A704" s="47">
        <f t="shared" si="43"/>
        <v>702</v>
      </c>
      <c r="B704" s="32" t="str">
        <f t="shared" si="40"/>
        <v/>
      </c>
      <c r="C704" s="32">
        <f t="shared" si="41"/>
        <v>133</v>
      </c>
      <c r="D704" s="1" t="str">
        <f ca="1">IF($B704&gt;rounds,"",OFFSET(AllPairings!D$1,startRow-1+$A704,0))</f>
        <v/>
      </c>
      <c r="E704" s="1" t="str">
        <f ca="1">IF($B704&gt;rounds,"",OFFSET(AllPairings!E$1,startRow-1+$A704,0))</f>
        <v/>
      </c>
      <c r="F704" s="46" t="e">
        <f ca="1">VLOOKUP($C704,OFFSET(ResultsInput!$B$2,($B704-1)*gamesPerRound,0,gamesPerRound,6),5,FALSE)</f>
        <v>#VALUE!</v>
      </c>
      <c r="G704" s="46" t="e">
        <f ca="1">VLOOKUP($C704,OFFSET(ResultsInput!$B$2,($B704-1)*gamesPerRound,0,gamesPerRound,6),6,FALSE)</f>
        <v>#VALUE!</v>
      </c>
      <c r="H704" s="87" t="str">
        <f t="shared" ca="1" si="42"/>
        <v/>
      </c>
    </row>
    <row r="705" spans="1:8" x14ac:dyDescent="0.2">
      <c r="A705" s="47">
        <f t="shared" si="43"/>
        <v>703</v>
      </c>
      <c r="B705" s="32" t="str">
        <f t="shared" si="40"/>
        <v/>
      </c>
      <c r="C705" s="32">
        <f t="shared" si="41"/>
        <v>134</v>
      </c>
      <c r="D705" s="1" t="str">
        <f ca="1">IF($B705&gt;rounds,"",OFFSET(AllPairings!D$1,startRow-1+$A705,0))</f>
        <v/>
      </c>
      <c r="E705" s="1" t="str">
        <f ca="1">IF($B705&gt;rounds,"",OFFSET(AllPairings!E$1,startRow-1+$A705,0))</f>
        <v/>
      </c>
      <c r="F705" s="46" t="e">
        <f ca="1">VLOOKUP($C705,OFFSET(ResultsInput!$B$2,($B705-1)*gamesPerRound,0,gamesPerRound,6),5,FALSE)</f>
        <v>#VALUE!</v>
      </c>
      <c r="G705" s="46" t="e">
        <f ca="1">VLOOKUP($C705,OFFSET(ResultsInput!$B$2,($B705-1)*gamesPerRound,0,gamesPerRound,6),6,FALSE)</f>
        <v>#VALUE!</v>
      </c>
      <c r="H705" s="87" t="str">
        <f t="shared" ca="1" si="42"/>
        <v/>
      </c>
    </row>
    <row r="706" spans="1:8" x14ac:dyDescent="0.2">
      <c r="A706" s="47">
        <f t="shared" si="43"/>
        <v>704</v>
      </c>
      <c r="B706" s="32" t="str">
        <f t="shared" si="40"/>
        <v/>
      </c>
      <c r="C706" s="32">
        <f t="shared" si="41"/>
        <v>135</v>
      </c>
      <c r="D706" s="1" t="str">
        <f ca="1">IF($B706&gt;rounds,"",OFFSET(AllPairings!D$1,startRow-1+$A706,0))</f>
        <v/>
      </c>
      <c r="E706" s="1" t="str">
        <f ca="1">IF($B706&gt;rounds,"",OFFSET(AllPairings!E$1,startRow-1+$A706,0))</f>
        <v/>
      </c>
      <c r="F706" s="46" t="e">
        <f ca="1">VLOOKUP($C706,OFFSET(ResultsInput!$B$2,($B706-1)*gamesPerRound,0,gamesPerRound,6),5,FALSE)</f>
        <v>#VALUE!</v>
      </c>
      <c r="G706" s="46" t="e">
        <f ca="1">VLOOKUP($C706,OFFSET(ResultsInput!$B$2,($B706-1)*gamesPerRound,0,gamesPerRound,6),6,FALSE)</f>
        <v>#VALUE!</v>
      </c>
      <c r="H706" s="87" t="str">
        <f t="shared" ca="1" si="42"/>
        <v/>
      </c>
    </row>
    <row r="707" spans="1:8" x14ac:dyDescent="0.2">
      <c r="A707" s="47">
        <f t="shared" si="43"/>
        <v>705</v>
      </c>
      <c r="B707" s="32" t="str">
        <f t="shared" si="40"/>
        <v/>
      </c>
      <c r="C707" s="32">
        <f t="shared" si="41"/>
        <v>136</v>
      </c>
      <c r="D707" s="1" t="str">
        <f ca="1">IF($B707&gt;rounds,"",OFFSET(AllPairings!D$1,startRow-1+$A707,0))</f>
        <v/>
      </c>
      <c r="E707" s="1" t="str">
        <f ca="1">IF($B707&gt;rounds,"",OFFSET(AllPairings!E$1,startRow-1+$A707,0))</f>
        <v/>
      </c>
      <c r="F707" s="46" t="e">
        <f ca="1">VLOOKUP($C707,OFFSET(ResultsInput!$B$2,($B707-1)*gamesPerRound,0,gamesPerRound,6),5,FALSE)</f>
        <v>#VALUE!</v>
      </c>
      <c r="G707" s="46" t="e">
        <f ca="1">VLOOKUP($C707,OFFSET(ResultsInput!$B$2,($B707-1)*gamesPerRound,0,gamesPerRound,6),6,FALSE)</f>
        <v>#VALUE!</v>
      </c>
      <c r="H707" s="87" t="str">
        <f t="shared" ca="1" si="42"/>
        <v/>
      </c>
    </row>
    <row r="708" spans="1:8" x14ac:dyDescent="0.2">
      <c r="A708" s="47">
        <f t="shared" si="43"/>
        <v>706</v>
      </c>
      <c r="B708" s="32" t="str">
        <f t="shared" si="40"/>
        <v/>
      </c>
      <c r="C708" s="32">
        <f t="shared" si="41"/>
        <v>137</v>
      </c>
      <c r="D708" s="1" t="str">
        <f ca="1">IF($B708&gt;rounds,"",OFFSET(AllPairings!D$1,startRow-1+$A708,0))</f>
        <v/>
      </c>
      <c r="E708" s="1" t="str">
        <f ca="1">IF($B708&gt;rounds,"",OFFSET(AllPairings!E$1,startRow-1+$A708,0))</f>
        <v/>
      </c>
      <c r="F708" s="46" t="e">
        <f ca="1">VLOOKUP($C708,OFFSET(ResultsInput!$B$2,($B708-1)*gamesPerRound,0,gamesPerRound,6),5,FALSE)</f>
        <v>#VALUE!</v>
      </c>
      <c r="G708" s="46" t="e">
        <f ca="1">VLOOKUP($C708,OFFSET(ResultsInput!$B$2,($B708-1)*gamesPerRound,0,gamesPerRound,6),6,FALSE)</f>
        <v>#VALUE!</v>
      </c>
      <c r="H708" s="87" t="str">
        <f t="shared" ca="1" si="42"/>
        <v/>
      </c>
    </row>
    <row r="709" spans="1:8" x14ac:dyDescent="0.2">
      <c r="A709" s="47">
        <f t="shared" si="43"/>
        <v>707</v>
      </c>
      <c r="B709" s="32" t="str">
        <f t="shared" si="40"/>
        <v/>
      </c>
      <c r="C709" s="32">
        <f t="shared" si="41"/>
        <v>138</v>
      </c>
      <c r="D709" s="1" t="str">
        <f ca="1">IF($B709&gt;rounds,"",OFFSET(AllPairings!D$1,startRow-1+$A709,0))</f>
        <v/>
      </c>
      <c r="E709" s="1" t="str">
        <f ca="1">IF($B709&gt;rounds,"",OFFSET(AllPairings!E$1,startRow-1+$A709,0))</f>
        <v/>
      </c>
      <c r="F709" s="46" t="e">
        <f ca="1">VLOOKUP($C709,OFFSET(ResultsInput!$B$2,($B709-1)*gamesPerRound,0,gamesPerRound,6),5,FALSE)</f>
        <v>#VALUE!</v>
      </c>
      <c r="G709" s="46" t="e">
        <f ca="1">VLOOKUP($C709,OFFSET(ResultsInput!$B$2,($B709-1)*gamesPerRound,0,gamesPerRound,6),6,FALSE)</f>
        <v>#VALUE!</v>
      </c>
      <c r="H709" s="87" t="str">
        <f t="shared" ca="1" si="42"/>
        <v/>
      </c>
    </row>
    <row r="710" spans="1:8" x14ac:dyDescent="0.2">
      <c r="A710" s="47">
        <f t="shared" si="43"/>
        <v>708</v>
      </c>
      <c r="B710" s="32" t="str">
        <f t="shared" si="40"/>
        <v/>
      </c>
      <c r="C710" s="32">
        <f t="shared" si="41"/>
        <v>139</v>
      </c>
      <c r="D710" s="1" t="str">
        <f ca="1">IF($B710&gt;rounds,"",OFFSET(AllPairings!D$1,startRow-1+$A710,0))</f>
        <v/>
      </c>
      <c r="E710" s="1" t="str">
        <f ca="1">IF($B710&gt;rounds,"",OFFSET(AllPairings!E$1,startRow-1+$A710,0))</f>
        <v/>
      </c>
      <c r="F710" s="46" t="e">
        <f ca="1">VLOOKUP($C710,OFFSET(ResultsInput!$B$2,($B710-1)*gamesPerRound,0,gamesPerRound,6),5,FALSE)</f>
        <v>#VALUE!</v>
      </c>
      <c r="G710" s="46" t="e">
        <f ca="1">VLOOKUP($C710,OFFSET(ResultsInput!$B$2,($B710-1)*gamesPerRound,0,gamesPerRound,6),6,FALSE)</f>
        <v>#VALUE!</v>
      </c>
      <c r="H710" s="87" t="str">
        <f t="shared" ca="1" si="42"/>
        <v/>
      </c>
    </row>
    <row r="711" spans="1:8" x14ac:dyDescent="0.2">
      <c r="A711" s="47">
        <f t="shared" si="43"/>
        <v>709</v>
      </c>
      <c r="B711" s="32" t="str">
        <f t="shared" si="40"/>
        <v/>
      </c>
      <c r="C711" s="32">
        <f t="shared" si="41"/>
        <v>140</v>
      </c>
      <c r="D711" s="1" t="str">
        <f ca="1">IF($B711&gt;rounds,"",OFFSET(AllPairings!D$1,startRow-1+$A711,0))</f>
        <v/>
      </c>
      <c r="E711" s="1" t="str">
        <f ca="1">IF($B711&gt;rounds,"",OFFSET(AllPairings!E$1,startRow-1+$A711,0))</f>
        <v/>
      </c>
      <c r="F711" s="46" t="e">
        <f ca="1">VLOOKUP($C711,OFFSET(ResultsInput!$B$2,($B711-1)*gamesPerRound,0,gamesPerRound,6),5,FALSE)</f>
        <v>#VALUE!</v>
      </c>
      <c r="G711" s="46" t="e">
        <f ca="1">VLOOKUP($C711,OFFSET(ResultsInput!$B$2,($B711-1)*gamesPerRound,0,gamesPerRound,6),6,FALSE)</f>
        <v>#VALUE!</v>
      </c>
      <c r="H711" s="87" t="str">
        <f t="shared" ca="1" si="42"/>
        <v/>
      </c>
    </row>
    <row r="712" spans="1:8" x14ac:dyDescent="0.2">
      <c r="A712" s="47">
        <f t="shared" si="43"/>
        <v>710</v>
      </c>
      <c r="B712" s="32" t="str">
        <f t="shared" si="40"/>
        <v/>
      </c>
      <c r="C712" s="32">
        <f t="shared" si="41"/>
        <v>141</v>
      </c>
      <c r="D712" s="1" t="str">
        <f ca="1">IF($B712&gt;rounds,"",OFFSET(AllPairings!D$1,startRow-1+$A712,0))</f>
        <v/>
      </c>
      <c r="E712" s="1" t="str">
        <f ca="1">IF($B712&gt;rounds,"",OFFSET(AllPairings!E$1,startRow-1+$A712,0))</f>
        <v/>
      </c>
      <c r="F712" s="46" t="e">
        <f ca="1">VLOOKUP($C712,OFFSET(ResultsInput!$B$2,($B712-1)*gamesPerRound,0,gamesPerRound,6),5,FALSE)</f>
        <v>#VALUE!</v>
      </c>
      <c r="G712" s="46" t="e">
        <f ca="1">VLOOKUP($C712,OFFSET(ResultsInput!$B$2,($B712-1)*gamesPerRound,0,gamesPerRound,6),6,FALSE)</f>
        <v>#VALUE!</v>
      </c>
      <c r="H712" s="87" t="str">
        <f t="shared" ca="1" si="42"/>
        <v/>
      </c>
    </row>
    <row r="713" spans="1:8" x14ac:dyDescent="0.2">
      <c r="A713" s="47">
        <f t="shared" si="43"/>
        <v>711</v>
      </c>
      <c r="B713" s="32" t="str">
        <f t="shared" si="40"/>
        <v/>
      </c>
      <c r="C713" s="32">
        <f t="shared" si="41"/>
        <v>142</v>
      </c>
      <c r="D713" s="1" t="str">
        <f ca="1">IF($B713&gt;rounds,"",OFFSET(AllPairings!D$1,startRow-1+$A713,0))</f>
        <v/>
      </c>
      <c r="E713" s="1" t="str">
        <f ca="1">IF($B713&gt;rounds,"",OFFSET(AllPairings!E$1,startRow-1+$A713,0))</f>
        <v/>
      </c>
      <c r="F713" s="46" t="e">
        <f ca="1">VLOOKUP($C713,OFFSET(ResultsInput!$B$2,($B713-1)*gamesPerRound,0,gamesPerRound,6),5,FALSE)</f>
        <v>#VALUE!</v>
      </c>
      <c r="G713" s="46" t="e">
        <f ca="1">VLOOKUP($C713,OFFSET(ResultsInput!$B$2,($B713-1)*gamesPerRound,0,gamesPerRound,6),6,FALSE)</f>
        <v>#VALUE!</v>
      </c>
      <c r="H713" s="87" t="str">
        <f t="shared" ca="1" si="42"/>
        <v/>
      </c>
    </row>
    <row r="714" spans="1:8" x14ac:dyDescent="0.2">
      <c r="A714" s="47">
        <f t="shared" si="43"/>
        <v>712</v>
      </c>
      <c r="B714" s="32" t="str">
        <f t="shared" si="40"/>
        <v/>
      </c>
      <c r="C714" s="32">
        <f t="shared" si="41"/>
        <v>143</v>
      </c>
      <c r="D714" s="1" t="str">
        <f ca="1">IF($B714&gt;rounds,"",OFFSET(AllPairings!D$1,startRow-1+$A714,0))</f>
        <v/>
      </c>
      <c r="E714" s="1" t="str">
        <f ca="1">IF($B714&gt;rounds,"",OFFSET(AllPairings!E$1,startRow-1+$A714,0))</f>
        <v/>
      </c>
      <c r="F714" s="46" t="e">
        <f ca="1">VLOOKUP($C714,OFFSET(ResultsInput!$B$2,($B714-1)*gamesPerRound,0,gamesPerRound,6),5,FALSE)</f>
        <v>#VALUE!</v>
      </c>
      <c r="G714" s="46" t="e">
        <f ca="1">VLOOKUP($C714,OFFSET(ResultsInput!$B$2,($B714-1)*gamesPerRound,0,gamesPerRound,6),6,FALSE)</f>
        <v>#VALUE!</v>
      </c>
      <c r="H714" s="87" t="str">
        <f t="shared" ca="1" si="42"/>
        <v/>
      </c>
    </row>
    <row r="715" spans="1:8" x14ac:dyDescent="0.2">
      <c r="A715" s="47">
        <f t="shared" si="43"/>
        <v>713</v>
      </c>
      <c r="B715" s="32" t="str">
        <f t="shared" si="40"/>
        <v/>
      </c>
      <c r="C715" s="32">
        <f t="shared" si="41"/>
        <v>144</v>
      </c>
      <c r="D715" s="1" t="str">
        <f ca="1">IF($B715&gt;rounds,"",OFFSET(AllPairings!D$1,startRow-1+$A715,0))</f>
        <v/>
      </c>
      <c r="E715" s="1" t="str">
        <f ca="1">IF($B715&gt;rounds,"",OFFSET(AllPairings!E$1,startRow-1+$A715,0))</f>
        <v/>
      </c>
      <c r="F715" s="46" t="e">
        <f ca="1">VLOOKUP($C715,OFFSET(ResultsInput!$B$2,($B715-1)*gamesPerRound,0,gamesPerRound,6),5,FALSE)</f>
        <v>#VALUE!</v>
      </c>
      <c r="G715" s="46" t="e">
        <f ca="1">VLOOKUP($C715,OFFSET(ResultsInput!$B$2,($B715-1)*gamesPerRound,0,gamesPerRound,6),6,FALSE)</f>
        <v>#VALUE!</v>
      </c>
      <c r="H715" s="87" t="str">
        <f t="shared" ca="1" si="42"/>
        <v/>
      </c>
    </row>
    <row r="716" spans="1:8" x14ac:dyDescent="0.2">
      <c r="A716" s="47">
        <f t="shared" si="43"/>
        <v>714</v>
      </c>
      <c r="B716" s="32" t="str">
        <f t="shared" si="40"/>
        <v/>
      </c>
      <c r="C716" s="32">
        <f t="shared" si="41"/>
        <v>145</v>
      </c>
      <c r="D716" s="1" t="str">
        <f ca="1">IF($B716&gt;rounds,"",OFFSET(AllPairings!D$1,startRow-1+$A716,0))</f>
        <v/>
      </c>
      <c r="E716" s="1" t="str">
        <f ca="1">IF($B716&gt;rounds,"",OFFSET(AllPairings!E$1,startRow-1+$A716,0))</f>
        <v/>
      </c>
      <c r="F716" s="46" t="e">
        <f ca="1">VLOOKUP($C716,OFFSET(ResultsInput!$B$2,($B716-1)*gamesPerRound,0,gamesPerRound,6),5,FALSE)</f>
        <v>#VALUE!</v>
      </c>
      <c r="G716" s="46" t="e">
        <f ca="1">VLOOKUP($C716,OFFSET(ResultsInput!$B$2,($B716-1)*gamesPerRound,0,gamesPerRound,6),6,FALSE)</f>
        <v>#VALUE!</v>
      </c>
      <c r="H716" s="87" t="str">
        <f t="shared" ca="1" si="42"/>
        <v/>
      </c>
    </row>
    <row r="717" spans="1:8" x14ac:dyDescent="0.2">
      <c r="A717" s="47">
        <f t="shared" si="43"/>
        <v>715</v>
      </c>
      <c r="B717" s="32" t="str">
        <f t="shared" si="40"/>
        <v/>
      </c>
      <c r="C717" s="32">
        <f t="shared" si="41"/>
        <v>146</v>
      </c>
      <c r="D717" s="1" t="str">
        <f ca="1">IF($B717&gt;rounds,"",OFFSET(AllPairings!D$1,startRow-1+$A717,0))</f>
        <v/>
      </c>
      <c r="E717" s="1" t="str">
        <f ca="1">IF($B717&gt;rounds,"",OFFSET(AllPairings!E$1,startRow-1+$A717,0))</f>
        <v/>
      </c>
      <c r="F717" s="46" t="e">
        <f ca="1">VLOOKUP($C717,OFFSET(ResultsInput!$B$2,($B717-1)*gamesPerRound,0,gamesPerRound,6),5,FALSE)</f>
        <v>#VALUE!</v>
      </c>
      <c r="G717" s="46" t="e">
        <f ca="1">VLOOKUP($C717,OFFSET(ResultsInput!$B$2,($B717-1)*gamesPerRound,0,gamesPerRound,6),6,FALSE)</f>
        <v>#VALUE!</v>
      </c>
      <c r="H717" s="87" t="str">
        <f t="shared" ca="1" si="42"/>
        <v/>
      </c>
    </row>
    <row r="718" spans="1:8" x14ac:dyDescent="0.2">
      <c r="A718" s="47">
        <f t="shared" si="43"/>
        <v>716</v>
      </c>
      <c r="B718" s="32" t="str">
        <f t="shared" si="40"/>
        <v/>
      </c>
      <c r="C718" s="32">
        <f t="shared" si="41"/>
        <v>147</v>
      </c>
      <c r="D718" s="1" t="str">
        <f ca="1">IF($B718&gt;rounds,"",OFFSET(AllPairings!D$1,startRow-1+$A718,0))</f>
        <v/>
      </c>
      <c r="E718" s="1" t="str">
        <f ca="1">IF($B718&gt;rounds,"",OFFSET(AllPairings!E$1,startRow-1+$A718,0))</f>
        <v/>
      </c>
      <c r="F718" s="46" t="e">
        <f ca="1">VLOOKUP($C718,OFFSET(ResultsInput!$B$2,($B718-1)*gamesPerRound,0,gamesPerRound,6),5,FALSE)</f>
        <v>#VALUE!</v>
      </c>
      <c r="G718" s="46" t="e">
        <f ca="1">VLOOKUP($C718,OFFSET(ResultsInput!$B$2,($B718-1)*gamesPerRound,0,gamesPerRound,6),6,FALSE)</f>
        <v>#VALUE!</v>
      </c>
      <c r="H718" s="87" t="str">
        <f t="shared" ca="1" si="42"/>
        <v/>
      </c>
    </row>
    <row r="719" spans="1:8" x14ac:dyDescent="0.2">
      <c r="A719" s="47">
        <f t="shared" si="43"/>
        <v>717</v>
      </c>
      <c r="B719" s="32" t="str">
        <f t="shared" si="40"/>
        <v/>
      </c>
      <c r="C719" s="32">
        <f t="shared" si="41"/>
        <v>148</v>
      </c>
      <c r="D719" s="1" t="str">
        <f ca="1">IF($B719&gt;rounds,"",OFFSET(AllPairings!D$1,startRow-1+$A719,0))</f>
        <v/>
      </c>
      <c r="E719" s="1" t="str">
        <f ca="1">IF($B719&gt;rounds,"",OFFSET(AllPairings!E$1,startRow-1+$A719,0))</f>
        <v/>
      </c>
      <c r="F719" s="46" t="e">
        <f ca="1">VLOOKUP($C719,OFFSET(ResultsInput!$B$2,($B719-1)*gamesPerRound,0,gamesPerRound,6),5,FALSE)</f>
        <v>#VALUE!</v>
      </c>
      <c r="G719" s="46" t="e">
        <f ca="1">VLOOKUP($C719,OFFSET(ResultsInput!$B$2,($B719-1)*gamesPerRound,0,gamesPerRound,6),6,FALSE)</f>
        <v>#VALUE!</v>
      </c>
      <c r="H719" s="87" t="str">
        <f t="shared" ca="1" si="42"/>
        <v/>
      </c>
    </row>
    <row r="720" spans="1:8" x14ac:dyDescent="0.2">
      <c r="A720" s="47">
        <f t="shared" si="43"/>
        <v>718</v>
      </c>
      <c r="B720" s="32" t="str">
        <f t="shared" si="40"/>
        <v/>
      </c>
      <c r="C720" s="32">
        <f t="shared" si="41"/>
        <v>149</v>
      </c>
      <c r="D720" s="1" t="str">
        <f ca="1">IF($B720&gt;rounds,"",OFFSET(AllPairings!D$1,startRow-1+$A720,0))</f>
        <v/>
      </c>
      <c r="E720" s="1" t="str">
        <f ca="1">IF($B720&gt;rounds,"",OFFSET(AllPairings!E$1,startRow-1+$A720,0))</f>
        <v/>
      </c>
      <c r="F720" s="46" t="e">
        <f ca="1">VLOOKUP($C720,OFFSET(ResultsInput!$B$2,($B720-1)*gamesPerRound,0,gamesPerRound,6),5,FALSE)</f>
        <v>#VALUE!</v>
      </c>
      <c r="G720" s="46" t="e">
        <f ca="1">VLOOKUP($C720,OFFSET(ResultsInput!$B$2,($B720-1)*gamesPerRound,0,gamesPerRound,6),6,FALSE)</f>
        <v>#VALUE!</v>
      </c>
      <c r="H720" s="87" t="str">
        <f t="shared" ca="1" si="42"/>
        <v/>
      </c>
    </row>
    <row r="721" spans="1:8" x14ac:dyDescent="0.2">
      <c r="A721" s="47">
        <f t="shared" si="43"/>
        <v>719</v>
      </c>
      <c r="B721" s="32" t="str">
        <f t="shared" si="40"/>
        <v/>
      </c>
      <c r="C721" s="32">
        <f t="shared" si="41"/>
        <v>150</v>
      </c>
      <c r="D721" s="1" t="str">
        <f ca="1">IF($B721&gt;rounds,"",OFFSET(AllPairings!D$1,startRow-1+$A721,0))</f>
        <v/>
      </c>
      <c r="E721" s="1" t="str">
        <f ca="1">IF($B721&gt;rounds,"",OFFSET(AllPairings!E$1,startRow-1+$A721,0))</f>
        <v/>
      </c>
      <c r="F721" s="46" t="e">
        <f ca="1">VLOOKUP($C721,OFFSET(ResultsInput!$B$2,($B721-1)*gamesPerRound,0,gamesPerRound,6),5,FALSE)</f>
        <v>#VALUE!</v>
      </c>
      <c r="G721" s="46" t="e">
        <f ca="1">VLOOKUP($C721,OFFSET(ResultsInput!$B$2,($B721-1)*gamesPerRound,0,gamesPerRound,6),6,FALSE)</f>
        <v>#VALUE!</v>
      </c>
      <c r="H721" s="87" t="str">
        <f t="shared" ca="1" si="42"/>
        <v/>
      </c>
    </row>
    <row r="722" spans="1:8" x14ac:dyDescent="0.2">
      <c r="A722" s="47">
        <f t="shared" si="43"/>
        <v>720</v>
      </c>
      <c r="B722" s="32" t="str">
        <f t="shared" si="40"/>
        <v/>
      </c>
      <c r="C722" s="32">
        <f t="shared" si="41"/>
        <v>151</v>
      </c>
      <c r="D722" s="1" t="str">
        <f ca="1">IF($B722&gt;rounds,"",OFFSET(AllPairings!D$1,startRow-1+$A722,0))</f>
        <v/>
      </c>
      <c r="E722" s="1" t="str">
        <f ca="1">IF($B722&gt;rounds,"",OFFSET(AllPairings!E$1,startRow-1+$A722,0))</f>
        <v/>
      </c>
      <c r="F722" s="46" t="e">
        <f ca="1">VLOOKUP($C722,OFFSET(ResultsInput!$B$2,($B722-1)*gamesPerRound,0,gamesPerRound,6),5,FALSE)</f>
        <v>#VALUE!</v>
      </c>
      <c r="G722" s="46" t="e">
        <f ca="1">VLOOKUP($C722,OFFSET(ResultsInput!$B$2,($B722-1)*gamesPerRound,0,gamesPerRound,6),6,FALSE)</f>
        <v>#VALUE!</v>
      </c>
      <c r="H722" s="87" t="str">
        <f t="shared" ca="1" si="42"/>
        <v/>
      </c>
    </row>
    <row r="723" spans="1:8" x14ac:dyDescent="0.2">
      <c r="A723" s="47">
        <f t="shared" si="43"/>
        <v>721</v>
      </c>
      <c r="B723" s="32" t="str">
        <f t="shared" si="40"/>
        <v/>
      </c>
      <c r="C723" s="32">
        <f t="shared" si="41"/>
        <v>152</v>
      </c>
      <c r="D723" s="1" t="str">
        <f ca="1">IF($B723&gt;rounds,"",OFFSET(AllPairings!D$1,startRow-1+$A723,0))</f>
        <v/>
      </c>
      <c r="E723" s="1" t="str">
        <f ca="1">IF($B723&gt;rounds,"",OFFSET(AllPairings!E$1,startRow-1+$A723,0))</f>
        <v/>
      </c>
      <c r="F723" s="46" t="e">
        <f ca="1">VLOOKUP($C723,OFFSET(ResultsInput!$B$2,($B723-1)*gamesPerRound,0,gamesPerRound,6),5,FALSE)</f>
        <v>#VALUE!</v>
      </c>
      <c r="G723" s="46" t="e">
        <f ca="1">VLOOKUP($C723,OFFSET(ResultsInput!$B$2,($B723-1)*gamesPerRound,0,gamesPerRound,6),6,FALSE)</f>
        <v>#VALUE!</v>
      </c>
      <c r="H723" s="87" t="str">
        <f t="shared" ca="1" si="42"/>
        <v/>
      </c>
    </row>
    <row r="724" spans="1:8" x14ac:dyDescent="0.2">
      <c r="A724" s="47">
        <f t="shared" si="43"/>
        <v>722</v>
      </c>
      <c r="B724" s="32" t="str">
        <f t="shared" si="40"/>
        <v/>
      </c>
      <c r="C724" s="32">
        <f t="shared" si="41"/>
        <v>153</v>
      </c>
      <c r="D724" s="1" t="str">
        <f ca="1">IF($B724&gt;rounds,"",OFFSET(AllPairings!D$1,startRow-1+$A724,0))</f>
        <v/>
      </c>
      <c r="E724" s="1" t="str">
        <f ca="1">IF($B724&gt;rounds,"",OFFSET(AllPairings!E$1,startRow-1+$A724,0))</f>
        <v/>
      </c>
      <c r="F724" s="46" t="e">
        <f ca="1">VLOOKUP($C724,OFFSET(ResultsInput!$B$2,($B724-1)*gamesPerRound,0,gamesPerRound,6),5,FALSE)</f>
        <v>#VALUE!</v>
      </c>
      <c r="G724" s="46" t="e">
        <f ca="1">VLOOKUP($C724,OFFSET(ResultsInput!$B$2,($B724-1)*gamesPerRound,0,gamesPerRound,6),6,FALSE)</f>
        <v>#VALUE!</v>
      </c>
      <c r="H724" s="87" t="str">
        <f t="shared" ca="1" si="42"/>
        <v/>
      </c>
    </row>
    <row r="725" spans="1:8" x14ac:dyDescent="0.2">
      <c r="A725" s="47">
        <f t="shared" si="43"/>
        <v>723</v>
      </c>
      <c r="B725" s="32" t="str">
        <f t="shared" si="40"/>
        <v/>
      </c>
      <c r="C725" s="32">
        <f t="shared" si="41"/>
        <v>154</v>
      </c>
      <c r="D725" s="1" t="str">
        <f ca="1">IF($B725&gt;rounds,"",OFFSET(AllPairings!D$1,startRow-1+$A725,0))</f>
        <v/>
      </c>
      <c r="E725" s="1" t="str">
        <f ca="1">IF($B725&gt;rounds,"",OFFSET(AllPairings!E$1,startRow-1+$A725,0))</f>
        <v/>
      </c>
      <c r="F725" s="46" t="e">
        <f ca="1">VLOOKUP($C725,OFFSET(ResultsInput!$B$2,($B725-1)*gamesPerRound,0,gamesPerRound,6),5,FALSE)</f>
        <v>#VALUE!</v>
      </c>
      <c r="G725" s="46" t="e">
        <f ca="1">VLOOKUP($C725,OFFSET(ResultsInput!$B$2,($B725-1)*gamesPerRound,0,gamesPerRound,6),6,FALSE)</f>
        <v>#VALUE!</v>
      </c>
      <c r="H725" s="87" t="str">
        <f t="shared" ca="1" si="42"/>
        <v/>
      </c>
    </row>
    <row r="726" spans="1:8" x14ac:dyDescent="0.2">
      <c r="A726" s="47">
        <f t="shared" si="43"/>
        <v>724</v>
      </c>
      <c r="B726" s="32" t="str">
        <f t="shared" si="40"/>
        <v/>
      </c>
      <c r="C726" s="32">
        <f t="shared" si="41"/>
        <v>155</v>
      </c>
      <c r="D726" s="1" t="str">
        <f ca="1">IF($B726&gt;rounds,"",OFFSET(AllPairings!D$1,startRow-1+$A726,0))</f>
        <v/>
      </c>
      <c r="E726" s="1" t="str">
        <f ca="1">IF($B726&gt;rounds,"",OFFSET(AllPairings!E$1,startRow-1+$A726,0))</f>
        <v/>
      </c>
      <c r="F726" s="46" t="e">
        <f ca="1">VLOOKUP($C726,OFFSET(ResultsInput!$B$2,($B726-1)*gamesPerRound,0,gamesPerRound,6),5,FALSE)</f>
        <v>#VALUE!</v>
      </c>
      <c r="G726" s="46" t="e">
        <f ca="1">VLOOKUP($C726,OFFSET(ResultsInput!$B$2,($B726-1)*gamesPerRound,0,gamesPerRound,6),6,FALSE)</f>
        <v>#VALUE!</v>
      </c>
      <c r="H726" s="87" t="str">
        <f t="shared" ca="1" si="42"/>
        <v/>
      </c>
    </row>
    <row r="727" spans="1:8" x14ac:dyDescent="0.2">
      <c r="A727" s="47">
        <f t="shared" si="43"/>
        <v>725</v>
      </c>
      <c r="B727" s="32" t="str">
        <f t="shared" si="40"/>
        <v/>
      </c>
      <c r="C727" s="32">
        <f t="shared" si="41"/>
        <v>156</v>
      </c>
      <c r="D727" s="1" t="str">
        <f ca="1">IF($B727&gt;rounds,"",OFFSET(AllPairings!D$1,startRow-1+$A727,0))</f>
        <v/>
      </c>
      <c r="E727" s="1" t="str">
        <f ca="1">IF($B727&gt;rounds,"",OFFSET(AllPairings!E$1,startRow-1+$A727,0))</f>
        <v/>
      </c>
      <c r="F727" s="46" t="e">
        <f ca="1">VLOOKUP($C727,OFFSET(ResultsInput!$B$2,($B727-1)*gamesPerRound,0,gamesPerRound,6),5,FALSE)</f>
        <v>#VALUE!</v>
      </c>
      <c r="G727" s="46" t="e">
        <f ca="1">VLOOKUP($C727,OFFSET(ResultsInput!$B$2,($B727-1)*gamesPerRound,0,gamesPerRound,6),6,FALSE)</f>
        <v>#VALUE!</v>
      </c>
      <c r="H727" s="87" t="str">
        <f t="shared" ca="1" si="42"/>
        <v/>
      </c>
    </row>
    <row r="728" spans="1:8" x14ac:dyDescent="0.2">
      <c r="A728" s="47">
        <f t="shared" si="43"/>
        <v>726</v>
      </c>
      <c r="B728" s="32" t="str">
        <f t="shared" si="40"/>
        <v/>
      </c>
      <c r="C728" s="32">
        <f t="shared" si="41"/>
        <v>157</v>
      </c>
      <c r="D728" s="1" t="str">
        <f ca="1">IF($B728&gt;rounds,"",OFFSET(AllPairings!D$1,startRow-1+$A728,0))</f>
        <v/>
      </c>
      <c r="E728" s="1" t="str">
        <f ca="1">IF($B728&gt;rounds,"",OFFSET(AllPairings!E$1,startRow-1+$A728,0))</f>
        <v/>
      </c>
      <c r="F728" s="46" t="e">
        <f ca="1">VLOOKUP($C728,OFFSET(ResultsInput!$B$2,($B728-1)*gamesPerRound,0,gamesPerRound,6),5,FALSE)</f>
        <v>#VALUE!</v>
      </c>
      <c r="G728" s="46" t="e">
        <f ca="1">VLOOKUP($C728,OFFSET(ResultsInput!$B$2,($B728-1)*gamesPerRound,0,gamesPerRound,6),6,FALSE)</f>
        <v>#VALUE!</v>
      </c>
      <c r="H728" s="87" t="str">
        <f t="shared" ca="1" si="42"/>
        <v/>
      </c>
    </row>
    <row r="729" spans="1:8" x14ac:dyDescent="0.2">
      <c r="A729" s="47">
        <f t="shared" si="43"/>
        <v>727</v>
      </c>
      <c r="B729" s="32" t="str">
        <f t="shared" si="40"/>
        <v/>
      </c>
      <c r="C729" s="32">
        <f t="shared" si="41"/>
        <v>158</v>
      </c>
      <c r="D729" s="1" t="str">
        <f ca="1">IF($B729&gt;rounds,"",OFFSET(AllPairings!D$1,startRow-1+$A729,0))</f>
        <v/>
      </c>
      <c r="E729" s="1" t="str">
        <f ca="1">IF($B729&gt;rounds,"",OFFSET(AllPairings!E$1,startRow-1+$A729,0))</f>
        <v/>
      </c>
      <c r="F729" s="46" t="e">
        <f ca="1">VLOOKUP($C729,OFFSET(ResultsInput!$B$2,($B729-1)*gamesPerRound,0,gamesPerRound,6),5,FALSE)</f>
        <v>#VALUE!</v>
      </c>
      <c r="G729" s="46" t="e">
        <f ca="1">VLOOKUP($C729,OFFSET(ResultsInput!$B$2,($B729-1)*gamesPerRound,0,gamesPerRound,6),6,FALSE)</f>
        <v>#VALUE!</v>
      </c>
      <c r="H729" s="87" t="str">
        <f t="shared" ca="1" si="42"/>
        <v/>
      </c>
    </row>
    <row r="730" spans="1:8" x14ac:dyDescent="0.2">
      <c r="A730" s="47">
        <f t="shared" si="43"/>
        <v>728</v>
      </c>
      <c r="B730" s="32" t="str">
        <f t="shared" ref="B730:B781" si="44">IF(INT(A730/gamesPerRound)&lt;rounds,1+INT(A730/gamesPerRound),"")</f>
        <v/>
      </c>
      <c r="C730" s="32">
        <f t="shared" ref="C730:C781" si="45">1+MOD(A730,gamesPerRound)</f>
        <v>159</v>
      </c>
      <c r="D730" s="1" t="str">
        <f ca="1">IF($B730&gt;rounds,"",OFFSET(AllPairings!D$1,startRow-1+$A730,0))</f>
        <v/>
      </c>
      <c r="E730" s="1" t="str">
        <f ca="1">IF($B730&gt;rounds,"",OFFSET(AllPairings!E$1,startRow-1+$A730,0))</f>
        <v/>
      </c>
      <c r="F730" s="46" t="e">
        <f ca="1">VLOOKUP($C730,OFFSET(ResultsInput!$B$2,($B730-1)*gamesPerRound,0,gamesPerRound,6),5,FALSE)</f>
        <v>#VALUE!</v>
      </c>
      <c r="G730" s="46" t="e">
        <f ca="1">VLOOKUP($C730,OFFSET(ResultsInput!$B$2,($B730-1)*gamesPerRound,0,gamesPerRound,6),6,FALSE)</f>
        <v>#VALUE!</v>
      </c>
      <c r="H730" s="87" t="str">
        <f t="shared" ref="H730:H781" ca="1" si="46">D730</f>
        <v/>
      </c>
    </row>
    <row r="731" spans="1:8" x14ac:dyDescent="0.2">
      <c r="A731" s="47">
        <f t="shared" si="43"/>
        <v>729</v>
      </c>
      <c r="B731" s="32" t="str">
        <f t="shared" si="44"/>
        <v/>
      </c>
      <c r="C731" s="32">
        <f t="shared" si="45"/>
        <v>160</v>
      </c>
      <c r="D731" s="1" t="str">
        <f ca="1">IF($B731&gt;rounds,"",OFFSET(AllPairings!D$1,startRow-1+$A731,0))</f>
        <v/>
      </c>
      <c r="E731" s="1" t="str">
        <f ca="1">IF($B731&gt;rounds,"",OFFSET(AllPairings!E$1,startRow-1+$A731,0))</f>
        <v/>
      </c>
      <c r="F731" s="46" t="e">
        <f ca="1">VLOOKUP($C731,OFFSET(ResultsInput!$B$2,($B731-1)*gamesPerRound,0,gamesPerRound,6),5,FALSE)</f>
        <v>#VALUE!</v>
      </c>
      <c r="G731" s="46" t="e">
        <f ca="1">VLOOKUP($C731,OFFSET(ResultsInput!$B$2,($B731-1)*gamesPerRound,0,gamesPerRound,6),6,FALSE)</f>
        <v>#VALUE!</v>
      </c>
      <c r="H731" s="87" t="str">
        <f t="shared" ca="1" si="46"/>
        <v/>
      </c>
    </row>
    <row r="732" spans="1:8" x14ac:dyDescent="0.2">
      <c r="A732" s="47">
        <f t="shared" si="43"/>
        <v>730</v>
      </c>
      <c r="B732" s="32" t="str">
        <f t="shared" si="44"/>
        <v/>
      </c>
      <c r="C732" s="32">
        <f t="shared" si="45"/>
        <v>161</v>
      </c>
      <c r="D732" s="1" t="str">
        <f ca="1">IF($B732&gt;rounds,"",OFFSET(AllPairings!D$1,startRow-1+$A732,0))</f>
        <v/>
      </c>
      <c r="E732" s="1" t="str">
        <f ca="1">IF($B732&gt;rounds,"",OFFSET(AllPairings!E$1,startRow-1+$A732,0))</f>
        <v/>
      </c>
      <c r="F732" s="46" t="e">
        <f ca="1">VLOOKUP($C732,OFFSET(ResultsInput!$B$2,($B732-1)*gamesPerRound,0,gamesPerRound,6),5,FALSE)</f>
        <v>#VALUE!</v>
      </c>
      <c r="G732" s="46" t="e">
        <f ca="1">VLOOKUP($C732,OFFSET(ResultsInput!$B$2,($B732-1)*gamesPerRound,0,gamesPerRound,6),6,FALSE)</f>
        <v>#VALUE!</v>
      </c>
      <c r="H732" s="87" t="str">
        <f t="shared" ca="1" si="46"/>
        <v/>
      </c>
    </row>
    <row r="733" spans="1:8" x14ac:dyDescent="0.2">
      <c r="A733" s="47">
        <f t="shared" si="43"/>
        <v>731</v>
      </c>
      <c r="B733" s="32" t="str">
        <f t="shared" si="44"/>
        <v/>
      </c>
      <c r="C733" s="32">
        <f t="shared" si="45"/>
        <v>162</v>
      </c>
      <c r="D733" s="1" t="str">
        <f ca="1">IF($B733&gt;rounds,"",OFFSET(AllPairings!D$1,startRow-1+$A733,0))</f>
        <v/>
      </c>
      <c r="E733" s="1" t="str">
        <f ca="1">IF($B733&gt;rounds,"",OFFSET(AllPairings!E$1,startRow-1+$A733,0))</f>
        <v/>
      </c>
      <c r="F733" s="46" t="e">
        <f ca="1">VLOOKUP($C733,OFFSET(ResultsInput!$B$2,($B733-1)*gamesPerRound,0,gamesPerRound,6),5,FALSE)</f>
        <v>#VALUE!</v>
      </c>
      <c r="G733" s="46" t="e">
        <f ca="1">VLOOKUP($C733,OFFSET(ResultsInput!$B$2,($B733-1)*gamesPerRound,0,gamesPerRound,6),6,FALSE)</f>
        <v>#VALUE!</v>
      </c>
      <c r="H733" s="87" t="str">
        <f t="shared" ca="1" si="46"/>
        <v/>
      </c>
    </row>
    <row r="734" spans="1:8" x14ac:dyDescent="0.2">
      <c r="A734" s="47">
        <f t="shared" si="43"/>
        <v>732</v>
      </c>
      <c r="B734" s="32" t="str">
        <f t="shared" si="44"/>
        <v/>
      </c>
      <c r="C734" s="32">
        <f t="shared" si="45"/>
        <v>163</v>
      </c>
      <c r="D734" s="1" t="str">
        <f ca="1">IF($B734&gt;rounds,"",OFFSET(AllPairings!D$1,startRow-1+$A734,0))</f>
        <v/>
      </c>
      <c r="E734" s="1" t="str">
        <f ca="1">IF($B734&gt;rounds,"",OFFSET(AllPairings!E$1,startRow-1+$A734,0))</f>
        <v/>
      </c>
      <c r="F734" s="46" t="e">
        <f ca="1">VLOOKUP($C734,OFFSET(ResultsInput!$B$2,($B734-1)*gamesPerRound,0,gamesPerRound,6),5,FALSE)</f>
        <v>#VALUE!</v>
      </c>
      <c r="G734" s="46" t="e">
        <f ca="1">VLOOKUP($C734,OFFSET(ResultsInput!$B$2,($B734-1)*gamesPerRound,0,gamesPerRound,6),6,FALSE)</f>
        <v>#VALUE!</v>
      </c>
      <c r="H734" s="87" t="str">
        <f t="shared" ca="1" si="46"/>
        <v/>
      </c>
    </row>
    <row r="735" spans="1:8" x14ac:dyDescent="0.2">
      <c r="A735" s="47">
        <f t="shared" si="43"/>
        <v>733</v>
      </c>
      <c r="B735" s="32" t="str">
        <f t="shared" si="44"/>
        <v/>
      </c>
      <c r="C735" s="32">
        <f t="shared" si="45"/>
        <v>164</v>
      </c>
      <c r="D735" s="1" t="str">
        <f ca="1">IF($B735&gt;rounds,"",OFFSET(AllPairings!D$1,startRow-1+$A735,0))</f>
        <v/>
      </c>
      <c r="E735" s="1" t="str">
        <f ca="1">IF($B735&gt;rounds,"",OFFSET(AllPairings!E$1,startRow-1+$A735,0))</f>
        <v/>
      </c>
      <c r="F735" s="46" t="e">
        <f ca="1">VLOOKUP($C735,OFFSET(ResultsInput!$B$2,($B735-1)*gamesPerRound,0,gamesPerRound,6),5,FALSE)</f>
        <v>#VALUE!</v>
      </c>
      <c r="G735" s="46" t="e">
        <f ca="1">VLOOKUP($C735,OFFSET(ResultsInput!$B$2,($B735-1)*gamesPerRound,0,gamesPerRound,6),6,FALSE)</f>
        <v>#VALUE!</v>
      </c>
      <c r="H735" s="87" t="str">
        <f t="shared" ca="1" si="46"/>
        <v/>
      </c>
    </row>
    <row r="736" spans="1:8" x14ac:dyDescent="0.2">
      <c r="A736" s="47">
        <f t="shared" si="43"/>
        <v>734</v>
      </c>
      <c r="B736" s="32" t="str">
        <f t="shared" si="44"/>
        <v/>
      </c>
      <c r="C736" s="32">
        <f t="shared" si="45"/>
        <v>165</v>
      </c>
      <c r="D736" s="1" t="str">
        <f ca="1">IF($B736&gt;rounds,"",OFFSET(AllPairings!D$1,startRow-1+$A736,0))</f>
        <v/>
      </c>
      <c r="E736" s="1" t="str">
        <f ca="1">IF($B736&gt;rounds,"",OFFSET(AllPairings!E$1,startRow-1+$A736,0))</f>
        <v/>
      </c>
      <c r="F736" s="46" t="e">
        <f ca="1">VLOOKUP($C736,OFFSET(ResultsInput!$B$2,($B736-1)*gamesPerRound,0,gamesPerRound,6),5,FALSE)</f>
        <v>#VALUE!</v>
      </c>
      <c r="G736" s="46" t="e">
        <f ca="1">VLOOKUP($C736,OFFSET(ResultsInput!$B$2,($B736-1)*gamesPerRound,0,gamesPerRound,6),6,FALSE)</f>
        <v>#VALUE!</v>
      </c>
      <c r="H736" s="87" t="str">
        <f t="shared" ca="1" si="46"/>
        <v/>
      </c>
    </row>
    <row r="737" spans="1:8" x14ac:dyDescent="0.2">
      <c r="A737" s="47">
        <f t="shared" si="43"/>
        <v>735</v>
      </c>
      <c r="B737" s="32" t="str">
        <f t="shared" si="44"/>
        <v/>
      </c>
      <c r="C737" s="32">
        <f t="shared" si="45"/>
        <v>166</v>
      </c>
      <c r="D737" s="1" t="str">
        <f ca="1">IF($B737&gt;rounds,"",OFFSET(AllPairings!D$1,startRow-1+$A737,0))</f>
        <v/>
      </c>
      <c r="E737" s="1" t="str">
        <f ca="1">IF($B737&gt;rounds,"",OFFSET(AllPairings!E$1,startRow-1+$A737,0))</f>
        <v/>
      </c>
      <c r="F737" s="46" t="e">
        <f ca="1">VLOOKUP($C737,OFFSET(ResultsInput!$B$2,($B737-1)*gamesPerRound,0,gamesPerRound,6),5,FALSE)</f>
        <v>#VALUE!</v>
      </c>
      <c r="G737" s="46" t="e">
        <f ca="1">VLOOKUP($C737,OFFSET(ResultsInput!$B$2,($B737-1)*gamesPerRound,0,gamesPerRound,6),6,FALSE)</f>
        <v>#VALUE!</v>
      </c>
      <c r="H737" s="87" t="str">
        <f t="shared" ca="1" si="46"/>
        <v/>
      </c>
    </row>
    <row r="738" spans="1:8" x14ac:dyDescent="0.2">
      <c r="A738" s="47">
        <f t="shared" si="43"/>
        <v>736</v>
      </c>
      <c r="B738" s="32" t="str">
        <f t="shared" si="44"/>
        <v/>
      </c>
      <c r="C738" s="32">
        <f t="shared" si="45"/>
        <v>167</v>
      </c>
      <c r="D738" s="1" t="str">
        <f ca="1">IF($B738&gt;rounds,"",OFFSET(AllPairings!D$1,startRow-1+$A738,0))</f>
        <v/>
      </c>
      <c r="E738" s="1" t="str">
        <f ca="1">IF($B738&gt;rounds,"",OFFSET(AllPairings!E$1,startRow-1+$A738,0))</f>
        <v/>
      </c>
      <c r="F738" s="46" t="e">
        <f ca="1">VLOOKUP($C738,OFFSET(ResultsInput!$B$2,($B738-1)*gamesPerRound,0,gamesPerRound,6),5,FALSE)</f>
        <v>#VALUE!</v>
      </c>
      <c r="G738" s="46" t="e">
        <f ca="1">VLOOKUP($C738,OFFSET(ResultsInput!$B$2,($B738-1)*gamesPerRound,0,gamesPerRound,6),6,FALSE)</f>
        <v>#VALUE!</v>
      </c>
      <c r="H738" s="87" t="str">
        <f t="shared" ca="1" si="46"/>
        <v/>
      </c>
    </row>
    <row r="739" spans="1:8" x14ac:dyDescent="0.2">
      <c r="A739" s="47">
        <f t="shared" ref="A739:A781" si="47">A738+1</f>
        <v>737</v>
      </c>
      <c r="B739" s="32" t="str">
        <f t="shared" si="44"/>
        <v/>
      </c>
      <c r="C739" s="32">
        <f t="shared" si="45"/>
        <v>168</v>
      </c>
      <c r="D739" s="1" t="str">
        <f ca="1">IF($B739&gt;rounds,"",OFFSET(AllPairings!D$1,startRow-1+$A739,0))</f>
        <v/>
      </c>
      <c r="E739" s="1" t="str">
        <f ca="1">IF($B739&gt;rounds,"",OFFSET(AllPairings!E$1,startRow-1+$A739,0))</f>
        <v/>
      </c>
      <c r="F739" s="46" t="e">
        <f ca="1">VLOOKUP($C739,OFFSET(ResultsInput!$B$2,($B739-1)*gamesPerRound,0,gamesPerRound,6),5,FALSE)</f>
        <v>#VALUE!</v>
      </c>
      <c r="G739" s="46" t="e">
        <f ca="1">VLOOKUP($C739,OFFSET(ResultsInput!$B$2,($B739-1)*gamesPerRound,0,gamesPerRound,6),6,FALSE)</f>
        <v>#VALUE!</v>
      </c>
      <c r="H739" s="87" t="str">
        <f t="shared" ca="1" si="46"/>
        <v/>
      </c>
    </row>
    <row r="740" spans="1:8" x14ac:dyDescent="0.2">
      <c r="A740" s="47">
        <f t="shared" si="47"/>
        <v>738</v>
      </c>
      <c r="B740" s="32" t="str">
        <f t="shared" si="44"/>
        <v/>
      </c>
      <c r="C740" s="32">
        <f t="shared" si="45"/>
        <v>169</v>
      </c>
      <c r="D740" s="1" t="str">
        <f ca="1">IF($B740&gt;rounds,"",OFFSET(AllPairings!D$1,startRow-1+$A740,0))</f>
        <v/>
      </c>
      <c r="E740" s="1" t="str">
        <f ca="1">IF($B740&gt;rounds,"",OFFSET(AllPairings!E$1,startRow-1+$A740,0))</f>
        <v/>
      </c>
      <c r="F740" s="46" t="e">
        <f ca="1">VLOOKUP($C740,OFFSET(ResultsInput!$B$2,($B740-1)*gamesPerRound,0,gamesPerRound,6),5,FALSE)</f>
        <v>#VALUE!</v>
      </c>
      <c r="G740" s="46" t="e">
        <f ca="1">VLOOKUP($C740,OFFSET(ResultsInput!$B$2,($B740-1)*gamesPerRound,0,gamesPerRound,6),6,FALSE)</f>
        <v>#VALUE!</v>
      </c>
      <c r="H740" s="87" t="str">
        <f t="shared" ca="1" si="46"/>
        <v/>
      </c>
    </row>
    <row r="741" spans="1:8" x14ac:dyDescent="0.2">
      <c r="A741" s="47">
        <f t="shared" si="47"/>
        <v>739</v>
      </c>
      <c r="B741" s="32" t="str">
        <f t="shared" si="44"/>
        <v/>
      </c>
      <c r="C741" s="32">
        <f t="shared" si="45"/>
        <v>170</v>
      </c>
      <c r="D741" s="1" t="str">
        <f ca="1">IF($B741&gt;rounds,"",OFFSET(AllPairings!D$1,startRow-1+$A741,0))</f>
        <v/>
      </c>
      <c r="E741" s="1" t="str">
        <f ca="1">IF($B741&gt;rounds,"",OFFSET(AllPairings!E$1,startRow-1+$A741,0))</f>
        <v/>
      </c>
      <c r="F741" s="46" t="e">
        <f ca="1">VLOOKUP($C741,OFFSET(ResultsInput!$B$2,($B741-1)*gamesPerRound,0,gamesPerRound,6),5,FALSE)</f>
        <v>#VALUE!</v>
      </c>
      <c r="G741" s="46" t="e">
        <f ca="1">VLOOKUP($C741,OFFSET(ResultsInput!$B$2,($B741-1)*gamesPerRound,0,gamesPerRound,6),6,FALSE)</f>
        <v>#VALUE!</v>
      </c>
      <c r="H741" s="87" t="str">
        <f t="shared" ca="1" si="46"/>
        <v/>
      </c>
    </row>
    <row r="742" spans="1:8" x14ac:dyDescent="0.2">
      <c r="A742" s="47">
        <f t="shared" si="47"/>
        <v>740</v>
      </c>
      <c r="B742" s="32" t="str">
        <f t="shared" si="44"/>
        <v/>
      </c>
      <c r="C742" s="32">
        <f t="shared" si="45"/>
        <v>171</v>
      </c>
      <c r="D742" s="1" t="str">
        <f ca="1">IF($B742&gt;rounds,"",OFFSET(AllPairings!D$1,startRow-1+$A742,0))</f>
        <v/>
      </c>
      <c r="E742" s="1" t="str">
        <f ca="1">IF($B742&gt;rounds,"",OFFSET(AllPairings!E$1,startRow-1+$A742,0))</f>
        <v/>
      </c>
      <c r="F742" s="46" t="e">
        <f ca="1">VLOOKUP($C742,OFFSET(ResultsInput!$B$2,($B742-1)*gamesPerRound,0,gamesPerRound,6),5,FALSE)</f>
        <v>#VALUE!</v>
      </c>
      <c r="G742" s="46" t="e">
        <f ca="1">VLOOKUP($C742,OFFSET(ResultsInput!$B$2,($B742-1)*gamesPerRound,0,gamesPerRound,6),6,FALSE)</f>
        <v>#VALUE!</v>
      </c>
      <c r="H742" s="87" t="str">
        <f t="shared" ca="1" si="46"/>
        <v/>
      </c>
    </row>
    <row r="743" spans="1:8" x14ac:dyDescent="0.2">
      <c r="A743" s="47">
        <f t="shared" si="47"/>
        <v>741</v>
      </c>
      <c r="B743" s="32" t="str">
        <f t="shared" si="44"/>
        <v/>
      </c>
      <c r="C743" s="32">
        <f t="shared" si="45"/>
        <v>172</v>
      </c>
      <c r="D743" s="1" t="str">
        <f ca="1">IF($B743&gt;rounds,"",OFFSET(AllPairings!D$1,startRow-1+$A743,0))</f>
        <v/>
      </c>
      <c r="E743" s="1" t="str">
        <f ca="1">IF($B743&gt;rounds,"",OFFSET(AllPairings!E$1,startRow-1+$A743,0))</f>
        <v/>
      </c>
      <c r="F743" s="46" t="e">
        <f ca="1">VLOOKUP($C743,OFFSET(ResultsInput!$B$2,($B743-1)*gamesPerRound,0,gamesPerRound,6),5,FALSE)</f>
        <v>#VALUE!</v>
      </c>
      <c r="G743" s="46" t="e">
        <f ca="1">VLOOKUP($C743,OFFSET(ResultsInput!$B$2,($B743-1)*gamesPerRound,0,gamesPerRound,6),6,FALSE)</f>
        <v>#VALUE!</v>
      </c>
      <c r="H743" s="87" t="str">
        <f t="shared" ca="1" si="46"/>
        <v/>
      </c>
    </row>
    <row r="744" spans="1:8" x14ac:dyDescent="0.2">
      <c r="A744" s="47">
        <f t="shared" si="47"/>
        <v>742</v>
      </c>
      <c r="B744" s="32" t="str">
        <f t="shared" si="44"/>
        <v/>
      </c>
      <c r="C744" s="32">
        <f t="shared" si="45"/>
        <v>173</v>
      </c>
      <c r="D744" s="1" t="str">
        <f ca="1">IF($B744&gt;rounds,"",OFFSET(AllPairings!D$1,startRow-1+$A744,0))</f>
        <v/>
      </c>
      <c r="E744" s="1" t="str">
        <f ca="1">IF($B744&gt;rounds,"",OFFSET(AllPairings!E$1,startRow-1+$A744,0))</f>
        <v/>
      </c>
      <c r="F744" s="46" t="e">
        <f ca="1">VLOOKUP($C744,OFFSET(ResultsInput!$B$2,($B744-1)*gamesPerRound,0,gamesPerRound,6),5,FALSE)</f>
        <v>#VALUE!</v>
      </c>
      <c r="G744" s="46" t="e">
        <f ca="1">VLOOKUP($C744,OFFSET(ResultsInput!$B$2,($B744-1)*gamesPerRound,0,gamesPerRound,6),6,FALSE)</f>
        <v>#VALUE!</v>
      </c>
      <c r="H744" s="87" t="str">
        <f t="shared" ca="1" si="46"/>
        <v/>
      </c>
    </row>
    <row r="745" spans="1:8" x14ac:dyDescent="0.2">
      <c r="A745" s="47">
        <f t="shared" si="47"/>
        <v>743</v>
      </c>
      <c r="B745" s="32" t="str">
        <f t="shared" si="44"/>
        <v/>
      </c>
      <c r="C745" s="32">
        <f t="shared" si="45"/>
        <v>174</v>
      </c>
      <c r="D745" s="1" t="str">
        <f ca="1">IF($B745&gt;rounds,"",OFFSET(AllPairings!D$1,startRow-1+$A745,0))</f>
        <v/>
      </c>
      <c r="E745" s="1" t="str">
        <f ca="1">IF($B745&gt;rounds,"",OFFSET(AllPairings!E$1,startRow-1+$A745,0))</f>
        <v/>
      </c>
      <c r="F745" s="46" t="e">
        <f ca="1">VLOOKUP($C745,OFFSET(ResultsInput!$B$2,($B745-1)*gamesPerRound,0,gamesPerRound,6),5,FALSE)</f>
        <v>#VALUE!</v>
      </c>
      <c r="G745" s="46" t="e">
        <f ca="1">VLOOKUP($C745,OFFSET(ResultsInput!$B$2,($B745-1)*gamesPerRound,0,gamesPerRound,6),6,FALSE)</f>
        <v>#VALUE!</v>
      </c>
      <c r="H745" s="87" t="str">
        <f t="shared" ca="1" si="46"/>
        <v/>
      </c>
    </row>
    <row r="746" spans="1:8" x14ac:dyDescent="0.2">
      <c r="A746" s="47">
        <f t="shared" si="47"/>
        <v>744</v>
      </c>
      <c r="B746" s="32" t="str">
        <f t="shared" si="44"/>
        <v/>
      </c>
      <c r="C746" s="32">
        <f t="shared" si="45"/>
        <v>175</v>
      </c>
      <c r="D746" s="1" t="str">
        <f ca="1">IF($B746&gt;rounds,"",OFFSET(AllPairings!D$1,startRow-1+$A746,0))</f>
        <v/>
      </c>
      <c r="E746" s="1" t="str">
        <f ca="1">IF($B746&gt;rounds,"",OFFSET(AllPairings!E$1,startRow-1+$A746,0))</f>
        <v/>
      </c>
      <c r="F746" s="46" t="e">
        <f ca="1">VLOOKUP($C746,OFFSET(ResultsInput!$B$2,($B746-1)*gamesPerRound,0,gamesPerRound,6),5,FALSE)</f>
        <v>#VALUE!</v>
      </c>
      <c r="G746" s="46" t="e">
        <f ca="1">VLOOKUP($C746,OFFSET(ResultsInput!$B$2,($B746-1)*gamesPerRound,0,gamesPerRound,6),6,FALSE)</f>
        <v>#VALUE!</v>
      </c>
      <c r="H746" s="87" t="str">
        <f t="shared" ca="1" si="46"/>
        <v/>
      </c>
    </row>
    <row r="747" spans="1:8" x14ac:dyDescent="0.2">
      <c r="A747" s="47">
        <f t="shared" si="47"/>
        <v>745</v>
      </c>
      <c r="B747" s="32" t="str">
        <f t="shared" si="44"/>
        <v/>
      </c>
      <c r="C747" s="32">
        <f t="shared" si="45"/>
        <v>176</v>
      </c>
      <c r="D747" s="1" t="str">
        <f ca="1">IF($B747&gt;rounds,"",OFFSET(AllPairings!D$1,startRow-1+$A747,0))</f>
        <v/>
      </c>
      <c r="E747" s="1" t="str">
        <f ca="1">IF($B747&gt;rounds,"",OFFSET(AllPairings!E$1,startRow-1+$A747,0))</f>
        <v/>
      </c>
      <c r="F747" s="46" t="e">
        <f ca="1">VLOOKUP($C747,OFFSET(ResultsInput!$B$2,($B747-1)*gamesPerRound,0,gamesPerRound,6),5,FALSE)</f>
        <v>#VALUE!</v>
      </c>
      <c r="G747" s="46" t="e">
        <f ca="1">VLOOKUP($C747,OFFSET(ResultsInput!$B$2,($B747-1)*gamesPerRound,0,gamesPerRound,6),6,FALSE)</f>
        <v>#VALUE!</v>
      </c>
      <c r="H747" s="87" t="str">
        <f t="shared" ca="1" si="46"/>
        <v/>
      </c>
    </row>
    <row r="748" spans="1:8" x14ac:dyDescent="0.2">
      <c r="A748" s="47">
        <f t="shared" si="47"/>
        <v>746</v>
      </c>
      <c r="B748" s="32" t="str">
        <f t="shared" si="44"/>
        <v/>
      </c>
      <c r="C748" s="32">
        <f t="shared" si="45"/>
        <v>177</v>
      </c>
      <c r="D748" s="1" t="str">
        <f ca="1">IF($B748&gt;rounds,"",OFFSET(AllPairings!D$1,startRow-1+$A748,0))</f>
        <v/>
      </c>
      <c r="E748" s="1" t="str">
        <f ca="1">IF($B748&gt;rounds,"",OFFSET(AllPairings!E$1,startRow-1+$A748,0))</f>
        <v/>
      </c>
      <c r="F748" s="46" t="e">
        <f ca="1">VLOOKUP($C748,OFFSET(ResultsInput!$B$2,($B748-1)*gamesPerRound,0,gamesPerRound,6),5,FALSE)</f>
        <v>#VALUE!</v>
      </c>
      <c r="G748" s="46" t="e">
        <f ca="1">VLOOKUP($C748,OFFSET(ResultsInput!$B$2,($B748-1)*gamesPerRound,0,gamesPerRound,6),6,FALSE)</f>
        <v>#VALUE!</v>
      </c>
      <c r="H748" s="87" t="str">
        <f t="shared" ca="1" si="46"/>
        <v/>
      </c>
    </row>
    <row r="749" spans="1:8" x14ac:dyDescent="0.2">
      <c r="A749" s="47">
        <f t="shared" si="47"/>
        <v>747</v>
      </c>
      <c r="B749" s="32" t="str">
        <f t="shared" si="44"/>
        <v/>
      </c>
      <c r="C749" s="32">
        <f t="shared" si="45"/>
        <v>178</v>
      </c>
      <c r="D749" s="1" t="str">
        <f ca="1">IF($B749&gt;rounds,"",OFFSET(AllPairings!D$1,startRow-1+$A749,0))</f>
        <v/>
      </c>
      <c r="E749" s="1" t="str">
        <f ca="1">IF($B749&gt;rounds,"",OFFSET(AllPairings!E$1,startRow-1+$A749,0))</f>
        <v/>
      </c>
      <c r="F749" s="46" t="e">
        <f ca="1">VLOOKUP($C749,OFFSET(ResultsInput!$B$2,($B749-1)*gamesPerRound,0,gamesPerRound,6),5,FALSE)</f>
        <v>#VALUE!</v>
      </c>
      <c r="G749" s="46" t="e">
        <f ca="1">VLOOKUP($C749,OFFSET(ResultsInput!$B$2,($B749-1)*gamesPerRound,0,gamesPerRound,6),6,FALSE)</f>
        <v>#VALUE!</v>
      </c>
      <c r="H749" s="87" t="str">
        <f t="shared" ca="1" si="46"/>
        <v/>
      </c>
    </row>
    <row r="750" spans="1:8" x14ac:dyDescent="0.2">
      <c r="A750" s="47">
        <f t="shared" si="47"/>
        <v>748</v>
      </c>
      <c r="B750" s="32" t="str">
        <f t="shared" si="44"/>
        <v/>
      </c>
      <c r="C750" s="32">
        <f t="shared" si="45"/>
        <v>179</v>
      </c>
      <c r="D750" s="1" t="str">
        <f ca="1">IF($B750&gt;rounds,"",OFFSET(AllPairings!D$1,startRow-1+$A750,0))</f>
        <v/>
      </c>
      <c r="E750" s="1" t="str">
        <f ca="1">IF($B750&gt;rounds,"",OFFSET(AllPairings!E$1,startRow-1+$A750,0))</f>
        <v/>
      </c>
      <c r="F750" s="46" t="e">
        <f ca="1">VLOOKUP($C750,OFFSET(ResultsInput!$B$2,($B750-1)*gamesPerRound,0,gamesPerRound,6),5,FALSE)</f>
        <v>#VALUE!</v>
      </c>
      <c r="G750" s="46" t="e">
        <f ca="1">VLOOKUP($C750,OFFSET(ResultsInput!$B$2,($B750-1)*gamesPerRound,0,gamesPerRound,6),6,FALSE)</f>
        <v>#VALUE!</v>
      </c>
      <c r="H750" s="87" t="str">
        <f t="shared" ca="1" si="46"/>
        <v/>
      </c>
    </row>
    <row r="751" spans="1:8" x14ac:dyDescent="0.2">
      <c r="A751" s="47">
        <f t="shared" si="47"/>
        <v>749</v>
      </c>
      <c r="B751" s="32" t="str">
        <f t="shared" si="44"/>
        <v/>
      </c>
      <c r="C751" s="32">
        <f t="shared" si="45"/>
        <v>180</v>
      </c>
      <c r="D751" s="1" t="str">
        <f ca="1">IF($B751&gt;rounds,"",OFFSET(AllPairings!D$1,startRow-1+$A751,0))</f>
        <v/>
      </c>
      <c r="E751" s="1" t="str">
        <f ca="1">IF($B751&gt;rounds,"",OFFSET(AllPairings!E$1,startRow-1+$A751,0))</f>
        <v/>
      </c>
      <c r="F751" s="46" t="e">
        <f ca="1">VLOOKUP($C751,OFFSET(ResultsInput!$B$2,($B751-1)*gamesPerRound,0,gamesPerRound,6),5,FALSE)</f>
        <v>#VALUE!</v>
      </c>
      <c r="G751" s="46" t="e">
        <f ca="1">VLOOKUP($C751,OFFSET(ResultsInput!$B$2,($B751-1)*gamesPerRound,0,gamesPerRound,6),6,FALSE)</f>
        <v>#VALUE!</v>
      </c>
      <c r="H751" s="87" t="str">
        <f t="shared" ca="1" si="46"/>
        <v/>
      </c>
    </row>
    <row r="752" spans="1:8" x14ac:dyDescent="0.2">
      <c r="A752" s="47">
        <f t="shared" si="47"/>
        <v>750</v>
      </c>
      <c r="B752" s="32" t="str">
        <f t="shared" si="44"/>
        <v/>
      </c>
      <c r="C752" s="32">
        <f t="shared" si="45"/>
        <v>181</v>
      </c>
      <c r="D752" s="1" t="str">
        <f ca="1">IF($B752&gt;rounds,"",OFFSET(AllPairings!D$1,startRow-1+$A752,0))</f>
        <v/>
      </c>
      <c r="E752" s="1" t="str">
        <f ca="1">IF($B752&gt;rounds,"",OFFSET(AllPairings!E$1,startRow-1+$A752,0))</f>
        <v/>
      </c>
      <c r="F752" s="46" t="e">
        <f ca="1">VLOOKUP($C752,OFFSET(ResultsInput!$B$2,($B752-1)*gamesPerRound,0,gamesPerRound,6),5,FALSE)</f>
        <v>#VALUE!</v>
      </c>
      <c r="G752" s="46" t="e">
        <f ca="1">VLOOKUP($C752,OFFSET(ResultsInput!$B$2,($B752-1)*gamesPerRound,0,gamesPerRound,6),6,FALSE)</f>
        <v>#VALUE!</v>
      </c>
      <c r="H752" s="87" t="str">
        <f t="shared" ca="1" si="46"/>
        <v/>
      </c>
    </row>
    <row r="753" spans="1:8" x14ac:dyDescent="0.2">
      <c r="A753" s="47">
        <f t="shared" si="47"/>
        <v>751</v>
      </c>
      <c r="B753" s="32" t="str">
        <f t="shared" si="44"/>
        <v/>
      </c>
      <c r="C753" s="32">
        <f t="shared" si="45"/>
        <v>182</v>
      </c>
      <c r="D753" s="1" t="str">
        <f ca="1">IF($B753&gt;rounds,"",OFFSET(AllPairings!D$1,startRow-1+$A753,0))</f>
        <v/>
      </c>
      <c r="E753" s="1" t="str">
        <f ca="1">IF($B753&gt;rounds,"",OFFSET(AllPairings!E$1,startRow-1+$A753,0))</f>
        <v/>
      </c>
      <c r="F753" s="46" t="e">
        <f ca="1">VLOOKUP($C753,OFFSET(ResultsInput!$B$2,($B753-1)*gamesPerRound,0,gamesPerRound,6),5,FALSE)</f>
        <v>#VALUE!</v>
      </c>
      <c r="G753" s="46" t="e">
        <f ca="1">VLOOKUP($C753,OFFSET(ResultsInput!$B$2,($B753-1)*gamesPerRound,0,gamesPerRound,6),6,FALSE)</f>
        <v>#VALUE!</v>
      </c>
      <c r="H753" s="87" t="str">
        <f t="shared" ca="1" si="46"/>
        <v/>
      </c>
    </row>
    <row r="754" spans="1:8" x14ac:dyDescent="0.2">
      <c r="A754" s="47">
        <f t="shared" si="47"/>
        <v>752</v>
      </c>
      <c r="B754" s="32" t="str">
        <f t="shared" si="44"/>
        <v/>
      </c>
      <c r="C754" s="32">
        <f t="shared" si="45"/>
        <v>183</v>
      </c>
      <c r="D754" s="1" t="str">
        <f ca="1">IF($B754&gt;rounds,"",OFFSET(AllPairings!D$1,startRow-1+$A754,0))</f>
        <v/>
      </c>
      <c r="E754" s="1" t="str">
        <f ca="1">IF($B754&gt;rounds,"",OFFSET(AllPairings!E$1,startRow-1+$A754,0))</f>
        <v/>
      </c>
      <c r="F754" s="46" t="e">
        <f ca="1">VLOOKUP($C754,OFFSET(ResultsInput!$B$2,($B754-1)*gamesPerRound,0,gamesPerRound,6),5,FALSE)</f>
        <v>#VALUE!</v>
      </c>
      <c r="G754" s="46" t="e">
        <f ca="1">VLOOKUP($C754,OFFSET(ResultsInput!$B$2,($B754-1)*gamesPerRound,0,gamesPerRound,6),6,FALSE)</f>
        <v>#VALUE!</v>
      </c>
      <c r="H754" s="87" t="str">
        <f t="shared" ca="1" si="46"/>
        <v/>
      </c>
    </row>
    <row r="755" spans="1:8" x14ac:dyDescent="0.2">
      <c r="A755" s="47">
        <f t="shared" si="47"/>
        <v>753</v>
      </c>
      <c r="B755" s="32" t="str">
        <f t="shared" si="44"/>
        <v/>
      </c>
      <c r="C755" s="32">
        <f t="shared" si="45"/>
        <v>184</v>
      </c>
      <c r="D755" s="1" t="str">
        <f ca="1">IF($B755&gt;rounds,"",OFFSET(AllPairings!D$1,startRow-1+$A755,0))</f>
        <v/>
      </c>
      <c r="E755" s="1" t="str">
        <f ca="1">IF($B755&gt;rounds,"",OFFSET(AllPairings!E$1,startRow-1+$A755,0))</f>
        <v/>
      </c>
      <c r="F755" s="46" t="e">
        <f ca="1">VLOOKUP($C755,OFFSET(ResultsInput!$B$2,($B755-1)*gamesPerRound,0,gamesPerRound,6),5,FALSE)</f>
        <v>#VALUE!</v>
      </c>
      <c r="G755" s="46" t="e">
        <f ca="1">VLOOKUP($C755,OFFSET(ResultsInput!$B$2,($B755-1)*gamesPerRound,0,gamesPerRound,6),6,FALSE)</f>
        <v>#VALUE!</v>
      </c>
      <c r="H755" s="87" t="str">
        <f t="shared" ca="1" si="46"/>
        <v/>
      </c>
    </row>
    <row r="756" spans="1:8" x14ac:dyDescent="0.2">
      <c r="A756" s="47">
        <f t="shared" si="47"/>
        <v>754</v>
      </c>
      <c r="B756" s="32" t="str">
        <f t="shared" si="44"/>
        <v/>
      </c>
      <c r="C756" s="32">
        <f t="shared" si="45"/>
        <v>185</v>
      </c>
      <c r="D756" s="1" t="str">
        <f ca="1">IF($B756&gt;rounds,"",OFFSET(AllPairings!D$1,startRow-1+$A756,0))</f>
        <v/>
      </c>
      <c r="E756" s="1" t="str">
        <f ca="1">IF($B756&gt;rounds,"",OFFSET(AllPairings!E$1,startRow-1+$A756,0))</f>
        <v/>
      </c>
      <c r="F756" s="46" t="e">
        <f ca="1">VLOOKUP($C756,OFFSET(ResultsInput!$B$2,($B756-1)*gamesPerRound,0,gamesPerRound,6),5,FALSE)</f>
        <v>#VALUE!</v>
      </c>
      <c r="G756" s="46" t="e">
        <f ca="1">VLOOKUP($C756,OFFSET(ResultsInput!$B$2,($B756-1)*gamesPerRound,0,gamesPerRound,6),6,FALSE)</f>
        <v>#VALUE!</v>
      </c>
      <c r="H756" s="87" t="str">
        <f t="shared" ca="1" si="46"/>
        <v/>
      </c>
    </row>
    <row r="757" spans="1:8" x14ac:dyDescent="0.2">
      <c r="A757" s="47">
        <f t="shared" si="47"/>
        <v>755</v>
      </c>
      <c r="B757" s="32" t="str">
        <f t="shared" si="44"/>
        <v/>
      </c>
      <c r="C757" s="32">
        <f t="shared" si="45"/>
        <v>186</v>
      </c>
      <c r="D757" s="1" t="str">
        <f ca="1">IF($B757&gt;rounds,"",OFFSET(AllPairings!D$1,startRow-1+$A757,0))</f>
        <v/>
      </c>
      <c r="E757" s="1" t="str">
        <f ca="1">IF($B757&gt;rounds,"",OFFSET(AllPairings!E$1,startRow-1+$A757,0))</f>
        <v/>
      </c>
      <c r="F757" s="46" t="e">
        <f ca="1">VLOOKUP($C757,OFFSET(ResultsInput!$B$2,($B757-1)*gamesPerRound,0,gamesPerRound,6),5,FALSE)</f>
        <v>#VALUE!</v>
      </c>
      <c r="G757" s="46" t="e">
        <f ca="1">VLOOKUP($C757,OFFSET(ResultsInput!$B$2,($B757-1)*gamesPerRound,0,gamesPerRound,6),6,FALSE)</f>
        <v>#VALUE!</v>
      </c>
      <c r="H757" s="87" t="str">
        <f t="shared" ca="1" si="46"/>
        <v/>
      </c>
    </row>
    <row r="758" spans="1:8" x14ac:dyDescent="0.2">
      <c r="A758" s="47">
        <f t="shared" si="47"/>
        <v>756</v>
      </c>
      <c r="B758" s="32" t="str">
        <f t="shared" si="44"/>
        <v/>
      </c>
      <c r="C758" s="32">
        <f t="shared" si="45"/>
        <v>187</v>
      </c>
      <c r="D758" s="1" t="str">
        <f ca="1">IF($B758&gt;rounds,"",OFFSET(AllPairings!D$1,startRow-1+$A758,0))</f>
        <v/>
      </c>
      <c r="E758" s="1" t="str">
        <f ca="1">IF($B758&gt;rounds,"",OFFSET(AllPairings!E$1,startRow-1+$A758,0))</f>
        <v/>
      </c>
      <c r="F758" s="46" t="e">
        <f ca="1">VLOOKUP($C758,OFFSET(ResultsInput!$B$2,($B758-1)*gamesPerRound,0,gamesPerRound,6),5,FALSE)</f>
        <v>#VALUE!</v>
      </c>
      <c r="G758" s="46" t="e">
        <f ca="1">VLOOKUP($C758,OFFSET(ResultsInput!$B$2,($B758-1)*gamesPerRound,0,gamesPerRound,6),6,FALSE)</f>
        <v>#VALUE!</v>
      </c>
      <c r="H758" s="87" t="str">
        <f t="shared" ca="1" si="46"/>
        <v/>
      </c>
    </row>
    <row r="759" spans="1:8" x14ac:dyDescent="0.2">
      <c r="A759" s="47">
        <f t="shared" si="47"/>
        <v>757</v>
      </c>
      <c r="B759" s="32" t="str">
        <f t="shared" si="44"/>
        <v/>
      </c>
      <c r="C759" s="32">
        <f t="shared" si="45"/>
        <v>188</v>
      </c>
      <c r="D759" s="1" t="str">
        <f ca="1">IF($B759&gt;rounds,"",OFFSET(AllPairings!D$1,startRow-1+$A759,0))</f>
        <v/>
      </c>
      <c r="E759" s="1" t="str">
        <f ca="1">IF($B759&gt;rounds,"",OFFSET(AllPairings!E$1,startRow-1+$A759,0))</f>
        <v/>
      </c>
      <c r="F759" s="46" t="e">
        <f ca="1">VLOOKUP($C759,OFFSET(ResultsInput!$B$2,($B759-1)*gamesPerRound,0,gamesPerRound,6),5,FALSE)</f>
        <v>#VALUE!</v>
      </c>
      <c r="G759" s="46" t="e">
        <f ca="1">VLOOKUP($C759,OFFSET(ResultsInput!$B$2,($B759-1)*gamesPerRound,0,gamesPerRound,6),6,FALSE)</f>
        <v>#VALUE!</v>
      </c>
      <c r="H759" s="87" t="str">
        <f t="shared" ca="1" si="46"/>
        <v/>
      </c>
    </row>
    <row r="760" spans="1:8" x14ac:dyDescent="0.2">
      <c r="A760" s="47">
        <f t="shared" si="47"/>
        <v>758</v>
      </c>
      <c r="B760" s="32" t="str">
        <f t="shared" si="44"/>
        <v/>
      </c>
      <c r="C760" s="32">
        <f t="shared" si="45"/>
        <v>189</v>
      </c>
      <c r="D760" s="1" t="str">
        <f ca="1">IF($B760&gt;rounds,"",OFFSET(AllPairings!D$1,startRow-1+$A760,0))</f>
        <v/>
      </c>
      <c r="E760" s="1" t="str">
        <f ca="1">IF($B760&gt;rounds,"",OFFSET(AllPairings!E$1,startRow-1+$A760,0))</f>
        <v/>
      </c>
      <c r="F760" s="46" t="e">
        <f ca="1">VLOOKUP($C760,OFFSET(ResultsInput!$B$2,($B760-1)*gamesPerRound,0,gamesPerRound,6),5,FALSE)</f>
        <v>#VALUE!</v>
      </c>
      <c r="G760" s="46" t="e">
        <f ca="1">VLOOKUP($C760,OFFSET(ResultsInput!$B$2,($B760-1)*gamesPerRound,0,gamesPerRound,6),6,FALSE)</f>
        <v>#VALUE!</v>
      </c>
      <c r="H760" s="87" t="str">
        <f t="shared" ca="1" si="46"/>
        <v/>
      </c>
    </row>
    <row r="761" spans="1:8" x14ac:dyDescent="0.2">
      <c r="A761" s="47">
        <f t="shared" si="47"/>
        <v>759</v>
      </c>
      <c r="B761" s="32" t="str">
        <f t="shared" si="44"/>
        <v/>
      </c>
      <c r="C761" s="32">
        <f t="shared" si="45"/>
        <v>190</v>
      </c>
      <c r="D761" s="1" t="str">
        <f ca="1">IF($B761&gt;rounds,"",OFFSET(AllPairings!D$1,startRow-1+$A761,0))</f>
        <v/>
      </c>
      <c r="E761" s="1" t="str">
        <f ca="1">IF($B761&gt;rounds,"",OFFSET(AllPairings!E$1,startRow-1+$A761,0))</f>
        <v/>
      </c>
      <c r="F761" s="46" t="e">
        <f ca="1">VLOOKUP($C761,OFFSET(ResultsInput!$B$2,($B761-1)*gamesPerRound,0,gamesPerRound,6),5,FALSE)</f>
        <v>#VALUE!</v>
      </c>
      <c r="G761" s="46" t="e">
        <f ca="1">VLOOKUP($C761,OFFSET(ResultsInput!$B$2,($B761-1)*gamesPerRound,0,gamesPerRound,6),6,FALSE)</f>
        <v>#VALUE!</v>
      </c>
      <c r="H761" s="87" t="str">
        <f t="shared" ca="1" si="46"/>
        <v/>
      </c>
    </row>
    <row r="762" spans="1:8" x14ac:dyDescent="0.2">
      <c r="A762" s="47">
        <f t="shared" si="47"/>
        <v>760</v>
      </c>
      <c r="B762" s="32" t="str">
        <f t="shared" si="44"/>
        <v/>
      </c>
      <c r="C762" s="32">
        <f t="shared" si="45"/>
        <v>1</v>
      </c>
      <c r="D762" s="1" t="str">
        <f ca="1">IF($B762&gt;rounds,"",OFFSET(AllPairings!D$1,startRow-1+$A762,0))</f>
        <v/>
      </c>
      <c r="E762" s="1" t="str">
        <f ca="1">IF($B762&gt;rounds,"",OFFSET(AllPairings!E$1,startRow-1+$A762,0))</f>
        <v/>
      </c>
      <c r="F762" s="46" t="e">
        <f ca="1">VLOOKUP($C762,OFFSET(ResultsInput!$B$2,($B762-1)*gamesPerRound,0,gamesPerRound,6),5,FALSE)</f>
        <v>#VALUE!</v>
      </c>
      <c r="G762" s="46" t="e">
        <f ca="1">VLOOKUP($C762,OFFSET(ResultsInput!$B$2,($B762-1)*gamesPerRound,0,gamesPerRound,6),6,FALSE)</f>
        <v>#VALUE!</v>
      </c>
      <c r="H762" s="87" t="str">
        <f t="shared" ca="1" si="46"/>
        <v/>
      </c>
    </row>
    <row r="763" spans="1:8" x14ac:dyDescent="0.2">
      <c r="A763" s="47">
        <f t="shared" si="47"/>
        <v>761</v>
      </c>
      <c r="B763" s="32" t="str">
        <f t="shared" si="44"/>
        <v/>
      </c>
      <c r="C763" s="32">
        <f t="shared" si="45"/>
        <v>2</v>
      </c>
      <c r="D763" s="1" t="str">
        <f ca="1">IF($B763&gt;rounds,"",OFFSET(AllPairings!D$1,startRow-1+$A763,0))</f>
        <v/>
      </c>
      <c r="E763" s="1" t="str">
        <f ca="1">IF($B763&gt;rounds,"",OFFSET(AllPairings!E$1,startRow-1+$A763,0))</f>
        <v/>
      </c>
      <c r="F763" s="46" t="e">
        <f ca="1">VLOOKUP($C763,OFFSET(ResultsInput!$B$2,($B763-1)*gamesPerRound,0,gamesPerRound,6),5,FALSE)</f>
        <v>#VALUE!</v>
      </c>
      <c r="G763" s="46" t="e">
        <f ca="1">VLOOKUP($C763,OFFSET(ResultsInput!$B$2,($B763-1)*gamesPerRound,0,gamesPerRound,6),6,FALSE)</f>
        <v>#VALUE!</v>
      </c>
      <c r="H763" s="87" t="str">
        <f t="shared" ca="1" si="46"/>
        <v/>
      </c>
    </row>
    <row r="764" spans="1:8" x14ac:dyDescent="0.2">
      <c r="A764" s="47">
        <f t="shared" si="47"/>
        <v>762</v>
      </c>
      <c r="B764" s="32" t="str">
        <f t="shared" si="44"/>
        <v/>
      </c>
      <c r="C764" s="32">
        <f t="shared" si="45"/>
        <v>3</v>
      </c>
      <c r="D764" s="1" t="str">
        <f ca="1">IF($B764&gt;rounds,"",OFFSET(AllPairings!D$1,startRow-1+$A764,0))</f>
        <v/>
      </c>
      <c r="E764" s="1" t="str">
        <f ca="1">IF($B764&gt;rounds,"",OFFSET(AllPairings!E$1,startRow-1+$A764,0))</f>
        <v/>
      </c>
      <c r="F764" s="46" t="e">
        <f ca="1">VLOOKUP($C764,OFFSET(ResultsInput!$B$2,($B764-1)*gamesPerRound,0,gamesPerRound,6),5,FALSE)</f>
        <v>#VALUE!</v>
      </c>
      <c r="G764" s="46" t="e">
        <f ca="1">VLOOKUP($C764,OFFSET(ResultsInput!$B$2,($B764-1)*gamesPerRound,0,gamesPerRound,6),6,FALSE)</f>
        <v>#VALUE!</v>
      </c>
      <c r="H764" s="87" t="str">
        <f t="shared" ca="1" si="46"/>
        <v/>
      </c>
    </row>
    <row r="765" spans="1:8" x14ac:dyDescent="0.2">
      <c r="A765" s="47">
        <f t="shared" si="47"/>
        <v>763</v>
      </c>
      <c r="B765" s="32" t="str">
        <f t="shared" si="44"/>
        <v/>
      </c>
      <c r="C765" s="32">
        <f t="shared" si="45"/>
        <v>4</v>
      </c>
      <c r="D765" s="1" t="str">
        <f ca="1">IF($B765&gt;rounds,"",OFFSET(AllPairings!D$1,startRow-1+$A765,0))</f>
        <v/>
      </c>
      <c r="E765" s="1" t="str">
        <f ca="1">IF($B765&gt;rounds,"",OFFSET(AllPairings!E$1,startRow-1+$A765,0))</f>
        <v/>
      </c>
      <c r="F765" s="46" t="e">
        <f ca="1">VLOOKUP($C765,OFFSET(ResultsInput!$B$2,($B765-1)*gamesPerRound,0,gamesPerRound,6),5,FALSE)</f>
        <v>#VALUE!</v>
      </c>
      <c r="G765" s="46" t="e">
        <f ca="1">VLOOKUP($C765,OFFSET(ResultsInput!$B$2,($B765-1)*gamesPerRound,0,gamesPerRound,6),6,FALSE)</f>
        <v>#VALUE!</v>
      </c>
      <c r="H765" s="87" t="str">
        <f t="shared" ca="1" si="46"/>
        <v/>
      </c>
    </row>
    <row r="766" spans="1:8" x14ac:dyDescent="0.2">
      <c r="A766" s="47">
        <f t="shared" si="47"/>
        <v>764</v>
      </c>
      <c r="B766" s="32" t="str">
        <f t="shared" si="44"/>
        <v/>
      </c>
      <c r="C766" s="32">
        <f t="shared" si="45"/>
        <v>5</v>
      </c>
      <c r="D766" s="1" t="str">
        <f ca="1">IF($B766&gt;rounds,"",OFFSET(AllPairings!D$1,startRow-1+$A766,0))</f>
        <v/>
      </c>
      <c r="E766" s="1" t="str">
        <f ca="1">IF($B766&gt;rounds,"",OFFSET(AllPairings!E$1,startRow-1+$A766,0))</f>
        <v/>
      </c>
      <c r="F766" s="46" t="e">
        <f ca="1">VLOOKUP($C766,OFFSET(ResultsInput!$B$2,($B766-1)*gamesPerRound,0,gamesPerRound,6),5,FALSE)</f>
        <v>#VALUE!</v>
      </c>
      <c r="G766" s="46" t="e">
        <f ca="1">VLOOKUP($C766,OFFSET(ResultsInput!$B$2,($B766-1)*gamesPerRound,0,gamesPerRound,6),6,FALSE)</f>
        <v>#VALUE!</v>
      </c>
      <c r="H766" s="87" t="str">
        <f t="shared" ca="1" si="46"/>
        <v/>
      </c>
    </row>
    <row r="767" spans="1:8" x14ac:dyDescent="0.2">
      <c r="A767" s="47">
        <f t="shared" si="47"/>
        <v>765</v>
      </c>
      <c r="B767" s="32" t="str">
        <f t="shared" si="44"/>
        <v/>
      </c>
      <c r="C767" s="32">
        <f t="shared" si="45"/>
        <v>6</v>
      </c>
      <c r="D767" s="1" t="str">
        <f ca="1">IF($B767&gt;rounds,"",OFFSET(AllPairings!D$1,startRow-1+$A767,0))</f>
        <v/>
      </c>
      <c r="E767" s="1" t="str">
        <f ca="1">IF($B767&gt;rounds,"",OFFSET(AllPairings!E$1,startRow-1+$A767,0))</f>
        <v/>
      </c>
      <c r="F767" s="46" t="e">
        <f ca="1">VLOOKUP($C767,OFFSET(ResultsInput!$B$2,($B767-1)*gamesPerRound,0,gamesPerRound,6),5,FALSE)</f>
        <v>#VALUE!</v>
      </c>
      <c r="G767" s="46" t="e">
        <f ca="1">VLOOKUP($C767,OFFSET(ResultsInput!$B$2,($B767-1)*gamesPerRound,0,gamesPerRound,6),6,FALSE)</f>
        <v>#VALUE!</v>
      </c>
      <c r="H767" s="87" t="str">
        <f t="shared" ca="1" si="46"/>
        <v/>
      </c>
    </row>
    <row r="768" spans="1:8" x14ac:dyDescent="0.2">
      <c r="A768" s="47">
        <f t="shared" si="47"/>
        <v>766</v>
      </c>
      <c r="B768" s="32" t="str">
        <f t="shared" si="44"/>
        <v/>
      </c>
      <c r="C768" s="32">
        <f t="shared" si="45"/>
        <v>7</v>
      </c>
      <c r="D768" s="1" t="str">
        <f ca="1">IF($B768&gt;rounds,"",OFFSET(AllPairings!D$1,startRow-1+$A768,0))</f>
        <v/>
      </c>
      <c r="E768" s="1" t="str">
        <f ca="1">IF($B768&gt;rounds,"",OFFSET(AllPairings!E$1,startRow-1+$A768,0))</f>
        <v/>
      </c>
      <c r="F768" s="46" t="e">
        <f ca="1">VLOOKUP($C768,OFFSET(ResultsInput!$B$2,($B768-1)*gamesPerRound,0,gamesPerRound,6),5,FALSE)</f>
        <v>#VALUE!</v>
      </c>
      <c r="G768" s="46" t="e">
        <f ca="1">VLOOKUP($C768,OFFSET(ResultsInput!$B$2,($B768-1)*gamesPerRound,0,gamesPerRound,6),6,FALSE)</f>
        <v>#VALUE!</v>
      </c>
      <c r="H768" s="87" t="str">
        <f t="shared" ca="1" si="46"/>
        <v/>
      </c>
    </row>
    <row r="769" spans="1:8" x14ac:dyDescent="0.2">
      <c r="A769" s="47">
        <f t="shared" si="47"/>
        <v>767</v>
      </c>
      <c r="B769" s="32" t="str">
        <f t="shared" si="44"/>
        <v/>
      </c>
      <c r="C769" s="32">
        <f t="shared" si="45"/>
        <v>8</v>
      </c>
      <c r="D769" s="1" t="str">
        <f ca="1">IF($B769&gt;rounds,"",OFFSET(AllPairings!D$1,startRow-1+$A769,0))</f>
        <v/>
      </c>
      <c r="E769" s="1" t="str">
        <f ca="1">IF($B769&gt;rounds,"",OFFSET(AllPairings!E$1,startRow-1+$A769,0))</f>
        <v/>
      </c>
      <c r="F769" s="46" t="e">
        <f ca="1">VLOOKUP($C769,OFFSET(ResultsInput!$B$2,($B769-1)*gamesPerRound,0,gamesPerRound,6),5,FALSE)</f>
        <v>#VALUE!</v>
      </c>
      <c r="G769" s="46" t="e">
        <f ca="1">VLOOKUP($C769,OFFSET(ResultsInput!$B$2,($B769-1)*gamesPerRound,0,gamesPerRound,6),6,FALSE)</f>
        <v>#VALUE!</v>
      </c>
      <c r="H769" s="87" t="str">
        <f t="shared" ca="1" si="46"/>
        <v/>
      </c>
    </row>
    <row r="770" spans="1:8" x14ac:dyDescent="0.2">
      <c r="A770" s="47">
        <f t="shared" si="47"/>
        <v>768</v>
      </c>
      <c r="B770" s="32" t="str">
        <f t="shared" si="44"/>
        <v/>
      </c>
      <c r="C770" s="32">
        <f t="shared" si="45"/>
        <v>9</v>
      </c>
      <c r="D770" s="1" t="str">
        <f ca="1">IF($B770&gt;rounds,"",OFFSET(AllPairings!D$1,startRow-1+$A770,0))</f>
        <v/>
      </c>
      <c r="E770" s="1" t="str">
        <f ca="1">IF($B770&gt;rounds,"",OFFSET(AllPairings!E$1,startRow-1+$A770,0))</f>
        <v/>
      </c>
      <c r="F770" s="46" t="e">
        <f ca="1">VLOOKUP($C770,OFFSET(ResultsInput!$B$2,($B770-1)*gamesPerRound,0,gamesPerRound,6),5,FALSE)</f>
        <v>#VALUE!</v>
      </c>
      <c r="G770" s="46" t="e">
        <f ca="1">VLOOKUP($C770,OFFSET(ResultsInput!$B$2,($B770-1)*gamesPerRound,0,gamesPerRound,6),6,FALSE)</f>
        <v>#VALUE!</v>
      </c>
      <c r="H770" s="87" t="str">
        <f t="shared" ca="1" si="46"/>
        <v/>
      </c>
    </row>
    <row r="771" spans="1:8" x14ac:dyDescent="0.2">
      <c r="A771" s="47">
        <f t="shared" si="47"/>
        <v>769</v>
      </c>
      <c r="B771" s="32" t="str">
        <f t="shared" si="44"/>
        <v/>
      </c>
      <c r="C771" s="32">
        <f t="shared" si="45"/>
        <v>10</v>
      </c>
      <c r="D771" s="1" t="str">
        <f ca="1">IF($B771&gt;rounds,"",OFFSET(AllPairings!D$1,startRow-1+$A771,0))</f>
        <v/>
      </c>
      <c r="E771" s="1" t="str">
        <f ca="1">IF($B771&gt;rounds,"",OFFSET(AllPairings!E$1,startRow-1+$A771,0))</f>
        <v/>
      </c>
      <c r="F771" s="46" t="e">
        <f ca="1">VLOOKUP($C771,OFFSET(ResultsInput!$B$2,($B771-1)*gamesPerRound,0,gamesPerRound,6),5,FALSE)</f>
        <v>#VALUE!</v>
      </c>
      <c r="G771" s="46" t="e">
        <f ca="1">VLOOKUP($C771,OFFSET(ResultsInput!$B$2,($B771-1)*gamesPerRound,0,gamesPerRound,6),6,FALSE)</f>
        <v>#VALUE!</v>
      </c>
      <c r="H771" s="87" t="str">
        <f t="shared" ca="1" si="46"/>
        <v/>
      </c>
    </row>
    <row r="772" spans="1:8" x14ac:dyDescent="0.2">
      <c r="A772" s="47">
        <f t="shared" si="47"/>
        <v>770</v>
      </c>
      <c r="B772" s="32" t="str">
        <f t="shared" si="44"/>
        <v/>
      </c>
      <c r="C772" s="32">
        <f t="shared" si="45"/>
        <v>11</v>
      </c>
      <c r="D772" s="1" t="str">
        <f ca="1">IF($B772&gt;rounds,"",OFFSET(AllPairings!D$1,startRow-1+$A772,0))</f>
        <v/>
      </c>
      <c r="E772" s="1" t="str">
        <f ca="1">IF($B772&gt;rounds,"",OFFSET(AllPairings!E$1,startRow-1+$A772,0))</f>
        <v/>
      </c>
      <c r="F772" s="46" t="e">
        <f ca="1">VLOOKUP($C772,OFFSET(ResultsInput!$B$2,($B772-1)*gamesPerRound,0,gamesPerRound,6),5,FALSE)</f>
        <v>#VALUE!</v>
      </c>
      <c r="G772" s="46" t="e">
        <f ca="1">VLOOKUP($C772,OFFSET(ResultsInput!$B$2,($B772-1)*gamesPerRound,0,gamesPerRound,6),6,FALSE)</f>
        <v>#VALUE!</v>
      </c>
      <c r="H772" s="87" t="str">
        <f t="shared" ca="1" si="46"/>
        <v/>
      </c>
    </row>
    <row r="773" spans="1:8" x14ac:dyDescent="0.2">
      <c r="A773" s="47">
        <f t="shared" si="47"/>
        <v>771</v>
      </c>
      <c r="B773" s="32" t="str">
        <f t="shared" si="44"/>
        <v/>
      </c>
      <c r="C773" s="32">
        <f t="shared" si="45"/>
        <v>12</v>
      </c>
      <c r="D773" s="1" t="str">
        <f ca="1">IF($B773&gt;rounds,"",OFFSET(AllPairings!D$1,startRow-1+$A773,0))</f>
        <v/>
      </c>
      <c r="E773" s="1" t="str">
        <f ca="1">IF($B773&gt;rounds,"",OFFSET(AllPairings!E$1,startRow-1+$A773,0))</f>
        <v/>
      </c>
      <c r="F773" s="46" t="e">
        <f ca="1">VLOOKUP($C773,OFFSET(ResultsInput!$B$2,($B773-1)*gamesPerRound,0,gamesPerRound,6),5,FALSE)</f>
        <v>#VALUE!</v>
      </c>
      <c r="G773" s="46" t="e">
        <f ca="1">VLOOKUP($C773,OFFSET(ResultsInput!$B$2,($B773-1)*gamesPerRound,0,gamesPerRound,6),6,FALSE)</f>
        <v>#VALUE!</v>
      </c>
      <c r="H773" s="87" t="str">
        <f t="shared" ca="1" si="46"/>
        <v/>
      </c>
    </row>
    <row r="774" spans="1:8" x14ac:dyDescent="0.2">
      <c r="A774" s="47">
        <f t="shared" si="47"/>
        <v>772</v>
      </c>
      <c r="B774" s="32" t="str">
        <f t="shared" si="44"/>
        <v/>
      </c>
      <c r="C774" s="32">
        <f t="shared" si="45"/>
        <v>13</v>
      </c>
      <c r="D774" s="1" t="str">
        <f ca="1">IF($B774&gt;rounds,"",OFFSET(AllPairings!D$1,startRow-1+$A774,0))</f>
        <v/>
      </c>
      <c r="E774" s="1" t="str">
        <f ca="1">IF($B774&gt;rounds,"",OFFSET(AllPairings!E$1,startRow-1+$A774,0))</f>
        <v/>
      </c>
      <c r="F774" s="46" t="e">
        <f ca="1">VLOOKUP($C774,OFFSET(ResultsInput!$B$2,($B774-1)*gamesPerRound,0,gamesPerRound,6),5,FALSE)</f>
        <v>#VALUE!</v>
      </c>
      <c r="G774" s="46" t="e">
        <f ca="1">VLOOKUP($C774,OFFSET(ResultsInput!$B$2,($B774-1)*gamesPerRound,0,gamesPerRound,6),6,FALSE)</f>
        <v>#VALUE!</v>
      </c>
      <c r="H774" s="87" t="str">
        <f t="shared" ca="1" si="46"/>
        <v/>
      </c>
    </row>
    <row r="775" spans="1:8" x14ac:dyDescent="0.2">
      <c r="A775" s="47">
        <f t="shared" si="47"/>
        <v>773</v>
      </c>
      <c r="B775" s="32" t="str">
        <f t="shared" si="44"/>
        <v/>
      </c>
      <c r="C775" s="32">
        <f t="shared" si="45"/>
        <v>14</v>
      </c>
      <c r="D775" s="1" t="str">
        <f ca="1">IF($B775&gt;rounds,"",OFFSET(AllPairings!D$1,startRow-1+$A775,0))</f>
        <v/>
      </c>
      <c r="E775" s="1" t="str">
        <f ca="1">IF($B775&gt;rounds,"",OFFSET(AllPairings!E$1,startRow-1+$A775,0))</f>
        <v/>
      </c>
      <c r="F775" s="46" t="e">
        <f ca="1">VLOOKUP($C775,OFFSET(ResultsInput!$B$2,($B775-1)*gamesPerRound,0,gamesPerRound,6),5,FALSE)</f>
        <v>#VALUE!</v>
      </c>
      <c r="G775" s="46" t="e">
        <f ca="1">VLOOKUP($C775,OFFSET(ResultsInput!$B$2,($B775-1)*gamesPerRound,0,gamesPerRound,6),6,FALSE)</f>
        <v>#VALUE!</v>
      </c>
      <c r="H775" s="87" t="str">
        <f t="shared" ca="1" si="46"/>
        <v/>
      </c>
    </row>
    <row r="776" spans="1:8" x14ac:dyDescent="0.2">
      <c r="A776" s="47">
        <f t="shared" si="47"/>
        <v>774</v>
      </c>
      <c r="B776" s="32" t="str">
        <f t="shared" si="44"/>
        <v/>
      </c>
      <c r="C776" s="32">
        <f t="shared" si="45"/>
        <v>15</v>
      </c>
      <c r="D776" s="1" t="str">
        <f ca="1">IF($B776&gt;rounds,"",OFFSET(AllPairings!D$1,startRow-1+$A776,0))</f>
        <v/>
      </c>
      <c r="E776" s="1" t="str">
        <f ca="1">IF($B776&gt;rounds,"",OFFSET(AllPairings!E$1,startRow-1+$A776,0))</f>
        <v/>
      </c>
      <c r="F776" s="46" t="e">
        <f ca="1">VLOOKUP($C776,OFFSET(ResultsInput!$B$2,($B776-1)*gamesPerRound,0,gamesPerRound,6),5,FALSE)</f>
        <v>#VALUE!</v>
      </c>
      <c r="G776" s="46" t="e">
        <f ca="1">VLOOKUP($C776,OFFSET(ResultsInput!$B$2,($B776-1)*gamesPerRound,0,gamesPerRound,6),6,FALSE)</f>
        <v>#VALUE!</v>
      </c>
      <c r="H776" s="87" t="str">
        <f t="shared" ca="1" si="46"/>
        <v/>
      </c>
    </row>
    <row r="777" spans="1:8" x14ac:dyDescent="0.2">
      <c r="A777" s="47">
        <f t="shared" si="47"/>
        <v>775</v>
      </c>
      <c r="B777" s="32" t="str">
        <f t="shared" si="44"/>
        <v/>
      </c>
      <c r="C777" s="32">
        <f t="shared" si="45"/>
        <v>16</v>
      </c>
      <c r="D777" s="1" t="str">
        <f ca="1">IF($B777&gt;rounds,"",OFFSET(AllPairings!D$1,startRow-1+$A777,0))</f>
        <v/>
      </c>
      <c r="E777" s="1" t="str">
        <f ca="1">IF($B777&gt;rounds,"",OFFSET(AllPairings!E$1,startRow-1+$A777,0))</f>
        <v/>
      </c>
      <c r="F777" s="46" t="e">
        <f ca="1">VLOOKUP($C777,OFFSET(ResultsInput!$B$2,($B777-1)*gamesPerRound,0,gamesPerRound,6),5,FALSE)</f>
        <v>#VALUE!</v>
      </c>
      <c r="G777" s="46" t="e">
        <f ca="1">VLOOKUP($C777,OFFSET(ResultsInput!$B$2,($B777-1)*gamesPerRound,0,gamesPerRound,6),6,FALSE)</f>
        <v>#VALUE!</v>
      </c>
      <c r="H777" s="87" t="str">
        <f t="shared" ca="1" si="46"/>
        <v/>
      </c>
    </row>
    <row r="778" spans="1:8" x14ac:dyDescent="0.2">
      <c r="A778" s="47">
        <f t="shared" si="47"/>
        <v>776</v>
      </c>
      <c r="B778" s="32" t="str">
        <f t="shared" si="44"/>
        <v/>
      </c>
      <c r="C778" s="32">
        <f t="shared" si="45"/>
        <v>17</v>
      </c>
      <c r="D778" s="1" t="str">
        <f ca="1">IF($B778&gt;rounds,"",OFFSET(AllPairings!D$1,startRow-1+$A778,0))</f>
        <v/>
      </c>
      <c r="E778" s="1" t="str">
        <f ca="1">IF($B778&gt;rounds,"",OFFSET(AllPairings!E$1,startRow-1+$A778,0))</f>
        <v/>
      </c>
      <c r="F778" s="46" t="e">
        <f ca="1">VLOOKUP($C778,OFFSET(ResultsInput!$B$2,($B778-1)*gamesPerRound,0,gamesPerRound,6),5,FALSE)</f>
        <v>#VALUE!</v>
      </c>
      <c r="G778" s="46" t="e">
        <f ca="1">VLOOKUP($C778,OFFSET(ResultsInput!$B$2,($B778-1)*gamesPerRound,0,gamesPerRound,6),6,FALSE)</f>
        <v>#VALUE!</v>
      </c>
      <c r="H778" s="87" t="str">
        <f t="shared" ca="1" si="46"/>
        <v/>
      </c>
    </row>
    <row r="779" spans="1:8" x14ac:dyDescent="0.2">
      <c r="A779" s="47">
        <f t="shared" si="47"/>
        <v>777</v>
      </c>
      <c r="B779" s="32" t="str">
        <f t="shared" si="44"/>
        <v/>
      </c>
      <c r="C779" s="32">
        <f t="shared" si="45"/>
        <v>18</v>
      </c>
      <c r="D779" s="1" t="str">
        <f ca="1">IF($B779&gt;rounds,"",OFFSET(AllPairings!D$1,startRow-1+$A779,0))</f>
        <v/>
      </c>
      <c r="E779" s="1" t="str">
        <f ca="1">IF($B779&gt;rounds,"",OFFSET(AllPairings!E$1,startRow-1+$A779,0))</f>
        <v/>
      </c>
      <c r="F779" s="46" t="e">
        <f ca="1">VLOOKUP($C779,OFFSET(ResultsInput!$B$2,($B779-1)*gamesPerRound,0,gamesPerRound,6),5,FALSE)</f>
        <v>#VALUE!</v>
      </c>
      <c r="G779" s="46" t="e">
        <f ca="1">VLOOKUP($C779,OFFSET(ResultsInput!$B$2,($B779-1)*gamesPerRound,0,gamesPerRound,6),6,FALSE)</f>
        <v>#VALUE!</v>
      </c>
      <c r="H779" s="87" t="str">
        <f t="shared" ca="1" si="46"/>
        <v/>
      </c>
    </row>
    <row r="780" spans="1:8" x14ac:dyDescent="0.2">
      <c r="A780" s="47">
        <f t="shared" si="47"/>
        <v>778</v>
      </c>
      <c r="B780" s="32" t="str">
        <f t="shared" si="44"/>
        <v/>
      </c>
      <c r="C780" s="32">
        <f t="shared" si="45"/>
        <v>19</v>
      </c>
      <c r="D780" s="1" t="str">
        <f ca="1">IF($B780&gt;rounds,"",OFFSET(AllPairings!D$1,startRow-1+$A780,0))</f>
        <v/>
      </c>
      <c r="E780" s="1" t="str">
        <f ca="1">IF($B780&gt;rounds,"",OFFSET(AllPairings!E$1,startRow-1+$A780,0))</f>
        <v/>
      </c>
      <c r="F780" s="46" t="e">
        <f ca="1">VLOOKUP($C780,OFFSET(ResultsInput!$B$2,($B780-1)*gamesPerRound,0,gamesPerRound,6),5,FALSE)</f>
        <v>#VALUE!</v>
      </c>
      <c r="G780" s="46" t="e">
        <f ca="1">VLOOKUP($C780,OFFSET(ResultsInput!$B$2,($B780-1)*gamesPerRound,0,gamesPerRound,6),6,FALSE)</f>
        <v>#VALUE!</v>
      </c>
      <c r="H780" s="87" t="str">
        <f t="shared" ca="1" si="46"/>
        <v/>
      </c>
    </row>
    <row r="781" spans="1:8" x14ac:dyDescent="0.2">
      <c r="A781" s="47">
        <f t="shared" si="47"/>
        <v>779</v>
      </c>
      <c r="B781" s="32" t="str">
        <f t="shared" si="44"/>
        <v/>
      </c>
      <c r="C781" s="32">
        <f t="shared" si="45"/>
        <v>20</v>
      </c>
      <c r="D781" s="1" t="str">
        <f ca="1">IF($B781&gt;rounds,"",OFFSET(AllPairings!D$1,startRow-1+$A781,0))</f>
        <v/>
      </c>
      <c r="E781" s="1" t="str">
        <f ca="1">IF($B781&gt;rounds,"",OFFSET(AllPairings!E$1,startRow-1+$A781,0))</f>
        <v/>
      </c>
      <c r="F781" s="46" t="e">
        <f ca="1">VLOOKUP($C781,OFFSET(ResultsInput!$B$2,($B781-1)*gamesPerRound,0,gamesPerRound,6),5,FALSE)</f>
        <v>#VALUE!</v>
      </c>
      <c r="G781" s="46" t="e">
        <f ca="1">VLOOKUP($C781,OFFSET(ResultsInput!$B$2,($B781-1)*gamesPerRound,0,gamesPerRound,6),6,FALSE)</f>
        <v>#VALUE!</v>
      </c>
      <c r="H781" s="87" t="str">
        <f t="shared" ca="1" si="46"/>
        <v/>
      </c>
    </row>
  </sheetData>
  <sheetProtection sheet="1" objects="1" scenarios="1"/>
  <phoneticPr fontId="0" type="noConversion"/>
  <conditionalFormatting sqref="F2:G601">
    <cfRule type="cellIs" dxfId="1" priority="2" stopIfTrue="1" operator="between">
      <formula>0</formula>
      <formula>1</formula>
    </cfRule>
  </conditionalFormatting>
  <conditionalFormatting sqref="F602:G781">
    <cfRule type="cellIs" dxfId="0" priority="1" stopIfTrue="1" operator="between">
      <formula>0</formula>
      <formula>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UserSheet</vt:lpstr>
      <vt:lpstr>Header</vt:lpstr>
      <vt:lpstr>Player_List</vt:lpstr>
      <vt:lpstr>Results_List</vt:lpstr>
      <vt:lpstr>CountyCodes</vt:lpstr>
      <vt:lpstr>a</vt:lpstr>
      <vt:lpstr>b</vt:lpstr>
      <vt:lpstr>gamesPerRound</vt:lpstr>
      <vt:lpstr>playerDetails</vt:lpstr>
      <vt:lpstr>players</vt:lpstr>
      <vt:lpstr>ResultSlips!Print_Area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Jamboree</dc:title>
  <dc:subject>Chess Pairings</dc:subject>
  <dc:creator>Roger Thetford</dc:creator>
  <cp:lastModifiedBy>Roger Thetford</cp:lastModifiedBy>
  <cp:lastPrinted>2015-03-29T20:50:41Z</cp:lastPrinted>
  <dcterms:created xsi:type="dcterms:W3CDTF">2004-01-25T16:14:39Z</dcterms:created>
  <dcterms:modified xsi:type="dcterms:W3CDTF">2017-10-08T20:20:16Z</dcterms:modified>
</cp:coreProperties>
</file>